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FFB29CEC-B481-45B1-B996-0E2C39EAAB2E}"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DHS03" sheetId="139" r:id="rId5"/>
    <sheet name="MICS08" sheetId="140" r:id="rId6"/>
    <sheet name="AIS09" sheetId="141" r:id="rId7"/>
    <sheet name="DHS11" sheetId="142" r:id="rId8"/>
    <sheet name="AIS15" sheetId="143" r:id="rId9"/>
    <sheet name="MIS18" sheetId="146" r:id="rId10"/>
    <sheet name="data_summary" sheetId="147"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<sst xmlns="http://schemas.openxmlformats.org/spreadsheetml/2006/main" count="41005" uniqueCount="717">
  <si>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</si>
  <si>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</si>
  <si>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</si>
  <si>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</si>
  <si>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</si>
  <si>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</si>
  <si>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</si>
  <si>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</si>
  <si>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</si>
  <si>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</si>
  <si>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</si>
  <si>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</si>
  <si>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</si>
  <si>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</si>
  <si>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</si>
  <si>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</si>
  <si>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</si>
  <si>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</si>
  <si>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</si>
  <si>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</si>
  <si>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</si>
  <si>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</si>
  <si>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</si>
  <si>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</si>
  <si>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</si>
  <si>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</si>
  <si>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</si>
  <si>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</si>
  <si>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</si>
  <si>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</si>
  <si>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</si>
  <si>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</si>
  <si>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</si>
  <si>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</si>
  <si>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</si>
  <si>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</si>
  <si>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</si>
  <si>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</si>
  <si>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</si>
  <si>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</si>
  <si>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</si>
  <si>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</si>
  <si>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</si>
  <si>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</si>
  <si>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</si>
  <si>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</si>
  <si>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</si>
  <si>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</si>
  <si>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</si>
  <si>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</si>
  <si>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</si>
  <si>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</si>
  <si>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</si>
  <si>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</si>
  <si>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</si>
  <si>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</si>
  <si>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</si>
  <si>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</si>
  <si>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</si>
  <si>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</si>
  <si>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</si>
  <si>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</si>
  <si>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</si>
  <si>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</si>
  <si>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</si>
  <si>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</si>
  <si>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</si>
  <si>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</si>
  <si>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</si>
  <si>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</si>
  <si>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</si>
  <si>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</si>
  <si>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</si>
  <si>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</si>
  <si>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</si>
  <si>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</si>
  <si>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</si>
  <si>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</si>
  <si>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</si>
  <si>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</si>
  <si>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</si>
  <si>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</si>
  <si>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</si>
  <si>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</si>
  <si>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</si>
  <si>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</si>
  <si>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</si>
  <si>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</si>
  <si>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</si>
  <si>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</si>
  <si>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</si>
  <si>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</si>
  <si>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</si>
  <si>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</si>
  <si>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</si>
  <si>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</si>
  <si>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</si>
  <si>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</si>
  <si>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</si>
  <si>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</si>
  <si>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</si>
  <si>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</si>
  <si>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</si>
  <si>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</si>
  <si>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</si>
  <si>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</si>
  <si>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</si>
  <si>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</si>
  <si>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</si>
  <si>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</si>
  <si>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</si>
  <si>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</si>
  <si>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</si>
  <si>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</si>
  <si>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</si>
  <si>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</si>
  <si>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</si>
  <si>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</si>
  <si>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</si>
  <si>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</si>
  <si>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</si>
  <si>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</si>
  <si>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</si>
  <si>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</si>
  <si>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</si>
  <si>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</si>
  <si>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</si>
  <si>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</si>
  <si>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</si>
  <si>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</si>
  <si>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</si>
  <si>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</si>
  <si>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</si>
  <si>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</si>
  <si>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</si>
  <si>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</si>
  <si>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</si>
  <si>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</si>
  <si>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</si>
  <si>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</si>
  <si>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</si>
  <si>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</si>
  <si>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</si>
  <si>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</si>
  <si>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</si>
  <si>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</si>
  <si>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</si>
  <si>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</si>
  <si>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</si>
  <si>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</si>
  <si>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</si>
  <si>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</si>
  <si>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</si>
  <si>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</si>
  <si>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</si>
  <si>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</si>
  <si>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COMPOSITE wealth index quintile</t>
  </si>
  <si>
    <t>REGIONS</t>
  </si>
  <si>
    <t>Cabo delgado</t>
  </si>
  <si>
    <t>Gaza</t>
  </si>
  <si>
    <t>Inhambane</t>
  </si>
  <si>
    <t>Manica</t>
  </si>
  <si>
    <t>Maputo Cidade</t>
  </si>
  <si>
    <t>Maputo Provincia</t>
  </si>
  <si>
    <t>Nampula</t>
  </si>
  <si>
    <t>Niassa</t>
  </si>
  <si>
    <t>Sofala</t>
  </si>
  <si>
    <t>Tete</t>
  </si>
  <si>
    <t>Zambezia</t>
  </si>
  <si>
    <t>Improved Water source on premises</t>
  </si>
  <si>
    <t>Source of drinking water</t>
  </si>
  <si>
    <t>Inside the house</t>
  </si>
  <si>
    <t>Inside neighbor's house</t>
  </si>
  <si>
    <t>Public water</t>
  </si>
  <si>
    <t>In own land</t>
  </si>
  <si>
    <t>In neighbor's land</t>
  </si>
  <si>
    <t>Unprotected public well</t>
  </si>
  <si>
    <t>Protected public well</t>
  </si>
  <si>
    <t>River/Lake</t>
  </si>
  <si>
    <t>Rainwater</t>
  </si>
  <si>
    <t>AIS09</t>
  </si>
  <si>
    <t>Shared among Improved Sanitation</t>
  </si>
  <si>
    <t>Flush toilet</t>
  </si>
  <si>
    <t>Latrine</t>
  </si>
  <si>
    <t>No flush toilet</t>
  </si>
  <si>
    <t>NO FACILITY</t>
  </si>
  <si>
    <t>OTHER</t>
  </si>
  <si>
    <t>Total</t>
  </si>
  <si>
    <t>DHS03</t>
  </si>
  <si>
    <t>Mozambique</t>
  </si>
  <si>
    <t>Count</t>
  </si>
  <si>
    <t>W_text_t</t>
  </si>
  <si>
    <t/>
  </si>
  <si>
    <t>W_text_i</t>
  </si>
  <si>
    <t>S_text_s</t>
  </si>
  <si>
    <t>Ratio of Shared improved based on:</t>
  </si>
  <si>
    <t>S_text_i</t>
  </si>
  <si>
    <t>Ratio of Improved latrines based on:</t>
  </si>
  <si>
    <t>Urban/Rural</t>
  </si>
  <si>
    <t>Urban</t>
  </si>
  <si>
    <t>Rural</t>
  </si>
  <si>
    <t>Missing</t>
  </si>
  <si>
    <t>2003</t>
  </si>
  <si>
    <t>Component Matrix</t>
  </si>
  <si>
    <t>Component</t>
  </si>
  <si>
    <t>1</t>
  </si>
  <si>
    <t>Has television</t>
  </si>
  <si>
    <t>Has refrigerator</t>
  </si>
  <si>
    <t>if has dirt, sand, dung as principal floor in dwelling</t>
  </si>
  <si>
    <t>Has electricity</t>
  </si>
  <si>
    <t>if has cement principal floor</t>
  </si>
  <si>
    <t>cookwood</t>
  </si>
  <si>
    <t>Has telephone</t>
  </si>
  <si>
    <t>Has car/truck</t>
  </si>
  <si>
    <t>cookelec</t>
  </si>
  <si>
    <t>cookgas</t>
  </si>
  <si>
    <t>cookcoal</t>
  </si>
  <si>
    <t>if has parquet or polished wood floors</t>
  </si>
  <si>
    <t>Has radio</t>
  </si>
  <si>
    <t>Has motorcycle/scooter</t>
  </si>
  <si>
    <t>if has tiles for main flooring material</t>
  </si>
  <si>
    <t>if has adobe brick as flooring material</t>
  </si>
  <si>
    <t>Number of members per sleeping room</t>
  </si>
  <si>
    <t>cookkero</t>
  </si>
  <si>
    <t>Has bicycle</t>
  </si>
  <si>
    <t>if has rudimentary wood, plank principal floor in dwelling</t>
  </si>
  <si>
    <t>cookdung</t>
  </si>
  <si>
    <t>cookchar</t>
  </si>
  <si>
    <t>cookoth</t>
  </si>
  <si>
    <t>if (has other type of flooring</t>
  </si>
  <si>
    <t>Communalities</t>
  </si>
  <si>
    <t>Extraction</t>
  </si>
  <si>
    <t>Total Variance Explained</t>
  </si>
  <si>
    <t>Extraction Sums of Squared Loadings</t>
  </si>
  <si>
    <t>% of Variance</t>
  </si>
  <si>
    <t>Cumulative %</t>
  </si>
  <si>
    <t>Component Score Coefficient Matrix</t>
  </si>
  <si>
    <t>Component Score Covariance Matrix</t>
  </si>
  <si>
    <t>Cabo Delgado</t>
  </si>
  <si>
    <t>Maputo Província</t>
  </si>
  <si>
    <t>Zambézia</t>
  </si>
  <si>
    <t>Qual a principal fonte de abastecimento de agua usada p</t>
  </si>
  <si>
    <t>Dentro da casa</t>
  </si>
  <si>
    <t>Fora da casa/quintal</t>
  </si>
  <si>
    <t>Torneira pública/fontanário</t>
  </si>
  <si>
    <t>Na casa do vizinho</t>
  </si>
  <si>
    <t>Proveniente de poço ou furo protegido com bomba manual</t>
  </si>
  <si>
    <t>Sem bomba manual</t>
  </si>
  <si>
    <t>Poço não protegido</t>
  </si>
  <si>
    <t>Água da chuva</t>
  </si>
  <si>
    <t>Água do rio, lagoa</t>
  </si>
  <si>
    <t>Água engarrafada/mineral</t>
  </si>
  <si>
    <t>Outro</t>
  </si>
  <si>
    <t>Sem info</t>
  </si>
  <si>
    <t>Retrete com autoclismo Sistema de esgoto geral</t>
  </si>
  <si>
    <t>Retrete com autoclismo Fossa septica</t>
  </si>
  <si>
    <t>Retrete com autoclismo Nao sabe</t>
  </si>
  <si>
    <t>Retrete com autoclismo Sem info</t>
  </si>
  <si>
    <t>Retrete sem autoclismo Sistema de esgoto geral</t>
  </si>
  <si>
    <t>Retrete sem autoclismo Fossa septica</t>
  </si>
  <si>
    <t>Retrete sem autoclismo Sem info</t>
  </si>
  <si>
    <t>Latrina melhorada</t>
  </si>
  <si>
    <t>Latrina tradicional melhorada</t>
  </si>
  <si>
    <t>Latrina não melhorada (laje)</t>
  </si>
  <si>
    <t>Na praia</t>
  </si>
  <si>
    <t>No mato</t>
  </si>
  <si>
    <t>99.00</t>
  </si>
  <si>
    <t>MICS08</t>
  </si>
  <si>
    <t>Nombre</t>
  </si>
  <si>
    <t>2008</t>
  </si>
  <si>
    <t>Matrice des composantes</t>
  </si>
  <si>
    <t>Composante</t>
  </si>
  <si>
    <t>hc7_1</t>
  </si>
  <si>
    <t>hc4_11</t>
  </si>
  <si>
    <t>hc6_8</t>
  </si>
  <si>
    <t>hc4_34</t>
  </si>
  <si>
    <t>O agregado familiar possui Electricidade?</t>
  </si>
  <si>
    <t>hc5_34</t>
  </si>
  <si>
    <t>hc4_35</t>
  </si>
  <si>
    <t>O agregado familiar possui Televisão?</t>
  </si>
  <si>
    <t>hc4_33</t>
  </si>
  <si>
    <t>hc4_31</t>
  </si>
  <si>
    <t>hc6_7</t>
  </si>
  <si>
    <t>O agregado familiar possui Telefone Móvel?</t>
  </si>
  <si>
    <t>hc4_12</t>
  </si>
  <si>
    <t>hc7_2</t>
  </si>
  <si>
    <t>O agregado familiar possui Geleira?</t>
  </si>
  <si>
    <t>HC3_34</t>
  </si>
  <si>
    <t>HC3_11</t>
  </si>
  <si>
    <t>chicken0</t>
  </si>
  <si>
    <t>hc6_2</t>
  </si>
  <si>
    <t>hc5_23</t>
  </si>
  <si>
    <t>chicken1</t>
  </si>
  <si>
    <t>Bicicleta</t>
  </si>
  <si>
    <t>Carro/Camião</t>
  </si>
  <si>
    <t>hc15A_2</t>
  </si>
  <si>
    <t>HC3_12</t>
  </si>
  <si>
    <t>pig0</t>
  </si>
  <si>
    <t>hc15A_1</t>
  </si>
  <si>
    <t>O agregado familiar possui Rádio?</t>
  </si>
  <si>
    <t>pig1</t>
  </si>
  <si>
    <t>hc8_1</t>
  </si>
  <si>
    <t>hc8_2</t>
  </si>
  <si>
    <t>hc5_21</t>
  </si>
  <si>
    <t>hc5_12</t>
  </si>
  <si>
    <t>cattle0</t>
  </si>
  <si>
    <t>cabritos0</t>
  </si>
  <si>
    <t>duck0</t>
  </si>
  <si>
    <t>duck1</t>
  </si>
  <si>
    <t>HC3_31</t>
  </si>
  <si>
    <t>Relógio</t>
  </si>
  <si>
    <t>cattle1</t>
  </si>
  <si>
    <t>O agregado familiar possui Telefone Fixo?</t>
  </si>
  <si>
    <t>cabritos1</t>
  </si>
  <si>
    <t>cabritos10</t>
  </si>
  <si>
    <t>HC3_33</t>
  </si>
  <si>
    <t>Carroça de tracção animal</t>
  </si>
  <si>
    <t>Persons per sleeping rooms</t>
  </si>
  <si>
    <t>cabritos5</t>
  </si>
  <si>
    <t>hc6_1</t>
  </si>
  <si>
    <t>pig5</t>
  </si>
  <si>
    <t>chicken10</t>
  </si>
  <si>
    <t>cattle5</t>
  </si>
  <si>
    <t>hc7_3</t>
  </si>
  <si>
    <t>Mota/Lambreta</t>
  </si>
  <si>
    <t>hc6_5</t>
  </si>
  <si>
    <t>sheep0</t>
  </si>
  <si>
    <t>Land area</t>
  </si>
  <si>
    <t>hc8_3</t>
  </si>
  <si>
    <t>cattle10</t>
  </si>
  <si>
    <t>hc15A_3</t>
  </si>
  <si>
    <t>sheep1</t>
  </si>
  <si>
    <t>duck10</t>
  </si>
  <si>
    <t>hc6_10</t>
  </si>
  <si>
    <t>chicken30</t>
  </si>
  <si>
    <t>hc5_27</t>
  </si>
  <si>
    <t>pig10</t>
  </si>
  <si>
    <t>duck30</t>
  </si>
  <si>
    <t>hc8_6</t>
  </si>
  <si>
    <t>Barco com motor</t>
  </si>
  <si>
    <t>hc6_6</t>
  </si>
  <si>
    <t>sheep10</t>
  </si>
  <si>
    <t>hc7_6</t>
  </si>
  <si>
    <t>sheep30</t>
  </si>
  <si>
    <t>HC3_21</t>
  </si>
  <si>
    <t>Qualités de représentation</t>
  </si>
  <si>
    <t>Variance totale expliquée</t>
  </si>
  <si>
    <t>Sommes extraites du carré des chargements</t>
  </si>
  <si>
    <t>% de la variance</t>
  </si>
  <si>
    <t>% cumulé</t>
  </si>
  <si>
    <t>Matrice des coefficients des composantes</t>
  </si>
  <si>
    <t>Matrice de covariance des coefficients des composantes</t>
  </si>
  <si>
    <t>DHS11</t>
  </si>
  <si>
    <t>Maputo cidade</t>
  </si>
  <si>
    <t>Maputo provincia</t>
  </si>
  <si>
    <t>Piped into dwelling</t>
  </si>
  <si>
    <t>Piped to yard/plot</t>
  </si>
  <si>
    <t>Public tap/standpipe</t>
  </si>
  <si>
    <t>Piped into neighbour's yard/plot</t>
  </si>
  <si>
    <t>Tube well or borehole</t>
  </si>
  <si>
    <t>Protected well</t>
  </si>
  <si>
    <t>Unprotected well</t>
  </si>
  <si>
    <t>Protected spring</t>
  </si>
  <si>
    <t>Unprotected spring</t>
  </si>
  <si>
    <t>River/dam/lake/ponds/stream/canal/irirgation channel</t>
  </si>
  <si>
    <t>Tanker truck</t>
  </si>
  <si>
    <t>Cart with small tank</t>
  </si>
  <si>
    <t>Bottled water</t>
  </si>
  <si>
    <t>Flush to piped sewer</t>
  </si>
  <si>
    <t>Flush to septic tank</t>
  </si>
  <si>
    <t>Flush to pit latrine</t>
  </si>
  <si>
    <t>Flush to somewhere else</t>
  </si>
  <si>
    <t>Flush, don't know where</t>
  </si>
  <si>
    <t>Ventilated improved pit latrine (vip)</t>
  </si>
  <si>
    <t>Pit latrine with slab</t>
  </si>
  <si>
    <t>Pit latrine without slab/</t>
  </si>
  <si>
    <t>Composting toilet</t>
  </si>
  <si>
    <t>Bucket toilet</t>
  </si>
  <si>
    <t>Hanging toilet/latrine</t>
  </si>
  <si>
    <t>Time to improved source based on:</t>
  </si>
  <si>
    <t>2009</t>
  </si>
  <si>
    <t>Earth, mud, dung floor</t>
  </si>
  <si>
    <t>Cement, brick floor</t>
  </si>
  <si>
    <t>Calamine, cement fiber roof</t>
  </si>
  <si>
    <t>Wood for cooking</t>
  </si>
  <si>
    <t>Straw/Palm/Cane/Mud roof</t>
  </si>
  <si>
    <t>Has a mobile telephone</t>
  </si>
  <si>
    <t>Cement block walls</t>
  </si>
  <si>
    <t>Charcoal for cooking</t>
  </si>
  <si>
    <t>Brick, Cement block walls</t>
  </si>
  <si>
    <t>Bottled gas for cooking</t>
  </si>
  <si>
    <t>Other type of walls</t>
  </si>
  <si>
    <t>Cement roof</t>
  </si>
  <si>
    <t>Has Lamp / candle?</t>
  </si>
  <si>
    <t>Covered Adobe walls</t>
  </si>
  <si>
    <t>Parquet, wood tile floor</t>
  </si>
  <si>
    <t>Has a watch</t>
  </si>
  <si>
    <t>Dirt walls</t>
  </si>
  <si>
    <t>Has an animal-drawn cart</t>
  </si>
  <si>
    <t>Terrazo, ceramic tile floor</t>
  </si>
  <si>
    <t>Has blanket</t>
  </si>
  <si>
    <t>Has a landline telephone</t>
  </si>
  <si>
    <t>Bamboo with mud</t>
  </si>
  <si>
    <t>Electricity for cooking</t>
  </si>
  <si>
    <t>Natural gas for cooking</t>
  </si>
  <si>
    <t>Stone with cal, cement walls</t>
  </si>
  <si>
    <t>Metal roof</t>
  </si>
  <si>
    <t>Has Ladle?</t>
  </si>
  <si>
    <t>memsleep</t>
  </si>
  <si>
    <t>Cane, palm, trunks</t>
  </si>
  <si>
    <t>Ceramic tile roof</t>
  </si>
  <si>
    <t>Has a boat with a motor</t>
  </si>
  <si>
    <t>No roof</t>
  </si>
  <si>
    <t>Coal, lignite for cooking</t>
  </si>
  <si>
    <t>Carpeted floor</t>
  </si>
  <si>
    <t>No walls</t>
  </si>
  <si>
    <t>Stone with mud</t>
  </si>
  <si>
    <t>Boards, Wood planks roof</t>
  </si>
  <si>
    <t>Other fuel for cooking</t>
  </si>
  <si>
    <t>Other type of flooring</t>
  </si>
  <si>
    <t>Rudimentary wood plank floor</t>
  </si>
  <si>
    <t>Other type of roof</t>
  </si>
  <si>
    <t>Bamboo with mud roof</t>
  </si>
  <si>
    <t>Does not cook</t>
  </si>
  <si>
    <t>Brick walls</t>
  </si>
  <si>
    <t>Wood planks roof</t>
  </si>
  <si>
    <t>Carton roof</t>
  </si>
  <si>
    <t>Plywood walls</t>
  </si>
  <si>
    <t>Recycled Wood walls</t>
  </si>
  <si>
    <t>Wood planks, shingles walls</t>
  </si>
  <si>
    <t>Wood roof</t>
  </si>
  <si>
    <t>Rudimentary palm, bamboo floor</t>
  </si>
  <si>
    <t>Asphalt, vinyl tile floor</t>
  </si>
  <si>
    <t>Crop residues for cooking</t>
  </si>
  <si>
    <t>Sod roof</t>
  </si>
  <si>
    <t>Rustic mat roof</t>
  </si>
  <si>
    <t>Kerosene for cooking</t>
  </si>
  <si>
    <t>Neighbor's house</t>
  </si>
  <si>
    <t>Borehole with pump</t>
  </si>
  <si>
    <t>River/dam/lake/ponds/stream/canal/irrigation channel</t>
  </si>
  <si>
    <t>Toilet without flush, don't know where</t>
  </si>
  <si>
    <t>Ventilated Improved Pit latrine (VIP)</t>
  </si>
  <si>
    <t>Pit latrine without slab/open pit</t>
  </si>
  <si>
    <t>No facility/bush/field</t>
  </si>
  <si>
    <t>Place where household members wash their hands</t>
  </si>
  <si>
    <t>Observed</t>
  </si>
  <si>
    <t>Not observed: not in dwelling</t>
  </si>
  <si>
    <t>Not observed: no permission to see</t>
  </si>
  <si>
    <t>Not observed: other reason</t>
  </si>
  <si>
    <t>2011</t>
  </si>
  <si>
    <t>Grass/thatch/mud roof</t>
  </si>
  <si>
    <t>Iron sheet roof</t>
  </si>
  <si>
    <t>Cement floor</t>
  </si>
  <si>
    <t>Has mobile telephone</t>
  </si>
  <si>
    <t>Has bank account</t>
  </si>
  <si>
    <t>Earth, sand, dung floor</t>
  </si>
  <si>
    <t>Adobe walls</t>
  </si>
  <si>
    <t>Masica sticks walls</t>
  </si>
  <si>
    <t>Owns land usable for agriculture</t>
  </si>
  <si>
    <t>Cement (concrete) roof</t>
  </si>
  <si>
    <t>Adobe floor</t>
  </si>
  <si>
    <t>Has watch</t>
  </si>
  <si>
    <t>Polished wood floor</t>
  </si>
  <si>
    <t>Owns cows/ bulls</t>
  </si>
  <si>
    <t>Has telephone (land-line)</t>
  </si>
  <si>
    <t>Calamine/cement fiber roof</t>
  </si>
  <si>
    <t>Has animal-drawn cart</t>
  </si>
  <si>
    <t>Owns chickens</t>
  </si>
  <si>
    <t>Coal/lignite for cooking</t>
  </si>
  <si>
    <t>Grass/thatch/mud walls</t>
  </si>
  <si>
    <t>Ceramic tile/brick floor</t>
  </si>
  <si>
    <t>Owns livestock, herds or farm animals</t>
  </si>
  <si>
    <t>Owns goats</t>
  </si>
  <si>
    <t>Tile roof</t>
  </si>
  <si>
    <t>Wood/ metal planks walls</t>
  </si>
  <si>
    <t>Owns sheep</t>
  </si>
  <si>
    <t>Owns pigs</t>
  </si>
  <si>
    <t>Hectares of agricultural land (1 decimal)</t>
  </si>
  <si>
    <t>Owns horses/ donkeys/ mules</t>
  </si>
  <si>
    <t>Has boat with a motor</t>
  </si>
  <si>
    <t>Casca walls</t>
  </si>
  <si>
    <t>Dung for cooking</t>
  </si>
  <si>
    <t>Tin/cardboard/paper/bags walls</t>
  </si>
  <si>
    <t>Toilet with flush</t>
  </si>
  <si>
    <t>Toilet without flush</t>
  </si>
  <si>
    <t>Improved latrine</t>
  </si>
  <si>
    <t>Traditional improved latrine</t>
  </si>
  <si>
    <t>Not improved latrine</t>
  </si>
  <si>
    <t>No facility/bush</t>
  </si>
  <si>
    <t>Mozambique
AIS15
Weighted population</t>
  </si>
  <si>
    <t>AIS15</t>
  </si>
  <si>
    <t>2015</t>
  </si>
  <si>
    <t>Concrete, cement floor</t>
  </si>
  <si>
    <t>Thatch, palm leaf roof</t>
  </si>
  <si>
    <t>Stone walls with lime/cement</t>
  </si>
  <si>
    <t>Earth, sand floor</t>
  </si>
  <si>
    <t>Household cooks in other house</t>
  </si>
  <si>
    <t>Household cooks outside house</t>
  </si>
  <si>
    <t>Palm/bamboo floor</t>
  </si>
  <si>
    <t>Hay with mud walls</t>
  </si>
  <si>
    <t>Prepared muds walls</t>
  </si>
  <si>
    <t>6+ milk cows or bulls</t>
  </si>
  <si>
    <t>Vinyl, asphalt strips floor</t>
  </si>
  <si>
    <t>Dung floor</t>
  </si>
  <si>
    <t>Finished wood roof</t>
  </si>
  <si>
    <t>10-19 chickens</t>
  </si>
  <si>
    <t>Small land</t>
  </si>
  <si>
    <t>1-9 chickens</t>
  </si>
  <si>
    <t>2-4 Pigs</t>
  </si>
  <si>
    <t>5-5 milk cows or bulls</t>
  </si>
  <si>
    <t>Medium land</t>
  </si>
  <si>
    <t>20+ chickens</t>
  </si>
  <si>
    <t>Household has separate room used as kitchen</t>
  </si>
  <si>
    <t>1-2 cmilk cows or bulls</t>
  </si>
  <si>
    <t>Cement walls</t>
  </si>
  <si>
    <t>1 Pig</t>
  </si>
  <si>
    <t>5+ Pigs</t>
  </si>
  <si>
    <t>1-4 goats</t>
  </si>
  <si>
    <t>Uncovered adobe walls</t>
  </si>
  <si>
    <t>10+ more goats</t>
  </si>
  <si>
    <t>1 horse, donkey, mule</t>
  </si>
  <si>
    <t>5-9 goats</t>
  </si>
  <si>
    <t>1-4 sheep</t>
  </si>
  <si>
    <t>2-3 horses, donkeys, mules</t>
  </si>
  <si>
    <t>Big land</t>
  </si>
  <si>
    <t>Stone with mud walls</t>
  </si>
  <si>
    <t>Household cooks in other place</t>
  </si>
  <si>
    <t>10+ more sheep</t>
  </si>
  <si>
    <t>5-9 sheep</t>
  </si>
  <si>
    <t>4+ horses, donkeys, mules</t>
  </si>
  <si>
    <t>cabo delgado</t>
  </si>
  <si>
    <t>gaza</t>
  </si>
  <si>
    <t>inhambane</t>
  </si>
  <si>
    <t>manica</t>
  </si>
  <si>
    <t>maputo city</t>
  </si>
  <si>
    <t>maputo province</t>
  </si>
  <si>
    <t>nampula</t>
  </si>
  <si>
    <t>niassa</t>
  </si>
  <si>
    <t>sofala</t>
  </si>
  <si>
    <t>tete</t>
  </si>
  <si>
    <t>zambézia</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</si>
  <si>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</si>
  <si>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</si>
  <si>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</si>
  <si>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</si>
  <si>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</si>
  <si>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</si>
  <si>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</si>
  <si>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</si>
  <si>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</si>
  <si>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</si>
  <si>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</si>
  <si>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</si>
  <si>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</si>
  <si>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</si>
  <si>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</si>
  <si>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other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</si>
  <si>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</si>
  <si>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</si>
  <si>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</si>
  <si>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</si>
  <si>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</si>
  <si>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</si>
  <si>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</si>
  <si>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</si>
  <si>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</si>
  <si>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</si>
  <si>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</si>
  <si>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Hand washing place</t>
  </si>
  <si>
    <t>None valid</t>
  </si>
  <si>
    <t>has television</t>
  </si>
  <si>
    <t>has electricity</t>
  </si>
  <si>
    <t>has refrigerator or freezer</t>
  </si>
  <si>
    <t>has mobile telephone</t>
  </si>
  <si>
    <t>has bank account</t>
  </si>
  <si>
    <t>has watch</t>
  </si>
  <si>
    <t>has a computer</t>
  </si>
  <si>
    <t>has radio</t>
  </si>
  <si>
    <t>has car/truck</t>
  </si>
  <si>
    <t>+10 chickens</t>
  </si>
  <si>
    <t>has bicycle</t>
  </si>
  <si>
    <t>has motorcycle</t>
  </si>
  <si>
    <t>7+ cow/bulls</t>
  </si>
  <si>
    <t>has animal-drawn cart</t>
  </si>
  <si>
    <t>has telephone (land-line)</t>
  </si>
  <si>
    <t>Unburnt bricks with plaster walls</t>
  </si>
  <si>
    <t>Covered adobe walls</t>
  </si>
  <si>
    <t>1-4 chickens</t>
  </si>
  <si>
    <t>7+ sheep</t>
  </si>
  <si>
    <t>1 horses/ donkeys/ mules</t>
  </si>
  <si>
    <t>6+ goats</t>
  </si>
  <si>
    <t>Palm/bamboo</t>
  </si>
  <si>
    <t>Shingles roof</t>
  </si>
  <si>
    <t>3-6 cow/bulls</t>
  </si>
  <si>
    <t>Straw/shrubs/grass for cooking</t>
  </si>
  <si>
    <t>Rug or mat floor</t>
  </si>
  <si>
    <t>1-2 cow/bulls</t>
  </si>
  <si>
    <t>has boat with a motor</t>
  </si>
  <si>
    <t>4+ pigs</t>
  </si>
  <si>
    <t>Palm, bamboo floor</t>
  </si>
  <si>
    <t>2-3 pigs</t>
  </si>
  <si>
    <t>1 pigs</t>
  </si>
  <si>
    <t>Reused wood walls</t>
  </si>
  <si>
    <t>+3 horses/ donkeys/ mules</t>
  </si>
  <si>
    <t>5-10 chickens</t>
  </si>
  <si>
    <t>Carton walls</t>
  </si>
  <si>
    <t>Cardboard roof</t>
  </si>
  <si>
    <t>3-5 goats</t>
  </si>
  <si>
    <t>2 horses/ donkeys/ mules</t>
  </si>
  <si>
    <t>1-2 sheep</t>
  </si>
  <si>
    <t>3-6 sheep</t>
  </si>
  <si>
    <t>1-2 goat</t>
  </si>
  <si>
    <t>MIS18</t>
  </si>
  <si>
    <t>National</t>
  </si>
  <si>
    <t>2018</t>
  </si>
  <si>
    <t>Input</t>
  </si>
  <si>
    <t>type of toilet facility</t>
  </si>
  <si>
    <t>% Improved
&lt; = 30min</t>
  </si>
  <si>
    <t>iso3</t>
  </si>
  <si>
    <t>MOZ</t>
  </si>
  <si>
    <t>year</t>
  </si>
  <si>
    <t>data_source</t>
  </si>
  <si>
    <t>MOZ_2003_DHS</t>
  </si>
  <si>
    <t>MOZ_2008_MICS</t>
  </si>
  <si>
    <t>MOZ_2009_AIS</t>
  </si>
  <si>
    <t>MOZ_2011_DHS</t>
  </si>
  <si>
    <t>MOZ_2015_AIS</t>
  </si>
  <si>
    <t>MOZ_2018_MIS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</si>
  <si>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</si>
  <si>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</si>
  <si>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</si>
  <si>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</si>
  <si>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</si>
  <si>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</si>
  <si>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</si>
  <si>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</si>
  <si>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</si>
  <si>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</si>
  <si>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</si>
  <si>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</si>
  <si>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</si>
  <si>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</si>
  <si>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</si>
  <si>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</si>
  <si>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</si>
  <si>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</si>
  <si>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</si>
  <si>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</si>
  <si>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</si>
  <si>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</si>
  <si>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</si>
  <si>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</si>
  <si>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</si>
  <si>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</si>
  <si>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</si>
  <si>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</si>
  <si>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</si>
  <si>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</si>
  <si>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</si>
  <si>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</si>
  <si>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</si>
  <si>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</si>
  <si>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</si>
  <si>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</si>
  <si>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</si>
  <si>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</si>
  <si>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</si>
  <si>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</si>
  <si>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</si>
  <si>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</si>
  <si>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</si>
  <si>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</si>
  <si>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</si>
  <si>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</si>
  <si>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</si>
  <si>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</si>
  <si>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</si>
  <si>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</si>
  <si>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</si>
  <si>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</si>
  <si>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</si>
  <si>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</si>
  <si>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</si>
  <si>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</si>
  <si>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</si>
  <si>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</si>
  <si>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</si>
  <si>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</si>
  <si>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</si>
  <si>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</si>
  <si>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</si>
  <si>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</si>
  <si>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</si>
  <si>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</si>
  <si>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</si>
  <si>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</si>
  <si>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</si>
  <si>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</si>
  <si>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</si>
  <si>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</si>
  <si>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</si>
  <si>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</si>
  <si>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</si>
  <si>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</si>
  <si>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</si>
  <si>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</si>
  <si>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</si>
  <si>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</si>
  <si>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</si>
  <si>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</si>
  <si>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</si>
  <si>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</si>
  <si>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</si>
  <si>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</si>
  <si>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</si>
  <si>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</si>
  <si>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ws_bas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</si>
</sst>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046">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1179">
    <xf numFmtId="0" fontId="0" fillId="0" borderId="0" xfId="0"/>
    <xf numFmtId="168" fontId="40"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8" fontId="74" fillId="18" borderId="56" xfId="0" applyNumberFormat="true" applyFont="true" applyFill="true" applyBorder="true" applyAlignment="true">
      <alignment horizontal="center" vertical="center"/>
    </xf>
    <xf numFmtId="168" fontId="74" fillId="18" borderId="121" xfId="0" applyNumberFormat="true" applyFont="true" applyFill="true" applyBorder="true" applyAlignment="true">
      <alignment horizontal="center" vertical="center"/>
    </xf>
    <xf numFmtId="168" fontId="74" fillId="18" borderId="111"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110" xfId="0" applyNumberFormat="true" applyFont="true" applyFill="true" applyBorder="true" applyAlignment="true">
      <alignment horizontal="center" vertical="center"/>
    </xf>
    <xf numFmtId="168" fontId="74" fillId="18" borderId="95"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86" xfId="0" applyNumberFormat="true" applyFont="true" applyFill="true" applyBorder="true" applyAlignment="true">
      <alignment horizontal="center" vertical="center"/>
    </xf>
    <xf numFmtId="168" fontId="74" fillId="18" borderId="109"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55" xfId="0" applyNumberFormat="true" applyFont="true" applyFill="true" applyBorder="true" applyAlignment="true">
      <alignment horizontal="center" vertical="center"/>
    </xf>
    <xf numFmtId="168" fontId="74" fillId="18" borderId="108"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71" xfId="0" applyNumberFormat="true" applyFont="true" applyFill="true" applyBorder="true" applyAlignment="true">
      <alignment horizontal="center" vertical="center"/>
    </xf>
    <xf numFmtId="168" fontId="74" fillId="18" borderId="107"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0" fontId="23" fillId="0" borderId="0" xfId="0" applyFont="true" applyAlignment="true">
      <alignment horizontal="right" vertical="top" wrapText="true"/>
    </xf>
    <xf numFmtId="0" fontId="3" fillId="0" borderId="10" xfId="0" applyFont="true" applyFill="true" applyBorder="true"/>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6" xfId="0" applyNumberFormat="true" applyFont="true" applyFill="true" applyBorder="true" applyAlignment="true">
      <alignment horizontal="center" vertical="center"/>
    </xf>
    <xf numFmtId="168" fontId="74" fillId="25" borderId="145"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4"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167" fontId="74" fillId="18" borderId="67" xfId="0" applyNumberFormat="true" applyFont="true" applyFill="true" applyBorder="true" applyAlignment="true">
      <alignment horizontal="center" vertical="center"/>
    </xf>
    <xf numFmtId="167" fontId="74" fillId="18" borderId="93" xfId="0" applyNumberFormat="true" applyFont="true" applyFill="true" applyBorder="true" applyAlignment="true">
      <alignment horizontal="center" vertical="center"/>
    </xf>
    <xf numFmtId="167" fontId="74" fillId="18" borderId="66" xfId="0" applyNumberFormat="true" applyFont="true" applyFill="true" applyBorder="true" applyAlignment="true">
      <alignment horizontal="center" vertical="center"/>
    </xf>
    <xf numFmtId="167" fontId="74" fillId="18" borderId="76" xfId="0" applyNumberFormat="true" applyFont="true" applyFill="true" applyBorder="true" applyAlignment="true">
      <alignment horizontal="center" vertical="center"/>
    </xf>
    <xf numFmtId="0" fontId="3" fillId="17" borderId="101" xfId="0" applyFont="true" applyFill="true" applyBorder="true" applyAlignment="true">
      <alignment vertical="center"/>
    </xf>
    <xf numFmtId="0" fontId="3" fillId="17" borderId="96" xfId="0" applyFont="true" applyFill="true" applyBorder="true" applyAlignment="true">
      <alignment vertical="center"/>
    </xf>
    <xf numFmtId="0" fontId="41" fillId="15" borderId="96" xfId="0" applyFont="true" applyFill="true" applyBorder="true" applyAlignment="true">
      <alignment horizontal="left" vertical="center"/>
    </xf>
    <xf numFmtId="0" fontId="3" fillId="3" borderId="98" xfId="0" applyFont="true" applyFill="true" applyBorder="true" applyAlignment="true">
      <alignment vertical="center"/>
    </xf>
    <xf numFmtId="0" fontId="3" fillId="3" borderId="96" xfId="0" applyFont="true" applyFill="true" applyBorder="true" applyAlignment="true">
      <alignment vertical="center"/>
    </xf>
    <xf numFmtId="0" fontId="3" fillId="3" borderId="102" xfId="0" applyFont="true" applyFill="true" applyBorder="true" applyAlignment="true">
      <alignment vertical="center"/>
    </xf>
    <xf numFmtId="0" fontId="3" fillId="3" borderId="98" xfId="0" applyFont="true" applyFill="true" applyBorder="true" applyAlignment="true">
      <alignment vertical="center" wrapText="true"/>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0" borderId="102" xfId="0" applyFont="true" applyFill="true" applyBorder="true" applyAlignment="true">
      <alignment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3" fillId="15" borderId="96" xfId="0" applyFont="true" applyFill="true" applyBorder="true" applyAlignment="true">
      <alignment vertical="center"/>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123"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3" fillId="3" borderId="104" xfId="0" applyFont="true" applyFill="true" applyBorder="true" applyAlignment="true">
      <alignment vertical="center"/>
    </xf>
    <xf numFmtId="0" fontId="3" fillId="0" borderId="96" xfId="0" applyFont="true" applyFill="true" applyBorder="true" applyAlignment="true">
      <alignment horizontal="center" vertical="center" wrapText="true"/>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168" fontId="40" fillId="25" borderId="10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41" fillId="0" borderId="102" xfId="0" applyFont="true" applyFill="true" applyBorder="true" applyAlignment="true">
      <alignment horizontal="left" vertical="center"/>
    </xf>
    <xf numFmtId="0" fontId="3" fillId="17" borderId="104" xfId="0" applyFont="true" applyFill="true" applyBorder="true" applyAlignment="true">
      <alignmen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3" fillId="3" borderId="101" xfId="0" applyFont="true" applyFill="true" applyBorder="true" applyAlignment="true">
      <alignment vertical="center" wrapText="true"/>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0" borderId="101" xfId="0" applyFont="true" applyFill="true" applyBorder="true" applyAlignment="true">
      <alignment vertical="center" wrapText="true"/>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3"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3" borderId="10" xfId="0" applyFont="true" applyFill="true" applyBorder="true" applyAlignment="true">
      <alignment wrapText="true"/>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15" borderId="10" xfId="0" applyFont="true" applyFill="true" applyBorder="true"/>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3" fillId="17" borderId="10" xfId="0" applyFont="true" applyFill="true" applyBorder="true" applyAlignment="true">
      <alignment horizontal="center" vertical="center"/>
    </xf>
    <xf numFmtId="0" fontId="41" fillId="15" borderId="10" xfId="0" applyFont="true" applyFill="true" applyBorder="true" applyAlignment="true">
      <alignment horizontal="left"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3" borderId="10" xfId="0" applyFont="true" applyFill="true" applyBorder="true"/>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165" fontId="40" fillId="3" borderId="52" xfId="0" applyNumberFormat="true" applyFont="true" applyFill="true" applyBorder="true" applyAlignment="true">
      <alignment horizontal="right" vertical="top"/>
    </xf>
    <xf numFmtId="165" fontId="40" fillId="3" borderId="52" xfId="0" applyNumberFormat="true" applyFont="true" applyFill="true" applyBorder="true" applyAlignment="true">
      <alignment horizontal="right" vertical="top"/>
    </xf>
    <xf numFmtId="165" fontId="40" fillId="3" borderId="52" xfId="0" applyNumberFormat="true" applyFont="true" applyFill="true" applyBorder="true" applyAlignment="true">
      <alignment horizontal="right" vertical="top"/>
    </xf>
    <xf numFmtId="165" fontId="40" fillId="3" borderId="53" xfId="0" applyNumberFormat="true" applyFont="true" applyFill="true" applyBorder="true" applyAlignment="true">
      <alignment horizontal="right" vertical="top"/>
    </xf>
    <xf numFmtId="165" fontId="40" fillId="3" borderId="53" xfId="0" applyNumberFormat="true" applyFont="true" applyFill="true" applyBorder="true" applyAlignment="true">
      <alignment horizontal="right" vertical="top"/>
    </xf>
    <xf numFmtId="165" fontId="40" fillId="3" borderId="53" xfId="0" applyNumberFormat="true" applyFont="true" applyFill="true" applyBorder="true" applyAlignment="true">
      <alignment horizontal="right" vertical="top"/>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3" fillId="3" borderId="10" xfId="0" applyFont="true" applyFill="true" applyBorder="true" applyAlignment="true">
      <alignment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3" borderId="91" xfId="0" applyFont="true" applyFill="true" applyBorder="true" applyAlignment="true">
      <alignment horizontal="center" vertical="center" wrapText="true"/>
    </xf>
    <xf numFmtId="0" fontId="41" fillId="16" borderId="96" xfId="0" applyFont="true" applyFill="true" applyBorder="true" applyAlignment="true">
      <alignment horizontal="left" vertical="center" wrapText="true"/>
    </xf>
    <xf numFmtId="0" fontId="41" fillId="16" borderId="52"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3" fillId="15" borderId="10"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2"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6"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3" fillId="15" borderId="10" xfId="0" applyFont="true" applyFill="true" applyBorder="true" applyAlignment="true">
      <alignment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0" fontId="52" fillId="0" borderId="10" xfId="0" applyFont="true" applyFill="true" applyBorder="true" applyAlignment="true">
      <alignment horizontal="left" vertical="center"/>
    </xf>
    <xf numFmtId="0" fontId="49" fillId="21" borderId="11" xfId="0" applyFont="true" applyFill="true" applyBorder="true" applyAlignment="true">
      <alignment vertical="center"/>
    </xf>
    <xf numFmtId="0" fontId="49" fillId="0" borderId="10" xfId="0" applyFont="true" applyFill="true" applyBorder="true" applyAlignment="true">
      <alignment vertical="center"/>
    </xf>
    <xf numFmtId="168" fontId="13" fillId="0" borderId="10"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righ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left" vertical="center"/>
    </xf>
    <xf numFmtId="0" fontId="41" fillId="0" borderId="10"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41" fillId="3" borderId="51" xfId="1032" applyFont="true" applyBorder="true" applyAlignment="true">
      <alignment horizontal="center" wrapText="true"/>
    </xf>
    <xf numFmtId="0" fontId="41" fillId="16" borderId="52" xfId="1033" applyFont="true" applyFill="true" applyBorder="true" applyAlignment="true">
      <alignment horizontal="left" vertical="top" wrapText="true"/>
    </xf>
    <xf numFmtId="0" fontId="41" fillId="16" borderId="52" xfId="1034" applyFont="true" applyFill="true" applyBorder="true" applyAlignment="true">
      <alignment horizontal="left" vertical="top" wrapText="true"/>
    </xf>
    <xf numFmtId="167" fontId="40" fillId="18" borderId="52" xfId="1035" applyNumberFormat="true" applyFont="true" applyFill="true" applyBorder="true" applyAlignment="true">
      <alignment horizontal="right" vertical="top"/>
    </xf>
    <xf numFmtId="0" fontId="41" fillId="16" borderId="53" xfId="1036" applyFont="true" applyFill="true" applyBorder="true" applyAlignment="true">
      <alignment horizontal="left" vertical="top" wrapText="true"/>
    </xf>
    <xf numFmtId="0" fontId="41" fillId="16" borderId="53" xfId="1037" applyFont="true" applyFill="true" applyBorder="true" applyAlignment="true">
      <alignment horizontal="left" vertical="top" wrapText="true"/>
    </xf>
    <xf numFmtId="167" fontId="40" fillId="18" borderId="53" xfId="1038" applyNumberFormat="true" applyFont="true" applyFill="true" applyBorder="true" applyAlignment="true">
      <alignment horizontal="right" vertical="top"/>
    </xf>
    <xf numFmtId="0" fontId="41" fillId="16" borderId="54" xfId="1039" applyFont="true" applyFill="true" applyBorder="true" applyAlignment="true">
      <alignment horizontal="left" vertical="top" wrapText="true"/>
    </xf>
    <xf numFmtId="0" fontId="41" fillId="16" borderId="54" xfId="1040" applyFont="true" applyFill="true" applyBorder="true" applyAlignment="true">
      <alignment horizontal="left" vertical="top" wrapText="true"/>
    </xf>
    <xf numFmtId="167" fontId="40" fillId="18" borderId="54" xfId="1041" applyNumberFormat="true" applyFont="true" applyFill="true" applyBorder="true" applyAlignment="true">
      <alignment horizontal="right" vertical="top"/>
    </xf>
    <xf numFmtId="0" fontId="41" fillId="16" borderId="54" xfId="871" applyFont="true" applyFill="true" applyBorder="true" applyAlignment="true">
      <alignment horizontal="left" vertical="center" wrapText="true"/>
    </xf>
    <xf numFmtId="0" fontId="41" fillId="16" borderId="54" xfId="877" applyFont="true" applyFill="true" applyBorder="true" applyAlignment="true">
      <alignment horizontal="left" vertical="center" wrapText="true"/>
    </xf>
    <xf numFmtId="0" fontId="23" fillId="3" borderId="10" xfId="950" applyFont="true" applyAlignment="true">
      <alignment horizontal="right" vertical="top" wrapText="true"/>
    </xf>
    <xf numFmtId="0" fontId="23" fillId="3" borderId="10" xfId="952" applyFont="true" applyAlignment="true">
      <alignment horizontal="right" vertical="top" wrapText="true"/>
    </xf>
    <xf numFmtId="0" fontId="23" fillId="3" borderId="10" xfId="954" applyFont="true" applyAlignment="true">
      <alignment horizontal="right" vertical="top" wrapText="true"/>
    </xf>
    <xf numFmtId="0" fontId="23" fillId="3" borderId="51" xfId="956" applyFont="true" applyBorder="true" applyAlignment="true">
      <alignment horizontal="right" vertical="top" wrapText="true"/>
    </xf>
    <xf numFmtId="0" fontId="23" fillId="3" borderId="51" xfId="958" applyFont="true" applyBorder="true" applyAlignment="true">
      <alignment horizontal="right" vertical="top" wrapText="true"/>
    </xf>
    <xf numFmtId="0" fontId="23" fillId="3" borderId="51" xfId="960" applyFont="true" applyBorder="true" applyAlignment="true">
      <alignment horizontal="right" vertical="top" wrapText="true"/>
    </xf>
    <xf numFmtId="165" fontId="23" fillId="18" borderId="52" xfId="962" applyNumberFormat="true" applyFont="true" applyFill="true" applyBorder="true" applyAlignment="true">
      <alignment horizontal="right" vertical="top" wrapText="true"/>
    </xf>
    <xf numFmtId="165" fontId="23" fillId="18" borderId="52" xfId="964" applyNumberFormat="true" applyFont="true" applyFill="true" applyBorder="true" applyAlignment="true">
      <alignment horizontal="right" vertical="top" wrapText="true"/>
    </xf>
    <xf numFmtId="165" fontId="23" fillId="18" borderId="52" xfId="966" applyNumberFormat="true" applyFont="true" applyFill="true" applyBorder="true" applyAlignment="true">
      <alignment horizontal="right" vertical="top" wrapText="true"/>
    </xf>
    <xf numFmtId="165" fontId="23" fillId="18" borderId="53" xfId="968" applyNumberFormat="true" applyFont="true" applyFill="true" applyBorder="true" applyAlignment="true">
      <alignment horizontal="right" vertical="top" wrapText="true"/>
    </xf>
    <xf numFmtId="165" fontId="23" fillId="18" borderId="53" xfId="970" applyNumberFormat="true" applyFont="true" applyFill="true" applyBorder="true" applyAlignment="true">
      <alignment horizontal="right" vertical="top" wrapText="true"/>
    </xf>
    <xf numFmtId="165" fontId="23" fillId="18" borderId="53" xfId="972" applyNumberFormat="true" applyFont="true" applyFill="true" applyBorder="true" applyAlignment="true">
      <alignment horizontal="right" vertical="top" wrapText="true"/>
    </xf>
    <xf numFmtId="165" fontId="23" fillId="18" borderId="54" xfId="974" applyNumberFormat="true" applyFont="true" applyFill="true" applyBorder="true" applyAlignment="true">
      <alignment horizontal="right" vertical="top" wrapText="true"/>
    </xf>
    <xf numFmtId="165" fontId="23" fillId="18" borderId="54" xfId="976" applyNumberFormat="true" applyFont="true" applyFill="true" applyBorder="true" applyAlignment="true">
      <alignment horizontal="right" vertical="top" wrapText="true"/>
    </xf>
    <xf numFmtId="0" fontId="23" fillId="3" borderId="51" xfId="978" applyFont="true" applyBorder="true" applyAlignment="true">
      <alignment horizontal="right" vertical="top" wrapText="true"/>
    </xf>
    <xf numFmtId="0" fontId="23" fillId="3" borderId="51" xfId="980" applyFont="true" applyBorder="true" applyAlignment="true">
      <alignment horizontal="right" vertical="top" wrapText="true"/>
    </xf>
    <xf numFmtId="165" fontId="23" fillId="18" borderId="54" xfId="982" applyNumberFormat="true" applyFont="true" applyFill="true" applyBorder="true" applyAlignment="true">
      <alignment horizontal="right" vertical="top" wrapText="true"/>
    </xf>
    <xf numFmtId="166" fontId="23" fillId="18" borderId="53" xfId="983" applyNumberFormat="true" applyFont="true" applyFill="true" applyBorder="true" applyAlignment="true">
      <alignment horizontal="right" vertical="top" wrapText="true"/>
    </xf>
    <xf numFmtId="166" fontId="23" fillId="18" borderId="53" xfId="984" applyNumberFormat="true" applyFont="true" applyFill="true" applyBorder="true" applyAlignment="true">
      <alignment horizontal="right" vertical="top" wrapText="true"/>
    </xf>
    <xf numFmtId="0" fontId="23" fillId="3" borderId="51" xfId="986" applyFont="true" applyBorder="true" applyAlignment="true">
      <alignment horizontal="right" vertical="top" wrapText="true"/>
    </xf>
    <xf numFmtId="166" fontId="23" fillId="18" borderId="53" xfId="987" applyNumberFormat="true" applyFont="true" applyFill="true" applyBorder="true" applyAlignment="true">
      <alignment horizontal="right" vertical="top" wrapText="true"/>
    </xf>
    <xf numFmtId="0" fontId="23" fillId="3" borderId="124" xfId="992" applyFont="true" applyBorder="true" applyAlignment="true">
      <alignment horizontal="right" vertical="top" wrapText="true"/>
    </xf>
    <xf numFmtId="0" fontId="23" fillId="3" borderId="48" xfId="993" applyFont="true" applyBorder="true" applyAlignment="true">
      <alignment horizontal="right" vertical="top" wrapText="true"/>
    </xf>
    <xf numFmtId="0" fontId="23" fillId="3" borderId="49" xfId="994" applyFont="true" applyBorder="true" applyAlignment="true">
      <alignment horizontal="right" vertical="top" wrapText="true"/>
    </xf>
    <xf numFmtId="165" fontId="23" fillId="18" borderId="125" xfId="996" applyNumberFormat="true" applyFont="true" applyFill="true" applyBorder="true" applyAlignment="true">
      <alignment horizontal="right" vertical="top" wrapText="true"/>
    </xf>
    <xf numFmtId="165" fontId="23" fillId="18" borderId="126" xfId="997" applyNumberFormat="true" applyFont="true" applyFill="true" applyBorder="true" applyAlignment="true">
      <alignment horizontal="right" vertical="top" wrapText="true"/>
    </xf>
    <xf numFmtId="165" fontId="23" fillId="18" borderId="127" xfId="998" applyNumberFormat="true" applyFont="true" applyFill="true" applyBorder="true" applyAlignment="true">
      <alignment horizontal="right" vertical="top" wrapText="true"/>
    </xf>
    <xf numFmtId="0" fontId="23" fillId="3" borderId="124" xfId="1003" applyFont="true" applyBorder="true" applyAlignment="true">
      <alignment horizontal="right" vertical="top" wrapText="true"/>
    </xf>
    <xf numFmtId="0" fontId="23" fillId="3" borderId="48" xfId="1004" applyFont="true" applyBorder="true" applyAlignment="true">
      <alignment horizontal="right" vertical="top" wrapText="true"/>
    </xf>
    <xf numFmtId="0" fontId="23" fillId="3" borderId="49" xfId="1005" applyFont="true" applyBorder="true" applyAlignment="true">
      <alignment horizontal="right" vertical="top" wrapText="true"/>
    </xf>
    <xf numFmtId="165" fontId="23" fillId="18" borderId="125" xfId="1007" applyNumberFormat="true" applyFont="true" applyFill="true" applyBorder="true" applyAlignment="true">
      <alignment horizontal="right" vertical="top" wrapText="true"/>
    </xf>
    <xf numFmtId="165" fontId="23" fillId="18" borderId="126" xfId="1008" applyNumberFormat="true" applyFont="true" applyFill="true" applyBorder="true" applyAlignment="true">
      <alignment horizontal="right" vertical="top" wrapText="true"/>
    </xf>
    <xf numFmtId="165" fontId="23" fillId="18" borderId="127" xfId="1009" applyNumberFormat="true" applyFont="true" applyFill="true" applyBorder="true" applyAlignment="true">
      <alignment horizontal="right" vertical="top" wrapText="true"/>
    </xf>
    <xf numFmtId="0" fontId="23" fillId="3" borderId="124" xfId="1014" applyFont="true" applyBorder="true" applyAlignment="true">
      <alignment horizontal="right" vertical="top" wrapText="true"/>
    </xf>
    <xf numFmtId="0" fontId="23" fillId="3" borderId="48" xfId="1015" applyFont="true" applyBorder="true" applyAlignment="true">
      <alignment horizontal="right" vertical="top" wrapText="true"/>
    </xf>
    <xf numFmtId="0" fontId="23" fillId="3" borderId="49" xfId="1016" applyFont="true" applyBorder="true" applyAlignment="true">
      <alignment horizontal="right" vertical="top" wrapText="true"/>
    </xf>
    <xf numFmtId="165" fontId="23" fillId="18" borderId="125" xfId="1018" applyNumberFormat="true" applyFont="true" applyFill="true" applyBorder="true" applyAlignment="true">
      <alignment horizontal="right" vertical="top" wrapText="true"/>
    </xf>
    <xf numFmtId="165" fontId="23" fillId="18" borderId="126" xfId="1019" applyNumberFormat="true" applyFont="true" applyFill="true" applyBorder="true" applyAlignment="true">
      <alignment horizontal="right" vertical="top" wrapText="true"/>
    </xf>
    <xf numFmtId="165" fontId="23" fillId="18" borderId="127" xfId="1020" applyNumberFormat="true" applyFont="true" applyFill="true" applyBorder="true" applyAlignment="true">
      <alignment horizontal="right" vertical="top" wrapText="true"/>
    </xf>
    <xf numFmtId="0" fontId="23" fillId="3" borderId="51" xfId="1021" applyFont="true" applyBorder="true" applyAlignment="true">
      <alignment horizontal="right" vertical="top" wrapText="true"/>
    </xf>
    <xf numFmtId="165" fontId="23" fillId="18" borderId="128" xfId="1022" applyNumberFormat="true" applyFont="true" applyFill="true" applyBorder="true" applyAlignment="true">
      <alignment horizontal="right" vertical="top" wrapText="true"/>
    </xf>
    <xf numFmtId="0" fontId="23" fillId="3" borderId="51" xfId="1023" applyFont="true" applyBorder="true" applyAlignment="true">
      <alignment horizontal="right" vertical="top" wrapText="true"/>
    </xf>
    <xf numFmtId="165" fontId="23" fillId="18" borderId="128" xfId="1024" applyNumberFormat="true" applyFont="true" applyFill="true" applyBorder="true" applyAlignment="true">
      <alignment horizontal="right" vertical="top" wrapText="true"/>
    </xf>
    <xf numFmtId="0" fontId="23" fillId="3" borderId="51" xfId="1025" applyFont="true" applyBorder="true" applyAlignment="true">
      <alignment horizontal="right" vertical="top" wrapText="true"/>
    </xf>
    <xf numFmtId="165" fontId="23" fillId="18" borderId="128" xfId="1026" applyNumberFormat="true" applyFont="true" applyFill="true" applyBorder="true" applyAlignment="true">
      <alignment horizontal="right" vertical="top" wrapText="true"/>
    </xf>
    <xf numFmtId="0" fontId="74" fillId="18" borderId="50" xfId="0" applyFont="true" applyFill="true" applyBorder="true" applyAlignment="true">
      <alignment horizontal="center" vertical="center"/>
    </xf>
    <xf numFmtId="0" fontId="74" fillId="18" borderId="72" xfId="0" applyFont="true" applyFill="true" applyBorder="true" applyAlignment="true">
      <alignment horizontal="center" vertical="center"/>
    </xf>
    <xf numFmtId="0" fontId="74" fillId="18" borderId="87" xfId="0" applyFont="true" applyFill="true" applyBorder="true" applyAlignment="true">
      <alignment horizontal="center" vertical="center"/>
    </xf>
    <xf numFmtId="0" fontId="11" fillId="4" borderId="15" xfId="1045" applyFont="true" applyFill="true" applyBorder="true" applyAlignment="true" applyProtection="true">
      <alignment horizontal="center" wrapText="true"/>
      <protection locked="fals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15" fillId="3" borderId="10" xfId="0" applyFont="true" applyFill="true" applyBorder="true" applyAlignment="true">
      <alignment wrapText="tru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51" fillId="3" borderId="10" xfId="0" applyFont="true" applyFill="true" applyBorder="true" applyAlignment="true">
      <alignment wrapText="true"/>
    </xf>
    <xf numFmtId="164" fontId="18" fillId="3" borderId="10" xfId="0" applyNumberFormat="true" applyFont="true" applyFill="true" applyBorder="true" applyAlignment="true" applyProtection="true">
      <alignment horizont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4" fillId="4" borderId="12" xfId="0" applyFont="true" applyFill="true" applyBorder="true" applyAlignment="true" applyProtection="true">
      <alignment horizontal="center" vertical="center"/>
      <protection locked="fals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1" fontId="3"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vertical="center"/>
      <protection locked="fals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41"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 fillId="15" borderId="10" xfId="0" applyFont="true" applyFill="true" applyBorder="true"/>
    <xf numFmtId="0" fontId="5" fillId="3" borderId="10" xfId="0" applyFont="true" applyFill="true" applyBorder="true"/>
    <xf numFmtId="0" fontId="71" fillId="3"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3" fillId="15" borderId="10" xfId="0" applyFont="true" applyFill="true" applyBorder="true" applyAlignment="true">
      <alignment vertical="top"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72" fillId="3" borderId="51" xfId="0" applyFont="true" applyFill="true" applyBorder="true" applyAlignment="true">
      <alignment horizontal="left"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16" borderId="54" xfId="0" applyFont="true" applyFill="true" applyBorder="true" applyAlignment="true">
      <alignment horizontal="left" vertical="center" wrapText="true"/>
    </xf>
    <xf numFmtId="0" fontId="41" fillId="3" borderId="91" xfId="0" applyFont="true" applyFill="true" applyBorder="true" applyAlignment="true">
      <alignment horizontal="center" vertical="center" wrapText="true"/>
    </xf>
    <xf numFmtId="0" fontId="68" fillId="16" borderId="53" xfId="0" applyFont="true" applyFill="true" applyBorder="true" applyAlignment="true">
      <alignment horizontal="left" vertical="center" wrapText="true"/>
    </xf>
    <xf numFmtId="0" fontId="68" fillId="16" borderId="52" xfId="0" applyFont="true" applyFill="true" applyBorder="true" applyAlignment="true">
      <alignment horizontal="left" vertical="center"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41" fillId="16" borderId="97" xfId="0" applyFont="true" applyFill="true" applyBorder="true" applyAlignment="true">
      <alignment horizontal="left" vertical="center" wrapText="true"/>
    </xf>
    <xf numFmtId="0" fontId="41" fillId="25" borderId="137" xfId="0" applyFont="true" applyFill="true" applyBorder="true" applyAlignment="true">
      <alignment horizontal="center" vertical="center" wrapText="true"/>
    </xf>
    <xf numFmtId="0" fontId="41" fillId="25" borderId="132" xfId="0" applyFont="true" applyFill="true" applyBorder="true" applyAlignment="true">
      <alignment horizontal="center" vertical="center" wrapText="true"/>
    </xf>
    <xf numFmtId="0" fontId="41" fillId="16" borderId="96" xfId="0" applyFont="true" applyFill="true" applyBorder="true" applyAlignment="true">
      <alignment horizontal="left" vertical="center"/>
    </xf>
    <xf numFmtId="0" fontId="41" fillId="16" borderId="101" xfId="0" applyFont="true" applyFill="true" applyBorder="true" applyAlignment="true">
      <alignment horizontal="left" vertical="center"/>
    </xf>
    <xf numFmtId="0" fontId="41" fillId="15" borderId="96" xfId="0" applyFont="true" applyFill="true" applyBorder="true" applyAlignment="true">
      <alignment horizontal="left" vertical="center"/>
    </xf>
    <xf numFmtId="0" fontId="41" fillId="3" borderId="96" xfId="0" applyFont="true" applyFill="true" applyBorder="true" applyAlignment="true">
      <alignment horizontal="left" vertical="center"/>
    </xf>
    <xf numFmtId="0" fontId="41" fillId="3" borderId="103" xfId="0" applyFont="true" applyFill="true" applyBorder="true" applyAlignment="true">
      <alignment horizontal="left" vertical="center"/>
    </xf>
    <xf numFmtId="0" fontId="41" fillId="25" borderId="96" xfId="0" applyFont="true" applyFill="true" applyBorder="true" applyAlignment="true">
      <alignment horizontal="center" vertical="center" wrapText="true"/>
    </xf>
    <xf numFmtId="0" fontId="41" fillId="25" borderId="133" xfId="0" applyFont="true" applyFill="true" applyBorder="true" applyAlignment="true">
      <alignment horizontal="center" vertical="center" wrapText="true"/>
    </xf>
    <xf numFmtId="0" fontId="41" fillId="25" borderId="103" xfId="0" applyFont="true" applyFill="true" applyBorder="true" applyAlignment="true">
      <alignment horizontal="center" vertical="center" wrapText="true"/>
    </xf>
    <xf numFmtId="0" fontId="41" fillId="16" borderId="98" xfId="0" applyFont="true" applyFill="true" applyBorder="true" applyAlignment="true">
      <alignment horizontal="left" vertical="center"/>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2" xfId="673" applyFont="true" applyFill="true" applyBorder="true" applyAlignment="true">
      <alignment horizontal="left" vertical="center" wrapText="true"/>
    </xf>
    <xf numFmtId="0" fontId="41" fillId="16" borderId="53" xfId="685" applyFont="true" applyFill="true" applyBorder="true" applyAlignment="true">
      <alignment horizontal="left" vertical="center" wrapText="true"/>
    </xf>
    <xf numFmtId="0" fontId="41" fillId="16" borderId="54" xfId="697" applyFont="true" applyFill="true" applyBorder="true" applyAlignment="true">
      <alignment horizontal="left" vertical="center" wrapText="true"/>
    </xf>
    <xf numFmtId="0" fontId="41" fillId="16" borderId="53" xfId="805" applyFont="true" applyFill="true" applyBorder="true" applyAlignment="true">
      <alignment horizontal="left" vertical="center" wrapText="true"/>
    </xf>
    <xf numFmtId="0" fontId="41" fillId="16" borderId="54" xfId="817" applyFont="true" applyFill="true" applyBorder="true" applyAlignment="true">
      <alignment horizontal="left" vertical="center" wrapText="true"/>
    </xf>
    <xf numFmtId="0" fontId="48" fillId="3" borderId="10" xfId="1027" applyFont="true" applyAlignment="true">
      <alignment horizontal="center" vertical="center" wrapText="true"/>
    </xf>
    <xf numFmtId="0" fontId="48" fillId="3" borderId="10" xfId="1028" applyFont="true" applyAlignment="true">
      <alignment horizontal="center" vertical="center" wrapText="true"/>
    </xf>
    <xf numFmtId="0" fontId="48" fillId="3" borderId="10" xfId="1029" applyFont="true" applyAlignment="true">
      <alignment horizontal="center" vertical="center" wrapText="true"/>
    </xf>
    <xf numFmtId="0" fontId="41" fillId="3" borderId="51" xfId="1030" applyFont="true" applyBorder="true" applyAlignment="true">
      <alignment horizontal="left" wrapText="true"/>
    </xf>
    <xf numFmtId="0" fontId="41" fillId="3" borderId="51" xfId="1031" applyFont="true" applyBorder="true" applyAlignment="true">
      <alignment horizontal="left" wrapText="true"/>
    </xf>
    <xf numFmtId="0" fontId="41" fillId="16" borderId="53" xfId="1036" applyFont="true" applyFill="true" applyBorder="true" applyAlignment="true">
      <alignment horizontal="left" vertical="top" wrapText="true"/>
    </xf>
    <xf numFmtId="0" fontId="40" fillId="3" borderId="10" xfId="1042" applyFont="true" applyAlignment="true">
      <alignment horizontal="left" vertical="top" wrapText="true"/>
    </xf>
    <xf numFmtId="0" fontId="40" fillId="3" borderId="10" xfId="1043" applyFont="true" applyAlignment="true">
      <alignment horizontal="left" vertical="top" wrapText="true"/>
    </xf>
    <xf numFmtId="0" fontId="40" fillId="3" borderId="10" xfId="1044" applyFont="true" applyAlignment="true">
      <alignment horizontal="left" vertical="top" wrapText="true"/>
    </xf>
    <xf numFmtId="0" fontId="41" fillId="16" borderId="52" xfId="667" applyFont="true" applyFill="true" applyBorder="true" applyAlignment="true">
      <alignment horizontal="left" vertical="center" wrapText="true"/>
    </xf>
    <xf numFmtId="0" fontId="41" fillId="16" borderId="53" xfId="679" applyFont="true" applyFill="true" applyBorder="true" applyAlignment="true">
      <alignment horizontal="left" vertical="center" wrapText="true"/>
    </xf>
    <xf numFmtId="0" fontId="41" fillId="16" borderId="54" xfId="691" applyFont="true" applyFill="true" applyBorder="true" applyAlignment="true">
      <alignment horizontal="left" vertical="center" wrapText="true"/>
    </xf>
    <xf numFmtId="0" fontId="41" fillId="16" borderId="53" xfId="799" applyFont="true" applyFill="true" applyBorder="true" applyAlignment="true">
      <alignment horizontal="left" vertical="center" wrapText="true"/>
    </xf>
    <xf numFmtId="0" fontId="41" fillId="16" borderId="54" xfId="811" applyFont="true" applyFill="true" applyBorder="true" applyAlignment="true">
      <alignment horizontal="left" vertical="center" wrapText="true"/>
    </xf>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63" fillId="0" borderId="10" xfId="0" applyFont="true" applyFill="true" applyBorder="true" applyAlignment="true">
      <alignment vertical="top"/>
    </xf>
    <xf numFmtId="0" fontId="0" fillId="0" borderId="10" xfId="0" applyBorder="true" applyAlignment="true"/>
    <xf numFmtId="0" fontId="23" fillId="3" borderId="10" xfId="1011" applyFont="true" applyAlignment="true">
      <alignment horizontal="right" vertical="top" wrapText="true"/>
    </xf>
    <xf numFmtId="0" fontId="23" fillId="3" borderId="46" xfId="1012" applyFont="true" applyBorder="true" applyAlignment="true">
      <alignment horizontal="right" vertical="top" wrapText="true"/>
    </xf>
    <xf numFmtId="0" fontId="23" fillId="3" borderId="47" xfId="1013" applyFont="true" applyBorder="true" applyAlignment="true">
      <alignment horizontal="right" vertical="top" wrapText="true"/>
    </xf>
    <xf numFmtId="0" fontId="23" fillId="3" borderId="10" xfId="1000" applyFont="true" applyAlignment="true">
      <alignment horizontal="right" vertical="top" wrapText="true"/>
    </xf>
    <xf numFmtId="0" fontId="23" fillId="3" borderId="46" xfId="1001" applyFont="true" applyBorder="true" applyAlignment="true">
      <alignment horizontal="right" vertical="top" wrapText="true"/>
    </xf>
    <xf numFmtId="0" fontId="23" fillId="3" borderId="47" xfId="1002" applyFont="true" applyBorder="true" applyAlignment="true">
      <alignment horizontal="right" vertical="top" wrapText="true"/>
    </xf>
    <xf numFmtId="0" fontId="23" fillId="0" borderId="0" xfId="0" applyFont="true" applyAlignment="true">
      <alignment horizontal="right" vertical="top" wrapText="true"/>
    </xf>
    <xf numFmtId="0" fontId="23" fillId="3" borderId="10" xfId="989" applyFont="true" applyAlignment="true">
      <alignment horizontal="right" vertical="top" wrapText="true"/>
    </xf>
    <xf numFmtId="0" fontId="23" fillId="3" borderId="46" xfId="990" applyFont="true" applyBorder="true" applyAlignment="true">
      <alignment horizontal="right" vertical="top" wrapText="true"/>
    </xf>
    <xf numFmtId="0" fontId="23" fillId="3" borderId="47" xfId="991" applyFont="true" applyBorder="true" applyAlignment="true">
      <alignment horizontal="right" vertical="top" wrapText="true"/>
    </xf>
    <xf numFmtId="0" fontId="23" fillId="3" borderId="10" xfId="0" applyFont="true" applyFill="true" applyBorder="true" applyAlignment="true">
      <alignment horizontal="right" vertical="top" wrapText="true"/>
    </xf>
  </cellXfs>
  <cellStyles count="1046">
    <cellStyle name="Normal" xfId="0" builtinId="0"/>
    <cellStyle name="Normal 3" xfId="1045" xr:uid="{FDCD5FDB-7CAC-40E8-81BC-DACB2BA61458}"/>
    <cellStyle name="style1619613604237" xfId="101" xr:uid="{437BB4C9-C605-47FB-83A1-3163D83A0E6E}"/>
    <cellStyle name="style1619613604269" xfId="102" xr:uid="{B43CA309-A67C-4CED-8F3E-4BEDD3CEFD89}"/>
    <cellStyle name="style1619613604284" xfId="96" xr:uid="{D12B2235-FE58-431E-9E93-2DAD32E45C7B}"/>
    <cellStyle name="style1619613604322" xfId="90" xr:uid="{B61FCDE0-BDD3-4EC4-8B47-60F17188459A}"/>
    <cellStyle name="style1619613604338" xfId="95" xr:uid="{3846EDFA-ED6B-4254-B1C0-91D1D8E3151A}"/>
    <cellStyle name="style1619613604385" xfId="89" xr:uid="{80437ACA-C0F4-45F5-89E2-E1EB2B2E900E}"/>
    <cellStyle name="style1619613604407" xfId="84" xr:uid="{5598CCE7-D274-48FC-82E4-826AF41D9290}"/>
    <cellStyle name="style1619613604438" xfId="78" xr:uid="{1E4EBA21-B01A-4656-9EF9-677480415400}"/>
    <cellStyle name="style1619613604469" xfId="70" xr:uid="{03DCB216-489A-4D21-8871-110917527C7C}"/>
    <cellStyle name="style1619613604485" xfId="83" xr:uid="{C7748C3A-F0B2-4F20-97FE-88F952EA7907}"/>
    <cellStyle name="style1619613604507" xfId="77" xr:uid="{81C61715-B6C6-4190-9F6C-FBB30DABC180}"/>
    <cellStyle name="style1619613604535" xfId="69" xr:uid="{DC6A158E-89D7-49CC-AB30-2F64AF418240}"/>
    <cellStyle name="style1619613604550" xfId="66" xr:uid="{D769FF2F-8061-4B63-B3E8-DAC15973AF85}"/>
    <cellStyle name="style1619613604582" xfId="65" xr:uid="{BDD89A5C-57DC-4E92-8238-84F48D1884D4}"/>
    <cellStyle name="style1619613604607" xfId="61" xr:uid="{B0A4A19E-3778-4DD0-B8CC-014D55985149}"/>
    <cellStyle name="style1619613604623" xfId="46" xr:uid="{CADE3A96-25AD-4D0C-A6FB-4CC590CA9C63}"/>
    <cellStyle name="style1619613604670" xfId="44" xr:uid="{DD7C2B20-1C14-4B6C-9058-32C121B3D28E}"/>
    <cellStyle name="style1619613604701" xfId="43" xr:uid="{8195F096-195E-48EB-B952-6C9AAA229257}"/>
    <cellStyle name="style1619613604723" xfId="45" xr:uid="{CFD06B3B-D78A-4136-AAB1-FE1303AB40E1}"/>
    <cellStyle name="style1619613604739" xfId="42" xr:uid="{53380FEC-8A10-4ED9-8910-7159B9B19353}"/>
    <cellStyle name="style1619613604770" xfId="41" xr:uid="{607C4D3A-87EF-4A77-9FB6-E67700B3343B}"/>
    <cellStyle name="style1619613604801" xfId="40" xr:uid="{CA042895-A68A-4882-AEDF-5BB8239E7906}"/>
    <cellStyle name="style1619613604839" xfId="39" xr:uid="{CC3B8AAB-24C7-4041-884B-C27DA7A0FC95}"/>
    <cellStyle name="style1619613604855" xfId="38" xr:uid="{7902E550-31F6-4F0D-B726-4BDCEA03D302}"/>
    <cellStyle name="style1619613604886" xfId="37" xr:uid="{2B2A41E2-48A9-4942-BE80-6B60640A48D1}"/>
    <cellStyle name="style1619613604908" xfId="36" xr:uid="{B1C75D19-96A9-49AE-9DBC-69BA3D3FCADC}"/>
    <cellStyle name="style1619613604939" xfId="22" xr:uid="{303BA98D-CAE0-4FB0-B4F9-741A3767A85D}"/>
    <cellStyle name="style1619613604971" xfId="21" xr:uid="{536864DD-4D27-4E1C-8339-7821052EE127}"/>
    <cellStyle name="style1619613605809" xfId="99" xr:uid="{D2DB806F-51CD-44A2-B050-C22670ABE0BF}"/>
    <cellStyle name="style1619613605825" xfId="100" xr:uid="{BEF5FD2B-FBC0-44CF-9716-30A2DE6F14D6}"/>
    <cellStyle name="style1619613605856" xfId="94" xr:uid="{3901215E-D3B4-46E0-A459-FE3577CB9250}"/>
    <cellStyle name="style1619613605872" xfId="88" xr:uid="{9A615D75-2AFE-4299-8033-6E32EFDE24BE}"/>
    <cellStyle name="style1619613605887" xfId="93" xr:uid="{B8044658-704A-4FE5-B0A4-8134932F7D69}"/>
    <cellStyle name="style1619613605925" xfId="87" xr:uid="{8C6E0F85-9580-4F4A-9787-39326E6A6B65}"/>
    <cellStyle name="style1619613605956" xfId="82" xr:uid="{96204358-D02F-4158-956A-333BAFBA643F}"/>
    <cellStyle name="style1619613605972" xfId="76" xr:uid="{E06EF370-C765-45A5-BC66-BD127C06906D}"/>
    <cellStyle name="style1619613606003" xfId="72" xr:uid="{DA3A2AA8-B2C3-4CE9-9700-05136AA1D651}"/>
    <cellStyle name="style1619613606025" xfId="81" xr:uid="{AD1F6A19-7C34-4342-92A8-49489F1D66C2}"/>
    <cellStyle name="style1619613606041" xfId="75" xr:uid="{EDDA6386-D1D9-461C-BEF1-73D776789947}"/>
    <cellStyle name="style1619613606072" xfId="71" xr:uid="{AB72882E-266F-4884-A8FC-82F4801BDE34}"/>
    <cellStyle name="style1619613606088" xfId="68" xr:uid="{9492996F-F4AB-4F2D-BAE6-51BDDDA5A798}"/>
    <cellStyle name="style1619613606110" xfId="67" xr:uid="{09DDDED8-C0F5-42D4-884D-F52E76C37F06}"/>
    <cellStyle name="style1619613606141" xfId="62" xr:uid="{C310C783-232D-42AF-82D6-427F1C9749C7}"/>
    <cellStyle name="style1619613606157" xfId="57" xr:uid="{D70326C1-7288-4382-A2B3-A00AD9CC63C3}"/>
    <cellStyle name="style1619613606204" xfId="55" xr:uid="{589DA191-51E6-4C59-8DA1-16A2E977599B}"/>
    <cellStyle name="style1619613606226" xfId="54" xr:uid="{9E502814-43B4-4CA7-B203-786C8EB1D5AC}"/>
    <cellStyle name="style1619613606241" xfId="56" xr:uid="{43B230CF-993E-41C9-8A47-335FAB3E2187}"/>
    <cellStyle name="style1619613606273" xfId="53" xr:uid="{DABBC489-9A41-4178-BE30-DF4474A5B19B}"/>
    <cellStyle name="style1619613606288" xfId="52" xr:uid="{8FDD918C-7E42-4787-9A07-F73CECC604AF}"/>
    <cellStyle name="style1619613606310" xfId="51" xr:uid="{064BB819-C353-4385-9DE9-297B7C1A41E2}"/>
    <cellStyle name="style1619613606357" xfId="50" xr:uid="{5CCABDFD-DD23-40D8-9FD0-5EB702F971C5}"/>
    <cellStyle name="style1619613606373" xfId="49" xr:uid="{1C261780-1BFD-4BB2-9EBA-9FAE34330158}"/>
    <cellStyle name="style1619613606389" xfId="48" xr:uid="{D8F7593B-5496-42CE-AEAE-B53DECF549A4}"/>
    <cellStyle name="style1619613606411" xfId="47" xr:uid="{9AEFAD97-A750-4E8B-A630-B21D43B46F97}"/>
    <cellStyle name="style1619613606442" xfId="24" xr:uid="{C6D2B2D4-4CE2-45DD-9DB9-BFC3FED5669A}"/>
    <cellStyle name="style1619613606458" xfId="23" xr:uid="{9A0BA803-4EF1-4363-B84E-557960F01E92}"/>
    <cellStyle name="style1619613607521" xfId="97" xr:uid="{8BD01289-CBD1-4B99-80F8-B0199B4871D3}"/>
    <cellStyle name="style1619613607552" xfId="98" xr:uid="{0962B513-CE92-4372-AF92-BBDA976661AE}"/>
    <cellStyle name="style1619613607568" xfId="92" xr:uid="{231762A0-4CE9-4F93-BBB4-9A6D1DEDEE61}"/>
    <cellStyle name="style1619613607584" xfId="86" xr:uid="{774BA92E-C1D0-4D08-9151-262E6050818D}"/>
    <cellStyle name="style1619613607612" xfId="91" xr:uid="{59DA4719-85C6-495F-B6D3-5CBB953E0B6E}"/>
    <cellStyle name="style1619613607659" xfId="85" xr:uid="{B02B86B9-6B74-45AE-ACC7-C11B2722CE6A}"/>
    <cellStyle name="style1619613607675" xfId="80" xr:uid="{9EBB709E-24CA-4D24-8DE8-65AFCDB4ACE8}"/>
    <cellStyle name="style1619613607690" xfId="74" xr:uid="{1B9CB131-29A1-48D1-8456-A1C8628714C5}"/>
    <cellStyle name="style1619613607728" xfId="64" xr:uid="{8EB820BD-ACF9-46D7-8B69-03231FD34A48}"/>
    <cellStyle name="style1619613607744" xfId="79" xr:uid="{5E52B651-40BF-46CC-8374-532FB5E9CE40}"/>
    <cellStyle name="style1619613607775" xfId="73" xr:uid="{6DF16775-44BD-4030-BAB4-FC1A1134FCE4}"/>
    <cellStyle name="style1619613607791" xfId="63" xr:uid="{8F5876CA-04DD-408E-8537-BD35E4414F51}"/>
    <cellStyle name="style1619613607813" xfId="60" xr:uid="{999815C8-E1E1-4965-B21F-E73827219950}"/>
    <cellStyle name="style1619613607844" xfId="59" xr:uid="{E8349EBC-D2C9-4A1F-9D41-4356D85FC6B5}"/>
    <cellStyle name="style1619613607875" xfId="58" xr:uid="{D509E870-4EC4-4558-9375-72E2260D6028}"/>
    <cellStyle name="style1619613607908" xfId="35" xr:uid="{F0CA9895-2CF4-478A-8978-4968B91FD120}"/>
    <cellStyle name="style1619613607951" xfId="33" xr:uid="{2E908AD9-714A-4CC1-AEDE-072750C2ED69}"/>
    <cellStyle name="style1619613607966" xfId="32" xr:uid="{1271CCB5-1091-413F-8AC8-8E3F5227E00E}"/>
    <cellStyle name="style1619613607982" xfId="34" xr:uid="{1AE48609-01C5-42E2-976F-453D639D6B3C}"/>
    <cellStyle name="style1619613608013" xfId="31" xr:uid="{1B886870-9514-4D09-8B7E-56BAA929DB4B}"/>
    <cellStyle name="style1619613608029" xfId="30" xr:uid="{8D3EAA2C-4F1C-4774-B0D5-7DE6368AC83A}"/>
    <cellStyle name="style1619613608060" xfId="29" xr:uid="{7A5DEE26-7BF8-4CC6-B7F2-03BD23D5BAD7}"/>
    <cellStyle name="style1619613608091" xfId="28" xr:uid="{86CA98D0-48FC-4DA3-890D-C1D1718688F1}"/>
    <cellStyle name="style1619613608113" xfId="27" xr:uid="{8C3C5D3D-AAF9-4346-BC93-86009A093791}"/>
    <cellStyle name="style1619613608145" xfId="26" xr:uid="{60604884-3A9A-4F92-B4FE-85663DD41CF4}"/>
    <cellStyle name="style1619613608160" xfId="25" xr:uid="{D92B7630-8080-4F98-83E9-48E96F9C75EF}"/>
    <cellStyle name="style1619613608207" xfId="20" xr:uid="{FC62B686-147D-40A5-B38B-CCECBFE355F2}"/>
    <cellStyle name="style1619613608214" xfId="19" xr:uid="{BD9D64A6-466E-4A0F-88E2-B683757704F0}"/>
    <cellStyle name="style1619613617889" xfId="522" xr:uid="{CA2AAA4F-76D7-4CFA-82A2-E458B8A7ED8A}"/>
    <cellStyle name="style1619613617904" xfId="521" xr:uid="{08FF2C63-C852-4AA0-91AD-BD3F620D3B1F}"/>
    <cellStyle name="style1619613617926" xfId="510" xr:uid="{30781B13-562A-4AFB-966C-C31A20D1B8C7}"/>
    <cellStyle name="style1619613617958" xfId="509" xr:uid="{6E326BD5-5A1D-439C-948D-71E3A6315B46}"/>
    <cellStyle name="style1619613618004" xfId="519" xr:uid="{A5E7E666-0535-4BDD-8926-79E8627EB8F1}"/>
    <cellStyle name="style1619613618027" xfId="518" xr:uid="{08BAC874-66B2-412A-941B-DB9AD9922617}"/>
    <cellStyle name="style1619613618042" xfId="520" xr:uid="{D7BD735B-2327-4752-9377-C6060AB2F9DF}"/>
    <cellStyle name="style1619613618074" xfId="517" xr:uid="{4E0A661C-86E4-431D-B94D-7FD92D33A566}"/>
    <cellStyle name="style1619613618089" xfId="508" xr:uid="{5C57EA01-B176-416D-BBCE-77E2DCD3E26A}"/>
    <cellStyle name="style1619613618120" xfId="507" xr:uid="{5AFFD99E-C0C6-4704-9B0F-0A3A6A931C86}"/>
    <cellStyle name="style1619613618127" xfId="506" xr:uid="{D22AAA58-BBE9-4825-AD23-20A4C5835122}"/>
    <cellStyle name="style1619613618158" xfId="505" xr:uid="{C6EA7C52-DC36-4BBA-B3C5-196B2B44AE05}"/>
    <cellStyle name="style1619613618174" xfId="498" xr:uid="{7B87A06E-CC3A-4237-A90D-4C7B815BBBF7}"/>
    <cellStyle name="style1619613618205" xfId="486" xr:uid="{0B30B5FB-D988-4E2D-A1C3-4261AFCECCD9}"/>
    <cellStyle name="style1619613618227" xfId="497" xr:uid="{C451F083-664E-4D69-8380-F3DC1EB37700}"/>
    <cellStyle name="style1619613618259" xfId="485" xr:uid="{4D3795AE-7327-457D-ACFD-1159E6A402AD}"/>
    <cellStyle name="style1619613618274" xfId="474" xr:uid="{908CA586-EA52-4473-B68F-5B12C7AC876E}"/>
    <cellStyle name="style1619613618305" xfId="473" xr:uid="{B36828B1-693C-4F5D-8448-E9B6FFBF0D61}"/>
    <cellStyle name="style1619613618328" xfId="496" xr:uid="{45F523FA-CE4A-44A9-A59B-D40D10CF68E1}"/>
    <cellStyle name="style1619613618359" xfId="495" xr:uid="{2772D708-9542-4F82-8447-94C859A8C106}"/>
    <cellStyle name="style1619613618374" xfId="494" xr:uid="{41BC564D-CC86-48F7-B8DC-7312F18D8245}"/>
    <cellStyle name="style1619613618406" xfId="493" xr:uid="{B4989477-0A78-44D3-A021-39B36A9E7407}"/>
    <cellStyle name="style1619613618428" xfId="484" xr:uid="{FD8C3EA0-8A3F-4F2B-9310-B73CB1BE4B9F}"/>
    <cellStyle name="style1619613618459" xfId="483" xr:uid="{CEDBD925-4577-4A35-9610-F57D5A3CE284}"/>
    <cellStyle name="style1619613618480" xfId="482" xr:uid="{FF2D341A-D016-4192-8976-BF1579C0D176}"/>
    <cellStyle name="style1619613618496" xfId="481" xr:uid="{7D07DCC9-6BE9-461D-8991-C2CE31E86C1A}"/>
    <cellStyle name="style1619613618529" xfId="472" xr:uid="{70DA2D13-C998-4893-B35A-2EBBC11878A6}"/>
    <cellStyle name="style1619613618560" xfId="471" xr:uid="{F43C7638-1CCF-47D5-9EFF-677A55D42D26}"/>
    <cellStyle name="style1619613618591" xfId="470" xr:uid="{4C82FEC4-CAF2-4300-88D6-C478A0B5F79A}"/>
    <cellStyle name="style1619613618607" xfId="469" xr:uid="{14F4E17A-34D4-452C-88D7-90913A26080E}"/>
    <cellStyle name="style1619613619529" xfId="462" xr:uid="{E9F63123-2919-4DEC-B39F-AACF14863F68}"/>
    <cellStyle name="style1619613619545" xfId="461" xr:uid="{9D56EE0A-3064-4D9F-AA3E-C389C188BE9B}"/>
    <cellStyle name="style1619613619576" xfId="450" xr:uid="{F671C494-BEDE-421D-A2CB-34598C47B2A5}"/>
    <cellStyle name="style1619613619592" xfId="449" xr:uid="{0759A3C1-FEE0-40AC-A4AC-C29CE4258D1D}"/>
    <cellStyle name="style1619613619630" xfId="459" xr:uid="{339C4656-EFD6-4BA3-B553-3CF59359AEB9}"/>
    <cellStyle name="style1619613619661" xfId="458" xr:uid="{A9A953F5-13BC-42ED-B876-E8F0E97EA029}"/>
    <cellStyle name="style1619613619677" xfId="460" xr:uid="{8ADD9D28-9911-4728-BF28-3CDE150FD778}"/>
    <cellStyle name="style1619613619692" xfId="457" xr:uid="{88C0E27A-AB93-4F3E-8ED3-3F4B0EF5A221}"/>
    <cellStyle name="style1619613619723" xfId="448" xr:uid="{4CF63494-16F2-4CB2-AC42-6341E91A6CCD}"/>
    <cellStyle name="style1619613619746" xfId="447" xr:uid="{C6C8F4C5-8AF3-4F55-8888-0D58B3B538AF}"/>
    <cellStyle name="style1619613619761" xfId="446" xr:uid="{D175832E-5508-4B9F-89B3-36D57AE68FB1}"/>
    <cellStyle name="style1619613619792" xfId="445" xr:uid="{88B6AB08-0EB8-41BA-8DB8-764AB3F58939}"/>
    <cellStyle name="style1619613619808" xfId="438" xr:uid="{3527C4BC-7FFF-4470-966A-06CE8D23FB02}"/>
    <cellStyle name="style1619613619830" xfId="426" xr:uid="{FB38030C-3D26-4264-8508-8EE180E9E163}"/>
    <cellStyle name="style1619613619863" xfId="437" xr:uid="{25125CAC-445F-4052-8D86-4ED21250A99C}"/>
    <cellStyle name="style1619613619879" xfId="425" xr:uid="{F46E9264-B4B8-4ABB-AC01-75651A1E8C63}"/>
    <cellStyle name="style1619613619895" xfId="414" xr:uid="{9372E43F-2BD4-41A6-A210-B42B931A16F4}"/>
    <cellStyle name="style1619613619926" xfId="413" xr:uid="{F151C679-2EAF-4A97-97D1-83801B0DE0A9}"/>
    <cellStyle name="style1619613619946" xfId="436" xr:uid="{B4E29E72-1673-42DB-8D2E-47D8ECBA17E9}"/>
    <cellStyle name="style1619613619962" xfId="435" xr:uid="{621C7D0E-BF68-4EBD-8C29-E205E59B3AE8}"/>
    <cellStyle name="style1619613619993" xfId="434" xr:uid="{67AD3C71-C5F9-48BB-B0E7-D898949CA71E}"/>
    <cellStyle name="style1619613620009" xfId="433" xr:uid="{95D764D2-631E-43B9-B1E0-B8C2575DAA6B}"/>
    <cellStyle name="style1619613620031" xfId="424" xr:uid="{9A8CBE03-89C2-48E7-9B28-E92A35D35D09}"/>
    <cellStyle name="style1619613620046" xfId="423" xr:uid="{EC86F88B-9980-4F34-B53A-1368AC8624C3}"/>
    <cellStyle name="style1619613620078" xfId="422" xr:uid="{ACD8694A-A0F9-4F03-A54E-037A71E0E014}"/>
    <cellStyle name="style1619613620093" xfId="421" xr:uid="{489F6218-775A-49B1-A045-6DDA06F2F797}"/>
    <cellStyle name="style1619613620131" xfId="412" xr:uid="{F7D8EB65-A24F-4E3A-B21A-EDBED711E89A}"/>
    <cellStyle name="style1619613620162" xfId="411" xr:uid="{EB87DB5E-FE87-464D-AC86-3E64FC5445AD}"/>
    <cellStyle name="style1619613620178" xfId="410" xr:uid="{7741ADE7-0E46-46FD-9338-FC8063C70A5D}"/>
    <cellStyle name="style1619613620209" xfId="409" xr:uid="{2C6E0E36-BAD1-4873-8063-A91768261265}"/>
    <cellStyle name="style1619613621027" xfId="402" xr:uid="{D1825B05-6A2E-49EF-8813-491A09AF66B8}"/>
    <cellStyle name="style1619613621049" xfId="401" xr:uid="{4D06F591-D58A-407E-A82E-215B3926EB69}"/>
    <cellStyle name="style1619613621065" xfId="390" xr:uid="{FE9DF1CD-3ABE-42EF-BEDA-31D3675FB9C9}"/>
    <cellStyle name="style1619613621080" xfId="389" xr:uid="{13DCE53B-685A-495C-9222-8E3B3403D56A}"/>
    <cellStyle name="style1619613621134" xfId="399" xr:uid="{74AA17BD-7334-4A11-9886-54A83870975A}"/>
    <cellStyle name="style1619613621149" xfId="398" xr:uid="{76BA8CAB-D7A2-4F2E-BEE1-0787A00EF019}"/>
    <cellStyle name="style1619613621165" xfId="400" xr:uid="{D0116297-3BF4-4888-BB8C-DDCD76DF2A63}"/>
    <cellStyle name="style1619613621196" xfId="397" xr:uid="{B49D7127-98D8-4FC7-B9CB-A95F281FB2C8}"/>
    <cellStyle name="style1619613621212" xfId="388" xr:uid="{E2167028-7C85-4354-B2A8-0DB934616DD5}"/>
    <cellStyle name="style1619613621234" xfId="387" xr:uid="{05C358C9-322E-4440-B03A-BFD776265AD2}"/>
    <cellStyle name="style1619613621250" xfId="386" xr:uid="{45E8D241-A67A-44E9-87F7-F6C71A99C931}"/>
    <cellStyle name="style1619613621281" xfId="385" xr:uid="{C4EDEE5D-A326-4333-B9FC-C86DD8C0835D}"/>
    <cellStyle name="style1619613621297" xfId="378" xr:uid="{F6B0F6A2-88ED-4922-96DD-BFC16C70CDF5}"/>
    <cellStyle name="style1619613621328" xfId="366" xr:uid="{93684AEF-4E70-4F52-992B-AE632177D1DD}"/>
    <cellStyle name="style1619613621350" xfId="354" xr:uid="{A81D1304-9533-4256-8F02-64E0E1769A91}"/>
    <cellStyle name="style1619613621366" xfId="377" xr:uid="{E991038E-06E2-464B-98AE-B47129A1530F}"/>
    <cellStyle name="style1619613621381" xfId="365" xr:uid="{33A8C6CD-077C-44B0-A1BA-203F62375E92}"/>
    <cellStyle name="style1619613621413" xfId="353" xr:uid="{12EE8DA6-6557-44B6-A0AC-314ED0A41D5F}"/>
    <cellStyle name="style1619613621435" xfId="376" xr:uid="{162D8F68-B32C-4F51-AE5A-2D8FF3058625}"/>
    <cellStyle name="style1619613621450" xfId="375" xr:uid="{EE5573EE-BD62-471C-A42F-DDE169CFB1EA}"/>
    <cellStyle name="style1619613621466" xfId="374" xr:uid="{8EFF0511-755D-41E5-8774-E153CDBC351F}"/>
    <cellStyle name="style1619613621497" xfId="373" xr:uid="{1833211F-4A60-441F-B77F-F88FE55883CA}"/>
    <cellStyle name="style1619613621513" xfId="364" xr:uid="{09B55EF0-00D0-41A8-9790-0E1E084AD78F}"/>
    <cellStyle name="style1619613621535" xfId="363" xr:uid="{33779FBB-BCD4-4042-9053-C38C33658FC8}"/>
    <cellStyle name="style1619613621551" xfId="362" xr:uid="{D70D727D-A956-41F8-A83E-DEB6F9C8A8C4}"/>
    <cellStyle name="style1619613621582" xfId="361" xr:uid="{397712CE-DDDE-4929-BCD8-A6EA1629979B}"/>
    <cellStyle name="style1619613621613" xfId="352" xr:uid="{6874F9BC-A510-42DB-B37C-D5E27738493C}"/>
    <cellStyle name="style1619613621635" xfId="351" xr:uid="{BF3685B0-9357-4B6E-B93F-D0A8A07E9C72}"/>
    <cellStyle name="style1619613621651" xfId="350" xr:uid="{6CC55C71-20A6-4A16-A399-08826B37D2EC}"/>
    <cellStyle name="style1619613621667" xfId="349" xr:uid="{EB3A8BB8-E2C1-469D-B27A-41944276A2E1}"/>
    <cellStyle name="style1619613622578" xfId="516" xr:uid="{784BCE17-6FB0-4A5B-96F4-2A0791C0012D}"/>
    <cellStyle name="style1619613622603" xfId="515" xr:uid="{28EF059F-757A-493A-A4AC-DA1645C00D84}"/>
    <cellStyle name="style1619613622619" xfId="504" xr:uid="{4E9DC454-3B93-4DE9-977A-CC1A800CE399}"/>
    <cellStyle name="style1619613622635" xfId="503" xr:uid="{C5A856F5-79C1-4C7B-B80B-7A6DCFEBB2C8}"/>
    <cellStyle name="style1619613622688" xfId="513" xr:uid="{8E06D149-71DB-4CA8-8580-28CF47180F56}"/>
    <cellStyle name="style1619613622704" xfId="512" xr:uid="{BE5F3641-F551-4552-891A-A8CA45691DA0}"/>
    <cellStyle name="style1619613622735" xfId="514" xr:uid="{788EAD0A-CDB4-4BB9-AD83-65E45E893CF5}"/>
    <cellStyle name="style1619613622751" xfId="511" xr:uid="{3E3E1FC2-2C73-4376-8FE5-1BB13505E4A1}"/>
    <cellStyle name="style1619613622766" xfId="502" xr:uid="{5EF19FC8-B459-4F9B-87ED-865BC7F7DB48}"/>
    <cellStyle name="style1619613622788" xfId="501" xr:uid="{32192F95-F7C3-4C24-A36D-C95B216838DB}"/>
    <cellStyle name="style1619613622820" xfId="500" xr:uid="{95B7EFA1-D058-43B9-804D-C73428B510CB}"/>
    <cellStyle name="style1619613622835" xfId="499" xr:uid="{F558420A-2D89-4414-AE13-AA851A333E9F}"/>
    <cellStyle name="style1619613622851" xfId="492" xr:uid="{CD5CC68C-CA61-4455-AF11-57FE8EB7430B}"/>
    <cellStyle name="style1619613622882" xfId="480" xr:uid="{8C9C8691-31B8-4A09-8FDA-0C0B5ADE0574}"/>
    <cellStyle name="style1619613622904" xfId="491" xr:uid="{555016B7-0A35-4446-A7DB-17B5E9F58322}"/>
    <cellStyle name="style1619613622920" xfId="479" xr:uid="{C8A50C1A-83B3-461B-B33B-21C66B89C7DA}"/>
    <cellStyle name="style1619613622935" xfId="468" xr:uid="{08AC6DA4-B84A-46EA-BBCF-F18E268E7A14}"/>
    <cellStyle name="style1619613622967" xfId="467" xr:uid="{96E88C29-C9A9-4CF0-8A09-D5BA3B91CBD3}"/>
    <cellStyle name="style1619613622989" xfId="490" xr:uid="{745C8B05-885C-45A7-A733-A3AA91E9169C}"/>
    <cellStyle name="style1619613623004" xfId="489" xr:uid="{B32E46E4-665F-467D-A0D9-E5836BBCB69C}"/>
    <cellStyle name="style1619613623036" xfId="488" xr:uid="{680A055D-55F2-4727-ACBB-3A0C9D13F8BB}"/>
    <cellStyle name="style1619613623051" xfId="487" xr:uid="{727DECE2-C005-48EB-AF8E-A30DEB35BEAC}"/>
    <cellStyle name="style1619613623083" xfId="478" xr:uid="{E9974F6A-F016-4F70-8E7F-A58873945D37}"/>
    <cellStyle name="style1619613623089" xfId="477" xr:uid="{9D5DC080-0987-4957-9761-883173711170}"/>
    <cellStyle name="style1619613623120" xfId="476" xr:uid="{9D3583F1-B3A2-4164-9C4E-888A7E115B40}"/>
    <cellStyle name="style1619613623136" xfId="475" xr:uid="{511BC2CA-B337-4104-9CAF-8DDE320CE1F0}"/>
    <cellStyle name="style1619613623167" xfId="466" xr:uid="{4844A611-B168-4A29-9516-6D9AF64F4BA4}"/>
    <cellStyle name="style1619613623189" xfId="465" xr:uid="{8BD73852-5D29-4456-8362-7E9519E3604E}"/>
    <cellStyle name="style1619613623205" xfId="464" xr:uid="{86A2636E-F74B-49AC-87BD-64738B56D081}"/>
    <cellStyle name="style1619613623236" xfId="463" xr:uid="{9A071E6D-0F69-4A36-B26A-3709C53BC89C}"/>
    <cellStyle name="style1619613624153" xfId="456" xr:uid="{BD4293A4-69F6-4FDC-9A49-AAAADD516E64}"/>
    <cellStyle name="style1619613624184" xfId="455" xr:uid="{4C485580-407F-4C5D-AFDE-73FB121140F9}"/>
    <cellStyle name="style1619613624200" xfId="444" xr:uid="{43EB5C7A-F42E-43E2-91C4-88FFDE78746D}"/>
    <cellStyle name="style1619613624222" xfId="443" xr:uid="{8F14686F-47CD-49BC-8C7F-E47D23CCF8CE}"/>
    <cellStyle name="style1619613624269" xfId="453" xr:uid="{1B333517-6E59-430A-BCE7-F235C8A7B2A0}"/>
    <cellStyle name="style1619613624285" xfId="452" xr:uid="{FF87AD3B-47F6-4263-9D56-38529DDF2010}"/>
    <cellStyle name="style1619613624316" xfId="454" xr:uid="{0097E677-9ED5-4145-BEFD-55203E8D7BA7}"/>
    <cellStyle name="style1619613624338" xfId="451" xr:uid="{4F24E8DC-8B04-4FD1-BD4C-F14736C2F1F7}"/>
    <cellStyle name="style1619613624354" xfId="442" xr:uid="{BAAD2AD2-10B8-4183-A16D-B2D0DB300290}"/>
    <cellStyle name="style1619613624369" xfId="441" xr:uid="{5B4136C0-5C11-414D-BC93-C29F34487C29}"/>
    <cellStyle name="style1619613624401" xfId="440" xr:uid="{95045235-0B07-498D-AD2F-BE937FD3E59F}"/>
    <cellStyle name="style1619613624423" xfId="439" xr:uid="{D87BDE3E-B5F2-4069-82FE-8D8778A59034}"/>
    <cellStyle name="style1619613624439" xfId="432" xr:uid="{0124CC81-A259-4918-9B5A-8668D8D77AE2}"/>
    <cellStyle name="style1619613624470" xfId="420" xr:uid="{31DDE9DC-548A-4849-9977-511AFB158E02}"/>
    <cellStyle name="style1619613624485" xfId="431" xr:uid="{1788564D-5C47-4173-98E8-C5735813FBA9}"/>
    <cellStyle name="style1619613624501" xfId="419" xr:uid="{5235B2EC-CCD8-4842-BB80-74DEF9A2E245}"/>
    <cellStyle name="style1619613624532" xfId="408" xr:uid="{81FA5863-DED0-4408-94A2-3FEB1534FDC3}"/>
    <cellStyle name="style1619613624548" xfId="407" xr:uid="{0B96D329-2067-4477-B983-1A518A6D5ECF}"/>
    <cellStyle name="style1619613624563" xfId="430" xr:uid="{3A223F51-0977-4B31-9207-0A571F0E8E90}"/>
    <cellStyle name="style1619613624595" xfId="429" xr:uid="{53ED32B4-27E3-4E52-854B-705E087D83D3}"/>
    <cellStyle name="style1619613624610" xfId="428" xr:uid="{A82A11B2-14C5-401C-AB60-5E7B4CC82AEE}"/>
    <cellStyle name="style1619613624639" xfId="427" xr:uid="{4FE206B5-63F9-46B8-8AB7-DD68C6FA761D}"/>
    <cellStyle name="style1619613624665" xfId="418" xr:uid="{E5B52187-E92E-451A-891D-01E87DF80D22}"/>
    <cellStyle name="style1619613624680" xfId="417" xr:uid="{A393A8F6-E356-4010-9296-650EC3261A7D}"/>
    <cellStyle name="style1619613624696" xfId="416" xr:uid="{53E59867-54AA-428D-9410-55A96CF2F905}"/>
    <cellStyle name="style1619613624723" xfId="415" xr:uid="{F4FAD141-0934-44A9-B550-EA85D1CE257C}"/>
    <cellStyle name="style1619613624770" xfId="406" xr:uid="{CA32E973-3667-475F-AA48-DF221FC920DF}"/>
    <cellStyle name="style1619613624786" xfId="405" xr:uid="{6910133A-9E5E-4F25-81DD-CCEC0D8B3BBA}"/>
    <cellStyle name="style1619613624817" xfId="404" xr:uid="{950F453C-8EF9-46FD-ADAF-B42FDD1202FC}"/>
    <cellStyle name="style1619613624839" xfId="403" xr:uid="{1AAF46B5-ECA3-4044-A567-6A51EEE664BD}"/>
    <cellStyle name="style1619613625703" xfId="396" xr:uid="{414BB637-8D78-4FE7-8A21-AE0AED7F767C}"/>
    <cellStyle name="style1619613625725" xfId="395" xr:uid="{6CA58B09-5700-4F02-8A3C-C75B16D4CE24}"/>
    <cellStyle name="style1619613625756" xfId="384" xr:uid="{357A1D90-B399-47E8-BCB3-E081FB1D2597}"/>
    <cellStyle name="style1619613625772" xfId="383" xr:uid="{3F18AA79-DCEA-42D2-97F5-285D89819EAE}"/>
    <cellStyle name="style1619613625819" xfId="393" xr:uid="{1192C3AD-964A-4853-B45B-7692BFF68A79}"/>
    <cellStyle name="style1619613625841" xfId="392" xr:uid="{00EEE0AA-C17D-4524-AA82-707BADFC9206}"/>
    <cellStyle name="style1619613625856" xfId="394" xr:uid="{944F56CF-9DDA-4CE7-8465-CE7A02361967}"/>
    <cellStyle name="style1619613625888" xfId="391" xr:uid="{42C9438D-260D-4252-B7D1-0D5EFA426E87}"/>
    <cellStyle name="style1619613625903" xfId="382" xr:uid="{D3118EF2-BBE9-4BBE-961D-9B00BEC22CEA}"/>
    <cellStyle name="style1619613625925" xfId="381" xr:uid="{ED3F5975-93B8-4B33-BA5B-05B9F13BF7FC}"/>
    <cellStyle name="style1619613625941" xfId="380" xr:uid="{54E979A6-CCE5-4F1B-94B9-CBAAD6DA40BC}"/>
    <cellStyle name="style1619613625972" xfId="379" xr:uid="{FBD99482-A0A6-46F7-879A-A3F58C929199}"/>
    <cellStyle name="style1619613625988" xfId="372" xr:uid="{8EF0CF2E-86A6-4BC2-AF22-C1EACB55AE8E}"/>
    <cellStyle name="style1619613626004" xfId="360" xr:uid="{70468847-B94D-4581-A21E-71761BBDB948}"/>
    <cellStyle name="style1619613626026" xfId="348" xr:uid="{A9D036A8-56A8-4C2C-8028-293A3D1ADF27}"/>
    <cellStyle name="style1619613626057" xfId="371" xr:uid="{7774197E-5368-4F16-8FCC-CB77A49A4B83}"/>
    <cellStyle name="style1619613626073" xfId="359" xr:uid="{09B33CFA-DA82-48F9-A185-A036A4745368}"/>
    <cellStyle name="style1619613626088" xfId="347" xr:uid="{A1417FB4-50F7-4B03-BFFD-0E7E64173C1A}"/>
    <cellStyle name="style1619613626120" xfId="370" xr:uid="{B4908D9C-7999-4C06-A54A-102171967D8F}"/>
    <cellStyle name="style1619613626142" xfId="369" xr:uid="{C6E6F68F-C2AC-4725-AAA2-030E72BB22CE}"/>
    <cellStyle name="style1619613626157" xfId="368" xr:uid="{BCD1CA7E-0509-4CBA-A3CF-4AFFFA85B4D1}"/>
    <cellStyle name="style1619613626189" xfId="367" xr:uid="{5EFC21AA-865B-49CB-846C-CBF216441D5D}"/>
    <cellStyle name="style1619613626204" xfId="358" xr:uid="{2235C23C-3416-49FA-8F67-61FC384993B6}"/>
    <cellStyle name="style1619613626226" xfId="357" xr:uid="{6A5EB360-EECD-4688-8152-F1DE5F36AF8E}"/>
    <cellStyle name="style1619613626242" xfId="356" xr:uid="{E8A783BB-EF93-41E9-B2F6-FD6F7BC90015}"/>
    <cellStyle name="style1619613626273" xfId="355" xr:uid="{4CF04AD2-8560-42F7-A165-F85F354B98AD}"/>
    <cellStyle name="style1619613626304" xfId="346" xr:uid="{94C6CA60-9DBE-436C-9F6C-ECB52527FD43}"/>
    <cellStyle name="style1619613626327" xfId="345" xr:uid="{2025D7B7-1551-4790-8A87-ECC92D485FDD}"/>
    <cellStyle name="style1619613626342" xfId="344" xr:uid="{DDB76A0A-E9D3-472B-8B3A-E9F330465441}"/>
    <cellStyle name="style1619613626373" xfId="343" xr:uid="{74E870FA-D04C-4CB1-81F4-3EBDE55553B1}"/>
    <cellStyle name="style1619613627406" xfId="342" xr:uid="{3F49B5F9-3C2F-4954-8774-F90FDBD2C3F5}"/>
    <cellStyle name="style1619613627429" xfId="341" xr:uid="{B87E2521-98D6-42DB-BA08-14350FCB495B}"/>
    <cellStyle name="style1619613627444" xfId="330" xr:uid="{11808815-9147-4A9F-90B3-6CFAB3893971}"/>
    <cellStyle name="style1619613627479" xfId="329" xr:uid="{1DB01BF6-215C-4031-AA3B-B6A45826783C}"/>
    <cellStyle name="style1619613627523" xfId="339" xr:uid="{8BE3160B-B237-445E-A1AB-D0279C8B6B62}"/>
    <cellStyle name="style1619613627544" xfId="338" xr:uid="{9BD5099A-FEF6-4FF3-9E4D-D27408CA591B}"/>
    <cellStyle name="style1619613627554" xfId="340" xr:uid="{1E853BEC-74C4-44C2-9D54-BAD39AE3D583}"/>
    <cellStyle name="style1619613627585" xfId="337" xr:uid="{9CEA7441-1FD0-41DF-8D51-664C37C09F3C}"/>
    <cellStyle name="style1619613627601" xfId="328" xr:uid="{2D9954C8-6E2A-4D36-919A-936DBD63C8EA}"/>
    <cellStyle name="style1619613627629" xfId="327" xr:uid="{CDB18D37-90AC-40A9-B552-69E03C8801EE}"/>
    <cellStyle name="style1619613627645" xfId="326" xr:uid="{71DCAE60-5A9B-4D93-BB56-67D812175DBD}"/>
    <cellStyle name="style1619613627660" xfId="325" xr:uid="{9A7655BA-FBF3-4F70-8D5F-33EF8F828744}"/>
    <cellStyle name="style1619613627692" xfId="318" xr:uid="{5FE01DF1-AD12-4A59-86FC-31C2AF3E7EC4}"/>
    <cellStyle name="style1619613627707" xfId="306" xr:uid="{695C861F-753C-4F6F-8161-08D42A9BBA75}"/>
    <cellStyle name="style1619613627729" xfId="317" xr:uid="{40272909-7043-4A10-B38B-67BDA52FCB66}"/>
    <cellStyle name="style1619613627761" xfId="305" xr:uid="{B10A097F-6972-4C47-B890-8243D6FDA81A}"/>
    <cellStyle name="style1619613627776" xfId="294" xr:uid="{5BE9D469-BE92-4678-ABB8-361FDD300691}"/>
    <cellStyle name="style1619613627792" xfId="293" xr:uid="{95B395CD-5F77-4251-977F-5C4158E3114E}"/>
    <cellStyle name="style1619613627823" xfId="316" xr:uid="{CBE494EB-12A2-4B09-AA63-88694BBA9F6D}"/>
    <cellStyle name="style1619613627845" xfId="315" xr:uid="{D8548540-63F1-4546-840B-62810742396A}"/>
    <cellStyle name="style1619613627861" xfId="314" xr:uid="{AE2B5ADC-876F-459A-A945-CE2684383EB8}"/>
    <cellStyle name="style1619613627877" xfId="313" xr:uid="{92757C73-C465-4BEB-94FF-0640F09EB52E}"/>
    <cellStyle name="style1619613627908" xfId="304" xr:uid="{529BF369-812C-4116-B6DF-DCBE07E5FD7F}"/>
    <cellStyle name="style1619613627930" xfId="303" xr:uid="{64BC6902-3341-4D56-88E0-61FC6B9EC9C6}"/>
    <cellStyle name="style1619613627946" xfId="302" xr:uid="{9D31157D-844C-4D4F-9FE5-9480C6C6719F}"/>
    <cellStyle name="style1619613627961" xfId="301" xr:uid="{35922F0E-94AF-4AC0-A135-2B2BBDDF2D74}"/>
    <cellStyle name="style1619613627992" xfId="292" xr:uid="{83958F06-7834-461B-9427-C9346DFD2B99}"/>
    <cellStyle name="style1619613628008" xfId="291" xr:uid="{D8E325A5-7603-4855-8216-F9BD8AE88546}"/>
    <cellStyle name="style1619613628030" xfId="290" xr:uid="{E174784E-F653-4F1E-AA4B-E22C05EEE930}"/>
    <cellStyle name="style1619613628062" xfId="289" xr:uid="{8B495704-B61E-4094-87C0-D87C531AE24D}"/>
    <cellStyle name="style1619613628964" xfId="282" xr:uid="{39C6DF77-DB3D-4807-BD6C-D8152179501D}"/>
    <cellStyle name="style1619613628995" xfId="281" xr:uid="{68F0706D-BC5A-4AA8-B91B-352487F4BD3D}"/>
    <cellStyle name="style1619613629010" xfId="270" xr:uid="{6A5269A8-81D2-4250-93AF-0D1F7F944E69}"/>
    <cellStyle name="style1619613629033" xfId="269" xr:uid="{C40EC8F8-6DAE-4574-A0DD-6253E8AED802}"/>
    <cellStyle name="style1619613629080" xfId="279" xr:uid="{89D88570-29E9-4A85-9D56-D50774AD1094}"/>
    <cellStyle name="style1619613629095" xfId="278" xr:uid="{D987CF8A-975E-44B6-8A20-B468286B1BDC}"/>
    <cellStyle name="style1619613629111" xfId="280" xr:uid="{42FC7A37-954A-4067-A317-37A18A1733B8}"/>
    <cellStyle name="style1619613629133" xfId="277" xr:uid="{1F289FB7-49BF-434C-ADA4-AAD98F7D4ED8}"/>
    <cellStyle name="style1619613629164" xfId="268" xr:uid="{21FF125C-0E8E-4336-9BCB-D064A885DE92}"/>
    <cellStyle name="style1619613629180" xfId="267" xr:uid="{50E5F2C2-22A4-420E-A458-0B1DD3068062}"/>
    <cellStyle name="style1619613629212" xfId="266" xr:uid="{1B12E05F-1DF1-4D09-A1A2-B7267F66C5ED}"/>
    <cellStyle name="style1619613629233" xfId="265" xr:uid="{176654CA-51FB-4171-A53D-F9A44BC7E335}"/>
    <cellStyle name="style1619613629248" xfId="258" xr:uid="{83CB12F1-1C59-4DD6-9871-E5C73FF3A64A}"/>
    <cellStyle name="style1619613629280" xfId="246" xr:uid="{4F816232-9E12-4E0E-B5C5-2CAEB7C180DF}"/>
    <cellStyle name="style1619613629295" xfId="257" xr:uid="{EE5A9C89-381A-4135-84E8-3C98CF07350C}"/>
    <cellStyle name="style1619613629311" xfId="245" xr:uid="{48A54D9D-88FB-4809-87F4-3C2FD3F6924A}"/>
    <cellStyle name="style1619613629333" xfId="234" xr:uid="{5B90FC19-1119-43EC-9BB2-5310DF146A94}"/>
    <cellStyle name="style1619613629364" xfId="233" xr:uid="{CADF1ACF-D77D-457C-8377-C48381269D39}"/>
    <cellStyle name="style1619613629380" xfId="256" xr:uid="{2354CBD2-B5C3-40E7-9114-3CB8EF7EC67C}"/>
    <cellStyle name="style1619613629411" xfId="255" xr:uid="{444868C9-BEC4-4290-A6E5-609AEC2FF0F4}"/>
    <cellStyle name="style1619613629433" xfId="254" xr:uid="{2008A773-5825-46DA-8296-F1FA7F176534}"/>
    <cellStyle name="style1619613629449" xfId="253" xr:uid="{DFF03BF1-A05C-470C-AD0B-394F11E5F133}"/>
    <cellStyle name="style1619613629480" xfId="244" xr:uid="{06DCC8AF-AF13-484A-A6A0-27F83372758C}"/>
    <cellStyle name="style1619613629496" xfId="243" xr:uid="{988F6CCF-8B5C-41F5-84FD-61AB50FF1DBE}"/>
    <cellStyle name="style1619613629512" xfId="242" xr:uid="{0967CF13-CF68-42D9-9A12-47651EDCC796}"/>
    <cellStyle name="style1619613629535" xfId="241" xr:uid="{E7E9A750-7F68-4E44-A455-D04A54AAE8F6}"/>
    <cellStyle name="style1619613629582" xfId="232" xr:uid="{871E3F48-BBE8-4609-932A-8850252A7F03}"/>
    <cellStyle name="style1619613629613" xfId="231" xr:uid="{5046EF27-5421-4AA7-96C7-8296BC3912EA}"/>
    <cellStyle name="style1619613629634" xfId="230" xr:uid="{C41704E4-D408-4977-A3B8-66DA94EEEFE8}"/>
    <cellStyle name="style1619613629650" xfId="229" xr:uid="{45CCAB24-7F07-4934-9C39-1B3AFEACD9CF}"/>
    <cellStyle name="style1619613630667" xfId="336" xr:uid="{EADAD15F-D8F8-40C1-9818-2AA8C2DC57DE}"/>
    <cellStyle name="style1619613630683" xfId="335" xr:uid="{32ED3CC4-AA71-4A99-B0C6-81217D1C31B3}"/>
    <cellStyle name="style1619613630714" xfId="324" xr:uid="{E8EDAE7D-A93B-4FA0-B63A-5D0B35F83F9B}"/>
    <cellStyle name="style1619613630736" xfId="323" xr:uid="{387F2327-0F29-4310-9D29-6068640CF844}"/>
    <cellStyle name="style1619613630768" xfId="333" xr:uid="{CAC541B5-70C3-4531-A2D1-608F0E2FC7DB}"/>
    <cellStyle name="style1619613630799" xfId="332" xr:uid="{B9A53E00-8144-44AE-BEE7-FA3A822A8B9E}"/>
    <cellStyle name="style1619613630815" xfId="334" xr:uid="{0FD5700A-F63C-42DD-AA6B-36C4A2AE3B1D}"/>
    <cellStyle name="style1619613630837" xfId="331" xr:uid="{1407C180-8161-4FE4-B5B9-632F4418C570}"/>
    <cellStyle name="style1619613630852" xfId="322" xr:uid="{B812019F-C6BD-4268-ABEC-8C92DD5E6749}"/>
    <cellStyle name="style1619613630884" xfId="321" xr:uid="{55606F15-A559-4572-B9D1-196917852882}"/>
    <cellStyle name="style1619613630899" xfId="320" xr:uid="{2F7AA44B-58E4-4EA9-82A7-55EAC0BE2207}"/>
    <cellStyle name="style1619613630931" xfId="319" xr:uid="{83F87C4C-FEB0-4B72-8728-EE71A48E1D9A}"/>
    <cellStyle name="style1619613630953" xfId="312" xr:uid="{7E3897F0-08C5-4DA8-81D7-62F8CB3D47EB}"/>
    <cellStyle name="style1619613630968" xfId="300" xr:uid="{C9124E6F-CE8C-48BF-AC30-CD52EBB38787}"/>
    <cellStyle name="style1619613630984" xfId="311" xr:uid="{6E0BDF44-EAC4-4945-9B42-155A6CD9D490}"/>
    <cellStyle name="style1619613631015" xfId="299" xr:uid="{30623BAE-DDA7-48F8-8ED9-B79AD5171061}"/>
    <cellStyle name="style1619613631037" xfId="288" xr:uid="{6561DDF9-5A0B-4C3D-B6E5-685983079237}"/>
    <cellStyle name="style1619613631053" xfId="287" xr:uid="{8A335A42-823E-48F3-A925-D90B1920CBCB}"/>
    <cellStyle name="style1619613631084" xfId="310" xr:uid="{7D58A12F-0BF9-463A-8C43-69433AC580DC}"/>
    <cellStyle name="style1619613631115" xfId="309" xr:uid="{2CC4B8A0-A7F6-4A32-BBA7-93754AD7F1B5}"/>
    <cellStyle name="style1619613631138" xfId="308" xr:uid="{E33BEAF3-3E06-4688-850F-A85B5EA64422}"/>
    <cellStyle name="style1619613631169" xfId="307" xr:uid="{B71D9AEF-2AB0-4BCA-ABFB-7E3E9431AF31}"/>
    <cellStyle name="style1619613631184" xfId="298" xr:uid="{7B2ED8B1-2A21-47ED-9CC4-E34736C6FD3A}"/>
    <cellStyle name="style1619613631201" xfId="297" xr:uid="{6335D1ED-328B-4077-89B5-04A2F0608E52}"/>
    <cellStyle name="style1619613631238" xfId="296" xr:uid="{70A6B4A8-BEAC-4F16-B1FA-35AE1F54E759}"/>
    <cellStyle name="style1619613631253" xfId="295" xr:uid="{EBA1E3A2-3B97-4D4E-AFD4-B76CB222C14F}"/>
    <cellStyle name="style1619613631285" xfId="286" xr:uid="{A91BED60-6858-4E70-8E9E-A20E49F66385}"/>
    <cellStyle name="style1619613631300" xfId="285" xr:uid="{5BD4D85C-3867-4E83-9458-CB3F9AA88334}"/>
    <cellStyle name="style1619613631332" xfId="284" xr:uid="{43C62A6D-0B34-4BC4-92A8-EB2ABB89EEFD}"/>
    <cellStyle name="style1619613631354" xfId="283" xr:uid="{98780D18-B545-4B66-B099-1CE777AEA649}"/>
    <cellStyle name="style1619613632271" xfId="276" xr:uid="{69B2C4B4-0A0C-4AE5-8204-131F96ED569F}"/>
    <cellStyle name="style1619613632302" xfId="275" xr:uid="{24228739-07F5-4F33-8189-AFB1A4E4E042}"/>
    <cellStyle name="style1619613632318" xfId="264" xr:uid="{E3919C8E-98A8-404A-A2FE-DC90FE1B2487}"/>
    <cellStyle name="style1619613632340" xfId="263" xr:uid="{A7BEAB12-6FD8-4469-8666-96276C5BF2B2}"/>
    <cellStyle name="style1619613632387" xfId="273" xr:uid="{0BACDB75-87AE-441A-8A09-3FE71C93A045}"/>
    <cellStyle name="style1619613632402" xfId="272" xr:uid="{3C07E883-8EF9-4837-875A-01A4FE40DA65}"/>
    <cellStyle name="style1619613632433" xfId="274" xr:uid="{6B539294-1687-464E-9DCF-D29887B08857}"/>
    <cellStyle name="style1619613632456" xfId="271" xr:uid="{84CBE108-9B2D-45E8-93E8-4C41EEB2CD8F}"/>
    <cellStyle name="style1619613632471" xfId="262" xr:uid="{DF63F0E9-697C-4B4F-AC07-7B773800D5F6}"/>
    <cellStyle name="style1619613632487" xfId="261" xr:uid="{77CBF68C-C01E-4056-ACA8-51285BCC5989}"/>
    <cellStyle name="style1619613632518" xfId="260" xr:uid="{74F1982C-6438-4B57-AA3B-C79E3E263334}"/>
    <cellStyle name="style1619613632540" xfId="259" xr:uid="{05926DBE-1614-45A9-A0B1-5E0F25551C6B}"/>
    <cellStyle name="style1619613632556" xfId="252" xr:uid="{0240411A-DB9C-4C1B-80C2-EE93152E3A66}"/>
    <cellStyle name="style1619613632587" xfId="240" xr:uid="{A67C36BC-174A-4BC6-BC54-0B78CC234D00}"/>
    <cellStyle name="style1619613632603" xfId="251" xr:uid="{8DCDE319-B5D3-4390-831C-4BE8FDF09292}"/>
    <cellStyle name="style1619613632618" xfId="239" xr:uid="{CC9A9D4A-7062-42A0-811A-489CD221FDEB}"/>
    <cellStyle name="style1619613632641" xfId="228" xr:uid="{519C7544-4FF3-4D9B-A1C5-F8D044DB3B88}"/>
    <cellStyle name="style1619613632672" xfId="227" xr:uid="{A57FD621-2E64-419E-B1DB-75676E2E042C}"/>
    <cellStyle name="style1619613632687" xfId="250" xr:uid="{03172A02-1C47-42D1-B4BA-80E75A788D4A}"/>
    <cellStyle name="style1619613632703" xfId="249" xr:uid="{FFFC4323-4EDA-45FF-B620-B890C7F9B888}"/>
    <cellStyle name="style1619613632734" xfId="248" xr:uid="{71CAD837-C207-4072-BA97-11D8459273FE}"/>
    <cellStyle name="style1619613632756" xfId="247" xr:uid="{01669A3B-087F-4C62-B389-7B8D9A0D0128}"/>
    <cellStyle name="style1619613632772" xfId="238" xr:uid="{A007FF4D-8CCB-463E-9EF8-DCD4D39681D9}"/>
    <cellStyle name="style1619613632803" xfId="237" xr:uid="{F7A546B9-F976-42C7-909B-508784901679}"/>
    <cellStyle name="style1619613632819" xfId="236" xr:uid="{5F03C529-9F58-415E-973B-FF2442C87DB1}"/>
    <cellStyle name="style1619613632841" xfId="235" xr:uid="{5DC18293-796B-4CA0-83C5-F6FF041F7401}"/>
    <cellStyle name="style1619613632888" xfId="226" xr:uid="{FB0816B3-16E8-42A8-BEA9-402E0582A7C5}"/>
    <cellStyle name="style1619613632919" xfId="225" xr:uid="{37171A02-CA40-4D3F-BE2E-AC249BF38A35}"/>
    <cellStyle name="style1619613632941" xfId="224" xr:uid="{FB5AB90D-5BF0-4E9C-A39C-C914BB0DF0C4}"/>
    <cellStyle name="style1619613632957" xfId="223" xr:uid="{2DB64487-0510-4884-98CA-67A97CCEFCAC}"/>
    <cellStyle name="style1619613634215" xfId="222" xr:uid="{0CAFBE39-5726-467D-A783-523422754334}"/>
    <cellStyle name="style1619613634234" xfId="221" xr:uid="{135D8237-B135-459C-9FF2-512420F63CD9}"/>
    <cellStyle name="style1619613634260" xfId="210" xr:uid="{72AC7BC1-A122-4748-9CF5-8A48D22F093F}"/>
    <cellStyle name="style1619613634275" xfId="209" xr:uid="{65A8361D-35AC-42D1-A669-D7CBADD4C6C5}"/>
    <cellStyle name="style1619613634322" xfId="219" xr:uid="{1778334F-604C-462E-AC75-31CA658D3A28}"/>
    <cellStyle name="style1619613634344" xfId="218" xr:uid="{A1E71FF6-9BB4-4292-A4B6-D9042313FB76}"/>
    <cellStyle name="style1619613634360" xfId="220" xr:uid="{5844A7C4-CD15-4551-A018-A1AA2C141107}"/>
    <cellStyle name="style1619613634376" xfId="217" xr:uid="{73A2222B-D3EE-478D-BE4F-1CAEAEEB259F}"/>
    <cellStyle name="style1619613634407" xfId="208" xr:uid="{20F06903-7003-453A-8889-A4C71B97D7EE}"/>
    <cellStyle name="style1619613634423" xfId="207" xr:uid="{CBCC1D64-33FC-43EC-ACDC-D7B720F20FBF}"/>
    <cellStyle name="style1619613634445" xfId="206" xr:uid="{401D3886-6F0B-4D6D-81F2-1D95DC309D5C}"/>
    <cellStyle name="style1619613634460" xfId="205" xr:uid="{F0286D3C-1210-4D42-A558-1FDD79925403}"/>
    <cellStyle name="style1619613634492" xfId="198" xr:uid="{70CA84A3-E131-4182-9021-EDDD94DB7BE7}"/>
    <cellStyle name="style1619613634507" xfId="186" xr:uid="{CA44FF56-D2A7-4695-8C1F-E5451C23CD34}"/>
    <cellStyle name="style1619613634537" xfId="197" xr:uid="{B4A812C4-9CC1-438F-AD2C-389CE92AB47E}"/>
    <cellStyle name="style1619613634545" xfId="185" xr:uid="{16AC877B-E86B-4B50-96CE-BFEE77240444}"/>
    <cellStyle name="style1619613634576" xfId="174" xr:uid="{652C4E4E-7F62-4B29-84E7-14A60262B7D1}"/>
    <cellStyle name="style1619613634592" xfId="173" xr:uid="{BFE559C5-0AF4-4E4E-B9D4-EFC0E94B2E8D}"/>
    <cellStyle name="style1619613634607" xfId="196" xr:uid="{ADF3F132-9888-4C65-90A0-37E7CC2482BA}"/>
    <cellStyle name="style1619613634645" xfId="195" xr:uid="{8A30CBA1-B2DF-4742-8A40-34E2911EB947}"/>
    <cellStyle name="style1619613634661" xfId="194" xr:uid="{906FF200-2566-4C9D-9F7D-F5BAC610A8D8}"/>
    <cellStyle name="style1619613634677" xfId="193" xr:uid="{8CF24862-6C37-4A51-B9AB-26A1768D9543}"/>
    <cellStyle name="style1619613634708" xfId="184" xr:uid="{954C7E80-B63C-45C2-8E7A-61BC35DB6566}"/>
    <cellStyle name="style1619613634723" xfId="183" xr:uid="{A19DD401-BE1C-4157-A692-5A061EEC2DDC}"/>
    <cellStyle name="style1619613634746" xfId="182" xr:uid="{ACF869DD-F8A8-441E-AC15-AD8000132E0F}"/>
    <cellStyle name="style1619613634761" xfId="181" xr:uid="{A08E36F4-16C3-4BEA-86E8-270B6BE6406C}"/>
    <cellStyle name="style1619613634792" xfId="172" xr:uid="{770109B5-BF08-4233-B051-C325C5D72167}"/>
    <cellStyle name="style1619613634808" xfId="171" xr:uid="{EB5F6DDA-C2E3-45E4-9BF8-3E03B96A7F9E}"/>
    <cellStyle name="style1619613634839" xfId="170" xr:uid="{E0CB5594-81F3-43DD-9E0C-8F64BD2E27E4}"/>
    <cellStyle name="style1619613634861" xfId="169" xr:uid="{04E31C7F-D3A9-401B-8F25-5FD97A184B31}"/>
    <cellStyle name="style1619613635647" xfId="216" xr:uid="{CDA5DF34-D0C3-49B6-8EEC-E9F01E7DED7E}"/>
    <cellStyle name="style1619613635679" xfId="215" xr:uid="{1967226E-11D2-49B3-B2F7-ADAEE4A78799}"/>
    <cellStyle name="style1619613635694" xfId="204" xr:uid="{09E2420B-4AC0-4320-81E7-0E61DBB4A793}"/>
    <cellStyle name="style1619613635726" xfId="203" xr:uid="{D123720F-F345-4D88-9A3D-4AAEADBEFCA3}"/>
    <cellStyle name="style1619613635763" xfId="213" xr:uid="{C9FBF7F4-BF8E-4267-AC78-04B94BF9C092}"/>
    <cellStyle name="style1619613635779" xfId="212" xr:uid="{4126718E-AF94-448A-B249-086BC18854DA}"/>
    <cellStyle name="style1619613635810" xfId="214" xr:uid="{F67A766C-389A-4AF4-908D-90D066082E00}"/>
    <cellStyle name="style1619613635826" xfId="211" xr:uid="{2D79C400-FC07-43E9-8A7E-BE5F63EF3E68}"/>
    <cellStyle name="style1619613635848" xfId="202" xr:uid="{97C85324-1C4D-4F19-90A6-DFFEA792AE7A}"/>
    <cellStyle name="style1619613635864" xfId="201" xr:uid="{CBA59C8A-A5E4-4894-8D1C-71C6ADAE568C}"/>
    <cellStyle name="style1619613635895" xfId="200" xr:uid="{ED80BA41-0743-4012-9ABC-DD7B663267E9}"/>
    <cellStyle name="style1619613635911" xfId="199" xr:uid="{B66C2816-C25C-45DF-BB30-2FE4A4A6E64F}"/>
    <cellStyle name="style1619613635926" xfId="192" xr:uid="{D53CD9A3-8AF4-4CED-99A5-03D3B02E0740}"/>
    <cellStyle name="style1619613635964" xfId="180" xr:uid="{6C64F2E7-6172-4C7E-B378-438E5EE15E8B}"/>
    <cellStyle name="style1619613635980" xfId="191" xr:uid="{3B787488-D5F5-4FED-B610-5C9A3E537FCF}"/>
    <cellStyle name="style1619613635995" xfId="179" xr:uid="{640F3A33-44B0-43CA-8347-007F16043615}"/>
    <cellStyle name="style1619613636026" xfId="168" xr:uid="{8B7A9F6B-0D6E-4EB9-8F26-1ABEB2170E43}"/>
    <cellStyle name="style1619613636049" xfId="167" xr:uid="{D3D2EF1C-6B06-4B78-9D53-7E578F057BC5}"/>
    <cellStyle name="style1619613636064" xfId="190" xr:uid="{C134DD1F-D274-4586-8396-F5756FEB8C7A}"/>
    <cellStyle name="style1619613636080" xfId="189" xr:uid="{FA64FA07-6E3A-44F5-BC46-4B891BBB27D3}"/>
    <cellStyle name="style1619613636111" xfId="188" xr:uid="{294422C6-68DD-4BCA-8A7C-D5287071E395}"/>
    <cellStyle name="style1619613636127" xfId="187" xr:uid="{7D9ACA4C-5E03-4E02-8CA4-F0BB8D2BAC7A}"/>
    <cellStyle name="style1619613636149" xfId="178" xr:uid="{8A2A5C93-BB47-4791-950E-90EDED1BD2EC}"/>
    <cellStyle name="style1619613636180" xfId="177" xr:uid="{BB07F9E9-1F61-454F-90DC-4F87C2F33953}"/>
    <cellStyle name="style1619613636196" xfId="176" xr:uid="{C20C520C-6776-4643-8B53-E57E190518E8}"/>
    <cellStyle name="style1619613636211" xfId="175" xr:uid="{1CA0C8CE-7862-452E-8818-8E694EEB1BA5}"/>
    <cellStyle name="style1619613636249" xfId="166" xr:uid="{394A1315-99EC-4A75-B2D2-5A0C34ADD0CD}"/>
    <cellStyle name="style1619613636265" xfId="165" xr:uid="{3115601B-01B9-4187-8097-4CEAE4F17275}"/>
    <cellStyle name="style1619613636280" xfId="164" xr:uid="{47A2CF79-4D6C-444D-A98A-582A015CA8B6}"/>
    <cellStyle name="style1619613636312" xfId="163" xr:uid="{12722E55-1CB3-4564-A5C3-904B27FFB025}"/>
    <cellStyle name="style1619613637815" xfId="17" xr:uid="{FEF3E6E8-D7B0-499D-A21D-660E3E259721}"/>
    <cellStyle name="style1619613637847" xfId="16" xr:uid="{3E1E2FEC-DBC6-4B0C-8C39-1F84837F987B}"/>
    <cellStyle name="style1619613637869" xfId="18" xr:uid="{AFDFD454-E66E-41EC-BDF8-6D915A861515}"/>
    <cellStyle name="style1619613637884" xfId="15" xr:uid="{87009D5B-62BB-4897-BCC5-9A0F32B28B6C}"/>
    <cellStyle name="style1619613637916" xfId="14" xr:uid="{6D79FDE8-588E-4D35-AD59-47311D0528D2}"/>
    <cellStyle name="style1619613637931" xfId="13" xr:uid="{50DD2DF1-5DC7-4FC7-B6BE-5BB997D403A5}"/>
    <cellStyle name="style1619613637953" xfId="12" xr:uid="{AC9946DC-DB2F-47CE-B6D9-5C82784D9D93}"/>
    <cellStyle name="style1619613637985" xfId="11" xr:uid="{D108B942-5550-4219-B951-449D079CC8A8}"/>
    <cellStyle name="style1619613638000" xfId="9" xr:uid="{A20872BF-EE0C-42DC-9559-892FB8FDFDD0}"/>
    <cellStyle name="style1619613638016" xfId="8" xr:uid="{AC20E152-21F5-4B8E-920B-8EFCAACF78F8}"/>
    <cellStyle name="style1619613638047" xfId="6" xr:uid="{53C5D344-D28B-453E-8470-C1944F351AFB}"/>
    <cellStyle name="style1619613638069" xfId="5" xr:uid="{F8ABCDD1-22D2-4321-8D0F-19D231B4B512}"/>
    <cellStyle name="style1619613638085" xfId="10" xr:uid="{12FEA58A-4192-40FE-9FAB-09EC2BE4A32F}"/>
    <cellStyle name="style1619613638116" xfId="7" xr:uid="{F1970694-9CBA-47D3-A692-36E6CC307B9B}"/>
    <cellStyle name="style1619613638132" xfId="4" xr:uid="{6719F397-884C-4A9B-8313-916DE02E8107}"/>
    <cellStyle name="style1619613638170" xfId="2" xr:uid="{BCC9A596-A8FD-4AEA-98C1-DF4770299CBC}"/>
    <cellStyle name="style1619613638201" xfId="1" xr:uid="{9A3A563C-B62D-4CDB-8614-60832D592505}"/>
    <cellStyle name="style1619613638217" xfId="3" xr:uid="{D6B4C15F-5337-435B-8EE1-AB5C33F6FE81}"/>
    <cellStyle name="style1619613639286" xfId="162" xr:uid="{E4276170-69FB-46AF-90D1-339631936524}"/>
    <cellStyle name="style1619613639308" xfId="161" xr:uid="{BEA96BA7-8BC0-4C26-B911-91FE8D892B0A}"/>
    <cellStyle name="style1619613639340" xfId="150" xr:uid="{37E262E5-F679-4AE9-825B-432B1D62D8FE}"/>
    <cellStyle name="style1619613639355" xfId="149" xr:uid="{09AE592A-B216-4062-93CD-52857D9E78E5}"/>
    <cellStyle name="style1619613639409" xfId="159" xr:uid="{61CFF2F7-4357-4F2B-97B9-F2E0E1CF1485}"/>
    <cellStyle name="style1619613639424" xfId="158" xr:uid="{7F90986E-2F5F-4E22-9181-7706FF376626}"/>
    <cellStyle name="style1619613639440" xfId="160" xr:uid="{5E83B7D2-7F65-4C88-948C-0F51C230BBA6}"/>
    <cellStyle name="style1619613639471" xfId="157" xr:uid="{8525FF37-C827-4AF2-9720-397DC754F823}"/>
    <cellStyle name="style1619613639487" xfId="148" xr:uid="{24D56EE8-208C-4ED3-9161-1B6CB4595A31}"/>
    <cellStyle name="style1619613639509" xfId="147" xr:uid="{290E9746-9E70-4A5B-B9D6-D6BCCE3315E3}"/>
    <cellStyle name="style1619613639539" xfId="146" xr:uid="{D4526A27-E548-49C5-8EC7-FC4AB4895C20}"/>
    <cellStyle name="style1619613639555" xfId="145" xr:uid="{F1A5B12C-D8C1-46E5-A3A0-06091B74761A}"/>
    <cellStyle name="style1619613639570" xfId="138" xr:uid="{73F6C8DB-4FB1-41A2-A389-4224E4B5F3DF}"/>
    <cellStyle name="style1619613639602" xfId="126" xr:uid="{E7BD2015-7FFA-4E99-A99B-3B87D856A5D4}"/>
    <cellStyle name="style1619613639625" xfId="137" xr:uid="{C306CBAD-4A12-4BED-B1B2-318EB640BDCC}"/>
    <cellStyle name="style1619613639640" xfId="125" xr:uid="{9CB43F26-6AF8-438D-ABF8-2BFCA26F35D3}"/>
    <cellStyle name="style1619613639656" xfId="114" xr:uid="{8E628E7E-BAF0-45CA-91BC-E2AA84F44872}"/>
    <cellStyle name="style1619613639687" xfId="113" xr:uid="{3CA9797D-3C06-4544-AC28-6B447216709C}"/>
    <cellStyle name="style1619613639709" xfId="136" xr:uid="{68EC57FD-D2F3-4C91-A1F9-4343EE690D99}"/>
    <cellStyle name="style1619613639725" xfId="135" xr:uid="{4364C953-DF12-4569-AFF1-BFAE8D90ACE9}"/>
    <cellStyle name="style1619613639741" xfId="134" xr:uid="{F3CE55D2-00A7-45FF-B4BD-4F9045C826A0}"/>
    <cellStyle name="style1619613639772" xfId="133" xr:uid="{D5552BFD-77DA-495C-A275-6D3B6702A416}"/>
    <cellStyle name="style1619613639788" xfId="124" xr:uid="{9809F066-129D-4D80-A381-DAB2A72B069F}"/>
    <cellStyle name="style1619613639810" xfId="123" xr:uid="{A3500CD1-BD61-4EDF-9156-E1392796EBF3}"/>
    <cellStyle name="style1619613639825" xfId="122" xr:uid="{94771694-A792-4F1F-95D1-2D5956981BDA}"/>
    <cellStyle name="style1619613639857" xfId="121" xr:uid="{A2DFEF09-C206-404A-A27F-3683F86C6FB5}"/>
    <cellStyle name="style1619613639888" xfId="112" xr:uid="{AC219ABC-7F6B-4AF1-AE48-445E1F0DAE9F}"/>
    <cellStyle name="style1619613639910" xfId="111" xr:uid="{99BB12DC-1C96-490A-97E2-CC3EA3CE9CD5}"/>
    <cellStyle name="style1619613639926" xfId="110" xr:uid="{BAAE4A85-4AE9-4B05-9C25-60383B3132F3}"/>
    <cellStyle name="style1619613639957" xfId="109" xr:uid="{586D436A-8DF9-4F37-8D7D-4B5FE879A2CC}"/>
    <cellStyle name="style1619613640927" xfId="156" xr:uid="{C1F3191A-519C-41BE-A0D4-308EDB327A5F}"/>
    <cellStyle name="style1619613640959" xfId="155" xr:uid="{A6D0EB5C-AA32-40DD-A41E-B9E436A4D996}"/>
    <cellStyle name="style1619613640974" xfId="144" xr:uid="{820C8D71-F33F-40B2-8E4C-F1DEC312A771}"/>
    <cellStyle name="style1619613640990" xfId="143" xr:uid="{FEA4E391-ABE5-4581-8557-0E8182EA87DE}"/>
    <cellStyle name="style1619613641043" xfId="153" xr:uid="{54BF491B-6EE4-41D3-AAF2-B6A2E261127A}"/>
    <cellStyle name="style1619613641059" xfId="152" xr:uid="{A9B9562E-A92E-41A2-B29B-3540F660EE11}"/>
    <cellStyle name="style1619613641075" xfId="154" xr:uid="{47794EFD-09F0-432B-846C-CE3965775F41}"/>
    <cellStyle name="style1619613641106" xfId="151" xr:uid="{60EA55D9-CB7F-4E22-8601-15B0FA78F862}"/>
    <cellStyle name="style1619613641128" xfId="142" xr:uid="{91F2C0B7-5DB9-4BAA-9881-7EFA3B24612D}"/>
    <cellStyle name="style1619613641159" xfId="141" xr:uid="{E22BCF95-A762-4976-8286-353A0C786243}"/>
    <cellStyle name="style1619613641190" xfId="140" xr:uid="{8482654B-7BA9-4452-8540-874766E480EC}"/>
    <cellStyle name="style1619613641213" xfId="139" xr:uid="{E4542B9A-40E8-4938-BA0F-28D3C9EA4CC4}"/>
    <cellStyle name="style1619613641243" xfId="132" xr:uid="{E591C39B-496B-4597-AEAD-0E1628F45E27}"/>
    <cellStyle name="style1619613641258" xfId="120" xr:uid="{68D79F0C-227D-416D-B847-F92EF2375CD6}"/>
    <cellStyle name="style1619613641290" xfId="131" xr:uid="{44B04390-44E6-462D-963F-4206334D21FB}"/>
    <cellStyle name="style1619613641305" xfId="119" xr:uid="{2B4A0182-9261-46D3-BD02-37D443DAE7A5}"/>
    <cellStyle name="style1619613641328" xfId="108" xr:uid="{C6109FB8-792F-4A12-80D5-1F98F03AEF69}"/>
    <cellStyle name="style1619613641344" xfId="107" xr:uid="{59E46F01-CE1C-499C-9F80-2E1B07249BF3}"/>
    <cellStyle name="style1619613641375" xfId="130" xr:uid="{0AEA4A66-967D-47CA-AA9E-1649AF46BDEE}"/>
    <cellStyle name="style1619613641391" xfId="129" xr:uid="{9FAE245F-E61B-4C52-902C-A3EEABD7BC36}"/>
    <cellStyle name="style1619613641413" xfId="128" xr:uid="{E3D49F82-63FA-4F69-9249-4485098E43AB}"/>
    <cellStyle name="style1619613641429" xfId="127" xr:uid="{471C01B8-5F7F-42C6-9415-BD59525A3A2A}"/>
    <cellStyle name="style1619613641460" xfId="118" xr:uid="{636B0CCA-144A-49EE-96F6-09A280387121}"/>
    <cellStyle name="style1619613641475" xfId="117" xr:uid="{24707EB5-B017-494C-822B-97A6AA8027C4}"/>
    <cellStyle name="style1619613641507" xfId="116" xr:uid="{2186911C-23C5-49BF-947D-63D6FE01EEFC}"/>
    <cellStyle name="style1619613641529" xfId="115" xr:uid="{44760AF6-1772-4CE5-9343-193ACFECDA89}"/>
    <cellStyle name="style1619613641555" xfId="106" xr:uid="{D74ABABD-3066-417A-A3EC-6866FEE79EB8}"/>
    <cellStyle name="style1619613641587" xfId="105" xr:uid="{D4464BE1-C23A-4788-B3B0-842D60AF3A9F}"/>
    <cellStyle name="style1619613641602" xfId="104" xr:uid="{191CE122-B5C6-4941-AA95-DBB6BB10AF74}"/>
    <cellStyle name="style1619613641629" xfId="103" xr:uid="{7FBEFA8F-AF3A-4625-BE49-961130BB9492}"/>
    <cellStyle name="style1619878354654" xfId="944" xr:uid="{2ACF593D-1A4A-49B1-8674-5DE4EE224B44}"/>
    <cellStyle name="style1619878354685" xfId="943" xr:uid="{D09D57CE-46E3-487E-93E9-8442889B51EB}"/>
    <cellStyle name="style1619878354701" xfId="949" xr:uid="{C3C44FE9-1F81-4EFD-B1A0-D03495381304}"/>
    <cellStyle name="style1619878354732" xfId="955" xr:uid="{4E4F36D9-F396-476D-AEF5-458B51B45C69}"/>
    <cellStyle name="style1619878354759" xfId="950" xr:uid="{18729127-1662-4DD3-9F1F-16AA514421E9}"/>
    <cellStyle name="style1619878354802" xfId="956" xr:uid="{B2DD4333-1CFB-43A6-A11B-8FAAF9E82B9F}"/>
    <cellStyle name="style1619878354822" xfId="961" xr:uid="{29619735-1A76-4938-9212-039065B6F31E}"/>
    <cellStyle name="style1619878354851" xfId="967" xr:uid="{5E229C27-66B9-48C0-AB1E-5B15AC235D50}"/>
    <cellStyle name="style1619878354876" xfId="975" xr:uid="{B3991A93-39CE-4222-88E4-91108B135966}"/>
    <cellStyle name="style1619878354894" xfId="962" xr:uid="{16373CC3-941E-4625-A4BE-3F63BE5EF64B}"/>
    <cellStyle name="style1619878354925" xfId="968" xr:uid="{B5F71275-376C-4A4A-9171-C29DD794E991}"/>
    <cellStyle name="style1619878354941" xfId="976" xr:uid="{9510420B-11F3-4710-964A-F4B7A378DF2F}"/>
    <cellStyle name="style1619878354961" xfId="979" xr:uid="{40C63BC3-9870-4EBD-93F7-66B7B7470165}"/>
    <cellStyle name="style1619878354977" xfId="980" xr:uid="{5BAD97A9-E8EC-4CD1-A6CD-41DF993D5207}"/>
    <cellStyle name="style1619878355008" xfId="984" xr:uid="{56FDD0A0-CF8D-4475-9A53-103F13D4AD69}"/>
    <cellStyle name="style1619878355023" xfId="999" xr:uid="{9153FA36-C245-4BCF-9E4E-B582EE3207ED}"/>
    <cellStyle name="style1619878355077" xfId="1001" xr:uid="{AD2C4540-F17C-4370-9BF5-F6A1ED4F7F4F}"/>
    <cellStyle name="style1619878355093" xfId="1002" xr:uid="{883F3921-6D9B-4C82-A175-757B63FA736A}"/>
    <cellStyle name="style1619878355124" xfId="1000" xr:uid="{2A211777-9E03-4A8F-95B5-1C4DF80F44C8}"/>
    <cellStyle name="style1619878355139" xfId="1003" xr:uid="{893ACA20-B632-47B3-9285-460BA60DB490}"/>
    <cellStyle name="style1619878355177" xfId="1004" xr:uid="{AE3FC792-9B94-4C57-9ACB-4565D0AD2025}"/>
    <cellStyle name="style1619878355193" xfId="1005" xr:uid="{E5C9B07B-C3A2-43E4-A97C-B3C61EAA3D8C}"/>
    <cellStyle name="style1619878355240" xfId="1006" xr:uid="{6195EE8A-C2A8-4263-873C-A09951B0FF95}"/>
    <cellStyle name="style1619878355262" xfId="1007" xr:uid="{131E255D-23D6-4660-A330-B0AE29511D91}"/>
    <cellStyle name="style1619878355278" xfId="1008" xr:uid="{B91E8203-0D4B-419D-ABAF-8E17C377425A}"/>
    <cellStyle name="style1619878355309" xfId="1009" xr:uid="{EEA9F95D-6EAC-4FA9-8256-91246AD76A97}"/>
    <cellStyle name="style1619878355340" xfId="1023" xr:uid="{A265218D-35A5-4D2E-AFDC-0511DBBDDA7D}"/>
    <cellStyle name="style1619878355362" xfId="1024" xr:uid="{A3216C54-739D-4E96-B04B-C56B794A4467}"/>
    <cellStyle name="style1619878356241" xfId="946" xr:uid="{F71B688D-7F07-4FDB-ADE4-21638981361C}"/>
    <cellStyle name="style1619878356257" xfId="945" xr:uid="{40552EA7-5262-4320-BA68-90C90C6E91A7}"/>
    <cellStyle name="style1619878356286" xfId="951" xr:uid="{BB715029-6586-4522-A64F-CA477EB0EFD4}"/>
    <cellStyle name="style1619878356306" xfId="957" xr:uid="{150CB5B1-6016-47D0-934A-CA211BFC980F}"/>
    <cellStyle name="style1619878356326" xfId="952" xr:uid="{81941F5F-C7E3-4215-A19A-9C0ABF30699D}"/>
    <cellStyle name="style1619878356365" xfId="958" xr:uid="{E012CDD5-2B07-4866-B719-76B9E2193BDF}"/>
    <cellStyle name="style1619878356385" xfId="963" xr:uid="{489509F1-492C-4983-A270-12AC932A5047}"/>
    <cellStyle name="style1619878356407" xfId="969" xr:uid="{0BD66A66-23FB-45C9-9843-A2F1AEA80C01}"/>
    <cellStyle name="style1619878356428" xfId="973" xr:uid="{02AE318F-BC52-4A01-A15B-5DA1C28A520C}"/>
    <cellStyle name="style1619878356448" xfId="964" xr:uid="{7C1370D5-179E-461E-B10D-BAA13F241C09}"/>
    <cellStyle name="style1619878356468" xfId="970" xr:uid="{F5CEEB03-97D6-48AB-AAE5-200F47C455A5}"/>
    <cellStyle name="style1619878356497" xfId="974" xr:uid="{17B7F087-35A9-42AB-8D30-AC706A240D4F}"/>
    <cellStyle name="style1619878356507" xfId="977" xr:uid="{A08A56B0-30A5-4777-84F9-5BDDE23C02BB}"/>
    <cellStyle name="style1619878356529" xfId="978" xr:uid="{18885191-4580-4E9C-8EC7-D80B297C5D07}"/>
    <cellStyle name="style1619878356560" xfId="983" xr:uid="{650F0560-6A8E-4878-9F17-585ECC86B70A}"/>
    <cellStyle name="style1619878356580" xfId="988" xr:uid="{25DF0235-18B0-4AF4-AB29-7A5E1C0AA479}"/>
    <cellStyle name="style1619878356614" xfId="990" xr:uid="{4719933E-6B04-4A1D-B94E-2DCFA7782B25}"/>
    <cellStyle name="style1619878356629" xfId="991" xr:uid="{28215C25-273E-403A-A029-75A9B95F617B}"/>
    <cellStyle name="style1619878356660" xfId="989" xr:uid="{C60B8C50-3DAB-4E0E-8471-29C198D6F64F}"/>
    <cellStyle name="style1619878356676" xfId="992" xr:uid="{F889F7CA-2122-4CC8-97DC-B8A44EB9446E}"/>
    <cellStyle name="style1619878356700" xfId="993" xr:uid="{8D5F6A30-247E-47BF-AC06-CFD7ADA4CB0C}"/>
    <cellStyle name="style1619878356721" xfId="994" xr:uid="{B65652DE-D554-4013-9C36-94A4B3D94FC1}"/>
    <cellStyle name="style1619878356761" xfId="995" xr:uid="{AA3E82A4-57DD-4B6A-B9D8-489B1E1DE856}"/>
    <cellStyle name="style1619878356780" xfId="996" xr:uid="{EFF3724D-9D2C-4481-97A9-AC6C13ADCA61}"/>
    <cellStyle name="style1619878356800" xfId="997" xr:uid="{0598DBCF-E2C7-4692-B906-FD7111FAD83C}"/>
    <cellStyle name="style1619878356822" xfId="998" xr:uid="{90FC9B24-3A7D-47E1-9113-932D6FA7995B}"/>
    <cellStyle name="style1619878356853" xfId="1021" xr:uid="{E2C2F463-2938-46DE-86E1-C92BB20F3C6E}"/>
    <cellStyle name="style1619878356871" xfId="1022" xr:uid="{08A36AC8-796E-4B2A-AED1-BEDAC28A868E}"/>
    <cellStyle name="style1619878358045" xfId="948" xr:uid="{20C474C5-1423-4ACA-8418-E4E182049CC4}"/>
    <cellStyle name="style1619878358061" xfId="947" xr:uid="{5CC0BD29-971D-42A3-BDF8-B027943F6AF8}"/>
    <cellStyle name="style1619878358077" xfId="953" xr:uid="{9C6AA330-7C99-4361-A834-A34C25E21F47}"/>
    <cellStyle name="style1619878358099" xfId="959" xr:uid="{01511C7B-D39F-4F6D-AE14-B27C95308878}"/>
    <cellStyle name="style1619878358114" xfId="954" xr:uid="{B3B31247-2FE7-48A4-BCA3-91CF747FE459}"/>
    <cellStyle name="style1619878358161" xfId="960" xr:uid="{BE81FFD4-5630-475D-9F8C-C4264F245240}"/>
    <cellStyle name="style1619878358177" xfId="965" xr:uid="{3EBD523D-F32B-4C61-A418-3B4D56696C98}"/>
    <cellStyle name="style1619878358199" xfId="971" xr:uid="{82A6A8F6-48B1-4987-8E94-9A3A312741AD}"/>
    <cellStyle name="style1619878358230" xfId="981" xr:uid="{92BB1B4D-0E0A-41DC-9946-5DC55872EEA9}"/>
    <cellStyle name="style1619878358261" xfId="966" xr:uid="{842CB75B-ABED-44DF-A08F-5D797314D174}"/>
    <cellStyle name="style1619878358277" xfId="972" xr:uid="{65112459-EF33-4C70-9E12-47345A8F8555}"/>
    <cellStyle name="style1619878358299" xfId="982" xr:uid="{73E05A97-6D9B-402D-A3B6-AA2A09D4629E}"/>
    <cellStyle name="style1619878358315" xfId="985" xr:uid="{41628205-55FD-4685-95D9-F62C7218FC53}"/>
    <cellStyle name="style1619878358331" xfId="986" xr:uid="{C6C83A7A-BB20-4826-A42F-72ABADAE36A4}"/>
    <cellStyle name="style1619878358362" xfId="987" xr:uid="{FF695515-75F5-4849-89A5-EB5C65FC4802}"/>
    <cellStyle name="style1619878358393" xfId="1010" xr:uid="{CAC3CEDD-B95E-412E-86C4-1B0829EDA3A4}"/>
    <cellStyle name="style1619878358431" xfId="1012" xr:uid="{C5965392-A810-46FC-ADEE-65DAD7193B5B}"/>
    <cellStyle name="style1619878358446" xfId="1013" xr:uid="{390A2D14-E1AC-4A55-8EDA-BEBE402BA7F7}"/>
    <cellStyle name="style1619878358478" xfId="1011" xr:uid="{446DCF55-7757-40B7-AE99-56E53314E86E}"/>
    <cellStyle name="style1619878358493" xfId="1014" xr:uid="{06889CDC-BEB1-4A58-8E62-366C6393DD8D}"/>
    <cellStyle name="style1619878358515" xfId="1015" xr:uid="{6EE0CC8D-9B08-4CB4-AB33-C4A489CF9164}"/>
    <cellStyle name="style1619878358531" xfId="1016" xr:uid="{4669A73B-7064-4FF4-9C78-33A26D87CDB2}"/>
    <cellStyle name="style1619878358578" xfId="1017" xr:uid="{3C1B2A29-7F22-4E5D-8660-11EDE8093905}"/>
    <cellStyle name="style1619878358600" xfId="1018" xr:uid="{C4C6F0A1-1C7C-4285-8F22-636A98F2C196}"/>
    <cellStyle name="style1619878358616" xfId="1019" xr:uid="{CA22DAC3-BE73-4475-A518-DA5F780B3E1E}"/>
    <cellStyle name="style1619878358647" xfId="1020" xr:uid="{A7E2048B-028D-4C0B-8F78-A2936668FF6A}"/>
    <cellStyle name="style1619878358678" xfId="1025" xr:uid="{159F1B2B-BE41-4634-91DE-86C6B253C6FF}"/>
    <cellStyle name="style1619878358694" xfId="1026" xr:uid="{30B18752-66A9-48B4-8AD1-6C1182C175DF}"/>
    <cellStyle name="style1619878405462" xfId="523" xr:uid="{96DB2B5B-4E73-4DC7-AA0B-5BED8A7366F6}"/>
    <cellStyle name="style1619878405491" xfId="524" xr:uid="{77679449-434F-40DF-982D-8CC439DD461C}"/>
    <cellStyle name="style1619878405513" xfId="535" xr:uid="{97E64CDA-6B93-4410-8C9F-174DF023FD16}"/>
    <cellStyle name="style1619878405534" xfId="536" xr:uid="{F64B6CF4-2CE5-47FC-82AD-A235FF6ECB71}"/>
    <cellStyle name="style1619878405582" xfId="526" xr:uid="{399AF27A-CC75-43B2-91B1-F39CC3E48B18}"/>
    <cellStyle name="style1619878405603" xfId="527" xr:uid="{B0EF805D-A0AD-408B-BEB2-A94FB4B085E3}"/>
    <cellStyle name="style1619878405625" xfId="525" xr:uid="{2F9FBDF5-6144-4E48-BF88-0085F8228682}"/>
    <cellStyle name="style1619878405646" xfId="528" xr:uid="{4F6CF216-B354-4B18-83B8-D64DEAA97E36}"/>
    <cellStyle name="style1619878405666" xfId="537" xr:uid="{EE024239-BF5F-4F25-80B4-BF6012FDF885}"/>
    <cellStyle name="style1619878405686" xfId="538" xr:uid="{9DBC1E82-C36D-4ECE-ABA5-ECD715ED4971}"/>
    <cellStyle name="style1619878405707" xfId="539" xr:uid="{BBE82197-CB6B-4093-934E-A2992B56CB1C}"/>
    <cellStyle name="style1619878405737" xfId="540" xr:uid="{0DB2478B-6CAD-4AF6-8059-918A2C418D44}"/>
    <cellStyle name="style1619878405757" xfId="547" xr:uid="{0F86DEEB-A516-4E46-A796-59928ADD13B4}"/>
    <cellStyle name="style1619878405778" xfId="559" xr:uid="{2CBAE05F-52DF-43D1-A974-9C14AEE0A153}"/>
    <cellStyle name="style1619878405808" xfId="548" xr:uid="{7EC7A813-D649-46AA-9E55-094F01D3696A}"/>
    <cellStyle name="style1619878405829" xfId="560" xr:uid="{8475F3F5-2FAD-42A2-9329-731C18F2B9DD}"/>
    <cellStyle name="style1619878405857" xfId="571" xr:uid="{46AA4885-6C8C-4B82-AA13-9F81DB8CB44D}"/>
    <cellStyle name="style1619878405879" xfId="572" xr:uid="{E6A7F272-7A7E-4D71-8D97-BA287F5B8D40}"/>
    <cellStyle name="style1619878405900" xfId="549" xr:uid="{70DF0BBE-9782-47F8-8D97-B3A2A13EDE99}"/>
    <cellStyle name="style1619878405930" xfId="550" xr:uid="{0D85C29F-4351-4A88-9FF8-BFF7E3B7D2F7}"/>
    <cellStyle name="style1619878405950" xfId="551" xr:uid="{F36DF92B-35AF-4F3B-BDFF-2F32DFBAE57D}"/>
    <cellStyle name="style1619878405979" xfId="552" xr:uid="{2B4CB77A-B9A2-4E27-B77B-33BB16626443}"/>
    <cellStyle name="style1619878406001" xfId="561" xr:uid="{94C82FD0-C157-4BE6-A8B9-237EC4C77285}"/>
    <cellStyle name="style1619878406021" xfId="562" xr:uid="{EFE95105-377A-430A-8E3E-190C21974D6F}"/>
    <cellStyle name="style1619878406042" xfId="563" xr:uid="{57C86C79-1AA3-4DE5-8D4C-CC3EA930AB32}"/>
    <cellStyle name="style1619878406070" xfId="564" xr:uid="{FDDDEE33-B5EF-4949-8868-940CC9C951F5}"/>
    <cellStyle name="style1619878406101" xfId="573" xr:uid="{993E5778-AF75-4306-ACD9-BFEFF240679B}"/>
    <cellStyle name="style1619878406123" xfId="574" xr:uid="{F6AA4DA4-7FA5-4C8D-9F0A-A40751C0458D}"/>
    <cellStyle name="style1619878406143" xfId="575" xr:uid="{6093B051-AB21-48BA-9A95-AF5932057D4F}"/>
    <cellStyle name="style1619878406172" xfId="576" xr:uid="{C9E4769A-B45D-4246-8496-B602C2B3C9DD}"/>
    <cellStyle name="style1619878407127" xfId="583" xr:uid="{09FD99A2-5420-4D98-B37C-407C85E24E21}"/>
    <cellStyle name="style1619878407147" xfId="584" xr:uid="{8BCE80AB-140B-4693-A3A1-7C33ABB07969}"/>
    <cellStyle name="style1619878407167" xfId="595" xr:uid="{69FC707E-1193-4FBA-A298-D83D8E25DF46}"/>
    <cellStyle name="style1619878407188" xfId="596" xr:uid="{18F5BB38-A6B0-4280-93ED-8237F5FE8F4C}"/>
    <cellStyle name="style1619878407228" xfId="586" xr:uid="{85D0B36B-653A-4AC0-9429-E1AB9D5AD2D3}"/>
    <cellStyle name="style1619878407249" xfId="587" xr:uid="{0F7AB4D3-7CAE-4FF1-B9CA-4B97A41E713D}"/>
    <cellStyle name="style1619878407269" xfId="585" xr:uid="{9435DCEA-4259-4E61-9A90-7BEC6855EB32}"/>
    <cellStyle name="style1619878407289" xfId="588" xr:uid="{B139080E-9D7A-467C-93DE-40EC23904553}"/>
    <cellStyle name="style1619878407310" xfId="597" xr:uid="{AACE410A-1C60-412C-A3D3-93C608A47DE6}"/>
    <cellStyle name="style1619878407330" xfId="598" xr:uid="{68AB099C-EF23-43A7-9B44-C6F5418281DC}"/>
    <cellStyle name="style1619878407350" xfId="599" xr:uid="{18F5116F-0CA0-46E0-BC02-F8D4D719996D}"/>
    <cellStyle name="style1619878407370" xfId="600" xr:uid="{6F7CBBC7-C4D0-4B14-A311-C2CDC355EF29}"/>
    <cellStyle name="style1619878407399" xfId="607" xr:uid="{9CE0EDC3-453A-45E2-9707-C4DFD2DFD16E}"/>
    <cellStyle name="style1619878407421" xfId="619" xr:uid="{1A421254-DF0A-42E4-8F46-A2C5C03DCF81}"/>
    <cellStyle name="style1619878407441" xfId="608" xr:uid="{DA9B80EC-1A2B-4F24-A8DA-BBA9087644BF}"/>
    <cellStyle name="style1619878407462" xfId="620" xr:uid="{1F8AA2EF-1BD1-4339-BA14-C70669BEEB46}"/>
    <cellStyle name="style1619878407482" xfId="631" xr:uid="{927CC558-4440-4614-A068-8B3A91FC1052}"/>
    <cellStyle name="style1619878407510" xfId="632" xr:uid="{88804D57-F497-4B74-B1F4-E60428C15FE0}"/>
    <cellStyle name="style1619878407531" xfId="609" xr:uid="{5B92DC71-CF14-420F-9412-75CB459E88B0}"/>
    <cellStyle name="style1619878407551" xfId="610" xr:uid="{DC25C507-156D-4084-B155-A3B3B83538A5}"/>
    <cellStyle name="style1619878407571" xfId="611" xr:uid="{9D7159DF-E2CD-4BD5-9B45-719C11488087}"/>
    <cellStyle name="style1619878407594" xfId="612" xr:uid="{4D860809-A682-4E1E-ADDF-301BEBBD89F6}"/>
    <cellStyle name="style1619878407616" xfId="621" xr:uid="{A3AC99DB-78FF-48AF-9B45-6D64BDFCD3F9}"/>
    <cellStyle name="style1619878407634" xfId="622" xr:uid="{DAB2988F-6BAE-49E4-AD85-A41071D51993}"/>
    <cellStyle name="style1619878407655" xfId="623" xr:uid="{94DA3221-54B5-4A81-A022-A11406745315}"/>
    <cellStyle name="style1619878407675" xfId="624" xr:uid="{A0214459-022D-41DF-A7B4-71C888DB58DB}"/>
    <cellStyle name="style1619878407713" xfId="633" xr:uid="{46D0A171-0465-4247-BAB4-1A058A1CDEDE}"/>
    <cellStyle name="style1619878407736" xfId="634" xr:uid="{626A94FC-832F-4781-84B8-7499EC71948C}"/>
    <cellStyle name="style1619878407756" xfId="635" xr:uid="{2500DB6E-B284-4008-94A7-2E1707813495}"/>
    <cellStyle name="style1619878407776" xfId="636" xr:uid="{12D864DE-EF4F-45D4-9767-EDD0E3E80600}"/>
    <cellStyle name="style1619878408620" xfId="643" xr:uid="{53B84093-3DAC-4AE0-80C6-C9103FB0BA46}"/>
    <cellStyle name="style1619878408651" xfId="644" xr:uid="{5FB01546-DF8A-4ECB-A2F9-77F9CFED0186}"/>
    <cellStyle name="style1619878408667" xfId="655" xr:uid="{A74ECE2E-7F67-4C68-BA00-40B13B09D4F8}"/>
    <cellStyle name="style1619878408689" xfId="656" xr:uid="{73EF99EA-E144-476C-AAEC-5E3C1DA92E7E}"/>
    <cellStyle name="style1619878408720" xfId="646" xr:uid="{012ECD6B-C4B8-4B45-B7C4-12023803E33C}"/>
    <cellStyle name="style1619878408751" xfId="647" xr:uid="{DEB7C82F-CC27-4F09-A4AD-D8B30B473B67}"/>
    <cellStyle name="style1619878408767" xfId="645" xr:uid="{435A36B6-783B-4575-BC94-12A64D674A1E}"/>
    <cellStyle name="style1619878408789" xfId="648" xr:uid="{69F16B7C-5D96-4E26-8F3F-347E913EFFA6}"/>
    <cellStyle name="style1619878408805" xfId="657" xr:uid="{C592D341-B94F-4063-BD69-B21495F23F2E}"/>
    <cellStyle name="style1619878408836" xfId="658" xr:uid="{60823EA1-FC9F-45FB-AC6D-D665EA1C740F}"/>
    <cellStyle name="style1619878408852" xfId="659" xr:uid="{BE772BCF-69C0-4913-9B73-A46BD4564945}"/>
    <cellStyle name="style1619878408867" xfId="660" xr:uid="{47290D72-C157-4691-80F2-AD6069D0964B}"/>
    <cellStyle name="style1619878408889" xfId="667" xr:uid="{6755A4DE-8820-4E65-808E-AB8DA8BE6D00}"/>
    <cellStyle name="style1619878408921" xfId="679" xr:uid="{62FA7CFA-AA9F-42BC-9292-E136BCF3F5E8}"/>
    <cellStyle name="style1619878408944" xfId="691" xr:uid="{2CD6261D-B0AE-4C92-AB17-BCF07D47FF29}"/>
    <cellStyle name="style1619878408959" xfId="668" xr:uid="{2EC9926F-7E2B-4175-8508-577858866CFC}"/>
    <cellStyle name="style1619878408975" xfId="680" xr:uid="{4BFED57E-AFD7-4236-9A88-06E1A2AA5E89}"/>
    <cellStyle name="style1619878409005" xfId="692" xr:uid="{EFD3C072-4799-421B-BFB5-E3A2D15B9D09}"/>
    <cellStyle name="style1619878409021" xfId="669" xr:uid="{F171395D-723A-4E72-9249-D1625C9BBD6C}"/>
    <cellStyle name="style1619878409037" xfId="670" xr:uid="{33DE3530-C3F0-4DDB-A15B-1B336853A845}"/>
    <cellStyle name="style1619878409068" xfId="671" xr:uid="{4CBB7BDE-A17F-4AF6-88A0-54307D7AA36C}"/>
    <cellStyle name="style1619878409090" xfId="672" xr:uid="{B65E0E67-CF0C-4528-B9DB-7E8FB121D150}"/>
    <cellStyle name="style1619878409106" xfId="681" xr:uid="{275079EA-0E89-4A16-B927-A26E47AF9721}"/>
    <cellStyle name="style1619878409121" xfId="682" xr:uid="{CF4CDE7F-F8EE-4430-84DE-2BB79626D622}"/>
    <cellStyle name="style1619878409152" xfId="683" xr:uid="{87E18430-892F-45A0-869F-C19E9208480B}"/>
    <cellStyle name="style1619878409168" xfId="684" xr:uid="{C10E2248-D305-454A-83A5-097458782726}"/>
    <cellStyle name="style1619878409202" xfId="693" xr:uid="{2302D9F1-8BB2-49DC-BF69-FEC889F9EC74}"/>
    <cellStyle name="style1619878409223" xfId="694" xr:uid="{37787990-5CB6-431B-9DF3-8637412BB6A9}"/>
    <cellStyle name="style1619878409243" xfId="695" xr:uid="{1F53EA11-FB7A-4035-8B93-4E2A16A16066}"/>
    <cellStyle name="style1619878409263" xfId="696" xr:uid="{13CE23A2-5E05-4766-8D91-093B4D47572D}"/>
    <cellStyle name="style1619878410095" xfId="529" xr:uid="{DA829104-E9D6-43FE-B6D7-44A8CB9D29D8}"/>
    <cellStyle name="style1619878410111" xfId="530" xr:uid="{51267235-671B-4871-BD62-0CEE8AB0A613}"/>
    <cellStyle name="style1619878410142" xfId="541" xr:uid="{97B6ABC9-A687-45FB-A5A4-6C8E40B0B960}"/>
    <cellStyle name="style1619878410158" xfId="542" xr:uid="{6F6AD44E-87D4-4740-A939-96D05F300720}"/>
    <cellStyle name="style1619878410195" xfId="532" xr:uid="{12EB8247-E621-4AF7-860A-61280C76EC9A}"/>
    <cellStyle name="style1619878410211" xfId="533" xr:uid="{687EFD22-5FD6-4C3F-A426-2857EAD1AF8A}"/>
    <cellStyle name="style1619878410242" xfId="531" xr:uid="{DE79CECD-69FA-4BC5-87C7-6D0C2F0E4975}"/>
    <cellStyle name="style1619878410258" xfId="534" xr:uid="{2BDA0600-3A48-44E6-AC1C-4B5566D5656C}"/>
    <cellStyle name="style1619878410289" xfId="543" xr:uid="{753A6591-746C-4F9D-ADC7-20176C882DAF}"/>
    <cellStyle name="style1619878410296" xfId="544" xr:uid="{935F7180-B26B-4DD3-A3D5-A26BDDD381FB}"/>
    <cellStyle name="style1619878410327" xfId="545" xr:uid="{08A0FD93-5971-49FE-A538-B985CF84DE6D}"/>
    <cellStyle name="style1619878410342" xfId="546" xr:uid="{2CFA99A8-36B4-4F15-810B-352297BF189B}"/>
    <cellStyle name="style1619878410374" xfId="553" xr:uid="{B00E7A6D-7FD0-49DE-9E6B-CC1B3BFF41C1}"/>
    <cellStyle name="style1619878410396" xfId="565" xr:uid="{36956CE6-039A-4014-92D3-C35CFD6F7C18}"/>
    <cellStyle name="style1619878410411" xfId="554" xr:uid="{7C49DF1F-5257-450A-B6C3-7FE42CC06BB7}"/>
    <cellStyle name="style1619878410427" xfId="566" xr:uid="{42744493-625F-4C01-841F-AF4737930355}"/>
    <cellStyle name="style1619878410458" xfId="577" xr:uid="{309D575E-8570-439C-B025-931C6A932CAE}"/>
    <cellStyle name="style1619878410474" xfId="578" xr:uid="{98BC2896-AB24-488C-9F71-C85BADF1F838}"/>
    <cellStyle name="style1619878410496" xfId="555" xr:uid="{CD5AC084-7783-4657-9C91-DAB1BC3D62CF}"/>
    <cellStyle name="style1619878410512" xfId="556" xr:uid="{C89CC713-FE75-4324-8920-4029B770FA3B}"/>
    <cellStyle name="style1619878410543" xfId="557" xr:uid="{3564A1FA-F86F-4B93-9334-D7B86B98AB1A}"/>
    <cellStyle name="style1619878410559" xfId="558" xr:uid="{193F4652-C1F1-4279-8AFE-7400801CE4C9}"/>
    <cellStyle name="style1619878410574" xfId="567" xr:uid="{9F8BEC4D-27F9-4C6C-BA26-C300F6804F53}"/>
    <cellStyle name="style1619878410596" xfId="568" xr:uid="{456A5504-DA14-47C9-99F5-8177B84D5546}"/>
    <cellStyle name="style1619878410628" xfId="569" xr:uid="{DC0A5B4C-F834-43CA-BF37-AADD2DB7DD99}"/>
    <cellStyle name="style1619878410643" xfId="570" xr:uid="{DCCCEBF3-F6AE-4624-8A75-B5D3C0C2F4E6}"/>
    <cellStyle name="style1619878410675" xfId="579" xr:uid="{F13B71F4-9AEA-48C8-B534-AB0857615BBB}"/>
    <cellStyle name="style1619878410690" xfId="580" xr:uid="{446917B4-CF02-4189-BBA5-3E242AAF8F79}"/>
    <cellStyle name="style1619878410712" xfId="581" xr:uid="{C0E6BA85-189C-455E-AC12-51CC6191356F}"/>
    <cellStyle name="style1619878410728" xfId="582" xr:uid="{8C7C161B-054D-498D-853B-DAD84E467879}"/>
    <cellStyle name="style1619878411646" xfId="589" xr:uid="{5CE383DA-D7AE-4C0E-AF96-E272C6EC61C4}"/>
    <cellStyle name="style1619878411661" xfId="590" xr:uid="{132741B0-4351-45E1-8398-6025AA525B83}"/>
    <cellStyle name="style1619878411693" xfId="601" xr:uid="{58625D62-8CAD-4AB9-9D4E-6BC5FD1F5E31}"/>
    <cellStyle name="style1619878411715" xfId="602" xr:uid="{3C302072-3E3C-4F65-9285-E05536FF0038}"/>
    <cellStyle name="style1619878411746" xfId="592" xr:uid="{35F83A4C-8D70-4FAB-A8AB-81DEE7EFCB54}"/>
    <cellStyle name="style1619878411777" xfId="593" xr:uid="{481D08A2-6180-44F7-894F-219AC6C4E564}"/>
    <cellStyle name="style1619878411799" xfId="591" xr:uid="{77A6D424-7DC6-4C68-97F9-F283E26267B4}"/>
    <cellStyle name="style1619878411815" xfId="594" xr:uid="{A1CE71F2-1B44-4E2E-A75F-3728EE24DD69}"/>
    <cellStyle name="style1619878411831" xfId="603" xr:uid="{620A5137-D8CE-49D3-BFBE-FFFE82FEAD34}"/>
    <cellStyle name="style1619878411862" xfId="604" xr:uid="{C9DAD5C8-7F2F-47EE-83FE-D42B4DFB898C}"/>
    <cellStyle name="style1619878411878" xfId="605" xr:uid="{6A69D265-0D47-45EE-B28D-DBDF7AF6D040}"/>
    <cellStyle name="style1619878411902" xfId="606" xr:uid="{DE49510B-A286-4589-8674-A15500EA119B}"/>
    <cellStyle name="style1619878411922" xfId="613" xr:uid="{FBFCD693-84E3-4578-A5AF-7872066398C6}"/>
    <cellStyle name="style1619878411942" xfId="625" xr:uid="{5FCD925E-BEAC-40FA-A124-E7C936C5F406}"/>
    <cellStyle name="style1619878411963" xfId="614" xr:uid="{9B269CC9-DE76-4771-B880-CEB6BEB42132}"/>
    <cellStyle name="style1619878411983" xfId="626" xr:uid="{06C58896-0D38-4678-9004-819E31F9F955}"/>
    <cellStyle name="style1619878412003" xfId="637" xr:uid="{B1E66FFA-45E1-4471-B934-7DED3D4D74A6}"/>
    <cellStyle name="style1619878412032" xfId="638" xr:uid="{0F99A79C-955B-48D0-B717-89C1F82290E7}"/>
    <cellStyle name="style1619878412052" xfId="615" xr:uid="{783B1B22-9680-4123-8DB3-EEC4531F6B45}"/>
    <cellStyle name="style1619878412075" xfId="616" xr:uid="{68DE5D27-6601-4918-ABE4-B5F55A05DED9}"/>
    <cellStyle name="style1619878412095" xfId="617" xr:uid="{A4DDD7DD-C2BB-474A-9751-BF1296D36848}"/>
    <cellStyle name="style1619878412115" xfId="618" xr:uid="{69A73E50-FF39-404D-917D-A84F9E00A934}"/>
    <cellStyle name="style1619878412135" xfId="627" xr:uid="{B1C04352-E0B1-4C4F-9907-E40BDA916E24}"/>
    <cellStyle name="style1619878412154" xfId="628" xr:uid="{FBFC6152-22F5-4A11-B56D-FD2FB4E1E3FB}"/>
    <cellStyle name="style1619878412176" xfId="629" xr:uid="{1E49F40B-C065-4610-B8A2-C2ACEC05C4A1}"/>
    <cellStyle name="style1619878412196" xfId="630" xr:uid="{C0C2FA05-D1E1-4311-B6A8-4B83FED5B360}"/>
    <cellStyle name="style1619878412237" xfId="639" xr:uid="{73DDF844-5512-4E00-96EB-820A5A5E50CD}"/>
    <cellStyle name="style1619878412257" xfId="640" xr:uid="{6E3FA84A-1484-4BDB-B511-793927A5E3CA}"/>
    <cellStyle name="style1619878412275" xfId="641" xr:uid="{3F7DB0E7-CEFF-4862-8EE3-4B8A4FE756C2}"/>
    <cellStyle name="style1619878412298" xfId="642" xr:uid="{0500D8EC-7D47-44CD-9DD6-46732960B8C6}"/>
    <cellStyle name="style1619878413163" xfId="649" xr:uid="{5E55EE79-51C0-406C-A4DE-49F20FF11791}"/>
    <cellStyle name="style1619878413194" xfId="650" xr:uid="{D15836FE-ECEC-42D7-BA24-7A04D1BF4C0A}"/>
    <cellStyle name="style1619878413221" xfId="661" xr:uid="{3882E852-5883-4728-87CC-2FCD9878813B}"/>
    <cellStyle name="style1619878413241" xfId="662" xr:uid="{2A2792F4-15D2-4B3D-BA08-82676200E30C}"/>
    <cellStyle name="style1619878413282" xfId="652" xr:uid="{32B58626-5A30-4D7A-8D9D-D936BDBEA2BC}"/>
    <cellStyle name="style1619878413294" xfId="653" xr:uid="{D48F0657-2A06-497C-BE95-BEC012B3486A}"/>
    <cellStyle name="style1619878413322" xfId="651" xr:uid="{AD98D44C-12C7-4371-949B-21A0B8088FB4}"/>
    <cellStyle name="style1619878413345" xfId="654" xr:uid="{47C16904-01F4-4DCD-BA76-EAB0CB3DB663}"/>
    <cellStyle name="style1619878413365" xfId="663" xr:uid="{D9C67922-7370-45BB-AE5D-9067F31D2903}"/>
    <cellStyle name="style1619878413385" xfId="664" xr:uid="{9E6C66C0-F414-411A-85F4-7F59C801B585}"/>
    <cellStyle name="style1619878413406" xfId="665" xr:uid="{C5AD8F0F-FBFB-43D0-A1AE-5B4B3CE55915}"/>
    <cellStyle name="style1619878413426" xfId="666" xr:uid="{54B3AC6E-B055-4D25-A953-8E5DA435A537}"/>
    <cellStyle name="style1619878413444" xfId="673" xr:uid="{7755C1E5-CA0B-41D9-9C69-CE8842E0CE48}"/>
    <cellStyle name="style1619878413466" xfId="685" xr:uid="{335BCBD3-3426-4652-BF47-C056B3FEC903}"/>
    <cellStyle name="style1619878413487" xfId="697" xr:uid="{37CEDC48-A665-43A6-BF02-9FE70C5307C6}"/>
    <cellStyle name="style1619878413507" xfId="674" xr:uid="{D05C69B3-4E72-4E29-AD56-568ED8A772C5}"/>
    <cellStyle name="style1619878413528" xfId="686" xr:uid="{F4EB8F02-24EE-4E63-ABE7-33DEDF65E894}"/>
    <cellStyle name="style1619878413556" xfId="698" xr:uid="{B5161F7F-4CCD-4F17-8CFF-5558A22C94F9}"/>
    <cellStyle name="style1619878413578" xfId="675" xr:uid="{D50C45D1-BE9D-42C6-8AC6-551AC93522CB}"/>
    <cellStyle name="style1619878413599" xfId="676" xr:uid="{F749855F-DA69-47A2-A504-EE61535BECB3}"/>
    <cellStyle name="style1619878413619" xfId="677" xr:uid="{F3C72653-3525-4476-9B9F-37850C25E3FD}"/>
    <cellStyle name="style1619878413639" xfId="678" xr:uid="{1F4DB3ED-51EB-432F-A498-1DC1FD32BF64}"/>
    <cellStyle name="style1619878413660" xfId="687" xr:uid="{5D2FB669-B889-49E5-9B23-0A5F46C310A1}"/>
    <cellStyle name="style1619878413678" xfId="688" xr:uid="{92230089-9863-4C96-9F62-1B4E4B44C052}"/>
    <cellStyle name="style1619878413700" xfId="689" xr:uid="{EE98CAD5-3641-4928-94B6-6F05A39EAE1A}"/>
    <cellStyle name="style1619878413720" xfId="690" xr:uid="{C364D453-F1A5-471B-BADF-245DCACCF482}"/>
    <cellStyle name="style1619878413751" xfId="699" xr:uid="{7C287600-D175-4A7A-A52B-99201D195CA3}"/>
    <cellStyle name="style1619878413771" xfId="700" xr:uid="{D34110DC-6463-4335-BCCC-6C93BD72B2AB}"/>
    <cellStyle name="style1619878413800" xfId="701" xr:uid="{03D0D291-D627-409E-AA55-BADB7C10F11E}"/>
    <cellStyle name="style1619878413820" xfId="702" xr:uid="{2EF0FD42-F5E7-4A58-85FC-D99F9432533A}"/>
    <cellStyle name="style1619878414851" xfId="703" xr:uid="{A263CA51-8C1E-4FE4-8487-ACB792E3B276}"/>
    <cellStyle name="style1619878414872" xfId="704" xr:uid="{391E3421-FA60-4C1D-8560-3FD95DC68BD8}"/>
    <cellStyle name="style1619878414900" xfId="715" xr:uid="{EA300353-F1F3-4657-8102-0F342583B173}"/>
    <cellStyle name="style1619878414910" xfId="716" xr:uid="{E5BCECF0-772D-4A34-B486-0DA55C7BACFA}"/>
    <cellStyle name="style1619878414963" xfId="706" xr:uid="{C554EBF8-03E8-4461-99E7-7C493B6D9729}"/>
    <cellStyle name="style1619878414978" xfId="707" xr:uid="{DC151FC8-8334-4F43-9C74-9A10778C5502}"/>
    <cellStyle name="style1619878414994" xfId="705" xr:uid="{CF4FB8BF-2734-4CDA-A678-0F723FDFD02B}"/>
    <cellStyle name="style1619878415026" xfId="708" xr:uid="{43A65A9C-BE24-44D5-8526-F159F0596DF4}"/>
    <cellStyle name="style1619878415042" xfId="717" xr:uid="{AFE33235-7CDB-48CA-B7A6-FB84DB04389F}"/>
    <cellStyle name="style1619878415057" xfId="718" xr:uid="{CF231285-9C0E-47BE-91BD-2AB66B81C049}"/>
    <cellStyle name="style1619878415073" xfId="719" xr:uid="{5D30E03E-3DBF-405B-A70E-C9BC1E063E67}"/>
    <cellStyle name="style1619878415104" xfId="720" xr:uid="{AAF00423-8758-452D-AF42-DEC30B91FA19}"/>
    <cellStyle name="style1619878415131" xfId="727" xr:uid="{C3920B2B-534C-421D-9297-A6E31485D4B3}"/>
    <cellStyle name="style1619878415153" xfId="739" xr:uid="{50C2453A-BDE9-41C9-B436-A53BD1F70CAB}"/>
    <cellStyle name="style1619878415174" xfId="728" xr:uid="{92F4C4F1-EAC9-48BD-9D1F-45A310ADEE67}"/>
    <cellStyle name="style1619878415192" xfId="740" xr:uid="{8163E3EC-ABF0-472B-85D0-FA3F961E7233}"/>
    <cellStyle name="style1619878415212" xfId="751" xr:uid="{437E588A-2754-4F51-BEEB-777762942466}"/>
    <cellStyle name="style1619878415232" xfId="752" xr:uid="{86E6B473-D8E5-4448-8897-141CBB2C5FAD}"/>
    <cellStyle name="style1619878415255" xfId="729" xr:uid="{00EE3DA1-D99F-4DF6-B2D1-1BD18A140ECA}"/>
    <cellStyle name="style1619878415275" xfId="730" xr:uid="{69B5F193-8BC0-416E-AAAE-290F784150CA}"/>
    <cellStyle name="style1619878415296" xfId="731" xr:uid="{F1744427-61FA-4FCA-A48F-011879B0FD64}"/>
    <cellStyle name="style1619878415316" xfId="732" xr:uid="{A3A60AB5-65AB-4DA7-8ED4-103C217E946F}"/>
    <cellStyle name="style1619878415336" xfId="741" xr:uid="{0ABB4A6C-92D9-425C-84D4-2517EBDF36DC}"/>
    <cellStyle name="style1619878415356" xfId="742" xr:uid="{F0CB156C-93DD-4EC9-B1C8-F4D27D1A3383}"/>
    <cellStyle name="style1619878415377" xfId="743" xr:uid="{7797286F-FA74-426E-B730-91FB63C0B8AC}"/>
    <cellStyle name="style1619878415397" xfId="744" xr:uid="{D770FD56-79CF-4CCD-93AE-847E49673019}"/>
    <cellStyle name="style1619878415426" xfId="753" xr:uid="{82374A30-4956-475C-9E0F-58EC3E64352E}"/>
    <cellStyle name="style1619878415446" xfId="754" xr:uid="{EFB8A0FA-3AB0-46E8-9CCA-05B83EDA76EB}"/>
    <cellStyle name="style1619878415466" xfId="755" xr:uid="{D4308A64-8AB3-4BF5-8808-C0160558C4E4}"/>
    <cellStyle name="style1619878415489" xfId="756" xr:uid="{6E53FFB5-2942-4FAD-81AD-37E1AFCE3E90}"/>
    <cellStyle name="style1619878416405" xfId="763" xr:uid="{80E1F8A1-E902-4603-B0F6-62C458DB32FF}"/>
    <cellStyle name="style1619878416420" xfId="764" xr:uid="{54CE3B4A-A9F7-444C-AC20-F187BB7304D7}"/>
    <cellStyle name="style1619878416452" xfId="775" xr:uid="{09ED7D2A-E0C8-4028-BECE-3511FF3FF56D}"/>
    <cellStyle name="style1619878416483" xfId="776" xr:uid="{E50B5177-F9F0-45D1-9BCC-729958077D40}"/>
    <cellStyle name="style1619878416521" xfId="766" xr:uid="{D19CE919-16B6-4951-9BCF-7B1830B97C58}"/>
    <cellStyle name="style1619878416536" xfId="767" xr:uid="{8CF27101-376E-4361-A55E-56386B5B83DE}"/>
    <cellStyle name="style1619878416568" xfId="765" xr:uid="{2465EEA3-9B32-44AC-B1AC-A37B24E994EC}"/>
    <cellStyle name="style1619878416590" xfId="768" xr:uid="{4E8FE9FA-4FD5-4250-A26E-231EE26305C2}"/>
    <cellStyle name="style1619878416605" xfId="777" xr:uid="{A42325FB-1CF7-4E3C-A8F5-A26D172033BE}"/>
    <cellStyle name="style1619878416621" xfId="778" xr:uid="{78C2EFEC-9D2A-441F-9163-D785230E2974}"/>
    <cellStyle name="style1619878416652" xfId="779" xr:uid="{98ED3A43-03BF-45C6-BBFE-4D8955A72EC8}"/>
    <cellStyle name="style1619878416668" xfId="780" xr:uid="{09185CA1-65D7-4EFF-897B-C3285C74AC18}"/>
    <cellStyle name="style1619878416690" xfId="787" xr:uid="{F103A1E3-C4F5-4396-B1D2-030636AC38B2}"/>
    <cellStyle name="style1619878416706" xfId="799" xr:uid="{3C43A92B-44B7-4179-8B7F-515865F51C9D}"/>
    <cellStyle name="style1619878416737" xfId="788" xr:uid="{91CCB289-1CA4-4076-8544-D0C4FCCD7537}"/>
    <cellStyle name="style1619878416753" xfId="800" xr:uid="{3485432C-5D87-4669-89D4-2A7A6FB75A24}"/>
    <cellStyle name="style1619878416768" xfId="811" xr:uid="{ED452947-592B-497B-98BC-D23B82DA711D}"/>
    <cellStyle name="style1619878416800" xfId="812" xr:uid="{E1116C48-B584-4FD0-91CB-5847D31184E7}"/>
    <cellStyle name="style1619878416823" xfId="789" xr:uid="{B3554E71-388F-4741-A203-7C225DE58A54}"/>
    <cellStyle name="style1619878416843" xfId="790" xr:uid="{6D14927F-AA1E-4D37-8A93-9A7FF40CA634}"/>
    <cellStyle name="style1619878416864" xfId="791" xr:uid="{7201645C-73FF-4925-8442-1FE5D23AD334}"/>
    <cellStyle name="style1619878416884" xfId="792" xr:uid="{0DC932B6-9097-4558-9C14-109D743A2215}"/>
    <cellStyle name="style1619878416904" xfId="801" xr:uid="{2DB9A503-8966-4F16-B17F-E314F95657CC}"/>
    <cellStyle name="style1619878416924" xfId="802" xr:uid="{175C04C4-9615-4098-8F24-6D8E14F736D0}"/>
    <cellStyle name="style1619878416945" xfId="803" xr:uid="{B9D923F0-83F0-4301-9471-77EFA8EA9E32}"/>
    <cellStyle name="style1619878416965" xfId="804" xr:uid="{3494186A-2D64-446D-A3F8-605307FD4417}"/>
    <cellStyle name="style1619878417006" xfId="813" xr:uid="{5290A78A-C038-432F-AC52-76BAA5426B18}"/>
    <cellStyle name="style1619878417026" xfId="814" xr:uid="{4596A273-574A-4A29-8E8C-AFCF3D9FE559}"/>
    <cellStyle name="style1619878417054" xfId="815" xr:uid="{BF72DD37-BCCC-4583-B7E8-ED96BAD157B1}"/>
    <cellStyle name="style1619878417075" xfId="816" xr:uid="{789E4F17-13E8-4300-B6EC-C344F8826F0D}"/>
    <cellStyle name="style1619878417814" xfId="709" xr:uid="{364AB8DD-08E2-4472-9401-0CECF12E22A6}"/>
    <cellStyle name="style1619878417845" xfId="710" xr:uid="{550055CC-2C91-45A4-B72E-140CC9ADFE6B}"/>
    <cellStyle name="style1619878417861" xfId="721" xr:uid="{D65B32BA-A0AA-47EA-96BE-6464B8006DC8}"/>
    <cellStyle name="style1619878417892" xfId="722" xr:uid="{45594159-3CFC-4DA5-A4D9-CADBDDA6C51D}"/>
    <cellStyle name="style1619878417933" xfId="712" xr:uid="{310501FC-A006-4084-8A34-D55CACA64214}"/>
    <cellStyle name="style1619878417948" xfId="713" xr:uid="{28480D40-A171-4F17-9E9C-ED4488B20A95}"/>
    <cellStyle name="style1619878417964" xfId="711" xr:uid="{4EC492C0-0855-45C4-87BE-F331947EC9BB}"/>
    <cellStyle name="style1619878417998" xfId="714" xr:uid="{A9D0228F-3AAE-48BC-B122-C145F290AE95}"/>
    <cellStyle name="style1619878418014" xfId="723" xr:uid="{7FC7D110-EE9D-4603-A665-D91EFB36E632}"/>
    <cellStyle name="style1619878418030" xfId="724" xr:uid="{F1C62C4A-1D6A-44F8-9C31-2B5AD108A289}"/>
    <cellStyle name="style1619878418045" xfId="725" xr:uid="{25ED04B6-7D71-4826-9068-1B9E52F617FB}"/>
    <cellStyle name="style1619878418076" xfId="726" xr:uid="{10AC0520-4308-43A1-8A87-7EB67EBA2E7B}"/>
    <cellStyle name="style1619878418099" xfId="733" xr:uid="{8DC1A59A-177E-4A57-B8E5-974CED2EF23F}"/>
    <cellStyle name="style1619878418114" xfId="745" xr:uid="{592E1A3D-168D-4806-B7C3-A5AAD41E8441}"/>
    <cellStyle name="style1619878418130" xfId="734" xr:uid="{B6E6BE76-7677-4996-A019-A3CE34EC484D}"/>
    <cellStyle name="style1619878418161" xfId="746" xr:uid="{EFEBEFE4-7EAF-4066-B362-F217748A2EAB}"/>
    <cellStyle name="style1619878418177" xfId="757" xr:uid="{F5672BD9-BEB0-4CC7-87A5-E2B16E5087A2}"/>
    <cellStyle name="style1619878418199" xfId="758" xr:uid="{83A4EC23-D142-46A9-A6D9-5EE09BFAD040}"/>
    <cellStyle name="style1619878418215" xfId="735" xr:uid="{5B391DC5-4CE2-466B-8DEF-A0D97637CBF0}"/>
    <cellStyle name="style1619878418246" xfId="736" xr:uid="{597E8987-C6D4-4119-9426-63556012A036}"/>
    <cellStyle name="style1619878418261" xfId="737" xr:uid="{EB4CC110-8F24-4C38-99E8-2087BEEE4F99}"/>
    <cellStyle name="style1619878418277" xfId="738" xr:uid="{8EE25BF5-B2F5-4B10-9240-F99E0D9B3357}"/>
    <cellStyle name="style1619878418299" xfId="747" xr:uid="{C6D0E824-B0FC-4120-9765-7C78F630D918}"/>
    <cellStyle name="style1619878418330" xfId="748" xr:uid="{C38D482F-4AAA-4A0C-9FD8-90169F3D90D6}"/>
    <cellStyle name="style1619878418346" xfId="749" xr:uid="{763E87F9-8C63-4CD7-8FAF-02571194F5E2}"/>
    <cellStyle name="style1619878418362" xfId="750" xr:uid="{079CC61F-EC93-4E6E-A89E-9525684122B3}"/>
    <cellStyle name="style1619878418393" xfId="759" xr:uid="{29E915C8-1A8F-4BD1-A348-22353334F033}"/>
    <cellStyle name="style1619878418420" xfId="760" xr:uid="{883383B7-DDC6-4339-A78F-8814F9B9D748}"/>
    <cellStyle name="style1619878418440" xfId="761" xr:uid="{3E400FE8-471E-402F-AD8A-F32B0BE4957E}"/>
    <cellStyle name="style1619878418461" xfId="762" xr:uid="{B3B1D474-ECAF-458A-935A-5CD94F41C8DE}"/>
    <cellStyle name="style1619878419398" xfId="769" xr:uid="{DD9A73B1-9A08-4D39-B3AC-14B488540091}"/>
    <cellStyle name="style1619878419430" xfId="770" xr:uid="{ADE757DB-EF89-46F7-8B90-F684FED69446}"/>
    <cellStyle name="style1619878419445" xfId="781" xr:uid="{F8B08844-5A0E-4CB7-BD80-192CB6CDEF2A}"/>
    <cellStyle name="style1619878419461" xfId="782" xr:uid="{44D54944-7026-420E-8456-4D21F29BA43A}"/>
    <cellStyle name="style1619878419514" xfId="772" xr:uid="{DF5B5ACA-221F-4208-81EC-7259CBAF5217}"/>
    <cellStyle name="style1619878419530" xfId="773" xr:uid="{0DF9BB0A-8F5E-4013-9FB9-E07EE124DADD}"/>
    <cellStyle name="style1619878419561" xfId="771" xr:uid="{8A916ADF-22C4-4031-904A-5FA84F53E243}"/>
    <cellStyle name="style1619878419577" xfId="774" xr:uid="{D592925B-2D70-4611-ADE9-A0D0439ABF80}"/>
    <cellStyle name="style1619878419599" xfId="783" xr:uid="{30FB0CFB-0D22-4166-87B8-4036C333490D}"/>
    <cellStyle name="style1619878419622" xfId="784" xr:uid="{D1450B5C-2F06-4EDA-B09D-F47BF65D08B9}"/>
    <cellStyle name="style1619878419637" xfId="785" xr:uid="{2925CD9C-0878-4E85-B772-E755A8CD9474}"/>
    <cellStyle name="style1619878419669" xfId="786" xr:uid="{16EA8FDD-A13A-45D9-9B0A-D2108A04B834}"/>
    <cellStyle name="style1619878419684" xfId="793" xr:uid="{CB6692F5-F53F-42E5-A1C0-9A27E48A1216}"/>
    <cellStyle name="style1619878419714" xfId="805" xr:uid="{1E269726-6EFB-45A0-BBD2-9D16B8C8E2C3}"/>
    <cellStyle name="style1619878419730" xfId="794" xr:uid="{5C811594-9701-461B-95EE-14737CAC87C8}"/>
    <cellStyle name="style1619878419746" xfId="806" xr:uid="{0102222E-2435-4B2E-8EBD-6B32B9E4A06C}"/>
    <cellStyle name="style1619878419777" xfId="817" xr:uid="{A10A705B-ED12-493B-B709-AAF1AAF79D44}"/>
    <cellStyle name="style1619878419799" xfId="818" xr:uid="{C1F9833B-0063-402A-B2C5-03E0C9E04646}"/>
    <cellStyle name="style1619878419815" xfId="795" xr:uid="{0741378C-FBD6-4CF2-AF97-523945ADEA4C}"/>
    <cellStyle name="style1619878419830" xfId="796" xr:uid="{8002C30E-EFE4-44AE-89D7-C70B6E535A41}"/>
    <cellStyle name="style1619878419862" xfId="797" xr:uid="{34C14A7D-7717-428F-A21E-889D45725E50}"/>
    <cellStyle name="style1619878419877" xfId="798" xr:uid="{CAA41B05-AC7A-48C0-96ED-13920D128263}"/>
    <cellStyle name="style1619878419899" xfId="807" xr:uid="{EDBD6BF1-AA64-49D7-BFF8-C4E6B5CA5C57}"/>
    <cellStyle name="style1619878419915" xfId="808" xr:uid="{C0DBD59C-4B57-4934-B3A0-B565C28A20CB}"/>
    <cellStyle name="style1619878419949" xfId="809" xr:uid="{AA5A9621-B7A8-4FCE-A20A-DAF45827F630}"/>
    <cellStyle name="style1619878419965" xfId="810" xr:uid="{62CA15FC-AB56-4BBC-834A-0150195DD141}"/>
    <cellStyle name="style1619878420015" xfId="819" xr:uid="{86028D4D-04D6-4EC3-80D8-14A30EF5D4B3}"/>
    <cellStyle name="style1619878420031" xfId="820" xr:uid="{4359A1D8-32D8-48C3-B615-13C066038903}"/>
    <cellStyle name="style1619878420047" xfId="821" xr:uid="{C31877CA-A035-4E1B-967B-8EBF4AAE2CAC}"/>
    <cellStyle name="style1619878420062" xfId="822" xr:uid="{05EA2D4D-17D9-48E9-AA06-B7E13E85302B}"/>
    <cellStyle name="style1619878421334" xfId="823" xr:uid="{96E83F98-8BC4-4193-872D-6E8858FAA19B}"/>
    <cellStyle name="style1619878421366" xfId="824" xr:uid="{4602ACD0-4F05-4CBF-B974-DE7D53A94802}"/>
    <cellStyle name="style1619878421381" xfId="835" xr:uid="{59E520A2-5A61-4C00-AFDE-8284299771DA}"/>
    <cellStyle name="style1619878421397" xfId="836" xr:uid="{4ECB9AC4-FEBE-4E58-A4C7-5B4B0AAC4DC1}"/>
    <cellStyle name="style1619878421450" xfId="826" xr:uid="{C79005A3-7265-4B69-BD71-B6EE9B6FED5B}"/>
    <cellStyle name="style1619878421466" xfId="827" xr:uid="{9BD7D1F4-7823-443C-8E66-197BF61A0A31}"/>
    <cellStyle name="style1619878421497" xfId="825" xr:uid="{61972F7A-502B-4BAE-B88C-156C4904CE28}"/>
    <cellStyle name="style1619878421513" xfId="828" xr:uid="{3986C005-56AF-4B3F-8E6C-71E69E43DA2F}"/>
    <cellStyle name="style1619878421535" xfId="837" xr:uid="{EF537DBA-3456-4B6D-B646-879A75F401E6}"/>
    <cellStyle name="style1619878421551" xfId="838" xr:uid="{F87F14A4-B3FE-4C65-ABBD-D11F6B3B848C}"/>
    <cellStyle name="style1619878421566" xfId="839" xr:uid="{C2632535-A79B-4D49-9A9E-5D8D9EC2B8B0}"/>
    <cellStyle name="style1619878421598" xfId="840" xr:uid="{A8FD56B3-0ACB-4399-8123-46826D45C0AB}"/>
    <cellStyle name="style1619878421613" xfId="847" xr:uid="{F60B69A6-246C-4457-9AA5-315BEACE17D6}"/>
    <cellStyle name="style1619878421635" xfId="859" xr:uid="{C81B66D4-6616-4A66-A5C6-B7FD34996B4E}"/>
    <cellStyle name="style1619878421667" xfId="848" xr:uid="{8B895001-3821-4CB8-BB77-BDF2309BC504}"/>
    <cellStyle name="style1619878421682" xfId="860" xr:uid="{6C6EA48C-1E63-40B9-A2BD-5CC80FF02478}"/>
    <cellStyle name="style1619878421698" xfId="871" xr:uid="{CBEF937C-DEB1-4E5C-856D-ED73012592D6}"/>
    <cellStyle name="style1619878421729" xfId="872" xr:uid="{BCFB174D-72F5-4F47-80A5-C48E5158DF78}"/>
    <cellStyle name="style1619878421751" xfId="849" xr:uid="{655B3477-2255-4CB8-9F28-0AD2E0478FA8}"/>
    <cellStyle name="style1619878421767" xfId="850" xr:uid="{71FBECF1-7C6D-455A-A212-07DD618E89B0}"/>
    <cellStyle name="style1619878421782" xfId="851" xr:uid="{6B9C48EF-9CFA-43E9-A13E-B9ED8F6C3CF7}"/>
    <cellStyle name="style1619878421814" xfId="852" xr:uid="{8103C313-928B-4ED7-A88A-154ECBED160A}"/>
    <cellStyle name="style1619878421836" xfId="861" xr:uid="{90692768-2866-4212-82DF-4E9CFC55EEC5}"/>
    <cellStyle name="style1619878421852" xfId="862" xr:uid="{7ECAFA3E-DB4B-4A42-8C7C-450BD4605A80}"/>
    <cellStyle name="style1619878421867" xfId="863" xr:uid="{1B461138-FBC2-49AD-92B7-7DA93A67D28F}"/>
    <cellStyle name="style1619878421898" xfId="864" xr:uid="{F77796D4-1BDA-4BC3-828A-DAA21400B8EB}"/>
    <cellStyle name="style1619878421914" xfId="873" xr:uid="{0239412F-1E85-44F9-9C3D-EF0FEE89B332}"/>
    <cellStyle name="style1619878421936" xfId="874" xr:uid="{994089C1-9469-4A55-984E-42D5C199B7A1}"/>
    <cellStyle name="style1619878421968" xfId="875" xr:uid="{E7180D15-FF61-49DC-A9A6-B97C1A9CA9E3}"/>
    <cellStyle name="style1619878421983" xfId="876" xr:uid="{E85184D5-5702-42D1-BFC2-D6E5609FF721}"/>
    <cellStyle name="style1619878422769" xfId="829" xr:uid="{D64CAE8E-2149-4CA7-82A2-C575FC2B5CB0}"/>
    <cellStyle name="style1619878422801" xfId="830" xr:uid="{CA7E59F7-46B0-4D0B-A29F-BE8819EF3D33}"/>
    <cellStyle name="style1619878422816" xfId="841" xr:uid="{7EFAC1E8-34AA-4EB4-851E-0C68752B8427}"/>
    <cellStyle name="style1619878422838" xfId="842" xr:uid="{1639C4CF-250D-4997-BC59-F228E00A2478}"/>
    <cellStyle name="style1619878422885" xfId="832" xr:uid="{05518043-A119-4DED-B794-EBA87025955F}"/>
    <cellStyle name="style1619878422901" xfId="833" xr:uid="{95B26D93-E584-4928-A4D4-1F585A26A361}"/>
    <cellStyle name="style1619878422917" xfId="831" xr:uid="{556051EA-83D5-4DED-A1E9-EB36E8DB367F}"/>
    <cellStyle name="style1619878422939" xfId="834" xr:uid="{4FD8A335-7F46-4168-A2B6-499BF5726E9F}"/>
    <cellStyle name="style1619878422970" xfId="843" xr:uid="{69DA3989-D579-4277-A6CF-FBB3000A58BA}"/>
    <cellStyle name="style1619878422986" xfId="844" xr:uid="{11090859-387E-4486-A2B2-2E2E7FB5F5FB}"/>
    <cellStyle name="style1619878423001" xfId="845" xr:uid="{2258DD35-040B-450D-AAAF-649644A4F4F2}"/>
    <cellStyle name="style1619878423033" xfId="846" xr:uid="{12F1A6BF-02AC-4DE1-B2B7-C6F8CBD62C90}"/>
    <cellStyle name="style1619878423055" xfId="853" xr:uid="{069F5089-BCA6-4EB3-B40A-ED8D9533D131}"/>
    <cellStyle name="style1619878423070" xfId="865" xr:uid="{9DECAEB4-283E-426A-8D64-ED93C156942B}"/>
    <cellStyle name="style1619878423086" xfId="854" xr:uid="{45F0AEB7-60D7-4DC1-864E-1E4781B2D5FC}"/>
    <cellStyle name="style1619878423117" xfId="866" xr:uid="{C9204FE4-F80B-44B9-8946-90C7CA303F09}"/>
    <cellStyle name="style1619878423139" xfId="877" xr:uid="{826A6AC7-25E1-415A-AA89-892381B019A8}"/>
    <cellStyle name="style1619878423155" xfId="878" xr:uid="{563AA48D-33EB-4902-88C4-7CB50ADD93B6}"/>
    <cellStyle name="style1619878423186" xfId="855" xr:uid="{09B56D30-A76B-4ACC-A432-8154265EAF9A}"/>
    <cellStyle name="style1619878423202" xfId="856" xr:uid="{C13C81EB-FA32-45A3-8D55-F6562B612EC8}"/>
    <cellStyle name="style1619878423217" xfId="857" xr:uid="{F41EB9FA-7F92-47C6-BFAE-1A317E6DF632}"/>
    <cellStyle name="style1619878423240" xfId="858" xr:uid="{A9E71BE2-6760-4347-BC89-2E1BFA4D75C3}"/>
    <cellStyle name="style1619878423271" xfId="867" xr:uid="{E7B892D2-B1EE-40E0-814D-E0B0D130F26F}"/>
    <cellStyle name="style1619878423287" xfId="868" xr:uid="{7E2E5D13-BD6C-4FB1-823F-CF23088193AA}"/>
    <cellStyle name="style1619878423302" xfId="869" xr:uid="{2C7CAAC5-1C76-47BE-91E9-03E342826B7D}"/>
    <cellStyle name="style1619878423333" xfId="870" xr:uid="{5D2B28A5-C503-4148-88B4-3941A6648135}"/>
    <cellStyle name="style1619878423362" xfId="879" xr:uid="{FD7868A2-9E06-403B-81D8-A97C77912DC5}"/>
    <cellStyle name="style1619878423383" xfId="880" xr:uid="{048AD612-01CD-42A0-80FE-9A9355227AD8}"/>
    <cellStyle name="style1619878423403" xfId="881" xr:uid="{F5AF3D73-6230-4EA1-9E48-B518F9FABD1E}"/>
    <cellStyle name="style1619878423423" xfId="882" xr:uid="{FEFBEA3C-A855-4E41-A24E-1C64577849BD}"/>
    <cellStyle name="style1619878424885" xfId="1028" xr:uid="{135154F0-6148-4151-97B6-94A8D5F06F90}"/>
    <cellStyle name="style1619878424907" xfId="1029" xr:uid="{2A5B8992-AC68-4ED2-A48C-097362B61B83}"/>
    <cellStyle name="style1619878424937" xfId="1027" xr:uid="{52CA2440-CA8C-4666-92F6-91B2E0F99171}"/>
    <cellStyle name="style1619878424952" xfId="1030" xr:uid="{92F82E37-2C3C-4A71-B3BA-6C876F81FB71}"/>
    <cellStyle name="style1619878424984" xfId="1031" xr:uid="{C44F0F32-4554-4817-AE07-7688764C7221}"/>
    <cellStyle name="style1619878425007" xfId="1032" xr:uid="{1453F443-5D7F-4738-9F7A-55A0727CE338}"/>
    <cellStyle name="style1619878425023" xfId="1033" xr:uid="{8170B40D-3181-42C4-BCDD-AA1A1C5BC801}"/>
    <cellStyle name="style1619878425054" xfId="1034" xr:uid="{2FCEA669-A92D-4525-8AC0-61CA63C28E97}"/>
    <cellStyle name="style1619878425070" xfId="1036" xr:uid="{314485CD-9557-423F-ADA0-587DCBB2C1C6}"/>
    <cellStyle name="style1619878425085" xfId="1037" xr:uid="{C437C61C-9F66-475F-AC09-D910A749EFBB}"/>
    <cellStyle name="style1619878425107" xfId="1039" xr:uid="{C5D676CD-26D5-4244-A45B-EC698125F050}"/>
    <cellStyle name="style1619878425123" xfId="1040" xr:uid="{6C98A4B2-8E89-4D5F-A580-D79A6A33F4EF}"/>
    <cellStyle name="style1619878425154" xfId="1035" xr:uid="{A7AE4A32-09DB-4EE6-9832-0FAE24C08894}"/>
    <cellStyle name="style1619878425170" xfId="1038" xr:uid="{517E8751-0AAC-4007-AE18-5A54BE597515}"/>
    <cellStyle name="style1619878425201" xfId="1041" xr:uid="{6D36DF71-D313-459E-8C19-F4B22F099A73}"/>
    <cellStyle name="style1619878425239" xfId="1043" xr:uid="{FEEA46B3-DC9E-4F06-A894-AF65A78F12E6}"/>
    <cellStyle name="style1619878425270" xfId="1044" xr:uid="{434C43E8-4383-4586-B8DB-6DCF1263A06B}"/>
    <cellStyle name="style1619878425302" xfId="1042" xr:uid="{CA21EF8C-E0E3-4FCA-9BEB-248980171A66}"/>
    <cellStyle name="style1619878426408" xfId="883" xr:uid="{0990D021-6F2D-4B34-A334-930D834FE8D3}"/>
    <cellStyle name="style1619878426424" xfId="884" xr:uid="{07131036-26BA-4F83-9BBA-FC8F5E58DDA5}"/>
    <cellStyle name="style1619878426440" xfId="895" xr:uid="{B7A89914-4B2D-4EF8-AF2A-F8B74DE15EA9}"/>
    <cellStyle name="style1619878426471" xfId="896" xr:uid="{8FB111BE-0F68-452D-A486-B11444FB187F}"/>
    <cellStyle name="style1619878426515" xfId="886" xr:uid="{F416403D-4928-4703-B6A1-C7516967475A}"/>
    <cellStyle name="style1619878426537" xfId="887" xr:uid="{9DBCC1CB-8C04-4D86-BA39-B8F106524A14}"/>
    <cellStyle name="style1619878426556" xfId="885" xr:uid="{4ADB8DB2-89E6-4C57-A6F8-F79C7A371327}"/>
    <cellStyle name="style1619878426571" xfId="888" xr:uid="{44AF6FE2-9086-4851-8522-49B4D82701EA}"/>
    <cellStyle name="style1619878426593" xfId="897" xr:uid="{630CCDF5-951E-4034-8C9D-4E1B80890126}"/>
    <cellStyle name="style1619878426609" xfId="898" xr:uid="{AFC07AAA-1462-4AA3-9853-A7A03239958C}"/>
    <cellStyle name="style1619878426640" xfId="899" xr:uid="{BA498AF7-6D18-4027-8C86-71F3C728E346}"/>
    <cellStyle name="style1619878426656" xfId="900" xr:uid="{AAE0CF1C-2CD3-411C-B8FA-556F4D8C5C23}"/>
    <cellStyle name="style1619878426671" xfId="907" xr:uid="{3C5584A1-034F-4E38-9485-E0085C5E2118}"/>
    <cellStyle name="style1619878426693" xfId="919" xr:uid="{D365DC04-B57E-41AA-8232-E74100FD73E2}"/>
    <cellStyle name="style1619878426725" xfId="908" xr:uid="{E9E65746-E57F-4C50-8F83-6F6D879D736E}"/>
    <cellStyle name="style1619878426740" xfId="920" xr:uid="{C059A941-2FB8-47F0-A018-A9001B8EE049}"/>
    <cellStyle name="style1619878426771" xfId="931" xr:uid="{28982E57-8370-445B-B3F4-6227600BD75D}"/>
    <cellStyle name="style1619878426794" xfId="932" xr:uid="{7226D82F-3D55-41EE-BFF1-0FC43FC85D64}"/>
    <cellStyle name="style1619878426809" xfId="909" xr:uid="{E59532AC-6ACD-4B1F-BAB4-1C6AA73826A8}"/>
    <cellStyle name="style1619878426841" xfId="910" xr:uid="{247A3E77-C289-4058-B4CB-63ACC0999901}"/>
    <cellStyle name="style1619878426856" xfId="911" xr:uid="{84A7FDE9-F18A-4B4F-9B2F-44A278386288}"/>
    <cellStyle name="style1619878426872" xfId="912" xr:uid="{C4ACDD22-9AC6-4F07-AAD4-80A421F179FE}"/>
    <cellStyle name="style1619878426894" xfId="921" xr:uid="{5FA6CB22-23F6-4116-A673-8A0FEA585AFD}"/>
    <cellStyle name="style1619878426925" xfId="922" xr:uid="{6C8A103A-11C5-4A3B-B2FE-AAF149462D86}"/>
    <cellStyle name="style1619878426938" xfId="923" xr:uid="{04917E81-51A7-44FB-B6EF-7E52DEC440E6}"/>
    <cellStyle name="style1619878426953" xfId="924" xr:uid="{5B5DFD0C-06ED-4DC7-936D-837CB7D9E4D5}"/>
    <cellStyle name="style1619878426994" xfId="933" xr:uid="{298341B1-4F46-4CF1-AE54-AAD3792EAAE5}"/>
    <cellStyle name="style1619878427010" xfId="934" xr:uid="{1312D3CB-E62A-403E-B993-290AC334AD4A}"/>
    <cellStyle name="style1619878427025" xfId="935" xr:uid="{CCC6356C-3F65-4FF3-B63C-CA9445035782}"/>
    <cellStyle name="style1619878427057" xfId="936" xr:uid="{39A4A31E-85B5-45E2-9265-F15604A105FB}"/>
    <cellStyle name="style1619878428075" xfId="889" xr:uid="{FB3925B0-EA3A-4149-BA1A-CE4068C686DB}"/>
    <cellStyle name="style1619878428112" xfId="890" xr:uid="{014B8F40-45CC-40B5-99B5-3C11AE4A849E}"/>
    <cellStyle name="style1619878428128" xfId="901" xr:uid="{C27E77A4-95A4-4D0A-9044-4E8276719B5C}"/>
    <cellStyle name="style1619878428144" xfId="902" xr:uid="{DF23D7F6-D82B-4B43-BA3C-A230FC902586}"/>
    <cellStyle name="style1619878428191" xfId="892" xr:uid="{538FF689-89D0-4D27-B8D5-983333FF80D6}"/>
    <cellStyle name="style1619878428213" xfId="893" xr:uid="{E0CF7847-3788-4791-96B0-D30B361AC47D}"/>
    <cellStyle name="style1619878428228" xfId="891" xr:uid="{3104C3A9-8659-4436-A587-0A50AB598FE8}"/>
    <cellStyle name="style1619878428244" xfId="894" xr:uid="{B87AA569-FE23-4684-B739-8B5A5C8A7BA0}"/>
    <cellStyle name="style1619878428275" xfId="903" xr:uid="{C69142D2-DB7E-478F-9867-F6AFF7931F0A}"/>
    <cellStyle name="style1619878428297" xfId="904" xr:uid="{A18EFB5F-D276-4E24-8360-6D3DEFC0B1F0}"/>
    <cellStyle name="style1619878428313" xfId="905" xr:uid="{41AB6AF6-647D-4A62-B099-841189B8467E}"/>
    <cellStyle name="style1619878428329" xfId="906" xr:uid="{DD8483F6-CDE5-49EC-810C-F993B96A816E}"/>
    <cellStyle name="style1619878428360" xfId="913" xr:uid="{E66819EE-A5B2-41BF-B2CE-A7B30FF15A13}"/>
    <cellStyle name="style1619878428376" xfId="925" xr:uid="{8BCE1DDF-6291-47D0-A1E8-6911709B78D6}"/>
    <cellStyle name="style1619878428398" xfId="914" xr:uid="{FFD46137-7A7E-47E3-9F34-766ADD3BFDB3}"/>
    <cellStyle name="style1619878428413" xfId="926" xr:uid="{18226415-CB6C-473C-A62B-5DC63A41FA82}"/>
    <cellStyle name="style1619878428445" xfId="937" xr:uid="{4327A58A-2DFD-4F06-9CE0-4B50A8895A94}"/>
    <cellStyle name="style1619878428460" xfId="938" xr:uid="{340F688C-9615-45D3-B78C-FAF45FDEDD75}"/>
    <cellStyle name="style1619878428476" xfId="915" xr:uid="{725BC1AA-4F7B-46DB-9C96-1E960BC29AD0}"/>
    <cellStyle name="style1619878428498" xfId="916" xr:uid="{54D6271E-A4B3-46AD-A6ED-FA16526DFA7E}"/>
    <cellStyle name="style1619878428529" xfId="917" xr:uid="{D135A469-5392-417C-B780-01ACA74EC052}"/>
    <cellStyle name="style1619878428545" xfId="918" xr:uid="{DD802A1B-F92E-4796-B313-D462132E83B6}"/>
    <cellStyle name="style1619878428560" xfId="927" xr:uid="{CFD8AC39-45C5-45E5-8535-A9205D279D4C}"/>
    <cellStyle name="style1619878428592" xfId="928" xr:uid="{495298ED-4391-4D5C-AEC1-1E91C12EDEC3}"/>
    <cellStyle name="style1619878428598" xfId="929" xr:uid="{D53D3E3B-585F-4364-8EC5-C5A65CBE212C}"/>
    <cellStyle name="style1619878428626" xfId="930" xr:uid="{7C43FA02-DD6C-41ED-9819-E0AA5115A51F}"/>
    <cellStyle name="style1619878428658" xfId="939" xr:uid="{84B223C5-9564-4465-977A-EC438B40E578}"/>
    <cellStyle name="style1619878428673" xfId="940" xr:uid="{31786A9D-AB18-4408-B84F-494C34DB2CE9}"/>
    <cellStyle name="style1619878428698" xfId="941" xr:uid="{247B7AAF-C57A-47BE-A2BD-3AF3DB2BB868}"/>
    <cellStyle name="style1619878428714" xfId="942" xr:uid="{2F9C9DB7-C31A-4709-B39B-567A67A52A30}"/>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2008</c:v>
                </c:pt>
                <c:pt idx="2">
                  <c:v>2009</c:v>
                </c:pt>
                <c:pt idx="4">
                  <c:v>2015</c:v>
                </c:pt>
                <c:pt idx="5">
                  <c:v>2018</c:v>
                </c:pt>
              </c:numCache>
            </c:numRef>
          </c:xVal>
          <c:yVal>
            <c:numRef>
              <c:f>Water!$AB$105:$AB$116</c:f>
              <c:numCache>
                <c:formatCode>0.0</c:formatCode>
                <c:ptCount val="12"/>
                <c:pt idx="0">
                  <c:v>1.3835648826521514</c:v>
                </c:pt>
                <c:pt idx="1">
                  <c:v>0.45610050978734296</c:v>
                </c:pt>
                <c:pt idx="2">
                  <c:v>1.113583758753995</c:v>
                </c:pt>
                <c:pt idx="3">
                  <c:v>1.2277934062610116</c:v>
                </c:pt>
                <c:pt idx="4">
                  <c:v>0.1204496746221289</c:v>
                </c:pt>
                <c:pt idx="5">
                  <c:v>6.6177758747839252E-2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2008</c:v>
                </c:pt>
                <c:pt idx="2">
                  <c:v>2009</c:v>
                </c:pt>
                <c:pt idx="4">
                  <c:v>2015</c:v>
                </c:pt>
                <c:pt idx="5">
                  <c:v>2018</c:v>
                </c:pt>
              </c:numCache>
            </c:numRef>
          </c:xVal>
          <c:yVal>
            <c:numRef>
              <c:f>Water!$W$105:$W$116</c:f>
              <c:numCache>
                <c:formatCode>0.0</c:formatCode>
                <c:ptCount val="12"/>
                <c:pt idx="0">
                  <c:v>7.748916928582954</c:v>
                </c:pt>
                <c:pt idx="1">
                  <c:v>12.042782233059322</c:v>
                </c:pt>
                <c:pt idx="2">
                  <c:v>6.5124346705521932</c:v>
                </c:pt>
                <c:pt idx="3">
                  <c:v>10.214377997703899</c:v>
                </c:pt>
                <c:pt idx="4">
                  <c:v>6.3323802727088419</c:v>
                </c:pt>
                <c:pt idx="5">
                  <c:v>4.3129240102590005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2008</c:v>
                </c:pt>
                <c:pt idx="2">
                  <c:v>2009</c:v>
                </c:pt>
                <c:pt idx="4">
                  <c:v>2015</c:v>
                </c:pt>
                <c:pt idx="5">
                  <c:v>2018</c:v>
                </c:pt>
              </c:numCache>
            </c:numRef>
          </c:xVal>
          <c:yVal>
            <c:numRef>
              <c:f>Water!$R$105:$R$116</c:f>
              <c:numCache>
                <c:formatCode>0.0</c:formatCode>
                <c:ptCount val="12"/>
                <c:pt idx="0">
                  <c:v>22.51120537398355</c:v>
                </c:pt>
                <c:pt idx="1">
                  <c:v>20.813806409617534</c:v>
                </c:pt>
                <c:pt idx="2">
                  <c:v>12.343544295358313</c:v>
                </c:pt>
                <c:pt idx="3">
                  <c:v>20.406361294495916</c:v>
                </c:pt>
                <c:pt idx="4">
                  <c:v>19.791293562711097</c:v>
                </c:pt>
                <c:pt idx="5">
                  <c:v>9.9505788735752159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2008</c:v>
                </c:pt>
                <c:pt idx="2">
                  <c:v>2009</c:v>
                </c:pt>
                <c:pt idx="4">
                  <c:v>2015</c:v>
                </c:pt>
                <c:pt idx="5">
                  <c:v>2018</c:v>
                </c:pt>
              </c:numCache>
            </c:numRef>
          </c:xVal>
          <c:yVal>
            <c:numRef>
              <c:f>Water!$M$105:$M$116</c:f>
              <c:numCache>
                <c:formatCode>0.0</c:formatCode>
                <c:ptCount val="12"/>
                <c:pt idx="0">
                  <c:v>21.421267418553601</c:v>
                </c:pt>
                <c:pt idx="1">
                  <c:v>25.186103442884221</c:v>
                </c:pt>
                <c:pt idx="2">
                  <c:v>15.043793403710485</c:v>
                </c:pt>
                <c:pt idx="3">
                  <c:v>23.513852071609332</c:v>
                </c:pt>
                <c:pt idx="4">
                  <c:v>25.021416544891494</c:v>
                </c:pt>
                <c:pt idx="5">
                  <c:v>13.403407558793603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2008</c:v>
                </c:pt>
                <c:pt idx="2">
                  <c:v>2009</c:v>
                </c:pt>
                <c:pt idx="4">
                  <c:v>2015</c:v>
                </c:pt>
                <c:pt idx="5">
                  <c:v>2018</c:v>
                </c:pt>
              </c:numCache>
            </c:numRef>
          </c:xVal>
          <c:yVal>
            <c:numRef>
              <c:f>Water!$H$105:$H$116</c:f>
              <c:numCache>
                <c:formatCode>0.0</c:formatCode>
                <c:ptCount val="12"/>
                <c:pt idx="0">
                  <c:v>20.239628976597992</c:v>
                </c:pt>
                <c:pt idx="1">
                  <c:v>21.501857788194336</c:v>
                </c:pt>
                <c:pt idx="2">
                  <c:v>15.333691082416841</c:v>
                </c:pt>
                <c:pt idx="3">
                  <c:v>22.292662654453022</c:v>
                </c:pt>
                <c:pt idx="4">
                  <c:v>21.783722945583143</c:v>
                </c:pt>
                <c:pt idx="5">
                  <c:v>17.374684763696298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2008</c:v>
                </c:pt>
                <c:pt idx="2">
                  <c:v>2009</c:v>
                </c:pt>
                <c:pt idx="4">
                  <c:v>2015</c:v>
                </c:pt>
                <c:pt idx="5">
                  <c:v>2018</c:v>
                </c:pt>
              </c:numCache>
            </c:numRef>
          </c:xVal>
          <c:yVal>
            <c:numRef>
              <c:f>Water!$X$105:$X$116</c:f>
              <c:numCache>
                <c:formatCode>0.0</c:formatCode>
                <c:ptCount val="12"/>
                <c:pt idx="0">
                  <c:v>85.504695352145873</c:v>
                </c:pt>
                <c:pt idx="1">
                  <c:v>92.510088548734942</c:v>
                </c:pt>
                <c:pt idx="2">
                  <c:v>89.295954525507597</c:v>
                </c:pt>
                <c:pt idx="3">
                  <c:v>90.543629333462277</c:v>
                </c:pt>
                <c:pt idx="4">
                  <c:v>97.023463942083339</c:v>
                </c:pt>
                <c:pt idx="5">
                  <c:v>96.317022336403838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2008</c:v>
                </c:pt>
                <c:pt idx="2">
                  <c:v>2009</c:v>
                </c:pt>
                <c:pt idx="4">
                  <c:v>2015</c:v>
                </c:pt>
                <c:pt idx="5">
                  <c:v>2018</c:v>
                </c:pt>
              </c:numCache>
            </c:numRef>
          </c:xVal>
          <c:yVal>
            <c:numRef>
              <c:f>Water!$S$105:$S$116</c:f>
              <c:numCache>
                <c:formatCode>0.0</c:formatCode>
                <c:ptCount val="12"/>
                <c:pt idx="0">
                  <c:v>45.684816967142304</c:v>
                </c:pt>
                <c:pt idx="1">
                  <c:v>48.017027502399131</c:v>
                </c:pt>
                <c:pt idx="2">
                  <c:v>64.244019203318032</c:v>
                </c:pt>
                <c:pt idx="3">
                  <c:v>54.212370780329124</c:v>
                </c:pt>
                <c:pt idx="4">
                  <c:v>76.504721311671275</c:v>
                </c:pt>
                <c:pt idx="5">
                  <c:v>78.96363664499431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2008</c:v>
                </c:pt>
                <c:pt idx="2">
                  <c:v>2009</c:v>
                </c:pt>
                <c:pt idx="4">
                  <c:v>2015</c:v>
                </c:pt>
                <c:pt idx="5">
                  <c:v>2018</c:v>
                </c:pt>
              </c:numCache>
            </c:numRef>
          </c:xVal>
          <c:yVal>
            <c:numRef>
              <c:f>Water!$N$105:$N$116</c:f>
              <c:numCache>
                <c:formatCode>0.0</c:formatCode>
                <c:ptCount val="12"/>
                <c:pt idx="0">
                  <c:v>22.615690978651781</c:v>
                </c:pt>
                <c:pt idx="1">
                  <c:v>34.317470574503908</c:v>
                </c:pt>
                <c:pt idx="2">
                  <c:v>44.088601891483009</c:v>
                </c:pt>
                <c:pt idx="3">
                  <c:v>25.703193438777415</c:v>
                </c:pt>
                <c:pt idx="4">
                  <c:v>56.765398423102752</c:v>
                </c:pt>
                <c:pt idx="5">
                  <c:v>61.503260030671626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2008</c:v>
                </c:pt>
                <c:pt idx="2">
                  <c:v>2009</c:v>
                </c:pt>
                <c:pt idx="4">
                  <c:v>2015</c:v>
                </c:pt>
                <c:pt idx="5">
                  <c:v>2018</c:v>
                </c:pt>
              </c:numCache>
            </c:numRef>
          </c:xVal>
          <c:yVal>
            <c:numRef>
              <c:f>Water!$I$105:$I$116</c:f>
              <c:numCache>
                <c:formatCode>0.0</c:formatCode>
                <c:ptCount val="12"/>
                <c:pt idx="0">
                  <c:v>22.784689703621805</c:v>
                </c:pt>
                <c:pt idx="1">
                  <c:v>30.726727611313752</c:v>
                </c:pt>
                <c:pt idx="2">
                  <c:v>35.988126883772729</c:v>
                </c:pt>
                <c:pt idx="3">
                  <c:v>15.45130782941316</c:v>
                </c:pt>
                <c:pt idx="4">
                  <c:v>46.753384766797765</c:v>
                </c:pt>
                <c:pt idx="5">
                  <c:v>47.505169988651737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2008</c:v>
                </c:pt>
                <c:pt idx="2">
                  <c:v>2009</c:v>
                </c:pt>
                <c:pt idx="4">
                  <c:v>2015</c:v>
                </c:pt>
                <c:pt idx="5">
                  <c:v>2018</c:v>
                </c:pt>
              </c:numCache>
            </c:numRef>
          </c:xVal>
          <c:yVal>
            <c:numRef>
              <c:f>Water!$D$105:$D$116</c:f>
              <c:numCache>
                <c:formatCode>0.0</c:formatCode>
                <c:ptCount val="12"/>
                <c:pt idx="0">
                  <c:v>24.942576394374704</c:v>
                </c:pt>
                <c:pt idx="1">
                  <c:v>32.730329594634256</c:v>
                </c:pt>
                <c:pt idx="2">
                  <c:v>29.805172346661408</c:v>
                </c:pt>
                <c:pt idx="3">
                  <c:v>17.291702246682313</c:v>
                </c:pt>
                <c:pt idx="4">
                  <c:v>47.24899204824456</c:v>
                </c:pt>
                <c:pt idx="5">
                  <c:v>45.062282700898379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15.290838796317667</c:v>
                </c:pt>
                <c:pt idx="1">
                  <c:v>36.679480178053943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5.7771229004659741</c:v>
                </c:pt>
                <c:pt idx="1">
                  <c:v>13.858092923251101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59.016389657092674</c:v>
                </c:pt>
                <c:pt idx="1">
                  <c:v>30.870705248581004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19.915648646123685</c:v>
                </c:pt>
                <c:pt idx="1">
                  <c:v>18.591721650113954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14.163281528440541</c:v>
                </c:pt>
                <c:pt idx="1">
                  <c:v>37.68234070521504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5.821039837079832</c:v>
                </c:pt>
                <c:pt idx="1">
                  <c:v>15.487258793734041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57.071792776292682</c:v>
                </c:pt>
                <c:pt idx="1">
                  <c:v>29.682876674529098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22.943885858186945</c:v>
                </c:pt>
                <c:pt idx="1">
                  <c:v>17.14752382652182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13.893285064769504</c:v>
                </c:pt>
                <c:pt idx="1">
                  <c:v>51.648611736844103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4.5883388504974318</c:v>
                </c:pt>
                <c:pt idx="1">
                  <c:v>17.057256847579922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58.709281676450928</c:v>
                </c:pt>
                <c:pt idx="1">
                  <c:v>19.819741736400829</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22.809094408282135</c:v>
                </c:pt>
                <c:pt idx="1">
                  <c:v>11.474389679175147</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32.139867284955756</c:v>
                </c:pt>
                <c:pt idx="1">
                  <c:v>70.372646142836814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7.0112575783438738</c:v>
                </c:pt>
                <c:pt idx="1">
                  <c:v>15.351673490202334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50.682004824020396</c:v>
                </c:pt>
                <c:pt idx="1">
                  <c:v>9.6049216275416853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10.166870312679976</c:v>
                </c:pt>
                <c:pt idx="1">
                  <c:v>4.6707587394191705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81.204897268892068</c:v>
                </c:pt>
                <c:pt idx="1">
                  <c:v>94.901574124149377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3.6904175084079096</c:v>
                </c:pt>
                <c:pt idx="1">
                  <c:v>4.3128732687578495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13.629367505932066</c:v>
                </c:pt>
                <c:pt idx="1">
                  <c:v>0.78555260709276808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1.475317716767961</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Water!$AB$205:$AB$216</c:f>
              <c:numCache>
                <c:formatCode>0.0</c:formatCode>
                <c:ptCount val="12"/>
                <c:pt idx="0">
                  <c:v>0</c:v>
                </c:pt>
                <c:pt idx="1">
                  <c:v>0</c:v>
                </c:pt>
                <c:pt idx="2">
                  <c:v>0</c:v>
                </c:pt>
                <c:pt idx="3">
                  <c:v>0</c:v>
                </c:pt>
                <c:pt idx="4">
                  <c:v>0.12711479221821587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Water!$W$205:$W$216</c:f>
              <c:numCache>
                <c:formatCode>0.0</c:formatCode>
                <c:ptCount val="12"/>
                <c:pt idx="0">
                  <c:v>0.46583628684146833</c:v>
                </c:pt>
                <c:pt idx="1">
                  <c:v>0.13392975531379739</c:v>
                </c:pt>
                <c:pt idx="2">
                  <c:v>0.10514497709412081</c:v>
                </c:pt>
                <c:pt idx="3">
                  <c:v>0</c:v>
                </c:pt>
                <c:pt idx="4">
                  <c:v>5.9476520879051205E-2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Water!$R$205:$R$216</c:f>
              <c:numCache>
                <c:formatCode>0.0</c:formatCode>
                <c:ptCount val="12"/>
                <c:pt idx="0">
                  <c:v>0.87520890240046445</c:v>
                </c:pt>
                <c:pt idx="1">
                  <c:v>1.242550364636962</c:v>
                </c:pt>
                <c:pt idx="2">
                  <c:v>5.2570828099798794E-2</c:v>
                </c:pt>
                <c:pt idx="3">
                  <c:v>1.2933518082690107</c:v>
                </c:pt>
                <c:pt idx="4">
                  <c:v>1.3026253932426972E-2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Water!$M$205:$M$216</c:f>
              <c:numCache>
                <c:formatCode>0.0</c:formatCode>
                <c:ptCount val="12"/>
                <c:pt idx="0">
                  <c:v>4.3940352340145878</c:v>
                </c:pt>
                <c:pt idx="1">
                  <c:v>5.5278333930389518</c:v>
                </c:pt>
                <c:pt idx="2">
                  <c:v>4.9590380023257445</c:v>
                </c:pt>
                <c:pt idx="3">
                  <c:v>2.994917661909045</c:v>
                </c:pt>
                <c:pt idx="4">
                  <c:v>1.8722791020232739</c:v>
                </c:pt>
                <c:pt idx="5">
                  <c:v>0.92924576537295622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Water!$H$205:$H$216</c:f>
              <c:numCache>
                <c:formatCode>0.0</c:formatCode>
                <c:ptCount val="12"/>
                <c:pt idx="0">
                  <c:v>10.303558907374958</c:v>
                </c:pt>
                <c:pt idx="1">
                  <c:v>7.2648008251375966</c:v>
                </c:pt>
                <c:pt idx="2">
                  <c:v>14.185654842246953</c:v>
                </c:pt>
                <c:pt idx="3">
                  <c:v>11.323906109014215</c:v>
                </c:pt>
                <c:pt idx="4">
                  <c:v>5.4885764961478634</c:v>
                </c:pt>
                <c:pt idx="5">
                  <c:v>8.6466961102451414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Water!$X$205:$X$216</c:f>
              <c:numCache>
                <c:formatCode>0.0</c:formatCode>
                <c:ptCount val="12"/>
                <c:pt idx="0">
                  <c:v>94.584820462471825</c:v>
                </c:pt>
                <c:pt idx="1">
                  <c:v>98.236437420170148</c:v>
                </c:pt>
                <c:pt idx="2">
                  <c:v>97.176761100735476</c:v>
                </c:pt>
                <c:pt idx="3">
                  <c:v>98.005783618892124</c:v>
                </c:pt>
                <c:pt idx="4">
                  <c:v>99.335392752705715</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Water!$S$205:$S$216</c:f>
              <c:numCache>
                <c:formatCode>0.0</c:formatCode>
                <c:ptCount val="12"/>
                <c:pt idx="0">
                  <c:v>86.016080330831329</c:v>
                </c:pt>
                <c:pt idx="1">
                  <c:v>96.028709397257785</c:v>
                </c:pt>
                <c:pt idx="2">
                  <c:v>93.478709252440254</c:v>
                </c:pt>
                <c:pt idx="3">
                  <c:v>95.656287102379522</c:v>
                </c:pt>
                <c:pt idx="4">
                  <c:v>97.433037626670441</c:v>
                </c:pt>
                <c:pt idx="5">
                  <c:v>99.695313466350385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Water!$N$205:$N$216</c:f>
              <c:numCache>
                <c:formatCode>0.0</c:formatCode>
                <c:ptCount val="12"/>
                <c:pt idx="0">
                  <c:v>77.943160640864136</c:v>
                </c:pt>
                <c:pt idx="1">
                  <c:v>84.348201604858318</c:v>
                </c:pt>
                <c:pt idx="2">
                  <c:v>90.954117864364576</c:v>
                </c:pt>
                <c:pt idx="3">
                  <c:v>87.819197394324661</c:v>
                </c:pt>
                <c:pt idx="4">
                  <c:v>96.67453618255891</c:v>
                </c:pt>
                <c:pt idx="5">
                  <c:v>94.243181895293333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Water!$I$205:$I$216</c:f>
              <c:numCache>
                <c:formatCode>0.0</c:formatCode>
                <c:ptCount val="12"/>
                <c:pt idx="0">
                  <c:v>57.953691817131713</c:v>
                </c:pt>
                <c:pt idx="1">
                  <c:v>62.500357067971024</c:v>
                </c:pt>
                <c:pt idx="2">
                  <c:v>74.315620528787576</c:v>
                </c:pt>
                <c:pt idx="3">
                  <c:v>70.767153140463662</c:v>
                </c:pt>
                <c:pt idx="4">
                  <c:v>89.95976740710789</c:v>
                </c:pt>
                <c:pt idx="5">
                  <c:v>89.333388645090224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2008</c:v>
                </c:pt>
                <c:pt idx="2">
                  <c:v>2009</c:v>
                </c:pt>
                <c:pt idx="3">
                  <c:v>2011</c:v>
                </c:pt>
                <c:pt idx="4">
                  <c:v>2015</c:v>
                </c:pt>
                <c:pt idx="5">
                  <c:v>2018</c:v>
                </c:pt>
              </c:numCache>
            </c:numRef>
          </c:xVal>
          <c:yVal>
            <c:numRef>
              <c:f>Water!$D$205:$D$216</c:f>
              <c:numCache>
                <c:formatCode>0.0</c:formatCode>
                <c:ptCount val="12"/>
                <c:pt idx="0">
                  <c:v>41.74017492544224</c:v>
                </c:pt>
                <c:pt idx="1">
                  <c:v>42.800511704398104</c:v>
                </c:pt>
                <c:pt idx="2">
                  <c:v>42.826032793801396</c:v>
                </c:pt>
                <c:pt idx="3">
                  <c:v>40.495973626823471</c:v>
                </c:pt>
                <c:pt idx="4">
                  <c:v>77.350600209727531</c:v>
                </c:pt>
                <c:pt idx="5">
                  <c:v>66.295430437640434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23.656047055824537</c:v>
                </c:pt>
                <c:pt idx="1">
                  <c:v>59.287996332788254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5.7370311173460404</c:v>
                </c:pt>
                <c:pt idx="1">
                  <c:v>14.378441125164922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58.948238039292789</c:v>
                </c:pt>
                <c:pt idx="1">
                  <c:v>18.847969776337948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11.658683787536631</c:v>
                </c:pt>
                <c:pt idx="1">
                  <c:v>7.4855927657088728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44.207345902960078</c:v>
                </c:pt>
                <c:pt idx="1">
                  <c:v>82.852599263110548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7.1080110262361655</c:v>
                </c:pt>
                <c:pt idx="1">
                  <c:v>13.32170427981027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42.450070155485264</c:v>
                </c:pt>
                <c:pt idx="1">
                  <c:v>3.0716697198864722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6.2345729153184948</c:v>
                </c:pt>
                <c:pt idx="1">
                  <c:v>0.75402673719270297</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71.785309226646078</c:v>
                </c:pt>
                <c:pt idx="1">
                  <c:v>92.396427461341432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5.5773314644692231</c:v>
                </c:pt>
                <c:pt idx="1">
                  <c:v>7.1787042172885629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21.39969985781957</c:v>
                </c:pt>
                <c:pt idx="1">
                  <c:v>0.42486832136999908</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1.2376594510651273</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83.896274718704277</c:v>
                </c:pt>
                <c:pt idx="1">
                  <c:v>96.509918850624587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3.0339348575327905</c:v>
                </c:pt>
                <c:pt idx="1">
                  <c:v>3.4900811493754134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12.6793359910817</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0.39045443268123847</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93.294170162188124</c:v>
                </c:pt>
                <c:pt idx="1">
                  <c:v>98.511599976085506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1.3550890454311306</c:v>
                </c:pt>
                <c:pt idx="1">
                  <c:v>1.4308717226748113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5.3507407923807477</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5.7528301239680557E-2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2008</c:v>
                </c:pt>
                <c:pt idx="3">
                  <c:v>2011</c:v>
                </c:pt>
                <c:pt idx="4">
                  <c:v>2015</c:v>
                </c:pt>
                <c:pt idx="5">
                  <c:v>2018</c:v>
                </c:pt>
              </c:numCache>
            </c:numRef>
          </c:xVal>
          <c:yVal>
            <c:numRef>
              <c:f>Water!$AB$305:$AB$316</c:f>
              <c:numCache>
                <c:formatCode>0.0</c:formatCode>
                <c:ptCount val="12"/>
                <c:pt idx="0">
                  <c:v>14.903367114589768</c:v>
                </c:pt>
                <c:pt idx="1">
                  <c:v>16.342769073059575</c:v>
                </c:pt>
                <c:pt idx="2">
                  <c:v>7.8779967300553091</c:v>
                </c:pt>
                <c:pt idx="3">
                  <c:v>12.232245680150289</c:v>
                </c:pt>
                <c:pt idx="4">
                  <c:v>7.8084905521204782</c:v>
                </c:pt>
                <c:pt idx="5">
                  <c:v>5.9115679037455067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2008</c:v>
                </c:pt>
                <c:pt idx="3">
                  <c:v>2011</c:v>
                </c:pt>
                <c:pt idx="4">
                  <c:v>2015</c:v>
                </c:pt>
                <c:pt idx="5">
                  <c:v>2018</c:v>
                </c:pt>
              </c:numCache>
            </c:numRef>
          </c:xVal>
          <c:yVal>
            <c:numRef>
              <c:f>Water!$W$305:$W$316</c:f>
              <c:numCache>
                <c:formatCode>0.0</c:formatCode>
                <c:ptCount val="12"/>
                <c:pt idx="0">
                  <c:v>23.17971201689539</c:v>
                </c:pt>
                <c:pt idx="1">
                  <c:v>20.981324940002455</c:v>
                </c:pt>
                <c:pt idx="2">
                  <c:v>10.954559449059767</c:v>
                </c:pt>
                <c:pt idx="3">
                  <c:v>21.825892424346303</c:v>
                </c:pt>
                <c:pt idx="4">
                  <c:v>22.363597123333015</c:v>
                </c:pt>
                <c:pt idx="5">
                  <c:v>9.6138892546162769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2008</c:v>
                </c:pt>
                <c:pt idx="3">
                  <c:v>2011</c:v>
                </c:pt>
                <c:pt idx="4">
                  <c:v>2015</c:v>
                </c:pt>
                <c:pt idx="5">
                  <c:v>2018</c:v>
                </c:pt>
              </c:numCache>
            </c:numRef>
          </c:xVal>
          <c:yVal>
            <c:numRef>
              <c:f>Water!$R$305:$R$316</c:f>
              <c:numCache>
                <c:formatCode>0.0</c:formatCode>
                <c:ptCount val="12"/>
                <c:pt idx="0">
                  <c:v>24.666623663392897</c:v>
                </c:pt>
                <c:pt idx="1">
                  <c:v>23.140355145689519</c:v>
                </c:pt>
                <c:pt idx="2">
                  <c:v>14.261519880765396</c:v>
                </c:pt>
                <c:pt idx="3">
                  <c:v>24.814925186203183</c:v>
                </c:pt>
                <c:pt idx="4">
                  <c:v>27.540518343433341</c:v>
                </c:pt>
                <c:pt idx="5">
                  <c:v>13.166308558719116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2008</c:v>
                </c:pt>
                <c:pt idx="3">
                  <c:v>2011</c:v>
                </c:pt>
                <c:pt idx="4">
                  <c:v>2015</c:v>
                </c:pt>
                <c:pt idx="5">
                  <c:v>2018</c:v>
                </c:pt>
              </c:numCache>
            </c:numRef>
          </c:xVal>
          <c:yVal>
            <c:numRef>
              <c:f>Water!$M$305:$M$316</c:f>
              <c:numCache>
                <c:formatCode>0.0</c:formatCode>
                <c:ptCount val="12"/>
                <c:pt idx="0">
                  <c:v>17.805941665976345</c:v>
                </c:pt>
                <c:pt idx="1">
                  <c:v>25.364947190487939</c:v>
                </c:pt>
                <c:pt idx="2">
                  <c:v>17.195643660726802</c:v>
                </c:pt>
                <c:pt idx="3">
                  <c:v>23.845432456299616</c:v>
                </c:pt>
                <c:pt idx="4">
                  <c:v>23.367386281801995</c:v>
                </c:pt>
                <c:pt idx="5">
                  <c:v>16.467536243617278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2008</c:v>
                </c:pt>
                <c:pt idx="3">
                  <c:v>2011</c:v>
                </c:pt>
                <c:pt idx="4">
                  <c:v>2015</c:v>
                </c:pt>
                <c:pt idx="5">
                  <c:v>2018</c:v>
                </c:pt>
              </c:numCache>
            </c:numRef>
          </c:xVal>
          <c:yVal>
            <c:numRef>
              <c:f>Water!$H$305:$H$316</c:f>
              <c:numCache>
                <c:formatCode>0.0</c:formatCode>
                <c:ptCount val="12"/>
                <c:pt idx="0">
                  <c:v>23.752005468586898</c:v>
                </c:pt>
                <c:pt idx="1">
                  <c:v>26.050377360643008</c:v>
                </c:pt>
                <c:pt idx="2">
                  <c:v>13.320230224424698</c:v>
                </c:pt>
                <c:pt idx="3">
                  <c:v>23.545780114367069</c:v>
                </c:pt>
                <c:pt idx="4">
                  <c:v>22.941127446398404</c:v>
                </c:pt>
                <c:pt idx="5">
                  <c:v>17.188830885501702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2008</c:v>
                </c:pt>
                <c:pt idx="3">
                  <c:v>2011</c:v>
                </c:pt>
                <c:pt idx="4">
                  <c:v>2015</c:v>
                </c:pt>
                <c:pt idx="5">
                  <c:v>2018</c:v>
                </c:pt>
              </c:numCache>
            </c:numRef>
          </c:xVal>
          <c:yVal>
            <c:numRef>
              <c:f>Water!$X$305:$X$316</c:f>
              <c:numCache>
                <c:formatCode>0.0</c:formatCode>
                <c:ptCount val="12"/>
                <c:pt idx="0">
                  <c:v>30.656658422093457</c:v>
                </c:pt>
                <c:pt idx="1">
                  <c:v>40.247829205951994</c:v>
                </c:pt>
                <c:pt idx="2">
                  <c:v>60.147290244566598</c:v>
                </c:pt>
                <c:pt idx="3">
                  <c:v>46.564307894865237</c:v>
                </c:pt>
                <c:pt idx="4">
                  <c:v>70.475697069882727</c:v>
                </c:pt>
                <c:pt idx="5">
                  <c:v>71.72840453108897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2008</c:v>
                </c:pt>
                <c:pt idx="3">
                  <c:v>2011</c:v>
                </c:pt>
                <c:pt idx="4">
                  <c:v>2015</c:v>
                </c:pt>
                <c:pt idx="5">
                  <c:v>2018</c:v>
                </c:pt>
              </c:numCache>
            </c:numRef>
          </c:xVal>
          <c:yVal>
            <c:numRef>
              <c:f>Water!$S$305:$S$316</c:f>
              <c:numCache>
                <c:formatCode>0.0</c:formatCode>
                <c:ptCount val="12"/>
                <c:pt idx="0">
                  <c:v>22.259210680687925</c:v>
                </c:pt>
                <c:pt idx="1">
                  <c:v>35.159436612872454</c:v>
                </c:pt>
                <c:pt idx="2">
                  <c:v>46.740007116090624</c:v>
                </c:pt>
                <c:pt idx="3">
                  <c:v>25.969899154546155</c:v>
                </c:pt>
                <c:pt idx="4">
                  <c:v>53.503680782963492</c:v>
                </c:pt>
                <c:pt idx="5">
                  <c:v>62.33989233076894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2008</c:v>
                </c:pt>
                <c:pt idx="3">
                  <c:v>2011</c:v>
                </c:pt>
                <c:pt idx="4">
                  <c:v>2015</c:v>
                </c:pt>
                <c:pt idx="5">
                  <c:v>2018</c:v>
                </c:pt>
              </c:numCache>
            </c:numRef>
          </c:xVal>
          <c:yVal>
            <c:numRef>
              <c:f>Water!$N$305:$N$316</c:f>
              <c:numCache>
                <c:formatCode>0.0</c:formatCode>
                <c:ptCount val="12"/>
                <c:pt idx="0">
                  <c:v>24.340305417224407</c:v>
                </c:pt>
                <c:pt idx="1">
                  <c:v>31.295209131686097</c:v>
                </c:pt>
                <c:pt idx="2">
                  <c:v>38.113165649809396</c:v>
                </c:pt>
                <c:pt idx="3">
                  <c:v>14.008743134772891</c:v>
                </c:pt>
                <c:pt idx="4">
                  <c:v>44.098591546305514</c:v>
                </c:pt>
                <c:pt idx="5">
                  <c:v>47.22878411323947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2008</c:v>
                </c:pt>
                <c:pt idx="3">
                  <c:v>2011</c:v>
                </c:pt>
                <c:pt idx="4">
                  <c:v>2015</c:v>
                </c:pt>
                <c:pt idx="5">
                  <c:v>2018</c:v>
                </c:pt>
              </c:numCache>
            </c:numRef>
          </c:xVal>
          <c:yVal>
            <c:numRef>
              <c:f>Water!$I$305:$I$316</c:f>
              <c:numCache>
                <c:formatCode>0.0</c:formatCode>
                <c:ptCount val="12"/>
                <c:pt idx="0">
                  <c:v>22.415840796049572</c:v>
                </c:pt>
                <c:pt idx="1">
                  <c:v>29.853418183845225</c:v>
                </c:pt>
                <c:pt idx="2">
                  <c:v>31.17842756907287</c:v>
                </c:pt>
                <c:pt idx="3">
                  <c:v>14.869362427517016</c:v>
                </c:pt>
                <c:pt idx="4">
                  <c:v>46.358150537818922</c:v>
                </c:pt>
                <c:pt idx="5">
                  <c:v>45.36603165038651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2008</c:v>
                </c:pt>
                <c:pt idx="3">
                  <c:v>2011</c:v>
                </c:pt>
                <c:pt idx="4">
                  <c:v>2015</c:v>
                </c:pt>
                <c:pt idx="5">
                  <c:v>2018</c:v>
                </c:pt>
              </c:numCache>
            </c:numRef>
          </c:xVal>
          <c:yVal>
            <c:numRef>
              <c:f>Water!$D$305:$D$316</c:f>
              <c:numCache>
                <c:formatCode>0.0</c:formatCode>
                <c:ptCount val="12"/>
                <c:pt idx="0">
                  <c:v>19.667088868100411</c:v>
                </c:pt>
                <c:pt idx="1">
                  <c:v>31.229466282945666</c:v>
                </c:pt>
                <c:pt idx="2">
                  <c:v>29.580867289385804</c:v>
                </c:pt>
                <c:pt idx="3">
                  <c:v>14.31644954034569</c:v>
                </c:pt>
                <c:pt idx="4">
                  <c:v>45.304459130783712</c:v>
                </c:pt>
                <c:pt idx="5">
                  <c:v>44.282833117021497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9.6736691604113432</c:v>
                </c:pt>
                <c:pt idx="1">
                  <c:v>33.270274815544028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3.8825816369468447</c:v>
                </c:pt>
                <c:pt idx="1">
                  <c:v>13.353212303728769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59.68429524851922</c:v>
                </c:pt>
                <c:pt idx="1">
                  <c:v>34.338335354748551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26.759453954122591</c:v>
                </c:pt>
                <c:pt idx="1">
                  <c:v>19.038177525978654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9.9621496262662159</c:v>
                </c:pt>
                <c:pt idx="1">
                  <c:v>31.646207332800131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4.8460746592304202</c:v>
                </c:pt>
                <c:pt idx="1">
                  <c:v>15.394256176587207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63.111376507247485</c:v>
                </c:pt>
                <c:pt idx="1">
                  <c:v>32.228423118633344</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22.08039920725588</c:v>
                </c:pt>
                <c:pt idx="1">
                  <c:v>20.731113371979319</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11.835680691722365</c:v>
                </c:pt>
                <c:pt idx="1">
                  <c:v>33.576236047244187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4.5334442200363547</c:v>
                </c:pt>
                <c:pt idx="1">
                  <c:v>12.860772202600252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56.296446194301097</c:v>
                </c:pt>
                <c:pt idx="1">
                  <c:v>35.099060013675057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27.334428893940185</c:v>
                </c:pt>
                <c:pt idx="1">
                  <c:v>18.463931736480504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9.7443927110168485</c:v>
                </c:pt>
                <c:pt idx="1">
                  <c:v>46.850426513106974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3.5192794504003149</c:v>
                </c:pt>
                <c:pt idx="1">
                  <c:v>16.920473975115677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60.503585434604474</c:v>
                </c:pt>
                <c:pt idx="1">
                  <c:v>22.61208968686401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26.232742403978364</c:v>
                </c:pt>
                <c:pt idx="1">
                  <c:v>13.617009824913339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17.071112093424887</c:v>
                </c:pt>
                <c:pt idx="1">
                  <c:v>62.462418168874954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4.573259722471307</c:v>
                </c:pt>
                <c:pt idx="1">
                  <c:v>16.733348103894151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59.985483119283799</c:v>
                </c:pt>
                <c:pt idx="1">
                  <c:v>15.601956962575741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18.370145064820008</c:v>
                </c:pt>
                <c:pt idx="1">
                  <c:v>5.2022767646551529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9.6736691604113432</c:v>
                </c:pt>
                <c:pt idx="1">
                  <c:v>33.270274815544028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3.8825816369468447</c:v>
                </c:pt>
                <c:pt idx="1">
                  <c:v>13.353212303728769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59.68429524851922</c:v>
                </c:pt>
                <c:pt idx="1">
                  <c:v>34.338335354748551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26.759453954122591</c:v>
                </c:pt>
                <c:pt idx="1">
                  <c:v>19.038177525978654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9.9621496262662159</c:v>
                </c:pt>
                <c:pt idx="1">
                  <c:v>31.646207332800131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4.8460746592304202</c:v>
                </c:pt>
                <c:pt idx="1">
                  <c:v>15.394256176587207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63.111376507247485</c:v>
                </c:pt>
                <c:pt idx="1">
                  <c:v>32.228423118633344</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22.08039920725588</c:v>
                </c:pt>
                <c:pt idx="1">
                  <c:v>20.731113371979319</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11.835680691722365</c:v>
                </c:pt>
                <c:pt idx="1">
                  <c:v>33.576236047244187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4.5334442200363547</c:v>
                </c:pt>
                <c:pt idx="1">
                  <c:v>12.860772202600252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56.296446194301097</c:v>
                </c:pt>
                <c:pt idx="1">
                  <c:v>35.099060013675057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27.334428893940185</c:v>
                </c:pt>
                <c:pt idx="1">
                  <c:v>18.463931736480504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9.7443927110168485</c:v>
                </c:pt>
                <c:pt idx="1">
                  <c:v>46.850426513106974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3.5192794504003149</c:v>
                </c:pt>
                <c:pt idx="1">
                  <c:v>16.920473975115677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60.503585434604474</c:v>
                </c:pt>
                <c:pt idx="1">
                  <c:v>22.61208968686401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26.232742403978364</c:v>
                </c:pt>
                <c:pt idx="1">
                  <c:v>13.617009824913339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17.071112093424887</c:v>
                </c:pt>
                <c:pt idx="1">
                  <c:v>62.462418168874954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4.573259722471307</c:v>
                </c:pt>
                <c:pt idx="1">
                  <c:v>16.733348103894151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59.985483119283799</c:v>
                </c:pt>
                <c:pt idx="1">
                  <c:v>15.601956962575741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18.370145064820008</c:v>
                </c:pt>
                <c:pt idx="1">
                  <c:v>5.2022767646551529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15.290838796317667</c:v>
                </c:pt>
                <c:pt idx="1">
                  <c:v>36.679480178053943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5.7771229004659741</c:v>
                </c:pt>
                <c:pt idx="1">
                  <c:v>13.858092923251101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59.016389657092674</c:v>
                </c:pt>
                <c:pt idx="1">
                  <c:v>30.870705248581004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19.915648646123685</c:v>
                </c:pt>
                <c:pt idx="1">
                  <c:v>18.591721650113954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14.163281528440541</c:v>
                </c:pt>
                <c:pt idx="1">
                  <c:v>37.68234070521504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5.821039837079832</c:v>
                </c:pt>
                <c:pt idx="1">
                  <c:v>15.487258793734041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57.071792776292682</c:v>
                </c:pt>
                <c:pt idx="1">
                  <c:v>29.682876674529098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22.943885858186945</c:v>
                </c:pt>
                <c:pt idx="1">
                  <c:v>17.14752382652182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13.893285064769504</c:v>
                </c:pt>
                <c:pt idx="1">
                  <c:v>51.648611736844103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4.5883388504974318</c:v>
                </c:pt>
                <c:pt idx="1">
                  <c:v>17.057256847579922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58.709281676450928</c:v>
                </c:pt>
                <c:pt idx="1">
                  <c:v>19.819741736400829</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22.809094408282135</c:v>
                </c:pt>
                <c:pt idx="1">
                  <c:v>11.474389679175147</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32.139867284955756</c:v>
                </c:pt>
                <c:pt idx="1">
                  <c:v>70.372646142836814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7.0112575783438738</c:v>
                </c:pt>
                <c:pt idx="1">
                  <c:v>15.351673490202334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50.682004824020396</c:v>
                </c:pt>
                <c:pt idx="1">
                  <c:v>9.6049216275416853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10.166870312679976</c:v>
                </c:pt>
                <c:pt idx="1">
                  <c:v>4.6707587394191705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81.204897268892068</c:v>
                </c:pt>
                <c:pt idx="1">
                  <c:v>94.901574124149377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3.6904175084079096</c:v>
                </c:pt>
                <c:pt idx="1">
                  <c:v>4.3128732687578495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13.629367505932066</c:v>
                </c:pt>
                <c:pt idx="1">
                  <c:v>0.78555260709276808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1.475317716767961</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23.656047055824537</c:v>
                </c:pt>
                <c:pt idx="1">
                  <c:v>59.287996332788254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5.7370311173460404</c:v>
                </c:pt>
                <c:pt idx="1">
                  <c:v>14.378441125164922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58.948238039292789</c:v>
                </c:pt>
                <c:pt idx="1">
                  <c:v>18.847969776337948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11.658683787536631</c:v>
                </c:pt>
                <c:pt idx="1">
                  <c:v>7.4855927657088728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44.207345902960078</c:v>
                </c:pt>
                <c:pt idx="1">
                  <c:v>82.852599263110548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7.1080110262361655</c:v>
                </c:pt>
                <c:pt idx="1">
                  <c:v>13.32170427981027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42.450070155485264</c:v>
                </c:pt>
                <c:pt idx="1">
                  <c:v>3.0716697198864722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6.2345729153184948</c:v>
                </c:pt>
                <c:pt idx="1">
                  <c:v>0.75402673719270297</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71.785309226646078</c:v>
                </c:pt>
                <c:pt idx="1">
                  <c:v>92.396427461341432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5.5773314644692231</c:v>
                </c:pt>
                <c:pt idx="1">
                  <c:v>7.1787042172885629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21.39969985781957</c:v>
                </c:pt>
                <c:pt idx="1">
                  <c:v>0.42486832136999908</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1.2376594510651273</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83.896274718704277</c:v>
                </c:pt>
                <c:pt idx="1">
                  <c:v>96.509918850624587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3.0339348575327905</c:v>
                </c:pt>
                <c:pt idx="1">
                  <c:v>3.4900811493754134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12.6793359910817</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0.39045443268123847</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93.294170162188124</c:v>
                </c:pt>
                <c:pt idx="1">
                  <c:v>98.511599976085506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1.3550890454311306</c:v>
                </c:pt>
                <c:pt idx="1">
                  <c:v>1.4308717226748113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5.3507407923807477</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5.7528301239680557E-2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Sanitation!$AB$105:$AB$116</c:f>
              <c:numCache>
                <c:formatCode>0.0</c:formatCode>
                <c:ptCount val="12"/>
                <c:pt idx="0">
                  <c:v>4.4638809908425623</c:v>
                </c:pt>
                <c:pt idx="1">
                  <c:v>2.1754937591602381</c:v>
                </c:pt>
                <c:pt idx="2">
                  <c:v>3.9565570725163153</c:v>
                </c:pt>
                <c:pt idx="3">
                  <c:v>2.7818201021444078</c:v>
                </c:pt>
                <c:pt idx="4">
                  <c:v>0.9179120383059588</c:v>
                </c:pt>
                <c:pt idx="5">
                  <c:v>0.94989195439373553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Sanitation!$W$105:$W$116</c:f>
              <c:numCache>
                <c:formatCode>0.0</c:formatCode>
                <c:ptCount val="12"/>
                <c:pt idx="0">
                  <c:v>36.226346394308543</c:v>
                </c:pt>
                <c:pt idx="1">
                  <c:v>40.921975309024702</c:v>
                </c:pt>
                <c:pt idx="2">
                  <c:v>23.26411638302195</c:v>
                </c:pt>
                <c:pt idx="3">
                  <c:v>24.474134498158449</c:v>
                </c:pt>
                <c:pt idx="4">
                  <c:v>8.4651597063476842</c:v>
                </c:pt>
                <c:pt idx="5">
                  <c:v>9.8454635061192377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Sanitation!$R$105:$R$116</c:f>
              <c:numCache>
                <c:formatCode>0.0</c:formatCode>
                <c:ptCount val="12"/>
                <c:pt idx="0">
                  <c:v>57.091875204479514</c:v>
                </c:pt>
                <c:pt idx="1">
                  <c:v>54.543729938162308</c:v>
                </c:pt>
                <c:pt idx="2">
                  <c:v>49.533788052368287</c:v>
                </c:pt>
                <c:pt idx="3">
                  <c:v>47.344667455050093</c:v>
                </c:pt>
                <c:pt idx="4">
                  <c:v>29.840529704459495</c:v>
                </c:pt>
                <c:pt idx="5">
                  <c:v>38.250204218749232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Sanitation!$M$105:$M$116</c:f>
              <c:numCache>
                <c:formatCode>0.0</c:formatCode>
                <c:ptCount val="12"/>
                <c:pt idx="0">
                  <c:v>69.022159415597699</c:v>
                </c:pt>
                <c:pt idx="1">
                  <c:v>55.849665521460636</c:v>
                </c:pt>
                <c:pt idx="2">
                  <c:v>59.697959303799522</c:v>
                </c:pt>
                <c:pt idx="3">
                  <c:v>59.542539176917188</c:v>
                </c:pt>
                <c:pt idx="4">
                  <c:v>43.935982905844092</c:v>
                </c:pt>
                <c:pt idx="5">
                  <c:v>42.022706263996355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Sanitation!$H$105:$H$116</c:f>
              <c:numCache>
                <c:formatCode>0.0</c:formatCode>
                <c:ptCount val="12"/>
                <c:pt idx="0">
                  <c:v>64.244860757156033</c:v>
                </c:pt>
                <c:pt idx="1">
                  <c:v>47.668109994066057</c:v>
                </c:pt>
                <c:pt idx="2">
                  <c:v>65.15560075644737</c:v>
                </c:pt>
                <c:pt idx="3">
                  <c:v>62.302211555750752</c:v>
                </c:pt>
                <c:pt idx="4">
                  <c:v>48.711679627890128</c:v>
                </c:pt>
                <c:pt idx="5">
                  <c:v>49.154472586498699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Sanitation!$X$105:$X$116</c:f>
              <c:numCache>
                <c:formatCode>0.0</c:formatCode>
                <c:ptCount val="12"/>
                <c:pt idx="0">
                  <c:v>55.691290676109013</c:v>
                </c:pt>
                <c:pt idx="1">
                  <c:v>67.45572526128224</c:v>
                </c:pt>
                <c:pt idx="2">
                  <c:v>66.949423362522182</c:v>
                </c:pt>
                <c:pt idx="3">
                  <c:v>76.607705365527536</c:v>
                </c:pt>
                <c:pt idx="4">
                  <c:v>84.44074025046632</c:v>
                </c:pt>
                <c:pt idx="5">
                  <c:v>87.164657814289129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Sanitation!$S$105:$S$116</c:f>
              <c:numCache>
                <c:formatCode>0.0</c:formatCode>
                <c:ptCount val="12"/>
                <c:pt idx="0">
                  <c:v>24.549216759399208</c:v>
                </c:pt>
                <c:pt idx="1">
                  <c:v>11.825480054063187</c:v>
                </c:pt>
                <c:pt idx="2">
                  <c:v>33.931909047601955</c:v>
                </c:pt>
                <c:pt idx="3">
                  <c:v>29.267429817900393</c:v>
                </c:pt>
                <c:pt idx="4">
                  <c:v>39.738342655943512</c:v>
                </c:pt>
                <c:pt idx="5">
                  <c:v>46.537611522217723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Sanitation!$N$105:$N$116</c:f>
              <c:numCache>
                <c:formatCode>0.0</c:formatCode>
                <c:ptCount val="12"/>
                <c:pt idx="0">
                  <c:v>15.595702755025069</c:v>
                </c:pt>
                <c:pt idx="1">
                  <c:v>4.0557850935151762</c:v>
                </c:pt>
                <c:pt idx="2">
                  <c:v>25.074138580294711</c:v>
                </c:pt>
                <c:pt idx="3">
                  <c:v>15.330691481409048</c:v>
                </c:pt>
                <c:pt idx="4">
                  <c:v>21.470306592927837</c:v>
                </c:pt>
                <c:pt idx="5">
                  <c:v>21.7261982454331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Sanitation!$I$105:$I$116</c:f>
              <c:numCache>
                <c:formatCode>0.0</c:formatCode>
                <c:ptCount val="12"/>
                <c:pt idx="0">
                  <c:v>10.132699777790517</c:v>
                </c:pt>
                <c:pt idx="1">
                  <c:v>4.8292441601058442</c:v>
                </c:pt>
                <c:pt idx="2">
                  <c:v>17.905779151247366</c:v>
                </c:pt>
                <c:pt idx="3">
                  <c:v>8.930614950729419</c:v>
                </c:pt>
                <c:pt idx="4">
                  <c:v>15.913083770632294</c:v>
                </c:pt>
                <c:pt idx="5">
                  <c:v>20.361765122029706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2008</c:v>
                </c:pt>
                <c:pt idx="2">
                  <c:v>2009</c:v>
                </c:pt>
                <c:pt idx="3">
                  <c:v>2011</c:v>
                </c:pt>
                <c:pt idx="4">
                  <c:v>2015</c:v>
                </c:pt>
                <c:pt idx="5">
                  <c:v>2018</c:v>
                </c:pt>
              </c:numCache>
            </c:numRef>
          </c:xVal>
          <c:yVal>
            <c:numRef>
              <c:f>Sanitation!$D$105:$D$116</c:f>
              <c:numCache>
                <c:formatCode>0.0</c:formatCode>
                <c:ptCount val="12"/>
                <c:pt idx="0">
                  <c:v>13.240587020770777</c:v>
                </c:pt>
                <c:pt idx="1">
                  <c:v>8.1728321485418967</c:v>
                </c:pt>
                <c:pt idx="2">
                  <c:v>15.205502708800379</c:v>
                </c:pt>
                <c:pt idx="3">
                  <c:v>9.3456301473584915</c:v>
                </c:pt>
                <c:pt idx="4">
                  <c:v>10.67771752032678</c:v>
                </c:pt>
                <c:pt idx="5">
                  <c:v>17.163256800418988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8.9459554289554877</c:v>
                </c:pt>
                <c:pt idx="1">
                  <c:v>11.998174397104474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1.5355362859706774</c:v>
                </c:pt>
                <c:pt idx="1">
                  <c:v>2.0594370605208105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24.014974348588453</c:v>
                </c:pt>
                <c:pt idx="1">
                  <c:v>38.713011476250472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65.503533936485383</c:v>
                </c:pt>
                <c:pt idx="1">
                  <c:v>47.229377066124243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5.2758971113816413</c:v>
                </c:pt>
                <c:pt idx="1">
                  <c:v>16.973803129031566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0.83866455576010157</c:v>
                </c:pt>
                <c:pt idx="1">
                  <c:v>2.6981813254202676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21.145598937618843</c:v>
                </c:pt>
                <c:pt idx="1">
                  <c:v>42.432873596732861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72.739839395239414</c:v>
                </c:pt>
                <c:pt idx="1">
                  <c:v>37.895141948815308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9.5063391336951693</c:v>
                </c:pt>
                <c:pt idx="1">
                  <c:v>19.090242670124852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1.8682003922978181</c:v>
                </c:pt>
                <c:pt idx="1">
                  <c:v>3.7516438603558253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26.101453809047143</c:v>
                </c:pt>
                <c:pt idx="1">
                  <c:v>46.914204440995036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62.52400666495987</c:v>
                </c:pt>
                <c:pt idx="1">
                  <c:v>30.243909028524286</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10.856823922610481</c:v>
                </c:pt>
                <c:pt idx="1">
                  <c:v>36.44331676351598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3.2289125675544086</c:v>
                </c:pt>
                <c:pt idx="1">
                  <c:v>10.838555026762297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40.94142319965249</c:v>
                </c:pt>
                <c:pt idx="1">
                  <c:v>49.230754713645183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44.972840310182619</c:v>
                </c:pt>
                <c:pt idx="1">
                  <c:v>3.4873734960765432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44.380806632551248</c:v>
                </c:pt>
                <c:pt idx="1">
                  <c:v>80.414182325463187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7.315949949529279</c:v>
                </c:pt>
                <c:pt idx="1">
                  <c:v>13.255868420695077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43.385692227112656</c:v>
                </c:pt>
                <c:pt idx="1">
                  <c:v>6.083695878932815</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4.9175511908068188</c:v>
                </c:pt>
                <c:pt idx="1">
                  <c:v>0.24625337490891752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Sanitation!$AB$205:$AB$216</c:f>
              <c:numCache>
                <c:formatCode>0.0</c:formatCode>
                <c:ptCount val="12"/>
                <c:pt idx="0">
                  <c:v>0.46497640923661909</c:v>
                </c:pt>
                <c:pt idx="1">
                  <c:v>0</c:v>
                </c:pt>
                <c:pt idx="2">
                  <c:v>1.1555163859807867</c:v>
                </c:pt>
                <c:pt idx="3">
                  <c:v>4.7650337921168281E-2</c:v>
                </c:pt>
                <c:pt idx="4">
                  <c:v>0.1826942173051572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Sanitation!$W$205:$W$216</c:f>
              <c:numCache>
                <c:formatCode>0.0</c:formatCode>
                <c:ptCount val="12"/>
                <c:pt idx="0">
                  <c:v>4.0337468203189699</c:v>
                </c:pt>
                <c:pt idx="1">
                  <c:v>0.76902252750538214</c:v>
                </c:pt>
                <c:pt idx="2">
                  <c:v>3.0551975880408375</c:v>
                </c:pt>
                <c:pt idx="3">
                  <c:v>0.95325705916709069</c:v>
                </c:pt>
                <c:pt idx="4">
                  <c:v>0.85913389985081445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Sanitation!$R$205:$R$216</c:f>
              <c:numCache>
                <c:formatCode>0.0</c:formatCode>
                <c:ptCount val="12"/>
                <c:pt idx="0">
                  <c:v>10.129476675822218</c:v>
                </c:pt>
                <c:pt idx="1">
                  <c:v>5.3417556110699627</c:v>
                </c:pt>
                <c:pt idx="2">
                  <c:v>6.9287178534024534</c:v>
                </c:pt>
                <c:pt idx="3">
                  <c:v>7.7101890127719717</c:v>
                </c:pt>
                <c:pt idx="4">
                  <c:v>2.3530307765219622</c:v>
                </c:pt>
                <c:pt idx="5">
                  <c:v>3.3143347129097105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Sanitation!$M$205:$M$216</c:f>
              <c:numCache>
                <c:formatCode>0.0</c:formatCode>
                <c:ptCount val="12"/>
                <c:pt idx="0">
                  <c:v>33.511043235973034</c:v>
                </c:pt>
                <c:pt idx="1">
                  <c:v>18.965347322541483</c:v>
                </c:pt>
                <c:pt idx="2">
                  <c:v>22.757321859974976</c:v>
                </c:pt>
                <c:pt idx="3">
                  <c:v>19.130355212299595</c:v>
                </c:pt>
                <c:pt idx="4">
                  <c:v>3.511320809693891</c:v>
                </c:pt>
                <c:pt idx="5">
                  <c:v>6.9519640319920111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Sanitation!$H$205:$H$216</c:f>
              <c:numCache>
                <c:formatCode>0.0</c:formatCode>
                <c:ptCount val="12"/>
                <c:pt idx="0">
                  <c:v>42.097376758373464</c:v>
                </c:pt>
                <c:pt idx="1">
                  <c:v>34.273551354491637</c:v>
                </c:pt>
                <c:pt idx="2">
                  <c:v>42.946777453605009</c:v>
                </c:pt>
                <c:pt idx="3">
                  <c:v>41.837845020900559</c:v>
                </c:pt>
                <c:pt idx="4">
                  <c:v>20.908287100113153</c:v>
                </c:pt>
                <c:pt idx="5">
                  <c:v>29.641372689005085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Sanitation!$X$205:$X$216</c:f>
              <c:numCache>
                <c:formatCode>0.0</c:formatCode>
                <c:ptCount val="12"/>
                <c:pt idx="0">
                  <c:v>66.17217728679168</c:v>
                </c:pt>
                <c:pt idx="1">
                  <c:v>90.955443699160838</c:v>
                </c:pt>
                <c:pt idx="2">
                  <c:v>85.99055367181893</c:v>
                </c:pt>
                <c:pt idx="3">
                  <c:v>94.698882791766337</c:v>
                </c:pt>
                <c:pt idx="4">
                  <c:v>96.944414908175006</c:v>
                </c:pt>
                <c:pt idx="5">
                  <c:v>94.869179265140914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Sanitation!$S$205:$S$216</c:f>
              <c:numCache>
                <c:formatCode>0.0</c:formatCode>
                <c:ptCount val="12"/>
                <c:pt idx="0">
                  <c:v>61.088427245313312</c:v>
                </c:pt>
                <c:pt idx="1">
                  <c:v>68.614041257030976</c:v>
                </c:pt>
                <c:pt idx="2">
                  <c:v>71.934515105136299</c:v>
                </c:pt>
                <c:pt idx="3">
                  <c:v>81.42856788931924</c:v>
                </c:pt>
                <c:pt idx="4">
                  <c:v>84.655155787784054</c:v>
                </c:pt>
                <c:pt idx="5">
                  <c:v>88.77627994429595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Sanitation!$N$205:$N$216</c:f>
              <c:numCache>
                <c:formatCode>0.0</c:formatCode>
                <c:ptCount val="12"/>
                <c:pt idx="0">
                  <c:v>37.720578123676006</c:v>
                </c:pt>
                <c:pt idx="1">
                  <c:v>44.48178417982497</c:v>
                </c:pt>
                <c:pt idx="2">
                  <c:v>50.304803247279182</c:v>
                </c:pt>
                <c:pt idx="3">
                  <c:v>59.311761749556091</c:v>
                </c:pt>
                <c:pt idx="4">
                  <c:v>69.813400057497674</c:v>
                </c:pt>
                <c:pt idx="5">
                  <c:v>76.185774797645024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Sanitation!$I$205:$I$216</c:f>
              <c:numCache>
                <c:formatCode>0.0</c:formatCode>
                <c:ptCount val="12"/>
                <c:pt idx="0">
                  <c:v>21.763304293722324</c:v>
                </c:pt>
                <c:pt idx="1">
                  <c:v>21.24130314388167</c:v>
                </c:pt>
                <c:pt idx="2">
                  <c:v>32.643110162091666</c:v>
                </c:pt>
                <c:pt idx="3">
                  <c:v>32.595971021125749</c:v>
                </c:pt>
                <c:pt idx="4">
                  <c:v>43.459074027985025</c:v>
                </c:pt>
                <c:pt idx="5">
                  <c:v>58.600087658101131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2008</c:v>
                </c:pt>
                <c:pt idx="2">
                  <c:v>2009</c:v>
                </c:pt>
                <c:pt idx="3">
                  <c:v>2011</c:v>
                </c:pt>
                <c:pt idx="4">
                  <c:v>2015</c:v>
                </c:pt>
                <c:pt idx="5">
                  <c:v>2018</c:v>
                </c:pt>
              </c:numCache>
            </c:numRef>
          </c:xVal>
          <c:yVal>
            <c:numRef>
              <c:f>Sanitation!$D$205:$D$216</c:f>
              <c:numCache>
                <c:formatCode>0.0</c:formatCode>
                <c:ptCount val="12"/>
                <c:pt idx="0">
                  <c:v>20.758162019353467</c:v>
                </c:pt>
                <c:pt idx="1">
                  <c:v>10.025945603007527</c:v>
                </c:pt>
                <c:pt idx="2">
                  <c:v>29.654992422484085</c:v>
                </c:pt>
                <c:pt idx="3">
                  <c:v>17.207253819409118</c:v>
                </c:pt>
                <c:pt idx="4">
                  <c:v>20.807289029961684</c:v>
                </c:pt>
                <c:pt idx="5">
                  <c:v>33.543271126469229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11.405770567228114</c:v>
                </c:pt>
                <c:pt idx="1">
                  <c:v>22.515138698949805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3.3041884081696242</c:v>
                </c:pt>
                <c:pt idx="1">
                  <c:v>6.5225106764076273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38.802396351071138</c:v>
                </c:pt>
                <c:pt idx="1">
                  <c:v>46.49526622058147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46.487644673531122</c:v>
                </c:pt>
                <c:pt idx="1">
                  <c:v>24.467084404061097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8.1514252392072599</c:v>
                </c:pt>
                <c:pt idx="1">
                  <c:v>42.987604093713934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2.8905177936775148</c:v>
                </c:pt>
                <c:pt idx="1">
                  <c:v>15.243522561280177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52.825088797097578</c:v>
                </c:pt>
                <c:pt idx="1">
                  <c:v>41.768873345005886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36.132968170017648</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23.368342343289999</c:v>
                </c:pt>
                <c:pt idx="1">
                  <c:v>64.587228544428015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6.3052554811723773</c:v>
                </c:pt>
                <c:pt idx="1">
                  <c:v>17.42695184840197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59.823328522598104</c:v>
                </c:pt>
                <c:pt idx="1">
                  <c:v>16.406501268500051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10.50307365293952</c:v>
                </c:pt>
                <c:pt idx="1">
                  <c:v>1.5793183386699639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46.465732026730727</c:v>
                </c:pt>
                <c:pt idx="1">
                  <c:v>76.285228911029478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10.890097943219532</c:v>
                </c:pt>
                <c:pt idx="1">
                  <c:v>17.878844865375598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38.705094601940068</c:v>
                </c:pt>
                <c:pt idx="1">
                  <c:v>5.8359262235949245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3.9390754281096747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64.93408015471185</c:v>
                </c:pt>
                <c:pt idx="1">
                  <c:v>91.602523615252977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5.9527006805483529</c:v>
                </c:pt>
                <c:pt idx="1">
                  <c:v>8.3974763847470228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28.484438441863745</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0.62878072287605846</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Sanitation!$AB$305:$AB$316</c:f>
              <c:numCache>
                <c:formatCode>0.0</c:formatCode>
                <c:ptCount val="12"/>
                <c:pt idx="0">
                  <c:v>42.457874417065874</c:v>
                </c:pt>
                <c:pt idx="1">
                  <c:v>53.263405577975242</c:v>
                </c:pt>
                <c:pt idx="2">
                  <c:v>18.978156581760743</c:v>
                </c:pt>
                <c:pt idx="3">
                  <c:v>23.181525248907086</c:v>
                </c:pt>
                <c:pt idx="4">
                  <c:v>10.133145736636576</c:v>
                </c:pt>
                <c:pt idx="5">
                  <c:v>10.649067572834186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Sanitation!$W$305:$W$316</c:f>
              <c:numCache>
                <c:formatCode>0.0</c:formatCode>
                <c:ptCount val="12"/>
                <c:pt idx="0">
                  <c:v>58.807971206933871</c:v>
                </c:pt>
                <c:pt idx="1">
                  <c:v>54.449929203290829</c:v>
                </c:pt>
                <c:pt idx="2">
                  <c:v>44.944764953334762</c:v>
                </c:pt>
                <c:pt idx="3">
                  <c:v>45.70269565861102</c:v>
                </c:pt>
                <c:pt idx="4">
                  <c:v>31.471483362548074</c:v>
                </c:pt>
                <c:pt idx="5">
                  <c:v>35.936773568301568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Sanitation!$R$305:$R$316</c:f>
              <c:numCache>
                <c:formatCode>0.0</c:formatCode>
                <c:ptCount val="12"/>
                <c:pt idx="0">
                  <c:v>63.056545611432746</c:v>
                </c:pt>
                <c:pt idx="1">
                  <c:v>57.16369937272718</c:v>
                </c:pt>
                <c:pt idx="2">
                  <c:v>55.505786078467068</c:v>
                </c:pt>
                <c:pt idx="3">
                  <c:v>59.221365683298352</c:v>
                </c:pt>
                <c:pt idx="4">
                  <c:v>42.07689688361009</c:v>
                </c:pt>
                <c:pt idx="5">
                  <c:v>46.807628369246537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Sanitation!$M$305:$M$316</c:f>
              <c:numCache>
                <c:formatCode>0.0</c:formatCode>
                <c:ptCount val="12"/>
                <c:pt idx="0">
                  <c:v>70.996829280438106</c:v>
                </c:pt>
                <c:pt idx="1">
                  <c:v>54.708996171890568</c:v>
                </c:pt>
                <c:pt idx="2">
                  <c:v>68.172894365123526</c:v>
                </c:pt>
                <c:pt idx="3">
                  <c:v>61.456590321623203</c:v>
                </c:pt>
                <c:pt idx="4">
                  <c:v>45.818171933760546</c:v>
                </c:pt>
                <c:pt idx="5">
                  <c:v>43.1197827356376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Sanitation!$H$305:$H$316</c:f>
              <c:numCache>
                <c:formatCode>0.0</c:formatCode>
                <c:ptCount val="12"/>
                <c:pt idx="0">
                  <c:v>69.617899054646728</c:v>
                </c:pt>
                <c:pt idx="1">
                  <c:v>50.239266611383556</c:v>
                </c:pt>
                <c:pt idx="2">
                  <c:v>67.161386257584738</c:v>
                </c:pt>
                <c:pt idx="3">
                  <c:v>65.385583808386698</c:v>
                </c:pt>
                <c:pt idx="4">
                  <c:v>51.613330575353231</c:v>
                </c:pt>
                <c:pt idx="5">
                  <c:v>52.448171040424519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Sanitation!$X$305:$X$316</c:f>
              <c:numCache>
                <c:formatCode>0.0</c:formatCode>
                <c:ptCount val="12"/>
                <c:pt idx="0">
                  <c:v>23.955237569488222</c:v>
                </c:pt>
                <c:pt idx="1">
                  <c:v>7.8137077415606564</c:v>
                </c:pt>
                <c:pt idx="2">
                  <c:v>34.552360210808061</c:v>
                </c:pt>
                <c:pt idx="3">
                  <c:v>30.173512825539312</c:v>
                </c:pt>
                <c:pt idx="4">
                  <c:v>41.81204864128717</c:v>
                </c:pt>
                <c:pt idx="5">
                  <c:v>43.071813015762118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Sanitation!$S$305:$S$316</c:f>
              <c:numCache>
                <c:formatCode>0.0</c:formatCode>
                <c:ptCount val="12"/>
                <c:pt idx="0">
                  <c:v>18.715740725407553</c:v>
                </c:pt>
                <c:pt idx="1">
                  <c:v>4.054651542039327</c:v>
                </c:pt>
                <c:pt idx="2">
                  <c:v>29.349955461526555</c:v>
                </c:pt>
                <c:pt idx="3">
                  <c:v>15.394189172980685</c:v>
                </c:pt>
                <c:pt idx="4">
                  <c:v>21.53430081384036</c:v>
                </c:pt>
                <c:pt idx="5">
                  <c:v>19.211355973640352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Sanitation!$N$305:$N$316</c:f>
              <c:numCache>
                <c:formatCode>0.0</c:formatCode>
                <c:ptCount val="12"/>
                <c:pt idx="0">
                  <c:v>11.94701128338942</c:v>
                </c:pt>
                <c:pt idx="1">
                  <c:v>4.3282915622644627</c:v>
                </c:pt>
                <c:pt idx="2">
                  <c:v>21.132237954502578</c:v>
                </c:pt>
                <c:pt idx="3">
                  <c:v>9.5790550733286608</c:v>
                </c:pt>
                <c:pt idx="4">
                  <c:v>18.245491365488164</c:v>
                </c:pt>
                <c:pt idx="5">
                  <c:v>19.348533553430986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Sanitation!$I$305:$I$316</c:f>
              <c:numCache>
                <c:formatCode>0.0</c:formatCode>
                <c:ptCount val="12"/>
                <c:pt idx="0">
                  <c:v>9.2445422860234014</c:v>
                </c:pt>
                <c:pt idx="1">
                  <c:v>5.6275013518796895</c:v>
                </c:pt>
                <c:pt idx="2">
                  <c:v>12.526897472755818</c:v>
                </c:pt>
                <c:pt idx="3">
                  <c:v>8.6671099840649664</c:v>
                </c:pt>
                <c:pt idx="4">
                  <c:v>12.558932427572262</c:v>
                </c:pt>
                <c:pt idx="5">
                  <c:v>19.234081339551743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2008</c:v>
                </c:pt>
                <c:pt idx="2">
                  <c:v>2009</c:v>
                </c:pt>
                <c:pt idx="3">
                  <c:v>2011</c:v>
                </c:pt>
                <c:pt idx="4">
                  <c:v>2015</c:v>
                </c:pt>
                <c:pt idx="5">
                  <c:v>2018</c:v>
                </c:pt>
              </c:numCache>
            </c:numRef>
          </c:xVal>
          <c:yVal>
            <c:numRef>
              <c:f>Sanitation!$D$305:$D$316</c:f>
              <c:numCache>
                <c:formatCode>0.0</c:formatCode>
                <c:ptCount val="12"/>
                <c:pt idx="0">
                  <c:v>11.256798332364067</c:v>
                </c:pt>
                <c:pt idx="1">
                  <c:v>7.2147011897276156</c:v>
                </c:pt>
                <c:pt idx="2">
                  <c:v>13.971887800282044</c:v>
                </c:pt>
                <c:pt idx="3">
                  <c:v>8.4130269637895836</c:v>
                </c:pt>
                <c:pt idx="4">
                  <c:v>10.232604873003233</c:v>
                </c:pt>
                <c:pt idx="5">
                  <c:v>14.733912649623749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7.9969172070054348</c:v>
                </c:pt>
                <c:pt idx="1">
                  <c:v>11.089003262096128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1.1702009916391392</c:v>
                </c:pt>
                <c:pt idx="1">
                  <c:v>1.6226706214023359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21.191825223346598</c:v>
                </c:pt>
                <c:pt idx="1">
                  <c:v>37.754740922720373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69.641056578008829</c:v>
                </c:pt>
                <c:pt idx="1">
                  <c:v>49.533585193781164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4.2722153510757099</c:v>
                </c:pt>
                <c:pt idx="1">
                  <c:v>14.700967050107094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0.77244211221694092</c:v>
                </c:pt>
                <c:pt idx="1">
                  <c:v>2.6580228538706767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19.206709879020082</c:v>
                </c:pt>
                <c:pt idx="1">
                  <c:v>42.998447983427695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75.748632657687267</c:v>
                </c:pt>
                <c:pt idx="1">
                  <c:v>39.642562112594533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7.1192166563572528</c:v>
                </c:pt>
                <c:pt idx="1">
                  <c:v>17.096815152911208</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1.1098549087795393</c:v>
                </c:pt>
                <c:pt idx="1">
                  <c:v>2.6653191127440694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25.279007056795535</c:v>
                </c:pt>
                <c:pt idx="1">
                  <c:v>38.354091237705234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66.491921378067673</c:v>
                </c:pt>
                <c:pt idx="1">
                  <c:v>41.883774496639489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13.416209986103176</c:v>
                </c:pt>
                <c:pt idx="1">
                  <c:v>17.598639051592269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2.1571192762117524</c:v>
                </c:pt>
                <c:pt idx="1">
                  <c:v>2.8295892485735465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21.710484136973264</c:v>
                </c:pt>
                <c:pt idx="1">
                  <c:v>51.246732191773333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62.716186600711808</c:v>
                </c:pt>
                <c:pt idx="1">
                  <c:v>28.325039508060854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11.207416764415164</c:v>
                </c:pt>
                <c:pt idx="1">
                  <c:v>38.611552749524868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2.263735069419774</c:v>
                </c:pt>
                <c:pt idx="1">
                  <c:v>7.7989716882284661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34.816290873013259</c:v>
                </c:pt>
                <c:pt idx="1">
                  <c:v>51.542973507901479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51.712557293151804</c:v>
                </c:pt>
                <c:pt idx="1">
                  <c:v>2.0465020543451828</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7.9969172070054348</c:v>
                </c:pt>
                <c:pt idx="1">
                  <c:v>11.089003262096128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1.1702009916391392</c:v>
                </c:pt>
                <c:pt idx="1">
                  <c:v>1.6226706214023359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21.191825223346598</c:v>
                </c:pt>
                <c:pt idx="1">
                  <c:v>37.754740922720373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69.641056578008829</c:v>
                </c:pt>
                <c:pt idx="1">
                  <c:v>49.533585193781164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4.2722153510757099</c:v>
                </c:pt>
                <c:pt idx="1">
                  <c:v>14.700967050107094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0.77244211221694092</c:v>
                </c:pt>
                <c:pt idx="1">
                  <c:v>2.6580228538706767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19.206709879020082</c:v>
                </c:pt>
                <c:pt idx="1">
                  <c:v>42.998447983427695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75.748632657687267</c:v>
                </c:pt>
                <c:pt idx="1">
                  <c:v>39.642562112594533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7.1192166563572528</c:v>
                </c:pt>
                <c:pt idx="1">
                  <c:v>17.096815152911208</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1.1098549087795393</c:v>
                </c:pt>
                <c:pt idx="1">
                  <c:v>2.6653191127440694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25.279007056795535</c:v>
                </c:pt>
                <c:pt idx="1">
                  <c:v>38.354091237705234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66.491921378067673</c:v>
                </c:pt>
                <c:pt idx="1">
                  <c:v>41.883774496639489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13.416209986103176</c:v>
                </c:pt>
                <c:pt idx="1">
                  <c:v>17.598639051592269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2.1571192762117524</c:v>
                </c:pt>
                <c:pt idx="1">
                  <c:v>2.8295892485735465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21.710484136973264</c:v>
                </c:pt>
                <c:pt idx="1">
                  <c:v>51.246732191773333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62.716186600711808</c:v>
                </c:pt>
                <c:pt idx="1">
                  <c:v>28.325039508060854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11.207416764415164</c:v>
                </c:pt>
                <c:pt idx="1">
                  <c:v>38.611552749524868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2.263735069419774</c:v>
                </c:pt>
                <c:pt idx="1">
                  <c:v>7.7989716882284661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34.816290873013259</c:v>
                </c:pt>
                <c:pt idx="1">
                  <c:v>51.542973507901479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51.712557293151804</c:v>
                </c:pt>
                <c:pt idx="1">
                  <c:v>2.0465020543451828</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8.9459554289554877</c:v>
                </c:pt>
                <c:pt idx="1">
                  <c:v>11.998174397104474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1.5355362859706774</c:v>
                </c:pt>
                <c:pt idx="1">
                  <c:v>2.0594370605208105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24.014974348588453</c:v>
                </c:pt>
                <c:pt idx="1">
                  <c:v>38.713011476250472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65.503533936485383</c:v>
                </c:pt>
                <c:pt idx="1">
                  <c:v>47.229377066124243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5.2758971113816413</c:v>
                </c:pt>
                <c:pt idx="1">
                  <c:v>16.973803129031566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0.83866455576010157</c:v>
                </c:pt>
                <c:pt idx="1">
                  <c:v>2.6981813254202676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21.145598937618843</c:v>
                </c:pt>
                <c:pt idx="1">
                  <c:v>42.432873596732861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72.739839395239414</c:v>
                </c:pt>
                <c:pt idx="1">
                  <c:v>37.895141948815308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9.5063391336951693</c:v>
                </c:pt>
                <c:pt idx="1">
                  <c:v>19.090242670124852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1.8682003922978181</c:v>
                </c:pt>
                <c:pt idx="1">
                  <c:v>3.7516438603558253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26.101453809047143</c:v>
                </c:pt>
                <c:pt idx="1">
                  <c:v>46.914204440995036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62.52400666495987</c:v>
                </c:pt>
                <c:pt idx="1">
                  <c:v>30.243909028524286</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10.856823922610481</c:v>
                </c:pt>
                <c:pt idx="1">
                  <c:v>36.44331676351598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3.2289125675544086</c:v>
                </c:pt>
                <c:pt idx="1">
                  <c:v>10.838555026762297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40.94142319965249</c:v>
                </c:pt>
                <c:pt idx="1">
                  <c:v>49.230754713645183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44.972840310182619</c:v>
                </c:pt>
                <c:pt idx="1">
                  <c:v>3.4873734960765432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44.380806632551248</c:v>
                </c:pt>
                <c:pt idx="1">
                  <c:v>80.414182325463187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7.315949949529279</c:v>
                </c:pt>
                <c:pt idx="1">
                  <c:v>13.255868420695077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43.385692227112656</c:v>
                </c:pt>
                <c:pt idx="1">
                  <c:v>6.083695878932815</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4.9175511908068188</c:v>
                </c:pt>
                <c:pt idx="1">
                  <c:v>0.24625337490891752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11.405770567228114</c:v>
                </c:pt>
                <c:pt idx="1">
                  <c:v>22.515138698949805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3.3041884081696242</c:v>
                </c:pt>
                <c:pt idx="1">
                  <c:v>6.5225106764076273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38.802396351071138</c:v>
                </c:pt>
                <c:pt idx="1">
                  <c:v>46.49526622058147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46.487644673531122</c:v>
                </c:pt>
                <c:pt idx="1">
                  <c:v>24.467084404061097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8.1514252392072599</c:v>
                </c:pt>
                <c:pt idx="1">
                  <c:v>42.987604093713934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2.8905177936775148</c:v>
                </c:pt>
                <c:pt idx="1">
                  <c:v>15.243522561280177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52.825088797097578</c:v>
                </c:pt>
                <c:pt idx="1">
                  <c:v>41.768873345005886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36.132968170017648</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23.368342343289999</c:v>
                </c:pt>
                <c:pt idx="1">
                  <c:v>64.587228544428015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6.3052554811723773</c:v>
                </c:pt>
                <c:pt idx="1">
                  <c:v>17.42695184840197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59.823328522598104</c:v>
                </c:pt>
                <c:pt idx="1">
                  <c:v>16.406501268500051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10.50307365293952</c:v>
                </c:pt>
                <c:pt idx="1">
                  <c:v>1.5793183386699639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46.465732026730727</c:v>
                </c:pt>
                <c:pt idx="1">
                  <c:v>76.285228911029478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10.890097943219532</c:v>
                </c:pt>
                <c:pt idx="1">
                  <c:v>17.878844865375598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38.705094601940068</c:v>
                </c:pt>
                <c:pt idx="1">
                  <c:v>5.8359262235949245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3.9390754281096747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64.93408015471185</c:v>
                </c:pt>
                <c:pt idx="1">
                  <c:v>91.602523615252977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5.9527006805483529</c:v>
                </c:pt>
                <c:pt idx="1">
                  <c:v>8.3974763847470228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28.484438441863745</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0.62878072287605846</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3.2140915902437581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46.420788537551061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50.365119872205199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4.7511010119225308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43.325248118496468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51.923650869580904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7.5670132742217939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40.892151799145374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51.540834926632819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9.8850026382202998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31.945820228401832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58.169177133377715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12.392974109188035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22.417764968832159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65.189260921979908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3.3359203585403723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43.71560126896064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52.948478372498776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5.9975495864085921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42.335810414204779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51.666639999386241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9.7212898156543499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33.420784781041341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56.857925403303767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9.9360273409306998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23.488767951629306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66.575204707440008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30.15422344276254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21.35746039471265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48.488316162525045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5.84246043362685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29.69499229448429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64.462547271888894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9.8154363785604595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23.961875506984729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66.22268811445467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13.989093396265021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24.251252633788731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61.759653969946214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24.413268505630846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25.042122772273611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50.54460872209544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51.563724428704681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16.47003034806519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31.966245223230377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14.313054862063336</c:v>
                </c:pt>
                <c:pt idx="1">
                  <c:v>14.656964462436278</c:v>
                </c:pt>
                <c:pt idx="2">
                  <c:v>17.429221902546288</c:v>
                </c:pt>
                <c:pt idx="3">
                  <c:v>16.468586733714901</c:v>
                </c:pt>
                <c:pt idx="4">
                  <c:v>24.555259650993968</c:v>
                </c:pt>
              </c:numCache>
            </c:numRef>
          </c:val>
          <c:extLst>
            <c:ext xmlns:c16="http://schemas.microsoft.com/office/drawing/2014/chart" uri="{C3380CC4-5D6E-409C-BE32-E72D297353CC}">
              <c16:uniqueId val="{00000000-8FB3-43D6-8D78-059BE1E32325}"/>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5.3540340060370806</c:v>
                </c:pt>
                <c:pt idx="1">
                  <c:v>7.7588763336133182</c:v>
                </c:pt>
                <c:pt idx="2">
                  <c:v>6.9110835146781371</c:v>
                </c:pt>
                <c:pt idx="3">
                  <c:v>5.790623946973029</c:v>
                </c:pt>
                <c:pt idx="4">
                  <c:v>6.1013987710994835</c:v>
                </c:pt>
              </c:numCache>
            </c:numRef>
          </c:val>
          <c:extLst>
            <c:ext xmlns:c16="http://schemas.microsoft.com/office/drawing/2014/chart" uri="{C3380CC4-5D6E-409C-BE32-E72D297353CC}">
              <c16:uniqueId val="{00000001-8FB3-43D6-8D78-059BE1E32325}"/>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56.580905663312677</c:v>
                </c:pt>
                <c:pt idx="1">
                  <c:v>59.778217537974058</c:v>
                </c:pt>
                <c:pt idx="2">
                  <c:v>50.993070919382674</c:v>
                </c:pt>
                <c:pt idx="3">
                  <c:v>54.561077302416678</c:v>
                </c:pt>
                <c:pt idx="4">
                  <c:v>54.439974463316773</c:v>
                </c:pt>
              </c:numCache>
            </c:numRef>
          </c:val>
          <c:extLst>
            <c:ext xmlns:c16="http://schemas.microsoft.com/office/drawing/2014/chart" uri="{C3380CC4-5D6E-409C-BE32-E72D297353CC}">
              <c16:uniqueId val="{00000002-8FB3-43D6-8D78-059BE1E32325}"/>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23.752005468586898</c:v>
                </c:pt>
                <c:pt idx="1">
                  <c:v>17.805941665976345</c:v>
                </c:pt>
                <c:pt idx="2">
                  <c:v>24.666623663392897</c:v>
                </c:pt>
                <c:pt idx="3">
                  <c:v>23.17971201689539</c:v>
                </c:pt>
                <c:pt idx="4">
                  <c:v>14.903367114589768</c:v>
                </c:pt>
              </c:numCache>
            </c:numRef>
          </c:val>
          <c:extLst>
            <c:ext xmlns:c16="http://schemas.microsoft.com/office/drawing/2014/chart" uri="{C3380CC4-5D6E-409C-BE32-E72D297353CC}">
              <c16:uniqueId val="{00000003-8FB3-43D6-8D78-059BE1E32325}"/>
            </c:ext>
          </c:extLst>
        </c:ser>
        <c:dLbls>
          <c:showLegendKey val="0"/>
          <c:showVal val="0"/>
          <c:showCatName val="0"/>
          <c:showSerName val="0"/>
          <c:showPercent val="0"/>
          <c:showBubbleSize val="0"/>
        </c:dLbls>
        <c:gapWidth val="50"/>
        <c:overlap val="100"/>
        <c:axId val="327314816"/>
        <c:axId val="327369856"/>
      </c:barChart>
      <c:catAx>
        <c:axId val="327314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9856"/>
        <c:crosses val="autoZero"/>
        <c:auto val="1"/>
        <c:lblAlgn val="ctr"/>
        <c:lblOffset val="100"/>
        <c:tickLblSkip val="1"/>
        <c:tickMarkSkip val="1"/>
        <c:noMultiLvlLbl val="0"/>
      </c:catAx>
      <c:valAx>
        <c:axId val="327369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14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'DHS03'!$R$18:$AB$18</c:f>
              <c:numCache>
                <c:formatCode>###0.0</c:formatCode>
                <c:ptCount val="11"/>
                <c:pt idx="0">
                  <c:v>31.686164963905863</c:v>
                </c:pt>
                <c:pt idx="1">
                  <c:v>34.026633527948455</c:v>
                </c:pt>
                <c:pt idx="2">
                  <c:v>25.335136518792414</c:v>
                </c:pt>
                <c:pt idx="3">
                  <c:v>29.145566668037173</c:v>
                </c:pt>
                <c:pt idx="4">
                  <c:v>95.702840180554702</c:v>
                </c:pt>
                <c:pt idx="5">
                  <c:v>63.764924830199995</c:v>
                </c:pt>
                <c:pt idx="6">
                  <c:v>23.788621194740404</c:v>
                </c:pt>
                <c:pt idx="7">
                  <c:v>23.032070737279177</c:v>
                </c:pt>
                <c:pt idx="8">
                  <c:v>42.135300814531</c:v>
                </c:pt>
                <c:pt idx="9">
                  <c:v>32.461709210738562</c:v>
                </c:pt>
                <c:pt idx="10">
                  <c:v>13.444365496347691</c:v>
                </c:pt>
              </c:numCache>
            </c:numRef>
          </c:val>
          <c:extLst>
            <c:ext xmlns:c16="http://schemas.microsoft.com/office/drawing/2014/chart" uri="{C3380CC4-5D6E-409C-BE32-E72D297353CC}">
              <c16:uniqueId val="{00000000-3ECD-4031-B43D-6838B894565A}"/>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'DHS03'!$R$19:$AB$19</c:f>
              <c:numCache>
                <c:formatCode>###0.0</c:formatCode>
                <c:ptCount val="11"/>
                <c:pt idx="0">
                  <c:v>8.0259176215674</c:v>
                </c:pt>
                <c:pt idx="1">
                  <c:v>13.095916501377896</c:v>
                </c:pt>
                <c:pt idx="2">
                  <c:v>12.367877325470198</c:v>
                </c:pt>
                <c:pt idx="3">
                  <c:v>13.857716441779962</c:v>
                </c:pt>
                <c:pt idx="4">
                  <c:v>1.2194834123818865</c:v>
                </c:pt>
                <c:pt idx="5">
                  <c:v>5.6650356586724833</c:v>
                </c:pt>
                <c:pt idx="6">
                  <c:v>2.6968562590113616</c:v>
                </c:pt>
                <c:pt idx="7">
                  <c:v>2.6548065629136097</c:v>
                </c:pt>
                <c:pt idx="8">
                  <c:v>6.5436951917161901</c:v>
                </c:pt>
                <c:pt idx="9">
                  <c:v>7.1498322005974453</c:v>
                </c:pt>
                <c:pt idx="10">
                  <c:v>4.1631294074154201</c:v>
                </c:pt>
              </c:numCache>
            </c:numRef>
          </c:val>
          <c:extLst>
            <c:ext xmlns:c16="http://schemas.microsoft.com/office/drawing/2014/chart" uri="{C3380CC4-5D6E-409C-BE32-E72D297353CC}">
              <c16:uniqueId val="{00000001-3ECD-4031-B43D-6838B894565A}"/>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'DHS03'!$R$20:$AB$20</c:f>
              <c:numCache>
                <c:formatCode>###0.0</c:formatCode>
                <c:ptCount val="11"/>
                <c:pt idx="0">
                  <c:v>53.217683694360794</c:v>
                </c:pt>
                <c:pt idx="1">
                  <c:v>37.986943184746302</c:v>
                </c:pt>
                <c:pt idx="2">
                  <c:v>54.768738316273165</c:v>
                </c:pt>
                <c:pt idx="3">
                  <c:v>36.539378302600213</c:v>
                </c:pt>
                <c:pt idx="4">
                  <c:v>3.0776764070634117</c:v>
                </c:pt>
                <c:pt idx="5">
                  <c:v>24.287641909993432</c:v>
                </c:pt>
                <c:pt idx="6">
                  <c:v>59.933788712025098</c:v>
                </c:pt>
                <c:pt idx="7">
                  <c:v>49.71273619572564</c:v>
                </c:pt>
                <c:pt idx="8">
                  <c:v>33.243363573726</c:v>
                </c:pt>
                <c:pt idx="9">
                  <c:v>31.686835589777782</c:v>
                </c:pt>
                <c:pt idx="10">
                  <c:v>61.539671663980307</c:v>
                </c:pt>
              </c:numCache>
            </c:numRef>
          </c:val>
          <c:extLst>
            <c:ext xmlns:c16="http://schemas.microsoft.com/office/drawing/2014/chart" uri="{C3380CC4-5D6E-409C-BE32-E72D297353CC}">
              <c16:uniqueId val="{00000002-3ECD-4031-B43D-6838B894565A}"/>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'DHS03'!$R$21:$AB$21</c:f>
              <c:numCache>
                <c:formatCode>###0.0</c:formatCode>
                <c:ptCount val="11"/>
                <c:pt idx="0">
                  <c:v>7.0702337201659358</c:v>
                </c:pt>
                <c:pt idx="1">
                  <c:v>14.890506785927334</c:v>
                </c:pt>
                <c:pt idx="2">
                  <c:v>7.5282478394642265</c:v>
                </c:pt>
                <c:pt idx="3">
                  <c:v>20.457338587582647</c:v>
                </c:pt>
                <c:pt idx="4">
                  <c:v>0</c:v>
                </c:pt>
                <c:pt idx="5">
                  <c:v>6.2823976011340905</c:v>
                </c:pt>
                <c:pt idx="6">
                  <c:v>13.580733834223144</c:v>
                </c:pt>
                <c:pt idx="7">
                  <c:v>24.600386504081566</c:v>
                </c:pt>
                <c:pt idx="8">
                  <c:v>18.07764042002681</c:v>
                </c:pt>
                <c:pt idx="9">
                  <c:v>28.701622998886211</c:v>
                </c:pt>
                <c:pt idx="10">
                  <c:v>20.852833432256581</c:v>
                </c:pt>
              </c:numCache>
            </c:numRef>
          </c:val>
          <c:extLst>
            <c:ext xmlns:c16="http://schemas.microsoft.com/office/drawing/2014/chart" uri="{C3380CC4-5D6E-409C-BE32-E72D297353CC}">
              <c16:uniqueId val="{00000003-3ECD-4031-B43D-6838B894565A}"/>
            </c:ext>
          </c:extLst>
        </c:ser>
        <c:dLbls>
          <c:showLegendKey val="0"/>
          <c:showVal val="0"/>
          <c:showCatName val="0"/>
          <c:showSerName val="0"/>
          <c:showPercent val="0"/>
          <c:showBubbleSize val="0"/>
        </c:dLbls>
        <c:gapWidth val="50"/>
        <c:overlap val="100"/>
        <c:axId val="329106560"/>
        <c:axId val="329108096"/>
      </c:barChart>
      <c:catAx>
        <c:axId val="32910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08096"/>
        <c:crosses val="autoZero"/>
        <c:auto val="1"/>
        <c:lblAlgn val="ctr"/>
        <c:lblOffset val="100"/>
        <c:tickLblSkip val="1"/>
        <c:tickMarkSkip val="1"/>
        <c:noMultiLvlLbl val="0"/>
      </c:catAx>
      <c:valAx>
        <c:axId val="329108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06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18.510073452521581</c:v>
                </c:pt>
                <c:pt idx="1">
                  <c:v>15.444412498736044</c:v>
                </c:pt>
                <c:pt idx="2">
                  <c:v>17.143540079821001</c:v>
                </c:pt>
                <c:pt idx="3">
                  <c:v>37.722416425963871</c:v>
                </c:pt>
                <c:pt idx="4">
                  <c:v>81.610435164083214</c:v>
                </c:pt>
              </c:numCache>
            </c:numRef>
          </c:val>
          <c:extLst>
            <c:ext xmlns:c16="http://schemas.microsoft.com/office/drawing/2014/chart" uri="{C3380CC4-5D6E-409C-BE32-E72D297353CC}">
              <c16:uniqueId val="{00000000-2FC6-435B-A695-DE5D8B130152}"/>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6.4325029418531434</c:v>
                </c:pt>
                <c:pt idx="1">
                  <c:v>7.3402772048857763</c:v>
                </c:pt>
                <c:pt idx="2">
                  <c:v>5.4721508988307948</c:v>
                </c:pt>
                <c:pt idx="3">
                  <c:v>7.9624005411784946</c:v>
                </c:pt>
                <c:pt idx="4">
                  <c:v>3.894260188062717</c:v>
                </c:pt>
              </c:numCache>
            </c:numRef>
          </c:val>
          <c:extLst>
            <c:ext xmlns:c16="http://schemas.microsoft.com/office/drawing/2014/chart" uri="{C3380CC4-5D6E-409C-BE32-E72D297353CC}">
              <c16:uniqueId val="{00000001-2FC6-435B-A695-DE5D8B130152}"/>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54.817794629027283</c:v>
                </c:pt>
                <c:pt idx="1">
                  <c:v>55.79404287782458</c:v>
                </c:pt>
                <c:pt idx="2">
                  <c:v>54.873103647364651</c:v>
                </c:pt>
                <c:pt idx="3">
                  <c:v>46.566266104274675</c:v>
                </c:pt>
                <c:pt idx="4">
                  <c:v>13.111739765201918</c:v>
                </c:pt>
              </c:numCache>
            </c:numRef>
          </c:val>
          <c:extLst>
            <c:ext xmlns:c16="http://schemas.microsoft.com/office/drawing/2014/chart" uri="{C3380CC4-5D6E-409C-BE32-E72D297353CC}">
              <c16:uniqueId val="{00000002-2FC6-435B-A695-DE5D8B130152}"/>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20.239628976597992</c:v>
                </c:pt>
                <c:pt idx="1">
                  <c:v>21.421267418553601</c:v>
                </c:pt>
                <c:pt idx="2">
                  <c:v>22.51120537398355</c:v>
                </c:pt>
                <c:pt idx="3">
                  <c:v>7.748916928582954</c:v>
                </c:pt>
                <c:pt idx="4">
                  <c:v>1.3835648826521514</c:v>
                </c:pt>
              </c:numCache>
            </c:numRef>
          </c:val>
          <c:extLst>
            <c:ext xmlns:c16="http://schemas.microsoft.com/office/drawing/2014/chart" uri="{C3380CC4-5D6E-409C-BE32-E72D297353CC}">
              <c16:uniqueId val="{00000003-2FC6-435B-A695-DE5D8B130152}"/>
            </c:ext>
          </c:extLst>
        </c:ser>
        <c:dLbls>
          <c:showLegendKey val="0"/>
          <c:showVal val="0"/>
          <c:showCatName val="0"/>
          <c:showSerName val="0"/>
          <c:showPercent val="0"/>
          <c:showBubbleSize val="0"/>
        </c:dLbls>
        <c:gapWidth val="50"/>
        <c:overlap val="100"/>
        <c:axId val="329559040"/>
        <c:axId val="329614080"/>
      </c:barChart>
      <c:catAx>
        <c:axId val="32955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14080"/>
        <c:crosses val="autoZero"/>
        <c:auto val="1"/>
        <c:lblAlgn val="ctr"/>
        <c:lblOffset val="100"/>
        <c:tickLblSkip val="1"/>
        <c:tickMarkSkip val="1"/>
        <c:noMultiLvlLbl val="0"/>
      </c:catAx>
      <c:valAx>
        <c:axId val="329614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'DHS03'!$R$124:$AB$124</c:f>
              <c:numCache>
                <c:formatCode>###0.0</c:formatCode>
                <c:ptCount val="11"/>
                <c:pt idx="0">
                  <c:v>29.426387623809113</c:v>
                </c:pt>
                <c:pt idx="1">
                  <c:v>26.865950730330997</c:v>
                </c:pt>
                <c:pt idx="2">
                  <c:v>17.128941400722429</c:v>
                </c:pt>
                <c:pt idx="3">
                  <c:v>17.890289355264578</c:v>
                </c:pt>
                <c:pt idx="4">
                  <c:v>48.089444491806518</c:v>
                </c:pt>
                <c:pt idx="5">
                  <c:v>27.527471877006228</c:v>
                </c:pt>
                <c:pt idx="6">
                  <c:v>13.249939102378768</c:v>
                </c:pt>
                <c:pt idx="7">
                  <c:v>25.954787866328978</c:v>
                </c:pt>
                <c:pt idx="8">
                  <c:v>6.3711933699007259</c:v>
                </c:pt>
                <c:pt idx="9">
                  <c:v>25.637711785659988</c:v>
                </c:pt>
                <c:pt idx="10">
                  <c:v>5.5876349560406382</c:v>
                </c:pt>
              </c:numCache>
            </c:numRef>
          </c:val>
          <c:extLst>
            <c:ext xmlns:c16="http://schemas.microsoft.com/office/drawing/2014/chart" uri="{C3380CC4-5D6E-409C-BE32-E72D297353CC}">
              <c16:uniqueId val="{00000000-815A-466C-8DE7-289DFA299149}"/>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'DHS03'!$R$125:$AB$125</c:f>
              <c:numCache>
                <c:formatCode>###0.0</c:formatCode>
                <c:ptCount val="11"/>
                <c:pt idx="0">
                  <c:v>7.2047805108766534</c:v>
                </c:pt>
                <c:pt idx="1">
                  <c:v>1.3346079007258655</c:v>
                </c:pt>
                <c:pt idx="2">
                  <c:v>1.6659904260336622</c:v>
                </c:pt>
                <c:pt idx="3">
                  <c:v>9.8674988516175173</c:v>
                </c:pt>
                <c:pt idx="4">
                  <c:v>14.658844230223128</c:v>
                </c:pt>
                <c:pt idx="5">
                  <c:v>2.7452885729864223</c:v>
                </c:pt>
                <c:pt idx="6">
                  <c:v>2.4309894320416716</c:v>
                </c:pt>
                <c:pt idx="7">
                  <c:v>6.0132987777089761</c:v>
                </c:pt>
                <c:pt idx="8">
                  <c:v>5.5740381915563351</c:v>
                </c:pt>
                <c:pt idx="9">
                  <c:v>9.6743639451291639</c:v>
                </c:pt>
                <c:pt idx="10">
                  <c:v>1.6184255840052659</c:v>
                </c:pt>
              </c:numCache>
            </c:numRef>
          </c:val>
          <c:extLst>
            <c:ext xmlns:c16="http://schemas.microsoft.com/office/drawing/2014/chart" uri="{C3380CC4-5D6E-409C-BE32-E72D297353CC}">
              <c16:uniqueId val="{00000001-815A-466C-8DE7-289DFA299149}"/>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'DHS03'!$R$126:$AB$126</c:f>
              <c:numCache>
                <c:formatCode>###0.0</c:formatCode>
                <c:ptCount val="11"/>
                <c:pt idx="0">
                  <c:v>24.248472459546996</c:v>
                </c:pt>
                <c:pt idx="1">
                  <c:v>39.855085100402945</c:v>
                </c:pt>
                <c:pt idx="2">
                  <c:v>45.319345869350784</c:v>
                </c:pt>
                <c:pt idx="3">
                  <c:v>24.112563360756383</c:v>
                </c:pt>
                <c:pt idx="4">
                  <c:v>37.020718221972707</c:v>
                </c:pt>
                <c:pt idx="5">
                  <c:v>61.142213771820117</c:v>
                </c:pt>
                <c:pt idx="6">
                  <c:v>25.388104515682578</c:v>
                </c:pt>
                <c:pt idx="7">
                  <c:v>45.863645987266111</c:v>
                </c:pt>
                <c:pt idx="8">
                  <c:v>18.582688457103359</c:v>
                </c:pt>
                <c:pt idx="9">
                  <c:v>19.185933450366456</c:v>
                </c:pt>
                <c:pt idx="10">
                  <c:v>13.260249098095187</c:v>
                </c:pt>
              </c:numCache>
            </c:numRef>
          </c:val>
          <c:extLst>
            <c:ext xmlns:c16="http://schemas.microsoft.com/office/drawing/2014/chart" uri="{C3380CC4-5D6E-409C-BE32-E72D297353CC}">
              <c16:uniqueId val="{00000002-815A-466C-8DE7-289DFA299149}"/>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'DHS03'!$R$127:$AB$127</c:f>
              <c:numCache>
                <c:formatCode>###0.0</c:formatCode>
                <c:ptCount val="11"/>
                <c:pt idx="0">
                  <c:v>39.120359405767232</c:v>
                </c:pt>
                <c:pt idx="1">
                  <c:v>31.94435626854019</c:v>
                </c:pt>
                <c:pt idx="2">
                  <c:v>35.885722303893132</c:v>
                </c:pt>
                <c:pt idx="3">
                  <c:v>48.129648432361535</c:v>
                </c:pt>
                <c:pt idx="4">
                  <c:v>0.23099305599764952</c:v>
                </c:pt>
                <c:pt idx="5">
                  <c:v>8.5850257781872248</c:v>
                </c:pt>
                <c:pt idx="6">
                  <c:v>58.930966949896991</c:v>
                </c:pt>
                <c:pt idx="7">
                  <c:v>22.168267368695926</c:v>
                </c:pt>
                <c:pt idx="8">
                  <c:v>69.472079981439578</c:v>
                </c:pt>
                <c:pt idx="9">
                  <c:v>45.501990818844398</c:v>
                </c:pt>
                <c:pt idx="10">
                  <c:v>79.533690361858916</c:v>
                </c:pt>
              </c:numCache>
            </c:numRef>
          </c:val>
          <c:extLst>
            <c:ext xmlns:c16="http://schemas.microsoft.com/office/drawing/2014/chart" uri="{C3380CC4-5D6E-409C-BE32-E72D297353CC}">
              <c16:uniqueId val="{00000003-815A-466C-8DE7-289DFA299149}"/>
            </c:ext>
          </c:extLst>
        </c:ser>
        <c:dLbls>
          <c:showLegendKey val="0"/>
          <c:showVal val="0"/>
          <c:showCatName val="0"/>
          <c:showSerName val="0"/>
          <c:showPercent val="0"/>
          <c:showBubbleSize val="0"/>
        </c:dLbls>
        <c:gapWidth val="50"/>
        <c:overlap val="100"/>
        <c:axId val="331516160"/>
        <c:axId val="337092608"/>
      </c:barChart>
      <c:catAx>
        <c:axId val="331516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92608"/>
        <c:crosses val="autoZero"/>
        <c:auto val="1"/>
        <c:lblAlgn val="ctr"/>
        <c:lblOffset val="100"/>
        <c:tickLblSkip val="1"/>
        <c:tickMarkSkip val="1"/>
        <c:noMultiLvlLbl val="0"/>
      </c:catAx>
      <c:valAx>
        <c:axId val="33709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16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D7F-49E8-AB4C-558CD978731C}"/>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D7F-49E8-AB4C-558CD978731C}"/>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D7F-49E8-AB4C-558CD978731C}"/>
            </c:ext>
          </c:extLst>
        </c:ser>
        <c:dLbls>
          <c:showLegendKey val="0"/>
          <c:showVal val="0"/>
          <c:showCatName val="0"/>
          <c:showSerName val="0"/>
          <c:showPercent val="0"/>
          <c:showBubbleSize val="0"/>
        </c:dLbls>
        <c:gapWidth val="50"/>
        <c:overlap val="100"/>
        <c:axId val="337215872"/>
        <c:axId val="337217408"/>
      </c:barChart>
      <c:catAx>
        <c:axId val="337215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7408"/>
        <c:crosses val="autoZero"/>
        <c:auto val="1"/>
        <c:lblAlgn val="ctr"/>
        <c:lblOffset val="100"/>
        <c:tickLblSkip val="1"/>
        <c:tickMarkSkip val="1"/>
        <c:noMultiLvlLbl val="0"/>
      </c:catAx>
      <c:valAx>
        <c:axId val="33721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15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DBE-47A0-BFA4-EAA1EE956333}"/>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1DBE-47A0-BFA4-EAA1EE956333}"/>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'DHS03'!$R$224:$AB$224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1DBE-47A0-BFA4-EAA1EE956333}"/>
            </c:ext>
          </c:extLst>
        </c:ser>
        <c:dLbls>
          <c:showLegendKey val="0"/>
          <c:showVal val="0"/>
          <c:showCatName val="0"/>
          <c:showSerName val="0"/>
          <c:showPercent val="0"/>
          <c:showBubbleSize val="0"/>
        </c:dLbls>
        <c:gapWidth val="50"/>
        <c:overlap val="100"/>
        <c:axId val="337330944"/>
        <c:axId val="337332480"/>
      </c:barChart>
      <c:catAx>
        <c:axId val="33733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2480"/>
        <c:crosses val="autoZero"/>
        <c:auto val="1"/>
        <c:lblAlgn val="ctr"/>
        <c:lblOffset val="100"/>
        <c:tickLblSkip val="1"/>
        <c:tickMarkSkip val="1"/>
        <c:noMultiLvlLbl val="0"/>
      </c:catAx>
      <c:valAx>
        <c:axId val="337332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52-49B3-9B7C-39F9D44ECE27}"/>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052-49B3-9B7C-39F9D44ECE27}"/>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052-49B3-9B7C-39F9D44ECE27}"/>
            </c:ext>
          </c:extLst>
        </c:ser>
        <c:dLbls>
          <c:showLegendKey val="0"/>
          <c:showVal val="0"/>
          <c:showCatName val="0"/>
          <c:showSerName val="0"/>
          <c:showPercent val="0"/>
          <c:showBubbleSize val="0"/>
        </c:dLbls>
        <c:gapWidth val="50"/>
        <c:overlap val="100"/>
        <c:axId val="337425536"/>
        <c:axId val="337427072"/>
      </c:barChart>
      <c:catAx>
        <c:axId val="337425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7072"/>
        <c:crosses val="autoZero"/>
        <c:auto val="1"/>
        <c:lblAlgn val="ctr"/>
        <c:lblOffset val="100"/>
        <c:tickLblSkip val="1"/>
        <c:tickMarkSkip val="1"/>
        <c:noMultiLvlLbl val="0"/>
      </c:catAx>
      <c:valAx>
        <c:axId val="33742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25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32.752761254636226</c:v>
                </c:pt>
                <c:pt idx="1">
                  <c:v>48.377753693691567</c:v>
                </c:pt>
                <c:pt idx="2">
                  <c:v>72.304722531667906</c:v>
                </c:pt>
                <c:pt idx="3">
                  <c:v>82.717040650188594</c:v>
                </c:pt>
                <c:pt idx="4">
                  <c:v>92.526081275052945</c:v>
                </c:pt>
              </c:numCache>
            </c:numRef>
          </c:val>
          <c:extLst>
            <c:ext xmlns:c16="http://schemas.microsoft.com/office/drawing/2014/chart" uri="{C3380CC4-5D6E-409C-BE32-E72D297353CC}">
              <c16:uniqueId val="{00000000-9276-45A1-A470-5702B8A62949}"/>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8.9874136708060011</c:v>
                </c:pt>
                <c:pt idx="1">
                  <c:v>9.5759381234401815</c:v>
                </c:pt>
                <c:pt idx="2">
                  <c:v>5.6384381091962714</c:v>
                </c:pt>
                <c:pt idx="3">
                  <c:v>3.299039680642764</c:v>
                </c:pt>
                <c:pt idx="4">
                  <c:v>2.0587391874188619</c:v>
                </c:pt>
              </c:numCache>
            </c:numRef>
          </c:val>
          <c:extLst>
            <c:ext xmlns:c16="http://schemas.microsoft.com/office/drawing/2014/chart" uri="{C3380CC4-5D6E-409C-BE32-E72D297353CC}">
              <c16:uniqueId val="{00000001-9276-45A1-A470-5702B8A62949}"/>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47.956266167182818</c:v>
                </c:pt>
                <c:pt idx="1">
                  <c:v>37.652272948853664</c:v>
                </c:pt>
                <c:pt idx="2">
                  <c:v>21.181630456735355</c:v>
                </c:pt>
                <c:pt idx="3">
                  <c:v>13.518083382327173</c:v>
                </c:pt>
                <c:pt idx="4">
                  <c:v>5.4151795375281928</c:v>
                </c:pt>
              </c:numCache>
            </c:numRef>
          </c:val>
          <c:extLst>
            <c:ext xmlns:c16="http://schemas.microsoft.com/office/drawing/2014/chart" uri="{C3380CC4-5D6E-409C-BE32-E72D297353CC}">
              <c16:uniqueId val="{00000002-9276-45A1-A470-5702B8A62949}"/>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10.303558907374958</c:v>
                </c:pt>
                <c:pt idx="1">
                  <c:v>4.3940352340145878</c:v>
                </c:pt>
                <c:pt idx="2">
                  <c:v>0.87520890240046445</c:v>
                </c:pt>
                <c:pt idx="3">
                  <c:v>0.46583628684146833</c:v>
                </c:pt>
                <c:pt idx="4">
                  <c:v>0</c:v>
                </c:pt>
              </c:numCache>
            </c:numRef>
          </c:val>
          <c:extLst>
            <c:ext xmlns:c16="http://schemas.microsoft.com/office/drawing/2014/chart" uri="{C3380CC4-5D6E-409C-BE32-E72D297353CC}">
              <c16:uniqueId val="{00000003-9276-45A1-A470-5702B8A62949}"/>
            </c:ext>
          </c:extLst>
        </c:ser>
        <c:dLbls>
          <c:showLegendKey val="0"/>
          <c:showVal val="0"/>
          <c:showCatName val="0"/>
          <c:showSerName val="0"/>
          <c:showPercent val="0"/>
          <c:showBubbleSize val="0"/>
        </c:dLbls>
        <c:gapWidth val="50"/>
        <c:overlap val="100"/>
        <c:axId val="337668736"/>
        <c:axId val="337703296"/>
      </c:barChart>
      <c:catAx>
        <c:axId val="337668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3296"/>
        <c:crosses val="autoZero"/>
        <c:auto val="1"/>
        <c:lblAlgn val="ctr"/>
        <c:lblOffset val="100"/>
        <c:tickLblSkip val="1"/>
        <c:tickMarkSkip val="1"/>
        <c:noMultiLvlLbl val="0"/>
      </c:catAx>
      <c:valAx>
        <c:axId val="337703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68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16.222788665005954</c:v>
                </c:pt>
                <c:pt idx="1">
                  <c:v>14.739774991569723</c:v>
                </c:pt>
                <c:pt idx="2">
                  <c:v>28.619588957920016</c:v>
                </c:pt>
                <c:pt idx="3">
                  <c:v>46.932768813581994</c:v>
                </c:pt>
                <c:pt idx="4">
                  <c:v>59.106668401503818</c:v>
                </c:pt>
              </c:numCache>
            </c:numRef>
          </c:val>
          <c:extLst>
            <c:ext xmlns:c16="http://schemas.microsoft.com/office/drawing/2014/chart" uri="{C3380CC4-5D6E-409C-BE32-E72D297353CC}">
              <c16:uniqueId val="{00000000-5438-4EF4-A57F-6D0D3C193EFC}"/>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4.535373354347513</c:v>
                </c:pt>
                <c:pt idx="1">
                  <c:v>7.0235293021526175</c:v>
                </c:pt>
                <c:pt idx="2">
                  <c:v>9.1009891657559816</c:v>
                </c:pt>
                <c:pt idx="3">
                  <c:v>14.155658431731279</c:v>
                </c:pt>
                <c:pt idx="4">
                  <c:v>7.0655088852878398</c:v>
                </c:pt>
              </c:numCache>
            </c:numRef>
          </c:val>
          <c:extLst>
            <c:ext xmlns:c16="http://schemas.microsoft.com/office/drawing/2014/chart" uri="{C3380CC4-5D6E-409C-BE32-E72D297353CC}">
              <c16:uniqueId val="{00000001-5438-4EF4-A57F-6D0D3C193EFC}"/>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37.144461222273073</c:v>
                </c:pt>
                <c:pt idx="1">
                  <c:v>44.725652470304624</c:v>
                </c:pt>
                <c:pt idx="2">
                  <c:v>52.149945200501783</c:v>
                </c:pt>
                <c:pt idx="3">
                  <c:v>34.877825934367763</c:v>
                </c:pt>
                <c:pt idx="4">
                  <c:v>33.362846303971722</c:v>
                </c:pt>
              </c:numCache>
            </c:numRef>
          </c:val>
          <c:extLst>
            <c:ext xmlns:c16="http://schemas.microsoft.com/office/drawing/2014/chart" uri="{C3380CC4-5D6E-409C-BE32-E72D297353CC}">
              <c16:uniqueId val="{00000002-5438-4EF4-A57F-6D0D3C193EFC}"/>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42.097376758373464</c:v>
                </c:pt>
                <c:pt idx="1">
                  <c:v>33.511043235973034</c:v>
                </c:pt>
                <c:pt idx="2">
                  <c:v>10.129476675822218</c:v>
                </c:pt>
                <c:pt idx="3">
                  <c:v>4.0337468203189699</c:v>
                </c:pt>
                <c:pt idx="4">
                  <c:v>0.46497640923661909</c:v>
                </c:pt>
              </c:numCache>
            </c:numRef>
          </c:val>
          <c:extLst>
            <c:ext xmlns:c16="http://schemas.microsoft.com/office/drawing/2014/chart" uri="{C3380CC4-5D6E-409C-BE32-E72D297353CC}">
              <c16:uniqueId val="{00000003-5438-4EF4-A57F-6D0D3C193EFC}"/>
            </c:ext>
          </c:extLst>
        </c:ser>
        <c:dLbls>
          <c:showLegendKey val="0"/>
          <c:showVal val="0"/>
          <c:showCatName val="0"/>
          <c:showSerName val="0"/>
          <c:showPercent val="0"/>
          <c:showBubbleSize val="0"/>
        </c:dLbls>
        <c:gapWidth val="50"/>
        <c:overlap val="100"/>
        <c:axId val="337850752"/>
        <c:axId val="337852288"/>
      </c:barChart>
      <c:catAx>
        <c:axId val="33785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52288"/>
        <c:crosses val="autoZero"/>
        <c:auto val="1"/>
        <c:lblAlgn val="ctr"/>
        <c:lblOffset val="100"/>
        <c:tickLblSkip val="1"/>
        <c:tickMarkSkip val="1"/>
        <c:noMultiLvlLbl val="0"/>
      </c:catAx>
      <c:valAx>
        <c:axId val="33785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5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8F-4F36-8747-FE3CA811D5AE}"/>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8F-4F36-8747-FE3CA811D5AE}"/>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8F-4F36-8747-FE3CA811D5AE}"/>
            </c:ext>
          </c:extLst>
        </c:ser>
        <c:dLbls>
          <c:showLegendKey val="0"/>
          <c:showVal val="0"/>
          <c:showCatName val="0"/>
          <c:showSerName val="0"/>
          <c:showPercent val="0"/>
          <c:showBubbleSize val="0"/>
        </c:dLbls>
        <c:gapWidth val="50"/>
        <c:overlap val="100"/>
        <c:axId val="337916672"/>
        <c:axId val="337918208"/>
      </c:barChart>
      <c:catAx>
        <c:axId val="33791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18208"/>
        <c:crosses val="autoZero"/>
        <c:auto val="1"/>
        <c:lblAlgn val="ctr"/>
        <c:lblOffset val="100"/>
        <c:tickLblSkip val="1"/>
        <c:tickMarkSkip val="1"/>
        <c:noMultiLvlLbl val="0"/>
      </c:catAx>
      <c:valAx>
        <c:axId val="33791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1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11.050971689971156</c:v>
                </c:pt>
                <c:pt idx="1">
                  <c:v>7.9716482420457044</c:v>
                </c:pt>
                <c:pt idx="2">
                  <c:v>12.248791128655432</c:v>
                </c:pt>
                <c:pt idx="3">
                  <c:v>17.820955352918858</c:v>
                </c:pt>
                <c:pt idx="4">
                  <c:v>46.158908543564138</c:v>
                </c:pt>
              </c:numCache>
            </c:numRef>
          </c:val>
          <c:extLst>
            <c:ext xmlns:c16="http://schemas.microsoft.com/office/drawing/2014/chart" uri="{C3380CC4-5D6E-409C-BE32-E72D297353CC}">
              <c16:uniqueId val="{00000000-62A1-4ED9-A1D4-F7962929063E}"/>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2.1896153307996253</c:v>
                </c:pt>
                <c:pt idx="1">
                  <c:v>2.1610515357448103</c:v>
                </c:pt>
                <c:pt idx="2">
                  <c:v>3.346911626369641</c:v>
                </c:pt>
                <c:pt idx="3">
                  <c:v>6.7282614064803594</c:v>
                </c:pt>
                <c:pt idx="4">
                  <c:v>9.5323821325449174</c:v>
                </c:pt>
              </c:numCache>
            </c:numRef>
          </c:val>
          <c:extLst>
            <c:ext xmlns:c16="http://schemas.microsoft.com/office/drawing/2014/chart" uri="{C3380CC4-5D6E-409C-BE32-E72D297353CC}">
              <c16:uniqueId val="{00000001-62A1-4ED9-A1D4-F7962929063E}"/>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22.514552222073178</c:v>
                </c:pt>
                <c:pt idx="1">
                  <c:v>20.845140806611795</c:v>
                </c:pt>
                <c:pt idx="2">
                  <c:v>27.312422040495413</c:v>
                </c:pt>
                <c:pt idx="3">
                  <c:v>39.224436846292242</c:v>
                </c:pt>
                <c:pt idx="4">
                  <c:v>39.844828333048383</c:v>
                </c:pt>
              </c:numCache>
            </c:numRef>
          </c:val>
          <c:extLst>
            <c:ext xmlns:c16="http://schemas.microsoft.com/office/drawing/2014/chart" uri="{C3380CC4-5D6E-409C-BE32-E72D297353CC}">
              <c16:uniqueId val="{00000002-62A1-4ED9-A1D4-F7962929063E}"/>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64.244860757156033</c:v>
                </c:pt>
                <c:pt idx="1">
                  <c:v>69.022159415597699</c:v>
                </c:pt>
                <c:pt idx="2">
                  <c:v>57.091875204479514</c:v>
                </c:pt>
                <c:pt idx="3">
                  <c:v>36.226346394308543</c:v>
                </c:pt>
                <c:pt idx="4">
                  <c:v>4.4638809908425623</c:v>
                </c:pt>
              </c:numCache>
            </c:numRef>
          </c:val>
          <c:extLst>
            <c:ext xmlns:c16="http://schemas.microsoft.com/office/drawing/2014/chart" uri="{C3380CC4-5D6E-409C-BE32-E72D297353CC}">
              <c16:uniqueId val="{00000003-62A1-4ED9-A1D4-F7962929063E}"/>
            </c:ext>
          </c:extLst>
        </c:ser>
        <c:dLbls>
          <c:showLegendKey val="0"/>
          <c:showVal val="0"/>
          <c:showCatName val="0"/>
          <c:showSerName val="0"/>
          <c:showPercent val="0"/>
          <c:showBubbleSize val="0"/>
        </c:dLbls>
        <c:gapWidth val="50"/>
        <c:overlap val="100"/>
        <c:axId val="337145856"/>
        <c:axId val="337147392"/>
      </c:barChart>
      <c:catAx>
        <c:axId val="33714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47392"/>
        <c:crosses val="autoZero"/>
        <c:auto val="1"/>
        <c:lblAlgn val="ctr"/>
        <c:lblOffset val="100"/>
        <c:tickLblSkip val="1"/>
        <c:tickMarkSkip val="1"/>
        <c:noMultiLvlLbl val="0"/>
      </c:catAx>
      <c:valAx>
        <c:axId val="337147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4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9.644007690682276</c:v>
                </c:pt>
                <c:pt idx="1">
                  <c:v>7.1961075045348055</c:v>
                </c:pt>
                <c:pt idx="2">
                  <c:v>9.4009569075971484</c:v>
                </c:pt>
                <c:pt idx="3">
                  <c:v>14.426833021924244</c:v>
                </c:pt>
                <c:pt idx="4">
                  <c:v>19.177501205473398</c:v>
                </c:pt>
              </c:numCache>
            </c:numRef>
          </c:val>
          <c:extLst>
            <c:ext xmlns:c16="http://schemas.microsoft.com/office/drawing/2014/chart" uri="{C3380CC4-5D6E-409C-BE32-E72D297353CC}">
              <c16:uniqueId val="{00000000-B4D4-461D-8279-61806B24F5EA}"/>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1.6127906416817896</c:v>
                </c:pt>
                <c:pt idx="1">
                  <c:v>2.048434781488595</c:v>
                </c:pt>
                <c:pt idx="2">
                  <c:v>2.5460543757922709</c:v>
                </c:pt>
                <c:pt idx="3">
                  <c:v>4.2889077034832912</c:v>
                </c:pt>
                <c:pt idx="4">
                  <c:v>4.7777363640148369</c:v>
                </c:pt>
              </c:numCache>
            </c:numRef>
          </c:val>
          <c:extLst>
            <c:ext xmlns:c16="http://schemas.microsoft.com/office/drawing/2014/chart" uri="{C3380CC4-5D6E-409C-BE32-E72D297353CC}">
              <c16:uniqueId val="{00000001-B4D4-461D-8279-61806B24F5EA}"/>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19.125302612989216</c:v>
                </c:pt>
                <c:pt idx="1">
                  <c:v>19.75862843353849</c:v>
                </c:pt>
                <c:pt idx="2">
                  <c:v>24.996443105177839</c:v>
                </c:pt>
                <c:pt idx="3">
                  <c:v>22.476288067658601</c:v>
                </c:pt>
                <c:pt idx="4">
                  <c:v>33.586888013445893</c:v>
                </c:pt>
              </c:numCache>
            </c:numRef>
          </c:val>
          <c:extLst>
            <c:ext xmlns:c16="http://schemas.microsoft.com/office/drawing/2014/chart" uri="{C3380CC4-5D6E-409C-BE32-E72D297353CC}">
              <c16:uniqueId val="{00000002-B4D4-461D-8279-61806B24F5EA}"/>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69.617899054646728</c:v>
                </c:pt>
                <c:pt idx="1">
                  <c:v>70.996829280438106</c:v>
                </c:pt>
                <c:pt idx="2">
                  <c:v>63.056545611432746</c:v>
                </c:pt>
                <c:pt idx="3">
                  <c:v>58.807971206933871</c:v>
                </c:pt>
                <c:pt idx="4">
                  <c:v>42.457874417065874</c:v>
                </c:pt>
              </c:numCache>
            </c:numRef>
          </c:val>
          <c:extLst>
            <c:ext xmlns:c16="http://schemas.microsoft.com/office/drawing/2014/chart" uri="{C3380CC4-5D6E-409C-BE32-E72D297353CC}">
              <c16:uniqueId val="{00000003-B4D4-461D-8279-61806B24F5EA}"/>
            </c:ext>
          </c:extLst>
        </c:ser>
        <c:dLbls>
          <c:showLegendKey val="0"/>
          <c:showVal val="0"/>
          <c:showCatName val="0"/>
          <c:showSerName val="0"/>
          <c:showPercent val="0"/>
          <c:showBubbleSize val="0"/>
        </c:dLbls>
        <c:gapWidth val="50"/>
        <c:overlap val="100"/>
        <c:axId val="331326208"/>
        <c:axId val="331327744"/>
      </c:barChart>
      <c:catAx>
        <c:axId val="331326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7744"/>
        <c:crosses val="autoZero"/>
        <c:auto val="1"/>
        <c:lblAlgn val="ctr"/>
        <c:lblOffset val="100"/>
        <c:tickLblSkip val="1"/>
        <c:tickMarkSkip val="1"/>
        <c:noMultiLvlLbl val="0"/>
      </c:catAx>
      <c:valAx>
        <c:axId val="331327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6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MICS08!$M$15:$Q$15</c:f>
              <c:strCache>
                <c:ptCount val="5"/>
                <c:pt idx="0">
                  <c:v>Poorest</c:v>
                </c:pt>
                <c:pt idx="1">
                  <c:v>Poor</c:v>
                </c:pt>
                <c:pt idx="2">
                  <c:v>Middle</c:v>
                </c:pt>
                <c:pt idx="3">
                  <c:v>Rich</c:v>
                </c:pt>
                <c:pt idx="4">
                  <c:v>Richest</c:v>
                </c:pt>
              </c:strCache>
            </c:strRef>
          </c:cat>
          <c:val>
            <c:numRef>
              <c:f>MICS08!$M$18:$Q$18</c:f>
              <c:numCache>
                <c:formatCode>###0.0</c:formatCode>
                <c:ptCount val="5"/>
                <c:pt idx="0">
                  <c:v>16.718919012334609</c:v>
                </c:pt>
                <c:pt idx="1">
                  <c:v>17.541869790349732</c:v>
                </c:pt>
                <c:pt idx="2">
                  <c:v>19.131318247158919</c:v>
                </c:pt>
                <c:pt idx="3">
                  <c:v>22.547222793807492</c:v>
                </c:pt>
                <c:pt idx="4">
                  <c:v>27.114683529726015</c:v>
                </c:pt>
              </c:numCache>
            </c:numRef>
          </c:val>
          <c:extLst>
            <c:ext xmlns:c16="http://schemas.microsoft.com/office/drawing/2014/chart" uri="{C3380CC4-5D6E-409C-BE32-E72D297353CC}">
              <c16:uniqueId val="{00000000-17B0-41B2-AFF8-C0D3EB2C6DB5}"/>
            </c:ext>
          </c:extLst>
        </c:ser>
        <c:ser>
          <c:idx val="1"/>
          <c:order val="1"/>
          <c:tx>
            <c:strRef>
              <c:f>MICS08!$B$19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MICS08!$M$15:$Q$15</c:f>
              <c:strCache>
                <c:ptCount val="5"/>
                <c:pt idx="0">
                  <c:v>Poorest</c:v>
                </c:pt>
                <c:pt idx="1">
                  <c:v>Poor</c:v>
                </c:pt>
                <c:pt idx="2">
                  <c:v>Middle</c:v>
                </c:pt>
                <c:pt idx="3">
                  <c:v>Rich</c:v>
                </c:pt>
                <c:pt idx="4">
                  <c:v>Richest</c:v>
                </c:pt>
              </c:strCache>
            </c:strRef>
          </c:cat>
          <c:val>
            <c:numRef>
              <c:f>MICS08!$M$19:$Q$19</c:f>
              <c:numCache>
                <c:formatCode>###0.0</c:formatCode>
                <c:ptCount val="5"/>
                <c:pt idx="0">
                  <c:v>14.510547270611092</c:v>
                </c:pt>
                <c:pt idx="1">
                  <c:v>12.311548393495515</c:v>
                </c:pt>
                <c:pt idx="2">
                  <c:v>12.163890884527184</c:v>
                </c:pt>
                <c:pt idx="3">
                  <c:v>12.612213819064975</c:v>
                </c:pt>
                <c:pt idx="4">
                  <c:v>13.133145676226002</c:v>
                </c:pt>
              </c:numCache>
            </c:numRef>
          </c:val>
          <c:extLst>
            <c:ext xmlns:c16="http://schemas.microsoft.com/office/drawing/2014/chart" uri="{C3380CC4-5D6E-409C-BE32-E72D297353CC}">
              <c16:uniqueId val="{00000001-17B0-41B2-AFF8-C0D3EB2C6DB5}"/>
            </c:ext>
          </c:extLst>
        </c:ser>
        <c:ser>
          <c:idx val="2"/>
          <c:order val="2"/>
          <c:tx>
            <c:strRef>
              <c:f>MICS08!$B$20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MICS08!$M$15:$Q$15</c:f>
              <c:strCache>
                <c:ptCount val="5"/>
                <c:pt idx="0">
                  <c:v>Poorest</c:v>
                </c:pt>
                <c:pt idx="1">
                  <c:v>Poor</c:v>
                </c:pt>
                <c:pt idx="2">
                  <c:v>Middle</c:v>
                </c:pt>
                <c:pt idx="3">
                  <c:v>Rich</c:v>
                </c:pt>
                <c:pt idx="4">
                  <c:v>Richest</c:v>
                </c:pt>
              </c:strCache>
            </c:strRef>
          </c:cat>
          <c:val>
            <c:numRef>
              <c:f>MICS08!$M$20:$Q$20</c:f>
              <c:numCache>
                <c:formatCode>###0.0</c:formatCode>
                <c:ptCount val="5"/>
                <c:pt idx="0">
                  <c:v>42.72015635641128</c:v>
                </c:pt>
                <c:pt idx="1">
                  <c:v>44.781634625666811</c:v>
                </c:pt>
                <c:pt idx="2">
                  <c:v>45.564435722624374</c:v>
                </c:pt>
                <c:pt idx="3">
                  <c:v>43.85923844712508</c:v>
                </c:pt>
                <c:pt idx="4">
                  <c:v>43.409401720988399</c:v>
                </c:pt>
              </c:numCache>
            </c:numRef>
          </c:val>
          <c:extLst>
            <c:ext xmlns:c16="http://schemas.microsoft.com/office/drawing/2014/chart" uri="{C3380CC4-5D6E-409C-BE32-E72D297353CC}">
              <c16:uniqueId val="{00000002-17B0-41B2-AFF8-C0D3EB2C6DB5}"/>
            </c:ext>
          </c:extLst>
        </c:ser>
        <c:ser>
          <c:idx val="3"/>
          <c:order val="3"/>
          <c:tx>
            <c:strRef>
              <c:f>MICS08!$B$21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MICS08!$M$15:$Q$15</c:f>
              <c:strCache>
                <c:ptCount val="5"/>
                <c:pt idx="0">
                  <c:v>Poorest</c:v>
                </c:pt>
                <c:pt idx="1">
                  <c:v>Poor</c:v>
                </c:pt>
                <c:pt idx="2">
                  <c:v>Middle</c:v>
                </c:pt>
                <c:pt idx="3">
                  <c:v>Rich</c:v>
                </c:pt>
                <c:pt idx="4">
                  <c:v>Richest</c:v>
                </c:pt>
              </c:strCache>
            </c:strRef>
          </c:cat>
          <c:val>
            <c:numRef>
              <c:f>MICS08!$M$21:$Q$21</c:f>
              <c:numCache>
                <c:formatCode>###0.0</c:formatCode>
                <c:ptCount val="5"/>
                <c:pt idx="0">
                  <c:v>26.050377360643008</c:v>
                </c:pt>
                <c:pt idx="1">
                  <c:v>25.364947190487939</c:v>
                </c:pt>
                <c:pt idx="2">
                  <c:v>23.140355145689519</c:v>
                </c:pt>
                <c:pt idx="3">
                  <c:v>20.981324940002455</c:v>
                </c:pt>
                <c:pt idx="4">
                  <c:v>16.342769073059575</c:v>
                </c:pt>
              </c:numCache>
            </c:numRef>
          </c:val>
          <c:extLst>
            <c:ext xmlns:c16="http://schemas.microsoft.com/office/drawing/2014/chart" uri="{C3380CC4-5D6E-409C-BE32-E72D297353CC}">
              <c16:uniqueId val="{00000003-17B0-41B2-AFF8-C0D3EB2C6DB5}"/>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MICS08!$R$15:$AB$15</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MICS08!$R$18:$AB$18</c:f>
              <c:numCache>
                <c:formatCode>###0.0</c:formatCode>
                <c:ptCount val="11"/>
                <c:pt idx="0">
                  <c:v>23.361919656695154</c:v>
                </c:pt>
                <c:pt idx="1">
                  <c:v>29.73731040024245</c:v>
                </c:pt>
                <c:pt idx="2">
                  <c:v>26.887894306106613</c:v>
                </c:pt>
                <c:pt idx="3">
                  <c:v>23.678830583598614</c:v>
                </c:pt>
                <c:pt idx="4">
                  <c:v>94.340013650424083</c:v>
                </c:pt>
                <c:pt idx="5">
                  <c:v>75.999546650005399</c:v>
                </c:pt>
                <c:pt idx="6">
                  <c:v>33.179676202455489</c:v>
                </c:pt>
                <c:pt idx="7">
                  <c:v>44.639904418180286</c:v>
                </c:pt>
                <c:pt idx="8">
                  <c:v>31.712481825579193</c:v>
                </c:pt>
                <c:pt idx="9">
                  <c:v>27.025778304754507</c:v>
                </c:pt>
                <c:pt idx="10">
                  <c:v>19.626622701966404</c:v>
                </c:pt>
              </c:numCache>
            </c:numRef>
          </c:val>
          <c:extLst>
            <c:ext xmlns:c16="http://schemas.microsoft.com/office/drawing/2014/chart" uri="{C3380CC4-5D6E-409C-BE32-E72D297353CC}">
              <c16:uniqueId val="{00000000-453B-4E98-9D13-E027DE41D568}"/>
            </c:ext>
          </c:extLst>
        </c:ser>
        <c:ser>
          <c:idx val="1"/>
          <c:order val="1"/>
          <c:tx>
            <c:strRef>
              <c:f>MICS08!$B$19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MICS08!$R$15:$AB$15</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MICS08!$R$19:$AB$19</c:f>
              <c:numCache>
                <c:formatCode>###0.0</c:formatCode>
                <c:ptCount val="11"/>
                <c:pt idx="0">
                  <c:v>13.062238658993151</c:v>
                </c:pt>
                <c:pt idx="1">
                  <c:v>39.268641421501869</c:v>
                </c:pt>
                <c:pt idx="2">
                  <c:v>19.378894144558245</c:v>
                </c:pt>
                <c:pt idx="3">
                  <c:v>13.339881940512825</c:v>
                </c:pt>
                <c:pt idx="4">
                  <c:v>3.8480574101666098</c:v>
                </c:pt>
                <c:pt idx="5">
                  <c:v>3.9974513523688291</c:v>
                </c:pt>
                <c:pt idx="6">
                  <c:v>12.653818382681743</c:v>
                </c:pt>
                <c:pt idx="7">
                  <c:v>4.1199083778010195</c:v>
                </c:pt>
                <c:pt idx="8">
                  <c:v>17.79104991698761</c:v>
                </c:pt>
                <c:pt idx="9">
                  <c:v>9.3712880600267585</c:v>
                </c:pt>
                <c:pt idx="10">
                  <c:v>6.0891951783892964</c:v>
                </c:pt>
              </c:numCache>
            </c:numRef>
          </c:val>
          <c:extLst>
            <c:ext xmlns:c16="http://schemas.microsoft.com/office/drawing/2014/chart" uri="{C3380CC4-5D6E-409C-BE32-E72D297353CC}">
              <c16:uniqueId val="{00000001-453B-4E98-9D13-E027DE41D568}"/>
            </c:ext>
          </c:extLst>
        </c:ser>
        <c:ser>
          <c:idx val="2"/>
          <c:order val="2"/>
          <c:tx>
            <c:strRef>
              <c:f>MICS08!$B$20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MICS08!$R$15:$AB$15</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MICS08!$R$20:$AB$20</c:f>
              <c:numCache>
                <c:formatCode>###0.0</c:formatCode>
                <c:ptCount val="11"/>
                <c:pt idx="0">
                  <c:v>47.351270932868701</c:v>
                </c:pt>
                <c:pt idx="1">
                  <c:v>19.186150802554124</c:v>
                </c:pt>
                <c:pt idx="2">
                  <c:v>49.20215928361656</c:v>
                </c:pt>
                <c:pt idx="3">
                  <c:v>37.541607995700119</c:v>
                </c:pt>
                <c:pt idx="4">
                  <c:v>1.8119289394093068</c:v>
                </c:pt>
                <c:pt idx="5">
                  <c:v>10.470580394716658</c:v>
                </c:pt>
                <c:pt idx="6">
                  <c:v>41.559161332199025</c:v>
                </c:pt>
                <c:pt idx="7">
                  <c:v>27.492048251590667</c:v>
                </c:pt>
                <c:pt idx="8">
                  <c:v>38.466473404313824</c:v>
                </c:pt>
                <c:pt idx="9">
                  <c:v>35.822630714649371</c:v>
                </c:pt>
                <c:pt idx="10">
                  <c:v>49.551802925215455</c:v>
                </c:pt>
              </c:numCache>
            </c:numRef>
          </c:val>
          <c:extLst>
            <c:ext xmlns:c16="http://schemas.microsoft.com/office/drawing/2014/chart" uri="{C3380CC4-5D6E-409C-BE32-E72D297353CC}">
              <c16:uniqueId val="{00000002-453B-4E98-9D13-E027DE41D568}"/>
            </c:ext>
          </c:extLst>
        </c:ser>
        <c:ser>
          <c:idx val="3"/>
          <c:order val="3"/>
          <c:tx>
            <c:strRef>
              <c:f>MICS08!$B$21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MICS08!$R$15:$AB$15</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MICS08!$R$21:$AB$21</c:f>
              <c:numCache>
                <c:formatCode>###0.0</c:formatCode>
                <c:ptCount val="11"/>
                <c:pt idx="0">
                  <c:v>16.224570751442993</c:v>
                </c:pt>
                <c:pt idx="1">
                  <c:v>11.807897375701556</c:v>
                </c:pt>
                <c:pt idx="2">
                  <c:v>4.5310522657185777</c:v>
                </c:pt>
                <c:pt idx="3">
                  <c:v>25.439679480188449</c:v>
                </c:pt>
                <c:pt idx="4">
                  <c:v>0</c:v>
                </c:pt>
                <c:pt idx="5">
                  <c:v>9.5324216029091158</c:v>
                </c:pt>
                <c:pt idx="6">
                  <c:v>12.607344082663754</c:v>
                </c:pt>
                <c:pt idx="7">
                  <c:v>23.748138952428029</c:v>
                </c:pt>
                <c:pt idx="8">
                  <c:v>12.029994853119376</c:v>
                </c:pt>
                <c:pt idx="9">
                  <c:v>27.780302920569362</c:v>
                </c:pt>
                <c:pt idx="10">
                  <c:v>24.732379194428848</c:v>
                </c:pt>
              </c:numCache>
            </c:numRef>
          </c:val>
          <c:extLst>
            <c:ext xmlns:c16="http://schemas.microsoft.com/office/drawing/2014/chart" uri="{C3380CC4-5D6E-409C-BE32-E72D297353CC}">
              <c16:uniqueId val="{00000003-453B-4E98-9D13-E027DE41D568}"/>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MICS08!$C$15:$G$15</c:f>
              <c:strCache>
                <c:ptCount val="5"/>
                <c:pt idx="0">
                  <c:v>Poorest</c:v>
                </c:pt>
                <c:pt idx="1">
                  <c:v>Poor</c:v>
                </c:pt>
                <c:pt idx="2">
                  <c:v>Middle</c:v>
                </c:pt>
                <c:pt idx="3">
                  <c:v>Rich</c:v>
                </c:pt>
                <c:pt idx="4">
                  <c:v>Richest</c:v>
                </c:pt>
              </c:strCache>
            </c:strRef>
          </c:cat>
          <c:val>
            <c:numRef>
              <c:f>MICS08!$C$18:$G$18</c:f>
              <c:numCache>
                <c:formatCode>###0.0</c:formatCode>
                <c:ptCount val="5"/>
                <c:pt idx="0">
                  <c:v>18.213272028018746</c:v>
                </c:pt>
                <c:pt idx="1">
                  <c:v>18.848394354636788</c:v>
                </c:pt>
                <c:pt idx="2">
                  <c:v>21.976437969612984</c:v>
                </c:pt>
                <c:pt idx="3">
                  <c:v>33.578050429944327</c:v>
                </c:pt>
                <c:pt idx="4">
                  <c:v>83.163142262752061</c:v>
                </c:pt>
              </c:numCache>
            </c:numRef>
          </c:val>
          <c:extLst>
            <c:ext xmlns:c16="http://schemas.microsoft.com/office/drawing/2014/chart" uri="{C3380CC4-5D6E-409C-BE32-E72D297353CC}">
              <c16:uniqueId val="{00000000-4EBD-4D69-B11C-F8CE4D7A465B}"/>
            </c:ext>
          </c:extLst>
        </c:ser>
        <c:ser>
          <c:idx val="1"/>
          <c:order val="1"/>
          <c:tx>
            <c:strRef>
              <c:f>MICS08!$B$19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MICS08!$C$15:$G$15</c:f>
              <c:strCache>
                <c:ptCount val="5"/>
                <c:pt idx="0">
                  <c:v>Poorest</c:v>
                </c:pt>
                <c:pt idx="1">
                  <c:v>Poor</c:v>
                </c:pt>
                <c:pt idx="2">
                  <c:v>Middle</c:v>
                </c:pt>
                <c:pt idx="3">
                  <c:v>Rich</c:v>
                </c:pt>
                <c:pt idx="4">
                  <c:v>Richest</c:v>
                </c:pt>
              </c:strCache>
            </c:strRef>
          </c:cat>
          <c:val>
            <c:numRef>
              <c:f>MICS08!$C$19:$G$19</c:f>
              <c:numCache>
                <c:formatCode>###0.0</c:formatCode>
                <c:ptCount val="5"/>
                <c:pt idx="0">
                  <c:v>14.517057566615488</c:v>
                </c:pt>
                <c:pt idx="1">
                  <c:v>11.878333256676973</c:v>
                </c:pt>
                <c:pt idx="2">
                  <c:v>12.341032604890902</c:v>
                </c:pt>
                <c:pt idx="3">
                  <c:v>14.438977072454843</c:v>
                </c:pt>
                <c:pt idx="4">
                  <c:v>9.3469462859825221</c:v>
                </c:pt>
              </c:numCache>
            </c:numRef>
          </c:val>
          <c:extLst>
            <c:ext xmlns:c16="http://schemas.microsoft.com/office/drawing/2014/chart" uri="{C3380CC4-5D6E-409C-BE32-E72D297353CC}">
              <c16:uniqueId val="{00000001-4EBD-4D69-B11C-F8CE4D7A465B}"/>
            </c:ext>
          </c:extLst>
        </c:ser>
        <c:ser>
          <c:idx val="2"/>
          <c:order val="2"/>
          <c:tx>
            <c:strRef>
              <c:f>MICS08!$B$20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MICS08!$C$15:$G$15</c:f>
              <c:strCache>
                <c:ptCount val="5"/>
                <c:pt idx="0">
                  <c:v>Poorest</c:v>
                </c:pt>
                <c:pt idx="1">
                  <c:v>Poor</c:v>
                </c:pt>
                <c:pt idx="2">
                  <c:v>Middle</c:v>
                </c:pt>
                <c:pt idx="3">
                  <c:v>Rich</c:v>
                </c:pt>
                <c:pt idx="4">
                  <c:v>Richest</c:v>
                </c:pt>
              </c:strCache>
            </c:strRef>
          </c:cat>
          <c:val>
            <c:numRef>
              <c:f>MICS08!$C$20:$G$20</c:f>
              <c:numCache>
                <c:formatCode>###0.0</c:formatCode>
                <c:ptCount val="5"/>
                <c:pt idx="0">
                  <c:v>45.767812617171423</c:v>
                </c:pt>
                <c:pt idx="1">
                  <c:v>44.087168945802034</c:v>
                </c:pt>
                <c:pt idx="2">
                  <c:v>44.868723015878579</c:v>
                </c:pt>
                <c:pt idx="3">
                  <c:v>39.940190264541506</c:v>
                </c:pt>
                <c:pt idx="4">
                  <c:v>7.0338109414780741</c:v>
                </c:pt>
              </c:numCache>
            </c:numRef>
          </c:val>
          <c:extLst>
            <c:ext xmlns:c16="http://schemas.microsoft.com/office/drawing/2014/chart" uri="{C3380CC4-5D6E-409C-BE32-E72D297353CC}">
              <c16:uniqueId val="{00000002-4EBD-4D69-B11C-F8CE4D7A465B}"/>
            </c:ext>
          </c:extLst>
        </c:ser>
        <c:ser>
          <c:idx val="3"/>
          <c:order val="3"/>
          <c:tx>
            <c:strRef>
              <c:f>MICS08!$B$21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MICS08!$C$15:$G$15</c:f>
              <c:strCache>
                <c:ptCount val="5"/>
                <c:pt idx="0">
                  <c:v>Poorest</c:v>
                </c:pt>
                <c:pt idx="1">
                  <c:v>Poor</c:v>
                </c:pt>
                <c:pt idx="2">
                  <c:v>Middle</c:v>
                </c:pt>
                <c:pt idx="3">
                  <c:v>Rich</c:v>
                </c:pt>
                <c:pt idx="4">
                  <c:v>Richest</c:v>
                </c:pt>
              </c:strCache>
            </c:strRef>
          </c:cat>
          <c:val>
            <c:numRef>
              <c:f>MICS08!$C$21:$G$21</c:f>
              <c:numCache>
                <c:formatCode>###0.0</c:formatCode>
                <c:ptCount val="5"/>
                <c:pt idx="0">
                  <c:v>21.501857788194336</c:v>
                </c:pt>
                <c:pt idx="1">
                  <c:v>25.186103442884221</c:v>
                </c:pt>
                <c:pt idx="2">
                  <c:v>20.813806409617534</c:v>
                </c:pt>
                <c:pt idx="3">
                  <c:v>12.042782233059322</c:v>
                </c:pt>
                <c:pt idx="4">
                  <c:v>0.45610050978734296</c:v>
                </c:pt>
              </c:numCache>
            </c:numRef>
          </c:val>
          <c:extLst>
            <c:ext xmlns:c16="http://schemas.microsoft.com/office/drawing/2014/chart" uri="{C3380CC4-5D6E-409C-BE32-E72D297353CC}">
              <c16:uniqueId val="{00000003-4EBD-4D69-B11C-F8CE4D7A465B}"/>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MICS08!$R$121:$AB$121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MICS08!$R$124:$AB$124</c:f>
              <c:numCache>
                <c:formatCode>###0.0</c:formatCode>
                <c:ptCount val="11"/>
                <c:pt idx="0">
                  <c:v>5.0430840459492323</c:v>
                </c:pt>
                <c:pt idx="1">
                  <c:v>21.410192441322451</c:v>
                </c:pt>
                <c:pt idx="2">
                  <c:v>13.128848738399583</c:v>
                </c:pt>
                <c:pt idx="3">
                  <c:v>9.6475453430330855</c:v>
                </c:pt>
                <c:pt idx="4">
                  <c:v>67.845064248149654</c:v>
                </c:pt>
                <c:pt idx="5">
                  <c:v>44.03625127235432</c:v>
                </c:pt>
                <c:pt idx="6">
                  <c:v>12.95966740326344</c:v>
                </c:pt>
                <c:pt idx="7">
                  <c:v>14.260845238121515</c:v>
                </c:pt>
                <c:pt idx="8">
                  <c:v>15.202327625090209</c:v>
                </c:pt>
                <c:pt idx="9">
                  <c:v>1.5589721098029274</c:v>
                </c:pt>
                <c:pt idx="10">
                  <c:v>4.4778236789780888</c:v>
                </c:pt>
              </c:numCache>
            </c:numRef>
          </c:val>
          <c:extLst>
            <c:ext xmlns:c16="http://schemas.microsoft.com/office/drawing/2014/chart" uri="{C3380CC4-5D6E-409C-BE32-E72D297353CC}">
              <c16:uniqueId val="{00000000-A203-4043-B02A-97A951D824DA}"/>
            </c:ext>
          </c:extLst>
        </c:ser>
        <c:ser>
          <c:idx val="1"/>
          <c:order val="1"/>
          <c:tx>
            <c:strRef>
              <c:f>MICS08!$B$125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MICS08!$R$121:$AB$121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MICS08!$R$125:$AB$125</c:f>
              <c:numCache>
                <c:formatCode>###0.0</c:formatCode>
                <c:ptCount val="11"/>
                <c:pt idx="0">
                  <c:v>0.60389256587800821</c:v>
                </c:pt>
                <c:pt idx="1">
                  <c:v>2.3598250001656655</c:v>
                </c:pt>
                <c:pt idx="2">
                  <c:v>2.35516676536712</c:v>
                </c:pt>
                <c:pt idx="3">
                  <c:v>4.5919135674940614</c:v>
                </c:pt>
                <c:pt idx="4">
                  <c:v>16.75192091092967</c:v>
                </c:pt>
                <c:pt idx="5">
                  <c:v>3.2045282155425401</c:v>
                </c:pt>
                <c:pt idx="6">
                  <c:v>2.2194176393841967</c:v>
                </c:pt>
                <c:pt idx="7">
                  <c:v>1.1724735265573862</c:v>
                </c:pt>
                <c:pt idx="8">
                  <c:v>6.8094992610983409</c:v>
                </c:pt>
                <c:pt idx="9">
                  <c:v>1.8702104836331748</c:v>
                </c:pt>
                <c:pt idx="10">
                  <c:v>3.0987449768575241</c:v>
                </c:pt>
              </c:numCache>
            </c:numRef>
          </c:val>
          <c:extLst>
            <c:ext xmlns:c16="http://schemas.microsoft.com/office/drawing/2014/chart" uri="{C3380CC4-5D6E-409C-BE32-E72D297353CC}">
              <c16:uniqueId val="{00000001-A203-4043-B02A-97A951D824DA}"/>
            </c:ext>
          </c:extLst>
        </c:ser>
        <c:ser>
          <c:idx val="2"/>
          <c:order val="2"/>
          <c:tx>
            <c:strRef>
              <c:f>MICS08!$B$126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MICS08!$R$121:$AB$121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MICS08!$R$126:$AB$126</c:f>
              <c:numCache>
                <c:formatCode>###0.0</c:formatCode>
                <c:ptCount val="11"/>
                <c:pt idx="0">
                  <c:v>69.194591721825361</c:v>
                </c:pt>
                <c:pt idx="1">
                  <c:v>56.492163352673259</c:v>
                </c:pt>
                <c:pt idx="2">
                  <c:v>56.470706970080002</c:v>
                </c:pt>
                <c:pt idx="3">
                  <c:v>34.696098010514376</c:v>
                </c:pt>
                <c:pt idx="4">
                  <c:v>15.403014840920676</c:v>
                </c:pt>
                <c:pt idx="5">
                  <c:v>38.275394187548081</c:v>
                </c:pt>
                <c:pt idx="6">
                  <c:v>44.182460705704187</c:v>
                </c:pt>
                <c:pt idx="7">
                  <c:v>63.575243035141185</c:v>
                </c:pt>
                <c:pt idx="8">
                  <c:v>23.883998529091222</c:v>
                </c:pt>
                <c:pt idx="9">
                  <c:v>38.753330644602755</c:v>
                </c:pt>
                <c:pt idx="10">
                  <c:v>20.813824382212573</c:v>
                </c:pt>
              </c:numCache>
            </c:numRef>
          </c:val>
          <c:extLst>
            <c:ext xmlns:c16="http://schemas.microsoft.com/office/drawing/2014/chart" uri="{C3380CC4-5D6E-409C-BE32-E72D297353CC}">
              <c16:uniqueId val="{00000002-A203-4043-B02A-97A951D824DA}"/>
            </c:ext>
          </c:extLst>
        </c:ser>
        <c:ser>
          <c:idx val="3"/>
          <c:order val="3"/>
          <c:tx>
            <c:strRef>
              <c:f>MICS08!$B$127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MICS08!$R$121:$AB$121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MICS08!$R$127:$AB$127</c:f>
              <c:numCache>
                <c:formatCode>###0.0</c:formatCode>
                <c:ptCount val="11"/>
                <c:pt idx="0">
                  <c:v>25.158431666347397</c:v>
                </c:pt>
                <c:pt idx="1">
                  <c:v>19.737819205838615</c:v>
                </c:pt>
                <c:pt idx="2">
                  <c:v>28.045277526153296</c:v>
                </c:pt>
                <c:pt idx="3">
                  <c:v>51.064443078958476</c:v>
                </c:pt>
                <c:pt idx="4">
                  <c:v>0</c:v>
                </c:pt>
                <c:pt idx="5">
                  <c:v>14.483826324555062</c:v>
                </c:pt>
                <c:pt idx="6">
                  <c:v>40.638454251648184</c:v>
                </c:pt>
                <c:pt idx="7">
                  <c:v>20.991438200179918</c:v>
                </c:pt>
                <c:pt idx="8">
                  <c:v>54.104174584720234</c:v>
                </c:pt>
                <c:pt idx="9">
                  <c:v>57.817486761961149</c:v>
                </c:pt>
                <c:pt idx="10">
                  <c:v>71.609606961951826</c:v>
                </c:pt>
              </c:numCache>
            </c:numRef>
          </c:val>
          <c:extLst>
            <c:ext xmlns:c16="http://schemas.microsoft.com/office/drawing/2014/chart" uri="{C3380CC4-5D6E-409C-BE32-E72D297353CC}">
              <c16:uniqueId val="{00000003-A203-4043-B02A-97A951D824DA}"/>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MICS08!$M$221:$Q$221</c:f>
              <c:strCache>
                <c:ptCount val="5"/>
                <c:pt idx="0">
                  <c:v>Poorest</c:v>
                </c:pt>
                <c:pt idx="1">
                  <c:v>Poor</c:v>
                </c:pt>
                <c:pt idx="2">
                  <c:v>Middle</c:v>
                </c:pt>
                <c:pt idx="3">
                  <c:v>Rich</c:v>
                </c:pt>
                <c:pt idx="4">
                  <c:v>Richest</c:v>
                </c:pt>
              </c:strCache>
            </c:strRef>
          </c:cat>
          <c:val>
            <c:numRef>
              <c:f>MICS08!$M$222:$Q$222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86-4312-BDCA-933FFD38DC31}"/>
            </c:ext>
          </c:extLst>
        </c:ser>
        <c:ser>
          <c:idx val="1"/>
          <c:order val="1"/>
          <c:tx>
            <c:strRef>
              <c:f>MICS08!$B$223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MICS08!$M$221:$Q$221</c:f>
              <c:strCache>
                <c:ptCount val="5"/>
                <c:pt idx="0">
                  <c:v>Poorest</c:v>
                </c:pt>
                <c:pt idx="1">
                  <c:v>Poor</c:v>
                </c:pt>
                <c:pt idx="2">
                  <c:v>Middle</c:v>
                </c:pt>
                <c:pt idx="3">
                  <c:v>Rich</c:v>
                </c:pt>
                <c:pt idx="4">
                  <c:v>Richest</c:v>
                </c:pt>
              </c:strCache>
            </c:strRef>
          </c:cat>
          <c:val>
            <c:numRef>
              <c:f>MICS08!$M$223:$Q$223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86-4312-BDCA-933FFD38DC31}"/>
            </c:ext>
          </c:extLst>
        </c:ser>
        <c:ser>
          <c:idx val="2"/>
          <c:order val="2"/>
          <c:tx>
            <c:strRef>
              <c:f>MICS08!$B$224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MICS08!$M$221:$Q$221</c:f>
              <c:strCache>
                <c:ptCount val="5"/>
                <c:pt idx="0">
                  <c:v>Poorest</c:v>
                </c:pt>
                <c:pt idx="1">
                  <c:v>Poor</c:v>
                </c:pt>
                <c:pt idx="2">
                  <c:v>Middle</c:v>
                </c:pt>
                <c:pt idx="3">
                  <c:v>Rich</c:v>
                </c:pt>
                <c:pt idx="4">
                  <c:v>Richest</c:v>
                </c:pt>
              </c:strCache>
            </c:strRef>
          </c:cat>
          <c:val>
            <c:numRef>
              <c:f>MICS08!$M$224:$Q$224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86-4312-BDCA-933FFD38DC31}"/>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MICS08!$R$221:$AB$221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841-459C-B058-82F5A91AC926}"/>
            </c:ext>
          </c:extLst>
        </c:ser>
        <c:ser>
          <c:idx val="1"/>
          <c:order val="1"/>
          <c:tx>
            <c:strRef>
              <c:f>MICS08!$B$223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MICS08!$R$221:$AB$221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D841-459C-B058-82F5A91AC926}"/>
            </c:ext>
          </c:extLst>
        </c:ser>
        <c:ser>
          <c:idx val="2"/>
          <c:order val="2"/>
          <c:tx>
            <c:strRef>
              <c:f>MICS08!$B$224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MICS08!$R$221:$AB$221</c:f>
              <c:strCache>
                <c:ptCount val="11"/>
                <c:pt idx="0">
                  <c:v>Cabo Delgado</c:v>
                </c:pt>
                <c:pt idx="1">
                  <c:v>Gaza</c:v>
                </c:pt>
                <c:pt idx="2">
                  <c:v>Inhambane</c:v>
                </c:pt>
                <c:pt idx="3">
                  <c:v>Manica</c:v>
                </c:pt>
                <c:pt idx="4">
                  <c:v>Maputo Cidade</c:v>
                </c:pt>
                <c:pt idx="5">
                  <c:v>Maputo Província</c:v>
                </c:pt>
                <c:pt idx="6">
                  <c:v>Nampula</c:v>
                </c:pt>
                <c:pt idx="7">
                  <c:v>Niassa</c:v>
                </c:pt>
                <c:pt idx="8">
                  <c:v>Sofala</c:v>
                </c:pt>
                <c:pt idx="9">
                  <c:v>Tete</c:v>
                </c:pt>
                <c:pt idx="10">
                  <c:v>Zambézia</c:v>
                </c:pt>
              </c:strCache>
            </c:strRef>
          </c:cat>
          <c:val>
            <c:numRef>
              <c:f>MICS08!$R$224:$AB$224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D841-459C-B058-82F5A91AC926}"/>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MICS08!$C$221:$G$221</c:f>
              <c:strCache>
                <c:ptCount val="5"/>
                <c:pt idx="0">
                  <c:v>Poorest</c:v>
                </c:pt>
                <c:pt idx="1">
                  <c:v>Poor</c:v>
                </c:pt>
                <c:pt idx="2">
                  <c:v>Middle</c:v>
                </c:pt>
                <c:pt idx="3">
                  <c:v>Rich</c:v>
                </c:pt>
                <c:pt idx="4">
                  <c:v>Richest</c:v>
                </c:pt>
              </c:strCache>
            </c:strRef>
          </c:cat>
          <c:val>
            <c:numRef>
              <c:f>MICS08!$C$222:$G$222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537-479C-A999-B09654DE6604}"/>
            </c:ext>
          </c:extLst>
        </c:ser>
        <c:ser>
          <c:idx val="1"/>
          <c:order val="1"/>
          <c:tx>
            <c:strRef>
              <c:f>MICS08!$B$223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MICS08!$C$221:$G$221</c:f>
              <c:strCache>
                <c:ptCount val="5"/>
                <c:pt idx="0">
                  <c:v>Poorest</c:v>
                </c:pt>
                <c:pt idx="1">
                  <c:v>Poor</c:v>
                </c:pt>
                <c:pt idx="2">
                  <c:v>Middle</c:v>
                </c:pt>
                <c:pt idx="3">
                  <c:v>Rich</c:v>
                </c:pt>
                <c:pt idx="4">
                  <c:v>Richest</c:v>
                </c:pt>
              </c:strCache>
            </c:strRef>
          </c:cat>
          <c:val>
            <c:numRef>
              <c:f>MICS08!$C$223:$G$223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537-479C-A999-B09654DE6604}"/>
            </c:ext>
          </c:extLst>
        </c:ser>
        <c:ser>
          <c:idx val="2"/>
          <c:order val="2"/>
          <c:tx>
            <c:strRef>
              <c:f>MICS08!$B$224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MICS08!$C$221:$G$221</c:f>
              <c:strCache>
                <c:ptCount val="5"/>
                <c:pt idx="0">
                  <c:v>Poorest</c:v>
                </c:pt>
                <c:pt idx="1">
                  <c:v>Poor</c:v>
                </c:pt>
                <c:pt idx="2">
                  <c:v>Middle</c:v>
                </c:pt>
                <c:pt idx="3">
                  <c:v>Rich</c:v>
                </c:pt>
                <c:pt idx="4">
                  <c:v>Richest</c:v>
                </c:pt>
              </c:strCache>
            </c:strRef>
          </c:cat>
          <c:val>
            <c:numRef>
              <c:f>MICS08!$C$224:$G$224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537-479C-A999-B09654DE6604}"/>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MICS08!$H$15:$L$15</c:f>
              <c:strCache>
                <c:ptCount val="5"/>
                <c:pt idx="0">
                  <c:v>Poorest</c:v>
                </c:pt>
                <c:pt idx="1">
                  <c:v>Poor</c:v>
                </c:pt>
                <c:pt idx="2">
                  <c:v>Middle</c:v>
                </c:pt>
                <c:pt idx="3">
                  <c:v>Rich</c:v>
                </c:pt>
                <c:pt idx="4">
                  <c:v>Richest</c:v>
                </c:pt>
              </c:strCache>
            </c:strRef>
          </c:cat>
          <c:val>
            <c:numRef>
              <c:f>MICS08!$H$18:$L$18</c:f>
              <c:numCache>
                <c:formatCode>###0.0</c:formatCode>
                <c:ptCount val="5"/>
                <c:pt idx="0">
                  <c:v>29.578970777957842</c:v>
                </c:pt>
                <c:pt idx="1">
                  <c:v>44.925452126661064</c:v>
                </c:pt>
                <c:pt idx="2">
                  <c:v>69.083976639500904</c:v>
                </c:pt>
                <c:pt idx="3">
                  <c:v>85.865666721875115</c:v>
                </c:pt>
                <c:pt idx="4">
                  <c:v>96.452064639622819</c:v>
                </c:pt>
              </c:numCache>
            </c:numRef>
          </c:val>
          <c:extLst>
            <c:ext xmlns:c16="http://schemas.microsoft.com/office/drawing/2014/chart" uri="{C3380CC4-5D6E-409C-BE32-E72D297353CC}">
              <c16:uniqueId val="{00000000-A39F-48BA-94CE-9328877FD702}"/>
            </c:ext>
          </c:extLst>
        </c:ser>
        <c:ser>
          <c:idx val="1"/>
          <c:order val="1"/>
          <c:tx>
            <c:strRef>
              <c:f>MICS08!$B$19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MICS08!$H$15:$L$15</c:f>
              <c:strCache>
                <c:ptCount val="5"/>
                <c:pt idx="0">
                  <c:v>Poorest</c:v>
                </c:pt>
                <c:pt idx="1">
                  <c:v>Poor</c:v>
                </c:pt>
                <c:pt idx="2">
                  <c:v>Middle</c:v>
                </c:pt>
                <c:pt idx="3">
                  <c:v>Rich</c:v>
                </c:pt>
                <c:pt idx="4">
                  <c:v>Richest</c:v>
                </c:pt>
              </c:strCache>
            </c:strRef>
          </c:cat>
          <c:val>
            <c:numRef>
              <c:f>MICS08!$H$19:$L$19</c:f>
              <c:numCache>
                <c:formatCode>###0.0</c:formatCode>
                <c:ptCount val="5"/>
                <c:pt idx="0">
                  <c:v>13.221540926440236</c:v>
                </c:pt>
                <c:pt idx="1">
                  <c:v>17.57490494131001</c:v>
                </c:pt>
                <c:pt idx="2">
                  <c:v>15.264224965357512</c:v>
                </c:pt>
                <c:pt idx="3">
                  <c:v>10.163042675382698</c:v>
                </c:pt>
                <c:pt idx="4">
                  <c:v>1.7843727805473097</c:v>
                </c:pt>
              </c:numCache>
            </c:numRef>
          </c:val>
          <c:extLst>
            <c:ext xmlns:c16="http://schemas.microsoft.com/office/drawing/2014/chart" uri="{C3380CC4-5D6E-409C-BE32-E72D297353CC}">
              <c16:uniqueId val="{00000001-A39F-48BA-94CE-9328877FD702}"/>
            </c:ext>
          </c:extLst>
        </c:ser>
        <c:ser>
          <c:idx val="2"/>
          <c:order val="2"/>
          <c:tx>
            <c:strRef>
              <c:f>MICS08!$B$20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MICS08!$H$15:$L$15</c:f>
              <c:strCache>
                <c:ptCount val="5"/>
                <c:pt idx="0">
                  <c:v>Poorest</c:v>
                </c:pt>
                <c:pt idx="1">
                  <c:v>Poor</c:v>
                </c:pt>
                <c:pt idx="2">
                  <c:v>Middle</c:v>
                </c:pt>
                <c:pt idx="3">
                  <c:v>Rich</c:v>
                </c:pt>
                <c:pt idx="4">
                  <c:v>Richest</c:v>
                </c:pt>
              </c:strCache>
            </c:strRef>
          </c:cat>
          <c:val>
            <c:numRef>
              <c:f>MICS08!$H$20:$L$20</c:f>
              <c:numCache>
                <c:formatCode>###0.0</c:formatCode>
                <c:ptCount val="5"/>
                <c:pt idx="0">
                  <c:v>49.934687470464333</c:v>
                </c:pt>
                <c:pt idx="1">
                  <c:v>31.971809538989973</c:v>
                </c:pt>
                <c:pt idx="2">
                  <c:v>14.409248030504623</c:v>
                </c:pt>
                <c:pt idx="3">
                  <c:v>3.8373608474283891</c:v>
                </c:pt>
                <c:pt idx="4">
                  <c:v>1.7635625798298715</c:v>
                </c:pt>
              </c:numCache>
            </c:numRef>
          </c:val>
          <c:extLst>
            <c:ext xmlns:c16="http://schemas.microsoft.com/office/drawing/2014/chart" uri="{C3380CC4-5D6E-409C-BE32-E72D297353CC}">
              <c16:uniqueId val="{00000002-A39F-48BA-94CE-9328877FD702}"/>
            </c:ext>
          </c:extLst>
        </c:ser>
        <c:ser>
          <c:idx val="3"/>
          <c:order val="3"/>
          <c:tx>
            <c:strRef>
              <c:f>MICS08!$B$21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MICS08!$H$15:$L$15</c:f>
              <c:strCache>
                <c:ptCount val="5"/>
                <c:pt idx="0">
                  <c:v>Poorest</c:v>
                </c:pt>
                <c:pt idx="1">
                  <c:v>Poor</c:v>
                </c:pt>
                <c:pt idx="2">
                  <c:v>Middle</c:v>
                </c:pt>
                <c:pt idx="3">
                  <c:v>Rich</c:v>
                </c:pt>
                <c:pt idx="4">
                  <c:v>Richest</c:v>
                </c:pt>
              </c:strCache>
            </c:strRef>
          </c:cat>
          <c:val>
            <c:numRef>
              <c:f>MICS08!$H$21:$L$21</c:f>
              <c:numCache>
                <c:formatCode>###0.0</c:formatCode>
                <c:ptCount val="5"/>
                <c:pt idx="0">
                  <c:v>7.2648008251375966</c:v>
                </c:pt>
                <c:pt idx="1">
                  <c:v>5.5278333930389518</c:v>
                </c:pt>
                <c:pt idx="2">
                  <c:v>1.242550364636962</c:v>
                </c:pt>
                <c:pt idx="3">
                  <c:v>0.13392975531379739</c:v>
                </c:pt>
                <c:pt idx="4">
                  <c:v>0</c:v>
                </c:pt>
              </c:numCache>
            </c:numRef>
          </c:val>
          <c:extLst>
            <c:ext xmlns:c16="http://schemas.microsoft.com/office/drawing/2014/chart" uri="{C3380CC4-5D6E-409C-BE32-E72D297353CC}">
              <c16:uniqueId val="{00000003-A39F-48BA-94CE-9328877FD702}"/>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MICS08!$H$121:$L$121</c:f>
              <c:strCache>
                <c:ptCount val="5"/>
                <c:pt idx="0">
                  <c:v>Poorest</c:v>
                </c:pt>
                <c:pt idx="1">
                  <c:v>Poor</c:v>
                </c:pt>
                <c:pt idx="2">
                  <c:v>Middle</c:v>
                </c:pt>
                <c:pt idx="3">
                  <c:v>Rich</c:v>
                </c:pt>
                <c:pt idx="4">
                  <c:v>Richest</c:v>
                </c:pt>
              </c:strCache>
            </c:strRef>
          </c:cat>
          <c:val>
            <c:numRef>
              <c:f>MICS08!$H$124:$L$124</c:f>
              <c:numCache>
                <c:formatCode>###0.0</c:formatCode>
                <c:ptCount val="5"/>
                <c:pt idx="0">
                  <c:v>7.2466383967886792</c:v>
                </c:pt>
                <c:pt idx="1">
                  <c:v>15.835022014553779</c:v>
                </c:pt>
                <c:pt idx="2">
                  <c:v>34.815250988348865</c:v>
                </c:pt>
                <c:pt idx="3">
                  <c:v>51.771548208853808</c:v>
                </c:pt>
                <c:pt idx="4">
                  <c:v>82.215174543576524</c:v>
                </c:pt>
              </c:numCache>
            </c:numRef>
          </c:val>
          <c:extLst>
            <c:ext xmlns:c16="http://schemas.microsoft.com/office/drawing/2014/chart" uri="{C3380CC4-5D6E-409C-BE32-E72D297353CC}">
              <c16:uniqueId val="{00000000-D0AA-4516-BE63-FAB38A2C5B94}"/>
            </c:ext>
          </c:extLst>
        </c:ser>
        <c:ser>
          <c:idx val="1"/>
          <c:order val="1"/>
          <c:tx>
            <c:strRef>
              <c:f>MICS08!$B$125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MICS08!$H$121:$L$121</c:f>
              <c:strCache>
                <c:ptCount val="5"/>
                <c:pt idx="0">
                  <c:v>Poorest</c:v>
                </c:pt>
                <c:pt idx="1">
                  <c:v>Poor</c:v>
                </c:pt>
                <c:pt idx="2">
                  <c:v>Middle</c:v>
                </c:pt>
                <c:pt idx="3">
                  <c:v>Rich</c:v>
                </c:pt>
                <c:pt idx="4">
                  <c:v>Richest</c:v>
                </c:pt>
              </c:strCache>
            </c:strRef>
          </c:cat>
          <c:val>
            <c:numRef>
              <c:f>MICS08!$H$125:$L$125</c:f>
              <c:numCache>
                <c:formatCode>###0.0</c:formatCode>
                <c:ptCount val="5"/>
                <c:pt idx="0">
                  <c:v>2.7793072062188462</c:v>
                </c:pt>
                <c:pt idx="1">
                  <c:v>5.4062811293278852</c:v>
                </c:pt>
                <c:pt idx="2">
                  <c:v>9.6665331914761197</c:v>
                </c:pt>
                <c:pt idx="3">
                  <c:v>16.842493048177133</c:v>
                </c:pt>
                <c:pt idx="4">
                  <c:v>8.7402691555843255</c:v>
                </c:pt>
              </c:numCache>
            </c:numRef>
          </c:val>
          <c:extLst>
            <c:ext xmlns:c16="http://schemas.microsoft.com/office/drawing/2014/chart" uri="{C3380CC4-5D6E-409C-BE32-E72D297353CC}">
              <c16:uniqueId val="{00000001-D0AA-4516-BE63-FAB38A2C5B94}"/>
            </c:ext>
          </c:extLst>
        </c:ser>
        <c:ser>
          <c:idx val="2"/>
          <c:order val="2"/>
          <c:tx>
            <c:strRef>
              <c:f>MICS08!$B$126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MICS08!$H$121:$L$121</c:f>
              <c:strCache>
                <c:ptCount val="5"/>
                <c:pt idx="0">
                  <c:v>Poorest</c:v>
                </c:pt>
                <c:pt idx="1">
                  <c:v>Poor</c:v>
                </c:pt>
                <c:pt idx="2">
                  <c:v>Middle</c:v>
                </c:pt>
                <c:pt idx="3">
                  <c:v>Rich</c:v>
                </c:pt>
                <c:pt idx="4">
                  <c:v>Richest</c:v>
                </c:pt>
              </c:strCache>
            </c:strRef>
          </c:cat>
          <c:val>
            <c:numRef>
              <c:f>MICS08!$H$126:$L$126</c:f>
              <c:numCache>
                <c:formatCode>###0.0</c:formatCode>
                <c:ptCount val="5"/>
                <c:pt idx="0">
                  <c:v>55.700503042500834</c:v>
                </c:pt>
                <c:pt idx="1">
                  <c:v>59.793349533576865</c:v>
                </c:pt>
                <c:pt idx="2">
                  <c:v>50.176460209105052</c:v>
                </c:pt>
                <c:pt idx="3">
                  <c:v>30.616936215463678</c:v>
                </c:pt>
                <c:pt idx="4">
                  <c:v>9.044556300839151</c:v>
                </c:pt>
              </c:numCache>
            </c:numRef>
          </c:val>
          <c:extLst>
            <c:ext xmlns:c16="http://schemas.microsoft.com/office/drawing/2014/chart" uri="{C3380CC4-5D6E-409C-BE32-E72D297353CC}">
              <c16:uniqueId val="{00000002-D0AA-4516-BE63-FAB38A2C5B94}"/>
            </c:ext>
          </c:extLst>
        </c:ser>
        <c:ser>
          <c:idx val="3"/>
          <c:order val="3"/>
          <c:tx>
            <c:strRef>
              <c:f>MICS08!$B$127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MICS08!$H$121:$L$121</c:f>
              <c:strCache>
                <c:ptCount val="5"/>
                <c:pt idx="0">
                  <c:v>Poorest</c:v>
                </c:pt>
                <c:pt idx="1">
                  <c:v>Poor</c:v>
                </c:pt>
                <c:pt idx="2">
                  <c:v>Middle</c:v>
                </c:pt>
                <c:pt idx="3">
                  <c:v>Rich</c:v>
                </c:pt>
                <c:pt idx="4">
                  <c:v>Richest</c:v>
                </c:pt>
              </c:strCache>
            </c:strRef>
          </c:cat>
          <c:val>
            <c:numRef>
              <c:f>MICS08!$H$127:$L$127</c:f>
              <c:numCache>
                <c:formatCode>###0.0</c:formatCode>
                <c:ptCount val="5"/>
                <c:pt idx="0">
                  <c:v>34.273551354491637</c:v>
                </c:pt>
                <c:pt idx="1">
                  <c:v>18.965347322541483</c:v>
                </c:pt>
                <c:pt idx="2">
                  <c:v>5.3417556110699627</c:v>
                </c:pt>
                <c:pt idx="3">
                  <c:v>0.76902252750538214</c:v>
                </c:pt>
                <c:pt idx="4">
                  <c:v>0</c:v>
                </c:pt>
              </c:numCache>
            </c:numRef>
          </c:val>
          <c:extLst>
            <c:ext xmlns:c16="http://schemas.microsoft.com/office/drawing/2014/chart" uri="{C3380CC4-5D6E-409C-BE32-E72D297353CC}">
              <c16:uniqueId val="{00000003-D0AA-4516-BE63-FAB38A2C5B94}"/>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MICS08!$H$221:$L$221</c:f>
              <c:strCache>
                <c:ptCount val="5"/>
                <c:pt idx="0">
                  <c:v>Poorest</c:v>
                </c:pt>
                <c:pt idx="1">
                  <c:v>Poor</c:v>
                </c:pt>
                <c:pt idx="2">
                  <c:v>Middle</c:v>
                </c:pt>
                <c:pt idx="3">
                  <c:v>Rich</c:v>
                </c:pt>
                <c:pt idx="4">
                  <c:v>Richest</c:v>
                </c:pt>
              </c:strCache>
            </c:strRef>
          </c:cat>
          <c:val>
            <c:numRef>
              <c:f>MICS08!$H$222:$L$222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5CE-4799-8847-C92A0F3C1FB6}"/>
            </c:ext>
          </c:extLst>
        </c:ser>
        <c:ser>
          <c:idx val="1"/>
          <c:order val="1"/>
          <c:tx>
            <c:strRef>
              <c:f>MICS08!$B$223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MICS08!$H$221:$L$221</c:f>
              <c:strCache>
                <c:ptCount val="5"/>
                <c:pt idx="0">
                  <c:v>Poorest</c:v>
                </c:pt>
                <c:pt idx="1">
                  <c:v>Poor</c:v>
                </c:pt>
                <c:pt idx="2">
                  <c:v>Middle</c:v>
                </c:pt>
                <c:pt idx="3">
                  <c:v>Rich</c:v>
                </c:pt>
                <c:pt idx="4">
                  <c:v>Richest</c:v>
                </c:pt>
              </c:strCache>
            </c:strRef>
          </c:cat>
          <c:val>
            <c:numRef>
              <c:f>MICS08!$H$223:$L$223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5CE-4799-8847-C92A0F3C1FB6}"/>
            </c:ext>
          </c:extLst>
        </c:ser>
        <c:ser>
          <c:idx val="2"/>
          <c:order val="2"/>
          <c:tx>
            <c:strRef>
              <c:f>MICS08!$B$224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MICS08!$H$221:$L$221</c:f>
              <c:strCache>
                <c:ptCount val="5"/>
                <c:pt idx="0">
                  <c:v>Poorest</c:v>
                </c:pt>
                <c:pt idx="1">
                  <c:v>Poor</c:v>
                </c:pt>
                <c:pt idx="2">
                  <c:v>Middle</c:v>
                </c:pt>
                <c:pt idx="3">
                  <c:v>Rich</c:v>
                </c:pt>
                <c:pt idx="4">
                  <c:v>Richest</c:v>
                </c:pt>
              </c:strCache>
            </c:strRef>
          </c:cat>
          <c:val>
            <c:numRef>
              <c:f>MICS08!$H$224:$L$224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5CE-4799-8847-C92A0F3C1FB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MICS08!$C$121:$G$121</c:f>
              <c:strCache>
                <c:ptCount val="5"/>
                <c:pt idx="0">
                  <c:v>Poorest</c:v>
                </c:pt>
                <c:pt idx="1">
                  <c:v>Poor</c:v>
                </c:pt>
                <c:pt idx="2">
                  <c:v>Middle</c:v>
                </c:pt>
                <c:pt idx="3">
                  <c:v>Rich</c:v>
                </c:pt>
                <c:pt idx="4">
                  <c:v>Richest</c:v>
                </c:pt>
              </c:strCache>
            </c:strRef>
          </c:cat>
          <c:val>
            <c:numRef>
              <c:f>MICS08!$C$124:$G$124</c:f>
              <c:numCache>
                <c:formatCode>###0.0</c:formatCode>
                <c:ptCount val="5"/>
                <c:pt idx="0">
                  <c:v>7.0014752827822875</c:v>
                </c:pt>
                <c:pt idx="1">
                  <c:v>4.1738820094342053</c:v>
                </c:pt>
                <c:pt idx="2">
                  <c:v>3.0386472500075832</c:v>
                </c:pt>
                <c:pt idx="3">
                  <c:v>8.3363348200620813</c:v>
                </c:pt>
                <c:pt idx="4">
                  <c:v>55.745929021196787</c:v>
                </c:pt>
              </c:numCache>
            </c:numRef>
          </c:val>
          <c:extLst>
            <c:ext xmlns:c16="http://schemas.microsoft.com/office/drawing/2014/chart" uri="{C3380CC4-5D6E-409C-BE32-E72D297353CC}">
              <c16:uniqueId val="{00000000-3228-405F-A305-7FAC17281C13}"/>
            </c:ext>
          </c:extLst>
        </c:ser>
        <c:ser>
          <c:idx val="1"/>
          <c:order val="1"/>
          <c:tx>
            <c:strRef>
              <c:f>MICS08!$B$125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MICS08!$C$121:$G$121</c:f>
              <c:strCache>
                <c:ptCount val="5"/>
                <c:pt idx="0">
                  <c:v>Poorest</c:v>
                </c:pt>
                <c:pt idx="1">
                  <c:v>Poor</c:v>
                </c:pt>
                <c:pt idx="2">
                  <c:v>Middle</c:v>
                </c:pt>
                <c:pt idx="3">
                  <c:v>Rich</c:v>
                </c:pt>
                <c:pt idx="4">
                  <c:v>Richest</c:v>
                </c:pt>
              </c:strCache>
            </c:strRef>
          </c:cat>
          <c:val>
            <c:numRef>
              <c:f>MICS08!$C$125:$G$125</c:f>
              <c:numCache>
                <c:formatCode>###0.0</c:formatCode>
                <c:ptCount val="5"/>
                <c:pt idx="0">
                  <c:v>1.1713568657596156</c:v>
                </c:pt>
                <c:pt idx="1">
                  <c:v>0.65536215067163983</c:v>
                </c:pt>
                <c:pt idx="2">
                  <c:v>1.0171378435075926</c:v>
                </c:pt>
                <c:pt idx="3">
                  <c:v>3.4891452340010964</c:v>
                </c:pt>
                <c:pt idx="4">
                  <c:v>11.709796240085391</c:v>
                </c:pt>
              </c:numCache>
            </c:numRef>
          </c:val>
          <c:extLst>
            <c:ext xmlns:c16="http://schemas.microsoft.com/office/drawing/2014/chart" uri="{C3380CC4-5D6E-409C-BE32-E72D297353CC}">
              <c16:uniqueId val="{00000001-3228-405F-A305-7FAC17281C13}"/>
            </c:ext>
          </c:extLst>
        </c:ser>
        <c:ser>
          <c:idx val="2"/>
          <c:order val="2"/>
          <c:tx>
            <c:strRef>
              <c:f>MICS08!$B$126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MICS08!$C$121:$G$121</c:f>
              <c:strCache>
                <c:ptCount val="5"/>
                <c:pt idx="0">
                  <c:v>Poorest</c:v>
                </c:pt>
                <c:pt idx="1">
                  <c:v>Poor</c:v>
                </c:pt>
                <c:pt idx="2">
                  <c:v>Middle</c:v>
                </c:pt>
                <c:pt idx="3">
                  <c:v>Rich</c:v>
                </c:pt>
                <c:pt idx="4">
                  <c:v>Richest</c:v>
                </c:pt>
              </c:strCache>
            </c:strRef>
          </c:cat>
          <c:val>
            <c:numRef>
              <c:f>MICS08!$C$126:$G$126</c:f>
              <c:numCache>
                <c:formatCode>###0.0</c:formatCode>
                <c:ptCount val="5"/>
                <c:pt idx="0">
                  <c:v>44.159057857392042</c:v>
                </c:pt>
                <c:pt idx="1">
                  <c:v>39.321090318433519</c:v>
                </c:pt>
                <c:pt idx="2">
                  <c:v>41.400484968322509</c:v>
                </c:pt>
                <c:pt idx="3">
                  <c:v>47.25254463691212</c:v>
                </c:pt>
                <c:pt idx="4">
                  <c:v>30.368780979557584</c:v>
                </c:pt>
              </c:numCache>
            </c:numRef>
          </c:val>
          <c:extLst>
            <c:ext xmlns:c16="http://schemas.microsoft.com/office/drawing/2014/chart" uri="{C3380CC4-5D6E-409C-BE32-E72D297353CC}">
              <c16:uniqueId val="{00000002-3228-405F-A305-7FAC17281C13}"/>
            </c:ext>
          </c:extLst>
        </c:ser>
        <c:ser>
          <c:idx val="3"/>
          <c:order val="3"/>
          <c:tx>
            <c:strRef>
              <c:f>MICS08!$B$127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MICS08!$C$121:$G$121</c:f>
              <c:strCache>
                <c:ptCount val="5"/>
                <c:pt idx="0">
                  <c:v>Poorest</c:v>
                </c:pt>
                <c:pt idx="1">
                  <c:v>Poor</c:v>
                </c:pt>
                <c:pt idx="2">
                  <c:v>Middle</c:v>
                </c:pt>
                <c:pt idx="3">
                  <c:v>Rich</c:v>
                </c:pt>
                <c:pt idx="4">
                  <c:v>Richest</c:v>
                </c:pt>
              </c:strCache>
            </c:strRef>
          </c:cat>
          <c:val>
            <c:numRef>
              <c:f>MICS08!$C$127:$G$127</c:f>
              <c:numCache>
                <c:formatCode>###0.0</c:formatCode>
                <c:ptCount val="5"/>
                <c:pt idx="0">
                  <c:v>47.668109994066057</c:v>
                </c:pt>
                <c:pt idx="1">
                  <c:v>55.849665521460636</c:v>
                </c:pt>
                <c:pt idx="2">
                  <c:v>54.543729938162308</c:v>
                </c:pt>
                <c:pt idx="3">
                  <c:v>40.921975309024702</c:v>
                </c:pt>
                <c:pt idx="4">
                  <c:v>2.1754937591602381</c:v>
                </c:pt>
              </c:numCache>
            </c:numRef>
          </c:val>
          <c:extLst>
            <c:ext xmlns:c16="http://schemas.microsoft.com/office/drawing/2014/chart" uri="{C3380CC4-5D6E-409C-BE32-E72D297353CC}">
              <c16:uniqueId val="{00000003-3228-405F-A305-7FAC17281C13}"/>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MICS08!$M$121:$Q$121</c:f>
              <c:strCache>
                <c:ptCount val="5"/>
                <c:pt idx="0">
                  <c:v>Poorest</c:v>
                </c:pt>
                <c:pt idx="1">
                  <c:v>Poor</c:v>
                </c:pt>
                <c:pt idx="2">
                  <c:v>Middle</c:v>
                </c:pt>
                <c:pt idx="3">
                  <c:v>Rich</c:v>
                </c:pt>
                <c:pt idx="4">
                  <c:v>Richest</c:v>
                </c:pt>
              </c:strCache>
            </c:strRef>
          </c:cat>
          <c:val>
            <c:numRef>
              <c:f>MICS08!$M$124:$Q$124</c:f>
              <c:numCache>
                <c:formatCode>###0.0</c:formatCode>
                <c:ptCount val="5"/>
                <c:pt idx="0">
                  <c:v>6.4002047067427839</c:v>
                </c:pt>
                <c:pt idx="1">
                  <c:v>4.5767445554921826</c:v>
                </c:pt>
                <c:pt idx="2">
                  <c:v>3.6149349248407274</c:v>
                </c:pt>
                <c:pt idx="3">
                  <c:v>3.2641368114467388</c:v>
                </c:pt>
                <c:pt idx="4">
                  <c:v>5.4382178619451782</c:v>
                </c:pt>
              </c:numCache>
            </c:numRef>
          </c:val>
          <c:extLst>
            <c:ext xmlns:c16="http://schemas.microsoft.com/office/drawing/2014/chart" uri="{C3380CC4-5D6E-409C-BE32-E72D297353CC}">
              <c16:uniqueId val="{00000000-1E88-43B4-AAD7-895D48116CFB}"/>
            </c:ext>
          </c:extLst>
        </c:ser>
        <c:ser>
          <c:idx val="1"/>
          <c:order val="1"/>
          <c:tx>
            <c:strRef>
              <c:f>MICS08!$B$125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MICS08!$M$121:$Q$121</c:f>
              <c:strCache>
                <c:ptCount val="5"/>
                <c:pt idx="0">
                  <c:v>Poorest</c:v>
                </c:pt>
                <c:pt idx="1">
                  <c:v>Poor</c:v>
                </c:pt>
                <c:pt idx="2">
                  <c:v>Middle</c:v>
                </c:pt>
                <c:pt idx="3">
                  <c:v>Rich</c:v>
                </c:pt>
                <c:pt idx="4">
                  <c:v>Richest</c:v>
                </c:pt>
              </c:strCache>
            </c:strRef>
          </c:cat>
          <c:val>
            <c:numRef>
              <c:f>MICS08!$M$125:$Q$125</c:f>
              <c:numCache>
                <c:formatCode>###0.0</c:formatCode>
                <c:ptCount val="5"/>
                <c:pt idx="0">
                  <c:v>0.81449648298483079</c:v>
                </c:pt>
                <c:pt idx="1">
                  <c:v>1.0507567963875069</c:v>
                </c:pt>
                <c:pt idx="2">
                  <c:v>0.71335663742373367</c:v>
                </c:pt>
                <c:pt idx="3">
                  <c:v>0.7905147305925887</c:v>
                </c:pt>
                <c:pt idx="4">
                  <c:v>2.3754898796154795</c:v>
                </c:pt>
              </c:numCache>
            </c:numRef>
          </c:val>
          <c:extLst>
            <c:ext xmlns:c16="http://schemas.microsoft.com/office/drawing/2014/chart" uri="{C3380CC4-5D6E-409C-BE32-E72D297353CC}">
              <c16:uniqueId val="{00000001-1E88-43B4-AAD7-895D48116CFB}"/>
            </c:ext>
          </c:extLst>
        </c:ser>
        <c:ser>
          <c:idx val="2"/>
          <c:order val="2"/>
          <c:tx>
            <c:strRef>
              <c:f>MICS08!$B$126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MICS08!$M$121:$Q$121</c:f>
              <c:strCache>
                <c:ptCount val="5"/>
                <c:pt idx="0">
                  <c:v>Poorest</c:v>
                </c:pt>
                <c:pt idx="1">
                  <c:v>Poor</c:v>
                </c:pt>
                <c:pt idx="2">
                  <c:v>Middle</c:v>
                </c:pt>
                <c:pt idx="3">
                  <c:v>Rich</c:v>
                </c:pt>
                <c:pt idx="4">
                  <c:v>Richest</c:v>
                </c:pt>
              </c:strCache>
            </c:strRef>
          </c:cat>
          <c:val>
            <c:numRef>
              <c:f>MICS08!$M$126:$Q$126</c:f>
              <c:numCache>
                <c:formatCode>###0.0</c:formatCode>
                <c:ptCount val="5"/>
                <c:pt idx="0">
                  <c:v>42.546032198888824</c:v>
                </c:pt>
                <c:pt idx="1">
                  <c:v>39.663502476229745</c:v>
                </c:pt>
                <c:pt idx="2">
                  <c:v>38.508009065008366</c:v>
                </c:pt>
                <c:pt idx="3">
                  <c:v>41.495419254669848</c:v>
                </c:pt>
                <c:pt idx="4">
                  <c:v>38.922886680464096</c:v>
                </c:pt>
              </c:numCache>
            </c:numRef>
          </c:val>
          <c:extLst>
            <c:ext xmlns:c16="http://schemas.microsoft.com/office/drawing/2014/chart" uri="{C3380CC4-5D6E-409C-BE32-E72D297353CC}">
              <c16:uniqueId val="{00000002-1E88-43B4-AAD7-895D48116CFB}"/>
            </c:ext>
          </c:extLst>
        </c:ser>
        <c:ser>
          <c:idx val="3"/>
          <c:order val="3"/>
          <c:tx>
            <c:strRef>
              <c:f>MICS08!$B$127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MICS08!$M$121:$Q$121</c:f>
              <c:strCache>
                <c:ptCount val="5"/>
                <c:pt idx="0">
                  <c:v>Poorest</c:v>
                </c:pt>
                <c:pt idx="1">
                  <c:v>Poor</c:v>
                </c:pt>
                <c:pt idx="2">
                  <c:v>Middle</c:v>
                </c:pt>
                <c:pt idx="3">
                  <c:v>Rich</c:v>
                </c:pt>
                <c:pt idx="4">
                  <c:v>Richest</c:v>
                </c:pt>
              </c:strCache>
            </c:strRef>
          </c:cat>
          <c:val>
            <c:numRef>
              <c:f>MICS08!$M$127:$Q$127</c:f>
              <c:numCache>
                <c:formatCode>###0.0</c:formatCode>
                <c:ptCount val="5"/>
                <c:pt idx="0">
                  <c:v>50.239266611383556</c:v>
                </c:pt>
                <c:pt idx="1">
                  <c:v>54.708996171890568</c:v>
                </c:pt>
                <c:pt idx="2">
                  <c:v>57.16369937272718</c:v>
                </c:pt>
                <c:pt idx="3">
                  <c:v>54.449929203290829</c:v>
                </c:pt>
                <c:pt idx="4">
                  <c:v>53.263405577975242</c:v>
                </c:pt>
              </c:numCache>
            </c:numRef>
          </c:val>
          <c:extLst>
            <c:ext xmlns:c16="http://schemas.microsoft.com/office/drawing/2014/chart" uri="{C3380CC4-5D6E-409C-BE32-E72D297353CC}">
              <c16:uniqueId val="{00000003-1E88-43B4-AAD7-895D48116CFB}"/>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'AIS09'!$M$18:$Q$18</c:f>
              <c:numCache>
                <c:formatCode>###0.0</c:formatCode>
                <c:ptCount val="5"/>
                <c:pt idx="0">
                  <c:v>19.150877349465098</c:v>
                </c:pt>
                <c:pt idx="1">
                  <c:v>19.571494358176057</c:v>
                </c:pt>
                <c:pt idx="2">
                  <c:v>26.230023563058207</c:v>
                </c:pt>
                <c:pt idx="3">
                  <c:v>33.135472806650036</c:v>
                </c:pt>
                <c:pt idx="4">
                  <c:v>47.866951937967805</c:v>
                </c:pt>
              </c:numCache>
            </c:numRef>
          </c:val>
          <c:extLst>
            <c:ext xmlns:c16="http://schemas.microsoft.com/office/drawing/2014/chart" uri="{C3380CC4-5D6E-409C-BE32-E72D297353CC}">
              <c16:uniqueId val="{00000000-8882-496A-B5FD-A3C543F6F2A4}"/>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'AIS09'!$M$19:$Q$19</c:f>
              <c:numCache>
                <c:formatCode>###0.0</c:formatCode>
                <c:ptCount val="5"/>
                <c:pt idx="0">
                  <c:v>10.429989939920699</c:v>
                </c:pt>
                <c:pt idx="1">
                  <c:v>11.606933210896834</c:v>
                </c:pt>
                <c:pt idx="2">
                  <c:v>11.88314208675124</c:v>
                </c:pt>
                <c:pt idx="3">
                  <c:v>13.604534309440556</c:v>
                </c:pt>
                <c:pt idx="4">
                  <c:v>12.28033830659875</c:v>
                </c:pt>
              </c:numCache>
            </c:numRef>
          </c:val>
          <c:extLst>
            <c:ext xmlns:c16="http://schemas.microsoft.com/office/drawing/2014/chart" uri="{C3380CC4-5D6E-409C-BE32-E72D297353CC}">
              <c16:uniqueId val="{00000001-8882-496A-B5FD-A3C543F6F2A4}"/>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'AIS09'!$M$20:$Q$20</c:f>
              <c:numCache>
                <c:formatCode>###0.0</c:formatCode>
                <c:ptCount val="5"/>
                <c:pt idx="0">
                  <c:v>57.098902486189502</c:v>
                </c:pt>
                <c:pt idx="1">
                  <c:v>51.625928770200304</c:v>
                </c:pt>
                <c:pt idx="2">
                  <c:v>47.625314469425156</c:v>
                </c:pt>
                <c:pt idx="3">
                  <c:v>42.30543343484964</c:v>
                </c:pt>
                <c:pt idx="4">
                  <c:v>31.974713025378136</c:v>
                </c:pt>
              </c:numCache>
            </c:numRef>
          </c:val>
          <c:extLst>
            <c:ext xmlns:c16="http://schemas.microsoft.com/office/drawing/2014/chart" uri="{C3380CC4-5D6E-409C-BE32-E72D297353CC}">
              <c16:uniqueId val="{00000002-8882-496A-B5FD-A3C543F6F2A4}"/>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'AIS09'!$M$21:$Q$21</c:f>
              <c:numCache>
                <c:formatCode>###0.0</c:formatCode>
                <c:ptCount val="5"/>
                <c:pt idx="0">
                  <c:v>13.320230224424698</c:v>
                </c:pt>
                <c:pt idx="1">
                  <c:v>17.195643660726802</c:v>
                </c:pt>
                <c:pt idx="2">
                  <c:v>14.261519880765396</c:v>
                </c:pt>
                <c:pt idx="3">
                  <c:v>10.954559449059767</c:v>
                </c:pt>
                <c:pt idx="4">
                  <c:v>7.8779967300553091</c:v>
                </c:pt>
              </c:numCache>
            </c:numRef>
          </c:val>
          <c:extLst>
            <c:ext xmlns:c16="http://schemas.microsoft.com/office/drawing/2014/chart" uri="{C3380CC4-5D6E-409C-BE32-E72D297353CC}">
              <c16:uniqueId val="{00000003-8882-496A-B5FD-A3C543F6F2A4}"/>
            </c:ext>
          </c:extLst>
        </c:ser>
        <c:dLbls>
          <c:showLegendKey val="0"/>
          <c:showVal val="0"/>
          <c:showCatName val="0"/>
          <c:showSerName val="0"/>
          <c:showPercent val="0"/>
          <c:showBubbleSize val="0"/>
        </c:dLbls>
        <c:gapWidth val="50"/>
        <c:overlap val="100"/>
        <c:axId val="338721408"/>
        <c:axId val="338747776"/>
      </c:barChart>
      <c:catAx>
        <c:axId val="33872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47776"/>
        <c:crosses val="autoZero"/>
        <c:auto val="1"/>
        <c:lblAlgn val="ctr"/>
        <c:lblOffset val="100"/>
        <c:tickLblSkip val="1"/>
        <c:tickMarkSkip val="1"/>
        <c:noMultiLvlLbl val="0"/>
      </c:catAx>
      <c:valAx>
        <c:axId val="33874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2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'AIS09'!$R$18:$AB$18</c:f>
              <c:numCache>
                <c:formatCode>###0.0</c:formatCode>
                <c:ptCount val="11"/>
                <c:pt idx="0">
                  <c:v>32.286518212177874</c:v>
                </c:pt>
                <c:pt idx="1">
                  <c:v>53.946396194607807</c:v>
                </c:pt>
                <c:pt idx="2">
                  <c:v>56.536889549550736</c:v>
                </c:pt>
                <c:pt idx="3">
                  <c:v>37.89194111435021</c:v>
                </c:pt>
                <c:pt idx="4">
                  <c:v>99.478761218003655</c:v>
                </c:pt>
                <c:pt idx="5">
                  <c:v>72.519060235307691</c:v>
                </c:pt>
                <c:pt idx="6">
                  <c:v>39.50198389130896</c:v>
                </c:pt>
                <c:pt idx="7">
                  <c:v>72.83391331822348</c:v>
                </c:pt>
                <c:pt idx="8">
                  <c:v>56.750025971165229</c:v>
                </c:pt>
                <c:pt idx="9">
                  <c:v>36.761717091136191</c:v>
                </c:pt>
                <c:pt idx="10">
                  <c:v>21.039516704466578</c:v>
                </c:pt>
              </c:numCache>
            </c:numRef>
          </c:val>
          <c:extLst>
            <c:ext xmlns:c16="http://schemas.microsoft.com/office/drawing/2014/chart" uri="{C3380CC4-5D6E-409C-BE32-E72D297353CC}">
              <c16:uniqueId val="{00000000-7F0D-4003-BB95-1FB7AF375B60}"/>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'AIS09'!$R$19:$AB$19</c:f>
              <c:numCache>
                <c:formatCode>###0.0</c:formatCode>
                <c:ptCount val="11"/>
                <c:pt idx="0">
                  <c:v>8.2174824516214056</c:v>
                </c:pt>
                <c:pt idx="1">
                  <c:v>11.82297744037059</c:v>
                </c:pt>
                <c:pt idx="2">
                  <c:v>12.290450041221227</c:v>
                </c:pt>
                <c:pt idx="3">
                  <c:v>7.9797899707545072</c:v>
                </c:pt>
                <c:pt idx="4">
                  <c:v>0.36993465513772533</c:v>
                </c:pt>
                <c:pt idx="5">
                  <c:v>3.5556237425930473</c:v>
                </c:pt>
                <c:pt idx="6">
                  <c:v>8.2362822222325818</c:v>
                </c:pt>
                <c:pt idx="7">
                  <c:v>7.3399198387779778</c:v>
                </c:pt>
                <c:pt idx="8">
                  <c:v>13.487122414755142</c:v>
                </c:pt>
                <c:pt idx="9">
                  <c:v>11.088913106376067</c:v>
                </c:pt>
                <c:pt idx="10">
                  <c:v>3.7422110842574865</c:v>
                </c:pt>
              </c:numCache>
            </c:numRef>
          </c:val>
          <c:extLst>
            <c:ext xmlns:c16="http://schemas.microsoft.com/office/drawing/2014/chart" uri="{C3380CC4-5D6E-409C-BE32-E72D297353CC}">
              <c16:uniqueId val="{00000001-7F0D-4003-BB95-1FB7AF375B60}"/>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'AIS09'!$R$20:$AB$20</c:f>
              <c:numCache>
                <c:formatCode>###0.0</c:formatCode>
                <c:ptCount val="11"/>
                <c:pt idx="0">
                  <c:v>46.788287709079562</c:v>
                </c:pt>
                <c:pt idx="1">
                  <c:v>28.36987607976873</c:v>
                </c:pt>
                <c:pt idx="2">
                  <c:v>28.380467516185391</c:v>
                </c:pt>
                <c:pt idx="3">
                  <c:v>27.576907753392163</c:v>
                </c:pt>
                <c:pt idx="4">
                  <c:v>0.15130412685861927</c:v>
                </c:pt>
                <c:pt idx="5">
                  <c:v>22.697934174379157</c:v>
                </c:pt>
                <c:pt idx="6">
                  <c:v>43.447133214911759</c:v>
                </c:pt>
                <c:pt idx="7">
                  <c:v>12.182516689138524</c:v>
                </c:pt>
                <c:pt idx="8">
                  <c:v>25.672808423315317</c:v>
                </c:pt>
                <c:pt idx="9">
                  <c:v>24.398733796390047</c:v>
                </c:pt>
                <c:pt idx="10">
                  <c:v>65.573332273684557</c:v>
                </c:pt>
              </c:numCache>
            </c:numRef>
          </c:val>
          <c:extLst>
            <c:ext xmlns:c16="http://schemas.microsoft.com/office/drawing/2014/chart" uri="{C3380CC4-5D6E-409C-BE32-E72D297353CC}">
              <c16:uniqueId val="{00000002-7F0D-4003-BB95-1FB7AF375B60}"/>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'AIS09'!$R$21:$AB$21</c:f>
              <c:numCache>
                <c:formatCode>###0.0</c:formatCode>
                <c:ptCount val="11"/>
                <c:pt idx="0">
                  <c:v>12.707711627121155</c:v>
                </c:pt>
                <c:pt idx="1">
                  <c:v>5.860750285252883</c:v>
                </c:pt>
                <c:pt idx="2">
                  <c:v>2.7921928930426376</c:v>
                </c:pt>
                <c:pt idx="3">
                  <c:v>26.551361161503113</c:v>
                </c:pt>
                <c:pt idx="4">
                  <c:v>0</c:v>
                </c:pt>
                <c:pt idx="5">
                  <c:v>1.2273818477201097</c:v>
                </c:pt>
                <c:pt idx="6">
                  <c:v>8.8146006715466996</c:v>
                </c:pt>
                <c:pt idx="7">
                  <c:v>7.6436501538600279</c:v>
                </c:pt>
                <c:pt idx="8">
                  <c:v>4.0900431907643187</c:v>
                </c:pt>
                <c:pt idx="9">
                  <c:v>27.7506360060977</c:v>
                </c:pt>
                <c:pt idx="10">
                  <c:v>9.6449399375913796</c:v>
                </c:pt>
              </c:numCache>
            </c:numRef>
          </c:val>
          <c:extLst>
            <c:ext xmlns:c16="http://schemas.microsoft.com/office/drawing/2014/chart" uri="{C3380CC4-5D6E-409C-BE32-E72D297353CC}">
              <c16:uniqueId val="{00000003-7F0D-4003-BB95-1FB7AF375B60}"/>
            </c:ext>
          </c:extLst>
        </c:ser>
        <c:dLbls>
          <c:showLegendKey val="0"/>
          <c:showVal val="0"/>
          <c:showCatName val="0"/>
          <c:showSerName val="0"/>
          <c:showPercent val="0"/>
          <c:showBubbleSize val="0"/>
        </c:dLbls>
        <c:gapWidth val="50"/>
        <c:overlap val="100"/>
        <c:axId val="339931520"/>
        <c:axId val="339933056"/>
      </c:barChart>
      <c:catAx>
        <c:axId val="33993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33056"/>
        <c:crosses val="autoZero"/>
        <c:auto val="1"/>
        <c:lblAlgn val="ctr"/>
        <c:lblOffset val="100"/>
        <c:tickLblSkip val="1"/>
        <c:tickMarkSkip val="1"/>
        <c:noMultiLvlLbl val="0"/>
      </c:catAx>
      <c:valAx>
        <c:axId val="339933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31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'AIS09'!$C$18:$G$18</c:f>
              <c:numCache>
                <c:formatCode>###0.0</c:formatCode>
                <c:ptCount val="5"/>
                <c:pt idx="0">
                  <c:v>20.686671559644605</c:v>
                </c:pt>
                <c:pt idx="1">
                  <c:v>24.924717614883804</c:v>
                </c:pt>
                <c:pt idx="2">
                  <c:v>33.393246270733613</c:v>
                </c:pt>
                <c:pt idx="3">
                  <c:v>52.924687696241101</c:v>
                </c:pt>
                <c:pt idx="4">
                  <c:v>86.758785688023494</c:v>
                </c:pt>
              </c:numCache>
            </c:numRef>
          </c:val>
          <c:extLst>
            <c:ext xmlns:c16="http://schemas.microsoft.com/office/drawing/2014/chart" uri="{C3380CC4-5D6E-409C-BE32-E72D297353CC}">
              <c16:uniqueId val="{00000000-7C75-48D1-991E-A0D3181E96CE}"/>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'AIS09'!$C$19:$G$19</c:f>
              <c:numCache>
                <c:formatCode>###0.0</c:formatCode>
                <c:ptCount val="5"/>
                <c:pt idx="0">
                  <c:v>9.1185007870167869</c:v>
                </c:pt>
                <c:pt idx="1">
                  <c:v>11.063409268888925</c:v>
                </c:pt>
                <c:pt idx="2">
                  <c:v>10.695355620749469</c:v>
                </c:pt>
                <c:pt idx="3">
                  <c:v>11.319331507077036</c:v>
                </c:pt>
                <c:pt idx="4">
                  <c:v>2.5371688374841126</c:v>
                </c:pt>
              </c:numCache>
            </c:numRef>
          </c:val>
          <c:extLst>
            <c:ext xmlns:c16="http://schemas.microsoft.com/office/drawing/2014/chart" uri="{C3380CC4-5D6E-409C-BE32-E72D297353CC}">
              <c16:uniqueId val="{00000001-7C75-48D1-991E-A0D3181E96CE}"/>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'AIS09'!$C$20:$G$20</c:f>
              <c:numCache>
                <c:formatCode>###0.0</c:formatCode>
                <c:ptCount val="5"/>
                <c:pt idx="0">
                  <c:v>54.861136570921765</c:v>
                </c:pt>
                <c:pt idx="1">
                  <c:v>48.968079712516783</c:v>
                </c:pt>
                <c:pt idx="2">
                  <c:v>43.567853813158607</c:v>
                </c:pt>
                <c:pt idx="3">
                  <c:v>29.243546126129672</c:v>
                </c:pt>
                <c:pt idx="4">
                  <c:v>9.5904617157383996</c:v>
                </c:pt>
              </c:numCache>
            </c:numRef>
          </c:val>
          <c:extLst>
            <c:ext xmlns:c16="http://schemas.microsoft.com/office/drawing/2014/chart" uri="{C3380CC4-5D6E-409C-BE32-E72D297353CC}">
              <c16:uniqueId val="{00000002-7C75-48D1-991E-A0D3181E96CE}"/>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'AIS09'!$C$21:$G$21</c:f>
              <c:numCache>
                <c:formatCode>###0.0</c:formatCode>
                <c:ptCount val="5"/>
                <c:pt idx="0">
                  <c:v>15.333691082416841</c:v>
                </c:pt>
                <c:pt idx="1">
                  <c:v>15.043793403710485</c:v>
                </c:pt>
                <c:pt idx="2">
                  <c:v>12.343544295358313</c:v>
                </c:pt>
                <c:pt idx="3">
                  <c:v>6.5124346705521932</c:v>
                </c:pt>
                <c:pt idx="4">
                  <c:v>1.113583758753995</c:v>
                </c:pt>
              </c:numCache>
            </c:numRef>
          </c:val>
          <c:extLst>
            <c:ext xmlns:c16="http://schemas.microsoft.com/office/drawing/2014/chart" uri="{C3380CC4-5D6E-409C-BE32-E72D297353CC}">
              <c16:uniqueId val="{00000003-7C75-48D1-991E-A0D3181E96CE}"/>
            </c:ext>
          </c:extLst>
        </c:ser>
        <c:dLbls>
          <c:showLegendKey val="0"/>
          <c:showVal val="0"/>
          <c:showCatName val="0"/>
          <c:showSerName val="0"/>
          <c:showPercent val="0"/>
          <c:showBubbleSize val="0"/>
        </c:dLbls>
        <c:gapWidth val="50"/>
        <c:overlap val="100"/>
        <c:axId val="339978496"/>
        <c:axId val="339996672"/>
      </c:barChart>
      <c:catAx>
        <c:axId val="339978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96672"/>
        <c:crosses val="autoZero"/>
        <c:auto val="1"/>
        <c:lblAlgn val="ctr"/>
        <c:lblOffset val="100"/>
        <c:tickLblSkip val="1"/>
        <c:tickMarkSkip val="1"/>
        <c:noMultiLvlLbl val="0"/>
      </c:catAx>
      <c:valAx>
        <c:axId val="33999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78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'AIS09'!$R$124:$AB$124</c:f>
              <c:numCache>
                <c:formatCode>###0.0</c:formatCode>
                <c:ptCount val="11"/>
                <c:pt idx="0">
                  <c:v>34.665455141163939</c:v>
                </c:pt>
                <c:pt idx="1">
                  <c:v>27.890153316778726</c:v>
                </c:pt>
                <c:pt idx="2">
                  <c:v>22.891967071454676</c:v>
                </c:pt>
                <c:pt idx="3">
                  <c:v>24.036597127080796</c:v>
                </c:pt>
                <c:pt idx="4">
                  <c:v>64.141687378672472</c:v>
                </c:pt>
                <c:pt idx="5">
                  <c:v>41.609933899297651</c:v>
                </c:pt>
                <c:pt idx="6">
                  <c:v>25.818272282374693</c:v>
                </c:pt>
                <c:pt idx="7">
                  <c:v>46.57777541776629</c:v>
                </c:pt>
                <c:pt idx="8">
                  <c:v>12.374061731550791</c:v>
                </c:pt>
                <c:pt idx="9">
                  <c:v>19.773350197277541</c:v>
                </c:pt>
                <c:pt idx="10">
                  <c:v>6.8616621981955408</c:v>
                </c:pt>
              </c:numCache>
            </c:numRef>
          </c:val>
          <c:extLst>
            <c:ext xmlns:c16="http://schemas.microsoft.com/office/drawing/2014/chart" uri="{C3380CC4-5D6E-409C-BE32-E72D297353CC}">
              <c16:uniqueId val="{00000000-76D9-4315-9A1C-4793A94A48A9}"/>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'AIS09'!$R$125:$AB$125</c:f>
              <c:numCache>
                <c:formatCode>###0.0</c:formatCode>
                <c:ptCount val="11"/>
                <c:pt idx="0">
                  <c:v>8.4875180329523889</c:v>
                </c:pt>
                <c:pt idx="1">
                  <c:v>1.385486757667779</c:v>
                </c:pt>
                <c:pt idx="2">
                  <c:v>2.2265122567651998</c:v>
                </c:pt>
                <c:pt idx="3">
                  <c:v>13.257532611034453</c:v>
                </c:pt>
                <c:pt idx="4">
                  <c:v>19.551962262900073</c:v>
                </c:pt>
                <c:pt idx="5">
                  <c:v>4.1497191084910314</c:v>
                </c:pt>
                <c:pt idx="6">
                  <c:v>4.736923436935589</c:v>
                </c:pt>
                <c:pt idx="7">
                  <c:v>10.791306845987039</c:v>
                </c:pt>
                <c:pt idx="8">
                  <c:v>10.825835706414063</c:v>
                </c:pt>
                <c:pt idx="9">
                  <c:v>7.4614531835852729</c:v>
                </c:pt>
                <c:pt idx="10">
                  <c:v>1.9874400775512495</c:v>
                </c:pt>
              </c:numCache>
            </c:numRef>
          </c:val>
          <c:extLst>
            <c:ext xmlns:c16="http://schemas.microsoft.com/office/drawing/2014/chart" uri="{C3380CC4-5D6E-409C-BE32-E72D297353CC}">
              <c16:uniqueId val="{00000001-76D9-4315-9A1C-4793A94A48A9}"/>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'AIS09'!$R$126:$AB$126</c:f>
              <c:numCache>
                <c:formatCode>###0.0</c:formatCode>
                <c:ptCount val="11"/>
                <c:pt idx="0">
                  <c:v>28.093115722965699</c:v>
                </c:pt>
                <c:pt idx="1">
                  <c:v>50.367903670990223</c:v>
                </c:pt>
                <c:pt idx="2">
                  <c:v>62.037546299818345</c:v>
                </c:pt>
                <c:pt idx="3">
                  <c:v>25.981659711069895</c:v>
                </c:pt>
                <c:pt idx="4">
                  <c:v>16.30635035842732</c:v>
                </c:pt>
                <c:pt idx="5">
                  <c:v>47.264373096805492</c:v>
                </c:pt>
                <c:pt idx="6">
                  <c:v>25.547433878989651</c:v>
                </c:pt>
                <c:pt idx="7">
                  <c:v>40.551695713276338</c:v>
                </c:pt>
                <c:pt idx="8">
                  <c:v>26.51948653035636</c:v>
                </c:pt>
                <c:pt idx="9">
                  <c:v>12.614830348207326</c:v>
                </c:pt>
                <c:pt idx="10">
                  <c:v>15.887413741894266</c:v>
                </c:pt>
              </c:numCache>
            </c:numRef>
          </c:val>
          <c:extLst>
            <c:ext xmlns:c16="http://schemas.microsoft.com/office/drawing/2014/chart" uri="{C3380CC4-5D6E-409C-BE32-E72D297353CC}">
              <c16:uniqueId val="{00000002-76D9-4315-9A1C-4793A94A48A9}"/>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'AIS09'!$R$127:$AB$127</c:f>
              <c:numCache>
                <c:formatCode>###0.0</c:formatCode>
                <c:ptCount val="11"/>
                <c:pt idx="0">
                  <c:v>28.753911102917918</c:v>
                </c:pt>
                <c:pt idx="1">
                  <c:v>20.356456254563245</c:v>
                </c:pt>
                <c:pt idx="2">
                  <c:v>12.843974371961842</c:v>
                </c:pt>
                <c:pt idx="3">
                  <c:v>36.724210550814831</c:v>
                </c:pt>
                <c:pt idx="4">
                  <c:v>0</c:v>
                </c:pt>
                <c:pt idx="5">
                  <c:v>6.9759738954059483</c:v>
                </c:pt>
                <c:pt idx="6">
                  <c:v>43.897370401700137</c:v>
                </c:pt>
                <c:pt idx="7">
                  <c:v>2.0792220229702743</c:v>
                </c:pt>
                <c:pt idx="8">
                  <c:v>50.28061603167896</c:v>
                </c:pt>
                <c:pt idx="9">
                  <c:v>60.150366270929865</c:v>
                </c:pt>
                <c:pt idx="10">
                  <c:v>75.26348398235919</c:v>
                </c:pt>
              </c:numCache>
            </c:numRef>
          </c:val>
          <c:extLst>
            <c:ext xmlns:c16="http://schemas.microsoft.com/office/drawing/2014/chart" uri="{C3380CC4-5D6E-409C-BE32-E72D297353CC}">
              <c16:uniqueId val="{00000003-76D9-4315-9A1C-4793A94A48A9}"/>
            </c:ext>
          </c:extLst>
        </c:ser>
        <c:dLbls>
          <c:showLegendKey val="0"/>
          <c:showVal val="0"/>
          <c:showCatName val="0"/>
          <c:showSerName val="0"/>
          <c:showPercent val="0"/>
          <c:showBubbleSize val="0"/>
        </c:dLbls>
        <c:gapWidth val="50"/>
        <c:overlap val="100"/>
        <c:axId val="340149760"/>
        <c:axId val="340151296"/>
      </c:barChart>
      <c:catAx>
        <c:axId val="340149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51296"/>
        <c:crosses val="autoZero"/>
        <c:auto val="1"/>
        <c:lblAlgn val="ctr"/>
        <c:lblOffset val="100"/>
        <c:tickLblSkip val="1"/>
        <c:tickMarkSkip val="1"/>
        <c:noMultiLvlLbl val="0"/>
      </c:catAx>
      <c:valAx>
        <c:axId val="340151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49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8F-4EEA-8CBE-580EE6B9A96B}"/>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48F-4EEA-8CBE-580EE6B9A96B}"/>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48F-4EEA-8CBE-580EE6B9A96B}"/>
            </c:ext>
          </c:extLst>
        </c:ser>
        <c:dLbls>
          <c:showLegendKey val="0"/>
          <c:showVal val="0"/>
          <c:showCatName val="0"/>
          <c:showSerName val="0"/>
          <c:showPercent val="0"/>
          <c:showBubbleSize val="0"/>
        </c:dLbls>
        <c:gapWidth val="50"/>
        <c:overlap val="100"/>
        <c:axId val="340307328"/>
        <c:axId val="340317312"/>
      </c:barChart>
      <c:catAx>
        <c:axId val="340307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317312"/>
        <c:crosses val="autoZero"/>
        <c:auto val="1"/>
        <c:lblAlgn val="ctr"/>
        <c:lblOffset val="100"/>
        <c:tickLblSkip val="1"/>
        <c:tickMarkSkip val="1"/>
        <c:noMultiLvlLbl val="0"/>
      </c:catAx>
      <c:valAx>
        <c:axId val="34031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307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874-4B34-927C-DC900EF0C47A}"/>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D874-4B34-927C-DC900EF0C47A}"/>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'AIS09'!$R$224:$AB$224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D874-4B34-927C-DC900EF0C47A}"/>
            </c:ext>
          </c:extLst>
        </c:ser>
        <c:dLbls>
          <c:showLegendKey val="0"/>
          <c:showVal val="0"/>
          <c:showCatName val="0"/>
          <c:showSerName val="0"/>
          <c:showPercent val="0"/>
          <c:showBubbleSize val="0"/>
        </c:dLbls>
        <c:gapWidth val="50"/>
        <c:overlap val="100"/>
        <c:axId val="340508672"/>
        <c:axId val="340510208"/>
      </c:barChart>
      <c:catAx>
        <c:axId val="34050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10208"/>
        <c:crosses val="autoZero"/>
        <c:auto val="1"/>
        <c:lblAlgn val="ctr"/>
        <c:lblOffset val="100"/>
        <c:tickLblSkip val="1"/>
        <c:tickMarkSkip val="1"/>
        <c:noMultiLvlLbl val="0"/>
      </c:catAx>
      <c:valAx>
        <c:axId val="340510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0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890-45B6-BD8C-8F72A269037A}"/>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890-45B6-BD8C-8F72A269037A}"/>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890-45B6-BD8C-8F72A269037A}"/>
            </c:ext>
          </c:extLst>
        </c:ser>
        <c:dLbls>
          <c:showLegendKey val="0"/>
          <c:showVal val="0"/>
          <c:showCatName val="0"/>
          <c:showSerName val="0"/>
          <c:showPercent val="0"/>
          <c:showBubbleSize val="0"/>
        </c:dLbls>
        <c:gapWidth val="50"/>
        <c:overlap val="100"/>
        <c:axId val="340599168"/>
        <c:axId val="340600704"/>
      </c:barChart>
      <c:catAx>
        <c:axId val="34059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00704"/>
        <c:crosses val="autoZero"/>
        <c:auto val="1"/>
        <c:lblAlgn val="ctr"/>
        <c:lblOffset val="100"/>
        <c:tickLblSkip val="1"/>
        <c:tickMarkSkip val="1"/>
        <c:noMultiLvlLbl val="0"/>
      </c:catAx>
      <c:valAx>
        <c:axId val="340600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99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'AIS09'!$H$18:$L$18</c:f>
              <c:numCache>
                <c:formatCode>###0.0</c:formatCode>
                <c:ptCount val="5"/>
                <c:pt idx="0">
                  <c:v>36.211321885339324</c:v>
                </c:pt>
                <c:pt idx="1">
                  <c:v>66.525985106195947</c:v>
                </c:pt>
                <c:pt idx="2">
                  <c:v>85.208621308229098</c:v>
                </c:pt>
                <c:pt idx="3">
                  <c:v>92.627476346411896</c:v>
                </c:pt>
                <c:pt idx="4">
                  <c:v>96.619448665749928</c:v>
                </c:pt>
              </c:numCache>
            </c:numRef>
          </c:val>
          <c:extLst>
            <c:ext xmlns:c16="http://schemas.microsoft.com/office/drawing/2014/chart" uri="{C3380CC4-5D6E-409C-BE32-E72D297353CC}">
              <c16:uniqueId val="{00000000-DEDF-48C7-8182-73B8A5469F03}"/>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'AIS09'!$H$19:$L$19</c:f>
              <c:numCache>
                <c:formatCode>###0.0</c:formatCode>
                <c:ptCount val="5"/>
                <c:pt idx="0">
                  <c:v>6.6147109084620785</c:v>
                </c:pt>
                <c:pt idx="1">
                  <c:v>7.7896354225916697</c:v>
                </c:pt>
                <c:pt idx="2">
                  <c:v>5.7454965561353815</c:v>
                </c:pt>
                <c:pt idx="3">
                  <c:v>0.85123290602834911</c:v>
                </c:pt>
                <c:pt idx="4">
                  <c:v>0.55731243498552108</c:v>
                </c:pt>
              </c:numCache>
            </c:numRef>
          </c:val>
          <c:extLst>
            <c:ext xmlns:c16="http://schemas.microsoft.com/office/drawing/2014/chart" uri="{C3380CC4-5D6E-409C-BE32-E72D297353CC}">
              <c16:uniqueId val="{00000001-DEDF-48C7-8182-73B8A5469F03}"/>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'AIS09'!$H$20:$L$20</c:f>
              <c:numCache>
                <c:formatCode>###0.0</c:formatCode>
                <c:ptCount val="5"/>
                <c:pt idx="0">
                  <c:v>42.988312363951643</c:v>
                </c:pt>
                <c:pt idx="1">
                  <c:v>20.72534146888664</c:v>
                </c:pt>
                <c:pt idx="2">
                  <c:v>8.9933113075357198</c:v>
                </c:pt>
                <c:pt idx="3">
                  <c:v>6.4161457704656328</c:v>
                </c:pt>
                <c:pt idx="4">
                  <c:v>2.8232388992645525</c:v>
                </c:pt>
              </c:numCache>
            </c:numRef>
          </c:val>
          <c:extLst>
            <c:ext xmlns:c16="http://schemas.microsoft.com/office/drawing/2014/chart" uri="{C3380CC4-5D6E-409C-BE32-E72D297353CC}">
              <c16:uniqueId val="{00000002-DEDF-48C7-8182-73B8A5469F03}"/>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'AIS09'!$H$21:$L$21</c:f>
              <c:numCache>
                <c:formatCode>###0.0</c:formatCode>
                <c:ptCount val="5"/>
                <c:pt idx="0">
                  <c:v>14.185654842246953</c:v>
                </c:pt>
                <c:pt idx="1">
                  <c:v>4.9590380023257445</c:v>
                </c:pt>
                <c:pt idx="2">
                  <c:v>5.2570828099798794E-2</c:v>
                </c:pt>
                <c:pt idx="3">
                  <c:v>0.10514497709412081</c:v>
                </c:pt>
                <c:pt idx="4">
                  <c:v>0</c:v>
                </c:pt>
              </c:numCache>
            </c:numRef>
          </c:val>
          <c:extLst>
            <c:ext xmlns:c16="http://schemas.microsoft.com/office/drawing/2014/chart" uri="{C3380CC4-5D6E-409C-BE32-E72D297353CC}">
              <c16:uniqueId val="{00000003-DEDF-48C7-8182-73B8A5469F03}"/>
            </c:ext>
          </c:extLst>
        </c:ser>
        <c:dLbls>
          <c:showLegendKey val="0"/>
          <c:showVal val="0"/>
          <c:showCatName val="0"/>
          <c:showSerName val="0"/>
          <c:showPercent val="0"/>
          <c:showBubbleSize val="0"/>
        </c:dLbls>
        <c:gapWidth val="50"/>
        <c:overlap val="100"/>
        <c:axId val="340686720"/>
        <c:axId val="340688256"/>
      </c:barChart>
      <c:catAx>
        <c:axId val="34068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8256"/>
        <c:crosses val="autoZero"/>
        <c:auto val="1"/>
        <c:lblAlgn val="ctr"/>
        <c:lblOffset val="100"/>
        <c:tickLblSkip val="1"/>
        <c:tickMarkSkip val="1"/>
        <c:noMultiLvlLbl val="0"/>
      </c:catAx>
      <c:valAx>
        <c:axId val="340688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'AIS09'!$H$124:$L$124</c:f>
              <c:numCache>
                <c:formatCode>###0.0</c:formatCode>
                <c:ptCount val="5"/>
                <c:pt idx="0">
                  <c:v>23.052133674245688</c:v>
                </c:pt>
                <c:pt idx="1">
                  <c:v>21.685530844273135</c:v>
                </c:pt>
                <c:pt idx="2">
                  <c:v>37.936686405336104</c:v>
                </c:pt>
                <c:pt idx="3">
                  <c:v>54.921297825712365</c:v>
                </c:pt>
                <c:pt idx="4">
                  <c:v>76.545903010954277</c:v>
                </c:pt>
              </c:numCache>
            </c:numRef>
          </c:val>
          <c:extLst>
            <c:ext xmlns:c16="http://schemas.microsoft.com/office/drawing/2014/chart" uri="{C3380CC4-5D6E-409C-BE32-E72D297353CC}">
              <c16:uniqueId val="{00000000-7DE3-4996-96A1-B8D4EB476FC5}"/>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'AIS09'!$H$125:$L$125</c:f>
              <c:numCache>
                <c:formatCode>###0.0</c:formatCode>
                <c:ptCount val="5"/>
                <c:pt idx="0">
                  <c:v>6.4446400052387389</c:v>
                </c:pt>
                <c:pt idx="1">
                  <c:v>10.333194462235582</c:v>
                </c:pt>
                <c:pt idx="2">
                  <c:v>12.063813092050037</c:v>
                </c:pt>
                <c:pt idx="3">
                  <c:v>16.565123948604175</c:v>
                </c:pt>
                <c:pt idx="4">
                  <c:v>9.1501648203626118</c:v>
                </c:pt>
              </c:numCache>
            </c:numRef>
          </c:val>
          <c:extLst>
            <c:ext xmlns:c16="http://schemas.microsoft.com/office/drawing/2014/chart" uri="{C3380CC4-5D6E-409C-BE32-E72D297353CC}">
              <c16:uniqueId val="{00000001-7DE3-4996-96A1-B8D4EB476FC5}"/>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'AIS09'!$H$126:$L$126</c:f>
              <c:numCache>
                <c:formatCode>###0.0</c:formatCode>
                <c:ptCount val="5"/>
                <c:pt idx="0">
                  <c:v>27.556448866910628</c:v>
                </c:pt>
                <c:pt idx="1">
                  <c:v>45.223952833516393</c:v>
                </c:pt>
                <c:pt idx="2">
                  <c:v>43.070782649211402</c:v>
                </c:pt>
                <c:pt idx="3">
                  <c:v>25.458380637642463</c:v>
                </c:pt>
                <c:pt idx="4">
                  <c:v>13.148415782702246</c:v>
                </c:pt>
              </c:numCache>
            </c:numRef>
          </c:val>
          <c:extLst>
            <c:ext xmlns:c16="http://schemas.microsoft.com/office/drawing/2014/chart" uri="{C3380CC4-5D6E-409C-BE32-E72D297353CC}">
              <c16:uniqueId val="{00000002-7DE3-4996-96A1-B8D4EB476FC5}"/>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'AIS09'!$H$127:$L$127</c:f>
              <c:numCache>
                <c:formatCode>###0.0</c:formatCode>
                <c:ptCount val="5"/>
                <c:pt idx="0">
                  <c:v>42.946777453605009</c:v>
                </c:pt>
                <c:pt idx="1">
                  <c:v>22.757321859974976</c:v>
                </c:pt>
                <c:pt idx="2">
                  <c:v>6.9287178534024534</c:v>
                </c:pt>
                <c:pt idx="3">
                  <c:v>3.0551975880408375</c:v>
                </c:pt>
                <c:pt idx="4">
                  <c:v>1.1555163859807867</c:v>
                </c:pt>
              </c:numCache>
            </c:numRef>
          </c:val>
          <c:extLst>
            <c:ext xmlns:c16="http://schemas.microsoft.com/office/drawing/2014/chart" uri="{C3380CC4-5D6E-409C-BE32-E72D297353CC}">
              <c16:uniqueId val="{00000003-7DE3-4996-96A1-B8D4EB476FC5}"/>
            </c:ext>
          </c:extLst>
        </c:ser>
        <c:dLbls>
          <c:showLegendKey val="0"/>
          <c:showVal val="0"/>
          <c:showCatName val="0"/>
          <c:showSerName val="0"/>
          <c:showPercent val="0"/>
          <c:showBubbleSize val="0"/>
        </c:dLbls>
        <c:gapWidth val="50"/>
        <c:overlap val="100"/>
        <c:axId val="340798848"/>
        <c:axId val="340817024"/>
      </c:barChart>
      <c:catAx>
        <c:axId val="340798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817024"/>
        <c:crosses val="autoZero"/>
        <c:auto val="1"/>
        <c:lblAlgn val="ctr"/>
        <c:lblOffset val="100"/>
        <c:tickLblSkip val="1"/>
        <c:tickMarkSkip val="1"/>
        <c:noMultiLvlLbl val="0"/>
      </c:catAx>
      <c:valAx>
        <c:axId val="340817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798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714-4DA8-A22E-021D990DDA33}"/>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714-4DA8-A22E-021D990DDA33}"/>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714-4DA8-A22E-021D990DDA33}"/>
            </c:ext>
          </c:extLst>
        </c:ser>
        <c:dLbls>
          <c:showLegendKey val="0"/>
          <c:showVal val="0"/>
          <c:showCatName val="0"/>
          <c:showSerName val="0"/>
          <c:showPercent val="0"/>
          <c:showBubbleSize val="0"/>
        </c:dLbls>
        <c:gapWidth val="50"/>
        <c:overlap val="100"/>
        <c:axId val="341020672"/>
        <c:axId val="341022208"/>
      </c:barChart>
      <c:catAx>
        <c:axId val="34102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22208"/>
        <c:crosses val="autoZero"/>
        <c:auto val="1"/>
        <c:lblAlgn val="ctr"/>
        <c:lblOffset val="100"/>
        <c:tickLblSkip val="1"/>
        <c:tickMarkSkip val="1"/>
        <c:noMultiLvlLbl val="0"/>
      </c:catAx>
      <c:valAx>
        <c:axId val="34102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2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'AIS09'!$C$124:$G$124</c:f>
              <c:numCache>
                <c:formatCode>###0.0</c:formatCode>
                <c:ptCount val="5"/>
                <c:pt idx="0">
                  <c:v>12.524021239465943</c:v>
                </c:pt>
                <c:pt idx="1">
                  <c:v>14.02247005094577</c:v>
                </c:pt>
                <c:pt idx="2">
                  <c:v>19.292127181663744</c:v>
                </c:pt>
                <c:pt idx="3">
                  <c:v>24.250700024364949</c:v>
                </c:pt>
                <c:pt idx="4">
                  <c:v>55.145925384044659</c:v>
                </c:pt>
              </c:numCache>
            </c:numRef>
          </c:val>
          <c:extLst>
            <c:ext xmlns:c16="http://schemas.microsoft.com/office/drawing/2014/chart" uri="{C3380CC4-5D6E-409C-BE32-E72D297353CC}">
              <c16:uniqueId val="{00000000-82AF-4427-99E2-31C7FAAEA99E}"/>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'AIS09'!$C$125:$G$125</c:f>
              <c:numCache>
                <c:formatCode>###0.0</c:formatCode>
                <c:ptCount val="5"/>
                <c:pt idx="0">
                  <c:v>2.4814821427948419</c:v>
                </c:pt>
                <c:pt idx="1">
                  <c:v>3.8013820377447396</c:v>
                </c:pt>
                <c:pt idx="2">
                  <c:v>5.2714626352519094</c:v>
                </c:pt>
                <c:pt idx="3">
                  <c:v>9.1557969717567662</c:v>
                </c:pt>
                <c:pt idx="4">
                  <c:v>11.388311604408944</c:v>
                </c:pt>
              </c:numCache>
            </c:numRef>
          </c:val>
          <c:extLst>
            <c:ext xmlns:c16="http://schemas.microsoft.com/office/drawing/2014/chart" uri="{C3380CC4-5D6E-409C-BE32-E72D297353CC}">
              <c16:uniqueId val="{00000001-82AF-4427-99E2-31C7FAAEA99E}"/>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'AIS09'!$C$126:$G$126</c:f>
              <c:numCache>
                <c:formatCode>###0.0</c:formatCode>
                <c:ptCount val="5"/>
                <c:pt idx="0">
                  <c:v>19.838895861291871</c:v>
                </c:pt>
                <c:pt idx="1">
                  <c:v>22.47818860750991</c:v>
                </c:pt>
                <c:pt idx="2">
                  <c:v>25.902622130715912</c:v>
                </c:pt>
                <c:pt idx="3">
                  <c:v>43.329386620856262</c:v>
                </c:pt>
                <c:pt idx="4">
                  <c:v>29.509205939029908</c:v>
                </c:pt>
              </c:numCache>
            </c:numRef>
          </c:val>
          <c:extLst>
            <c:ext xmlns:c16="http://schemas.microsoft.com/office/drawing/2014/chart" uri="{C3380CC4-5D6E-409C-BE32-E72D297353CC}">
              <c16:uniqueId val="{00000002-82AF-4427-99E2-31C7FAAEA99E}"/>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'AIS09'!$C$127:$G$127</c:f>
              <c:numCache>
                <c:formatCode>###0.0</c:formatCode>
                <c:ptCount val="5"/>
                <c:pt idx="0">
                  <c:v>65.15560075644737</c:v>
                </c:pt>
                <c:pt idx="1">
                  <c:v>59.697959303799522</c:v>
                </c:pt>
                <c:pt idx="2">
                  <c:v>49.533788052368287</c:v>
                </c:pt>
                <c:pt idx="3">
                  <c:v>23.26411638302195</c:v>
                </c:pt>
                <c:pt idx="4">
                  <c:v>3.9565570725163153</c:v>
                </c:pt>
              </c:numCache>
            </c:numRef>
          </c:val>
          <c:extLst>
            <c:ext xmlns:c16="http://schemas.microsoft.com/office/drawing/2014/chart" uri="{C3380CC4-5D6E-409C-BE32-E72D297353CC}">
              <c16:uniqueId val="{00000003-82AF-4427-99E2-31C7FAAEA99E}"/>
            </c:ext>
          </c:extLst>
        </c:ser>
        <c:dLbls>
          <c:showLegendKey val="0"/>
          <c:showVal val="0"/>
          <c:showCatName val="0"/>
          <c:showSerName val="0"/>
          <c:showPercent val="0"/>
          <c:showBubbleSize val="0"/>
        </c:dLbls>
        <c:gapWidth val="50"/>
        <c:overlap val="100"/>
        <c:axId val="340249600"/>
        <c:axId val="340271872"/>
      </c:barChart>
      <c:catAx>
        <c:axId val="340249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71872"/>
        <c:crosses val="autoZero"/>
        <c:auto val="1"/>
        <c:lblAlgn val="ctr"/>
        <c:lblOffset val="100"/>
        <c:tickLblSkip val="1"/>
        <c:tickMarkSkip val="1"/>
        <c:noMultiLvlLbl val="0"/>
      </c:catAx>
      <c:valAx>
        <c:axId val="340271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49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'AIS09'!$M$124:$Q$124</c:f>
              <c:numCache>
                <c:formatCode>###0.0</c:formatCode>
                <c:ptCount val="5"/>
                <c:pt idx="0">
                  <c:v>11.809108535452371</c:v>
                </c:pt>
                <c:pt idx="1">
                  <c:v>9.6237580135052703</c:v>
                </c:pt>
                <c:pt idx="2">
                  <c:v>16.536322062631807</c:v>
                </c:pt>
                <c:pt idx="3">
                  <c:v>22.186617933156889</c:v>
                </c:pt>
                <c:pt idx="4">
                  <c:v>27.191454463943842</c:v>
                </c:pt>
              </c:numCache>
            </c:numRef>
          </c:val>
          <c:extLst>
            <c:ext xmlns:c16="http://schemas.microsoft.com/office/drawing/2014/chart" uri="{C3380CC4-5D6E-409C-BE32-E72D297353CC}">
              <c16:uniqueId val="{00000000-41C1-4295-978C-E8414B6AEA7A}"/>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'AIS09'!$M$125:$Q$125</c:f>
              <c:numCache>
                <c:formatCode>###0.0</c:formatCode>
                <c:ptCount val="5"/>
                <c:pt idx="0">
                  <c:v>1.9748656723888121</c:v>
                </c:pt>
                <c:pt idx="1">
                  <c:v>2.7394866781896661</c:v>
                </c:pt>
                <c:pt idx="2">
                  <c:v>4.4785201720316365</c:v>
                </c:pt>
                <c:pt idx="3">
                  <c:v>6.5957896943251093</c:v>
                </c:pt>
                <c:pt idx="4">
                  <c:v>6.7742715482536253</c:v>
                </c:pt>
              </c:numCache>
            </c:numRef>
          </c:val>
          <c:extLst>
            <c:ext xmlns:c16="http://schemas.microsoft.com/office/drawing/2014/chart" uri="{C3380CC4-5D6E-409C-BE32-E72D297353CC}">
              <c16:uniqueId val="{00000001-41C1-4295-978C-E8414B6AEA7A}"/>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'AIS09'!$M$126:$Q$126</c:f>
              <c:numCache>
                <c:formatCode>###0.0</c:formatCode>
                <c:ptCount val="5"/>
                <c:pt idx="0">
                  <c:v>19.054639534574029</c:v>
                </c:pt>
                <c:pt idx="1">
                  <c:v>19.463860943181611</c:v>
                </c:pt>
                <c:pt idx="2">
                  <c:v>23.479371686869712</c:v>
                </c:pt>
                <c:pt idx="3">
                  <c:v>26.272827419183237</c:v>
                </c:pt>
                <c:pt idx="4">
                  <c:v>47.056117406041878</c:v>
                </c:pt>
              </c:numCache>
            </c:numRef>
          </c:val>
          <c:extLst>
            <c:ext xmlns:c16="http://schemas.microsoft.com/office/drawing/2014/chart" uri="{C3380CC4-5D6E-409C-BE32-E72D297353CC}">
              <c16:uniqueId val="{00000002-41C1-4295-978C-E8414B6AEA7A}"/>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'AIS09'!$M$127:$Q$127</c:f>
              <c:numCache>
                <c:formatCode>###0.0</c:formatCode>
                <c:ptCount val="5"/>
                <c:pt idx="0">
                  <c:v>67.161386257584738</c:v>
                </c:pt>
                <c:pt idx="1">
                  <c:v>68.172894365123526</c:v>
                </c:pt>
                <c:pt idx="2">
                  <c:v>55.505786078467068</c:v>
                </c:pt>
                <c:pt idx="3">
                  <c:v>44.944764953334762</c:v>
                </c:pt>
                <c:pt idx="4">
                  <c:v>18.978156581760743</c:v>
                </c:pt>
              </c:numCache>
            </c:numRef>
          </c:val>
          <c:extLst>
            <c:ext xmlns:c16="http://schemas.microsoft.com/office/drawing/2014/chart" uri="{C3380CC4-5D6E-409C-BE32-E72D297353CC}">
              <c16:uniqueId val="{00000003-41C1-4295-978C-E8414B6AEA7A}"/>
            </c:ext>
          </c:extLst>
        </c:ser>
        <c:dLbls>
          <c:showLegendKey val="0"/>
          <c:showVal val="0"/>
          <c:showCatName val="0"/>
          <c:showSerName val="0"/>
          <c:showPercent val="0"/>
          <c:showBubbleSize val="0"/>
        </c:dLbls>
        <c:gapWidth val="50"/>
        <c:overlap val="100"/>
        <c:axId val="340045824"/>
        <c:axId val="340047360"/>
      </c:barChart>
      <c:catAx>
        <c:axId val="340045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47360"/>
        <c:crosses val="autoZero"/>
        <c:auto val="1"/>
        <c:lblAlgn val="ctr"/>
        <c:lblOffset val="100"/>
        <c:tickLblSkip val="1"/>
        <c:tickMarkSkip val="1"/>
        <c:noMultiLvlLbl val="0"/>
      </c:catAx>
      <c:valAx>
        <c:axId val="34004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45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9.2685777784934924</c:v>
                </c:pt>
                <c:pt idx="1">
                  <c:v>9.3338781186160382</c:v>
                </c:pt>
                <c:pt idx="2">
                  <c:v>9.6410165948983675</c:v>
                </c:pt>
                <c:pt idx="3">
                  <c:v>18.410884814150258</c:v>
                </c:pt>
                <c:pt idx="4">
                  <c:v>37.057222012251771</c:v>
                </c:pt>
              </c:numCache>
            </c:numRef>
          </c:val>
          <c:extLst>
            <c:ext xmlns:c16="http://schemas.microsoft.com/office/drawing/2014/chart" uri="{C3380CC4-5D6E-409C-BE32-E72D297353CC}">
              <c16:uniqueId val="{00000000-B639-47F2-8198-28BC3339FEA3}"/>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5.0478717618521944</c:v>
                </c:pt>
                <c:pt idx="1">
                  <c:v>5.5354843089009877</c:v>
                </c:pt>
                <c:pt idx="2">
                  <c:v>4.3677265398745417</c:v>
                </c:pt>
                <c:pt idx="3">
                  <c:v>7.5590143403958789</c:v>
                </c:pt>
                <c:pt idx="4">
                  <c:v>9.5070858826134401</c:v>
                </c:pt>
              </c:numCache>
            </c:numRef>
          </c:val>
          <c:extLst>
            <c:ext xmlns:c16="http://schemas.microsoft.com/office/drawing/2014/chart" uri="{C3380CC4-5D6E-409C-BE32-E72D297353CC}">
              <c16:uniqueId val="{00000001-B639-47F2-8198-28BC3339FEA3}"/>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62.137770345287244</c:v>
                </c:pt>
                <c:pt idx="1">
                  <c:v>61.285205116183349</c:v>
                </c:pt>
                <c:pt idx="2">
                  <c:v>61.176331679023917</c:v>
                </c:pt>
                <c:pt idx="3">
                  <c:v>52.204208421107566</c:v>
                </c:pt>
                <c:pt idx="4">
                  <c:v>41.203446424984506</c:v>
                </c:pt>
              </c:numCache>
            </c:numRef>
          </c:val>
          <c:extLst>
            <c:ext xmlns:c16="http://schemas.microsoft.com/office/drawing/2014/chart" uri="{C3380CC4-5D6E-409C-BE32-E72D297353CC}">
              <c16:uniqueId val="{00000002-B639-47F2-8198-28BC3339FEA3}"/>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23.545780114367069</c:v>
                </c:pt>
                <c:pt idx="1">
                  <c:v>23.845432456299616</c:v>
                </c:pt>
                <c:pt idx="2">
                  <c:v>24.814925186203183</c:v>
                </c:pt>
                <c:pt idx="3">
                  <c:v>21.825892424346303</c:v>
                </c:pt>
                <c:pt idx="4">
                  <c:v>12.232245680150289</c:v>
                </c:pt>
              </c:numCache>
            </c:numRef>
          </c:val>
          <c:extLst>
            <c:ext xmlns:c16="http://schemas.microsoft.com/office/drawing/2014/chart" uri="{C3380CC4-5D6E-409C-BE32-E72D297353CC}">
              <c16:uniqueId val="{00000003-B639-47F2-8198-28BC3339FEA3}"/>
            </c:ext>
          </c:extLst>
        </c:ser>
        <c:dLbls>
          <c:showLegendKey val="0"/>
          <c:showVal val="0"/>
          <c:showCatName val="0"/>
          <c:showSerName val="0"/>
          <c:showPercent val="0"/>
          <c:showBubbleSize val="0"/>
        </c:dLbls>
        <c:gapWidth val="50"/>
        <c:overlap val="100"/>
        <c:axId val="341198720"/>
        <c:axId val="341200256"/>
      </c:barChart>
      <c:catAx>
        <c:axId val="341198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200256"/>
        <c:crosses val="autoZero"/>
        <c:auto val="1"/>
        <c:lblAlgn val="ctr"/>
        <c:lblOffset val="100"/>
        <c:tickLblSkip val="1"/>
        <c:tickMarkSkip val="1"/>
        <c:noMultiLvlLbl val="0"/>
      </c:catAx>
      <c:valAx>
        <c:axId val="341200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98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'DHS11'!$R$18:$AB$18</c:f>
              <c:numCache>
                <c:formatCode>###0.0</c:formatCode>
                <c:ptCount val="11"/>
                <c:pt idx="0">
                  <c:v>22.537406554379977</c:v>
                </c:pt>
                <c:pt idx="1">
                  <c:v>46.355647719742457</c:v>
                </c:pt>
                <c:pt idx="2">
                  <c:v>38.955689831970055</c:v>
                </c:pt>
                <c:pt idx="3">
                  <c:v>51.342300828066627</c:v>
                </c:pt>
                <c:pt idx="4">
                  <c:v>97.814748818028633</c:v>
                </c:pt>
                <c:pt idx="5">
                  <c:v>77.14722325820324</c:v>
                </c:pt>
                <c:pt idx="6">
                  <c:v>34.250519628752315</c:v>
                </c:pt>
                <c:pt idx="7">
                  <c:v>24.733564108638237</c:v>
                </c:pt>
                <c:pt idx="8">
                  <c:v>38.145481499585571</c:v>
                </c:pt>
                <c:pt idx="9">
                  <c:v>18.930520381386405</c:v>
                </c:pt>
                <c:pt idx="10">
                  <c:v>10.21178252843171</c:v>
                </c:pt>
              </c:numCache>
            </c:numRef>
          </c:val>
          <c:extLst>
            <c:ext xmlns:c16="http://schemas.microsoft.com/office/drawing/2014/chart" uri="{C3380CC4-5D6E-409C-BE32-E72D297353CC}">
              <c16:uniqueId val="{00000000-B790-4B9C-9CD5-9003861334A6}"/>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'DHS11'!$R$19:$AB$19</c:f>
              <c:numCache>
                <c:formatCode>###0.0</c:formatCode>
                <c:ptCount val="11"/>
                <c:pt idx="0">
                  <c:v>5.7361633623231763</c:v>
                </c:pt>
                <c:pt idx="1">
                  <c:v>10.159377009118225</c:v>
                </c:pt>
                <c:pt idx="2">
                  <c:v>8.4685054928873829</c:v>
                </c:pt>
                <c:pt idx="3">
                  <c:v>10.812345981085342</c:v>
                </c:pt>
                <c:pt idx="4">
                  <c:v>0.36374664228158771</c:v>
                </c:pt>
                <c:pt idx="5">
                  <c:v>3.7825434830778613</c:v>
                </c:pt>
                <c:pt idx="6">
                  <c:v>7.1413361591336812</c:v>
                </c:pt>
                <c:pt idx="7">
                  <c:v>2.4925528454236958</c:v>
                </c:pt>
                <c:pt idx="8">
                  <c:v>9.0655954733147173</c:v>
                </c:pt>
                <c:pt idx="9">
                  <c:v>5.7102581755706288</c:v>
                </c:pt>
                <c:pt idx="10">
                  <c:v>1.8163271668598415</c:v>
                </c:pt>
              </c:numCache>
            </c:numRef>
          </c:val>
          <c:extLst>
            <c:ext xmlns:c16="http://schemas.microsoft.com/office/drawing/2014/chart" uri="{C3380CC4-5D6E-409C-BE32-E72D297353CC}">
              <c16:uniqueId val="{00000001-B790-4B9C-9CD5-9003861334A6}"/>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'DHS11'!$R$20:$AB$20</c:f>
              <c:numCache>
                <c:formatCode>###0.0</c:formatCode>
                <c:ptCount val="11"/>
                <c:pt idx="0">
                  <c:v>63.268861270578256</c:v>
                </c:pt>
                <c:pt idx="1">
                  <c:v>35.054457780289553</c:v>
                </c:pt>
                <c:pt idx="2">
                  <c:v>44.266678594805938</c:v>
                </c:pt>
                <c:pt idx="3">
                  <c:v>32.451544684877142</c:v>
                </c:pt>
                <c:pt idx="4">
                  <c:v>1.744896819209786</c:v>
                </c:pt>
                <c:pt idx="5">
                  <c:v>15.737150535835319</c:v>
                </c:pt>
                <c:pt idx="6">
                  <c:v>45.987241645977321</c:v>
                </c:pt>
                <c:pt idx="7">
                  <c:v>49.296165294806713</c:v>
                </c:pt>
                <c:pt idx="8">
                  <c:v>41.073419324733635</c:v>
                </c:pt>
                <c:pt idx="9">
                  <c:v>44.658068970816316</c:v>
                </c:pt>
                <c:pt idx="10">
                  <c:v>61.161214715701455</c:v>
                </c:pt>
              </c:numCache>
            </c:numRef>
          </c:val>
          <c:extLst>
            <c:ext xmlns:c16="http://schemas.microsoft.com/office/drawing/2014/chart" uri="{C3380CC4-5D6E-409C-BE32-E72D297353CC}">
              <c16:uniqueId val="{00000002-B790-4B9C-9CD5-9003861334A6}"/>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'DHS11'!$R$21:$AB$21</c:f>
              <c:numCache>
                <c:formatCode>###0.0</c:formatCode>
                <c:ptCount val="11"/>
                <c:pt idx="0">
                  <c:v>8.4575688127185877</c:v>
                </c:pt>
                <c:pt idx="1">
                  <c:v>8.4305174908497698</c:v>
                </c:pt>
                <c:pt idx="2">
                  <c:v>8.3091260803366218</c:v>
                </c:pt>
                <c:pt idx="3">
                  <c:v>5.3938085059708865</c:v>
                </c:pt>
                <c:pt idx="4">
                  <c:v>7.6607720479993188E-2</c:v>
                </c:pt>
                <c:pt idx="5">
                  <c:v>3.3330827228835771</c:v>
                </c:pt>
                <c:pt idx="6">
                  <c:v>12.620902566136685</c:v>
                </c:pt>
                <c:pt idx="7">
                  <c:v>23.477717751131351</c:v>
                </c:pt>
                <c:pt idx="8">
                  <c:v>11.715503702366078</c:v>
                </c:pt>
                <c:pt idx="9">
                  <c:v>30.701152472226656</c:v>
                </c:pt>
                <c:pt idx="10">
                  <c:v>26.810675589006998</c:v>
                </c:pt>
              </c:numCache>
            </c:numRef>
          </c:val>
          <c:extLst>
            <c:ext xmlns:c16="http://schemas.microsoft.com/office/drawing/2014/chart" uri="{C3380CC4-5D6E-409C-BE32-E72D297353CC}">
              <c16:uniqueId val="{00000003-B790-4B9C-9CD5-9003861334A6}"/>
            </c:ext>
          </c:extLst>
        </c:ser>
        <c:dLbls>
          <c:showLegendKey val="0"/>
          <c:showVal val="0"/>
          <c:showCatName val="0"/>
          <c:showSerName val="0"/>
          <c:showPercent val="0"/>
          <c:showBubbleSize val="0"/>
        </c:dLbls>
        <c:gapWidth val="50"/>
        <c:overlap val="100"/>
        <c:axId val="341376384"/>
        <c:axId val="341398656"/>
      </c:barChart>
      <c:catAx>
        <c:axId val="341376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98656"/>
        <c:crosses val="autoZero"/>
        <c:auto val="1"/>
        <c:lblAlgn val="ctr"/>
        <c:lblOffset val="100"/>
        <c:tickLblSkip val="1"/>
        <c:tickMarkSkip val="1"/>
        <c:noMultiLvlLbl val="0"/>
      </c:catAx>
      <c:valAx>
        <c:axId val="34139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76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12.00153318772384</c:v>
                </c:pt>
                <c:pt idx="1">
                  <c:v>10.701292836733298</c:v>
                </c:pt>
                <c:pt idx="2">
                  <c:v>19.467913057392881</c:v>
                </c:pt>
                <c:pt idx="3">
                  <c:v>44.660543166538993</c:v>
                </c:pt>
                <c:pt idx="4">
                  <c:v>87.971010271397702</c:v>
                </c:pt>
              </c:numCache>
            </c:numRef>
          </c:val>
          <c:extLst>
            <c:ext xmlns:c16="http://schemas.microsoft.com/office/drawing/2014/chart" uri="{C3380CC4-5D6E-409C-BE32-E72D297353CC}">
              <c16:uniqueId val="{00000000-A22D-41F1-ADED-DFB580620CFC}"/>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5.2901690589584645</c:v>
                </c:pt>
                <c:pt idx="1">
                  <c:v>4.7500149926798603</c:v>
                </c:pt>
                <c:pt idx="2">
                  <c:v>6.2352803813845767</c:v>
                </c:pt>
                <c:pt idx="3">
                  <c:v>9.5518276137902145</c:v>
                </c:pt>
                <c:pt idx="4">
                  <c:v>2.5726190620645815</c:v>
                </c:pt>
              </c:numCache>
            </c:numRef>
          </c:val>
          <c:extLst>
            <c:ext xmlns:c16="http://schemas.microsoft.com/office/drawing/2014/chart" uri="{C3380CC4-5D6E-409C-BE32-E72D297353CC}">
              <c16:uniqueId val="{00000001-A22D-41F1-ADED-DFB580620CFC}"/>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60.415635098864669</c:v>
                </c:pt>
                <c:pt idx="1">
                  <c:v>61.034840098977497</c:v>
                </c:pt>
                <c:pt idx="2">
                  <c:v>53.890445266726637</c:v>
                </c:pt>
                <c:pt idx="3">
                  <c:v>35.573251221966892</c:v>
                </c:pt>
                <c:pt idx="4">
                  <c:v>8.2285772602767047</c:v>
                </c:pt>
              </c:numCache>
            </c:numRef>
          </c:val>
          <c:extLst>
            <c:ext xmlns:c16="http://schemas.microsoft.com/office/drawing/2014/chart" uri="{C3380CC4-5D6E-409C-BE32-E72D297353CC}">
              <c16:uniqueId val="{00000002-A22D-41F1-ADED-DFB580620CFC}"/>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22.292662654453022</c:v>
                </c:pt>
                <c:pt idx="1">
                  <c:v>23.513852071609332</c:v>
                </c:pt>
                <c:pt idx="2">
                  <c:v>20.406361294495916</c:v>
                </c:pt>
                <c:pt idx="3">
                  <c:v>10.214377997703899</c:v>
                </c:pt>
                <c:pt idx="4">
                  <c:v>1.2277934062610116</c:v>
                </c:pt>
              </c:numCache>
            </c:numRef>
          </c:val>
          <c:extLst>
            <c:ext xmlns:c16="http://schemas.microsoft.com/office/drawing/2014/chart" uri="{C3380CC4-5D6E-409C-BE32-E72D297353CC}">
              <c16:uniqueId val="{00000003-A22D-41F1-ADED-DFB580620CFC}"/>
            </c:ext>
          </c:extLst>
        </c:ser>
        <c:dLbls>
          <c:showLegendKey val="0"/>
          <c:showVal val="0"/>
          <c:showCatName val="0"/>
          <c:showSerName val="0"/>
          <c:showPercent val="0"/>
          <c:showBubbleSize val="0"/>
        </c:dLbls>
        <c:gapWidth val="50"/>
        <c:overlap val="100"/>
        <c:axId val="341468672"/>
        <c:axId val="341470208"/>
      </c:barChart>
      <c:catAx>
        <c:axId val="34146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70208"/>
        <c:crosses val="autoZero"/>
        <c:auto val="1"/>
        <c:lblAlgn val="ctr"/>
        <c:lblOffset val="100"/>
        <c:tickLblSkip val="1"/>
        <c:tickMarkSkip val="1"/>
        <c:noMultiLvlLbl val="0"/>
      </c:catAx>
      <c:valAx>
        <c:axId val="341470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6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'DHS11'!$R$124:$AB$124</c:f>
              <c:numCache>
                <c:formatCode>###0.0</c:formatCode>
                <c:ptCount val="11"/>
                <c:pt idx="0">
                  <c:v>7.0122903211365548</c:v>
                </c:pt>
                <c:pt idx="1">
                  <c:v>34.324522250163611</c:v>
                </c:pt>
                <c:pt idx="2">
                  <c:v>19.807494848376166</c:v>
                </c:pt>
                <c:pt idx="3">
                  <c:v>22.943249718735288</c:v>
                </c:pt>
                <c:pt idx="4">
                  <c:v>77.831224401917126</c:v>
                </c:pt>
                <c:pt idx="5">
                  <c:v>50.72728615391722</c:v>
                </c:pt>
                <c:pt idx="6">
                  <c:v>24.943296877315341</c:v>
                </c:pt>
                <c:pt idx="7">
                  <c:v>29.951255360585392</c:v>
                </c:pt>
                <c:pt idx="8">
                  <c:v>22.302141333986324</c:v>
                </c:pt>
                <c:pt idx="9">
                  <c:v>18.396807542848727</c:v>
                </c:pt>
                <c:pt idx="10">
                  <c:v>6.6808903255891634</c:v>
                </c:pt>
              </c:numCache>
            </c:numRef>
          </c:val>
          <c:extLst>
            <c:ext xmlns:c16="http://schemas.microsoft.com/office/drawing/2014/chart" uri="{C3380CC4-5D6E-409C-BE32-E72D297353CC}">
              <c16:uniqueId val="{00000000-A6E9-4287-9F6D-12F346E5840E}"/>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'DHS11'!$R$125:$AB$125</c:f>
              <c:numCache>
                <c:formatCode>###0.0</c:formatCode>
                <c:ptCount val="11"/>
                <c:pt idx="0">
                  <c:v>0.19849289465310249</c:v>
                </c:pt>
                <c:pt idx="1">
                  <c:v>1.7790071712397677</c:v>
                </c:pt>
                <c:pt idx="2">
                  <c:v>0.78934396068160906</c:v>
                </c:pt>
                <c:pt idx="3">
                  <c:v>7.5030361794202722</c:v>
                </c:pt>
                <c:pt idx="4">
                  <c:v>11.868078032040493</c:v>
                </c:pt>
                <c:pt idx="5">
                  <c:v>3.8495759708395303</c:v>
                </c:pt>
                <c:pt idx="6">
                  <c:v>3.4048088692462515</c:v>
                </c:pt>
                <c:pt idx="7">
                  <c:v>1.0834663518579983</c:v>
                </c:pt>
                <c:pt idx="8">
                  <c:v>10.057400015241273</c:v>
                </c:pt>
                <c:pt idx="9">
                  <c:v>5.047502325748618</c:v>
                </c:pt>
                <c:pt idx="10">
                  <c:v>1.7261396209069833</c:v>
                </c:pt>
              </c:numCache>
            </c:numRef>
          </c:val>
          <c:extLst>
            <c:ext xmlns:c16="http://schemas.microsoft.com/office/drawing/2014/chart" uri="{C3380CC4-5D6E-409C-BE32-E72D297353CC}">
              <c16:uniqueId val="{00000001-A6E9-4287-9F6D-12F346E5840E}"/>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'DHS11'!$R$126:$AB$126</c:f>
              <c:numCache>
                <c:formatCode>###0.0</c:formatCode>
                <c:ptCount val="11"/>
                <c:pt idx="0">
                  <c:v>65.921597552067951</c:v>
                </c:pt>
                <c:pt idx="1">
                  <c:v>40.25473711108971</c:v>
                </c:pt>
                <c:pt idx="2">
                  <c:v>51.382923043022274</c:v>
                </c:pt>
                <c:pt idx="3">
                  <c:v>42.208806295665816</c:v>
                </c:pt>
                <c:pt idx="4">
                  <c:v>9.5342178286471846</c:v>
                </c:pt>
                <c:pt idx="5">
                  <c:v>33.735236884611112</c:v>
                </c:pt>
                <c:pt idx="6">
                  <c:v>25.888338580278631</c:v>
                </c:pt>
                <c:pt idx="7">
                  <c:v>57.441609244863798</c:v>
                </c:pt>
                <c:pt idx="8">
                  <c:v>14.550191100709361</c:v>
                </c:pt>
                <c:pt idx="9">
                  <c:v>34.380338948648088</c:v>
                </c:pt>
                <c:pt idx="10">
                  <c:v>19.55684604670979</c:v>
                </c:pt>
              </c:numCache>
            </c:numRef>
          </c:val>
          <c:extLst>
            <c:ext xmlns:c16="http://schemas.microsoft.com/office/drawing/2014/chart" uri="{C3380CC4-5D6E-409C-BE32-E72D297353CC}">
              <c16:uniqueId val="{00000002-A6E9-4287-9F6D-12F346E5840E}"/>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'DHS11'!$R$127:$AB$127</c:f>
              <c:numCache>
                <c:formatCode>###0.0</c:formatCode>
                <c:ptCount val="11"/>
                <c:pt idx="0">
                  <c:v>26.867619232142548</c:v>
                </c:pt>
                <c:pt idx="1">
                  <c:v>23.641733467506992</c:v>
                </c:pt>
                <c:pt idx="2">
                  <c:v>28.020238147920008</c:v>
                </c:pt>
                <c:pt idx="3">
                  <c:v>27.344907806178721</c:v>
                </c:pt>
                <c:pt idx="4">
                  <c:v>0.76647973739514352</c:v>
                </c:pt>
                <c:pt idx="5">
                  <c:v>11.687900990632073</c:v>
                </c:pt>
                <c:pt idx="6">
                  <c:v>45.763555673159843</c:v>
                </c:pt>
                <c:pt idx="7">
                  <c:v>11.523669042692855</c:v>
                </c:pt>
                <c:pt idx="8">
                  <c:v>53.090267550063032</c:v>
                </c:pt>
                <c:pt idx="9">
                  <c:v>42.175351182754746</c:v>
                </c:pt>
                <c:pt idx="10">
                  <c:v>72.036124006794083</c:v>
                </c:pt>
              </c:numCache>
            </c:numRef>
          </c:val>
          <c:extLst>
            <c:ext xmlns:c16="http://schemas.microsoft.com/office/drawing/2014/chart" uri="{C3380CC4-5D6E-409C-BE32-E72D297353CC}">
              <c16:uniqueId val="{00000003-A6E9-4287-9F6D-12F346E5840E}"/>
            </c:ext>
          </c:extLst>
        </c:ser>
        <c:dLbls>
          <c:showLegendKey val="0"/>
          <c:showVal val="0"/>
          <c:showCatName val="0"/>
          <c:showSerName val="0"/>
          <c:showPercent val="0"/>
          <c:showBubbleSize val="0"/>
        </c:dLbls>
        <c:gapWidth val="50"/>
        <c:overlap val="100"/>
        <c:axId val="341803776"/>
        <c:axId val="341805312"/>
      </c:barChart>
      <c:catAx>
        <c:axId val="341803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05312"/>
        <c:crosses val="autoZero"/>
        <c:auto val="1"/>
        <c:lblAlgn val="ctr"/>
        <c:lblOffset val="100"/>
        <c:tickLblSkip val="1"/>
        <c:tickMarkSkip val="1"/>
        <c:noMultiLvlLbl val="0"/>
      </c:catAx>
      <c:valAx>
        <c:axId val="341805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03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3.2140915902437581</c:v>
                </c:pt>
                <c:pt idx="1">
                  <c:v>4.7511010119225308</c:v>
                </c:pt>
                <c:pt idx="2">
                  <c:v>7.5670132742217939</c:v>
                </c:pt>
                <c:pt idx="3">
                  <c:v>9.8850026382202998</c:v>
                </c:pt>
                <c:pt idx="4">
                  <c:v>12.392974109188035</c:v>
                </c:pt>
              </c:numCache>
            </c:numRef>
          </c:val>
          <c:extLst>
            <c:ext xmlns:c16="http://schemas.microsoft.com/office/drawing/2014/chart" uri="{C3380CC4-5D6E-409C-BE32-E72D297353CC}">
              <c16:uniqueId val="{00000000-AF76-484B-9EA3-530F84A9F777}"/>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46.420788537551061</c:v>
                </c:pt>
                <c:pt idx="1">
                  <c:v>43.325248118496468</c:v>
                </c:pt>
                <c:pt idx="2">
                  <c:v>40.892151799145374</c:v>
                </c:pt>
                <c:pt idx="3">
                  <c:v>31.945820228401832</c:v>
                </c:pt>
                <c:pt idx="4">
                  <c:v>22.417764968832159</c:v>
                </c:pt>
              </c:numCache>
            </c:numRef>
          </c:val>
          <c:extLst>
            <c:ext xmlns:c16="http://schemas.microsoft.com/office/drawing/2014/chart" uri="{C3380CC4-5D6E-409C-BE32-E72D297353CC}">
              <c16:uniqueId val="{00000001-AF76-484B-9EA3-530F84A9F777}"/>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50.365119872205199</c:v>
                </c:pt>
                <c:pt idx="1">
                  <c:v>51.923650869580904</c:v>
                </c:pt>
                <c:pt idx="2">
                  <c:v>51.540834926632819</c:v>
                </c:pt>
                <c:pt idx="3">
                  <c:v>58.169177133377715</c:v>
                </c:pt>
                <c:pt idx="4">
                  <c:v>65.189260921979908</c:v>
                </c:pt>
              </c:numCache>
            </c:numRef>
          </c:val>
          <c:extLst>
            <c:ext xmlns:c16="http://schemas.microsoft.com/office/drawing/2014/chart" uri="{C3380CC4-5D6E-409C-BE32-E72D297353CC}">
              <c16:uniqueId val="{00000002-AF76-484B-9EA3-530F84A9F777}"/>
            </c:ext>
          </c:extLst>
        </c:ser>
        <c:dLbls>
          <c:showLegendKey val="0"/>
          <c:showVal val="0"/>
          <c:showCatName val="0"/>
          <c:showSerName val="0"/>
          <c:showPercent val="0"/>
          <c:showBubbleSize val="0"/>
        </c:dLbls>
        <c:gapWidth val="50"/>
        <c:overlap val="100"/>
        <c:axId val="341961344"/>
        <c:axId val="341979520"/>
      </c:barChart>
      <c:catAx>
        <c:axId val="34196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79520"/>
        <c:crosses val="autoZero"/>
        <c:auto val="1"/>
        <c:lblAlgn val="ctr"/>
        <c:lblOffset val="100"/>
        <c:tickLblSkip val="1"/>
        <c:tickMarkSkip val="1"/>
        <c:noMultiLvlLbl val="0"/>
      </c:catAx>
      <c:valAx>
        <c:axId val="341979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61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'DHS11'!$R$222:$AB$222</c:f>
              <c:numCache>
                <c:formatCode>###0.0</c:formatCode>
                <c:ptCount val="11"/>
                <c:pt idx="0">
                  <c:v>5.981821315983832</c:v>
                </c:pt>
                <c:pt idx="1">
                  <c:v>4.3742270148823499</c:v>
                </c:pt>
                <c:pt idx="2">
                  <c:v>12.700127839580208</c:v>
                </c:pt>
                <c:pt idx="3">
                  <c:v>7.6881227078747418</c:v>
                </c:pt>
                <c:pt idx="4">
                  <c:v>37.077678123328901</c:v>
                </c:pt>
                <c:pt idx="5">
                  <c:v>18.193741501949937</c:v>
                </c:pt>
                <c:pt idx="6">
                  <c:v>2.1023388383170758</c:v>
                </c:pt>
                <c:pt idx="7">
                  <c:v>29.539075362905159</c:v>
                </c:pt>
                <c:pt idx="8">
                  <c:v>15.009486832799546</c:v>
                </c:pt>
                <c:pt idx="9">
                  <c:v>16.334026360357051</c:v>
                </c:pt>
                <c:pt idx="10">
                  <c:v>5.9507497614528369</c:v>
                </c:pt>
              </c:numCache>
            </c:numRef>
          </c:val>
          <c:extLst>
            <c:ext xmlns:c16="http://schemas.microsoft.com/office/drawing/2014/chart" uri="{C3380CC4-5D6E-409C-BE32-E72D297353CC}">
              <c16:uniqueId val="{00000000-99F9-4702-AB5A-13E18984B0D5}"/>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'DHS11'!$R$223:$AB$223</c:f>
              <c:numCache>
                <c:formatCode>###0.0</c:formatCode>
                <c:ptCount val="11"/>
                <c:pt idx="0">
                  <c:v>11.70065093444094</c:v>
                </c:pt>
                <c:pt idx="1">
                  <c:v>16.712359896135027</c:v>
                </c:pt>
                <c:pt idx="2">
                  <c:v>4.0305997145053878</c:v>
                </c:pt>
                <c:pt idx="3">
                  <c:v>22.324286141839412</c:v>
                </c:pt>
                <c:pt idx="4">
                  <c:v>28.365852672968856</c:v>
                </c:pt>
                <c:pt idx="5">
                  <c:v>6.1068144645622633</c:v>
                </c:pt>
                <c:pt idx="6">
                  <c:v>5.2792134851775208</c:v>
                </c:pt>
                <c:pt idx="7">
                  <c:v>45.053231788657264</c:v>
                </c:pt>
                <c:pt idx="8">
                  <c:v>20.87825499508746</c:v>
                </c:pt>
                <c:pt idx="9">
                  <c:v>39.587645048016654</c:v>
                </c:pt>
                <c:pt idx="10">
                  <c:v>89.753858108013901</c:v>
                </c:pt>
              </c:numCache>
            </c:numRef>
          </c:val>
          <c:extLst>
            <c:ext xmlns:c16="http://schemas.microsoft.com/office/drawing/2014/chart" uri="{C3380CC4-5D6E-409C-BE32-E72D297353CC}">
              <c16:uniqueId val="{00000001-99F9-4702-AB5A-13E18984B0D5}"/>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Zambezia</c:v>
                </c:pt>
              </c:strCache>
            </c:strRef>
          </c:cat>
          <c:val>
            <c:numRef>
              <c:f>'DHS11'!$R$224:$AB$224</c:f>
              <c:numCache>
                <c:formatCode>###0.0</c:formatCode>
                <c:ptCount val="11"/>
                <c:pt idx="0">
                  <c:v>82.317527749575376</c:v>
                </c:pt>
                <c:pt idx="1">
                  <c:v>78.913413088982665</c:v>
                </c:pt>
                <c:pt idx="2">
                  <c:v>83.269272445914524</c:v>
                </c:pt>
                <c:pt idx="3">
                  <c:v>69.98759115028588</c:v>
                </c:pt>
                <c:pt idx="4">
                  <c:v>34.556469203702129</c:v>
                </c:pt>
                <c:pt idx="5">
                  <c:v>75.699444033487765</c:v>
                </c:pt>
                <c:pt idx="6">
                  <c:v>92.618447676505284</c:v>
                </c:pt>
                <c:pt idx="7">
                  <c:v>25.407692848437652</c:v>
                </c:pt>
                <c:pt idx="8">
                  <c:v>64.112258172113016</c:v>
                </c:pt>
                <c:pt idx="9">
                  <c:v>44.078328591626502</c:v>
                </c:pt>
                <c:pt idx="10">
                  <c:v>4.2953921305333358</c:v>
                </c:pt>
              </c:numCache>
            </c:numRef>
          </c:val>
          <c:extLst>
            <c:ext xmlns:c16="http://schemas.microsoft.com/office/drawing/2014/chart" uri="{C3380CC4-5D6E-409C-BE32-E72D297353CC}">
              <c16:uniqueId val="{00000002-99F9-4702-AB5A-13E18984B0D5}"/>
            </c:ext>
          </c:extLst>
        </c:ser>
        <c:dLbls>
          <c:showLegendKey val="0"/>
          <c:showVal val="0"/>
          <c:showCatName val="0"/>
          <c:showSerName val="0"/>
          <c:showPercent val="0"/>
          <c:showBubbleSize val="0"/>
        </c:dLbls>
        <c:gapWidth val="50"/>
        <c:overlap val="100"/>
        <c:axId val="342125568"/>
        <c:axId val="342151936"/>
      </c:barChart>
      <c:catAx>
        <c:axId val="34212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51936"/>
        <c:crosses val="autoZero"/>
        <c:auto val="1"/>
        <c:lblAlgn val="ctr"/>
        <c:lblOffset val="100"/>
        <c:tickLblSkip val="1"/>
        <c:tickMarkSkip val="1"/>
        <c:noMultiLvlLbl val="0"/>
      </c:catAx>
      <c:valAx>
        <c:axId val="34215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25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3.3359203585403723</c:v>
                </c:pt>
                <c:pt idx="1">
                  <c:v>5.9975495864085921</c:v>
                </c:pt>
                <c:pt idx="2">
                  <c:v>9.7212898156543499</c:v>
                </c:pt>
                <c:pt idx="3">
                  <c:v>9.9360273409306998</c:v>
                </c:pt>
                <c:pt idx="4">
                  <c:v>30.15422344276254</c:v>
                </c:pt>
              </c:numCache>
            </c:numRef>
          </c:val>
          <c:extLst>
            <c:ext xmlns:c16="http://schemas.microsoft.com/office/drawing/2014/chart" uri="{C3380CC4-5D6E-409C-BE32-E72D297353CC}">
              <c16:uniqueId val="{00000000-5466-4619-8122-5CEBB4905D5D}"/>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43.71560126896064</c:v>
                </c:pt>
                <c:pt idx="1">
                  <c:v>42.335810414204779</c:v>
                </c:pt>
                <c:pt idx="2">
                  <c:v>33.420784781041341</c:v>
                </c:pt>
                <c:pt idx="3">
                  <c:v>23.488767951629306</c:v>
                </c:pt>
                <c:pt idx="4">
                  <c:v>21.35746039471265</c:v>
                </c:pt>
              </c:numCache>
            </c:numRef>
          </c:val>
          <c:extLst>
            <c:ext xmlns:c16="http://schemas.microsoft.com/office/drawing/2014/chart" uri="{C3380CC4-5D6E-409C-BE32-E72D297353CC}">
              <c16:uniqueId val="{00000001-5466-4619-8122-5CEBB4905D5D}"/>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52.948478372498776</c:v>
                </c:pt>
                <c:pt idx="1">
                  <c:v>51.666639999386241</c:v>
                </c:pt>
                <c:pt idx="2">
                  <c:v>56.857925403303767</c:v>
                </c:pt>
                <c:pt idx="3">
                  <c:v>66.575204707440008</c:v>
                </c:pt>
                <c:pt idx="4">
                  <c:v>48.488316162525045</c:v>
                </c:pt>
              </c:numCache>
            </c:numRef>
          </c:val>
          <c:extLst>
            <c:ext xmlns:c16="http://schemas.microsoft.com/office/drawing/2014/chart" uri="{C3380CC4-5D6E-409C-BE32-E72D297353CC}">
              <c16:uniqueId val="{00000002-5466-4619-8122-5CEBB4905D5D}"/>
            </c:ext>
          </c:extLst>
        </c:ser>
        <c:dLbls>
          <c:showLegendKey val="0"/>
          <c:showVal val="0"/>
          <c:showCatName val="0"/>
          <c:showSerName val="0"/>
          <c:showPercent val="0"/>
          <c:showBubbleSize val="0"/>
        </c:dLbls>
        <c:gapWidth val="50"/>
        <c:overlap val="100"/>
        <c:axId val="342367616"/>
        <c:axId val="342398080"/>
      </c:barChart>
      <c:catAx>
        <c:axId val="34236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98080"/>
        <c:crosses val="autoZero"/>
        <c:auto val="1"/>
        <c:lblAlgn val="ctr"/>
        <c:lblOffset val="100"/>
        <c:tickLblSkip val="1"/>
        <c:tickMarkSkip val="1"/>
        <c:noMultiLvlLbl val="0"/>
      </c:catAx>
      <c:valAx>
        <c:axId val="34239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6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34.241152878241017</c:v>
                </c:pt>
                <c:pt idx="1">
                  <c:v>63.349461961455262</c:v>
                </c:pt>
                <c:pt idx="2">
                  <c:v>82.271731176862062</c:v>
                </c:pt>
                <c:pt idx="3">
                  <c:v>94.785224804865862</c:v>
                </c:pt>
                <c:pt idx="4">
                  <c:v>97.443716708114039</c:v>
                </c:pt>
              </c:numCache>
            </c:numRef>
          </c:val>
          <c:extLst>
            <c:ext xmlns:c16="http://schemas.microsoft.com/office/drawing/2014/chart" uri="{C3380CC4-5D6E-409C-BE32-E72D297353CC}">
              <c16:uniqueId val="{00000000-9271-47EF-A1E3-889E0240A61D}"/>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6.2548207485824605</c:v>
                </c:pt>
                <c:pt idx="1">
                  <c:v>7.4176911790084263</c:v>
                </c:pt>
                <c:pt idx="2">
                  <c:v>5.5474662174625076</c:v>
                </c:pt>
                <c:pt idx="3">
                  <c:v>0.87106229751364483</c:v>
                </c:pt>
                <c:pt idx="4">
                  <c:v>0.56206691077806947</c:v>
                </c:pt>
              </c:numCache>
            </c:numRef>
          </c:val>
          <c:extLst>
            <c:ext xmlns:c16="http://schemas.microsoft.com/office/drawing/2014/chart" uri="{C3380CC4-5D6E-409C-BE32-E72D297353CC}">
              <c16:uniqueId val="{00000001-9271-47EF-A1E3-889E0240A61D}"/>
            </c:ext>
          </c:extLst>
        </c:ser>
        <c:ser>
          <c:idx val="2"/>
          <c:order val="2"/>
          <c:tx>
            <c:strRef>
              <c:f>'DHS11'!$B$20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48.180120264162298</c:v>
                </c:pt>
                <c:pt idx="1">
                  <c:v>26.237929197627267</c:v>
                </c:pt>
                <c:pt idx="2">
                  <c:v>10.887450797406421</c:v>
                </c:pt>
                <c:pt idx="3">
                  <c:v>4.3437128976204926</c:v>
                </c:pt>
                <c:pt idx="4">
                  <c:v>1.9942163811078917</c:v>
                </c:pt>
              </c:numCache>
            </c:numRef>
          </c:val>
          <c:extLst>
            <c:ext xmlns:c16="http://schemas.microsoft.com/office/drawing/2014/chart" uri="{C3380CC4-5D6E-409C-BE32-E72D297353CC}">
              <c16:uniqueId val="{00000002-9271-47EF-A1E3-889E0240A61D}"/>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11.323906109014215</c:v>
                </c:pt>
                <c:pt idx="1">
                  <c:v>2.994917661909045</c:v>
                </c:pt>
                <c:pt idx="2">
                  <c:v>1.2933518082690107</c:v>
                </c:pt>
                <c:pt idx="3">
                  <c:v>0</c:v>
                </c:pt>
                <c:pt idx="4">
                  <c:v>0</c:v>
                </c:pt>
              </c:numCache>
            </c:numRef>
          </c:val>
          <c:extLst>
            <c:ext xmlns:c16="http://schemas.microsoft.com/office/drawing/2014/chart" uri="{C3380CC4-5D6E-409C-BE32-E72D297353CC}">
              <c16:uniqueId val="{00000003-9271-47EF-A1E3-889E0240A61D}"/>
            </c:ext>
          </c:extLst>
        </c:ser>
        <c:dLbls>
          <c:showLegendKey val="0"/>
          <c:showVal val="0"/>
          <c:showCatName val="0"/>
          <c:showSerName val="0"/>
          <c:showPercent val="0"/>
          <c:showBubbleSize val="0"/>
        </c:dLbls>
        <c:gapWidth val="50"/>
        <c:overlap val="100"/>
        <c:axId val="342578304"/>
        <c:axId val="342579840"/>
      </c:barChart>
      <c:catAx>
        <c:axId val="34257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79840"/>
        <c:crosses val="autoZero"/>
        <c:auto val="1"/>
        <c:lblAlgn val="ctr"/>
        <c:lblOffset val="100"/>
        <c:tickLblSkip val="1"/>
        <c:tickMarkSkip val="1"/>
        <c:noMultiLvlLbl val="0"/>
      </c:catAx>
      <c:valAx>
        <c:axId val="34257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7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13.000947990908632</c:v>
                </c:pt>
                <c:pt idx="1">
                  <c:v>23.002752593441212</c:v>
                </c:pt>
                <c:pt idx="2">
                  <c:v>45.759384119742855</c:v>
                </c:pt>
                <c:pt idx="3">
                  <c:v>69.288959835274611</c:v>
                </c:pt>
                <c:pt idx="4">
                  <c:v>87.929359350732184</c:v>
                </c:pt>
              </c:numCache>
            </c:numRef>
          </c:val>
          <c:extLst>
            <c:ext xmlns:c16="http://schemas.microsoft.com/office/drawing/2014/chart" uri="{C3380CC4-5D6E-409C-BE32-E72D297353CC}">
              <c16:uniqueId val="{00000000-C867-4A72-AB49-4DC5827F80DE}"/>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4.2063058285004784</c:v>
                </c:pt>
                <c:pt idx="1">
                  <c:v>9.5932184276845103</c:v>
                </c:pt>
                <c:pt idx="2">
                  <c:v>13.552377629813229</c:v>
                </c:pt>
                <c:pt idx="3">
                  <c:v>12.139608054044599</c:v>
                </c:pt>
                <c:pt idx="4">
                  <c:v>6.7695234410341376</c:v>
                </c:pt>
              </c:numCache>
            </c:numRef>
          </c:val>
          <c:extLst>
            <c:ext xmlns:c16="http://schemas.microsoft.com/office/drawing/2014/chart" uri="{C3380CC4-5D6E-409C-BE32-E72D297353CC}">
              <c16:uniqueId val="{00000001-C867-4A72-AB49-4DC5827F80DE}"/>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40.95490115969028</c:v>
                </c:pt>
                <c:pt idx="1">
                  <c:v>48.273673766574575</c:v>
                </c:pt>
                <c:pt idx="2">
                  <c:v>32.978049237671883</c:v>
                </c:pt>
                <c:pt idx="3">
                  <c:v>17.618175051513628</c:v>
                </c:pt>
                <c:pt idx="4">
                  <c:v>5.2534668703125069</c:v>
                </c:pt>
              </c:numCache>
            </c:numRef>
          </c:val>
          <c:extLst>
            <c:ext xmlns:c16="http://schemas.microsoft.com/office/drawing/2014/chart" uri="{C3380CC4-5D6E-409C-BE32-E72D297353CC}">
              <c16:uniqueId val="{00000002-C867-4A72-AB49-4DC5827F80DE}"/>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41.837845020900559</c:v>
                </c:pt>
                <c:pt idx="1">
                  <c:v>19.130355212299595</c:v>
                </c:pt>
                <c:pt idx="2">
                  <c:v>7.7101890127719717</c:v>
                </c:pt>
                <c:pt idx="3">
                  <c:v>0.95325705916709069</c:v>
                </c:pt>
                <c:pt idx="4">
                  <c:v>4.7650337921168281E-2</c:v>
                </c:pt>
              </c:numCache>
            </c:numRef>
          </c:val>
          <c:extLst>
            <c:ext xmlns:c16="http://schemas.microsoft.com/office/drawing/2014/chart" uri="{C3380CC4-5D6E-409C-BE32-E72D297353CC}">
              <c16:uniqueId val="{00000003-C867-4A72-AB49-4DC5827F80DE}"/>
            </c:ext>
          </c:extLst>
        </c:ser>
        <c:dLbls>
          <c:showLegendKey val="0"/>
          <c:showVal val="0"/>
          <c:showCatName val="0"/>
          <c:showSerName val="0"/>
          <c:showPercent val="0"/>
          <c:showBubbleSize val="0"/>
        </c:dLbls>
        <c:gapWidth val="50"/>
        <c:overlap val="100"/>
        <c:axId val="342616704"/>
        <c:axId val="342618496"/>
      </c:barChart>
      <c:catAx>
        <c:axId val="34261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8496"/>
        <c:crosses val="autoZero"/>
        <c:auto val="1"/>
        <c:lblAlgn val="ctr"/>
        <c:lblOffset val="100"/>
        <c:tickLblSkip val="1"/>
        <c:tickMarkSkip val="1"/>
        <c:noMultiLvlLbl val="0"/>
      </c:catAx>
      <c:valAx>
        <c:axId val="34261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5.84246043362685</c:v>
                </c:pt>
                <c:pt idx="1">
                  <c:v>9.8154363785604595</c:v>
                </c:pt>
                <c:pt idx="2">
                  <c:v>13.989093396265021</c:v>
                </c:pt>
                <c:pt idx="3">
                  <c:v>24.413268505630846</c:v>
                </c:pt>
                <c:pt idx="4">
                  <c:v>51.563724428704681</c:v>
                </c:pt>
              </c:numCache>
            </c:numRef>
          </c:val>
          <c:extLst>
            <c:ext xmlns:c16="http://schemas.microsoft.com/office/drawing/2014/chart" uri="{C3380CC4-5D6E-409C-BE32-E72D297353CC}">
              <c16:uniqueId val="{00000000-8D79-478F-963D-EBEA20CB69DA}"/>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29.69499229448429</c:v>
                </c:pt>
                <c:pt idx="1">
                  <c:v>23.961875506984729</c:v>
                </c:pt>
                <c:pt idx="2">
                  <c:v>24.251252633788731</c:v>
                </c:pt>
                <c:pt idx="3">
                  <c:v>25.042122772273611</c:v>
                </c:pt>
                <c:pt idx="4">
                  <c:v>16.47003034806519</c:v>
                </c:pt>
              </c:numCache>
            </c:numRef>
          </c:val>
          <c:extLst>
            <c:ext xmlns:c16="http://schemas.microsoft.com/office/drawing/2014/chart" uri="{C3380CC4-5D6E-409C-BE32-E72D297353CC}">
              <c16:uniqueId val="{00000001-8D79-478F-963D-EBEA20CB69DA}"/>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64.462547271888894</c:v>
                </c:pt>
                <c:pt idx="1">
                  <c:v>66.22268811445467</c:v>
                </c:pt>
                <c:pt idx="2">
                  <c:v>61.759653969946214</c:v>
                </c:pt>
                <c:pt idx="3">
                  <c:v>50.54460872209544</c:v>
                </c:pt>
                <c:pt idx="4">
                  <c:v>31.966245223230377</c:v>
                </c:pt>
              </c:numCache>
            </c:numRef>
          </c:val>
          <c:extLst>
            <c:ext xmlns:c16="http://schemas.microsoft.com/office/drawing/2014/chart" uri="{C3380CC4-5D6E-409C-BE32-E72D297353CC}">
              <c16:uniqueId val="{00000002-8D79-478F-963D-EBEA20CB69DA}"/>
            </c:ext>
          </c:extLst>
        </c:ser>
        <c:dLbls>
          <c:showLegendKey val="0"/>
          <c:showVal val="0"/>
          <c:showCatName val="0"/>
          <c:showSerName val="0"/>
          <c:showPercent val="0"/>
          <c:showBubbleSize val="0"/>
        </c:dLbls>
        <c:gapWidth val="50"/>
        <c:overlap val="100"/>
        <c:axId val="342731776"/>
        <c:axId val="342811392"/>
      </c:barChart>
      <c:catAx>
        <c:axId val="342731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811392"/>
        <c:crosses val="autoZero"/>
        <c:auto val="1"/>
        <c:lblAlgn val="ctr"/>
        <c:lblOffset val="100"/>
        <c:tickLblSkip val="1"/>
        <c:tickMarkSkip val="1"/>
        <c:noMultiLvlLbl val="0"/>
      </c:catAx>
      <c:valAx>
        <c:axId val="34281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31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7.9245188504754314</c:v>
                </c:pt>
                <c:pt idx="1">
                  <c:v>8.3028905211484485</c:v>
                </c:pt>
                <c:pt idx="2">
                  <c:v>13.378384131782555</c:v>
                </c:pt>
                <c:pt idx="3">
                  <c:v>22.703895465698007</c:v>
                </c:pt>
                <c:pt idx="4">
                  <c:v>67.075456455692816</c:v>
                </c:pt>
              </c:numCache>
            </c:numRef>
          </c:val>
          <c:extLst>
            <c:ext xmlns:c16="http://schemas.microsoft.com/office/drawing/2014/chart" uri="{C3380CC4-5D6E-409C-BE32-E72D297353CC}">
              <c16:uniqueId val="{00000000-C900-4AC0-8374-7D7A5391ACAE}"/>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1.4211112968830577</c:v>
                </c:pt>
                <c:pt idx="1">
                  <c:v>0.62772442958097108</c:v>
                </c:pt>
                <c:pt idx="2">
                  <c:v>1.9523073496264889</c:v>
                </c:pt>
                <c:pt idx="3">
                  <c:v>6.5635343522023746</c:v>
                </c:pt>
                <c:pt idx="4">
                  <c:v>9.5322489098350065</c:v>
                </c:pt>
              </c:numCache>
            </c:numRef>
          </c:val>
          <c:extLst>
            <c:ext xmlns:c16="http://schemas.microsoft.com/office/drawing/2014/chart" uri="{C3380CC4-5D6E-409C-BE32-E72D297353CC}">
              <c16:uniqueId val="{00000001-C900-4AC0-8374-7D7A5391ACAE}"/>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28.352158296890661</c:v>
                </c:pt>
                <c:pt idx="1">
                  <c:v>31.526845872353139</c:v>
                </c:pt>
                <c:pt idx="2">
                  <c:v>37.324641063540291</c:v>
                </c:pt>
                <c:pt idx="3">
                  <c:v>46.258435683941215</c:v>
                </c:pt>
                <c:pt idx="4">
                  <c:v>20.610474532328126</c:v>
                </c:pt>
              </c:numCache>
            </c:numRef>
          </c:val>
          <c:extLst>
            <c:ext xmlns:c16="http://schemas.microsoft.com/office/drawing/2014/chart" uri="{C3380CC4-5D6E-409C-BE32-E72D297353CC}">
              <c16:uniqueId val="{00000002-C900-4AC0-8374-7D7A5391ACAE}"/>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62.302211555750752</c:v>
                </c:pt>
                <c:pt idx="1">
                  <c:v>59.542539176917188</c:v>
                </c:pt>
                <c:pt idx="2">
                  <c:v>47.344667455050093</c:v>
                </c:pt>
                <c:pt idx="3">
                  <c:v>24.474134498158449</c:v>
                </c:pt>
                <c:pt idx="4">
                  <c:v>2.7818201021444078</c:v>
                </c:pt>
              </c:numCache>
            </c:numRef>
          </c:val>
          <c:extLst>
            <c:ext xmlns:c16="http://schemas.microsoft.com/office/drawing/2014/chart" uri="{C3380CC4-5D6E-409C-BE32-E72D297353CC}">
              <c16:uniqueId val="{00000003-C900-4AC0-8374-7D7A5391ACAE}"/>
            </c:ext>
          </c:extLst>
        </c:ser>
        <c:dLbls>
          <c:showLegendKey val="0"/>
          <c:showVal val="0"/>
          <c:showCatName val="0"/>
          <c:showSerName val="0"/>
          <c:showPercent val="0"/>
          <c:showBubbleSize val="0"/>
        </c:dLbls>
        <c:gapWidth val="50"/>
        <c:overlap val="100"/>
        <c:axId val="341879040"/>
        <c:axId val="341913600"/>
      </c:barChart>
      <c:catAx>
        <c:axId val="34187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13600"/>
        <c:crosses val="autoZero"/>
        <c:auto val="1"/>
        <c:lblAlgn val="ctr"/>
        <c:lblOffset val="100"/>
        <c:tickLblSkip val="1"/>
        <c:tickMarkSkip val="1"/>
        <c:noMultiLvlLbl val="0"/>
      </c:catAx>
      <c:valAx>
        <c:axId val="341913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7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7.4424714347775183</c:v>
                </c:pt>
                <c:pt idx="1">
                  <c:v>8.1282768129284779</c:v>
                </c:pt>
                <c:pt idx="2">
                  <c:v>8.6538920500499312</c:v>
                </c:pt>
                <c:pt idx="3">
                  <c:v>13.874564319673762</c:v>
                </c:pt>
                <c:pt idx="4">
                  <c:v>26.107774345977564</c:v>
                </c:pt>
              </c:numCache>
            </c:numRef>
          </c:val>
          <c:extLst>
            <c:ext xmlns:c16="http://schemas.microsoft.com/office/drawing/2014/chart" uri="{C3380CC4-5D6E-409C-BE32-E72D297353CC}">
              <c16:uniqueId val="{00000000-139B-413B-9034-F2C57D7F2BEC}"/>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0.9705555290120621</c:v>
                </c:pt>
                <c:pt idx="1">
                  <c:v>0.53883317113648621</c:v>
                </c:pt>
                <c:pt idx="2">
                  <c:v>0.92516302327872635</c:v>
                </c:pt>
                <c:pt idx="3">
                  <c:v>1.5196248533069145</c:v>
                </c:pt>
                <c:pt idx="4">
                  <c:v>4.0657384795617473</c:v>
                </c:pt>
              </c:numCache>
            </c:numRef>
          </c:val>
          <c:extLst>
            <c:ext xmlns:c16="http://schemas.microsoft.com/office/drawing/2014/chart" uri="{C3380CC4-5D6E-409C-BE32-E72D297353CC}">
              <c16:uniqueId val="{00000001-139B-413B-9034-F2C57D7F2BEC}"/>
            </c:ext>
          </c:extLst>
        </c:ser>
        <c:ser>
          <c:idx val="2"/>
          <c:order val="2"/>
          <c:tx>
            <c:strRef>
              <c:f>'DHS11'!$B$126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26.201389227823675</c:v>
                </c:pt>
                <c:pt idx="1">
                  <c:v>29.876299694311616</c:v>
                </c:pt>
                <c:pt idx="2">
                  <c:v>31.199579243372931</c:v>
                </c:pt>
                <c:pt idx="3">
                  <c:v>38.90311516840827</c:v>
                </c:pt>
                <c:pt idx="4">
                  <c:v>46.644961925553822</c:v>
                </c:pt>
              </c:numCache>
            </c:numRef>
          </c:val>
          <c:extLst>
            <c:ext xmlns:c16="http://schemas.microsoft.com/office/drawing/2014/chart" uri="{C3380CC4-5D6E-409C-BE32-E72D297353CC}">
              <c16:uniqueId val="{00000002-139B-413B-9034-F2C57D7F2BEC}"/>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65.385583808386698</c:v>
                </c:pt>
                <c:pt idx="1">
                  <c:v>61.456590321623203</c:v>
                </c:pt>
                <c:pt idx="2">
                  <c:v>59.221365683298352</c:v>
                </c:pt>
                <c:pt idx="3">
                  <c:v>45.70269565861102</c:v>
                </c:pt>
                <c:pt idx="4">
                  <c:v>23.181525248907086</c:v>
                </c:pt>
              </c:numCache>
            </c:numRef>
          </c:val>
          <c:extLst>
            <c:ext xmlns:c16="http://schemas.microsoft.com/office/drawing/2014/chart" uri="{C3380CC4-5D6E-409C-BE32-E72D297353CC}">
              <c16:uniqueId val="{00000003-139B-413B-9034-F2C57D7F2BEC}"/>
            </c:ext>
          </c:extLst>
        </c:ser>
        <c:dLbls>
          <c:showLegendKey val="0"/>
          <c:showVal val="0"/>
          <c:showCatName val="0"/>
          <c:showSerName val="0"/>
          <c:showPercent val="0"/>
          <c:showBubbleSize val="0"/>
        </c:dLbls>
        <c:gapWidth val="50"/>
        <c:overlap val="100"/>
        <c:axId val="341613568"/>
        <c:axId val="341660416"/>
      </c:barChart>
      <c:catAx>
        <c:axId val="34161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60416"/>
        <c:crosses val="autoZero"/>
        <c:auto val="1"/>
        <c:lblAlgn val="ctr"/>
        <c:lblOffset val="100"/>
        <c:tickLblSkip val="1"/>
        <c:tickMarkSkip val="1"/>
        <c:noMultiLvlLbl val="0"/>
      </c:catAx>
      <c:valAx>
        <c:axId val="341660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1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'AIS15'!$M$15:$Q$15</c:f>
              <c:strCache>
                <c:ptCount val="5"/>
                <c:pt idx="0">
                  <c:v>Poorest</c:v>
                </c:pt>
                <c:pt idx="1">
                  <c:v>Poor</c:v>
                </c:pt>
                <c:pt idx="2">
                  <c:v>Middle</c:v>
                </c:pt>
                <c:pt idx="3">
                  <c:v>Rich</c:v>
                </c:pt>
                <c:pt idx="4">
                  <c:v>Richest</c:v>
                </c:pt>
              </c:strCache>
            </c:strRef>
          </c:cat>
          <c:val>
            <c:numRef>
              <c:f>'AIS15'!$M$18:$Q$18</c:f>
              <c:numCache>
                <c:formatCode>###0.0</c:formatCode>
                <c:ptCount val="5"/>
                <c:pt idx="0">
                  <c:v>37.480919299359989</c:v>
                </c:pt>
                <c:pt idx="1">
                  <c:v>33.705740933916971</c:v>
                </c:pt>
                <c:pt idx="2">
                  <c:v>34.212876103896527</c:v>
                </c:pt>
                <c:pt idx="3">
                  <c:v>38.843846134052853</c:v>
                </c:pt>
                <c:pt idx="4">
                  <c:v>56.020303787845286</c:v>
                </c:pt>
              </c:numCache>
            </c:numRef>
          </c:val>
          <c:extLst>
            <c:ext xmlns:c16="http://schemas.microsoft.com/office/drawing/2014/chart" uri="{C3380CC4-5D6E-409C-BE32-E72D297353CC}">
              <c16:uniqueId val="{00000000-798D-4842-A786-8785918A986C}"/>
            </c:ext>
          </c:extLst>
        </c:ser>
        <c:ser>
          <c:idx val="1"/>
          <c:order val="1"/>
          <c:tx>
            <c:strRef>
              <c:f>'AIS15'!$B$19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'AIS15'!$M$15:$Q$15</c:f>
              <c:strCache>
                <c:ptCount val="5"/>
                <c:pt idx="0">
                  <c:v>Poorest</c:v>
                </c:pt>
                <c:pt idx="1">
                  <c:v>Poor</c:v>
                </c:pt>
                <c:pt idx="2">
                  <c:v>Middle</c:v>
                </c:pt>
                <c:pt idx="3">
                  <c:v>Rich</c:v>
                </c:pt>
                <c:pt idx="4">
                  <c:v>Richest</c:v>
                </c:pt>
              </c:strCache>
            </c:strRef>
          </c:cat>
          <c:val>
            <c:numRef>
              <c:f>'AIS15'!$M$19:$Q$19</c:f>
              <c:numCache>
                <c:formatCode>###0.0</c:formatCode>
                <c:ptCount val="5"/>
                <c:pt idx="0">
                  <c:v>7.8235398314237354</c:v>
                </c:pt>
                <c:pt idx="1">
                  <c:v>12.652409603901951</c:v>
                </c:pt>
                <c:pt idx="2">
                  <c:v>9.885715442408987</c:v>
                </c:pt>
                <c:pt idx="3">
                  <c:v>14.659834648910728</c:v>
                </c:pt>
                <c:pt idx="4">
                  <c:v>14.455393282037361</c:v>
                </c:pt>
              </c:numCache>
            </c:numRef>
          </c:val>
          <c:extLst>
            <c:ext xmlns:c16="http://schemas.microsoft.com/office/drawing/2014/chart" uri="{C3380CC4-5D6E-409C-BE32-E72D297353CC}">
              <c16:uniqueId val="{00000001-798D-4842-A786-8785918A986C}"/>
            </c:ext>
          </c:extLst>
        </c:ser>
        <c:ser>
          <c:idx val="2"/>
          <c:order val="2"/>
          <c:tx>
            <c:strRef>
              <c:f>'AIS15'!$B$20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'AIS15'!$M$15:$Q$15</c:f>
              <c:strCache>
                <c:ptCount val="5"/>
                <c:pt idx="0">
                  <c:v>Poorest</c:v>
                </c:pt>
                <c:pt idx="1">
                  <c:v>Poor</c:v>
                </c:pt>
                <c:pt idx="2">
                  <c:v>Middle</c:v>
                </c:pt>
                <c:pt idx="3">
                  <c:v>Rich</c:v>
                </c:pt>
                <c:pt idx="4">
                  <c:v>Richest</c:v>
                </c:pt>
              </c:strCache>
            </c:strRef>
          </c:cat>
          <c:val>
            <c:numRef>
              <c:f>'AIS15'!$M$20:$Q$20</c:f>
              <c:numCache>
                <c:formatCode>###0.0</c:formatCode>
                <c:ptCount val="5"/>
                <c:pt idx="0">
                  <c:v>31.754413422817869</c:v>
                </c:pt>
                <c:pt idx="1">
                  <c:v>30.274463180379083</c:v>
                </c:pt>
                <c:pt idx="2">
                  <c:v>28.360890110261153</c:v>
                </c:pt>
                <c:pt idx="3">
                  <c:v>24.1327220937034</c:v>
                </c:pt>
                <c:pt idx="4">
                  <c:v>21.715812377996873</c:v>
                </c:pt>
              </c:numCache>
            </c:numRef>
          </c:val>
          <c:extLst>
            <c:ext xmlns:c16="http://schemas.microsoft.com/office/drawing/2014/chart" uri="{C3380CC4-5D6E-409C-BE32-E72D297353CC}">
              <c16:uniqueId val="{00000002-798D-4842-A786-8785918A986C}"/>
            </c:ext>
          </c:extLst>
        </c:ser>
        <c:ser>
          <c:idx val="3"/>
          <c:order val="3"/>
          <c:tx>
            <c:strRef>
              <c:f>'AIS15'!$B$21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'AIS15'!$M$15:$Q$15</c:f>
              <c:strCache>
                <c:ptCount val="5"/>
                <c:pt idx="0">
                  <c:v>Poorest</c:v>
                </c:pt>
                <c:pt idx="1">
                  <c:v>Poor</c:v>
                </c:pt>
                <c:pt idx="2">
                  <c:v>Middle</c:v>
                </c:pt>
                <c:pt idx="3">
                  <c:v>Rich</c:v>
                </c:pt>
                <c:pt idx="4">
                  <c:v>Richest</c:v>
                </c:pt>
              </c:strCache>
            </c:strRef>
          </c:cat>
          <c:val>
            <c:numRef>
              <c:f>'AIS15'!$M$21:$Q$21</c:f>
              <c:numCache>
                <c:formatCode>###0.0</c:formatCode>
                <c:ptCount val="5"/>
                <c:pt idx="0">
                  <c:v>22.941127446398404</c:v>
                </c:pt>
                <c:pt idx="1">
                  <c:v>23.367386281801995</c:v>
                </c:pt>
                <c:pt idx="2">
                  <c:v>27.540518343433341</c:v>
                </c:pt>
                <c:pt idx="3">
                  <c:v>22.363597123333015</c:v>
                </c:pt>
                <c:pt idx="4">
                  <c:v>7.8084905521204782</c:v>
                </c:pt>
              </c:numCache>
            </c:numRef>
          </c:val>
          <c:extLst>
            <c:ext xmlns:c16="http://schemas.microsoft.com/office/drawing/2014/chart" uri="{C3380CC4-5D6E-409C-BE32-E72D297353CC}">
              <c16:uniqueId val="{00000003-798D-4842-A786-8785918A986C}"/>
            </c:ext>
          </c:extLst>
        </c:ser>
        <c:dLbls>
          <c:showLegendKey val="0"/>
          <c:showVal val="0"/>
          <c:showCatName val="0"/>
          <c:showSerName val="0"/>
          <c:showPercent val="0"/>
          <c:showBubbleSize val="0"/>
        </c:dLbls>
        <c:gapWidth val="50"/>
        <c:overlap val="100"/>
        <c:axId val="346174592"/>
        <c:axId val="346176128"/>
      </c:barChart>
      <c:catAx>
        <c:axId val="346174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76128"/>
        <c:crosses val="autoZero"/>
        <c:auto val="1"/>
        <c:lblAlgn val="ctr"/>
        <c:lblOffset val="100"/>
        <c:tickLblSkip val="1"/>
        <c:tickMarkSkip val="1"/>
        <c:noMultiLvlLbl val="0"/>
      </c:catAx>
      <c:valAx>
        <c:axId val="346176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74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'AIS15'!$R$18:$AB$18</c:f>
              <c:numCache>
                <c:formatCode>###0.0</c:formatCode>
                <c:ptCount val="11"/>
                <c:pt idx="0">
                  <c:v>41.01530102678052</c:v>
                </c:pt>
                <c:pt idx="1">
                  <c:v>62.783419232008903</c:v>
                </c:pt>
                <c:pt idx="2">
                  <c:v>47.429335112251145</c:v>
                </c:pt>
                <c:pt idx="3">
                  <c:v>57.630480743256712</c:v>
                </c:pt>
                <c:pt idx="4">
                  <c:v>99.773264172526353</c:v>
                </c:pt>
                <c:pt idx="5">
                  <c:v>92.183827240502708</c:v>
                </c:pt>
                <c:pt idx="6">
                  <c:v>60.079663354394654</c:v>
                </c:pt>
                <c:pt idx="7">
                  <c:v>50.298436021038285</c:v>
                </c:pt>
                <c:pt idx="8">
                  <c:v>63.594013993530268</c:v>
                </c:pt>
                <c:pt idx="9">
                  <c:v>30.076146550052837</c:v>
                </c:pt>
                <c:pt idx="10">
                  <c:v>31.2418294946708</c:v>
                </c:pt>
              </c:numCache>
            </c:numRef>
          </c:val>
          <c:extLst>
            <c:ext xmlns:c16="http://schemas.microsoft.com/office/drawing/2014/chart" uri="{C3380CC4-5D6E-409C-BE32-E72D297353CC}">
              <c16:uniqueId val="{00000000-F99F-4E46-827E-F04F806F9933}"/>
            </c:ext>
          </c:extLst>
        </c:ser>
        <c:ser>
          <c:idx val="1"/>
          <c:order val="1"/>
          <c:tx>
            <c:strRef>
              <c:f>'AIS15'!$B$19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'AIS15'!$R$19:$AB$19</c:f>
              <c:numCache>
                <c:formatCode>###0.0</c:formatCode>
                <c:ptCount val="11"/>
                <c:pt idx="0">
                  <c:v>14.114257899426022</c:v>
                </c:pt>
                <c:pt idx="1">
                  <c:v>14.925930501407834</c:v>
                </c:pt>
                <c:pt idx="2">
                  <c:v>17.310695631072981</c:v>
                </c:pt>
                <c:pt idx="3">
                  <c:v>5.6298623649443824</c:v>
                </c:pt>
                <c:pt idx="4">
                  <c:v>0</c:v>
                </c:pt>
                <c:pt idx="5">
                  <c:v>2.3761431261885422</c:v>
                </c:pt>
                <c:pt idx="6">
                  <c:v>6.701366279785244</c:v>
                </c:pt>
                <c:pt idx="7">
                  <c:v>2.6972138959759713</c:v>
                </c:pt>
                <c:pt idx="8">
                  <c:v>14.132681713476863</c:v>
                </c:pt>
                <c:pt idx="9">
                  <c:v>9.3846479823192652</c:v>
                </c:pt>
                <c:pt idx="10">
                  <c:v>12.622538605229842</c:v>
                </c:pt>
              </c:numCache>
            </c:numRef>
          </c:val>
          <c:extLst>
            <c:ext xmlns:c16="http://schemas.microsoft.com/office/drawing/2014/chart" uri="{C3380CC4-5D6E-409C-BE32-E72D297353CC}">
              <c16:uniqueId val="{00000001-F99F-4E46-827E-F04F806F9933}"/>
            </c:ext>
          </c:extLst>
        </c:ser>
        <c:ser>
          <c:idx val="2"/>
          <c:order val="2"/>
          <c:tx>
            <c:strRef>
              <c:f>'AIS15'!$B$20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'AIS15'!$R$20:$AB$20</c:f>
              <c:numCache>
                <c:formatCode>###0.0</c:formatCode>
                <c:ptCount val="11"/>
                <c:pt idx="0">
                  <c:v>36.096216816117206</c:v>
                </c:pt>
                <c:pt idx="1">
                  <c:v>12.776335607987956</c:v>
                </c:pt>
                <c:pt idx="2">
                  <c:v>29.737939504098613</c:v>
                </c:pt>
                <c:pt idx="3">
                  <c:v>24.715952247127554</c:v>
                </c:pt>
                <c:pt idx="4">
                  <c:v>-5.3264976703792932E-4</c:v>
                </c:pt>
                <c:pt idx="5">
                  <c:v>5.0446474481671508</c:v>
                </c:pt>
                <c:pt idx="6">
                  <c:v>18.211350225059931</c:v>
                </c:pt>
                <c:pt idx="7">
                  <c:v>26.1172973646059</c:v>
                </c:pt>
                <c:pt idx="8">
                  <c:v>13.749790994297546</c:v>
                </c:pt>
                <c:pt idx="9">
                  <c:v>16.579015027640907</c:v>
                </c:pt>
                <c:pt idx="10">
                  <c:v>30.11220256448475</c:v>
                </c:pt>
              </c:numCache>
            </c:numRef>
          </c:val>
          <c:extLst>
            <c:ext xmlns:c16="http://schemas.microsoft.com/office/drawing/2014/chart" uri="{C3380CC4-5D6E-409C-BE32-E72D297353CC}">
              <c16:uniqueId val="{00000002-F99F-4E46-827E-F04F806F9933}"/>
            </c:ext>
          </c:extLst>
        </c:ser>
        <c:ser>
          <c:idx val="3"/>
          <c:order val="3"/>
          <c:tx>
            <c:strRef>
              <c:f>'AIS15'!$B$21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'AIS15'!$R$15:$AB$15</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'AIS15'!$R$21:$AB$21</c:f>
              <c:numCache>
                <c:formatCode>###0.0</c:formatCode>
                <c:ptCount val="11"/>
                <c:pt idx="0">
                  <c:v>8.7742242576762504</c:v>
                </c:pt>
                <c:pt idx="1">
                  <c:v>9.5143146585953069</c:v>
                </c:pt>
                <c:pt idx="2">
                  <c:v>5.5220297525772626</c:v>
                </c:pt>
                <c:pt idx="3">
                  <c:v>12.023704644671353</c:v>
                </c:pt>
                <c:pt idx="4">
                  <c:v>0.22726847724068455</c:v>
                </c:pt>
                <c:pt idx="5">
                  <c:v>0.39538218514159862</c:v>
                </c:pt>
                <c:pt idx="6">
                  <c:v>15.007620140760167</c:v>
                </c:pt>
                <c:pt idx="7">
                  <c:v>20.887052718379845</c:v>
                </c:pt>
                <c:pt idx="8">
                  <c:v>8.5235132986953221</c:v>
                </c:pt>
                <c:pt idx="9">
                  <c:v>43.960190439986988</c:v>
                </c:pt>
                <c:pt idx="10">
                  <c:v>26.023429335614612</c:v>
                </c:pt>
              </c:numCache>
            </c:numRef>
          </c:val>
          <c:extLst>
            <c:ext xmlns:c16="http://schemas.microsoft.com/office/drawing/2014/chart" uri="{C3380CC4-5D6E-409C-BE32-E72D297353CC}">
              <c16:uniqueId val="{00000003-F99F-4E46-827E-F04F806F9933}"/>
            </c:ext>
          </c:extLst>
        </c:ser>
        <c:dLbls>
          <c:showLegendKey val="0"/>
          <c:showVal val="0"/>
          <c:showCatName val="0"/>
          <c:showSerName val="0"/>
          <c:showPercent val="0"/>
          <c:showBubbleSize val="0"/>
        </c:dLbls>
        <c:gapWidth val="50"/>
        <c:overlap val="100"/>
        <c:axId val="346303104"/>
        <c:axId val="346313088"/>
      </c:barChart>
      <c:catAx>
        <c:axId val="34630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13088"/>
        <c:crosses val="autoZero"/>
        <c:auto val="1"/>
        <c:lblAlgn val="ctr"/>
        <c:lblOffset val="100"/>
        <c:tickLblSkip val="1"/>
        <c:tickMarkSkip val="1"/>
        <c:noMultiLvlLbl val="0"/>
      </c:catAx>
      <c:valAx>
        <c:axId val="34631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'AIS15'!$C$15:$G$15</c:f>
              <c:strCache>
                <c:ptCount val="5"/>
                <c:pt idx="0">
                  <c:v>Poorest</c:v>
                </c:pt>
                <c:pt idx="1">
                  <c:v>Poor</c:v>
                </c:pt>
                <c:pt idx="2">
                  <c:v>Middle</c:v>
                </c:pt>
                <c:pt idx="3">
                  <c:v>Rich</c:v>
                </c:pt>
                <c:pt idx="4">
                  <c:v>Richest</c:v>
                </c:pt>
              </c:strCache>
            </c:strRef>
          </c:cat>
          <c:val>
            <c:numRef>
              <c:f>'AIS15'!$C$18:$G$18</c:f>
              <c:numCache>
                <c:formatCode>###0.0</c:formatCode>
                <c:ptCount val="5"/>
                <c:pt idx="0">
                  <c:v>38.200842893975398</c:v>
                </c:pt>
                <c:pt idx="1">
                  <c:v>35.424766378200673</c:v>
                </c:pt>
                <c:pt idx="2">
                  <c:v>43.304552669050274</c:v>
                </c:pt>
                <c:pt idx="3">
                  <c:v>65.291259785566865</c:v>
                </c:pt>
                <c:pt idx="4">
                  <c:v>94.052809450208116</c:v>
                </c:pt>
              </c:numCache>
            </c:numRef>
          </c:val>
          <c:extLst>
            <c:ext xmlns:c16="http://schemas.microsoft.com/office/drawing/2014/chart" uri="{C3380CC4-5D6E-409C-BE32-E72D297353CC}">
              <c16:uniqueId val="{00000000-5322-4759-9D8D-E6B85E07FCBF}"/>
            </c:ext>
          </c:extLst>
        </c:ser>
        <c:ser>
          <c:idx val="1"/>
          <c:order val="1"/>
          <c:tx>
            <c:strRef>
              <c:f>'AIS15'!$B$19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'AIS15'!$C$15:$G$15</c:f>
              <c:strCache>
                <c:ptCount val="5"/>
                <c:pt idx="0">
                  <c:v>Poorest</c:v>
                </c:pt>
                <c:pt idx="1">
                  <c:v>Poor</c:v>
                </c:pt>
                <c:pt idx="2">
                  <c:v>Middle</c:v>
                </c:pt>
                <c:pt idx="3">
                  <c:v>Rich</c:v>
                </c:pt>
                <c:pt idx="4">
                  <c:v>Richest</c:v>
                </c:pt>
              </c:strCache>
            </c:strRef>
          </c:cat>
          <c:val>
            <c:numRef>
              <c:f>'AIS15'!$C$19:$G$19</c:f>
              <c:numCache>
                <c:formatCode>###0.0</c:formatCode>
                <c:ptCount val="5"/>
                <c:pt idx="0">
                  <c:v>9.0481491542691046</c:v>
                </c:pt>
                <c:pt idx="1">
                  <c:v>11.328618388597095</c:v>
                </c:pt>
                <c:pt idx="2">
                  <c:v>13.460845754052524</c:v>
                </c:pt>
                <c:pt idx="3">
                  <c:v>11.213461526104581</c:v>
                </c:pt>
                <c:pt idx="4">
                  <c:v>2.9706544918752034</c:v>
                </c:pt>
              </c:numCache>
            </c:numRef>
          </c:val>
          <c:extLst>
            <c:ext xmlns:c16="http://schemas.microsoft.com/office/drawing/2014/chart" uri="{C3380CC4-5D6E-409C-BE32-E72D297353CC}">
              <c16:uniqueId val="{00000001-5322-4759-9D8D-E6B85E07FCBF}"/>
            </c:ext>
          </c:extLst>
        </c:ser>
        <c:ser>
          <c:idx val="2"/>
          <c:order val="2"/>
          <c:tx>
            <c:strRef>
              <c:f>'AIS15'!$B$20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'AIS15'!$C$15:$G$15</c:f>
              <c:strCache>
                <c:ptCount val="5"/>
                <c:pt idx="0">
                  <c:v>Poorest</c:v>
                </c:pt>
                <c:pt idx="1">
                  <c:v>Poor</c:v>
                </c:pt>
                <c:pt idx="2">
                  <c:v>Middle</c:v>
                </c:pt>
                <c:pt idx="3">
                  <c:v>Rich</c:v>
                </c:pt>
                <c:pt idx="4">
                  <c:v>Richest</c:v>
                </c:pt>
              </c:strCache>
            </c:strRef>
          </c:cat>
          <c:val>
            <c:numRef>
              <c:f>'AIS15'!$C$20:$G$20</c:f>
              <c:numCache>
                <c:formatCode>###0.0</c:formatCode>
                <c:ptCount val="5"/>
                <c:pt idx="0">
                  <c:v>30.967285006172354</c:v>
                </c:pt>
                <c:pt idx="1">
                  <c:v>28.225198688310741</c:v>
                </c:pt>
                <c:pt idx="2">
                  <c:v>23.443308014186108</c:v>
                </c:pt>
                <c:pt idx="3">
                  <c:v>17.162898415619711</c:v>
                </c:pt>
                <c:pt idx="4">
                  <c:v>2.8560863832945516</c:v>
                </c:pt>
              </c:numCache>
            </c:numRef>
          </c:val>
          <c:extLst>
            <c:ext xmlns:c16="http://schemas.microsoft.com/office/drawing/2014/chart" uri="{C3380CC4-5D6E-409C-BE32-E72D297353CC}">
              <c16:uniqueId val="{00000002-5322-4759-9D8D-E6B85E07FCBF}"/>
            </c:ext>
          </c:extLst>
        </c:ser>
        <c:ser>
          <c:idx val="3"/>
          <c:order val="3"/>
          <c:tx>
            <c:strRef>
              <c:f>'AIS15'!$B$21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'AIS15'!$C$15:$G$15</c:f>
              <c:strCache>
                <c:ptCount val="5"/>
                <c:pt idx="0">
                  <c:v>Poorest</c:v>
                </c:pt>
                <c:pt idx="1">
                  <c:v>Poor</c:v>
                </c:pt>
                <c:pt idx="2">
                  <c:v>Middle</c:v>
                </c:pt>
                <c:pt idx="3">
                  <c:v>Rich</c:v>
                </c:pt>
                <c:pt idx="4">
                  <c:v>Richest</c:v>
                </c:pt>
              </c:strCache>
            </c:strRef>
          </c:cat>
          <c:val>
            <c:numRef>
              <c:f>'AIS15'!$C$21:$G$21</c:f>
              <c:numCache>
                <c:formatCode>###0.0</c:formatCode>
                <c:ptCount val="5"/>
                <c:pt idx="0">
                  <c:v>21.783722945583143</c:v>
                </c:pt>
                <c:pt idx="1">
                  <c:v>25.021416544891494</c:v>
                </c:pt>
                <c:pt idx="2">
                  <c:v>19.791293562711097</c:v>
                </c:pt>
                <c:pt idx="3">
                  <c:v>6.3323802727088419</c:v>
                </c:pt>
                <c:pt idx="4">
                  <c:v>0.1204496746221289</c:v>
                </c:pt>
              </c:numCache>
            </c:numRef>
          </c:val>
          <c:extLst>
            <c:ext xmlns:c16="http://schemas.microsoft.com/office/drawing/2014/chart" uri="{C3380CC4-5D6E-409C-BE32-E72D297353CC}">
              <c16:uniqueId val="{00000003-5322-4759-9D8D-E6B85E07FCBF}"/>
            </c:ext>
          </c:extLst>
        </c:ser>
        <c:dLbls>
          <c:showLegendKey val="0"/>
          <c:showVal val="0"/>
          <c:showCatName val="0"/>
          <c:showSerName val="0"/>
          <c:showPercent val="0"/>
          <c:showBubbleSize val="0"/>
        </c:dLbls>
        <c:gapWidth val="50"/>
        <c:overlap val="100"/>
        <c:axId val="346399488"/>
        <c:axId val="346401024"/>
      </c:barChart>
      <c:catAx>
        <c:axId val="346399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01024"/>
        <c:crosses val="autoZero"/>
        <c:auto val="1"/>
        <c:lblAlgn val="ctr"/>
        <c:lblOffset val="100"/>
        <c:tickLblSkip val="1"/>
        <c:tickMarkSkip val="1"/>
        <c:noMultiLvlLbl val="0"/>
      </c:catAx>
      <c:valAx>
        <c:axId val="346401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99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'AIS15'!$R$124:$AB$124</c:f>
              <c:numCache>
                <c:formatCode>###0.0</c:formatCode>
                <c:ptCount val="11"/>
                <c:pt idx="0">
                  <c:v>36.671412679524309</c:v>
                </c:pt>
                <c:pt idx="1">
                  <c:v>47.467538712333287</c:v>
                </c:pt>
                <c:pt idx="2">
                  <c:v>34.095776900598082</c:v>
                </c:pt>
                <c:pt idx="3">
                  <c:v>17.323559277940049</c:v>
                </c:pt>
                <c:pt idx="4">
                  <c:v>78.879614743337186</c:v>
                </c:pt>
                <c:pt idx="5">
                  <c:v>58.989065888426929</c:v>
                </c:pt>
                <c:pt idx="6">
                  <c:v>20.038762347731414</c:v>
                </c:pt>
                <c:pt idx="7">
                  <c:v>24.802337002772532</c:v>
                </c:pt>
                <c:pt idx="8">
                  <c:v>20.528278802020914</c:v>
                </c:pt>
                <c:pt idx="9">
                  <c:v>22.647185805790915</c:v>
                </c:pt>
                <c:pt idx="10">
                  <c:v>17.079332226956591</c:v>
                </c:pt>
              </c:numCache>
            </c:numRef>
          </c:val>
          <c:extLst>
            <c:ext xmlns:c16="http://schemas.microsoft.com/office/drawing/2014/chart" uri="{C3380CC4-5D6E-409C-BE32-E72D297353CC}">
              <c16:uniqueId val="{00000000-2CC4-429C-A03A-F775A7959AF9}"/>
            </c:ext>
          </c:extLst>
        </c:ser>
        <c:ser>
          <c:idx val="1"/>
          <c:order val="1"/>
          <c:tx>
            <c:strRef>
              <c:f>'AIS15'!$B$125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'AIS15'!$R$125:$AB$125</c:f>
              <c:numCache>
                <c:formatCode>###0.0</c:formatCode>
                <c:ptCount val="11"/>
                <c:pt idx="0">
                  <c:v>1.038036721302988</c:v>
                </c:pt>
                <c:pt idx="1">
                  <c:v>2.4601971486999998</c:v>
                </c:pt>
                <c:pt idx="2">
                  <c:v>1.35874303071905</c:v>
                </c:pt>
                <c:pt idx="3">
                  <c:v>5.6652520289039865</c:v>
                </c:pt>
                <c:pt idx="4">
                  <c:v>12.027941614755816</c:v>
                </c:pt>
                <c:pt idx="5">
                  <c:v>4.4765432532176295</c:v>
                </c:pt>
                <c:pt idx="6">
                  <c:v>2.735330301597934</c:v>
                </c:pt>
                <c:pt idx="7">
                  <c:v>0.89720772189434461</c:v>
                </c:pt>
                <c:pt idx="8">
                  <c:v>9.2574568712689178</c:v>
                </c:pt>
                <c:pt idx="9">
                  <c:v>6.2136717340844481</c:v>
                </c:pt>
                <c:pt idx="10">
                  <c:v>4.4127819225925435</c:v>
                </c:pt>
              </c:numCache>
            </c:numRef>
          </c:val>
          <c:extLst>
            <c:ext xmlns:c16="http://schemas.microsoft.com/office/drawing/2014/chart" uri="{C3380CC4-5D6E-409C-BE32-E72D297353CC}">
              <c16:uniqueId val="{00000001-2CC4-429C-A03A-F775A7959AF9}"/>
            </c:ext>
          </c:extLst>
        </c:ser>
        <c:ser>
          <c:idx val="2"/>
          <c:order val="2"/>
          <c:tx>
            <c:strRef>
              <c:f>'AIS15'!$B$126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'AIS15'!$R$126:$AB$126</c:f>
              <c:numCache>
                <c:formatCode>###0.0</c:formatCode>
                <c:ptCount val="11"/>
                <c:pt idx="0">
                  <c:v>46.561563892464612</c:v>
                </c:pt>
                <c:pt idx="1">
                  <c:v>40.716191069018123</c:v>
                </c:pt>
                <c:pt idx="2">
                  <c:v>57.438989908343707</c:v>
                </c:pt>
                <c:pt idx="3">
                  <c:v>44.605706293719827</c:v>
                </c:pt>
                <c:pt idx="4">
                  <c:v>8.8944899810428684</c:v>
                </c:pt>
                <c:pt idx="5">
                  <c:v>27.686763676572653</c:v>
                </c:pt>
                <c:pt idx="6">
                  <c:v>52.016834374405043</c:v>
                </c:pt>
                <c:pt idx="7">
                  <c:v>63.341303446205998</c:v>
                </c:pt>
                <c:pt idx="8">
                  <c:v>26.708861380380355</c:v>
                </c:pt>
                <c:pt idx="9">
                  <c:v>31.162699158613478</c:v>
                </c:pt>
                <c:pt idx="10">
                  <c:v>16.073665852549432</c:v>
                </c:pt>
              </c:numCache>
            </c:numRef>
          </c:val>
          <c:extLst>
            <c:ext xmlns:c16="http://schemas.microsoft.com/office/drawing/2014/chart" uri="{C3380CC4-5D6E-409C-BE32-E72D297353CC}">
              <c16:uniqueId val="{00000002-2CC4-429C-A03A-F775A7959AF9}"/>
            </c:ext>
          </c:extLst>
        </c:ser>
        <c:ser>
          <c:idx val="3"/>
          <c:order val="3"/>
          <c:tx>
            <c:strRef>
              <c:f>'AIS15'!$B$127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'AIS15'!$R$121:$AB$121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'AIS15'!$R$127:$AB$127</c:f>
              <c:numCache>
                <c:formatCode>###0.0</c:formatCode>
                <c:ptCount val="11"/>
                <c:pt idx="0">
                  <c:v>15.72898670670809</c:v>
                </c:pt>
                <c:pt idx="1">
                  <c:v>9.3560730699485966</c:v>
                </c:pt>
                <c:pt idx="2">
                  <c:v>7.106490160339157</c:v>
                </c:pt>
                <c:pt idx="3">
                  <c:v>32.405482399436131</c:v>
                </c:pt>
                <c:pt idx="4">
                  <c:v>0.19795366086412888</c:v>
                </c:pt>
                <c:pt idx="5">
                  <c:v>8.8476271817827925</c:v>
                </c:pt>
                <c:pt idx="6">
                  <c:v>25.209072976265595</c:v>
                </c:pt>
                <c:pt idx="7">
                  <c:v>10.959151829127126</c:v>
                </c:pt>
                <c:pt idx="8">
                  <c:v>43.505402946329824</c:v>
                </c:pt>
                <c:pt idx="9">
                  <c:v>39.976443301511168</c:v>
                </c:pt>
                <c:pt idx="10">
                  <c:v>62.43421999790143</c:v>
                </c:pt>
              </c:numCache>
            </c:numRef>
          </c:val>
          <c:extLst>
            <c:ext xmlns:c16="http://schemas.microsoft.com/office/drawing/2014/chart" uri="{C3380CC4-5D6E-409C-BE32-E72D297353CC}">
              <c16:uniqueId val="{00000003-2CC4-429C-A03A-F775A7959AF9}"/>
            </c:ext>
          </c:extLst>
        </c:ser>
        <c:dLbls>
          <c:showLegendKey val="0"/>
          <c:showVal val="0"/>
          <c:showCatName val="0"/>
          <c:showSerName val="0"/>
          <c:showPercent val="0"/>
          <c:showBubbleSize val="0"/>
        </c:dLbls>
        <c:gapWidth val="50"/>
        <c:overlap val="100"/>
        <c:axId val="346533888"/>
        <c:axId val="346535424"/>
      </c:barChart>
      <c:catAx>
        <c:axId val="34653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35424"/>
        <c:crosses val="autoZero"/>
        <c:auto val="1"/>
        <c:lblAlgn val="ctr"/>
        <c:lblOffset val="100"/>
        <c:tickLblSkip val="1"/>
        <c:tickMarkSkip val="1"/>
        <c:noMultiLvlLbl val="0"/>
      </c:catAx>
      <c:valAx>
        <c:axId val="34653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3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'AIS15'!$M$221:$Q$221</c:f>
              <c:strCache>
                <c:ptCount val="5"/>
                <c:pt idx="0">
                  <c:v>Poorest</c:v>
                </c:pt>
                <c:pt idx="1">
                  <c:v>Poor</c:v>
                </c:pt>
                <c:pt idx="2">
                  <c:v>Middle</c:v>
                </c:pt>
                <c:pt idx="3">
                  <c:v>Rich</c:v>
                </c:pt>
                <c:pt idx="4">
                  <c:v>Richest</c:v>
                </c:pt>
              </c:strCache>
            </c:strRef>
          </c:cat>
          <c:val>
            <c:numRef>
              <c:f>'AIS15'!$M$222:$Q$222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360-4B12-8229-1299CA2710BB}"/>
            </c:ext>
          </c:extLst>
        </c:ser>
        <c:ser>
          <c:idx val="1"/>
          <c:order val="1"/>
          <c:tx>
            <c:strRef>
              <c:f>'AIS15'!$B$223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'AIS15'!$M$221:$Q$221</c:f>
              <c:strCache>
                <c:ptCount val="5"/>
                <c:pt idx="0">
                  <c:v>Poorest</c:v>
                </c:pt>
                <c:pt idx="1">
                  <c:v>Poor</c:v>
                </c:pt>
                <c:pt idx="2">
                  <c:v>Middle</c:v>
                </c:pt>
                <c:pt idx="3">
                  <c:v>Rich</c:v>
                </c:pt>
                <c:pt idx="4">
                  <c:v>Richest</c:v>
                </c:pt>
              </c:strCache>
            </c:strRef>
          </c:cat>
          <c:val>
            <c:numRef>
              <c:f>'AIS15'!$M$223:$Q$223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360-4B12-8229-1299CA2710BB}"/>
            </c:ext>
          </c:extLst>
        </c:ser>
        <c:ser>
          <c:idx val="2"/>
          <c:order val="2"/>
          <c:tx>
            <c:strRef>
              <c:f>'AIS15'!$B$224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'AIS15'!$M$221:$Q$221</c:f>
              <c:strCache>
                <c:ptCount val="5"/>
                <c:pt idx="0">
                  <c:v>Poorest</c:v>
                </c:pt>
                <c:pt idx="1">
                  <c:v>Poor</c:v>
                </c:pt>
                <c:pt idx="2">
                  <c:v>Middle</c:v>
                </c:pt>
                <c:pt idx="3">
                  <c:v>Rich</c:v>
                </c:pt>
                <c:pt idx="4">
                  <c:v>Richest</c:v>
                </c:pt>
              </c:strCache>
            </c:strRef>
          </c:cat>
          <c:val>
            <c:numRef>
              <c:f>'AIS15'!$M$224:$Q$224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360-4B12-8229-1299CA2710BB}"/>
            </c:ext>
          </c:extLst>
        </c:ser>
        <c:dLbls>
          <c:showLegendKey val="0"/>
          <c:showVal val="0"/>
          <c:showCatName val="0"/>
          <c:showSerName val="0"/>
          <c:showPercent val="0"/>
          <c:showBubbleSize val="0"/>
        </c:dLbls>
        <c:gapWidth val="50"/>
        <c:overlap val="100"/>
        <c:axId val="346617728"/>
        <c:axId val="346619264"/>
      </c:barChart>
      <c:catAx>
        <c:axId val="34661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19264"/>
        <c:crosses val="autoZero"/>
        <c:auto val="1"/>
        <c:lblAlgn val="ctr"/>
        <c:lblOffset val="100"/>
        <c:tickLblSkip val="1"/>
        <c:tickMarkSkip val="1"/>
        <c:noMultiLvlLbl val="0"/>
      </c:catAx>
      <c:valAx>
        <c:axId val="346619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1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7FCA-4F65-BD75-8CA77D53C732}"/>
            </c:ext>
          </c:extLst>
        </c:ser>
        <c:ser>
          <c:idx val="1"/>
          <c:order val="1"/>
          <c:tx>
            <c:strRef>
              <c:f>'AIS15'!$B$223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7FCA-4F65-BD75-8CA77D53C732}"/>
            </c:ext>
          </c:extLst>
        </c:ser>
        <c:ser>
          <c:idx val="2"/>
          <c:order val="2"/>
          <c:tx>
            <c:strRef>
              <c:f>'AIS15'!$B$224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'AIS15'!$R$221:$AB$221</c:f>
              <c:strCache>
                <c:ptCount val="11"/>
                <c:pt idx="0">
                  <c:v>Cabo delgado</c:v>
                </c:pt>
                <c:pt idx="1">
                  <c:v>Gaza</c:v>
                </c:pt>
                <c:pt idx="2">
                  <c:v>Inhambane</c:v>
                </c:pt>
                <c:pt idx="3">
                  <c:v>Manica</c:v>
                </c:pt>
                <c:pt idx="4">
                  <c:v>Maputo Cidade</c:v>
                </c:pt>
                <c:pt idx="5">
                  <c:v>Maputo Provincia</c:v>
                </c:pt>
                <c:pt idx="6">
                  <c:v>Nampula</c:v>
                </c:pt>
                <c:pt idx="7">
                  <c:v>Niassa</c:v>
                </c:pt>
                <c:pt idx="8">
                  <c:v>Sofala</c:v>
                </c:pt>
                <c:pt idx="9">
                  <c:v>Tete</c:v>
                </c:pt>
                <c:pt idx="10">
                  <c:v>Zambézia</c:v>
                </c:pt>
              </c:strCache>
            </c:strRef>
          </c:cat>
          <c:val>
            <c:numRef>
              <c:f>'AIS15'!$R$224:$AB$224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7FCA-4F65-BD75-8CA77D53C732}"/>
            </c:ext>
          </c:extLst>
        </c:ser>
        <c:dLbls>
          <c:showLegendKey val="0"/>
          <c:showVal val="0"/>
          <c:showCatName val="0"/>
          <c:showSerName val="0"/>
          <c:showPercent val="0"/>
          <c:showBubbleSize val="0"/>
        </c:dLbls>
        <c:gapWidth val="50"/>
        <c:overlap val="100"/>
        <c:axId val="346773760"/>
        <c:axId val="346800128"/>
      </c:barChart>
      <c:catAx>
        <c:axId val="34677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800128"/>
        <c:crosses val="autoZero"/>
        <c:auto val="1"/>
        <c:lblAlgn val="ctr"/>
        <c:lblOffset val="100"/>
        <c:tickLblSkip val="1"/>
        <c:tickMarkSkip val="1"/>
        <c:noMultiLvlLbl val="0"/>
      </c:catAx>
      <c:valAx>
        <c:axId val="34680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73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'AIS15'!$C$221:$G$221</c:f>
              <c:strCache>
                <c:ptCount val="5"/>
                <c:pt idx="0">
                  <c:v>Poorest</c:v>
                </c:pt>
                <c:pt idx="1">
                  <c:v>Poor</c:v>
                </c:pt>
                <c:pt idx="2">
                  <c:v>Middle</c:v>
                </c:pt>
                <c:pt idx="3">
                  <c:v>Rich</c:v>
                </c:pt>
                <c:pt idx="4">
                  <c:v>Richest</c:v>
                </c:pt>
              </c:strCache>
            </c:strRef>
          </c:cat>
          <c:val>
            <c:numRef>
              <c:f>'AIS15'!$C$222:$G$222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582-46DC-AB0A-6F91347AFCF4}"/>
            </c:ext>
          </c:extLst>
        </c:ser>
        <c:ser>
          <c:idx val="1"/>
          <c:order val="1"/>
          <c:tx>
            <c:strRef>
              <c:f>'AIS15'!$B$223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'AIS15'!$C$221:$G$221</c:f>
              <c:strCache>
                <c:ptCount val="5"/>
                <c:pt idx="0">
                  <c:v>Poorest</c:v>
                </c:pt>
                <c:pt idx="1">
                  <c:v>Poor</c:v>
                </c:pt>
                <c:pt idx="2">
                  <c:v>Middle</c:v>
                </c:pt>
                <c:pt idx="3">
                  <c:v>Rich</c:v>
                </c:pt>
                <c:pt idx="4">
                  <c:v>Richest</c:v>
                </c:pt>
              </c:strCache>
            </c:strRef>
          </c:cat>
          <c:val>
            <c:numRef>
              <c:f>'AIS15'!$C$223:$G$223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582-46DC-AB0A-6F91347AFCF4}"/>
            </c:ext>
          </c:extLst>
        </c:ser>
        <c:ser>
          <c:idx val="2"/>
          <c:order val="2"/>
          <c:tx>
            <c:strRef>
              <c:f>'AIS15'!$B$224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'AIS15'!$C$221:$G$221</c:f>
              <c:strCache>
                <c:ptCount val="5"/>
                <c:pt idx="0">
                  <c:v>Poorest</c:v>
                </c:pt>
                <c:pt idx="1">
                  <c:v>Poor</c:v>
                </c:pt>
                <c:pt idx="2">
                  <c:v>Middle</c:v>
                </c:pt>
                <c:pt idx="3">
                  <c:v>Rich</c:v>
                </c:pt>
                <c:pt idx="4">
                  <c:v>Richest</c:v>
                </c:pt>
              </c:strCache>
            </c:strRef>
          </c:cat>
          <c:val>
            <c:numRef>
              <c:f>'AIS15'!$C$224:$G$224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582-46DC-AB0A-6F91347AFCF4}"/>
            </c:ext>
          </c:extLst>
        </c:ser>
        <c:dLbls>
          <c:showLegendKey val="0"/>
          <c:showVal val="0"/>
          <c:showCatName val="0"/>
          <c:showSerName val="0"/>
          <c:showPercent val="0"/>
          <c:showBubbleSize val="0"/>
        </c:dLbls>
        <c:gapWidth val="50"/>
        <c:overlap val="100"/>
        <c:axId val="346987136"/>
        <c:axId val="347042176"/>
      </c:barChart>
      <c:catAx>
        <c:axId val="346987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042176"/>
        <c:crosses val="autoZero"/>
        <c:auto val="1"/>
        <c:lblAlgn val="ctr"/>
        <c:lblOffset val="100"/>
        <c:tickLblSkip val="1"/>
        <c:tickMarkSkip val="1"/>
        <c:noMultiLvlLbl val="0"/>
      </c:catAx>
      <c:valAx>
        <c:axId val="347042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987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'AIS15'!$H$15:$L$15</c:f>
              <c:strCache>
                <c:ptCount val="5"/>
                <c:pt idx="0">
                  <c:v>Poorest</c:v>
                </c:pt>
                <c:pt idx="1">
                  <c:v>Poor</c:v>
                </c:pt>
                <c:pt idx="2">
                  <c:v>Middle</c:v>
                </c:pt>
                <c:pt idx="3">
                  <c:v>Rich</c:v>
                </c:pt>
                <c:pt idx="4">
                  <c:v>Richest</c:v>
                </c:pt>
              </c:strCache>
            </c:strRef>
          </c:cat>
          <c:val>
            <c:numRef>
              <c:f>'AIS15'!$H$18:$L$18</c:f>
              <c:numCache>
                <c:formatCode>###0.0</c:formatCode>
                <c:ptCount val="5"/>
                <c:pt idx="0">
                  <c:v>66.364218433260191</c:v>
                </c:pt>
                <c:pt idx="1">
                  <c:v>83.155595416734457</c:v>
                </c:pt>
                <c:pt idx="2">
                  <c:v>93.747165447601787</c:v>
                </c:pt>
                <c:pt idx="3">
                  <c:v>95.912261044597713</c:v>
                </c:pt>
                <c:pt idx="4">
                  <c:v>97.826920212419196</c:v>
                </c:pt>
              </c:numCache>
            </c:numRef>
          </c:val>
          <c:extLst>
            <c:ext xmlns:c16="http://schemas.microsoft.com/office/drawing/2014/chart" uri="{C3380CC4-5D6E-409C-BE32-E72D297353CC}">
              <c16:uniqueId val="{00000000-90D2-4ADA-9D12-9FAD28917348}"/>
            </c:ext>
          </c:extLst>
        </c:ser>
        <c:ser>
          <c:idx val="1"/>
          <c:order val="1"/>
          <c:tx>
            <c:strRef>
              <c:f>'AIS15'!$B$19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'AIS15'!$H$15:$L$15</c:f>
              <c:strCache>
                <c:ptCount val="5"/>
                <c:pt idx="0">
                  <c:v>Poorest</c:v>
                </c:pt>
                <c:pt idx="1">
                  <c:v>Poor</c:v>
                </c:pt>
                <c:pt idx="2">
                  <c:v>Middle</c:v>
                </c:pt>
                <c:pt idx="3">
                  <c:v>Rich</c:v>
                </c:pt>
                <c:pt idx="4">
                  <c:v>Richest</c:v>
                </c:pt>
              </c:strCache>
            </c:strRef>
          </c:cat>
          <c:val>
            <c:numRef>
              <c:f>'AIS15'!$H$19:$L$19</c:f>
              <c:numCache>
                <c:formatCode>###0.0</c:formatCode>
                <c:ptCount val="5"/>
                <c:pt idx="0">
                  <c:v>10.986381776467333</c:v>
                </c:pt>
                <c:pt idx="1">
                  <c:v>6.8041719903734466</c:v>
                </c:pt>
                <c:pt idx="2">
                  <c:v>2.9273707349571345</c:v>
                </c:pt>
                <c:pt idx="3">
                  <c:v>1.5207765820727159</c:v>
                </c:pt>
                <c:pt idx="4">
                  <c:v>1.5084725402865233</c:v>
                </c:pt>
              </c:numCache>
            </c:numRef>
          </c:val>
          <c:extLst>
            <c:ext xmlns:c16="http://schemas.microsoft.com/office/drawing/2014/chart" uri="{C3380CC4-5D6E-409C-BE32-E72D297353CC}">
              <c16:uniqueId val="{00000001-90D2-4ADA-9D12-9FAD28917348}"/>
            </c:ext>
          </c:extLst>
        </c:ser>
        <c:ser>
          <c:idx val="2"/>
          <c:order val="2"/>
          <c:tx>
            <c:strRef>
              <c:f>'AIS15'!$B$20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'AIS15'!$H$15:$L$15</c:f>
              <c:strCache>
                <c:ptCount val="5"/>
                <c:pt idx="0">
                  <c:v>Poorest</c:v>
                </c:pt>
                <c:pt idx="1">
                  <c:v>Poor</c:v>
                </c:pt>
                <c:pt idx="2">
                  <c:v>Middle</c:v>
                </c:pt>
                <c:pt idx="3">
                  <c:v>Rich</c:v>
                </c:pt>
                <c:pt idx="4">
                  <c:v>Richest</c:v>
                </c:pt>
              </c:strCache>
            </c:strRef>
          </c:cat>
          <c:val>
            <c:numRef>
              <c:f>'AIS15'!$H$20:$L$20</c:f>
              <c:numCache>
                <c:formatCode>###0.0</c:formatCode>
                <c:ptCount val="5"/>
                <c:pt idx="0">
                  <c:v>17.160823294124611</c:v>
                </c:pt>
                <c:pt idx="1">
                  <c:v>8.1679534908688218</c:v>
                </c:pt>
                <c:pt idx="2">
                  <c:v>3.3124375635086509</c:v>
                </c:pt>
                <c:pt idx="3">
                  <c:v>2.5074858524505199</c:v>
                </c:pt>
                <c:pt idx="4">
                  <c:v>0.53749245507606447</c:v>
                </c:pt>
              </c:numCache>
            </c:numRef>
          </c:val>
          <c:extLst>
            <c:ext xmlns:c16="http://schemas.microsoft.com/office/drawing/2014/chart" uri="{C3380CC4-5D6E-409C-BE32-E72D297353CC}">
              <c16:uniqueId val="{00000002-90D2-4ADA-9D12-9FAD28917348}"/>
            </c:ext>
          </c:extLst>
        </c:ser>
        <c:ser>
          <c:idx val="3"/>
          <c:order val="3"/>
          <c:tx>
            <c:strRef>
              <c:f>'AIS15'!$B$21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'AIS15'!$H$15:$L$15</c:f>
              <c:strCache>
                <c:ptCount val="5"/>
                <c:pt idx="0">
                  <c:v>Poorest</c:v>
                </c:pt>
                <c:pt idx="1">
                  <c:v>Poor</c:v>
                </c:pt>
                <c:pt idx="2">
                  <c:v>Middle</c:v>
                </c:pt>
                <c:pt idx="3">
                  <c:v>Rich</c:v>
                </c:pt>
                <c:pt idx="4">
                  <c:v>Richest</c:v>
                </c:pt>
              </c:strCache>
            </c:strRef>
          </c:cat>
          <c:val>
            <c:numRef>
              <c:f>'AIS15'!$H$21:$L$21</c:f>
              <c:numCache>
                <c:formatCode>###0.0</c:formatCode>
                <c:ptCount val="5"/>
                <c:pt idx="0">
                  <c:v>5.4885764961478634</c:v>
                </c:pt>
                <c:pt idx="1">
                  <c:v>1.8722791020232739</c:v>
                </c:pt>
                <c:pt idx="2">
                  <c:v>1.3026253932426972E-2</c:v>
                </c:pt>
                <c:pt idx="3">
                  <c:v>5.9476520879051205E-2</c:v>
                </c:pt>
                <c:pt idx="4">
                  <c:v>0.12711479221821587</c:v>
                </c:pt>
              </c:numCache>
            </c:numRef>
          </c:val>
          <c:extLst>
            <c:ext xmlns:c16="http://schemas.microsoft.com/office/drawing/2014/chart" uri="{C3380CC4-5D6E-409C-BE32-E72D297353CC}">
              <c16:uniqueId val="{00000003-90D2-4ADA-9D12-9FAD28917348}"/>
            </c:ext>
          </c:extLst>
        </c:ser>
        <c:dLbls>
          <c:showLegendKey val="0"/>
          <c:showVal val="0"/>
          <c:showCatName val="0"/>
          <c:showSerName val="0"/>
          <c:showPercent val="0"/>
          <c:showBubbleSize val="0"/>
        </c:dLbls>
        <c:gapWidth val="50"/>
        <c:overlap val="100"/>
        <c:axId val="347132288"/>
        <c:axId val="347133824"/>
      </c:barChart>
      <c:catAx>
        <c:axId val="34713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133824"/>
        <c:crosses val="autoZero"/>
        <c:auto val="1"/>
        <c:lblAlgn val="ctr"/>
        <c:lblOffset val="100"/>
        <c:tickLblSkip val="1"/>
        <c:tickMarkSkip val="1"/>
        <c:noMultiLvlLbl val="0"/>
      </c:catAx>
      <c:valAx>
        <c:axId val="34713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13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'AIS15'!$H$121:$L$121</c:f>
              <c:strCache>
                <c:ptCount val="5"/>
                <c:pt idx="0">
                  <c:v>Poorest</c:v>
                </c:pt>
                <c:pt idx="1">
                  <c:v>Poor</c:v>
                </c:pt>
                <c:pt idx="2">
                  <c:v>Middle</c:v>
                </c:pt>
                <c:pt idx="3">
                  <c:v>Rich</c:v>
                </c:pt>
                <c:pt idx="4">
                  <c:v>Richest</c:v>
                </c:pt>
              </c:strCache>
            </c:strRef>
          </c:cat>
          <c:val>
            <c:numRef>
              <c:f>'AIS15'!$H$124:$L$124</c:f>
              <c:numCache>
                <c:formatCode>###0.0</c:formatCode>
                <c:ptCount val="5"/>
                <c:pt idx="0">
                  <c:v>15.720956135673761</c:v>
                </c:pt>
                <c:pt idx="1">
                  <c:v>30.668769681930488</c:v>
                </c:pt>
                <c:pt idx="2">
                  <c:v>53.861461802898191</c:v>
                </c:pt>
                <c:pt idx="3">
                  <c:v>72.034518612700154</c:v>
                </c:pt>
                <c:pt idx="4">
                  <c:v>90.014370224952074</c:v>
                </c:pt>
              </c:numCache>
            </c:numRef>
          </c:val>
          <c:extLst>
            <c:ext xmlns:c16="http://schemas.microsoft.com/office/drawing/2014/chart" uri="{C3380CC4-5D6E-409C-BE32-E72D297353CC}">
              <c16:uniqueId val="{00000000-7C4F-44D9-8EB7-F79AD3E7AB74}"/>
            </c:ext>
          </c:extLst>
        </c:ser>
        <c:ser>
          <c:idx val="1"/>
          <c:order val="1"/>
          <c:tx>
            <c:strRef>
              <c:f>'AIS15'!$B$125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'AIS15'!$H$121:$L$121</c:f>
              <c:strCache>
                <c:ptCount val="5"/>
                <c:pt idx="0">
                  <c:v>Poorest</c:v>
                </c:pt>
                <c:pt idx="1">
                  <c:v>Poor</c:v>
                </c:pt>
                <c:pt idx="2">
                  <c:v>Middle</c:v>
                </c:pt>
                <c:pt idx="3">
                  <c:v>Rich</c:v>
                </c:pt>
                <c:pt idx="4">
                  <c:v>Richest</c:v>
                </c:pt>
              </c:strCache>
            </c:strRef>
          </c:cat>
          <c:val>
            <c:numRef>
              <c:f>'AIS15'!$H$125:$L$125</c:f>
              <c:numCache>
                <c:formatCode>###0.0</c:formatCode>
                <c:ptCount val="5"/>
                <c:pt idx="0">
                  <c:v>5.0863328942879118</c:v>
                </c:pt>
                <c:pt idx="1">
                  <c:v>12.790304346054501</c:v>
                </c:pt>
                <c:pt idx="2">
                  <c:v>15.951938254599463</c:v>
                </c:pt>
                <c:pt idx="3">
                  <c:v>12.620637175083878</c:v>
                </c:pt>
                <c:pt idx="4">
                  <c:v>6.9300446832229126</c:v>
                </c:pt>
              </c:numCache>
            </c:numRef>
          </c:val>
          <c:extLst>
            <c:ext xmlns:c16="http://schemas.microsoft.com/office/drawing/2014/chart" uri="{C3380CC4-5D6E-409C-BE32-E72D297353CC}">
              <c16:uniqueId val="{00000001-7C4F-44D9-8EB7-F79AD3E7AB74}"/>
            </c:ext>
          </c:extLst>
        </c:ser>
        <c:ser>
          <c:idx val="2"/>
          <c:order val="2"/>
          <c:tx>
            <c:strRef>
              <c:f>'AIS15'!$B$126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'AIS15'!$H$121:$L$121</c:f>
              <c:strCache>
                <c:ptCount val="5"/>
                <c:pt idx="0">
                  <c:v>Poorest</c:v>
                </c:pt>
                <c:pt idx="1">
                  <c:v>Poor</c:v>
                </c:pt>
                <c:pt idx="2">
                  <c:v>Middle</c:v>
                </c:pt>
                <c:pt idx="3">
                  <c:v>Rich</c:v>
                </c:pt>
                <c:pt idx="4">
                  <c:v>Richest</c:v>
                </c:pt>
              </c:strCache>
            </c:strRef>
          </c:cat>
          <c:val>
            <c:numRef>
              <c:f>'AIS15'!$H$126:$L$126</c:f>
              <c:numCache>
                <c:formatCode>###0.0</c:formatCode>
                <c:ptCount val="5"/>
                <c:pt idx="0">
                  <c:v>58.284423869925178</c:v>
                </c:pt>
                <c:pt idx="1">
                  <c:v>53.029605162321126</c:v>
                </c:pt>
                <c:pt idx="2">
                  <c:v>27.833569165980386</c:v>
                </c:pt>
                <c:pt idx="3">
                  <c:v>14.485710312365153</c:v>
                </c:pt>
                <c:pt idx="4">
                  <c:v>2.872890874519856</c:v>
                </c:pt>
              </c:numCache>
            </c:numRef>
          </c:val>
          <c:extLst>
            <c:ext xmlns:c16="http://schemas.microsoft.com/office/drawing/2014/chart" uri="{C3380CC4-5D6E-409C-BE32-E72D297353CC}">
              <c16:uniqueId val="{00000002-7C4F-44D9-8EB7-F79AD3E7AB74}"/>
            </c:ext>
          </c:extLst>
        </c:ser>
        <c:ser>
          <c:idx val="3"/>
          <c:order val="3"/>
          <c:tx>
            <c:strRef>
              <c:f>'AIS15'!$B$127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'AIS15'!$H$121:$L$121</c:f>
              <c:strCache>
                <c:ptCount val="5"/>
                <c:pt idx="0">
                  <c:v>Poorest</c:v>
                </c:pt>
                <c:pt idx="1">
                  <c:v>Poor</c:v>
                </c:pt>
                <c:pt idx="2">
                  <c:v>Middle</c:v>
                </c:pt>
                <c:pt idx="3">
                  <c:v>Rich</c:v>
                </c:pt>
                <c:pt idx="4">
                  <c:v>Richest</c:v>
                </c:pt>
              </c:strCache>
            </c:strRef>
          </c:cat>
          <c:val>
            <c:numRef>
              <c:f>'AIS15'!$H$127:$L$127</c:f>
              <c:numCache>
                <c:formatCode>###0.0</c:formatCode>
                <c:ptCount val="5"/>
                <c:pt idx="0">
                  <c:v>20.908287100113153</c:v>
                </c:pt>
                <c:pt idx="1">
                  <c:v>3.511320809693891</c:v>
                </c:pt>
                <c:pt idx="2">
                  <c:v>2.3530307765219622</c:v>
                </c:pt>
                <c:pt idx="3">
                  <c:v>0.85913389985081445</c:v>
                </c:pt>
                <c:pt idx="4">
                  <c:v>0.1826942173051572</c:v>
                </c:pt>
              </c:numCache>
            </c:numRef>
          </c:val>
          <c:extLst>
            <c:ext xmlns:c16="http://schemas.microsoft.com/office/drawing/2014/chart" uri="{C3380CC4-5D6E-409C-BE32-E72D297353CC}">
              <c16:uniqueId val="{00000003-7C4F-44D9-8EB7-F79AD3E7AB74}"/>
            </c:ext>
          </c:extLst>
        </c:ser>
        <c:dLbls>
          <c:showLegendKey val="0"/>
          <c:showVal val="0"/>
          <c:showCatName val="0"/>
          <c:showSerName val="0"/>
          <c:showPercent val="0"/>
          <c:showBubbleSize val="0"/>
        </c:dLbls>
        <c:gapWidth val="50"/>
        <c:overlap val="100"/>
        <c:axId val="347228032"/>
        <c:axId val="347229568"/>
      </c:barChart>
      <c:catAx>
        <c:axId val="34722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229568"/>
        <c:crosses val="autoZero"/>
        <c:auto val="1"/>
        <c:lblAlgn val="ctr"/>
        <c:lblOffset val="100"/>
        <c:tickLblSkip val="1"/>
        <c:tickMarkSkip val="1"/>
        <c:noMultiLvlLbl val="0"/>
      </c:catAx>
      <c:valAx>
        <c:axId val="34722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22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'AIS15'!$H$221:$L$221</c:f>
              <c:strCache>
                <c:ptCount val="5"/>
                <c:pt idx="0">
                  <c:v>Poorest</c:v>
                </c:pt>
                <c:pt idx="1">
                  <c:v>Poor</c:v>
                </c:pt>
                <c:pt idx="2">
                  <c:v>Middle</c:v>
                </c:pt>
                <c:pt idx="3">
                  <c:v>Rich</c:v>
                </c:pt>
                <c:pt idx="4">
                  <c:v>Richest</c:v>
                </c:pt>
              </c:strCache>
            </c:strRef>
          </c:cat>
          <c:val>
            <c:numRef>
              <c:f>'AIS15'!$H$222:$L$222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45F-4630-8CD4-267A03371D32}"/>
            </c:ext>
          </c:extLst>
        </c:ser>
        <c:ser>
          <c:idx val="1"/>
          <c:order val="1"/>
          <c:tx>
            <c:strRef>
              <c:f>'AIS15'!$B$223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'AIS15'!$H$221:$L$221</c:f>
              <c:strCache>
                <c:ptCount val="5"/>
                <c:pt idx="0">
                  <c:v>Poorest</c:v>
                </c:pt>
                <c:pt idx="1">
                  <c:v>Poor</c:v>
                </c:pt>
                <c:pt idx="2">
                  <c:v>Middle</c:v>
                </c:pt>
                <c:pt idx="3">
                  <c:v>Rich</c:v>
                </c:pt>
                <c:pt idx="4">
                  <c:v>Richest</c:v>
                </c:pt>
              </c:strCache>
            </c:strRef>
          </c:cat>
          <c:val>
            <c:numRef>
              <c:f>'AIS15'!$H$223:$L$223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45F-4630-8CD4-267A03371D32}"/>
            </c:ext>
          </c:extLst>
        </c:ser>
        <c:ser>
          <c:idx val="2"/>
          <c:order val="2"/>
          <c:tx>
            <c:strRef>
              <c:f>'AIS15'!$B$224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'AIS15'!$H$221:$L$221</c:f>
              <c:strCache>
                <c:ptCount val="5"/>
                <c:pt idx="0">
                  <c:v>Poorest</c:v>
                </c:pt>
                <c:pt idx="1">
                  <c:v>Poor</c:v>
                </c:pt>
                <c:pt idx="2">
                  <c:v>Middle</c:v>
                </c:pt>
                <c:pt idx="3">
                  <c:v>Rich</c:v>
                </c:pt>
                <c:pt idx="4">
                  <c:v>Richest</c:v>
                </c:pt>
              </c:strCache>
            </c:strRef>
          </c:cat>
          <c:val>
            <c:numRef>
              <c:f>'AIS15'!$H$224:$L$224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45F-4630-8CD4-267A03371D32}"/>
            </c:ext>
          </c:extLst>
        </c:ser>
        <c:dLbls>
          <c:showLegendKey val="0"/>
          <c:showVal val="0"/>
          <c:showCatName val="0"/>
          <c:showSerName val="0"/>
          <c:showPercent val="0"/>
          <c:showBubbleSize val="0"/>
        </c:dLbls>
        <c:gapWidth val="50"/>
        <c:overlap val="100"/>
        <c:axId val="347298048"/>
        <c:axId val="347336704"/>
      </c:barChart>
      <c:catAx>
        <c:axId val="34729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336704"/>
        <c:crosses val="autoZero"/>
        <c:auto val="1"/>
        <c:lblAlgn val="ctr"/>
        <c:lblOffset val="100"/>
        <c:tickLblSkip val="1"/>
        <c:tickMarkSkip val="1"/>
        <c:noMultiLvlLbl val="0"/>
      </c:catAx>
      <c:valAx>
        <c:axId val="34733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29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'AIS15'!$C$121:$G$121</c:f>
              <c:strCache>
                <c:ptCount val="5"/>
                <c:pt idx="0">
                  <c:v>Poorest</c:v>
                </c:pt>
                <c:pt idx="1">
                  <c:v>Poor</c:v>
                </c:pt>
                <c:pt idx="2">
                  <c:v>Middle</c:v>
                </c:pt>
                <c:pt idx="3">
                  <c:v>Rich</c:v>
                </c:pt>
                <c:pt idx="4">
                  <c:v>Richest</c:v>
                </c:pt>
              </c:strCache>
            </c:strRef>
          </c:cat>
          <c:val>
            <c:numRef>
              <c:f>'AIS15'!$C$124:$G$124</c:f>
              <c:numCache>
                <c:formatCode>###0.0</c:formatCode>
                <c:ptCount val="5"/>
                <c:pt idx="0">
                  <c:v>9.05404691130407</c:v>
                </c:pt>
                <c:pt idx="1">
                  <c:v>14.79456824981942</c:v>
                </c:pt>
                <c:pt idx="2">
                  <c:v>18.73614176996875</c:v>
                </c:pt>
                <c:pt idx="3">
                  <c:v>30.826594041709171</c:v>
                </c:pt>
                <c:pt idx="4">
                  <c:v>73.933831704418893</c:v>
                </c:pt>
              </c:numCache>
            </c:numRef>
          </c:val>
          <c:extLst>
            <c:ext xmlns:c16="http://schemas.microsoft.com/office/drawing/2014/chart" uri="{C3380CC4-5D6E-409C-BE32-E72D297353CC}">
              <c16:uniqueId val="{00000000-AC19-4F42-9F2C-8397765F3EA3}"/>
            </c:ext>
          </c:extLst>
        </c:ser>
        <c:ser>
          <c:idx val="1"/>
          <c:order val="1"/>
          <c:tx>
            <c:strRef>
              <c:f>'AIS15'!$B$125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'AIS15'!$C$121:$G$121</c:f>
              <c:strCache>
                <c:ptCount val="5"/>
                <c:pt idx="0">
                  <c:v>Poorest</c:v>
                </c:pt>
                <c:pt idx="1">
                  <c:v>Poor</c:v>
                </c:pt>
                <c:pt idx="2">
                  <c:v>Middle</c:v>
                </c:pt>
                <c:pt idx="3">
                  <c:v>Rich</c:v>
                </c:pt>
                <c:pt idx="4">
                  <c:v>Richest</c:v>
                </c:pt>
              </c:strCache>
            </c:strRef>
          </c:cat>
          <c:val>
            <c:numRef>
              <c:f>'AIS15'!$C$125:$G$125</c:f>
              <c:numCache>
                <c:formatCode>###0.0</c:formatCode>
                <c:ptCount val="5"/>
                <c:pt idx="0">
                  <c:v>1.6236706090227075</c:v>
                </c:pt>
                <c:pt idx="1">
                  <c:v>1.118515520812875</c:v>
                </c:pt>
                <c:pt idx="2">
                  <c:v>2.7341648229590829</c:v>
                </c:pt>
                <c:pt idx="3">
                  <c:v>8.9117486142343232</c:v>
                </c:pt>
                <c:pt idx="4">
                  <c:v>10.50690854604774</c:v>
                </c:pt>
              </c:numCache>
            </c:numRef>
          </c:val>
          <c:extLst>
            <c:ext xmlns:c16="http://schemas.microsoft.com/office/drawing/2014/chart" uri="{C3380CC4-5D6E-409C-BE32-E72D297353CC}">
              <c16:uniqueId val="{00000001-AC19-4F42-9F2C-8397765F3EA3}"/>
            </c:ext>
          </c:extLst>
        </c:ser>
        <c:ser>
          <c:idx val="2"/>
          <c:order val="2"/>
          <c:tx>
            <c:strRef>
              <c:f>'AIS15'!$B$126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'AIS15'!$C$121:$G$121</c:f>
              <c:strCache>
                <c:ptCount val="5"/>
                <c:pt idx="0">
                  <c:v>Poorest</c:v>
                </c:pt>
                <c:pt idx="1">
                  <c:v>Poor</c:v>
                </c:pt>
                <c:pt idx="2">
                  <c:v>Middle</c:v>
                </c:pt>
                <c:pt idx="3">
                  <c:v>Rich</c:v>
                </c:pt>
                <c:pt idx="4">
                  <c:v>Richest</c:v>
                </c:pt>
              </c:strCache>
            </c:strRef>
          </c:cat>
          <c:val>
            <c:numRef>
              <c:f>'AIS15'!$C$126:$G$126</c:f>
              <c:numCache>
                <c:formatCode>###0.0</c:formatCode>
                <c:ptCount val="5"/>
                <c:pt idx="0">
                  <c:v>40.610602851783092</c:v>
                </c:pt>
                <c:pt idx="1">
                  <c:v>40.15093332352361</c:v>
                </c:pt>
                <c:pt idx="2">
                  <c:v>48.68916370261266</c:v>
                </c:pt>
                <c:pt idx="3">
                  <c:v>51.796497637708818</c:v>
                </c:pt>
                <c:pt idx="4">
                  <c:v>14.641347711227409</c:v>
                </c:pt>
              </c:numCache>
            </c:numRef>
          </c:val>
          <c:extLst>
            <c:ext xmlns:c16="http://schemas.microsoft.com/office/drawing/2014/chart" uri="{C3380CC4-5D6E-409C-BE32-E72D297353CC}">
              <c16:uniqueId val="{00000002-AC19-4F42-9F2C-8397765F3EA3}"/>
            </c:ext>
          </c:extLst>
        </c:ser>
        <c:ser>
          <c:idx val="3"/>
          <c:order val="3"/>
          <c:tx>
            <c:strRef>
              <c:f>'AIS15'!$B$127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'AIS15'!$C$121:$G$121</c:f>
              <c:strCache>
                <c:ptCount val="5"/>
                <c:pt idx="0">
                  <c:v>Poorest</c:v>
                </c:pt>
                <c:pt idx="1">
                  <c:v>Poor</c:v>
                </c:pt>
                <c:pt idx="2">
                  <c:v>Middle</c:v>
                </c:pt>
                <c:pt idx="3">
                  <c:v>Rich</c:v>
                </c:pt>
                <c:pt idx="4">
                  <c:v>Richest</c:v>
                </c:pt>
              </c:strCache>
            </c:strRef>
          </c:cat>
          <c:val>
            <c:numRef>
              <c:f>'AIS15'!$C$127:$G$127</c:f>
              <c:numCache>
                <c:formatCode>###0.0</c:formatCode>
                <c:ptCount val="5"/>
                <c:pt idx="0">
                  <c:v>48.711679627890128</c:v>
                </c:pt>
                <c:pt idx="1">
                  <c:v>43.935982905844092</c:v>
                </c:pt>
                <c:pt idx="2">
                  <c:v>29.840529704459495</c:v>
                </c:pt>
                <c:pt idx="3">
                  <c:v>8.4651597063476842</c:v>
                </c:pt>
                <c:pt idx="4">
                  <c:v>0.9179120383059588</c:v>
                </c:pt>
              </c:numCache>
            </c:numRef>
          </c:val>
          <c:extLst>
            <c:ext xmlns:c16="http://schemas.microsoft.com/office/drawing/2014/chart" uri="{C3380CC4-5D6E-409C-BE32-E72D297353CC}">
              <c16:uniqueId val="{00000003-AC19-4F42-9F2C-8397765F3EA3}"/>
            </c:ext>
          </c:extLst>
        </c:ser>
        <c:dLbls>
          <c:showLegendKey val="0"/>
          <c:showVal val="0"/>
          <c:showCatName val="0"/>
          <c:showSerName val="0"/>
          <c:showPercent val="0"/>
          <c:showBubbleSize val="0"/>
        </c:dLbls>
        <c:gapWidth val="50"/>
        <c:overlap val="100"/>
        <c:axId val="346564096"/>
        <c:axId val="346565632"/>
      </c:barChart>
      <c:catAx>
        <c:axId val="34656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65632"/>
        <c:crosses val="autoZero"/>
        <c:auto val="1"/>
        <c:lblAlgn val="ctr"/>
        <c:lblOffset val="100"/>
        <c:tickLblSkip val="1"/>
        <c:tickMarkSkip val="1"/>
        <c:noMultiLvlLbl val="0"/>
      </c:catAx>
      <c:valAx>
        <c:axId val="34656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6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'AIS15'!$M$121:$Q$121</c:f>
              <c:strCache>
                <c:ptCount val="5"/>
                <c:pt idx="0">
                  <c:v>Poorest</c:v>
                </c:pt>
                <c:pt idx="1">
                  <c:v>Poor</c:v>
                </c:pt>
                <c:pt idx="2">
                  <c:v>Middle</c:v>
                </c:pt>
                <c:pt idx="3">
                  <c:v>Rich</c:v>
                </c:pt>
                <c:pt idx="4">
                  <c:v>Richest</c:v>
                </c:pt>
              </c:strCache>
            </c:strRef>
          </c:cat>
          <c:val>
            <c:numRef>
              <c:f>'AIS15'!$M$124:$Q$124</c:f>
              <c:numCache>
                <c:formatCode>###0.0</c:formatCode>
                <c:ptCount val="5"/>
                <c:pt idx="0">
                  <c:v>9.0521366207993204</c:v>
                </c:pt>
                <c:pt idx="1">
                  <c:v>11.778145129559487</c:v>
                </c:pt>
                <c:pt idx="2">
                  <c:v>16.483307744694422</c:v>
                </c:pt>
                <c:pt idx="3">
                  <c:v>19.408559837970365</c:v>
                </c:pt>
                <c:pt idx="4">
                  <c:v>36.178072376968991</c:v>
                </c:pt>
              </c:numCache>
            </c:numRef>
          </c:val>
          <c:extLst>
            <c:ext xmlns:c16="http://schemas.microsoft.com/office/drawing/2014/chart" uri="{C3380CC4-5D6E-409C-BE32-E72D297353CC}">
              <c16:uniqueId val="{00000000-F03C-401F-8BBC-EB68EB41EBF8}"/>
            </c:ext>
          </c:extLst>
        </c:ser>
        <c:ser>
          <c:idx val="1"/>
          <c:order val="1"/>
          <c:tx>
            <c:strRef>
              <c:f>'AIS15'!$B$125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'AIS15'!$M$121:$Q$121</c:f>
              <c:strCache>
                <c:ptCount val="5"/>
                <c:pt idx="0">
                  <c:v>Poorest</c:v>
                </c:pt>
                <c:pt idx="1">
                  <c:v>Poor</c:v>
                </c:pt>
                <c:pt idx="2">
                  <c:v>Middle</c:v>
                </c:pt>
                <c:pt idx="3">
                  <c:v>Rich</c:v>
                </c:pt>
                <c:pt idx="4">
                  <c:v>Richest</c:v>
                </c:pt>
              </c:strCache>
            </c:strRef>
          </c:cat>
          <c:val>
            <c:numRef>
              <c:f>'AIS15'!$M$125:$Q$125</c:f>
              <c:numCache>
                <c:formatCode>###0.0</c:formatCode>
                <c:ptCount val="5"/>
                <c:pt idx="0">
                  <c:v>1.1804682522039101</c:v>
                </c:pt>
                <c:pt idx="1">
                  <c:v>0.7807872980127728</c:v>
                </c:pt>
                <c:pt idx="2">
                  <c:v>1.7621836207937382</c:v>
                </c:pt>
                <c:pt idx="3">
                  <c:v>2.1257409758699857</c:v>
                </c:pt>
                <c:pt idx="4">
                  <c:v>5.6339762643181803</c:v>
                </c:pt>
              </c:numCache>
            </c:numRef>
          </c:val>
          <c:extLst>
            <c:ext xmlns:c16="http://schemas.microsoft.com/office/drawing/2014/chart" uri="{C3380CC4-5D6E-409C-BE32-E72D297353CC}">
              <c16:uniqueId val="{00000001-F03C-401F-8BBC-EB68EB41EBF8}"/>
            </c:ext>
          </c:extLst>
        </c:ser>
        <c:ser>
          <c:idx val="2"/>
          <c:order val="2"/>
          <c:tx>
            <c:strRef>
              <c:f>'AIS15'!$B$126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'AIS15'!$M$121:$Q$121</c:f>
              <c:strCache>
                <c:ptCount val="5"/>
                <c:pt idx="0">
                  <c:v>Poorest</c:v>
                </c:pt>
                <c:pt idx="1">
                  <c:v>Poor</c:v>
                </c:pt>
                <c:pt idx="2">
                  <c:v>Middle</c:v>
                </c:pt>
                <c:pt idx="3">
                  <c:v>Rich</c:v>
                </c:pt>
                <c:pt idx="4">
                  <c:v>Richest</c:v>
                </c:pt>
              </c:strCache>
            </c:strRef>
          </c:cat>
          <c:val>
            <c:numRef>
              <c:f>'AIS15'!$M$126:$Q$126</c:f>
              <c:numCache>
                <c:formatCode>###0.0</c:formatCode>
                <c:ptCount val="5"/>
                <c:pt idx="0">
                  <c:v>38.154064551643543</c:v>
                </c:pt>
                <c:pt idx="1">
                  <c:v>41.622895638667195</c:v>
                </c:pt>
                <c:pt idx="2">
                  <c:v>39.677611750901747</c:v>
                </c:pt>
                <c:pt idx="3">
                  <c:v>46.994215823611583</c:v>
                </c:pt>
                <c:pt idx="4">
                  <c:v>48.054805622076252</c:v>
                </c:pt>
              </c:numCache>
            </c:numRef>
          </c:val>
          <c:extLst>
            <c:ext xmlns:c16="http://schemas.microsoft.com/office/drawing/2014/chart" uri="{C3380CC4-5D6E-409C-BE32-E72D297353CC}">
              <c16:uniqueId val="{00000002-F03C-401F-8BBC-EB68EB41EBF8}"/>
            </c:ext>
          </c:extLst>
        </c:ser>
        <c:ser>
          <c:idx val="3"/>
          <c:order val="3"/>
          <c:tx>
            <c:strRef>
              <c:f>'AIS15'!$B$127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'AIS15'!$M$121:$Q$121</c:f>
              <c:strCache>
                <c:ptCount val="5"/>
                <c:pt idx="0">
                  <c:v>Poorest</c:v>
                </c:pt>
                <c:pt idx="1">
                  <c:v>Poor</c:v>
                </c:pt>
                <c:pt idx="2">
                  <c:v>Middle</c:v>
                </c:pt>
                <c:pt idx="3">
                  <c:v>Rich</c:v>
                </c:pt>
                <c:pt idx="4">
                  <c:v>Richest</c:v>
                </c:pt>
              </c:strCache>
            </c:strRef>
          </c:cat>
          <c:val>
            <c:numRef>
              <c:f>'AIS15'!$M$127:$Q$127</c:f>
              <c:numCache>
                <c:formatCode>###0.0</c:formatCode>
                <c:ptCount val="5"/>
                <c:pt idx="0">
                  <c:v>51.613330575353231</c:v>
                </c:pt>
                <c:pt idx="1">
                  <c:v>45.818171933760546</c:v>
                </c:pt>
                <c:pt idx="2">
                  <c:v>42.07689688361009</c:v>
                </c:pt>
                <c:pt idx="3">
                  <c:v>31.471483362548074</c:v>
                </c:pt>
                <c:pt idx="4">
                  <c:v>10.133145736636576</c:v>
                </c:pt>
              </c:numCache>
            </c:numRef>
          </c:val>
          <c:extLst>
            <c:ext xmlns:c16="http://schemas.microsoft.com/office/drawing/2014/chart" uri="{C3380CC4-5D6E-409C-BE32-E72D297353CC}">
              <c16:uniqueId val="{00000003-F03C-401F-8BBC-EB68EB41EBF8}"/>
            </c:ext>
          </c:extLst>
        </c:ser>
        <c:dLbls>
          <c:showLegendKey val="0"/>
          <c:showVal val="0"/>
          <c:showCatName val="0"/>
          <c:showSerName val="0"/>
          <c:showPercent val="0"/>
          <c:showBubbleSize val="0"/>
        </c:dLbls>
        <c:gapWidth val="50"/>
        <c:overlap val="100"/>
        <c:axId val="346458368"/>
        <c:axId val="346460160"/>
      </c:barChart>
      <c:catAx>
        <c:axId val="34645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60160"/>
        <c:crosses val="autoZero"/>
        <c:auto val="1"/>
        <c:lblAlgn val="ctr"/>
        <c:lblOffset val="100"/>
        <c:tickLblSkip val="1"/>
        <c:tickMarkSkip val="1"/>
        <c:noMultiLvlLbl val="0"/>
      </c:catAx>
      <c:valAx>
        <c:axId val="346460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5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'MIS18'!$M$18:$Q$18</c:f>
              <c:numCache>
                <c:formatCode>###0.0</c:formatCode>
                <c:ptCount val="5"/>
                <c:pt idx="0">
                  <c:v>34.726544420298559</c:v>
                </c:pt>
                <c:pt idx="1">
                  <c:v>33.487516851003782</c:v>
                </c:pt>
                <c:pt idx="2">
                  <c:v>36.939624695818068</c:v>
                </c:pt>
                <c:pt idx="3">
                  <c:v>52.086570054238365</c:v>
                </c:pt>
                <c:pt idx="4">
                  <c:v>62.456379727307031</c:v>
                </c:pt>
              </c:numCache>
            </c:numRef>
          </c:val>
          <c:extLst>
            <c:ext xmlns:c16="http://schemas.microsoft.com/office/drawing/2014/chart" uri="{C3380CC4-5D6E-409C-BE32-E72D297353CC}">
              <c16:uniqueId val="{00000000-6C97-430D-A3DF-07AB92F82480}"/>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'MIS18'!$M$19:$Q$19</c:f>
              <c:numCache>
                <c:formatCode>###0.0</c:formatCode>
                <c:ptCount val="5"/>
                <c:pt idx="0">
                  <c:v>7.1061054713233869</c:v>
                </c:pt>
                <c:pt idx="1">
                  <c:v>10.14685079648218</c:v>
                </c:pt>
                <c:pt idx="2">
                  <c:v>7.8996936888411762</c:v>
                </c:pt>
                <c:pt idx="3">
                  <c:v>8.6725099456291677</c:v>
                </c:pt>
                <c:pt idx="4">
                  <c:v>8.6655959891880414</c:v>
                </c:pt>
              </c:numCache>
            </c:numRef>
          </c:val>
          <c:extLst>
            <c:ext xmlns:c16="http://schemas.microsoft.com/office/drawing/2014/chart" uri="{C3380CC4-5D6E-409C-BE32-E72D297353CC}">
              <c16:uniqueId val="{00000001-6C97-430D-A3DF-07AB92F82480}"/>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'MIS18'!$M$20:$Q$20</c:f>
              <c:numCache>
                <c:formatCode>###0.0</c:formatCode>
                <c:ptCount val="5"/>
                <c:pt idx="0">
                  <c:v>40.978519222876415</c:v>
                </c:pt>
                <c:pt idx="1">
                  <c:v>39.89809610889602</c:v>
                </c:pt>
                <c:pt idx="2">
                  <c:v>41.994373056621981</c:v>
                </c:pt>
                <c:pt idx="3">
                  <c:v>29.62703074551683</c:v>
                </c:pt>
                <c:pt idx="4">
                  <c:v>22.9664563797601</c:v>
                </c:pt>
              </c:numCache>
            </c:numRef>
          </c:val>
          <c:extLst>
            <c:ext xmlns:c16="http://schemas.microsoft.com/office/drawing/2014/chart" uri="{C3380CC4-5D6E-409C-BE32-E72D297353CC}">
              <c16:uniqueId val="{00000002-6C97-430D-A3DF-07AB92F82480}"/>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'MIS18'!$M$15:$Q$15</c:f>
              <c:strCache>
                <c:ptCount val="5"/>
                <c:pt idx="0">
                  <c:v>Poorest</c:v>
                </c:pt>
                <c:pt idx="1">
                  <c:v>Poor</c:v>
                </c:pt>
                <c:pt idx="2">
                  <c:v>Middle</c:v>
                </c:pt>
                <c:pt idx="3">
                  <c:v>Rich</c:v>
                </c:pt>
                <c:pt idx="4">
                  <c:v>Richest</c:v>
                </c:pt>
              </c:strCache>
            </c:strRef>
          </c:cat>
          <c:val>
            <c:numRef>
              <c:f>'MIS18'!$M$21:$Q$21</c:f>
              <c:numCache>
                <c:formatCode>###0.0</c:formatCode>
                <c:ptCount val="5"/>
                <c:pt idx="0">
                  <c:v>17.188830885501702</c:v>
                </c:pt>
                <c:pt idx="1">
                  <c:v>16.467536243617278</c:v>
                </c:pt>
                <c:pt idx="2">
                  <c:v>13.166308558719116</c:v>
                </c:pt>
                <c:pt idx="3">
                  <c:v>9.6138892546162769</c:v>
                </c:pt>
                <c:pt idx="4">
                  <c:v>5.9115679037455067</c:v>
                </c:pt>
              </c:numCache>
            </c:numRef>
          </c:val>
          <c:extLst>
            <c:ext xmlns:c16="http://schemas.microsoft.com/office/drawing/2014/chart" uri="{C3380CC4-5D6E-409C-BE32-E72D297353CC}">
              <c16:uniqueId val="{00000003-6C97-430D-A3DF-07AB92F8248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'MIS18'!$R$15:$AB$15</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'MIS18'!$R$18:$AB$18</c:f>
              <c:numCache>
                <c:formatCode>###0.0</c:formatCode>
                <c:ptCount val="11"/>
                <c:pt idx="0">
                  <c:v>42.476206232039296</c:v>
                </c:pt>
                <c:pt idx="1">
                  <c:v>62.056717974159547</c:v>
                </c:pt>
                <c:pt idx="2">
                  <c:v>74.679332531156149</c:v>
                </c:pt>
                <c:pt idx="3">
                  <c:v>45.000186462900551</c:v>
                </c:pt>
                <c:pt idx="4">
                  <c:v>99.894934323971739</c:v>
                </c:pt>
                <c:pt idx="5">
                  <c:v>95.140253431042197</c:v>
                </c:pt>
                <c:pt idx="6">
                  <c:v>58.890955768024767</c:v>
                </c:pt>
                <c:pt idx="7">
                  <c:v>51.402517920159283</c:v>
                </c:pt>
                <c:pt idx="8">
                  <c:v>63.554596978443435</c:v>
                </c:pt>
                <c:pt idx="9">
                  <c:v>33.651043447047016</c:v>
                </c:pt>
                <c:pt idx="10">
                  <c:v>43.619274061976263</c:v>
                </c:pt>
              </c:numCache>
            </c:numRef>
          </c:val>
          <c:extLst>
            <c:ext xmlns:c16="http://schemas.microsoft.com/office/drawing/2014/chart" uri="{C3380CC4-5D6E-409C-BE32-E72D297353CC}">
              <c16:uniqueId val="{00000000-6A39-4654-AA94-230D6037009E}"/>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'MIS18'!$R$15:$AB$15</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'MIS18'!$R$19:$AB$19</c:f>
              <c:numCache>
                <c:formatCode>###0.0</c:formatCode>
                <c:ptCount val="11"/>
                <c:pt idx="0">
                  <c:v>2.5666098008358995</c:v>
                </c:pt>
                <c:pt idx="1">
                  <c:v>1.1492852208438551</c:v>
                </c:pt>
                <c:pt idx="2">
                  <c:v>3.0054309716437566</c:v>
                </c:pt>
                <c:pt idx="3">
                  <c:v>9.8606199164819355</c:v>
                </c:pt>
                <c:pt idx="4">
                  <c:v>0.10506567602822643</c:v>
                </c:pt>
                <c:pt idx="5">
                  <c:v>0.79502263349817326</c:v>
                </c:pt>
                <c:pt idx="6">
                  <c:v>5.901673277684174</c:v>
                </c:pt>
                <c:pt idx="7">
                  <c:v>1.6920703869642049</c:v>
                </c:pt>
                <c:pt idx="8">
                  <c:v>16.033059072204171</c:v>
                </c:pt>
                <c:pt idx="9">
                  <c:v>21.343700103873203</c:v>
                </c:pt>
                <c:pt idx="10">
                  <c:v>6.5608624080590729</c:v>
                </c:pt>
              </c:numCache>
            </c:numRef>
          </c:val>
          <c:extLst>
            <c:ext xmlns:c16="http://schemas.microsoft.com/office/drawing/2014/chart" uri="{C3380CC4-5D6E-409C-BE32-E72D297353CC}">
              <c16:uniqueId val="{00000001-6A39-4654-AA94-230D6037009E}"/>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'MIS18'!$R$15:$AB$15</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'MIS18'!$R$20:$AB$20</c:f>
              <c:numCache>
                <c:formatCode>###0.0</c:formatCode>
                <c:ptCount val="11"/>
                <c:pt idx="0">
                  <c:v>46.513290573073768</c:v>
                </c:pt>
                <c:pt idx="1">
                  <c:v>33.621663617411492</c:v>
                </c:pt>
                <c:pt idx="2">
                  <c:v>20.602906768312995</c:v>
                </c:pt>
                <c:pt idx="3">
                  <c:v>26.510374532111381</c:v>
                </c:pt>
                <c:pt idx="4">
                  <c:v>0</c:v>
                </c:pt>
                <c:pt idx="5">
                  <c:v>3.9443036335525719</c:v>
                </c:pt>
                <c:pt idx="6">
                  <c:v>21.77728618252733</c:v>
                </c:pt>
                <c:pt idx="7">
                  <c:v>26.23136420255458</c:v>
                </c:pt>
                <c:pt idx="8">
                  <c:v>15.637900095756535</c:v>
                </c:pt>
                <c:pt idx="9">
                  <c:v>27.909616287287399</c:v>
                </c:pt>
                <c:pt idx="10">
                  <c:v>44.811768620901574</c:v>
                </c:pt>
              </c:numCache>
            </c:numRef>
          </c:val>
          <c:extLst>
            <c:ext xmlns:c16="http://schemas.microsoft.com/office/drawing/2014/chart" uri="{C3380CC4-5D6E-409C-BE32-E72D297353CC}">
              <c16:uniqueId val="{00000002-6A39-4654-AA94-230D6037009E}"/>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'MIS18'!$R$15:$AB$15</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'MIS18'!$R$21:$AB$21</c:f>
              <c:numCache>
                <c:formatCode>###0.0</c:formatCode>
                <c:ptCount val="11"/>
                <c:pt idx="0">
                  <c:v>8.4438933940512904</c:v>
                </c:pt>
                <c:pt idx="1">
                  <c:v>3.172333187585346</c:v>
                </c:pt>
                <c:pt idx="2">
                  <c:v>1.7123297288872494</c:v>
                </c:pt>
                <c:pt idx="3">
                  <c:v>18.62881908850645</c:v>
                </c:pt>
                <c:pt idx="4">
                  <c:v>0</c:v>
                </c:pt>
                <c:pt idx="5">
                  <c:v>0.12042030190644046</c:v>
                </c:pt>
                <c:pt idx="6">
                  <c:v>13.430084771764204</c:v>
                </c:pt>
                <c:pt idx="7">
                  <c:v>20.674047490322099</c:v>
                </c:pt>
                <c:pt idx="8">
                  <c:v>4.774443853595133</c:v>
                </c:pt>
                <c:pt idx="9">
                  <c:v>17.095640161792321</c:v>
                </c:pt>
                <c:pt idx="10">
                  <c:v>5.0080949090630646</c:v>
                </c:pt>
              </c:numCache>
            </c:numRef>
          </c:val>
          <c:extLst>
            <c:ext xmlns:c16="http://schemas.microsoft.com/office/drawing/2014/chart" uri="{C3380CC4-5D6E-409C-BE32-E72D297353CC}">
              <c16:uniqueId val="{00000003-6A39-4654-AA94-230D6037009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'MIS18'!$C$18:$G$18</c:f>
              <c:numCache>
                <c:formatCode>###0.0</c:formatCode>
                <c:ptCount val="5"/>
                <c:pt idx="0">
                  <c:v>35.182897312733701</c:v>
                </c:pt>
                <c:pt idx="1">
                  <c:v>36.778842000210552</c:v>
                </c:pt>
                <c:pt idx="2">
                  <c:v>50.121813900628553</c:v>
                </c:pt>
                <c:pt idx="3">
                  <c:v>70.918434466077827</c:v>
                </c:pt>
                <c:pt idx="4">
                  <c:v>95.174602521478477</c:v>
                </c:pt>
              </c:numCache>
            </c:numRef>
          </c:val>
          <c:extLst>
            <c:ext xmlns:c16="http://schemas.microsoft.com/office/drawing/2014/chart" uri="{C3380CC4-5D6E-409C-BE32-E72D297353CC}">
              <c16:uniqueId val="{00000000-AA29-4D51-AA7E-4ACC3390997A}"/>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'MIS18'!$C$19:$G$19</c:f>
              <c:numCache>
                <c:formatCode>###0.0</c:formatCode>
                <c:ptCount val="5"/>
                <c:pt idx="0">
                  <c:v>7.3190128206446934</c:v>
                </c:pt>
                <c:pt idx="1">
                  <c:v>9.0765968286821312</c:v>
                </c:pt>
                <c:pt idx="2">
                  <c:v>9.5490981350960311</c:v>
                </c:pt>
                <c:pt idx="3">
                  <c:v>7.6745530711285967</c:v>
                </c:pt>
                <c:pt idx="4">
                  <c:v>1.1304957444263135</c:v>
                </c:pt>
              </c:numCache>
            </c:numRef>
          </c:val>
          <c:extLst>
            <c:ext xmlns:c16="http://schemas.microsoft.com/office/drawing/2014/chart" uri="{C3380CC4-5D6E-409C-BE32-E72D297353CC}">
              <c16:uniqueId val="{00000001-AA29-4D51-AA7E-4ACC3390997A}"/>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'MIS18'!$C$20:$G$20</c:f>
              <c:numCache>
                <c:formatCode>###0.0</c:formatCode>
                <c:ptCount val="5"/>
                <c:pt idx="0">
                  <c:v>40.123405102925204</c:v>
                </c:pt>
                <c:pt idx="1">
                  <c:v>40.74115361231415</c:v>
                </c:pt>
                <c:pt idx="2">
                  <c:v>30.378509090699829</c:v>
                </c:pt>
                <c:pt idx="3">
                  <c:v>17.094088452535182</c:v>
                </c:pt>
                <c:pt idx="4">
                  <c:v>3.6287239753478215</c:v>
                </c:pt>
              </c:numCache>
            </c:numRef>
          </c:val>
          <c:extLst>
            <c:ext xmlns:c16="http://schemas.microsoft.com/office/drawing/2014/chart" uri="{C3380CC4-5D6E-409C-BE32-E72D297353CC}">
              <c16:uniqueId val="{00000002-AA29-4D51-AA7E-4ACC3390997A}"/>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'MIS18'!$C$15:$G$15</c:f>
              <c:strCache>
                <c:ptCount val="5"/>
                <c:pt idx="0">
                  <c:v>Poorest</c:v>
                </c:pt>
                <c:pt idx="1">
                  <c:v>Poor</c:v>
                </c:pt>
                <c:pt idx="2">
                  <c:v>Middle</c:v>
                </c:pt>
                <c:pt idx="3">
                  <c:v>Rich</c:v>
                </c:pt>
                <c:pt idx="4">
                  <c:v>Richest</c:v>
                </c:pt>
              </c:strCache>
            </c:strRef>
          </c:cat>
          <c:val>
            <c:numRef>
              <c:f>'MIS18'!$C$21:$G$21</c:f>
              <c:numCache>
                <c:formatCode>###0.0</c:formatCode>
                <c:ptCount val="5"/>
                <c:pt idx="0">
                  <c:v>17.374684763696298</c:v>
                </c:pt>
                <c:pt idx="1">
                  <c:v>13.403407558793603</c:v>
                </c:pt>
                <c:pt idx="2">
                  <c:v>9.9505788735752159</c:v>
                </c:pt>
                <c:pt idx="3">
                  <c:v>4.3129240102590005</c:v>
                </c:pt>
                <c:pt idx="4">
                  <c:v>6.6177758747839252E-2</c:v>
                </c:pt>
              </c:numCache>
            </c:numRef>
          </c:val>
          <c:extLst>
            <c:ext xmlns:c16="http://schemas.microsoft.com/office/drawing/2014/chart" uri="{C3380CC4-5D6E-409C-BE32-E72D297353CC}">
              <c16:uniqueId val="{00000003-AA29-4D51-AA7E-4ACC3390997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'MIS18'!$R$121:$AB$121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'MIS18'!$R$124:$AB$124</c:f>
              <c:numCache>
                <c:formatCode>###0.0</c:formatCode>
                <c:ptCount val="11"/>
                <c:pt idx="0">
                  <c:v>27.061623034426518</c:v>
                </c:pt>
                <c:pt idx="1">
                  <c:v>35.821627767206962</c:v>
                </c:pt>
                <c:pt idx="2">
                  <c:v>42.420091878958992</c:v>
                </c:pt>
                <c:pt idx="3">
                  <c:v>17.715663651779018</c:v>
                </c:pt>
                <c:pt idx="4">
                  <c:v>86.379693134540432</c:v>
                </c:pt>
                <c:pt idx="5">
                  <c:v>61.335248081789551</c:v>
                </c:pt>
                <c:pt idx="6">
                  <c:v>33.16992482083144</c:v>
                </c:pt>
                <c:pt idx="7">
                  <c:v>43.763055650984874</c:v>
                </c:pt>
                <c:pt idx="8">
                  <c:v>31.007805929941266</c:v>
                </c:pt>
                <c:pt idx="9">
                  <c:v>10.848662945119006</c:v>
                </c:pt>
                <c:pt idx="10">
                  <c:v>27.649151141076207</c:v>
                </c:pt>
              </c:numCache>
            </c:numRef>
          </c:val>
          <c:extLst>
            <c:ext xmlns:c16="http://schemas.microsoft.com/office/drawing/2014/chart" uri="{C3380CC4-5D6E-409C-BE32-E72D297353CC}">
              <c16:uniqueId val="{00000000-B00B-4DB5-9199-0A5E5D3A1DEB}"/>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'MIS18'!$R$121:$AB$121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'MIS18'!$R$125:$AB$125</c:f>
              <c:numCache>
                <c:formatCode>###0.0</c:formatCode>
                <c:ptCount val="11"/>
                <c:pt idx="0">
                  <c:v>1.0856611554904385</c:v>
                </c:pt>
                <c:pt idx="1">
                  <c:v>0.50790370065543422</c:v>
                </c:pt>
                <c:pt idx="2">
                  <c:v>0.60145867155350163</c:v>
                </c:pt>
                <c:pt idx="3">
                  <c:v>4.5481074220470168</c:v>
                </c:pt>
                <c:pt idx="4">
                  <c:v>8.4761948322516893</c:v>
                </c:pt>
                <c:pt idx="5">
                  <c:v>9.5435916789569877</c:v>
                </c:pt>
                <c:pt idx="6">
                  <c:v>0.63741990244431412</c:v>
                </c:pt>
                <c:pt idx="7">
                  <c:v>7.1678953525654592</c:v>
                </c:pt>
                <c:pt idx="8">
                  <c:v>11.105923104176393</c:v>
                </c:pt>
                <c:pt idx="9">
                  <c:v>2.831065692960987</c:v>
                </c:pt>
                <c:pt idx="10">
                  <c:v>4.047100852180308</c:v>
                </c:pt>
              </c:numCache>
            </c:numRef>
          </c:val>
          <c:extLst>
            <c:ext xmlns:c16="http://schemas.microsoft.com/office/drawing/2014/chart" uri="{C3380CC4-5D6E-409C-BE32-E72D297353CC}">
              <c16:uniqueId val="{00000001-B00B-4DB5-9199-0A5E5D3A1DEB}"/>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'MIS18'!$R$121:$AB$121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'MIS18'!$R$126:$AB$126</c:f>
              <c:numCache>
                <c:formatCode>###0.0</c:formatCode>
                <c:ptCount val="11"/>
                <c:pt idx="0">
                  <c:v>58.776483789573255</c:v>
                </c:pt>
                <c:pt idx="1">
                  <c:v>41.795791750086487</c:v>
                </c:pt>
                <c:pt idx="2">
                  <c:v>49.647426571326662</c:v>
                </c:pt>
                <c:pt idx="3">
                  <c:v>34.319300673279294</c:v>
                </c:pt>
                <c:pt idx="4">
                  <c:v>4.9233411828212805</c:v>
                </c:pt>
                <c:pt idx="5">
                  <c:v>28.617214960769648</c:v>
                </c:pt>
                <c:pt idx="6">
                  <c:v>35.927786225740661</c:v>
                </c:pt>
                <c:pt idx="7">
                  <c:v>40.80233577532649</c:v>
                </c:pt>
                <c:pt idx="8">
                  <c:v>16.803720757438295</c:v>
                </c:pt>
                <c:pt idx="9">
                  <c:v>57.225264326669055</c:v>
                </c:pt>
                <c:pt idx="10">
                  <c:v>16.285765613205243</c:v>
                </c:pt>
              </c:numCache>
            </c:numRef>
          </c:val>
          <c:extLst>
            <c:ext xmlns:c16="http://schemas.microsoft.com/office/drawing/2014/chart" uri="{C3380CC4-5D6E-409C-BE32-E72D297353CC}">
              <c16:uniqueId val="{00000002-B00B-4DB5-9199-0A5E5D3A1DEB}"/>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'MIS18'!$R$121:$AB$121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'MIS18'!$R$127:$AB$127</c:f>
              <c:numCache>
                <c:formatCode>###0.0</c:formatCode>
                <c:ptCount val="11"/>
                <c:pt idx="0">
                  <c:v>13.076232020509412</c:v>
                </c:pt>
                <c:pt idx="1">
                  <c:v>21.874676782051754</c:v>
                </c:pt>
                <c:pt idx="2">
                  <c:v>7.3310228781609519</c:v>
                </c:pt>
                <c:pt idx="3">
                  <c:v>43.416928252895197</c:v>
                </c:pt>
                <c:pt idx="4">
                  <c:v>0.22077085038636249</c:v>
                </c:pt>
                <c:pt idx="5">
                  <c:v>0.50394527848312176</c:v>
                </c:pt>
                <c:pt idx="6">
                  <c:v>30.264869050983823</c:v>
                </c:pt>
                <c:pt idx="7">
                  <c:v>8.2667132211235028</c:v>
                </c:pt>
                <c:pt idx="8">
                  <c:v>41.082550208443429</c:v>
                </c:pt>
                <c:pt idx="9">
                  <c:v>29.095007035250891</c:v>
                </c:pt>
                <c:pt idx="10">
                  <c:v>52.017982393538134</c:v>
                </c:pt>
              </c:numCache>
            </c:numRef>
          </c:val>
          <c:extLst>
            <c:ext xmlns:c16="http://schemas.microsoft.com/office/drawing/2014/chart" uri="{C3380CC4-5D6E-409C-BE32-E72D297353CC}">
              <c16:uniqueId val="{00000003-B00B-4DB5-9199-0A5E5D3A1DE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168-4872-86F0-DC084836C073}"/>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168-4872-86F0-DC084836C073}"/>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'MIS18'!$M$221:$Q$221</c:f>
              <c:strCache>
                <c:ptCount val="5"/>
                <c:pt idx="0">
                  <c:v>Poorest</c:v>
                </c:pt>
                <c:pt idx="1">
                  <c:v>Poor</c:v>
                </c:pt>
                <c:pt idx="2">
                  <c:v>Middle</c:v>
                </c:pt>
                <c:pt idx="3">
                  <c:v>Rich</c:v>
                </c:pt>
                <c:pt idx="4">
                  <c:v>Richest</c:v>
                </c:pt>
              </c:strCache>
            </c:strRef>
          </c:cat>
          <c:val>
            <c:numRef>
              <c:f>'MIS18'!$M$224:$Q$224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168-4872-86F0-DC084836C07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'MIS18'!$R$221:$AB$221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0F74-4C31-A5E5-9CFB8F04B548}"/>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'MIS18'!$R$221:$AB$221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0F74-4C31-A5E5-9CFB8F04B548}"/>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'MIS18'!$R$221:$AB$221</c:f>
              <c:strCache>
                <c:ptCount val="11"/>
                <c:pt idx="0">
                  <c:v>cabo delgado</c:v>
                </c:pt>
                <c:pt idx="1">
                  <c:v>gaza</c:v>
                </c:pt>
                <c:pt idx="2">
                  <c:v>inhambane</c:v>
                </c:pt>
                <c:pt idx="3">
                  <c:v>manica</c:v>
                </c:pt>
                <c:pt idx="4">
                  <c:v>maputo city</c:v>
                </c:pt>
                <c:pt idx="5">
                  <c:v>maputo province</c:v>
                </c:pt>
                <c:pt idx="6">
                  <c:v>nampula</c:v>
                </c:pt>
                <c:pt idx="7">
                  <c:v>niassa</c:v>
                </c:pt>
                <c:pt idx="8">
                  <c:v>sofala</c:v>
                </c:pt>
                <c:pt idx="9">
                  <c:v>tete</c:v>
                </c:pt>
                <c:pt idx="10">
                  <c:v>zambézia</c:v>
                </c:pt>
              </c:strCache>
            </c:strRef>
          </c:cat>
          <c:val>
            <c:numRef>
              <c:f>'MIS18'!$R$224:$AB$224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0F74-4C31-A5E5-9CFB8F04B54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9C3-4236-A09B-FE51D0487747}"/>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9C3-4236-A09B-FE51D0487747}"/>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'MIS18'!$C$221:$G$221</c:f>
              <c:strCache>
                <c:ptCount val="5"/>
                <c:pt idx="0">
                  <c:v>Poorest</c:v>
                </c:pt>
                <c:pt idx="1">
                  <c:v>Poor</c:v>
                </c:pt>
                <c:pt idx="2">
                  <c:v>Middle</c:v>
                </c:pt>
                <c:pt idx="3">
                  <c:v>Rich</c:v>
                </c:pt>
                <c:pt idx="4">
                  <c:v>Richest</c:v>
                </c:pt>
              </c:strCache>
            </c:strRef>
          </c:cat>
          <c:val>
            <c:numRef>
              <c:f>'MIS18'!$C$224:$G$224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9C3-4236-A09B-FE51D048774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'MIS18'!$H$18:$L$18</c:f>
              <c:numCache>
                <c:formatCode>###0.0</c:formatCode>
                <c:ptCount val="5"/>
                <c:pt idx="0">
                  <c:v>54.624132436586592</c:v>
                </c:pt>
                <c:pt idx="1">
                  <c:v>83.356979986650686</c:v>
                </c:pt>
                <c:pt idx="2">
                  <c:v>92.92011895732071</c:v>
                </c:pt>
                <c:pt idx="3">
                  <c:v>99.135925743093907</c:v>
                </c:pt>
                <c:pt idx="4">
                  <c:v>98.926604657180519</c:v>
                </c:pt>
              </c:numCache>
            </c:numRef>
          </c:val>
          <c:extLst>
            <c:ext xmlns:c16="http://schemas.microsoft.com/office/drawing/2014/chart" uri="{C3380CC4-5D6E-409C-BE32-E72D297353CC}">
              <c16:uniqueId val="{00000000-9FDD-4B88-BECF-65E4F8807A2A}"/>
            </c:ext>
          </c:extLst>
        </c:ser>
        <c:ser>
          <c:idx val="1"/>
          <c:order val="1"/>
          <c:tx>
            <c:strRef>
              <c:f>'MIS18'!$B$19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'MIS18'!$H$19:$L$19</c:f>
              <c:numCache>
                <c:formatCode>###0.0</c:formatCode>
                <c:ptCount val="5"/>
                <c:pt idx="0">
                  <c:v>10.034924573679509</c:v>
                </c:pt>
                <c:pt idx="1">
                  <c:v>5.8612916234054433</c:v>
                </c:pt>
                <c:pt idx="2">
                  <c:v>1.2916118898303328</c:v>
                </c:pt>
                <c:pt idx="3">
                  <c:v>0.55852094152238263</c:v>
                </c:pt>
                <c:pt idx="4">
                  <c:v>1.0733953428193552</c:v>
                </c:pt>
              </c:numCache>
            </c:numRef>
          </c:val>
          <c:extLst>
            <c:ext xmlns:c16="http://schemas.microsoft.com/office/drawing/2014/chart" uri="{C3380CC4-5D6E-409C-BE32-E72D297353CC}">
              <c16:uniqueId val="{00000001-9FDD-4B88-BECF-65E4F8807A2A}"/>
            </c:ext>
          </c:extLst>
        </c:ser>
        <c:ser>
          <c:idx val="2"/>
          <c:order val="2"/>
          <c:tx>
            <c:strRef>
              <c:f>'MIS18'!$B$20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'MIS18'!$H$20:$L$20</c:f>
              <c:numCache>
                <c:formatCode>###0.0</c:formatCode>
                <c:ptCount val="5"/>
                <c:pt idx="0">
                  <c:v>26.694246879488258</c:v>
                </c:pt>
                <c:pt idx="1">
                  <c:v>9.8524826245705306</c:v>
                </c:pt>
                <c:pt idx="2">
                  <c:v>5.7882691528491064</c:v>
                </c:pt>
                <c:pt idx="3">
                  <c:v>0.3055533153835146</c:v>
                </c:pt>
                <c:pt idx="4">
                  <c:v>0</c:v>
                </c:pt>
              </c:numCache>
            </c:numRef>
          </c:val>
          <c:extLst>
            <c:ext xmlns:c16="http://schemas.microsoft.com/office/drawing/2014/chart" uri="{C3380CC4-5D6E-409C-BE32-E72D297353CC}">
              <c16:uniqueId val="{00000002-9FDD-4B88-BECF-65E4F8807A2A}"/>
            </c:ext>
          </c:extLst>
        </c:ser>
        <c:ser>
          <c:idx val="3"/>
          <c:order val="3"/>
          <c:tx>
            <c:strRef>
              <c:f>'MIS18'!$B$21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'MIS18'!$H$15:$L$15</c:f>
              <c:strCache>
                <c:ptCount val="5"/>
                <c:pt idx="0">
                  <c:v>Poorest</c:v>
                </c:pt>
                <c:pt idx="1">
                  <c:v>Poor</c:v>
                </c:pt>
                <c:pt idx="2">
                  <c:v>Middle</c:v>
                </c:pt>
                <c:pt idx="3">
                  <c:v>Rich</c:v>
                </c:pt>
                <c:pt idx="4">
                  <c:v>Richest</c:v>
                </c:pt>
              </c:strCache>
            </c:strRef>
          </c:cat>
          <c:val>
            <c:numRef>
              <c:f>'MIS18'!$H$21:$L$21</c:f>
              <c:numCache>
                <c:formatCode>###0.0</c:formatCode>
                <c:ptCount val="5"/>
                <c:pt idx="0">
                  <c:v>8.6466961102451414</c:v>
                </c:pt>
                <c:pt idx="1">
                  <c:v>0.92924576537295622</c:v>
                </c:pt>
                <c:pt idx="2">
                  <c:v>0</c:v>
                </c:pt>
                <c:pt idx="3">
                  <c:v>0</c:v>
                </c:pt>
                <c:pt idx="4">
                  <c:v>0</c:v>
                </c:pt>
              </c:numCache>
            </c:numRef>
          </c:val>
          <c:extLst>
            <c:ext xmlns:c16="http://schemas.microsoft.com/office/drawing/2014/chart" uri="{C3380CC4-5D6E-409C-BE32-E72D297353CC}">
              <c16:uniqueId val="{00000003-9FDD-4B88-BECF-65E4F8807A2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'MIS18'!$H$124:$L$124</c:f>
              <c:numCache>
                <c:formatCode>###0.0</c:formatCode>
                <c:ptCount val="5"/>
                <c:pt idx="0">
                  <c:v>28.231933726026213</c:v>
                </c:pt>
                <c:pt idx="1">
                  <c:v>48.312431216927379</c:v>
                </c:pt>
                <c:pt idx="2">
                  <c:v>63.777700516455319</c:v>
                </c:pt>
                <c:pt idx="3">
                  <c:v>76.951088788742254</c:v>
                </c:pt>
                <c:pt idx="4">
                  <c:v>89.030384403185664</c:v>
                </c:pt>
              </c:numCache>
            </c:numRef>
          </c:val>
          <c:extLst>
            <c:ext xmlns:c16="http://schemas.microsoft.com/office/drawing/2014/chart" uri="{C3380CC4-5D6E-409C-BE32-E72D297353CC}">
              <c16:uniqueId val="{00000000-70C6-404E-94D2-AAD65D33930B}"/>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'MIS18'!$H$125:$L$125</c:f>
              <c:numCache>
                <c:formatCode>###0.0</c:formatCode>
                <c:ptCount val="5"/>
                <c:pt idx="0">
                  <c:v>5.3113374004429881</c:v>
                </c:pt>
                <c:pt idx="1">
                  <c:v>10.287656441173793</c:v>
                </c:pt>
                <c:pt idx="2">
                  <c:v>12.408074281189602</c:v>
                </c:pt>
                <c:pt idx="3">
                  <c:v>11.825191155553753</c:v>
                </c:pt>
                <c:pt idx="4">
                  <c:v>5.838794861955086</c:v>
                </c:pt>
              </c:numCache>
            </c:numRef>
          </c:val>
          <c:extLst>
            <c:ext xmlns:c16="http://schemas.microsoft.com/office/drawing/2014/chart" uri="{C3380CC4-5D6E-409C-BE32-E72D297353CC}">
              <c16:uniqueId val="{00000001-70C6-404E-94D2-AAD65D33930B}"/>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'MIS18'!$H$126:$L$126</c:f>
              <c:numCache>
                <c:formatCode>###0.0</c:formatCode>
                <c:ptCount val="5"/>
                <c:pt idx="0">
                  <c:v>36.815356184525164</c:v>
                </c:pt>
                <c:pt idx="1">
                  <c:v>34.447948309906288</c:v>
                </c:pt>
                <c:pt idx="2">
                  <c:v>20.499890489445626</c:v>
                </c:pt>
                <c:pt idx="3">
                  <c:v>11.223720055703486</c:v>
                </c:pt>
                <c:pt idx="4">
                  <c:v>5.1308207348590402</c:v>
                </c:pt>
              </c:numCache>
            </c:numRef>
          </c:val>
          <c:extLst>
            <c:ext xmlns:c16="http://schemas.microsoft.com/office/drawing/2014/chart" uri="{C3380CC4-5D6E-409C-BE32-E72D297353CC}">
              <c16:uniqueId val="{00000002-70C6-404E-94D2-AAD65D33930B}"/>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'MIS18'!$H$121:$L$121</c:f>
              <c:strCache>
                <c:ptCount val="5"/>
                <c:pt idx="0">
                  <c:v>Poorest</c:v>
                </c:pt>
                <c:pt idx="1">
                  <c:v>Poor</c:v>
                </c:pt>
                <c:pt idx="2">
                  <c:v>Middle</c:v>
                </c:pt>
                <c:pt idx="3">
                  <c:v>Rich</c:v>
                </c:pt>
                <c:pt idx="4">
                  <c:v>Richest</c:v>
                </c:pt>
              </c:strCache>
            </c:strRef>
          </c:cat>
          <c:val>
            <c:numRef>
              <c:f>'MIS18'!$H$127:$L$127</c:f>
              <c:numCache>
                <c:formatCode>###0.0</c:formatCode>
                <c:ptCount val="5"/>
                <c:pt idx="0">
                  <c:v>29.641372689005085</c:v>
                </c:pt>
                <c:pt idx="1">
                  <c:v>6.9519640319920111</c:v>
                </c:pt>
                <c:pt idx="2">
                  <c:v>3.3143347129097105</c:v>
                </c:pt>
                <c:pt idx="3">
                  <c:v>0</c:v>
                </c:pt>
                <c:pt idx="4">
                  <c:v>0</c:v>
                </c:pt>
              </c:numCache>
            </c:numRef>
          </c:val>
          <c:extLst>
            <c:ext xmlns:c16="http://schemas.microsoft.com/office/drawing/2014/chart" uri="{C3380CC4-5D6E-409C-BE32-E72D297353CC}">
              <c16:uniqueId val="{00000003-70C6-404E-94D2-AAD65D33930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D3-410E-A409-BBD6E34593FE}"/>
            </c:ext>
          </c:extLst>
        </c:ser>
        <c:ser>
          <c:idx val="1"/>
          <c:order val="1"/>
          <c:tx>
            <c:strRef>
              <c:f>'MIS18'!$B$223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D3-410E-A409-BBD6E34593FE}"/>
            </c:ext>
          </c:extLst>
        </c:ser>
        <c:ser>
          <c:idx val="2"/>
          <c:order val="2"/>
          <c:tx>
            <c:strRef>
              <c:f>'MIS18'!$B$224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'MIS18'!$H$221:$L$221</c:f>
              <c:strCache>
                <c:ptCount val="5"/>
                <c:pt idx="0">
                  <c:v>Poorest</c:v>
                </c:pt>
                <c:pt idx="1">
                  <c:v>Poor</c:v>
                </c:pt>
                <c:pt idx="2">
                  <c:v>Middle</c:v>
                </c:pt>
                <c:pt idx="3">
                  <c:v>Rich</c:v>
                </c:pt>
                <c:pt idx="4">
                  <c:v>Richest</c:v>
                </c:pt>
              </c:strCache>
            </c:strRef>
          </c:cat>
          <c:val>
            <c:numRef>
              <c:f>'MIS18'!$H$224:$L$224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D3-410E-A409-BBD6E34593F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'MIS18'!$C$124:$G$124</c:f>
              <c:numCache>
                <c:formatCode>###0.0</c:formatCode>
                <c:ptCount val="5"/>
                <c:pt idx="0">
                  <c:v>15.013681763299372</c:v>
                </c:pt>
                <c:pt idx="1">
                  <c:v>17.727700723997053</c:v>
                </c:pt>
                <c:pt idx="2">
                  <c:v>20.330546393851449</c:v>
                </c:pt>
                <c:pt idx="3">
                  <c:v>40.788125810942446</c:v>
                </c:pt>
                <c:pt idx="4">
                  <c:v>78.72013949536688</c:v>
                </c:pt>
              </c:numCache>
            </c:numRef>
          </c:val>
          <c:extLst>
            <c:ext xmlns:c16="http://schemas.microsoft.com/office/drawing/2014/chart" uri="{C3380CC4-5D6E-409C-BE32-E72D297353CC}">
              <c16:uniqueId val="{00000000-D0DB-4491-8342-35D716AB5159}"/>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'MIS18'!$C$125:$G$125</c:f>
              <c:numCache>
                <c:formatCode>###0.0</c:formatCode>
                <c:ptCount val="5"/>
                <c:pt idx="0">
                  <c:v>2.1495750371196523</c:v>
                </c:pt>
                <c:pt idx="1">
                  <c:v>2.6340643980326366</c:v>
                </c:pt>
                <c:pt idx="2">
                  <c:v>1.3956518515816432</c:v>
                </c:pt>
                <c:pt idx="3">
                  <c:v>5.7494857112752165</c:v>
                </c:pt>
                <c:pt idx="4">
                  <c:v>8.4445183189226061</c:v>
                </c:pt>
              </c:numCache>
            </c:numRef>
          </c:val>
          <c:extLst>
            <c:ext xmlns:c16="http://schemas.microsoft.com/office/drawing/2014/chart" uri="{C3380CC4-5D6E-409C-BE32-E72D297353CC}">
              <c16:uniqueId val="{00000001-D0DB-4491-8342-35D716AB5159}"/>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'MIS18'!$C$126:$G$126</c:f>
              <c:numCache>
                <c:formatCode>###0.0</c:formatCode>
                <c:ptCount val="5"/>
                <c:pt idx="0">
                  <c:v>33.682270613081833</c:v>
                </c:pt>
                <c:pt idx="1">
                  <c:v>37.61552861397405</c:v>
                </c:pt>
                <c:pt idx="2">
                  <c:v>40.02359753581716</c:v>
                </c:pt>
                <c:pt idx="3">
                  <c:v>43.616924971664297</c:v>
                </c:pt>
                <c:pt idx="4">
                  <c:v>11.885450231317682</c:v>
                </c:pt>
              </c:numCache>
            </c:numRef>
          </c:val>
          <c:extLst>
            <c:ext xmlns:c16="http://schemas.microsoft.com/office/drawing/2014/chart" uri="{C3380CC4-5D6E-409C-BE32-E72D297353CC}">
              <c16:uniqueId val="{00000002-D0DB-4491-8342-35D716AB5159}"/>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'MIS18'!$C$121:$G$121</c:f>
              <c:strCache>
                <c:ptCount val="5"/>
                <c:pt idx="0">
                  <c:v>Poorest</c:v>
                </c:pt>
                <c:pt idx="1">
                  <c:v>Poor</c:v>
                </c:pt>
                <c:pt idx="2">
                  <c:v>Middle</c:v>
                </c:pt>
                <c:pt idx="3">
                  <c:v>Rich</c:v>
                </c:pt>
                <c:pt idx="4">
                  <c:v>Richest</c:v>
                </c:pt>
              </c:strCache>
            </c:strRef>
          </c:cat>
          <c:val>
            <c:numRef>
              <c:f>'MIS18'!$C$127:$G$127</c:f>
              <c:numCache>
                <c:formatCode>###0.0</c:formatCode>
                <c:ptCount val="5"/>
                <c:pt idx="0">
                  <c:v>49.154472586498699</c:v>
                </c:pt>
                <c:pt idx="1">
                  <c:v>42.022706263996355</c:v>
                </c:pt>
                <c:pt idx="2">
                  <c:v>38.250204218749232</c:v>
                </c:pt>
                <c:pt idx="3">
                  <c:v>9.8454635061192377</c:v>
                </c:pt>
                <c:pt idx="4">
                  <c:v>0.94989195439373553</c:v>
                </c:pt>
              </c:numCache>
            </c:numRef>
          </c:val>
          <c:extLst>
            <c:ext xmlns:c16="http://schemas.microsoft.com/office/drawing/2014/chart" uri="{C3380CC4-5D6E-409C-BE32-E72D297353CC}">
              <c16:uniqueId val="{00000003-D0DB-4491-8342-35D716AB515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'MIS18'!$M$124:$Q$124</c:f>
              <c:numCache>
                <c:formatCode>###0.0</c:formatCode>
                <c:ptCount val="5"/>
                <c:pt idx="0">
                  <c:v>12.684749509699236</c:v>
                </c:pt>
                <c:pt idx="1">
                  <c:v>16.502609132404842</c:v>
                </c:pt>
                <c:pt idx="2">
                  <c:v>18.091393868856692</c:v>
                </c:pt>
                <c:pt idx="3">
                  <c:v>18.611669451035905</c:v>
                </c:pt>
                <c:pt idx="4">
                  <c:v>41.608777104783854</c:v>
                </c:pt>
              </c:numCache>
            </c:numRef>
          </c:val>
          <c:extLst>
            <c:ext xmlns:c16="http://schemas.microsoft.com/office/drawing/2014/chart" uri="{C3380CC4-5D6E-409C-BE32-E72D297353CC}">
              <c16:uniqueId val="{00000000-7E66-4491-9AF9-C970C85F59F0}"/>
            </c:ext>
          </c:extLst>
        </c:ser>
        <c:ser>
          <c:idx val="1"/>
          <c:order val="1"/>
          <c:tx>
            <c:strRef>
              <c:f>'MIS18'!$B$125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'MIS18'!$M$125:$Q$125</c:f>
              <c:numCache>
                <c:formatCode>###0.0</c:formatCode>
                <c:ptCount val="5"/>
                <c:pt idx="0">
                  <c:v>2.0491631399245085</c:v>
                </c:pt>
                <c:pt idx="1">
                  <c:v>2.731472207146878</c:v>
                </c:pt>
                <c:pt idx="2">
                  <c:v>1.2571396845743372</c:v>
                </c:pt>
                <c:pt idx="3">
                  <c:v>0.59968652260447874</c:v>
                </c:pt>
                <c:pt idx="4">
                  <c:v>1.4630359109781983</c:v>
                </c:pt>
              </c:numCache>
            </c:numRef>
          </c:val>
          <c:extLst>
            <c:ext xmlns:c16="http://schemas.microsoft.com/office/drawing/2014/chart" uri="{C3380CC4-5D6E-409C-BE32-E72D297353CC}">
              <c16:uniqueId val="{00000001-7E66-4491-9AF9-C970C85F59F0}"/>
            </c:ext>
          </c:extLst>
        </c:ser>
        <c:ser>
          <c:idx val="2"/>
          <c:order val="2"/>
          <c:tx>
            <c:strRef>
              <c:f>'MIS18'!$B$126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'MIS18'!$M$126:$Q$126</c:f>
              <c:numCache>
                <c:formatCode>###0.0</c:formatCode>
                <c:ptCount val="5"/>
                <c:pt idx="0">
                  <c:v>32.817916309951521</c:v>
                </c:pt>
                <c:pt idx="1">
                  <c:v>37.646135924810054</c:v>
                </c:pt>
                <c:pt idx="2">
                  <c:v>33.843838077322971</c:v>
                </c:pt>
                <c:pt idx="3">
                  <c:v>44.851870458058343</c:v>
                </c:pt>
                <c:pt idx="4">
                  <c:v>46.279119411404047</c:v>
                </c:pt>
              </c:numCache>
            </c:numRef>
          </c:val>
          <c:extLst>
            <c:ext xmlns:c16="http://schemas.microsoft.com/office/drawing/2014/chart" uri="{C3380CC4-5D6E-409C-BE32-E72D297353CC}">
              <c16:uniqueId val="{00000002-7E66-4491-9AF9-C970C85F59F0}"/>
            </c:ext>
          </c:extLst>
        </c:ser>
        <c:ser>
          <c:idx val="3"/>
          <c:order val="3"/>
          <c:tx>
            <c:strRef>
              <c:f>'MIS18'!$B$127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'MIS18'!$M$121:$Q$121</c:f>
              <c:strCache>
                <c:ptCount val="5"/>
                <c:pt idx="0">
                  <c:v>Poorest</c:v>
                </c:pt>
                <c:pt idx="1">
                  <c:v>Poor</c:v>
                </c:pt>
                <c:pt idx="2">
                  <c:v>Middle</c:v>
                </c:pt>
                <c:pt idx="3">
                  <c:v>Rich</c:v>
                </c:pt>
                <c:pt idx="4">
                  <c:v>Richest</c:v>
                </c:pt>
              </c:strCache>
            </c:strRef>
          </c:cat>
          <c:val>
            <c:numRef>
              <c:f>'MIS18'!$M$127:$Q$127</c:f>
              <c:numCache>
                <c:formatCode>###0.0</c:formatCode>
                <c:ptCount val="5"/>
                <c:pt idx="0">
                  <c:v>52.448171040424519</c:v>
                </c:pt>
                <c:pt idx="1">
                  <c:v>43.1197827356376</c:v>
                </c:pt>
                <c:pt idx="2">
                  <c:v>46.807628369246537</c:v>
                </c:pt>
                <c:pt idx="3">
                  <c:v>35.936773568301568</c:v>
                </c:pt>
                <c:pt idx="4">
                  <c:v>10.649067572834186</c:v>
                </c:pt>
              </c:numCache>
            </c:numRef>
          </c:val>
          <c:extLst>
            <c:ext xmlns:c16="http://schemas.microsoft.com/office/drawing/2014/chart" uri="{C3380CC4-5D6E-409C-BE32-E72D297353CC}">
              <c16:uniqueId val="{00000003-7E66-4491-9AF9-C970C85F59F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400-000002000000}"/>
            </a:ext>
          </a:extLst>
        </xdr:cNvPr>
        <xdr:cNvSpPr/>
      </xdr:nvSpPr>
      <xdr:spPr>
        <a:xfrm>
          <a:off x="9496425" y="224123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400-000013000000}"/>
            </a:ext>
          </a:extLst>
        </xdr:cNvPr>
        <xdr:cNvSpPr/>
      </xdr:nvSpPr>
      <xdr:spPr>
        <a:xfrm>
          <a:off x="876300" y="224123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400-000014000000}"/>
            </a:ext>
          </a:extLst>
        </xdr:cNvPr>
        <xdr:cNvSpPr/>
      </xdr:nvSpPr>
      <xdr:spPr>
        <a:xfrm>
          <a:off x="2205038" y="224123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400-000015000000}"/>
            </a:ext>
          </a:extLst>
        </xdr:cNvPr>
        <xdr:cNvSpPr/>
      </xdr:nvSpPr>
      <xdr:spPr>
        <a:xfrm>
          <a:off x="942975" y="43157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400-000016000000}"/>
            </a:ext>
          </a:extLst>
        </xdr:cNvPr>
        <xdr:cNvSpPr/>
      </xdr:nvSpPr>
      <xdr:spPr>
        <a:xfrm>
          <a:off x="2205038" y="43157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86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400-00001F000000}"/>
            </a:ext>
          </a:extLst>
        </xdr:cNvPr>
        <xdr:cNvSpPr/>
      </xdr:nvSpPr>
      <xdr:spPr>
        <a:xfrm>
          <a:off x="2357438" y="810244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400-000023000000}"/>
            </a:ext>
          </a:extLst>
        </xdr:cNvPr>
        <xdr:cNvSpPr/>
      </xdr:nvSpPr>
      <xdr:spPr>
        <a:xfrm>
          <a:off x="9429750" y="43157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400-000024000000}"/>
            </a:ext>
          </a:extLst>
        </xdr:cNvPr>
        <xdr:cNvSpPr/>
      </xdr:nvSpPr>
      <xdr:spPr>
        <a:xfrm>
          <a:off x="4533900" y="224123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400-000025000000}"/>
            </a:ext>
          </a:extLst>
        </xdr:cNvPr>
        <xdr:cNvSpPr/>
      </xdr:nvSpPr>
      <xdr:spPr>
        <a:xfrm>
          <a:off x="4533900" y="43157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400-000026000000}"/>
            </a:ext>
          </a:extLst>
        </xdr:cNvPr>
        <xdr:cNvSpPr/>
      </xdr:nvSpPr>
      <xdr:spPr>
        <a:xfrm>
          <a:off x="16073438" y="224123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400-000027000000}"/>
            </a:ext>
          </a:extLst>
        </xdr:cNvPr>
        <xdr:cNvSpPr/>
      </xdr:nvSpPr>
      <xdr:spPr>
        <a:xfrm>
          <a:off x="16054388" y="43157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3068"/>
            </a:ext>
            <a:ext xmlns:a16="http://schemas.microsoft.com/office/drawing/2014/main" uri="{FF2B5EF4-FFF2-40B4-BE49-F238E27FC236}">
              <a16:creationId xmlns:a16="http://schemas.microsoft.com/office/drawing/2014/main" id="{00000000-0008-0000-0400-00003A000000}"/>
            </a:ext>
          </a:extLst>
        </xdr:cNvPr>
        <xdr:cNvSpPr/>
      </xdr:nvSpPr>
      <xdr:spPr>
        <a:xfrm>
          <a:off x="2357438" y="810244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67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8991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67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67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8991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8991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8991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133350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600-000002000000}"/>
            </a:ext>
          </a:extLst>
        </xdr:cNvPr>
        <xdr:cNvSpPr/>
      </xdr:nvSpPr>
      <xdr:spPr>
        <a:xfrm>
          <a:off x="9496425" y="223885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600-000013000000}"/>
            </a:ext>
          </a:extLst>
        </xdr:cNvPr>
        <xdr:cNvSpPr/>
      </xdr:nvSpPr>
      <xdr:spPr>
        <a:xfrm>
          <a:off x="876300" y="223885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600-000014000000}"/>
            </a:ext>
          </a:extLst>
        </xdr:cNvPr>
        <xdr:cNvSpPr/>
      </xdr:nvSpPr>
      <xdr:spPr>
        <a:xfrm>
          <a:off x="2205038" y="223885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600-000015000000}"/>
            </a:ext>
          </a:extLst>
        </xdr:cNvPr>
        <xdr:cNvSpPr/>
      </xdr:nvSpPr>
      <xdr:spPr>
        <a:xfrm>
          <a:off x="942975" y="437054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600-000016000000}"/>
            </a:ext>
          </a:extLst>
        </xdr:cNvPr>
        <xdr:cNvSpPr/>
      </xdr:nvSpPr>
      <xdr:spPr>
        <a:xfrm>
          <a:off x="2205038" y="437054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534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600-00001F000000}"/>
            </a:ext>
          </a:extLst>
        </xdr:cNvPr>
        <xdr:cNvSpPr/>
      </xdr:nvSpPr>
      <xdr:spPr>
        <a:xfrm>
          <a:off x="2357438" y="815721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600-000023000000}"/>
            </a:ext>
          </a:extLst>
        </xdr:cNvPr>
        <xdr:cNvSpPr/>
      </xdr:nvSpPr>
      <xdr:spPr>
        <a:xfrm>
          <a:off x="9429750" y="43705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600-000024000000}"/>
            </a:ext>
          </a:extLst>
        </xdr:cNvPr>
        <xdr:cNvSpPr/>
      </xdr:nvSpPr>
      <xdr:spPr>
        <a:xfrm>
          <a:off x="4533900" y="223885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600-000025000000}"/>
            </a:ext>
          </a:extLst>
        </xdr:cNvPr>
        <xdr:cNvSpPr/>
      </xdr:nvSpPr>
      <xdr:spPr>
        <a:xfrm>
          <a:off x="4533900" y="437054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600-000026000000}"/>
            </a:ext>
          </a:extLst>
        </xdr:cNvPr>
        <xdr:cNvSpPr/>
      </xdr:nvSpPr>
      <xdr:spPr>
        <a:xfrm>
          <a:off x="16073438" y="223885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600-000027000000}"/>
            </a:ext>
          </a:extLst>
        </xdr:cNvPr>
        <xdr:cNvSpPr/>
      </xdr:nvSpPr>
      <xdr:spPr>
        <a:xfrm>
          <a:off x="16054388" y="437054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600-00003A000000}"/>
            </a:ext>
          </a:extLst>
        </xdr:cNvPr>
        <xdr:cNvSpPr/>
      </xdr:nvSpPr>
      <xdr:spPr>
        <a:xfrm>
          <a:off x="2357438" y="815721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700-000002000000}"/>
            </a:ext>
          </a:extLst>
        </xdr:cNvPr>
        <xdr:cNvSpPr/>
      </xdr:nvSpPr>
      <xdr:spPr>
        <a:xfrm>
          <a:off x="9496425" y="224599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700-000013000000}"/>
            </a:ext>
          </a:extLst>
        </xdr:cNvPr>
        <xdr:cNvSpPr/>
      </xdr:nvSpPr>
      <xdr:spPr>
        <a:xfrm>
          <a:off x="876300" y="224599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700-000014000000}"/>
            </a:ext>
          </a:extLst>
        </xdr:cNvPr>
        <xdr:cNvSpPr/>
      </xdr:nvSpPr>
      <xdr:spPr>
        <a:xfrm>
          <a:off x="2205038" y="224599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700-000015000000}"/>
            </a:ext>
          </a:extLst>
        </xdr:cNvPr>
        <xdr:cNvSpPr/>
      </xdr:nvSpPr>
      <xdr:spPr>
        <a:xfrm>
          <a:off x="942975" y="433911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700-000016000000}"/>
            </a:ext>
          </a:extLst>
        </xdr:cNvPr>
        <xdr:cNvSpPr/>
      </xdr:nvSpPr>
      <xdr:spPr>
        <a:xfrm>
          <a:off x="2205038" y="433911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219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700-00001F000000}"/>
            </a:ext>
          </a:extLst>
        </xdr:cNvPr>
        <xdr:cNvSpPr/>
      </xdr:nvSpPr>
      <xdr:spPr>
        <a:xfrm>
          <a:off x="2357438" y="814720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700-000023000000}"/>
            </a:ext>
          </a:extLst>
        </xdr:cNvPr>
        <xdr:cNvSpPr/>
      </xdr:nvSpPr>
      <xdr:spPr>
        <a:xfrm>
          <a:off x="9429750" y="433911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700-000024000000}"/>
            </a:ext>
          </a:extLst>
        </xdr:cNvPr>
        <xdr:cNvSpPr/>
      </xdr:nvSpPr>
      <xdr:spPr>
        <a:xfrm>
          <a:off x="4533900" y="224599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700-000025000000}"/>
            </a:ext>
          </a:extLst>
        </xdr:cNvPr>
        <xdr:cNvSpPr/>
      </xdr:nvSpPr>
      <xdr:spPr>
        <a:xfrm>
          <a:off x="4533900" y="433911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700-000026000000}"/>
            </a:ext>
          </a:extLst>
        </xdr:cNvPr>
        <xdr:cNvSpPr/>
      </xdr:nvSpPr>
      <xdr:spPr>
        <a:xfrm>
          <a:off x="16073438" y="224599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700-000027000000}"/>
            </a:ext>
          </a:extLst>
        </xdr:cNvPr>
        <xdr:cNvSpPr/>
      </xdr:nvSpPr>
      <xdr:spPr>
        <a:xfrm>
          <a:off x="16054388" y="433911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4720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124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28</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28</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28</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9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9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9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9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9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9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9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9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9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9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9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9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9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9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9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9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9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9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9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9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9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9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9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9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9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9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9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9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9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9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9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9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9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9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9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9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9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9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9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9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9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9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9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9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9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9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9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9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9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9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9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9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9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9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9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9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9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9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9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9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9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9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9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9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16" customWidth="true"/>
    <col min="2" max="2" width="2.7109375" style="216" customWidth="true"/>
    <col min="3" max="3" width="66.28515625" style="216" customWidth="true"/>
    <col min="4" max="4" width="8.85546875" style="216" customWidth="true"/>
    <col min="5" max="16384" width="8.85546875" style="216"/>
  </cols>
  <sheetData>
    <row r="1" ht="44.1" customHeight="true" x14ac:dyDescent="0.25">
      <c r="A1" s="213"/>
      <c r="B1" s="214"/>
      <c r="C1" s="214"/>
      <c r="D1" s="214"/>
      <c r="E1" s="215"/>
      <c r="F1" s="215"/>
      <c r="G1" s="215"/>
      <c r="H1" s="215"/>
      <c r="I1" s="215"/>
      <c r="J1" s="215"/>
      <c r="K1" s="215"/>
      <c r="L1" s="215"/>
      <c r="M1" s="215"/>
      <c r="N1" s="215"/>
      <c r="O1" s="215"/>
      <c r="P1" s="215"/>
      <c r="Q1" s="215"/>
      <c r="R1" s="215"/>
    </row>
    <row r="2" s="319" customFormat="true" ht="22.5" customHeight="true" x14ac:dyDescent="0.35">
      <c r="A2" s="991"/>
      <c r="B2" s="992"/>
    </row>
    <row r="3" s="319" customFormat="true" ht="22.5" customHeight="true" x14ac:dyDescent="0.35">
      <c r="A3" s="332"/>
      <c r="B3" s="333"/>
    </row>
    <row r="4" s="319" customFormat="true" ht="22.5" customHeight="true" x14ac:dyDescent="0.35">
      <c r="A4" s="328"/>
      <c r="B4" s="329"/>
      <c r="C4" s="525" t="s">
        <v>27</v>
      </c>
    </row>
    <row r="5" s="319" customFormat="true" ht="22.5" customHeight="true" x14ac:dyDescent="0.35">
      <c r="A5" s="991"/>
      <c r="B5" s="992"/>
      <c r="C5" s="525"/>
    </row>
    <row r="6" s="319" customFormat="true" ht="29.25" customHeight="true" x14ac:dyDescent="0.2">
      <c r="A6" s="993"/>
      <c r="B6" s="994"/>
      <c r="C6" s="525" t="s">
        <v>28</v>
      </c>
    </row>
    <row r="7" s="319" customFormat="true" ht="25.9" customHeight="true" x14ac:dyDescent="0.4">
      <c r="A7" s="995"/>
      <c r="B7" s="996"/>
      <c r="C7" s="527" t="str">
        <f ca="true">+Water!B5</f>
        <v>Mozambique</v>
      </c>
    </row>
    <row r="8" s="319" customFormat="true" ht="15" customHeight="true" x14ac:dyDescent="0.2">
      <c r="A8" s="997"/>
      <c r="B8" s="998"/>
      <c r="C8" s="525"/>
    </row>
    <row r="9" s="319" customFormat="true" ht="15" customHeight="true" x14ac:dyDescent="0.2">
      <c r="A9" s="333"/>
      <c r="B9" s="336"/>
      <c r="C9" s="526" t="s">
        <v>140</v>
      </c>
    </row>
    <row r="10" ht="8.25" customHeight="true" x14ac:dyDescent="0.2">
      <c r="A10" s="214"/>
      <c r="B10" s="214"/>
      <c r="C10" s="217"/>
      <c r="D10" s="215"/>
      <c r="E10" s="215"/>
      <c r="F10" s="215"/>
      <c r="G10" s="215"/>
      <c r="H10" s="215"/>
      <c r="I10" s="215"/>
      <c r="J10" s="215"/>
      <c r="K10" s="215"/>
      <c r="L10" s="215"/>
      <c r="M10" s="215"/>
      <c r="N10" s="215"/>
      <c r="O10" s="215"/>
      <c r="P10" s="215"/>
      <c r="Q10" s="215"/>
      <c r="R10" s="215"/>
    </row>
    <row r="11" ht="15.95" customHeight="true" x14ac:dyDescent="0.2">
      <c r="A11" s="214"/>
      <c r="C11" s="218" t="s">
        <v>29</v>
      </c>
      <c r="D11" s="215"/>
      <c r="E11" s="214"/>
      <c r="F11" s="215"/>
      <c r="G11" s="215"/>
      <c r="H11" s="215"/>
      <c r="I11" s="215"/>
      <c r="J11" s="215"/>
      <c r="K11" s="215"/>
      <c r="L11" s="215"/>
      <c r="M11" s="215"/>
      <c r="N11" s="215"/>
      <c r="O11" s="215"/>
      <c r="P11" s="215"/>
      <c r="Q11" s="215"/>
      <c r="R11" s="215"/>
    </row>
    <row r="12" ht="9" customHeight="true" x14ac:dyDescent="0.2">
      <c r="A12" s="214"/>
      <c r="B12" s="215"/>
      <c r="C12" s="219"/>
      <c r="D12" s="215"/>
      <c r="E12" s="214"/>
      <c r="F12" s="215"/>
      <c r="G12" s="215"/>
      <c r="H12" s="215"/>
      <c r="I12" s="215"/>
      <c r="J12" s="215"/>
      <c r="K12" s="215"/>
      <c r="L12" s="215"/>
      <c r="M12" s="215"/>
      <c r="N12" s="215"/>
      <c r="O12" s="215"/>
      <c r="P12" s="215"/>
      <c r="Q12" s="215"/>
      <c r="R12" s="215"/>
    </row>
    <row r="13" ht="33" customHeight="true" x14ac:dyDescent="0.25">
      <c r="A13" s="214"/>
      <c r="B13" s="215"/>
      <c r="C13" s="220" t="s">
        <v>30</v>
      </c>
      <c r="D13" s="215"/>
      <c r="E13" s="214"/>
      <c r="F13" s="215"/>
      <c r="G13" s="215"/>
      <c r="H13" s="215"/>
      <c r="I13" s="215"/>
      <c r="J13" s="215"/>
      <c r="K13" s="215"/>
      <c r="L13" s="215"/>
      <c r="M13" s="215"/>
      <c r="N13" s="215"/>
      <c r="O13" s="215"/>
      <c r="P13" s="215"/>
      <c r="Q13" s="215"/>
      <c r="R13" s="215"/>
    </row>
    <row r="14" ht="33" customHeight="true" x14ac:dyDescent="0.2">
      <c r="A14" s="214"/>
      <c r="B14" s="215"/>
      <c r="C14" s="221" t="s">
        <v>31</v>
      </c>
      <c r="D14" s="215"/>
      <c r="E14" s="214"/>
      <c r="F14" s="215"/>
      <c r="G14" s="215"/>
      <c r="H14" s="215"/>
      <c r="I14" s="215"/>
      <c r="J14" s="215"/>
      <c r="K14" s="215"/>
      <c r="L14" s="215"/>
      <c r="M14" s="215"/>
      <c r="N14" s="215"/>
      <c r="O14" s="215"/>
      <c r="P14" s="215"/>
      <c r="Q14" s="215"/>
      <c r="R14" s="215"/>
    </row>
    <row r="15" ht="21.95" customHeight="true" x14ac:dyDescent="0.2">
      <c r="A15" s="214"/>
      <c r="B15" s="222"/>
      <c r="C15" s="223" t="s">
        <v>13</v>
      </c>
      <c r="D15" s="215"/>
      <c r="E15" s="214"/>
      <c r="F15" s="215"/>
      <c r="G15" s="215"/>
      <c r="H15" s="215"/>
      <c r="I15" s="215"/>
      <c r="J15" s="215"/>
      <c r="K15" s="215"/>
      <c r="L15" s="215"/>
      <c r="M15" s="215"/>
      <c r="N15" s="215"/>
      <c r="O15" s="215"/>
      <c r="P15" s="215"/>
      <c r="Q15" s="215"/>
      <c r="R15" s="215"/>
    </row>
    <row r="16" ht="15" x14ac:dyDescent="0.2">
      <c r="A16" s="214"/>
      <c r="B16" s="222"/>
      <c r="C16" s="223" t="s">
        <v>18</v>
      </c>
      <c r="D16" s="215"/>
      <c r="E16" s="214"/>
      <c r="F16" s="215"/>
      <c r="G16" s="215"/>
      <c r="H16" s="215"/>
      <c r="I16" s="215"/>
      <c r="J16" s="215"/>
      <c r="K16" s="215"/>
      <c r="L16" s="215"/>
      <c r="M16" s="215"/>
      <c r="N16" s="215"/>
      <c r="O16" s="215"/>
      <c r="P16" s="215"/>
      <c r="Q16" s="215"/>
      <c r="R16" s="215"/>
    </row>
    <row r="17" ht="15" x14ac:dyDescent="0.2">
      <c r="A17" s="214"/>
      <c r="B17" s="222"/>
      <c r="C17" s="223" t="s">
        <v>32</v>
      </c>
      <c r="D17" s="215"/>
      <c r="E17" s="214"/>
      <c r="F17" s="215"/>
      <c r="G17" s="215"/>
      <c r="H17" s="215"/>
      <c r="I17" s="215"/>
      <c r="J17" s="215"/>
      <c r="K17" s="215"/>
      <c r="L17" s="215"/>
      <c r="M17" s="215"/>
      <c r="N17" s="215"/>
      <c r="O17" s="215"/>
      <c r="P17" s="215"/>
      <c r="Q17" s="215"/>
      <c r="R17" s="215"/>
    </row>
    <row r="18" ht="21" customHeight="true" x14ac:dyDescent="0.2">
      <c r="A18" s="214"/>
      <c r="B18" s="214"/>
      <c r="C18" s="224"/>
      <c r="D18" s="215"/>
      <c r="E18" s="222"/>
      <c r="F18" s="215"/>
      <c r="G18" s="215"/>
      <c r="H18" s="215"/>
      <c r="I18" s="215"/>
      <c r="J18" s="215"/>
      <c r="K18" s="215"/>
      <c r="L18" s="215"/>
      <c r="M18" s="215"/>
      <c r="N18" s="215"/>
      <c r="O18" s="215"/>
      <c r="P18" s="215"/>
      <c r="Q18" s="215"/>
      <c r="R18" s="215"/>
    </row>
    <row r="19" ht="15.75" x14ac:dyDescent="0.25">
      <c r="A19" s="214"/>
      <c r="B19" s="214"/>
      <c r="C19" s="225" t="s">
        <v>33</v>
      </c>
      <c r="D19" s="215"/>
      <c r="E19" s="226"/>
      <c r="F19" s="215"/>
      <c r="G19" s="215"/>
      <c r="H19" s="215"/>
      <c r="I19" s="215"/>
      <c r="J19" s="215"/>
      <c r="K19" s="215"/>
      <c r="L19" s="215"/>
      <c r="M19" s="215"/>
      <c r="N19" s="215"/>
      <c r="O19" s="215"/>
      <c r="P19" s="215"/>
      <c r="Q19" s="215"/>
      <c r="R19" s="215"/>
    </row>
    <row r="20" ht="15.75" x14ac:dyDescent="0.25">
      <c r="A20" s="214"/>
      <c r="B20" s="214"/>
      <c r="C20" s="227" t="s">
        <v>34</v>
      </c>
      <c r="D20" s="215"/>
      <c r="E20" s="226"/>
      <c r="F20" s="215"/>
      <c r="G20" s="215"/>
      <c r="H20" s="215"/>
      <c r="I20" s="215"/>
      <c r="J20" s="215"/>
      <c r="K20" s="215"/>
      <c r="L20" s="215"/>
      <c r="M20" s="215"/>
      <c r="N20" s="215"/>
      <c r="O20" s="215"/>
      <c r="P20" s="215"/>
      <c r="Q20" s="215"/>
      <c r="R20" s="215"/>
    </row>
    <row r="21" ht="15" x14ac:dyDescent="0.2">
      <c r="A21" s="228"/>
      <c r="B21" s="228"/>
      <c r="C21" s="229" t="str">
        <f ca="true">IF(INDIRECT(CONCATENATE("Water","!B105"))=0,"",INDIRECT(CONCATENATE("Water","!B105")))</f>
        <v>DHS03</v>
      </c>
      <c r="D21" s="215"/>
      <c r="E21" s="230"/>
      <c r="F21" s="215"/>
      <c r="G21" s="215"/>
      <c r="H21" s="215"/>
      <c r="I21" s="215"/>
      <c r="J21" s="215"/>
      <c r="K21" s="215"/>
      <c r="L21" s="215"/>
      <c r="M21" s="215"/>
      <c r="N21" s="215"/>
      <c r="O21" s="215"/>
      <c r="P21" s="215"/>
      <c r="Q21" s="215"/>
      <c r="R21" s="215"/>
    </row>
    <row r="22" ht="15" x14ac:dyDescent="0.2">
      <c r="A22" s="228"/>
      <c r="B22" s="228"/>
      <c r="C22" s="229" t="str">
        <f ca="true">IF(INDIRECT(CONCATENATE("Water","!B106"))=0,"",INDIRECT(CONCATENATE("Water","!B106")))</f>
        <v>MICS08</v>
      </c>
      <c r="D22" s="215"/>
      <c r="E22" s="231"/>
      <c r="F22" s="215"/>
      <c r="G22" s="215"/>
      <c r="H22" s="215"/>
      <c r="I22" s="215"/>
      <c r="J22" s="215"/>
      <c r="K22" s="215"/>
      <c r="L22" s="215"/>
      <c r="M22" s="215"/>
      <c r="N22" s="215"/>
      <c r="O22" s="215"/>
      <c r="P22" s="215"/>
      <c r="Q22" s="215"/>
      <c r="R22" s="215"/>
    </row>
    <row r="23" ht="15" x14ac:dyDescent="0.2">
      <c r="A23" s="228"/>
      <c r="B23" s="228"/>
      <c r="C23" s="229" t="str">
        <f ca="true">IF(INDIRECT(CONCATENATE("Water","!B107"))=0,"",INDIRECT(CONCATENATE("Water","!B107")))</f>
        <v>AIS09</v>
      </c>
      <c r="D23" s="215"/>
      <c r="E23" s="232"/>
      <c r="F23" s="215"/>
      <c r="G23" s="215"/>
      <c r="H23" s="215"/>
      <c r="I23" s="215"/>
      <c r="J23" s="215"/>
      <c r="K23" s="215"/>
      <c r="L23" s="215"/>
      <c r="M23" s="215"/>
      <c r="N23" s="215"/>
      <c r="O23" s="215"/>
      <c r="P23" s="215"/>
      <c r="Q23" s="215"/>
      <c r="R23" s="215"/>
    </row>
    <row r="24" x14ac:dyDescent="0.2">
      <c r="A24" s="228"/>
      <c r="B24" s="228"/>
      <c r="C24" s="229" t="str">
        <f ca="true">IF(INDIRECT(CONCATENATE("Water","!B108"))=0,"",INDIRECT(CONCATENATE("Water","!B108")))</f>
        <v>DHS11</v>
      </c>
      <c r="D24" s="215"/>
      <c r="E24" s="215"/>
      <c r="F24" s="215"/>
      <c r="G24" s="215"/>
      <c r="H24" s="215"/>
      <c r="I24" s="215"/>
      <c r="J24" s="215"/>
      <c r="K24" s="215"/>
      <c r="L24" s="215"/>
      <c r="M24" s="215"/>
      <c r="N24" s="215"/>
      <c r="O24" s="215"/>
      <c r="P24" s="215"/>
      <c r="Q24" s="215"/>
      <c r="R24" s="215"/>
    </row>
    <row r="25" x14ac:dyDescent="0.2">
      <c r="A25" s="228"/>
      <c r="B25" s="228"/>
      <c r="C25" s="229" t="str">
        <f ca="true">IF(INDIRECT(CONCATENATE("Water","!B109"))=0,"",INDIRECT(CONCATENATE("Water","!B109")))</f>
        <v>AIS15</v>
      </c>
      <c r="D25" s="215"/>
      <c r="E25" s="215"/>
      <c r="F25" s="215"/>
      <c r="G25" s="215"/>
      <c r="H25" s="215"/>
      <c r="I25" s="215"/>
      <c r="J25" s="215"/>
      <c r="K25" s="215"/>
      <c r="L25" s="215"/>
      <c r="M25" s="215"/>
      <c r="N25" s="215"/>
      <c r="O25" s="215"/>
      <c r="P25" s="215"/>
      <c r="Q25" s="215"/>
      <c r="R25" s="215"/>
    </row>
    <row r="26" x14ac:dyDescent="0.2">
      <c r="A26" s="228"/>
      <c r="B26" s="228"/>
      <c r="C26" s="229" t="str">
        <f ca="true">IF(INDIRECT(CONCATENATE("Water","!B110"))=0,"",INDIRECT(CONCATENATE("Water","!B110")))</f>
        <v>MIS18</v>
      </c>
      <c r="D26" s="215"/>
      <c r="E26" s="215"/>
      <c r="F26" s="215"/>
      <c r="G26" s="215"/>
      <c r="H26" s="215"/>
      <c r="I26" s="215"/>
      <c r="J26" s="215"/>
      <c r="K26" s="215"/>
      <c r="L26" s="215"/>
      <c r="M26" s="215"/>
      <c r="N26" s="215"/>
      <c r="O26" s="215"/>
      <c r="P26" s="215"/>
      <c r="Q26" s="215"/>
      <c r="R26" s="215"/>
    </row>
    <row r="27" x14ac:dyDescent="0.2">
      <c r="A27" s="228"/>
      <c r="B27" s="228"/>
      <c r="C27" s="229" t="str">
        <f ca="true">IF(INDIRECT(CONCATENATE("Water","!B111"))=0,"",INDIRECT(CONCATENATE("Water","!B111")))</f>
        <v/>
      </c>
      <c r="D27" s="215"/>
      <c r="E27" s="215"/>
      <c r="F27" s="215"/>
      <c r="G27" s="215"/>
      <c r="H27" s="215"/>
      <c r="I27" s="215"/>
      <c r="J27" s="215"/>
      <c r="K27" s="215"/>
      <c r="L27" s="215"/>
      <c r="M27" s="215"/>
      <c r="N27" s="215"/>
      <c r="O27" s="215"/>
      <c r="P27" s="215"/>
      <c r="Q27" s="215"/>
      <c r="R27" s="215"/>
    </row>
    <row r="28" x14ac:dyDescent="0.2">
      <c r="A28" s="228"/>
      <c r="B28" s="228"/>
      <c r="C28" s="229" t="str">
        <f ca="true">IF(INDIRECT(CONCATENATE("Water","!B112"))=0,"",INDIRECT(CONCATENATE("Water","!B112")))</f>
        <v/>
      </c>
      <c r="D28" s="215"/>
      <c r="E28" s="215"/>
      <c r="F28" s="215"/>
      <c r="G28" s="215"/>
      <c r="H28" s="215"/>
      <c r="I28" s="215"/>
      <c r="J28" s="215"/>
      <c r="K28" s="215"/>
      <c r="L28" s="215"/>
      <c r="M28" s="215"/>
      <c r="N28" s="215"/>
      <c r="O28" s="215"/>
      <c r="P28" s="215"/>
      <c r="Q28" s="215"/>
      <c r="R28" s="215"/>
    </row>
    <row r="29" x14ac:dyDescent="0.2">
      <c r="A29" s="228"/>
      <c r="B29" s="228"/>
      <c r="C29" s="229" t="str">
        <f ca="true">IF(INDIRECT(CONCATENATE("Water","!B113"))=0,"",INDIRECT(CONCATENATE("Water","!B113")))</f>
        <v/>
      </c>
      <c r="D29" s="215"/>
      <c r="E29" s="215"/>
      <c r="F29" s="215"/>
      <c r="G29" s="215"/>
      <c r="H29" s="215"/>
      <c r="I29" s="215"/>
      <c r="J29" s="215"/>
      <c r="K29" s="215"/>
      <c r="L29" s="215"/>
      <c r="M29" s="215"/>
      <c r="N29" s="215"/>
      <c r="O29" s="215"/>
      <c r="P29" s="215"/>
      <c r="Q29" s="215"/>
      <c r="R29" s="215"/>
    </row>
    <row r="30" x14ac:dyDescent="0.2">
      <c r="A30" s="228"/>
      <c r="B30" s="228"/>
      <c r="C30" s="229" t="str">
        <f ca="true">IF(INDIRECT(CONCATENATE("Water","!B114"))=0,"",INDIRECT(CONCATENATE("Water","!B114")))</f>
        <v/>
      </c>
      <c r="D30" s="215"/>
      <c r="E30" s="215"/>
      <c r="F30" s="215"/>
      <c r="G30" s="215"/>
      <c r="H30" s="215"/>
      <c r="I30" s="215"/>
      <c r="J30" s="215"/>
      <c r="K30" s="215"/>
      <c r="L30" s="215"/>
      <c r="M30" s="215"/>
      <c r="N30" s="215"/>
      <c r="O30" s="215"/>
      <c r="P30" s="215"/>
      <c r="Q30" s="215"/>
      <c r="R30" s="215"/>
    </row>
    <row r="31" x14ac:dyDescent="0.2">
      <c r="A31" s="228"/>
      <c r="B31" s="228"/>
      <c r="C31" s="229" t="str">
        <f ca="true">IF(INDIRECT(CONCATENATE("Water","!B115"))=0,"",INDIRECT(CONCATENATE("Water","!B115")))</f>
        <v/>
      </c>
      <c r="D31" s="215"/>
      <c r="E31" s="215"/>
      <c r="F31" s="215"/>
      <c r="G31" s="215"/>
      <c r="H31" s="215"/>
      <c r="I31" s="215"/>
      <c r="J31" s="215"/>
      <c r="K31" s="215"/>
      <c r="L31" s="215"/>
      <c r="M31" s="215"/>
      <c r="N31" s="215"/>
      <c r="O31" s="215"/>
      <c r="P31" s="215"/>
      <c r="Q31" s="215"/>
      <c r="R31" s="215"/>
    </row>
    <row r="32" x14ac:dyDescent="0.2">
      <c r="A32" s="228"/>
      <c r="B32" s="228"/>
      <c r="C32" s="229" t="str">
        <f ca="true">IF(INDIRECT(CONCATENATE("Water","!B116"))=0,"",INDIRECT(CONCATENATE("Water","!B116")))</f>
        <v/>
      </c>
      <c r="D32" s="215"/>
      <c r="E32" s="215"/>
      <c r="F32" s="215"/>
      <c r="G32" s="215"/>
      <c r="H32" s="215"/>
      <c r="I32" s="215"/>
      <c r="J32" s="215"/>
      <c r="K32" s="215"/>
      <c r="L32" s="215"/>
      <c r="M32" s="215"/>
      <c r="N32" s="215"/>
      <c r="O32" s="215"/>
      <c r="P32" s="215"/>
      <c r="Q32" s="215"/>
      <c r="R32" s="215"/>
    </row>
    <row r="33" ht="3" customHeight="true" x14ac:dyDescent="0.2">
      <c r="A33" s="214"/>
      <c r="B33" s="214"/>
      <c r="C33" s="229"/>
      <c r="D33" s="215"/>
      <c r="E33" s="215"/>
      <c r="F33" s="215"/>
      <c r="G33" s="215"/>
      <c r="H33" s="215"/>
      <c r="I33" s="215"/>
      <c r="J33" s="215"/>
      <c r="K33" s="215"/>
      <c r="L33" s="215"/>
      <c r="M33" s="215"/>
      <c r="N33" s="215"/>
      <c r="O33" s="215"/>
      <c r="P33" s="215"/>
      <c r="Q33" s="215"/>
      <c r="R33" s="215"/>
    </row>
    <row r="34" ht="15.95" customHeight="true" x14ac:dyDescent="0.2">
      <c r="A34" s="233"/>
      <c r="B34" s="233"/>
      <c r="C34" s="234"/>
      <c r="D34" s="214"/>
      <c r="E34" s="215"/>
      <c r="F34" s="215"/>
      <c r="G34" s="215"/>
      <c r="H34" s="215"/>
      <c r="I34" s="215"/>
      <c r="J34" s="215"/>
      <c r="K34" s="215"/>
      <c r="L34" s="215"/>
      <c r="M34" s="215"/>
      <c r="N34" s="215"/>
      <c r="O34" s="215"/>
      <c r="P34" s="215"/>
      <c r="Q34" s="215"/>
      <c r="R34" s="215"/>
    </row>
    <row r="35" ht="23.25" x14ac:dyDescent="0.2">
      <c r="A35" s="233"/>
      <c r="B35" s="233"/>
      <c r="C35" s="233"/>
      <c r="D35" s="214"/>
      <c r="E35" s="215"/>
      <c r="F35" s="215"/>
      <c r="G35" s="215"/>
      <c r="H35" s="215"/>
      <c r="I35" s="215"/>
      <c r="J35" s="215"/>
      <c r="K35" s="215"/>
      <c r="L35" s="215"/>
      <c r="M35" s="215"/>
      <c r="N35" s="215"/>
      <c r="O35" s="215"/>
      <c r="P35" s="215"/>
      <c r="Q35" s="215"/>
      <c r="R35" s="215"/>
    </row>
    <row r="36" ht="15" x14ac:dyDescent="0.2">
      <c r="A36" s="235"/>
      <c r="B36" s="236"/>
      <c r="C36" s="237"/>
      <c r="D36" s="214"/>
      <c r="E36" s="215"/>
      <c r="F36" s="215"/>
      <c r="G36" s="215"/>
      <c r="H36" s="215"/>
      <c r="I36" s="215"/>
      <c r="J36" s="215"/>
      <c r="K36" s="215"/>
      <c r="L36" s="215"/>
      <c r="M36" s="215"/>
      <c r="N36" s="215"/>
      <c r="O36" s="215"/>
      <c r="P36" s="215"/>
      <c r="Q36" s="215"/>
      <c r="R36" s="215"/>
    </row>
    <row r="37" ht="15" x14ac:dyDescent="0.2">
      <c r="A37" s="235"/>
      <c r="B37" s="236"/>
      <c r="C37" s="238"/>
      <c r="D37" s="214"/>
      <c r="E37" s="215"/>
      <c r="F37" s="215"/>
      <c r="G37" s="215"/>
      <c r="H37" s="215"/>
      <c r="I37" s="215"/>
      <c r="J37" s="215"/>
      <c r="K37" s="215"/>
      <c r="L37" s="215"/>
      <c r="M37" s="215"/>
      <c r="N37" s="215"/>
      <c r="O37" s="215"/>
      <c r="P37" s="215"/>
      <c r="Q37" s="215"/>
      <c r="R37" s="215"/>
    </row>
    <row r="38" ht="15" x14ac:dyDescent="0.2">
      <c r="A38" s="235"/>
      <c r="B38" s="236"/>
      <c r="C38" s="239"/>
      <c r="D38" s="214"/>
      <c r="E38" s="215"/>
      <c r="F38" s="215"/>
      <c r="G38" s="215"/>
      <c r="H38" s="215"/>
      <c r="I38" s="215"/>
      <c r="J38" s="215"/>
      <c r="K38" s="215"/>
      <c r="L38" s="215"/>
      <c r="M38" s="215"/>
      <c r="N38" s="215"/>
      <c r="O38" s="215"/>
      <c r="P38" s="215"/>
      <c r="Q38" s="215"/>
      <c r="R38" s="215"/>
    </row>
    <row r="39" ht="15" x14ac:dyDescent="0.2">
      <c r="A39" s="235"/>
      <c r="B39" s="236"/>
      <c r="C39" s="239"/>
      <c r="D39" s="214"/>
      <c r="E39" s="215"/>
      <c r="F39" s="215"/>
      <c r="G39" s="215"/>
      <c r="H39" s="215"/>
      <c r="I39" s="215"/>
      <c r="J39" s="215"/>
      <c r="K39" s="215"/>
      <c r="L39" s="215"/>
      <c r="M39" s="215"/>
      <c r="N39" s="215"/>
      <c r="O39" s="215"/>
      <c r="P39" s="215"/>
      <c r="Q39" s="215"/>
      <c r="R39" s="215"/>
    </row>
    <row r="40" ht="15" x14ac:dyDescent="0.2">
      <c r="A40" s="235"/>
      <c r="B40" s="236"/>
      <c r="C40" s="239"/>
      <c r="D40" s="214"/>
      <c r="E40" s="215"/>
      <c r="F40" s="215"/>
      <c r="G40" s="215"/>
      <c r="H40" s="215"/>
      <c r="I40" s="215"/>
      <c r="J40" s="215"/>
      <c r="K40" s="215"/>
      <c r="L40" s="215"/>
      <c r="M40" s="215"/>
      <c r="N40" s="215"/>
      <c r="O40" s="215"/>
      <c r="P40" s="215"/>
      <c r="Q40" s="215"/>
      <c r="R40" s="215"/>
    </row>
    <row r="41" ht="15" x14ac:dyDescent="0.2">
      <c r="A41" s="235"/>
      <c r="B41" s="236"/>
      <c r="C41" s="239"/>
      <c r="D41" s="214"/>
      <c r="E41" s="215"/>
      <c r="F41" s="215"/>
      <c r="G41" s="215"/>
      <c r="H41" s="215"/>
      <c r="I41" s="215"/>
      <c r="J41" s="215"/>
      <c r="K41" s="215"/>
      <c r="L41" s="215"/>
      <c r="M41" s="215"/>
      <c r="N41" s="215"/>
      <c r="O41" s="215"/>
      <c r="P41" s="215"/>
      <c r="Q41" s="215"/>
      <c r="R41" s="215"/>
    </row>
    <row r="42" ht="15" x14ac:dyDescent="0.2">
      <c r="A42" s="235"/>
      <c r="B42" s="236"/>
      <c r="C42" s="239"/>
      <c r="D42" s="214"/>
      <c r="E42" s="215"/>
      <c r="F42" s="215"/>
      <c r="G42" s="215"/>
      <c r="H42" s="215"/>
      <c r="I42" s="215"/>
      <c r="J42" s="215"/>
      <c r="K42" s="215"/>
      <c r="L42" s="215"/>
      <c r="M42" s="215"/>
      <c r="N42" s="215"/>
      <c r="O42" s="215"/>
      <c r="P42" s="215"/>
      <c r="Q42" s="215"/>
      <c r="R42" s="215"/>
    </row>
    <row r="43" ht="15" x14ac:dyDescent="0.2">
      <c r="A43" s="235"/>
      <c r="B43" s="236"/>
      <c r="D43" s="214"/>
      <c r="E43" s="215"/>
      <c r="F43" s="215"/>
      <c r="G43" s="215"/>
      <c r="H43" s="215"/>
      <c r="I43" s="215"/>
      <c r="J43" s="215"/>
      <c r="K43" s="215"/>
      <c r="L43" s="215"/>
      <c r="M43" s="215"/>
      <c r="N43" s="215"/>
      <c r="O43" s="215"/>
      <c r="P43" s="215"/>
      <c r="Q43" s="215"/>
      <c r="R43" s="215"/>
    </row>
    <row r="44" ht="15" x14ac:dyDescent="0.2">
      <c r="A44" s="214"/>
      <c r="B44" s="214"/>
      <c r="C44" s="214"/>
      <c r="D44" s="214"/>
      <c r="E44" s="215"/>
      <c r="F44" s="215"/>
      <c r="G44" s="215"/>
      <c r="H44" s="215"/>
      <c r="I44" s="215"/>
      <c r="J44" s="215"/>
      <c r="K44" s="215"/>
      <c r="L44" s="215"/>
      <c r="M44" s="215"/>
      <c r="N44" s="215"/>
      <c r="O44" s="215"/>
      <c r="P44" s="215"/>
      <c r="Q44" s="215"/>
      <c r="R44" s="215"/>
    </row>
    <row r="45" ht="15" x14ac:dyDescent="0.2">
      <c r="A45" s="214"/>
      <c r="B45" s="214"/>
      <c r="C45" s="214"/>
      <c r="D45" s="214"/>
      <c r="E45" s="215"/>
      <c r="F45" s="215"/>
      <c r="G45" s="215"/>
      <c r="H45" s="215"/>
      <c r="I45" s="215"/>
      <c r="J45" s="215"/>
      <c r="K45" s="215"/>
      <c r="L45" s="215"/>
      <c r="M45" s="215"/>
      <c r="N45" s="215"/>
      <c r="O45" s="215"/>
      <c r="P45" s="215"/>
      <c r="Q45" s="215"/>
      <c r="R45" s="215"/>
    </row>
    <row r="46" ht="15" x14ac:dyDescent="0.2">
      <c r="A46" s="214"/>
      <c r="B46" s="214"/>
      <c r="C46" s="214"/>
      <c r="D46" s="214"/>
    </row>
    <row r="47" ht="15" x14ac:dyDescent="0.2">
      <c r="A47" s="214"/>
      <c r="B47" s="214"/>
      <c r="C47" s="214"/>
      <c r="D47" s="214"/>
    </row>
    <row r="48" ht="15" x14ac:dyDescent="0.2">
      <c r="A48" s="214"/>
      <c r="B48" s="214"/>
      <c r="C48" s="214"/>
      <c r="D48" s="214"/>
    </row>
    <row r="49" ht="15" x14ac:dyDescent="0.2">
      <c r="A49" s="214"/>
      <c r="B49" s="214"/>
      <c r="C49" s="214"/>
      <c r="D49" s="214"/>
    </row>
    <row r="55" x14ac:dyDescent="0.2">
      <c r="L55" s="240" t="str">
        <f>+IF(ISNUMBER(M48), "", "Insufficient data to estimate safely managed sanitation services at national level")</f>
        <v>Insufficient data to estimate safely managed sanitation services at national level</v>
      </c>
    </row>
    <row r="107" s="330" customFormat="true" x14ac:dyDescent="0.2"/>
    <row r="108" s="331" customFormat="true" ht="22.5" customHeight="true" x14ac:dyDescent="0.35">
      <c r="A108" s="991"/>
      <c r="B108" s="992"/>
      <c r="C108" s="337"/>
      <c r="D108" s="337"/>
      <c r="E108" s="337"/>
      <c r="F108" s="337"/>
      <c r="G108" s="337"/>
      <c r="H108" s="337"/>
      <c r="I108" s="337"/>
      <c r="J108" s="337"/>
      <c r="K108" s="337"/>
      <c r="L108" s="337"/>
      <c r="M108" s="337"/>
      <c r="N108" s="337"/>
      <c r="O108" s="337"/>
      <c r="P108" s="337"/>
      <c r="Q108" s="337"/>
      <c r="R108" s="337"/>
      <c r="S108" s="337"/>
      <c r="T108" s="337"/>
      <c r="U108" s="337"/>
    </row>
    <row r="109" s="331" customFormat="true" ht="22.5" customHeight="true" x14ac:dyDescent="0.35">
      <c r="A109" s="332"/>
      <c r="B109" s="333"/>
      <c r="C109" s="337"/>
      <c r="D109" s="337"/>
      <c r="E109" s="337"/>
      <c r="F109" s="337"/>
      <c r="G109" s="337"/>
      <c r="H109" s="337"/>
      <c r="I109" s="337"/>
      <c r="J109" s="337"/>
      <c r="K109" s="337"/>
      <c r="L109" s="337"/>
      <c r="M109" s="337"/>
      <c r="N109" s="337"/>
      <c r="O109" s="337"/>
      <c r="P109" s="337"/>
      <c r="Q109" s="337"/>
      <c r="R109" s="337"/>
      <c r="S109" s="337"/>
      <c r="T109" s="337"/>
      <c r="U109" s="337"/>
    </row>
    <row r="110" s="331" customFormat="true" ht="23.85" customHeight="true" x14ac:dyDescent="0.35">
      <c r="A110" s="328"/>
      <c r="B110" s="334"/>
      <c r="C110" s="337"/>
      <c r="D110" s="337"/>
      <c r="E110" s="337"/>
      <c r="F110" s="337"/>
      <c r="G110" s="337"/>
      <c r="H110" s="337"/>
      <c r="I110" s="337"/>
      <c r="J110" s="337"/>
      <c r="K110" s="337"/>
      <c r="L110" s="337"/>
      <c r="M110" s="337"/>
      <c r="N110" s="337"/>
      <c r="O110" s="337"/>
      <c r="P110" s="337"/>
      <c r="Q110" s="337"/>
      <c r="R110" s="337"/>
      <c r="S110" s="337"/>
      <c r="T110" s="337"/>
      <c r="U110" s="337"/>
    </row>
    <row r="111" s="331" customFormat="true" ht="23.85" customHeight="true" x14ac:dyDescent="0.35">
      <c r="A111" s="327"/>
      <c r="B111" s="333"/>
      <c r="C111" s="337"/>
      <c r="D111" s="337"/>
      <c r="E111" s="337"/>
      <c r="F111" s="337"/>
      <c r="G111" s="337"/>
      <c r="H111" s="337"/>
      <c r="I111" s="337"/>
      <c r="J111" s="337"/>
      <c r="K111" s="337"/>
      <c r="L111" s="337"/>
      <c r="M111" s="337"/>
      <c r="N111" s="337"/>
      <c r="O111" s="337"/>
      <c r="P111" s="337"/>
      <c r="Q111" s="337"/>
      <c r="R111" s="337"/>
      <c r="S111" s="337"/>
      <c r="T111" s="337"/>
      <c r="U111" s="337"/>
    </row>
    <row r="112" s="331" customFormat="true" ht="15" customHeight="true" x14ac:dyDescent="0.2">
      <c r="A112" s="335"/>
      <c r="B112" s="333"/>
      <c r="C112" s="337"/>
      <c r="D112" s="337"/>
      <c r="E112" s="337"/>
      <c r="F112" s="337"/>
      <c r="G112" s="337"/>
      <c r="H112" s="337"/>
      <c r="I112" s="337"/>
      <c r="J112" s="337"/>
      <c r="K112" s="337"/>
      <c r="L112" s="337"/>
      <c r="M112" s="337"/>
      <c r="N112" s="337"/>
      <c r="O112" s="337"/>
      <c r="P112" s="337"/>
      <c r="Q112" s="337"/>
      <c r="R112" s="337"/>
      <c r="S112" s="337"/>
      <c r="T112" s="337"/>
      <c r="U112" s="337"/>
    </row>
    <row r="113" s="331" customFormat="true" ht="15" customHeight="true" x14ac:dyDescent="0.2">
      <c r="A113" s="995"/>
      <c r="B113" s="996"/>
      <c r="C113" s="337"/>
      <c r="D113" s="337"/>
      <c r="E113" s="337"/>
      <c r="F113" s="337"/>
      <c r="G113" s="337"/>
      <c r="H113" s="337"/>
      <c r="I113" s="337"/>
      <c r="J113" s="337"/>
      <c r="K113" s="337"/>
      <c r="L113" s="337"/>
      <c r="M113" s="337"/>
      <c r="N113" s="337"/>
      <c r="O113" s="337"/>
      <c r="P113" s="337"/>
      <c r="Q113" s="337"/>
      <c r="R113" s="337"/>
      <c r="S113" s="337"/>
      <c r="T113" s="337"/>
      <c r="U113" s="337"/>
    </row>
    <row r="114" s="331" customFormat="true" ht="15" customHeight="true" x14ac:dyDescent="0.2">
      <c r="A114" s="997"/>
      <c r="B114" s="998"/>
      <c r="C114" s="337"/>
      <c r="D114" s="337"/>
      <c r="E114" s="337"/>
      <c r="F114" s="337"/>
      <c r="G114" s="337"/>
      <c r="H114" s="337"/>
      <c r="I114" s="337"/>
      <c r="J114" s="337"/>
      <c r="K114" s="337"/>
      <c r="L114" s="337"/>
      <c r="M114" s="337"/>
      <c r="N114" s="337"/>
      <c r="O114" s="337"/>
      <c r="P114" s="337"/>
      <c r="Q114" s="337"/>
      <c r="R114" s="337"/>
      <c r="S114" s="337"/>
      <c r="T114" s="337"/>
      <c r="U114" s="337"/>
    </row>
    <row r="115" s="331" customFormat="true" ht="15" customHeight="true" x14ac:dyDescent="0.2">
      <c r="A115" s="333"/>
      <c r="B115" s="336"/>
      <c r="C115" s="337"/>
      <c r="D115" s="337"/>
      <c r="E115" s="337"/>
      <c r="F115" s="337"/>
      <c r="G115" s="337"/>
      <c r="H115" s="337"/>
      <c r="I115" s="337"/>
      <c r="J115" s="337"/>
      <c r="K115" s="337"/>
      <c r="L115" s="337"/>
      <c r="M115" s="337"/>
      <c r="N115" s="337"/>
      <c r="O115" s="337"/>
      <c r="P115" s="337"/>
      <c r="Q115" s="337"/>
      <c r="R115" s="337"/>
      <c r="S115" s="337"/>
      <c r="T115" s="337"/>
      <c r="U115" s="337"/>
    </row>
    <row r="116" s="330" customFormat="true" x14ac:dyDescent="0.2"/>
    <row r="117" s="330" customFormat="true" x14ac:dyDescent="0.2"/>
    <row r="207" s="330" customFormat="true" x14ac:dyDescent="0.2"/>
    <row r="208" s="331" customFormat="true" ht="22.5" customHeight="true" x14ac:dyDescent="0.35">
      <c r="A208" s="991"/>
      <c r="B208" s="992"/>
    </row>
    <row r="209" s="331" customFormat="true" ht="22.5" customHeight="true" x14ac:dyDescent="0.35">
      <c r="A209" s="332"/>
      <c r="B209" s="333"/>
    </row>
    <row r="210" s="331" customFormat="true" ht="22.5" customHeight="true" x14ac:dyDescent="0.35">
      <c r="A210" s="328"/>
      <c r="B210" s="334"/>
    </row>
    <row r="211" s="331" customFormat="true" ht="22.5" customHeight="true" x14ac:dyDescent="0.35">
      <c r="A211" s="327"/>
      <c r="B211" s="333"/>
    </row>
    <row r="212" s="331" customFormat="true" ht="15" customHeight="true" x14ac:dyDescent="0.2">
      <c r="A212" s="335"/>
      <c r="B212" s="333"/>
    </row>
    <row r="213" s="331" customFormat="true" ht="15" customHeight="true" x14ac:dyDescent="0.2">
      <c r="A213" s="995"/>
      <c r="B213" s="996"/>
    </row>
    <row r="214" s="331" customFormat="true" ht="15" customHeight="true" x14ac:dyDescent="0.2">
      <c r="A214" s="993"/>
      <c r="B214" s="999"/>
    </row>
    <row r="215" s="331" customFormat="true" ht="15" customHeight="true" x14ac:dyDescent="0.2">
      <c r="A215" s="333"/>
      <c r="B215" s="336"/>
    </row>
    <row r="216" s="330" customFormat="true" x14ac:dyDescent="0.2"/>
    <row r="217" s="330"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95" zoomScaleNormal="100" workbookViewId="0">
      <selection activeCell="Y304" sqref="Y304"/>
    </sheetView>
  </sheetViews>
  <sheetFormatPr defaultColWidth="9.140625" defaultRowHeight="12.75" x14ac:dyDescent="0.2"/>
  <cols>
    <col min="1" max="5" width="9" style="244" customWidth="true"/>
    <col min="6" max="7" width="9" style="247" customWidth="true"/>
    <col min="8" max="38" width="9" style="244" customWidth="true"/>
    <col min="39" max="261" width="9.140625" style="244"/>
    <col min="262" max="262" width="5" style="244" customWidth="true"/>
    <col min="263" max="263" width="13.85546875" style="244" customWidth="true"/>
    <col min="264" max="265" width="6.28515625" style="244" customWidth="true"/>
    <col min="266" max="267" width="7" style="244" customWidth="true"/>
    <col min="268" max="274" width="6.28515625" style="244" customWidth="true"/>
    <col min="275" max="517" width="9.140625" style="244"/>
    <col min="518" max="518" width="5" style="244" customWidth="true"/>
    <col min="519" max="519" width="13.85546875" style="244" customWidth="true"/>
    <col min="520" max="521" width="6.28515625" style="244" customWidth="true"/>
    <col min="522" max="523" width="7" style="244" customWidth="true"/>
    <col min="524" max="530" width="6.28515625" style="244" customWidth="true"/>
    <col min="531" max="773" width="9.140625" style="244"/>
    <col min="774" max="774" width="5" style="244" customWidth="true"/>
    <col min="775" max="775" width="13.85546875" style="244" customWidth="true"/>
    <col min="776" max="777" width="6.28515625" style="244" customWidth="true"/>
    <col min="778" max="779" width="7" style="244" customWidth="true"/>
    <col min="780" max="786" width="6.28515625" style="244" customWidth="true"/>
    <col min="787" max="1029" width="9.140625" style="244"/>
    <col min="1030" max="1030" width="5" style="244" customWidth="true"/>
    <col min="1031" max="1031" width="13.85546875" style="244" customWidth="true"/>
    <col min="1032" max="1033" width="6.28515625" style="244" customWidth="true"/>
    <col min="1034" max="1035" width="7" style="244" customWidth="true"/>
    <col min="1036" max="1042" width="6.28515625" style="244" customWidth="true"/>
    <col min="1043" max="1285" width="9.140625" style="244"/>
    <col min="1286" max="1286" width="5" style="244" customWidth="true"/>
    <col min="1287" max="1287" width="13.85546875" style="244" customWidth="true"/>
    <col min="1288" max="1289" width="6.28515625" style="244" customWidth="true"/>
    <col min="1290" max="1291" width="7" style="244" customWidth="true"/>
    <col min="1292" max="1298" width="6.28515625" style="244" customWidth="true"/>
    <col min="1299" max="1541" width="9.140625" style="244"/>
    <col min="1542" max="1542" width="5" style="244" customWidth="true"/>
    <col min="1543" max="1543" width="13.85546875" style="244" customWidth="true"/>
    <col min="1544" max="1545" width="6.28515625" style="244" customWidth="true"/>
    <col min="1546" max="1547" width="7" style="244" customWidth="true"/>
    <col min="1548" max="1554" width="6.28515625" style="244" customWidth="true"/>
    <col min="1555" max="1797" width="9.140625" style="244"/>
    <col min="1798" max="1798" width="5" style="244" customWidth="true"/>
    <col min="1799" max="1799" width="13.85546875" style="244" customWidth="true"/>
    <col min="1800" max="1801" width="6.28515625" style="244" customWidth="true"/>
    <col min="1802" max="1803" width="7" style="244" customWidth="true"/>
    <col min="1804" max="1810" width="6.28515625" style="244" customWidth="true"/>
    <col min="1811" max="2053" width="9.140625" style="244"/>
    <col min="2054" max="2054" width="5" style="244" customWidth="true"/>
    <col min="2055" max="2055" width="13.85546875" style="244" customWidth="true"/>
    <col min="2056" max="2057" width="6.28515625" style="244" customWidth="true"/>
    <col min="2058" max="2059" width="7" style="244" customWidth="true"/>
    <col min="2060" max="2066" width="6.28515625" style="244" customWidth="true"/>
    <col min="2067" max="2309" width="9.140625" style="244"/>
    <col min="2310" max="2310" width="5" style="244" customWidth="true"/>
    <col min="2311" max="2311" width="13.85546875" style="244" customWidth="true"/>
    <col min="2312" max="2313" width="6.28515625" style="244" customWidth="true"/>
    <col min="2314" max="2315" width="7" style="244" customWidth="true"/>
    <col min="2316" max="2322" width="6.28515625" style="244" customWidth="true"/>
    <col min="2323" max="2565" width="9.140625" style="244"/>
    <col min="2566" max="2566" width="5" style="244" customWidth="true"/>
    <col min="2567" max="2567" width="13.85546875" style="244" customWidth="true"/>
    <col min="2568" max="2569" width="6.28515625" style="244" customWidth="true"/>
    <col min="2570" max="2571" width="7" style="244" customWidth="true"/>
    <col min="2572" max="2578" width="6.28515625" style="244" customWidth="true"/>
    <col min="2579" max="2821" width="9.140625" style="244"/>
    <col min="2822" max="2822" width="5" style="244" customWidth="true"/>
    <col min="2823" max="2823" width="13.85546875" style="244" customWidth="true"/>
    <col min="2824" max="2825" width="6.28515625" style="244" customWidth="true"/>
    <col min="2826" max="2827" width="7" style="244" customWidth="true"/>
    <col min="2828" max="2834" width="6.28515625" style="244" customWidth="true"/>
    <col min="2835" max="3077" width="9.140625" style="244"/>
    <col min="3078" max="3078" width="5" style="244" customWidth="true"/>
    <col min="3079" max="3079" width="13.85546875" style="244" customWidth="true"/>
    <col min="3080" max="3081" width="6.28515625" style="244" customWidth="true"/>
    <col min="3082" max="3083" width="7" style="244" customWidth="true"/>
    <col min="3084" max="3090" width="6.28515625" style="244" customWidth="true"/>
    <col min="3091" max="3333" width="9.140625" style="244"/>
    <col min="3334" max="3334" width="5" style="244" customWidth="true"/>
    <col min="3335" max="3335" width="13.85546875" style="244" customWidth="true"/>
    <col min="3336" max="3337" width="6.28515625" style="244" customWidth="true"/>
    <col min="3338" max="3339" width="7" style="244" customWidth="true"/>
    <col min="3340" max="3346" width="6.28515625" style="244" customWidth="true"/>
    <col min="3347" max="3589" width="9.140625" style="244"/>
    <col min="3590" max="3590" width="5" style="244" customWidth="true"/>
    <col min="3591" max="3591" width="13.85546875" style="244" customWidth="true"/>
    <col min="3592" max="3593" width="6.28515625" style="244" customWidth="true"/>
    <col min="3594" max="3595" width="7" style="244" customWidth="true"/>
    <col min="3596" max="3602" width="6.28515625" style="244" customWidth="true"/>
    <col min="3603" max="3845" width="9.140625" style="244"/>
    <col min="3846" max="3846" width="5" style="244" customWidth="true"/>
    <col min="3847" max="3847" width="13.85546875" style="244" customWidth="true"/>
    <col min="3848" max="3849" width="6.28515625" style="244" customWidth="true"/>
    <col min="3850" max="3851" width="7" style="244" customWidth="true"/>
    <col min="3852" max="3858" width="6.28515625" style="244" customWidth="true"/>
    <col min="3859" max="4101" width="9.140625" style="244"/>
    <col min="4102" max="4102" width="5" style="244" customWidth="true"/>
    <col min="4103" max="4103" width="13.85546875" style="244" customWidth="true"/>
    <col min="4104" max="4105" width="6.28515625" style="244" customWidth="true"/>
    <col min="4106" max="4107" width="7" style="244" customWidth="true"/>
    <col min="4108" max="4114" width="6.28515625" style="244" customWidth="true"/>
    <col min="4115" max="4357" width="9.140625" style="244"/>
    <col min="4358" max="4358" width="5" style="244" customWidth="true"/>
    <col min="4359" max="4359" width="13.85546875" style="244" customWidth="true"/>
    <col min="4360" max="4361" width="6.28515625" style="244" customWidth="true"/>
    <col min="4362" max="4363" width="7" style="244" customWidth="true"/>
    <col min="4364" max="4370" width="6.28515625" style="244" customWidth="true"/>
    <col min="4371" max="4613" width="9.140625" style="244"/>
    <col min="4614" max="4614" width="5" style="244" customWidth="true"/>
    <col min="4615" max="4615" width="13.85546875" style="244" customWidth="true"/>
    <col min="4616" max="4617" width="6.28515625" style="244" customWidth="true"/>
    <col min="4618" max="4619" width="7" style="244" customWidth="true"/>
    <col min="4620" max="4626" width="6.28515625" style="244" customWidth="true"/>
    <col min="4627" max="4869" width="9.140625" style="244"/>
    <col min="4870" max="4870" width="5" style="244" customWidth="true"/>
    <col min="4871" max="4871" width="13.85546875" style="244" customWidth="true"/>
    <col min="4872" max="4873" width="6.28515625" style="244" customWidth="true"/>
    <col min="4874" max="4875" width="7" style="244" customWidth="true"/>
    <col min="4876" max="4882" width="6.28515625" style="244" customWidth="true"/>
    <col min="4883" max="5125" width="9.140625" style="244"/>
    <col min="5126" max="5126" width="5" style="244" customWidth="true"/>
    <col min="5127" max="5127" width="13.85546875" style="244" customWidth="true"/>
    <col min="5128" max="5129" width="6.28515625" style="244" customWidth="true"/>
    <col min="5130" max="5131" width="7" style="244" customWidth="true"/>
    <col min="5132" max="5138" width="6.28515625" style="244" customWidth="true"/>
    <col min="5139" max="5381" width="9.140625" style="244"/>
    <col min="5382" max="5382" width="5" style="244" customWidth="true"/>
    <col min="5383" max="5383" width="13.85546875" style="244" customWidth="true"/>
    <col min="5384" max="5385" width="6.28515625" style="244" customWidth="true"/>
    <col min="5386" max="5387" width="7" style="244" customWidth="true"/>
    <col min="5388" max="5394" width="6.28515625" style="244" customWidth="true"/>
    <col min="5395" max="5637" width="9.140625" style="244"/>
    <col min="5638" max="5638" width="5" style="244" customWidth="true"/>
    <col min="5639" max="5639" width="13.85546875" style="244" customWidth="true"/>
    <col min="5640" max="5641" width="6.28515625" style="244" customWidth="true"/>
    <col min="5642" max="5643" width="7" style="244" customWidth="true"/>
    <col min="5644" max="5650" width="6.28515625" style="244" customWidth="true"/>
    <col min="5651" max="5893" width="9.140625" style="244"/>
    <col min="5894" max="5894" width="5" style="244" customWidth="true"/>
    <col min="5895" max="5895" width="13.85546875" style="244" customWidth="true"/>
    <col min="5896" max="5897" width="6.28515625" style="244" customWidth="true"/>
    <col min="5898" max="5899" width="7" style="244" customWidth="true"/>
    <col min="5900" max="5906" width="6.28515625" style="244" customWidth="true"/>
    <col min="5907" max="6149" width="9.140625" style="244"/>
    <col min="6150" max="6150" width="5" style="244" customWidth="true"/>
    <col min="6151" max="6151" width="13.85546875" style="244" customWidth="true"/>
    <col min="6152" max="6153" width="6.28515625" style="244" customWidth="true"/>
    <col min="6154" max="6155" width="7" style="244" customWidth="true"/>
    <col min="6156" max="6162" width="6.28515625" style="244" customWidth="true"/>
    <col min="6163" max="6405" width="9.140625" style="244"/>
    <col min="6406" max="6406" width="5" style="244" customWidth="true"/>
    <col min="6407" max="6407" width="13.85546875" style="244" customWidth="true"/>
    <col min="6408" max="6409" width="6.28515625" style="244" customWidth="true"/>
    <col min="6410" max="6411" width="7" style="244" customWidth="true"/>
    <col min="6412" max="6418" width="6.28515625" style="244" customWidth="true"/>
    <col min="6419" max="6661" width="9.140625" style="244"/>
    <col min="6662" max="6662" width="5" style="244" customWidth="true"/>
    <col min="6663" max="6663" width="13.85546875" style="244" customWidth="true"/>
    <col min="6664" max="6665" width="6.28515625" style="244" customWidth="true"/>
    <col min="6666" max="6667" width="7" style="244" customWidth="true"/>
    <col min="6668" max="6674" width="6.28515625" style="244" customWidth="true"/>
    <col min="6675" max="6917" width="9.140625" style="244"/>
    <col min="6918" max="6918" width="5" style="244" customWidth="true"/>
    <col min="6919" max="6919" width="13.85546875" style="244" customWidth="true"/>
    <col min="6920" max="6921" width="6.28515625" style="244" customWidth="true"/>
    <col min="6922" max="6923" width="7" style="244" customWidth="true"/>
    <col min="6924" max="6930" width="6.28515625" style="244" customWidth="true"/>
    <col min="6931" max="7173" width="9.140625" style="244"/>
    <col min="7174" max="7174" width="5" style="244" customWidth="true"/>
    <col min="7175" max="7175" width="13.85546875" style="244" customWidth="true"/>
    <col min="7176" max="7177" width="6.28515625" style="244" customWidth="true"/>
    <col min="7178" max="7179" width="7" style="244" customWidth="true"/>
    <col min="7180" max="7186" width="6.28515625" style="244" customWidth="true"/>
    <col min="7187" max="7429" width="9.140625" style="244"/>
    <col min="7430" max="7430" width="5" style="244" customWidth="true"/>
    <col min="7431" max="7431" width="13.85546875" style="244" customWidth="true"/>
    <col min="7432" max="7433" width="6.28515625" style="244" customWidth="true"/>
    <col min="7434" max="7435" width="7" style="244" customWidth="true"/>
    <col min="7436" max="7442" width="6.28515625" style="244" customWidth="true"/>
    <col min="7443" max="7685" width="9.140625" style="244"/>
    <col min="7686" max="7686" width="5" style="244" customWidth="true"/>
    <col min="7687" max="7687" width="13.85546875" style="244" customWidth="true"/>
    <col min="7688" max="7689" width="6.28515625" style="244" customWidth="true"/>
    <col min="7690" max="7691" width="7" style="244" customWidth="true"/>
    <col min="7692" max="7698" width="6.28515625" style="244" customWidth="true"/>
    <col min="7699" max="7941" width="9.140625" style="244"/>
    <col min="7942" max="7942" width="5" style="244" customWidth="true"/>
    <col min="7943" max="7943" width="13.85546875" style="244" customWidth="true"/>
    <col min="7944" max="7945" width="6.28515625" style="244" customWidth="true"/>
    <col min="7946" max="7947" width="7" style="244" customWidth="true"/>
    <col min="7948" max="7954" width="6.28515625" style="244" customWidth="true"/>
    <col min="7955" max="8197" width="9.140625" style="244"/>
    <col min="8198" max="8198" width="5" style="244" customWidth="true"/>
    <col min="8199" max="8199" width="13.85546875" style="244" customWidth="true"/>
    <col min="8200" max="8201" width="6.28515625" style="244" customWidth="true"/>
    <col min="8202" max="8203" width="7" style="244" customWidth="true"/>
    <col min="8204" max="8210" width="6.28515625" style="244" customWidth="true"/>
    <col min="8211" max="8453" width="9.140625" style="244"/>
    <col min="8454" max="8454" width="5" style="244" customWidth="true"/>
    <col min="8455" max="8455" width="13.85546875" style="244" customWidth="true"/>
    <col min="8456" max="8457" width="6.28515625" style="244" customWidth="true"/>
    <col min="8458" max="8459" width="7" style="244" customWidth="true"/>
    <col min="8460" max="8466" width="6.28515625" style="244" customWidth="true"/>
    <col min="8467" max="8709" width="9.140625" style="244"/>
    <col min="8710" max="8710" width="5" style="244" customWidth="true"/>
    <col min="8711" max="8711" width="13.85546875" style="244" customWidth="true"/>
    <col min="8712" max="8713" width="6.28515625" style="244" customWidth="true"/>
    <col min="8714" max="8715" width="7" style="244" customWidth="true"/>
    <col min="8716" max="8722" width="6.28515625" style="244" customWidth="true"/>
    <col min="8723" max="8965" width="9.140625" style="244"/>
    <col min="8966" max="8966" width="5" style="244" customWidth="true"/>
    <col min="8967" max="8967" width="13.85546875" style="244" customWidth="true"/>
    <col min="8968" max="8969" width="6.28515625" style="244" customWidth="true"/>
    <col min="8970" max="8971" width="7" style="244" customWidth="true"/>
    <col min="8972" max="8978" width="6.28515625" style="244" customWidth="true"/>
    <col min="8979" max="9221" width="9.140625" style="244"/>
    <col min="9222" max="9222" width="5" style="244" customWidth="true"/>
    <col min="9223" max="9223" width="13.85546875" style="244" customWidth="true"/>
    <col min="9224" max="9225" width="6.28515625" style="244" customWidth="true"/>
    <col min="9226" max="9227" width="7" style="244" customWidth="true"/>
    <col min="9228" max="9234" width="6.28515625" style="244" customWidth="true"/>
    <col min="9235" max="9477" width="9.140625" style="244"/>
    <col min="9478" max="9478" width="5" style="244" customWidth="true"/>
    <col min="9479" max="9479" width="13.85546875" style="244" customWidth="true"/>
    <col min="9480" max="9481" width="6.28515625" style="244" customWidth="true"/>
    <col min="9482" max="9483" width="7" style="244" customWidth="true"/>
    <col min="9484" max="9490" width="6.28515625" style="244" customWidth="true"/>
    <col min="9491" max="9733" width="9.140625" style="244"/>
    <col min="9734" max="9734" width="5" style="244" customWidth="true"/>
    <col min="9735" max="9735" width="13.85546875" style="244" customWidth="true"/>
    <col min="9736" max="9737" width="6.28515625" style="244" customWidth="true"/>
    <col min="9738" max="9739" width="7" style="244" customWidth="true"/>
    <col min="9740" max="9746" width="6.28515625" style="244" customWidth="true"/>
    <col min="9747" max="9989" width="9.140625" style="244"/>
    <col min="9990" max="9990" width="5" style="244" customWidth="true"/>
    <col min="9991" max="9991" width="13.85546875" style="244" customWidth="true"/>
    <col min="9992" max="9993" width="6.28515625" style="244" customWidth="true"/>
    <col min="9994" max="9995" width="7" style="244" customWidth="true"/>
    <col min="9996" max="10002" width="6.28515625" style="244" customWidth="true"/>
    <col min="10003" max="10245" width="9.140625" style="244"/>
    <col min="10246" max="10246" width="5" style="244" customWidth="true"/>
    <col min="10247" max="10247" width="13.85546875" style="244" customWidth="true"/>
    <col min="10248" max="10249" width="6.28515625" style="244" customWidth="true"/>
    <col min="10250" max="10251" width="7" style="244" customWidth="true"/>
    <col min="10252" max="10258" width="6.28515625" style="244" customWidth="true"/>
    <col min="10259" max="10501" width="9.140625" style="244"/>
    <col min="10502" max="10502" width="5" style="244" customWidth="true"/>
    <col min="10503" max="10503" width="13.85546875" style="244" customWidth="true"/>
    <col min="10504" max="10505" width="6.28515625" style="244" customWidth="true"/>
    <col min="10506" max="10507" width="7" style="244" customWidth="true"/>
    <col min="10508" max="10514" width="6.28515625" style="244" customWidth="true"/>
    <col min="10515" max="10757" width="9.140625" style="244"/>
    <col min="10758" max="10758" width="5" style="244" customWidth="true"/>
    <col min="10759" max="10759" width="13.85546875" style="244" customWidth="true"/>
    <col min="10760" max="10761" width="6.28515625" style="244" customWidth="true"/>
    <col min="10762" max="10763" width="7" style="244" customWidth="true"/>
    <col min="10764" max="10770" width="6.28515625" style="244" customWidth="true"/>
    <col min="10771" max="11013" width="9.140625" style="244"/>
    <col min="11014" max="11014" width="5" style="244" customWidth="true"/>
    <col min="11015" max="11015" width="13.85546875" style="244" customWidth="true"/>
    <col min="11016" max="11017" width="6.28515625" style="244" customWidth="true"/>
    <col min="11018" max="11019" width="7" style="244" customWidth="true"/>
    <col min="11020" max="11026" width="6.28515625" style="244" customWidth="true"/>
    <col min="11027" max="11269" width="9.140625" style="244"/>
    <col min="11270" max="11270" width="5" style="244" customWidth="true"/>
    <col min="11271" max="11271" width="13.85546875" style="244" customWidth="true"/>
    <col min="11272" max="11273" width="6.28515625" style="244" customWidth="true"/>
    <col min="11274" max="11275" width="7" style="244" customWidth="true"/>
    <col min="11276" max="11282" width="6.28515625" style="244" customWidth="true"/>
    <col min="11283" max="11525" width="9.140625" style="244"/>
    <col min="11526" max="11526" width="5" style="244" customWidth="true"/>
    <col min="11527" max="11527" width="13.85546875" style="244" customWidth="true"/>
    <col min="11528" max="11529" width="6.28515625" style="244" customWidth="true"/>
    <col min="11530" max="11531" width="7" style="244" customWidth="true"/>
    <col min="11532" max="11538" width="6.28515625" style="244" customWidth="true"/>
    <col min="11539" max="11781" width="9.140625" style="244"/>
    <col min="11782" max="11782" width="5" style="244" customWidth="true"/>
    <col min="11783" max="11783" width="13.85546875" style="244" customWidth="true"/>
    <col min="11784" max="11785" width="6.28515625" style="244" customWidth="true"/>
    <col min="11786" max="11787" width="7" style="244" customWidth="true"/>
    <col min="11788" max="11794" width="6.28515625" style="244" customWidth="true"/>
    <col min="11795" max="12037" width="9.140625" style="244"/>
    <col min="12038" max="12038" width="5" style="244" customWidth="true"/>
    <col min="12039" max="12039" width="13.85546875" style="244" customWidth="true"/>
    <col min="12040" max="12041" width="6.28515625" style="244" customWidth="true"/>
    <col min="12042" max="12043" width="7" style="244" customWidth="true"/>
    <col min="12044" max="12050" width="6.28515625" style="244" customWidth="true"/>
    <col min="12051" max="12293" width="9.140625" style="244"/>
    <col min="12294" max="12294" width="5" style="244" customWidth="true"/>
    <col min="12295" max="12295" width="13.85546875" style="244" customWidth="true"/>
    <col min="12296" max="12297" width="6.28515625" style="244" customWidth="true"/>
    <col min="12298" max="12299" width="7" style="244" customWidth="true"/>
    <col min="12300" max="12306" width="6.28515625" style="244" customWidth="true"/>
    <col min="12307" max="12549" width="9.140625" style="244"/>
    <col min="12550" max="12550" width="5" style="244" customWidth="true"/>
    <col min="12551" max="12551" width="13.85546875" style="244" customWidth="true"/>
    <col min="12552" max="12553" width="6.28515625" style="244" customWidth="true"/>
    <col min="12554" max="12555" width="7" style="244" customWidth="true"/>
    <col min="12556" max="12562" width="6.28515625" style="244" customWidth="true"/>
    <col min="12563" max="12805" width="9.140625" style="244"/>
    <col min="12806" max="12806" width="5" style="244" customWidth="true"/>
    <col min="12807" max="12807" width="13.85546875" style="244" customWidth="true"/>
    <col min="12808" max="12809" width="6.28515625" style="244" customWidth="true"/>
    <col min="12810" max="12811" width="7" style="244" customWidth="true"/>
    <col min="12812" max="12818" width="6.28515625" style="244" customWidth="true"/>
    <col min="12819" max="13061" width="9.140625" style="244"/>
    <col min="13062" max="13062" width="5" style="244" customWidth="true"/>
    <col min="13063" max="13063" width="13.85546875" style="244" customWidth="true"/>
    <col min="13064" max="13065" width="6.28515625" style="244" customWidth="true"/>
    <col min="13066" max="13067" width="7" style="244" customWidth="true"/>
    <col min="13068" max="13074" width="6.28515625" style="244" customWidth="true"/>
    <col min="13075" max="13317" width="9.140625" style="244"/>
    <col min="13318" max="13318" width="5" style="244" customWidth="true"/>
    <col min="13319" max="13319" width="13.85546875" style="244" customWidth="true"/>
    <col min="13320" max="13321" width="6.28515625" style="244" customWidth="true"/>
    <col min="13322" max="13323" width="7" style="244" customWidth="true"/>
    <col min="13324" max="13330" width="6.28515625" style="244" customWidth="true"/>
    <col min="13331" max="13573" width="9.140625" style="244"/>
    <col min="13574" max="13574" width="5" style="244" customWidth="true"/>
    <col min="13575" max="13575" width="13.85546875" style="244" customWidth="true"/>
    <col min="13576" max="13577" width="6.28515625" style="244" customWidth="true"/>
    <col min="13578" max="13579" width="7" style="244" customWidth="true"/>
    <col min="13580" max="13586" width="6.28515625" style="244" customWidth="true"/>
    <col min="13587" max="13829" width="9.140625" style="244"/>
    <col min="13830" max="13830" width="5" style="244" customWidth="true"/>
    <col min="13831" max="13831" width="13.85546875" style="244" customWidth="true"/>
    <col min="13832" max="13833" width="6.28515625" style="244" customWidth="true"/>
    <col min="13834" max="13835" width="7" style="244" customWidth="true"/>
    <col min="13836" max="13842" width="6.28515625" style="244" customWidth="true"/>
    <col min="13843" max="14085" width="9.140625" style="244"/>
    <col min="14086" max="14086" width="5" style="244" customWidth="true"/>
    <col min="14087" max="14087" width="13.85546875" style="244" customWidth="true"/>
    <col min="14088" max="14089" width="6.28515625" style="244" customWidth="true"/>
    <col min="14090" max="14091" width="7" style="244" customWidth="true"/>
    <col min="14092" max="14098" width="6.28515625" style="244" customWidth="true"/>
    <col min="14099" max="14341" width="9.140625" style="244"/>
    <col min="14342" max="14342" width="5" style="244" customWidth="true"/>
    <col min="14343" max="14343" width="13.85546875" style="244" customWidth="true"/>
    <col min="14344" max="14345" width="6.28515625" style="244" customWidth="true"/>
    <col min="14346" max="14347" width="7" style="244" customWidth="true"/>
    <col min="14348" max="14354" width="6.28515625" style="244" customWidth="true"/>
    <col min="14355" max="14597" width="9.140625" style="244"/>
    <col min="14598" max="14598" width="5" style="244" customWidth="true"/>
    <col min="14599" max="14599" width="13.85546875" style="244" customWidth="true"/>
    <col min="14600" max="14601" width="6.28515625" style="244" customWidth="true"/>
    <col min="14602" max="14603" width="7" style="244" customWidth="true"/>
    <col min="14604" max="14610" width="6.28515625" style="244" customWidth="true"/>
    <col min="14611" max="14853" width="9.140625" style="244"/>
    <col min="14854" max="14854" width="5" style="244" customWidth="true"/>
    <col min="14855" max="14855" width="13.85546875" style="244" customWidth="true"/>
    <col min="14856" max="14857" width="6.28515625" style="244" customWidth="true"/>
    <col min="14858" max="14859" width="7" style="244" customWidth="true"/>
    <col min="14860" max="14866" width="6.28515625" style="244" customWidth="true"/>
    <col min="14867" max="15109" width="9.140625" style="244"/>
    <col min="15110" max="15110" width="5" style="244" customWidth="true"/>
    <col min="15111" max="15111" width="13.85546875" style="244" customWidth="true"/>
    <col min="15112" max="15113" width="6.28515625" style="244" customWidth="true"/>
    <col min="15114" max="15115" width="7" style="244" customWidth="true"/>
    <col min="15116" max="15122" width="6.28515625" style="244" customWidth="true"/>
    <col min="15123" max="15365" width="9.140625" style="244"/>
    <col min="15366" max="15366" width="5" style="244" customWidth="true"/>
    <col min="15367" max="15367" width="13.85546875" style="244" customWidth="true"/>
    <col min="15368" max="15369" width="6.28515625" style="244" customWidth="true"/>
    <col min="15370" max="15371" width="7" style="244" customWidth="true"/>
    <col min="15372" max="15378" width="6.28515625" style="244" customWidth="true"/>
    <col min="15379" max="15621" width="9.140625" style="244"/>
    <col min="15622" max="15622" width="5" style="244" customWidth="true"/>
    <col min="15623" max="15623" width="13.85546875" style="244" customWidth="true"/>
    <col min="15624" max="15625" width="6.28515625" style="244" customWidth="true"/>
    <col min="15626" max="15627" width="7" style="244" customWidth="true"/>
    <col min="15628" max="15634" width="6.28515625" style="244" customWidth="true"/>
    <col min="15635" max="15877" width="9.140625" style="244"/>
    <col min="15878" max="15878" width="5" style="244" customWidth="true"/>
    <col min="15879" max="15879" width="13.85546875" style="244" customWidth="true"/>
    <col min="15880" max="15881" width="6.28515625" style="244" customWidth="true"/>
    <col min="15882" max="15883" width="7" style="244" customWidth="true"/>
    <col min="15884" max="15890" width="6.28515625" style="244" customWidth="true"/>
    <col min="15891" max="16133" width="9.140625" style="244"/>
    <col min="16134" max="16134" width="5" style="244" customWidth="true"/>
    <col min="16135" max="16135" width="13.85546875" style="244" customWidth="true"/>
    <col min="16136" max="16137" width="6.28515625" style="244" customWidth="true"/>
    <col min="16138" max="16139" width="7" style="244" customWidth="true"/>
    <col min="16140" max="16146" width="6.28515625" style="244" customWidth="true"/>
    <col min="16147" max="16384" width="9.140625" style="244"/>
  </cols>
  <sheetData>
    <row r="1" x14ac:dyDescent="0.2">
      <c r="A1" s="212" t="s">
        <v>63</v>
      </c>
    </row>
    <row r="4" ht="29.1" customHeight="true" x14ac:dyDescent="0.4">
      <c r="A4" s="243"/>
      <c r="B4" s="1000" t="s">
        <v>124</v>
      </c>
      <c r="C4" s="1000"/>
      <c r="D4" s="1000"/>
      <c r="E4" s="1000"/>
      <c r="F4" s="1000"/>
      <c r="G4" s="1000"/>
      <c r="H4" s="1000"/>
      <c r="I4" s="1000"/>
      <c r="J4" s="1000"/>
      <c r="K4" s="1000"/>
      <c r="L4" s="1000"/>
      <c r="M4" s="1000"/>
      <c r="N4" s="1000"/>
      <c r="O4" s="1000"/>
      <c r="P4" s="1000"/>
      <c r="Q4" s="1000"/>
      <c r="R4" s="1000"/>
      <c r="S4" s="1000"/>
      <c r="T4" s="1000"/>
      <c r="U4" s="1000"/>
      <c r="V4" s="1000"/>
      <c r="W4" s="1000"/>
      <c r="X4" s="1000"/>
      <c r="Y4" s="1000"/>
    </row>
    <row r="5" ht="29.1" customHeight="true" x14ac:dyDescent="0.4">
      <c r="A5" s="243"/>
      <c r="B5" s="1026" t="str">
        <f ca="true">IF(ISERROR(INDIRECT(CONCATENATE($B105,"!A2"))),"",INDIRECT(CONCATENATE($B105,"!A2")))</f>
        <v>Mozambique</v>
      </c>
      <c r="C5" s="1026"/>
      <c r="D5" s="1026"/>
      <c r="E5" s="1026"/>
      <c r="F5" s="1026"/>
      <c r="G5" s="1026"/>
      <c r="H5" s="1026"/>
      <c r="I5" s="1026"/>
      <c r="J5" s="1026"/>
      <c r="K5" s="1026"/>
      <c r="L5" s="1026"/>
      <c r="M5" s="1026"/>
      <c r="N5" s="1026"/>
      <c r="O5" s="1026"/>
      <c r="P5" s="1026"/>
      <c r="Q5" s="1026"/>
      <c r="R5" s="1026"/>
      <c r="S5" s="1026"/>
      <c r="T5" s="1026"/>
      <c r="U5" s="1026"/>
      <c r="V5" s="1026"/>
      <c r="W5" s="1026"/>
      <c r="X5" s="1026"/>
      <c r="Y5" s="1026"/>
    </row>
    <row r="6" x14ac:dyDescent="0.2">
      <c r="F6" s="244"/>
      <c r="G6" s="244"/>
      <c r="J6" s="245"/>
      <c r="K6" s="245"/>
      <c r="L6" s="245"/>
      <c r="M6" s="245"/>
      <c r="N6" s="245"/>
      <c r="O6" s="245"/>
      <c r="P6" s="245"/>
    </row>
    <row r="7" s="246" customFormat="true" ht="18" x14ac:dyDescent="0.25">
      <c r="B7" s="1018" t="str">
        <f>B118</f>
        <v>National use of drinking water sources, 2000–2020</v>
      </c>
      <c r="C7" s="1018"/>
      <c r="D7" s="1018"/>
      <c r="E7" s="1018"/>
      <c r="F7" s="1018"/>
      <c r="G7" s="1018"/>
      <c r="H7" s="1018"/>
      <c r="I7" s="1018"/>
      <c r="J7" s="1018" t="str">
        <f>B218</f>
        <v>Urban use of drinking water sources,  2000–2020</v>
      </c>
      <c r="K7" s="1018"/>
      <c r="L7" s="1018"/>
      <c r="M7" s="1018"/>
      <c r="N7" s="1018"/>
      <c r="O7" s="1018"/>
      <c r="P7" s="1018"/>
      <c r="Q7" s="1018"/>
      <c r="R7" s="1018" t="str">
        <f>B318</f>
        <v>Rural use of drinking water sources, 2000–2020</v>
      </c>
      <c r="S7" s="1018"/>
      <c r="T7" s="1018"/>
      <c r="U7" s="1018"/>
      <c r="V7" s="1018"/>
      <c r="W7" s="1018"/>
      <c r="X7" s="1018"/>
      <c r="Y7" s="1018"/>
    </row>
    <row r="8" s="246" customFormat="true" x14ac:dyDescent="0.2"/>
    <row r="17" x14ac:dyDescent="0.2">
      <c r="Q17" s="245"/>
      <c r="R17" s="245"/>
      <c r="S17" s="245"/>
      <c r="T17" s="245"/>
      <c r="U17" s="245"/>
      <c r="V17" s="245"/>
    </row>
    <row r="18" x14ac:dyDescent="0.2">
      <c r="Q18" s="245"/>
      <c r="R18" s="245"/>
      <c r="S18" s="245"/>
      <c r="T18" s="245"/>
      <c r="U18" s="245"/>
      <c r="V18" s="245"/>
    </row>
    <row r="19" x14ac:dyDescent="0.2">
      <c r="Q19" s="245"/>
      <c r="R19" s="245"/>
      <c r="S19" s="245"/>
      <c r="T19" s="245"/>
      <c r="U19" s="245"/>
      <c r="V19" s="245"/>
    </row>
    <row r="20" x14ac:dyDescent="0.2">
      <c r="Q20" s="245"/>
      <c r="R20" s="245"/>
      <c r="S20" s="245"/>
      <c r="T20" s="245"/>
      <c r="U20" s="245"/>
      <c r="V20" s="245"/>
    </row>
    <row r="21" x14ac:dyDescent="0.2">
      <c r="Q21" s="245"/>
      <c r="R21" s="245"/>
      <c r="S21" s="245"/>
      <c r="T21" s="245"/>
      <c r="U21" s="245"/>
      <c r="V21" s="245"/>
    </row>
    <row r="22" x14ac:dyDescent="0.2">
      <c r="Q22" s="245"/>
      <c r="R22" s="245"/>
      <c r="S22" s="245"/>
      <c r="T22" s="245"/>
      <c r="U22" s="245"/>
      <c r="V22" s="245"/>
    </row>
    <row r="23" x14ac:dyDescent="0.2">
      <c r="Q23" s="245"/>
      <c r="R23" s="245"/>
      <c r="S23" s="245"/>
      <c r="T23" s="245"/>
      <c r="U23" s="245"/>
      <c r="V23" s="245"/>
    </row>
    <row r="31" s="248" customFormat="true" x14ac:dyDescent="0.2">
      <c r="B31" s="1030" t="str">
        <f ca="true">IF(ISERROR(INDIRECT(CONCATENATE($B105,"!A2"))),"",INDIRECT(CONCATENATE($B105,"!A2")))</f>
        <v>Mozambique</v>
      </c>
      <c r="C31" s="1031"/>
      <c r="D31" s="1031"/>
      <c r="E31" s="1032"/>
      <c r="F31" s="1028" t="s">
        <v>0</v>
      </c>
      <c r="G31" s="1028"/>
      <c r="H31" s="1028"/>
      <c r="I31" s="1029"/>
      <c r="J31" s="1027" t="s">
        <v>1</v>
      </c>
      <c r="K31" s="1028"/>
      <c r="L31" s="1028"/>
      <c r="M31" s="1029"/>
      <c r="N31" s="1027" t="s">
        <v>2</v>
      </c>
      <c r="O31" s="1028"/>
      <c r="P31" s="1028"/>
      <c r="Q31" s="1029"/>
      <c r="R31" s="1027" t="s">
        <v>3</v>
      </c>
      <c r="S31" s="1028"/>
      <c r="T31" s="1028"/>
      <c r="U31" s="1029"/>
      <c r="V31" s="1027" t="s">
        <v>4</v>
      </c>
      <c r="W31" s="1028"/>
      <c r="X31" s="1028"/>
      <c r="Y31" s="1029"/>
    </row>
    <row r="32" s="252" customFormat="true" ht="22.5" customHeight="true" x14ac:dyDescent="0.2">
      <c r="B32" s="1033"/>
      <c r="C32" s="1034"/>
      <c r="D32" s="1034"/>
      <c r="E32" s="1035"/>
      <c r="F32" s="249" t="s">
        <v>15</v>
      </c>
      <c r="G32" s="250" t="s">
        <v>16</v>
      </c>
      <c r="H32" s="250" t="s">
        <v>22</v>
      </c>
      <c r="I32" s="251" t="s">
        <v>24</v>
      </c>
      <c r="J32" s="249" t="s">
        <v>15</v>
      </c>
      <c r="K32" s="250" t="s">
        <v>16</v>
      </c>
      <c r="L32" s="250" t="s">
        <v>22</v>
      </c>
      <c r="M32" s="251" t="s">
        <v>23</v>
      </c>
      <c r="N32" s="249" t="s">
        <v>15</v>
      </c>
      <c r="O32" s="250" t="s">
        <v>16</v>
      </c>
      <c r="P32" s="250" t="s">
        <v>22</v>
      </c>
      <c r="Q32" s="251" t="s">
        <v>23</v>
      </c>
      <c r="R32" s="249" t="s">
        <v>15</v>
      </c>
      <c r="S32" s="250" t="s">
        <v>16</v>
      </c>
      <c r="T32" s="250" t="s">
        <v>22</v>
      </c>
      <c r="U32" s="251" t="s">
        <v>23</v>
      </c>
      <c r="V32" s="249" t="s">
        <v>15</v>
      </c>
      <c r="W32" s="250" t="s">
        <v>16</v>
      </c>
      <c r="X32" s="250" t="s">
        <v>22</v>
      </c>
      <c r="Y32" s="251" t="s">
        <v>23</v>
      </c>
    </row>
    <row r="33" x14ac:dyDescent="0.2">
      <c r="B33" s="1022" t="s">
        <v>5</v>
      </c>
      <c r="C33" s="1005"/>
      <c r="D33" s="1020" t="s">
        <v>25</v>
      </c>
      <c r="E33" s="241">
        <f>C99</f>
        <v>2000</v>
      </c>
      <c r="F33" s="253">
        <f ca="true">E99</f>
        <v>15.290838796317667</v>
      </c>
      <c r="G33" s="254">
        <f t="shared" ref="G33:I34" ca="true" si="0">F99</f>
        <v>5.7771229004659741</v>
      </c>
      <c r="H33" s="255">
        <f t="shared" ca="true" si="0"/>
        <v>59.016389657092674</v>
      </c>
      <c r="I33" s="256">
        <f t="shared" ca="true" si="0"/>
        <v>19.915648646123685</v>
      </c>
      <c r="J33" s="253">
        <f ca="true">J99</f>
        <v>14.163281528440541</v>
      </c>
      <c r="K33" s="254">
        <f t="shared" ref="K33:M34" ca="true" si="1">K99</f>
        <v>5.821039837079832</v>
      </c>
      <c r="L33" s="255">
        <f t="shared" ca="true" si="1"/>
        <v>57.071792776292682</v>
      </c>
      <c r="M33" s="256">
        <f t="shared" ca="true" si="1"/>
        <v>22.943885858186945</v>
      </c>
      <c r="N33" s="253">
        <f ca="true">O99</f>
        <v>13.893285064769504</v>
      </c>
      <c r="O33" s="254">
        <f t="shared" ref="O33:Q34" ca="true" si="2">P99</f>
        <v>4.5883388504974318</v>
      </c>
      <c r="P33" s="255">
        <f t="shared" ca="true" si="2"/>
        <v>58.709281676450928</v>
      </c>
      <c r="Q33" s="256">
        <f t="shared" ca="true" si="2"/>
        <v>22.809094408282135</v>
      </c>
      <c r="R33" s="253">
        <f ca="true">T99</f>
        <v>32.139867284955756</v>
      </c>
      <c r="S33" s="254">
        <f t="shared" ref="S33:U34" ca="true" si="3">U99</f>
        <v>7.0112575783438738</v>
      </c>
      <c r="T33" s="255">
        <f t="shared" ca="true" si="3"/>
        <v>50.682004824020396</v>
      </c>
      <c r="U33" s="256">
        <f t="shared" ca="true" si="3"/>
        <v>10.166870312679976</v>
      </c>
      <c r="V33" s="253">
        <f ca="true">Y99</f>
        <v>81.204897268892068</v>
      </c>
      <c r="W33" s="254">
        <f t="shared" ref="W33:Y34" ca="true" si="4">Z99</f>
        <v>3.6904175084079096</v>
      </c>
      <c r="X33" s="255">
        <f t="shared" ca="true" si="4"/>
        <v>13.629367505932066</v>
      </c>
      <c r="Y33" s="256">
        <f t="shared" ca="true" si="4"/>
        <v>1.475317716767961</v>
      </c>
    </row>
    <row r="34" x14ac:dyDescent="0.2">
      <c r="B34" s="1023"/>
      <c r="C34" s="1024"/>
      <c r="D34" s="1021"/>
      <c r="E34" s="242">
        <f>C100</f>
        <v>2020</v>
      </c>
      <c r="F34" s="258">
        <f ca="true">E100</f>
        <v>36.679480178053943</v>
      </c>
      <c r="G34" s="259">
        <f t="shared" ca="true" si="0"/>
        <v>13.858092923251101</v>
      </c>
      <c r="H34" s="260">
        <f t="shared" ca="true" si="0"/>
        <v>30.870705248581004</v>
      </c>
      <c r="I34" s="261">
        <f t="shared" ca="true" si="0"/>
        <v>18.591721650113954</v>
      </c>
      <c r="J34" s="258">
        <f ca="true">J100</f>
        <v>37.68234070521504</v>
      </c>
      <c r="K34" s="259">
        <f t="shared" ca="true" si="1"/>
        <v>15.487258793734041</v>
      </c>
      <c r="L34" s="260">
        <f t="shared" ca="true" si="1"/>
        <v>29.682876674529098</v>
      </c>
      <c r="M34" s="261">
        <f t="shared" ca="true" si="1"/>
        <v>17.14752382652182</v>
      </c>
      <c r="N34" s="258">
        <f ca="true">O100</f>
        <v>51.648611736844103</v>
      </c>
      <c r="O34" s="259">
        <f t="shared" ca="true" si="2"/>
        <v>17.057256847579922</v>
      </c>
      <c r="P34" s="260">
        <f t="shared" ca="true" si="2"/>
        <v>19.819741736400829</v>
      </c>
      <c r="Q34" s="261">
        <f t="shared" ca="true" si="2"/>
        <v>11.474389679175147</v>
      </c>
      <c r="R34" s="258">
        <f ca="true">T100</f>
        <v>70.372646142836814</v>
      </c>
      <c r="S34" s="259">
        <f t="shared" ca="true" si="3"/>
        <v>15.351673490202334</v>
      </c>
      <c r="T34" s="260">
        <f t="shared" ca="true" si="3"/>
        <v>9.6049216275416853</v>
      </c>
      <c r="U34" s="261">
        <f t="shared" ca="true" si="3"/>
        <v>4.6707587394191705</v>
      </c>
      <c r="V34" s="258">
        <f ca="true">Y100</f>
        <v>94.901574124149377</v>
      </c>
      <c r="W34" s="259">
        <f t="shared" ca="true" si="4"/>
        <v>4.3128732687578495</v>
      </c>
      <c r="X34" s="260">
        <f t="shared" ca="true" si="4"/>
        <v>0.78555260709276808</v>
      </c>
      <c r="Y34" s="261">
        <f t="shared" ca="true" si="4"/>
        <v>0</v>
      </c>
    </row>
    <row r="35" x14ac:dyDescent="0.2">
      <c r="F35" s="244"/>
      <c r="H35" s="247"/>
    </row>
    <row r="36" x14ac:dyDescent="0.2">
      <c r="B36" s="1022" t="s">
        <v>6</v>
      </c>
      <c r="C36" s="1005"/>
      <c r="D36" s="1020" t="s">
        <v>25</v>
      </c>
      <c r="E36" s="241">
        <f>C199</f>
        <v>2000</v>
      </c>
      <c r="F36" s="253">
        <f ca="true">E199</f>
        <v>23.656047055824537</v>
      </c>
      <c r="G36" s="254">
        <f t="shared" ref="G36:I37" ca="true" si="5">F199</f>
        <v>5.7370311173460404</v>
      </c>
      <c r="H36" s="255">
        <f t="shared" ca="true" si="5"/>
        <v>58.948238039292789</v>
      </c>
      <c r="I36" s="256">
        <f t="shared" ca="true" si="5"/>
        <v>11.658683787536631</v>
      </c>
      <c r="J36" s="253">
        <f ca="true">J199</f>
        <v>44.207345902960078</v>
      </c>
      <c r="K36" s="254">
        <f t="shared" ref="K36:M37" ca="true" si="6">K199</f>
        <v>7.1080110262361655</v>
      </c>
      <c r="L36" s="255">
        <f t="shared" ca="true" si="6"/>
        <v>42.450070155485264</v>
      </c>
      <c r="M36" s="256">
        <f t="shared" ca="true" si="6"/>
        <v>6.2345729153184948</v>
      </c>
      <c r="N36" s="253">
        <f ca="true">O199</f>
        <v>71.785309226646078</v>
      </c>
      <c r="O36" s="254">
        <f t="shared" ref="O36:Q37" ca="true" si="7">P199</f>
        <v>5.5773314644692231</v>
      </c>
      <c r="P36" s="255">
        <f t="shared" ca="true" si="7"/>
        <v>21.39969985781957</v>
      </c>
      <c r="Q36" s="256">
        <f t="shared" ca="true" si="7"/>
        <v>1.2376594510651273</v>
      </c>
      <c r="R36" s="253">
        <f ca="true">T199</f>
        <v>83.896274718704277</v>
      </c>
      <c r="S36" s="254">
        <f t="shared" ref="S36:U37" ca="true" si="8">U199</f>
        <v>3.0339348575327905</v>
      </c>
      <c r="T36" s="255">
        <f t="shared" ca="true" si="8"/>
        <v>12.6793359910817</v>
      </c>
      <c r="U36" s="256">
        <f t="shared" ca="true" si="8"/>
        <v>0.39045443268123847</v>
      </c>
      <c r="V36" s="253">
        <f ca="true">Y199</f>
        <v>93.294170162188124</v>
      </c>
      <c r="W36" s="254">
        <f t="shared" ref="W36:Y37" ca="true" si="9">Z199</f>
        <v>1.3550890454311306</v>
      </c>
      <c r="X36" s="255">
        <f t="shared" ca="true" si="9"/>
        <v>5.3507407923807477</v>
      </c>
      <c r="Y36" s="256">
        <f t="shared" ca="true" si="9"/>
        <v>0</v>
      </c>
    </row>
    <row r="37" x14ac:dyDescent="0.2">
      <c r="B37" s="1023"/>
      <c r="C37" s="1024"/>
      <c r="D37" s="1021"/>
      <c r="E37" s="242">
        <f>C200</f>
        <v>2020</v>
      </c>
      <c r="F37" s="258">
        <f ca="true">E200</f>
        <v>59.287996332788254</v>
      </c>
      <c r="G37" s="259">
        <f t="shared" ca="true" si="5"/>
        <v>14.378441125164922</v>
      </c>
      <c r="H37" s="260">
        <f t="shared" ca="true" si="5"/>
        <v>18.847969776337948</v>
      </c>
      <c r="I37" s="261">
        <f t="shared" ca="true" si="5"/>
        <v>7.4855927657088728</v>
      </c>
      <c r="J37" s="258">
        <f ca="true">J200</f>
        <v>82.852599263110548</v>
      </c>
      <c r="K37" s="259">
        <f t="shared" ca="true" si="6"/>
        <v>13.32170427981027</v>
      </c>
      <c r="L37" s="260">
        <f t="shared" ca="true" si="6"/>
        <v>3.0716697198864722</v>
      </c>
      <c r="M37" s="261">
        <f t="shared" ca="true" si="6"/>
        <v>0.75402673719270297</v>
      </c>
      <c r="N37" s="258">
        <f ca="true">O200</f>
        <v>92.396427461341432</v>
      </c>
      <c r="O37" s="259">
        <f t="shared" ca="true" si="7"/>
        <v>7.1787042172885629</v>
      </c>
      <c r="P37" s="260">
        <f t="shared" ca="true" si="7"/>
        <v>0.42486832136999908</v>
      </c>
      <c r="Q37" s="261">
        <f t="shared" ca="true" si="7"/>
        <v>0</v>
      </c>
      <c r="R37" s="258">
        <f ca="true">T200</f>
        <v>96.509918850624587</v>
      </c>
      <c r="S37" s="259">
        <f t="shared" ca="true" si="8"/>
        <v>3.4900811493754134</v>
      </c>
      <c r="T37" s="260">
        <f t="shared" ca="true" si="8"/>
        <v>0</v>
      </c>
      <c r="U37" s="261">
        <f t="shared" ca="true" si="8"/>
        <v>0</v>
      </c>
      <c r="V37" s="258">
        <f ca="true">Y200</f>
        <v>98.511599976085506</v>
      </c>
      <c r="W37" s="259">
        <f t="shared" ca="true" si="9"/>
        <v>1.4308717226748113</v>
      </c>
      <c r="X37" s="260">
        <f t="shared" ca="true" si="9"/>
        <v>0</v>
      </c>
      <c r="Y37" s="261">
        <f t="shared" ca="true" si="9"/>
        <v>5.7528301239680557E-2</v>
      </c>
    </row>
    <row r="38" x14ac:dyDescent="0.2">
      <c r="F38" s="244"/>
      <c r="G38" s="244"/>
      <c r="H38" s="247"/>
      <c r="I38" s="247"/>
    </row>
    <row r="39" x14ac:dyDescent="0.2">
      <c r="B39" s="1022" t="s">
        <v>7</v>
      </c>
      <c r="C39" s="1005"/>
      <c r="D39" s="1020" t="s">
        <v>25</v>
      </c>
      <c r="E39" s="241">
        <f>C299</f>
        <v>2000</v>
      </c>
      <c r="F39" s="253">
        <f ca="true">E299</f>
        <v>9.6736691604113432</v>
      </c>
      <c r="G39" s="254">
        <f t="shared" ref="G39:I40" ca="true" si="10">F299</f>
        <v>3.8825816369468447</v>
      </c>
      <c r="H39" s="255">
        <f t="shared" ca="true" si="10"/>
        <v>59.68429524851922</v>
      </c>
      <c r="I39" s="256">
        <f t="shared" ca="true" si="10"/>
        <v>26.759453954122591</v>
      </c>
      <c r="J39" s="253">
        <f ca="true">J299</f>
        <v>9.9621496262662159</v>
      </c>
      <c r="K39" s="254">
        <f t="shared" ref="K39:M40" ca="true" si="11">K299</f>
        <v>4.8460746592304202</v>
      </c>
      <c r="L39" s="255">
        <f t="shared" ca="true" si="11"/>
        <v>63.111376507247485</v>
      </c>
      <c r="M39" s="256">
        <f t="shared" ca="true" si="11"/>
        <v>22.08039920725588</v>
      </c>
      <c r="N39" s="253">
        <f ca="true">O299</f>
        <v>11.835680691722365</v>
      </c>
      <c r="O39" s="254">
        <f t="shared" ref="O39:Q40" ca="true" si="12">P299</f>
        <v>4.5334442200363547</v>
      </c>
      <c r="P39" s="255">
        <f t="shared" ca="true" si="12"/>
        <v>56.296446194301097</v>
      </c>
      <c r="Q39" s="256">
        <f t="shared" ca="true" si="12"/>
        <v>27.334428893940185</v>
      </c>
      <c r="R39" s="253">
        <f ca="true">T299</f>
        <v>9.7443927110168485</v>
      </c>
      <c r="S39" s="254">
        <f t="shared" ref="S39:U40" ca="true" si="13">U299</f>
        <v>3.5192794504003149</v>
      </c>
      <c r="T39" s="255">
        <f t="shared" ca="true" si="13"/>
        <v>60.503585434604474</v>
      </c>
      <c r="U39" s="256">
        <f t="shared" ca="true" si="13"/>
        <v>26.232742403978364</v>
      </c>
      <c r="V39" s="253">
        <f ca="true">Y299</f>
        <v>17.071112093424887</v>
      </c>
      <c r="W39" s="254">
        <f t="shared" ref="W39:Y40" ca="true" si="14">Z299</f>
        <v>4.573259722471307</v>
      </c>
      <c r="X39" s="255">
        <f t="shared" ca="true" si="14"/>
        <v>59.985483119283799</v>
      </c>
      <c r="Y39" s="256">
        <f t="shared" ca="true" si="14"/>
        <v>18.370145064820008</v>
      </c>
    </row>
    <row r="40" x14ac:dyDescent="0.2">
      <c r="B40" s="1023"/>
      <c r="C40" s="1024"/>
      <c r="D40" s="1021"/>
      <c r="E40" s="242">
        <f>C300</f>
        <v>2020</v>
      </c>
      <c r="F40" s="258">
        <f ca="true">E300</f>
        <v>33.270274815544028</v>
      </c>
      <c r="G40" s="259">
        <f t="shared" ca="true" si="10"/>
        <v>13.353212303728769</v>
      </c>
      <c r="H40" s="260">
        <f t="shared" ca="true" si="10"/>
        <v>34.338335354748551</v>
      </c>
      <c r="I40" s="261">
        <f t="shared" ca="true" si="10"/>
        <v>19.038177525978654</v>
      </c>
      <c r="J40" s="258">
        <f ca="true">J300</f>
        <v>31.646207332800131</v>
      </c>
      <c r="K40" s="259">
        <f t="shared" ca="true" si="11"/>
        <v>15.394256176587207</v>
      </c>
      <c r="L40" s="260">
        <f t="shared" ca="true" si="11"/>
        <v>32.228423118633344</v>
      </c>
      <c r="M40" s="261">
        <f t="shared" ca="true" si="11"/>
        <v>20.731113371979319</v>
      </c>
      <c r="N40" s="258">
        <f ca="true">O300</f>
        <v>33.576236047244187</v>
      </c>
      <c r="O40" s="259">
        <f t="shared" ca="true" si="12"/>
        <v>12.860772202600252</v>
      </c>
      <c r="P40" s="260">
        <f t="shared" ca="true" si="12"/>
        <v>35.099060013675057</v>
      </c>
      <c r="Q40" s="261">
        <f t="shared" ca="true" si="12"/>
        <v>18.463931736480504</v>
      </c>
      <c r="R40" s="258">
        <f ca="true">T300</f>
        <v>46.850426513106974</v>
      </c>
      <c r="S40" s="259">
        <f t="shared" ca="true" si="13"/>
        <v>16.920473975115677</v>
      </c>
      <c r="T40" s="260">
        <f t="shared" ca="true" si="13"/>
        <v>22.61208968686401</v>
      </c>
      <c r="U40" s="261">
        <f t="shared" ca="true" si="13"/>
        <v>13.617009824913339</v>
      </c>
      <c r="V40" s="258">
        <f ca="true">Y300</f>
        <v>62.462418168874954</v>
      </c>
      <c r="W40" s="259">
        <f t="shared" ca="true" si="14"/>
        <v>16.733348103894151</v>
      </c>
      <c r="X40" s="260">
        <f t="shared" ca="true" si="14"/>
        <v>15.601956962575741</v>
      </c>
      <c r="Y40" s="261">
        <f t="shared" ca="true" si="14"/>
        <v>5.2022767646551529</v>
      </c>
    </row>
    <row r="97" s="248" customFormat="true" ht="16.5" customHeight="true" x14ac:dyDescent="0.2">
      <c r="A97" s="1015" t="s">
        <v>5</v>
      </c>
      <c r="B97" s="1015"/>
      <c r="C97" s="1015"/>
      <c r="D97" s="1004" t="s">
        <v>0</v>
      </c>
      <c r="E97" s="1005"/>
      <c r="F97" s="1005"/>
      <c r="G97" s="1005"/>
      <c r="H97" s="1006"/>
      <c r="I97" s="1004" t="s">
        <v>1</v>
      </c>
      <c r="J97" s="1005"/>
      <c r="K97" s="1005"/>
      <c r="L97" s="1005"/>
      <c r="M97" s="1006"/>
      <c r="N97" s="1004" t="s">
        <v>2</v>
      </c>
      <c r="O97" s="1005"/>
      <c r="P97" s="1005"/>
      <c r="Q97" s="1005"/>
      <c r="R97" s="1006"/>
      <c r="S97" s="1004" t="s">
        <v>3</v>
      </c>
      <c r="T97" s="1005"/>
      <c r="U97" s="1005"/>
      <c r="V97" s="1005"/>
      <c r="W97" s="1006"/>
      <c r="X97" s="1004" t="s">
        <v>4</v>
      </c>
      <c r="Y97" s="1005"/>
      <c r="Z97" s="1005"/>
      <c r="AA97" s="1005"/>
      <c r="AB97" s="1006"/>
    </row>
    <row r="98" s="252" customFormat="true" ht="22.5" customHeight="true" x14ac:dyDescent="0.2">
      <c r="A98" s="1016"/>
      <c r="B98" s="1016"/>
      <c r="C98" s="1016"/>
      <c r="D98" s="262" t="s">
        <v>14</v>
      </c>
      <c r="E98" s="263" t="s">
        <v>15</v>
      </c>
      <c r="F98" s="250" t="s">
        <v>16</v>
      </c>
      <c r="G98" s="250" t="s">
        <v>22</v>
      </c>
      <c r="H98" s="251" t="s">
        <v>17</v>
      </c>
      <c r="I98" s="262" t="s">
        <v>14</v>
      </c>
      <c r="J98" s="263" t="s">
        <v>15</v>
      </c>
      <c r="K98" s="250" t="s">
        <v>16</v>
      </c>
      <c r="L98" s="250" t="s">
        <v>22</v>
      </c>
      <c r="M98" s="251" t="s">
        <v>17</v>
      </c>
      <c r="N98" s="262" t="s">
        <v>14</v>
      </c>
      <c r="O98" s="263" t="s">
        <v>15</v>
      </c>
      <c r="P98" s="250" t="s">
        <v>16</v>
      </c>
      <c r="Q98" s="250" t="s">
        <v>22</v>
      </c>
      <c r="R98" s="251" t="s">
        <v>17</v>
      </c>
      <c r="S98" s="262" t="s">
        <v>14</v>
      </c>
      <c r="T98" s="263" t="s">
        <v>15</v>
      </c>
      <c r="U98" s="250" t="s">
        <v>16</v>
      </c>
      <c r="V98" s="250" t="s">
        <v>22</v>
      </c>
      <c r="W98" s="251" t="s">
        <v>17</v>
      </c>
      <c r="X98" s="262" t="s">
        <v>14</v>
      </c>
      <c r="Y98" s="263" t="s">
        <v>15</v>
      </c>
      <c r="Z98" s="250" t="s">
        <v>16</v>
      </c>
      <c r="AA98" s="250" t="s">
        <v>22</v>
      </c>
      <c r="AB98" s="251" t="s">
        <v>17</v>
      </c>
    </row>
    <row r="99" s="272" customFormat="true" ht="15" customHeight="true" x14ac:dyDescent="0.2">
      <c r="A99" s="1007" t="s">
        <v>10</v>
      </c>
      <c r="B99" s="1008"/>
      <c r="C99" s="369">
        <v>2000</v>
      </c>
      <c r="D99" s="264">
        <f ca="true">IF((D101+H101)&gt;100,D101*100/(D101+H101),D101)</f>
        <v>21.067961696783641</v>
      </c>
      <c r="E99" s="265">
        <f ca="true">D99*AVERAGEIF(E105:E116,"&gt;0")/100</f>
        <v>15.290838796317667</v>
      </c>
      <c r="F99" s="266">
        <f ca="true">D99*(100-AVERAGEIF(E105:E116,"&gt;0"))/100</f>
        <v>5.7771229004659741</v>
      </c>
      <c r="G99" s="267">
        <f ca="true">100-(E99+F99+H99)</f>
        <v>59.016389657092674</v>
      </c>
      <c r="H99" s="268">
        <f ca="true">IF((D101+H101)&gt;100,H101*100/(D101+H101),H101)</f>
        <v>19.915648646123685</v>
      </c>
      <c r="I99" s="264">
        <f ca="true">IF((I101+M101)&gt;100,I101*100/(I101+M101),I101)</f>
        <v>19.984321365520373</v>
      </c>
      <c r="J99" s="265">
        <f ca="true">I99*AVERAGEIF(J105:J116,"&gt;0")/100</f>
        <v>14.163281528440541</v>
      </c>
      <c r="K99" s="269">
        <f ca="true">I99*(100-AVERAGEIF(J105:J116,"&gt;0"))/100</f>
        <v>5.821039837079832</v>
      </c>
      <c r="L99" s="270">
        <f ca="true">100-(J99+K99+M99)</f>
        <v>57.071792776292682</v>
      </c>
      <c r="M99" s="271">
        <f ca="true">IF((I101+M101)&gt;100,M101*100/(I101+M101),M101)</f>
        <v>22.943885858186945</v>
      </c>
      <c r="N99" s="264">
        <f ca="true">IF((N101+R101)&gt;100,N101*100/(N101+R101),N101)</f>
        <v>18.481623915266937</v>
      </c>
      <c r="O99" s="265">
        <f ca="true">N99*AVERAGEIF(O105:O116,"&gt;0")/100</f>
        <v>13.893285064769504</v>
      </c>
      <c r="P99" s="269">
        <f ca="true">N99*(100-AVERAGEIF(O105:O116,"&gt;0"))/100</f>
        <v>4.5883388504974318</v>
      </c>
      <c r="Q99" s="270">
        <f ca="true">100-(O99+P99+R99)</f>
        <v>58.709281676450928</v>
      </c>
      <c r="R99" s="271">
        <f ca="true">IF((N101+R101)&gt;100,R101*100/(N101+R101),R101)</f>
        <v>22.809094408282135</v>
      </c>
      <c r="S99" s="264">
        <f ca="true">IF((S101+W101)&gt;100,S101*100/(S101+W101),S101)</f>
        <v>39.151124863299628</v>
      </c>
      <c r="T99" s="265">
        <f ca="true">S99*AVERAGEIF(T105:T116,"&gt;0")/100</f>
        <v>32.139867284955756</v>
      </c>
      <c r="U99" s="269">
        <f ca="true">S99*(100-AVERAGEIF(T105:T116,"&gt;0"))/100</f>
        <v>7.0112575783438738</v>
      </c>
      <c r="V99" s="270">
        <f ca="true">100-(T99+U99+W99)</f>
        <v>50.682004824020396</v>
      </c>
      <c r="W99" s="271">
        <f ca="true">IF((S101+W101)&gt;100,W101*100/(S101+W101),W101)</f>
        <v>10.166870312679976</v>
      </c>
      <c r="X99" s="264">
        <f ca="true">IF((X101+AB101)&gt;100,X101*100/(X101+AB101),X101)</f>
        <v>84.895314777299973</v>
      </c>
      <c r="Y99" s="265">
        <f ca="true">X99*AVERAGEIF(Y105:Y116,"&gt;0")/100</f>
        <v>81.204897268892068</v>
      </c>
      <c r="Z99" s="269">
        <f ca="true">X99*(100-AVERAGEIF(Y105:Y116,"&gt;0"))/100</f>
        <v>3.6904175084079096</v>
      </c>
      <c r="AA99" s="270">
        <f ca="true">100-(Y99+Z99+AB99)</f>
        <v>13.629367505932066</v>
      </c>
      <c r="AB99" s="271">
        <f ca="true">IF((X101+AB101)&gt;100,AB101*100/(X101+AB101),AB101)</f>
        <v>1.475317716767961</v>
      </c>
    </row>
    <row r="100" s="272" customFormat="true" ht="15" customHeight="true" x14ac:dyDescent="0.2">
      <c r="A100" s="1009"/>
      <c r="B100" s="1010"/>
      <c r="C100" s="370">
        <v>2020</v>
      </c>
      <c r="D100" s="273">
        <f ca="true">IF((D102+H102)&gt;100,D102*100/(D102+H102),D102)</f>
        <v>50.537573101305043</v>
      </c>
      <c r="E100" s="274">
        <f ca="true">D100*AVERAGEIF(E105:E116,"&gt;0")/100</f>
        <v>36.679480178053943</v>
      </c>
      <c r="F100" s="275">
        <f ca="true">D100*(100-AVERAGEIF(E105:E116,"&gt;0"))/100</f>
        <v>13.858092923251101</v>
      </c>
      <c r="G100" s="276">
        <f ca="true">100-(E100+F100+H100)</f>
        <v>30.870705248581004</v>
      </c>
      <c r="H100" s="277">
        <f ca="true">IF((D102+H102)&gt;100,H102*100/(D102+H102),H102)</f>
        <v>18.591721650113954</v>
      </c>
      <c r="I100" s="273">
        <f ca="true">IF((I102+M102)&gt;100,I102*100/(I102+M102),I102)</f>
        <v>53.169599498949083</v>
      </c>
      <c r="J100" s="274">
        <f ca="true">I100*AVERAGEIF(J105:J116,"&gt;0")/100</f>
        <v>37.68234070521504</v>
      </c>
      <c r="K100" s="275">
        <f ca="true">I100*(100-AVERAGEIF(J105:J116,"&gt;0"))/100</f>
        <v>15.487258793734041</v>
      </c>
      <c r="L100" s="276">
        <f ca="true">100-(J100+K100+M100)</f>
        <v>29.682876674529098</v>
      </c>
      <c r="M100" s="277">
        <f ca="true">IF((I102+M102)&gt;100,M102*100/(I102+M102),M102)</f>
        <v>17.14752382652182</v>
      </c>
      <c r="N100" s="273">
        <f ca="true">IF((N102+R102)&gt;100,N102*100/(N102+R102),N102)</f>
        <v>68.705868584424024</v>
      </c>
      <c r="O100" s="274">
        <f ca="true">N100*AVERAGEIF(O105:O116,"&gt;0")/100</f>
        <v>51.648611736844103</v>
      </c>
      <c r="P100" s="275">
        <f ca="true">N100*(100-AVERAGEIF(O105:O116,"&gt;0"))/100</f>
        <v>17.057256847579922</v>
      </c>
      <c r="Q100" s="276">
        <f ca="true">100-(O100+P100+R100)</f>
        <v>19.819741736400829</v>
      </c>
      <c r="R100" s="277">
        <f ca="true">IF((N102+R102)&gt;100,R102*100/(N102+R102),R102)</f>
        <v>11.474389679175147</v>
      </c>
      <c r="S100" s="273">
        <f ca="true">IF((S102+W102)&gt;100,S102*100/(S102+W102),S102)</f>
        <v>85.724319633039158</v>
      </c>
      <c r="T100" s="274">
        <f ca="true">S100*AVERAGEIF(T105:T116,"&gt;0")/100</f>
        <v>70.372646142836814</v>
      </c>
      <c r="U100" s="275">
        <f ca="true">S100*(100-AVERAGEIF(T105:T116,"&gt;0"))/100</f>
        <v>15.351673490202334</v>
      </c>
      <c r="V100" s="276">
        <f ca="true">100-(T100+U100+W100)</f>
        <v>9.6049216275416853</v>
      </c>
      <c r="W100" s="277">
        <f ca="true">IF((S102+W102)&gt;100,W102*100/(S102+W102),W102)</f>
        <v>4.6707587394191705</v>
      </c>
      <c r="X100" s="273">
        <f ca="true">IF((X102+AB102)&gt;100,X102*100/(X102+AB102),X102)</f>
        <v>99.214447392907232</v>
      </c>
      <c r="Y100" s="274">
        <f ca="true">X100*AVERAGEIF(Y105:Y116,"&gt;0")/100</f>
        <v>94.901574124149377</v>
      </c>
      <c r="Z100" s="275">
        <f ca="true">X100*(100-AVERAGEIF(Y105:Y116,"&gt;0"))/100</f>
        <v>4.3128732687578495</v>
      </c>
      <c r="AA100" s="276">
        <f ca="true">100-(Y100+Z100+AB100)</f>
        <v>0.78555260709276808</v>
      </c>
      <c r="AB100" s="277">
        <f ca="true">IF((X102+AB102)&gt;100,AB102*100/(X102+AB102),AB102)</f>
        <v>0</v>
      </c>
    </row>
    <row r="101" hidden="true" x14ac:dyDescent="0.2">
      <c r="A101" s="1011" t="s">
        <v>12</v>
      </c>
      <c r="B101" s="1012"/>
      <c r="C101" s="278">
        <f>MinRegYear(C99,C105:C116)</f>
        <v>2001</v>
      </c>
      <c r="D101" s="279">
        <f ca="true">IF(MAX(C105:C116)-MIN(C105:C116)&lt;5,AVERAGEIF(C105:C116,"&gt;0",D105:D116),
IF(FORECAST($C101,D$105:D$116,$C$105:$C$116)&lt;0,0,
IF(FORECAST($C101,D$105:D$116,$C$105:$C$116)&gt;100,100,
FORECAST($C101,D$105:D$116,$C$105:$C$116))))</f>
        <v>21.067961696783641</v>
      </c>
      <c r="E101" s="280"/>
      <c r="F101" s="281"/>
      <c r="G101" s="281"/>
      <c r="H101" s="282">
        <f ca="true">IF(MAX(C105:C116)-MIN(C105:C116)&lt;5,AVERAGEIF(C105:C116,"&gt;0",H105:H116),
IF(FORECAST($C101,H$105:H$116,$C$105:$C$116)&lt;0,0,
IF(FORECAST($C101,H$105:H$116,$C$105:$C$116)&gt;100,100,
FORECAST($C101,H$105:H$116,$C$105:$C$116))))</f>
        <v>19.915648646123685</v>
      </c>
      <c r="I101" s="279">
        <f ca="true">IF(MAX(C105:C116)-MIN(C105:C116)&lt;5,AVERAGEIF(C105:C116,"&gt;0",I105:I116),
IF(FORECAST($C101,I$105:I$116,$C$105:$C$116)&lt;0,0,
IF(FORECAST($C101,I$105:I$116,$C$105:$C$116)&gt;100,100,
FORECAST($C101,I$105:I$116,$C$105:$C$116))))</f>
        <v>19.984321365520373</v>
      </c>
      <c r="J101" s="280"/>
      <c r="K101" s="281"/>
      <c r="L101" s="281"/>
      <c r="M101" s="282">
        <f ca="true">IF(MAX(C105:C116)-MIN(C105:C116)&lt;5,AVERAGEIF(C105:C116,"&gt;0",M105:M116),
IF(FORECAST($C101,M$105:M$116,$C$105:$C$116)&lt;0,0,
IF(FORECAST($C101,M$105:M$116,$C$105:$C$116)&gt;100,100,
FORECAST($C101,M$105:M$116,$C$105:$C$116))))</f>
        <v>22.943885858186945</v>
      </c>
      <c r="N101" s="279">
        <f ca="true">IF(MAX(C105:C116)-MIN(C105:C116)&lt;5,AVERAGEIF(C105:C116,"&gt;0",N105:N116),
IF(FORECAST($C101,N$105:N$116,$C$105:$C$116)&lt;0,0,
IF(FORECAST($C101,N$105:N$116,$C$105:$C$116)&gt;100,100,
FORECAST($C101,N$105:N$116,$C$105:$C$116))))</f>
        <v>18.481623915266937</v>
      </c>
      <c r="O101" s="280"/>
      <c r="P101" s="281"/>
      <c r="Q101" s="281"/>
      <c r="R101" s="282">
        <f ca="true">IF(MAX(C105:C116)-MIN(C105:C116)&lt;5,AVERAGEIF(C105:C116,"&gt;0",R105:R116),
IF(FORECAST($C101,R$105:R$116,$C$105:$C$116)&lt;0,0,
IF(FORECAST($C101,R$105:R$116,$C$105:$C$116)&gt;100,100,
FORECAST($C101,R$105:R$116,$C$105:$C$116))))</f>
        <v>22.809094408282135</v>
      </c>
      <c r="S101" s="279">
        <f ca="true">IF(MAX(C105:C116)-MIN(C105:C116)&lt;5,AVERAGEIF(C105:C116,"&gt;0",S105:S116),
IF(FORECAST($C101,S$105:S$116,$C$105:$C$116)&lt;0,0,
IF(FORECAST($C101,S$105:S$116,$C$105:$C$116)&gt;100,100,
FORECAST($C101,S$105:S$116,$C$105:$C$116))))</f>
        <v>39.151124863299628</v>
      </c>
      <c r="T101" s="280"/>
      <c r="U101" s="281"/>
      <c r="V101" s="281"/>
      <c r="W101" s="282">
        <f ca="true">IF(MAX(C105:C116)-MIN(C105:C116)&lt;5,AVERAGEIF(C105:C116,"&gt;0",W105:W116),
IF(FORECAST($C101,W$105:W$116,$C$105:$C$116)&lt;0,0,
IF(FORECAST($C101,W$105:W$116,$C$105:$C$116)&gt;100,100,
FORECAST($C101,W$105:W$116,$C$105:$C$116))))</f>
        <v>10.166870312679976</v>
      </c>
      <c r="X101" s="279">
        <f ca="true">IF(MAX(C105:C116)-MIN(C105:C116)&lt;5,AVERAGEIF(C105:C116,"&gt;0",X105:X116),
IF(FORECAST($C101,X$105:X$116,$C$105:$C$116)&lt;0,0,
IF(FORECAST($C101,X$105:X$116,$C$105:$C$116)&gt;100,100,
FORECAST($C101,X$105:X$116,$C$105:$C$116))))</f>
        <v>84.895314777299973</v>
      </c>
      <c r="Y101" s="280"/>
      <c r="Z101" s="281"/>
      <c r="AA101" s="281"/>
      <c r="AB101" s="282">
        <f ca="true">IF(MAX(C105:C116)-MIN(C105:C116)&lt;5,AVERAGEIF(C105:C116,"&gt;0",AB105:AB116),
IF(FORECAST($C101,AB$105:AB$116,$C$105:$C$116)&lt;0,0,
IF(FORECAST($C101,AB$105:AB$116,$C$105:$C$116)&gt;100,100,
FORECAST($C101,AB$105:AB$116,$C$105:$C$116))))</f>
        <v>1.475317716767961</v>
      </c>
    </row>
    <row r="102" hidden="true" x14ac:dyDescent="0.2">
      <c r="A102" s="1013"/>
      <c r="B102" s="1014"/>
      <c r="C102" s="257">
        <f>MaxRegYear(C100,C105:C116)</f>
        <v>2020</v>
      </c>
      <c r="D102" s="283">
        <f ca="true">IF(MAX(C105:C116)-MIN(C105:C116)&lt;5,AVERAGEIF(C105:C116,"&gt;0",D105:D116),
IF(FORECAST($C102,D$105:D$116,$C$105:$C$116)&lt;0,0,
IF(FORECAST($C102,D$105:D$116,$C$105:$C$116)&gt;100,100,
FORECAST($C102,D$105:D$116,$C$105:$C$116))))</f>
        <v>50.537573101305043</v>
      </c>
      <c r="E102" s="284"/>
      <c r="F102" s="285"/>
      <c r="G102" s="285"/>
      <c r="H102" s="286">
        <f ca="true">IF(MAX(C105:C116)-MIN(C105:C116)&lt;5,AVERAGEIF(C105:C116,"&gt;0",H105:H116),
IF(FORECAST($C102,H$105:H$116,$C$105:$C$116)&lt;0,0,
IF(FORECAST($C102,H$105:H$116,$C$105:$C$116)&gt;100,100,
FORECAST($C102,H$105:H$116,$C$105:$C$116))))</f>
        <v>18.591721650113954</v>
      </c>
      <c r="I102" s="283">
        <f ca="true">IF(MAX(C105:C116)-MIN(C105:C116)&lt;5,AVERAGEIF(C105:C116,"&gt;0",I105:I116),
IF(FORECAST($C102,I$105:I$116,$C$105:$C$116)&lt;0,0,
IF(FORECAST($C102,I$105:I$116,$C$105:$C$116)&gt;100,100,
FORECAST($C102,I$105:I$116,$C$105:$C$116))))</f>
        <v>53.169599498949083</v>
      </c>
      <c r="J102" s="284"/>
      <c r="K102" s="285"/>
      <c r="L102" s="285"/>
      <c r="M102" s="286">
        <f ca="true">IF(MAX(C105:C116)-MIN(C105:C116)&lt;5,AVERAGEIF(C105:C116,"&gt;0",M105:M116),
IF(FORECAST($C102,M$105:M$116,$C$105:$C$116)&lt;0,0,
IF(FORECAST($C102,M$105:M$116,$C$105:$C$116)&gt;100,100,
FORECAST($C102,M$105:M$116,$C$105:$C$116))))</f>
        <v>17.14752382652182</v>
      </c>
      <c r="N102" s="283">
        <f ca="true">IF(MAX(C105:C116)-MIN(C105:C116)&lt;5,AVERAGEIF(C105:C116,"&gt;0",N105:N116),
IF(FORECAST($C102,N$105:N$116,$C$105:$C$116)&lt;0,0,
IF(FORECAST($C102,N$105:N$116,$C$105:$C$116)&gt;100,100,
FORECAST($C102,N$105:N$116,$C$105:$C$116))))</f>
        <v>68.705868584424024</v>
      </c>
      <c r="O102" s="284"/>
      <c r="P102" s="285"/>
      <c r="Q102" s="285"/>
      <c r="R102" s="286">
        <f ca="true">IF(MAX(C105:C116)-MIN(C105:C116)&lt;5,AVERAGEIF(C105:C116,"&gt;0",R105:R116),
IF(FORECAST($C102,R$105:R$116,$C$105:$C$116)&lt;0,0,
IF(FORECAST($C102,R$105:R$116,$C$105:$C$116)&gt;100,100,
FORECAST($C102,R$105:R$116,$C$105:$C$116))))</f>
        <v>11.474389679175147</v>
      </c>
      <c r="S102" s="283">
        <f ca="true">IF(MAX(C105:C116)-MIN(C105:C116)&lt;5,AVERAGEIF(C105:C116,"&gt;0",S105:S116),
IF(FORECAST($C102,S$105:S$116,$C$105:$C$116)&lt;0,0,
IF(FORECAST($C102,S$105:S$116,$C$105:$C$116)&gt;100,100,
FORECAST($C102,S$105:S$116,$C$105:$C$116))))</f>
        <v>85.724319633039158</v>
      </c>
      <c r="T102" s="284"/>
      <c r="U102" s="285"/>
      <c r="V102" s="285"/>
      <c r="W102" s="286">
        <f ca="true">IF(MAX(C105:C116)-MIN(C105:C116)&lt;5,AVERAGEIF(C105:C116,"&gt;0",W105:W116),
IF(FORECAST($C102,W$105:W$116,$C$105:$C$116)&lt;0,0,
IF(FORECAST($C102,W$105:W$116,$C$105:$C$116)&gt;100,100,
FORECAST($C102,W$105:W$116,$C$105:$C$116))))</f>
        <v>4.6707587394191705</v>
      </c>
      <c r="X102" s="283">
        <f ca="true">IF(MAX(C105:C116)-MIN(C105:C116)&lt;5,AVERAGEIF(C105:C116,"&gt;0",X105:X116),
IF(FORECAST($C102,X$105:X$116,$C$105:$C$116)&lt;0,0,
IF(FORECAST($C102,X$105:X$116,$C$105:$C$116)&gt;100,100,
FORECAST($C102,X$105:X$116,$C$105:$C$116))))</f>
        <v>99.214447392907232</v>
      </c>
      <c r="Y102" s="284"/>
      <c r="Z102" s="285"/>
      <c r="AA102" s="285"/>
      <c r="AB102" s="286">
        <f ca="true">IF(MAX(C105:C116)-MIN(C105:C116)&lt;5,AVERAGEIF(C105:C116,"&gt;0",AB105:AB116),
IF(FORECAST($C102,AB$105:AB$116,$C$105:$C$116)&lt;0,0,
IF(FORECAST($C102,AB$105:AB$116,$C$105:$C$116)&gt;100,100,
FORECAST($C102,AB$105:AB$116,$C$105:$C$116))))</f>
        <v>0</v>
      </c>
    </row>
    <row r="103" ht="9" customHeight="true" x14ac:dyDescent="0.2">
      <c r="D103" s="287"/>
      <c r="I103" s="287"/>
      <c r="K103" s="247"/>
      <c r="L103" s="247"/>
      <c r="N103" s="287"/>
      <c r="P103" s="247"/>
      <c r="Q103" s="247"/>
      <c r="S103" s="287"/>
      <c r="U103" s="247"/>
      <c r="V103" s="247"/>
      <c r="X103" s="287"/>
      <c r="Z103" s="247"/>
      <c r="AA103" s="247"/>
      <c r="AB103" s="288"/>
    </row>
    <row r="104" s="316" customFormat="true" ht="22.5" customHeight="true" x14ac:dyDescent="0.2">
      <c r="B104" s="289" t="s">
        <v>8</v>
      </c>
      <c r="C104" s="290" t="s">
        <v>9</v>
      </c>
      <c r="D104" s="291" t="s">
        <v>14</v>
      </c>
      <c r="E104" s="990" t="s">
        <v>617</v>
      </c>
      <c r="F104" s="379"/>
      <c r="G104" s="379"/>
      <c r="H104" s="293" t="s">
        <v>17</v>
      </c>
      <c r="I104" s="290" t="s">
        <v>14</v>
      </c>
      <c r="J104" s="990" t="s">
        <v>617</v>
      </c>
      <c r="K104" s="379"/>
      <c r="L104" s="379"/>
      <c r="M104" s="293" t="s">
        <v>17</v>
      </c>
      <c r="N104" s="291" t="s">
        <v>14</v>
      </c>
      <c r="O104" s="990" t="s">
        <v>617</v>
      </c>
      <c r="P104" s="379"/>
      <c r="Q104" s="379"/>
      <c r="R104" s="293" t="s">
        <v>17</v>
      </c>
      <c r="S104" s="291" t="s">
        <v>14</v>
      </c>
      <c r="T104" s="990" t="s">
        <v>617</v>
      </c>
      <c r="U104" s="379"/>
      <c r="V104" s="379"/>
      <c r="W104" s="293" t="s">
        <v>17</v>
      </c>
      <c r="X104" s="291" t="s">
        <v>14</v>
      </c>
      <c r="Y104" s="990" t="s">
        <v>617</v>
      </c>
      <c r="Z104" s="379"/>
      <c r="AA104" s="379"/>
      <c r="AB104" s="293" t="s">
        <v>17</v>
      </c>
      <c r="AD104" s="380"/>
    </row>
    <row r="105" x14ac:dyDescent="0.2">
      <c r="A105" s="295"/>
      <c r="B105" s="615" t="s">
        <v>188</v>
      </c>
      <c r="C105" s="616">
        <v>2003</v>
      </c>
      <c r="D105" s="209">
        <f t="shared" ref="D105:D116" ca="true" si="15">IF(ISERROR(INDIRECT(CONCATENATE($B105,"!C16"))),"",INDIRECT(CONCATENATE($B105,"!C16")))</f>
        <v>24.942576394374704</v>
      </c>
      <c r="E105" s="296">
        <f t="shared" ref="E105:E116" ca="true" si="16">IF(ISERROR(INDIRECT(CONCATENATE($B105,"!C23"))),"",INDIRECT(CONCATENATE($B105,"!C23")))</f>
        <v>74.210751767793155</v>
      </c>
      <c r="F105" s="297"/>
      <c r="G105" s="297"/>
      <c r="H105" s="298">
        <f t="shared" ref="H105:H116" ca="true" si="17">IF(ISERROR(INDIRECT(CONCATENATE($B105,"!C21"))),"",INDIRECT(CONCATENATE($B105,"!C21")))</f>
        <v>20.239628976597992</v>
      </c>
      <c r="I105" s="209">
        <f t="shared" ref="I105:I116" ca="true" si="18">IF(ISERROR(INDIRECT(CONCATENATE($B105,"!D16"))),"",INDIRECT(CONCATENATE($B105,"!D16")))</f>
        <v>22.784689703621805</v>
      </c>
      <c r="J105" s="296">
        <f t="shared" ref="J105:J116" ca="true" si="19">IF(ISERROR(INDIRECT(CONCATENATE($B105,"!D23"))),"",INDIRECT(CONCATENATE($B105,"!D23")))</f>
        <v>67.78416866603645</v>
      </c>
      <c r="K105" s="297"/>
      <c r="L105" s="297"/>
      <c r="M105" s="298">
        <f t="shared" ref="M105:M116" ca="true" si="20">IF(ISERROR(INDIRECT(CONCATENATE($B105,"!D21"))),"",INDIRECT(CONCATENATE($B105,"!D21")))</f>
        <v>21.421267418553601</v>
      </c>
      <c r="N105" s="209">
        <f t="shared" ref="N105:N116" ca="true" si="21">IF(ISERROR(INDIRECT(CONCATENATE($B105,"!E16"))),"",INDIRECT(CONCATENATE($B105,"!E16")))</f>
        <v>22.615690978651781</v>
      </c>
      <c r="O105" s="296">
        <f t="shared" ref="O105:O116" ca="true" si="22">IF(ISERROR(INDIRECT(CONCATENATE($B105,"!E23"))),"",INDIRECT(CONCATENATE($B105,"!E23")))</f>
        <v>75.803742171768036</v>
      </c>
      <c r="P105" s="297"/>
      <c r="Q105" s="297"/>
      <c r="R105" s="298">
        <f t="shared" ref="R105:R116" ca="true" si="23">IF(ISERROR(INDIRECT(CONCATENATE($B105,"!E21"))),"",INDIRECT(CONCATENATE($B105,"!E21")))</f>
        <v>22.51120537398355</v>
      </c>
      <c r="S105" s="209">
        <f t="shared" ref="S105:S116" ca="true" si="24">IF(ISERROR(INDIRECT(CONCATENATE($B105,"!F16"))),"",INDIRECT(CONCATENATE($B105,"!F16")))</f>
        <v>45.684816967142304</v>
      </c>
      <c r="T105" s="296">
        <f t="shared" ref="T105:T116" ca="true" si="25">IF(ISERROR(INDIRECT(CONCATENATE($B105,"!F23"))),"",INDIRECT(CONCATENATE($B105,"!F23")))</f>
        <v>82.571013588813997</v>
      </c>
      <c r="U105" s="297"/>
      <c r="V105" s="297"/>
      <c r="W105" s="298">
        <f t="shared" ref="W105:W116" ca="true" si="26">IF(ISERROR(INDIRECT(CONCATENATE($B105,"!F21"))),"",INDIRECT(CONCATENATE($B105,"!F21")))</f>
        <v>7.748916928582954</v>
      </c>
      <c r="X105" s="209">
        <f t="shared" ref="X105:X116" ca="true" si="27">IF(ISERROR(INDIRECT(CONCATENATE($B105,"!G16"))),"",INDIRECT(CONCATENATE($B105,"!G16")))</f>
        <v>85.504695352145873</v>
      </c>
      <c r="Y105" s="296">
        <f t="shared" ref="Y105:Y116" ca="true" si="28">IF(ISERROR(INDIRECT(CONCATENATE($B105,"!G23"))),"",INDIRECT(CONCATENATE($B105,"!G23")))</f>
        <v>95.445559835019139</v>
      </c>
      <c r="Z105" s="297"/>
      <c r="AA105" s="297"/>
      <c r="AB105" s="298">
        <f t="shared" ref="AB105:AB116" ca="true" si="29">IF(ISERROR(INDIRECT(CONCATENATE($B105,"!G221"))),"",INDIRECT(CONCATENATE($B105,"!G21")))</f>
        <v>1.3835648826521514</v>
      </c>
    </row>
    <row r="106" x14ac:dyDescent="0.2">
      <c r="A106" s="295"/>
      <c r="B106" s="617" t="s">
        <v>267</v>
      </c>
      <c r="C106" s="618">
        <v>2008</v>
      </c>
      <c r="D106" s="210">
        <f t="shared" ca="true" si="15"/>
        <v>32.730329594634256</v>
      </c>
      <c r="E106" s="299">
        <f t="shared" ca="true" si="16"/>
        <v>55.646466911853501</v>
      </c>
      <c r="F106" s="297"/>
      <c r="G106" s="297"/>
      <c r="H106" s="300">
        <f t="shared" ca="true" si="17"/>
        <v>21.501857788194336</v>
      </c>
      <c r="I106" s="210">
        <f t="shared" ca="true" si="18"/>
        <v>30.726727611313752</v>
      </c>
      <c r="J106" s="299">
        <f t="shared" ca="true" si="19"/>
        <v>61.342016608682748</v>
      </c>
      <c r="K106" s="297"/>
      <c r="L106" s="297"/>
      <c r="M106" s="300">
        <f t="shared" ca="true" si="20"/>
        <v>25.186103442884221</v>
      </c>
      <c r="N106" s="210">
        <f t="shared" ca="true" si="21"/>
        <v>34.317470574503908</v>
      </c>
      <c r="O106" s="299">
        <f t="shared" ca="true" si="22"/>
        <v>64.038629892321765</v>
      </c>
      <c r="P106" s="297"/>
      <c r="Q106" s="297"/>
      <c r="R106" s="300">
        <f t="shared" ca="true" si="23"/>
        <v>20.813806409617534</v>
      </c>
      <c r="S106" s="210">
        <f t="shared" ca="true" si="24"/>
        <v>48.017027502399131</v>
      </c>
      <c r="T106" s="299">
        <f t="shared" ca="true" si="25"/>
        <v>69.929464976287065</v>
      </c>
      <c r="U106" s="297"/>
      <c r="V106" s="297"/>
      <c r="W106" s="300">
        <f t="shared" ca="true" si="26"/>
        <v>12.042782233059322</v>
      </c>
      <c r="X106" s="210">
        <f t="shared" ca="true" si="27"/>
        <v>92.510088548734942</v>
      </c>
      <c r="Y106" s="299">
        <f t="shared" ca="true" si="28"/>
        <v>89.896295168868164</v>
      </c>
      <c r="Z106" s="297"/>
      <c r="AA106" s="297"/>
      <c r="AB106" s="300">
        <f t="shared" ca="true" si="29"/>
        <v>0.45610050978734296</v>
      </c>
    </row>
    <row r="107" x14ac:dyDescent="0.2">
      <c r="A107" s="295"/>
      <c r="B107" s="617" t="s">
        <v>180</v>
      </c>
      <c r="C107" s="618">
        <v>2009</v>
      </c>
      <c r="D107" s="210">
        <f t="shared" ca="true" si="15"/>
        <v>29.805172346661408</v>
      </c>
      <c r="E107" s="299" t="str">
        <f t="shared" ca="true" si="16"/>
        <v>N/A</v>
      </c>
      <c r="F107" s="297"/>
      <c r="G107" s="297"/>
      <c r="H107" s="300">
        <f t="shared" ca="true" si="17"/>
        <v>15.333691082416841</v>
      </c>
      <c r="I107" s="210">
        <f t="shared" ca="true" si="18"/>
        <v>35.988126883772729</v>
      </c>
      <c r="J107" s="299" t="str">
        <f t="shared" ca="true" si="19"/>
        <v>N/A</v>
      </c>
      <c r="K107" s="297"/>
      <c r="L107" s="297"/>
      <c r="M107" s="300">
        <f t="shared" ca="true" si="20"/>
        <v>15.043793403710485</v>
      </c>
      <c r="N107" s="210">
        <f t="shared" ca="true" si="21"/>
        <v>44.088601891483009</v>
      </c>
      <c r="O107" s="299" t="str">
        <f t="shared" ca="true" si="22"/>
        <v>N/A</v>
      </c>
      <c r="P107" s="297"/>
      <c r="Q107" s="297"/>
      <c r="R107" s="300">
        <f t="shared" ca="true" si="23"/>
        <v>12.343544295358313</v>
      </c>
      <c r="S107" s="210">
        <f t="shared" ca="true" si="24"/>
        <v>64.244019203318032</v>
      </c>
      <c r="T107" s="299" t="str">
        <f t="shared" ca="true" si="25"/>
        <v>N/A</v>
      </c>
      <c r="U107" s="297"/>
      <c r="V107" s="297"/>
      <c r="W107" s="300">
        <f t="shared" ca="true" si="26"/>
        <v>6.5124346705521932</v>
      </c>
      <c r="X107" s="210">
        <f t="shared" ca="true" si="27"/>
        <v>89.295954525507597</v>
      </c>
      <c r="Y107" s="299" t="str">
        <f t="shared" ca="true" si="28"/>
        <v>N/A</v>
      </c>
      <c r="Z107" s="297"/>
      <c r="AA107" s="297"/>
      <c r="AB107" s="300">
        <f t="shared" ca="true" si="29"/>
        <v>1.113583758753995</v>
      </c>
      <c r="AD107" s="301"/>
    </row>
    <row r="108" x14ac:dyDescent="0.2">
      <c r="A108" s="295"/>
      <c r="B108" s="617" t="s">
        <v>352</v>
      </c>
      <c r="C108" s="618"/>
      <c r="D108" s="210">
        <f t="shared" ca="true" si="15"/>
        <v>17.291702246682313</v>
      </c>
      <c r="E108" s="299">
        <f t="shared" ca="true" si="16"/>
        <v>69.40631417607554</v>
      </c>
      <c r="F108" s="297"/>
      <c r="G108" s="297"/>
      <c r="H108" s="300">
        <f t="shared" ca="true" si="17"/>
        <v>22.292662654453022</v>
      </c>
      <c r="I108" s="210">
        <f t="shared" ca="true" si="18"/>
        <v>15.45130782941316</v>
      </c>
      <c r="J108" s="299">
        <f t="shared" ca="true" si="19"/>
        <v>69.258168660404806</v>
      </c>
      <c r="K108" s="297"/>
      <c r="L108" s="297"/>
      <c r="M108" s="300">
        <f t="shared" ca="true" si="20"/>
        <v>23.513852071609332</v>
      </c>
      <c r="N108" s="210">
        <f t="shared" ca="true" si="21"/>
        <v>25.703193438777415</v>
      </c>
      <c r="O108" s="299">
        <f t="shared" ca="true" si="22"/>
        <v>75.741222987577856</v>
      </c>
      <c r="P108" s="297"/>
      <c r="Q108" s="297"/>
      <c r="R108" s="300">
        <f t="shared" ca="true" si="23"/>
        <v>20.406361294495916</v>
      </c>
      <c r="S108" s="210">
        <f t="shared" ca="true" si="24"/>
        <v>54.212370780329124</v>
      </c>
      <c r="T108" s="299">
        <f t="shared" ca="true" si="25"/>
        <v>82.380723299310134</v>
      </c>
      <c r="U108" s="297"/>
      <c r="V108" s="297"/>
      <c r="W108" s="300">
        <f t="shared" ca="true" si="26"/>
        <v>10.214377997703899</v>
      </c>
      <c r="X108" s="210">
        <f t="shared" ca="true" si="27"/>
        <v>90.543629333462277</v>
      </c>
      <c r="Y108" s="299">
        <f t="shared" ca="true" si="28"/>
        <v>97.158696773033142</v>
      </c>
      <c r="Z108" s="297"/>
      <c r="AA108" s="297"/>
      <c r="AB108" s="300">
        <f t="shared" ca="true" si="29"/>
        <v>1.2277934062610116</v>
      </c>
    </row>
    <row r="109" x14ac:dyDescent="0.2">
      <c r="A109" s="295"/>
      <c r="B109" s="617" t="s">
        <v>490</v>
      </c>
      <c r="C109" s="618">
        <v>2015</v>
      </c>
      <c r="D109" s="210">
        <f t="shared" ca="true" si="15"/>
        <v>47.24899204824456</v>
      </c>
      <c r="E109" s="299">
        <f t="shared" ca="true" si="16"/>
        <v>80.850069468084385</v>
      </c>
      <c r="F109" s="297"/>
      <c r="G109" s="297"/>
      <c r="H109" s="300">
        <f t="shared" ca="true" si="17"/>
        <v>21.783722945583143</v>
      </c>
      <c r="I109" s="210">
        <f t="shared" ca="true" si="18"/>
        <v>46.753384766797765</v>
      </c>
      <c r="J109" s="299">
        <f t="shared" ca="true" si="19"/>
        <v>75.769415529798849</v>
      </c>
      <c r="K109" s="297"/>
      <c r="L109" s="297"/>
      <c r="M109" s="300">
        <f t="shared" ca="true" si="20"/>
        <v>25.021416544891494</v>
      </c>
      <c r="N109" s="210">
        <f t="shared" ca="true" si="21"/>
        <v>56.765398423102752</v>
      </c>
      <c r="O109" s="299">
        <f t="shared" ca="true" si="22"/>
        <v>76.286882276908145</v>
      </c>
      <c r="P109" s="297"/>
      <c r="Q109" s="297"/>
      <c r="R109" s="300">
        <f t="shared" ca="true" si="23"/>
        <v>19.791293562711097</v>
      </c>
      <c r="S109" s="210">
        <f t="shared" ca="true" si="24"/>
        <v>76.504721311671275</v>
      </c>
      <c r="T109" s="299">
        <f t="shared" ca="true" si="25"/>
        <v>85.342784949935208</v>
      </c>
      <c r="U109" s="297"/>
      <c r="V109" s="297"/>
      <c r="W109" s="300">
        <f t="shared" ca="true" si="26"/>
        <v>6.3323802727088419</v>
      </c>
      <c r="X109" s="210">
        <f t="shared" ca="true" si="27"/>
        <v>97.023463942083339</v>
      </c>
      <c r="Y109" s="299">
        <f t="shared" ca="true" si="28"/>
        <v>96.938210231652306</v>
      </c>
      <c r="Z109" s="297"/>
      <c r="AA109" s="297"/>
      <c r="AB109" s="300">
        <f t="shared" ca="true" si="29"/>
        <v>0.1204496746221289</v>
      </c>
    </row>
    <row r="110" x14ac:dyDescent="0.2">
      <c r="A110" s="295"/>
      <c r="B110" s="617" t="s">
        <v>612</v>
      </c>
      <c r="C110" s="618">
        <v>2018</v>
      </c>
      <c r="D110" s="210">
        <f t="shared" ca="true" si="15"/>
        <v>45.062282700898379</v>
      </c>
      <c r="E110" s="299">
        <f t="shared" ca="true" si="16"/>
        <v>82.779567323735918</v>
      </c>
      <c r="F110" s="297"/>
      <c r="G110" s="297"/>
      <c r="H110" s="300">
        <f t="shared" ca="true" si="17"/>
        <v>17.374684763696298</v>
      </c>
      <c r="I110" s="210">
        <f t="shared" ca="true" si="18"/>
        <v>47.505169988651737</v>
      </c>
      <c r="J110" s="299">
        <f t="shared" ca="true" si="19"/>
        <v>80.206062660198313</v>
      </c>
      <c r="K110" s="297"/>
      <c r="L110" s="297"/>
      <c r="M110" s="300">
        <f t="shared" ca="true" si="20"/>
        <v>13.403407558793603</v>
      </c>
      <c r="N110" s="210">
        <f t="shared" ca="true" si="21"/>
        <v>61.503260030671626</v>
      </c>
      <c r="O110" s="299">
        <f t="shared" ca="true" si="22"/>
        <v>83.997063545167777</v>
      </c>
      <c r="P110" s="297"/>
      <c r="Q110" s="297"/>
      <c r="R110" s="300">
        <f t="shared" ca="true" si="23"/>
        <v>9.9505788735752159</v>
      </c>
      <c r="S110" s="210">
        <f t="shared" ca="true" si="24"/>
        <v>78.96363664499431</v>
      </c>
      <c r="T110" s="299">
        <f t="shared" ca="true" si="25"/>
        <v>90.235066369636982</v>
      </c>
      <c r="U110" s="297"/>
      <c r="V110" s="297"/>
      <c r="W110" s="300">
        <f t="shared" ca="true" si="26"/>
        <v>4.3129240102590005</v>
      </c>
      <c r="X110" s="210">
        <f t="shared" ca="true" si="27"/>
        <v>96.317022336403838</v>
      </c>
      <c r="Y110" s="299">
        <f t="shared" ca="true" si="28"/>
        <v>98.826130947600788</v>
      </c>
      <c r="Z110" s="297"/>
      <c r="AA110" s="297"/>
      <c r="AB110" s="300">
        <f t="shared" ca="true" si="29"/>
        <v>6.6177758747839252E-2</v>
      </c>
    </row>
    <row r="111" x14ac:dyDescent="0.2">
      <c r="A111" s="295"/>
      <c r="B111" s="617"/>
      <c r="C111" s="618"/>
      <c r="D111" s="210" t="str">
        <f ca="true">IF(ISERROR(INDIRECT(CONCATENATE($B111,"!C16"))),"",INDIRECT(CONCATENATE($B111,"!C16")))</f>
        <v/>
      </c>
      <c r="E111" s="299" t="str">
        <f ca="true">IF(ISERROR(INDIRECT(CONCATENATE($B111,"!C23"))),"",INDIRECT(CONCATENATE($B111,"!C23")))</f>
        <v/>
      </c>
      <c r="F111" s="297"/>
      <c r="G111" s="297"/>
      <c r="H111" s="300" t="str">
        <f ca="true">IF(ISERROR(INDIRECT(CONCATENATE($B111,"!C21"))),"",INDIRECT(CONCATENATE($B111,"!C21")))</f>
        <v/>
      </c>
      <c r="I111" s="210" t="str">
        <f ca="true">IF(ISERROR(INDIRECT(CONCATENATE($B111,"!D16"))),"",INDIRECT(CONCATENATE($B111,"!D16")))</f>
        <v/>
      </c>
      <c r="J111" s="299" t="str">
        <f ca="true">IF(ISERROR(INDIRECT(CONCATENATE($B111,"!D23"))),"",INDIRECT(CONCATENATE($B111,"!D23")))</f>
        <v/>
      </c>
      <c r="K111" s="297"/>
      <c r="L111" s="297"/>
      <c r="M111" s="300" t="str">
        <f ca="true">IF(ISERROR(INDIRECT(CONCATENATE($B111,"!D21"))),"",INDIRECT(CONCATENATE($B111,"!D21")))</f>
        <v/>
      </c>
      <c r="N111" s="210" t="str">
        <f ca="true">IF(ISERROR(INDIRECT(CONCATENATE($B111,"!E16"))),"",INDIRECT(CONCATENATE($B111,"!E16")))</f>
        <v/>
      </c>
      <c r="O111" s="299" t="str">
        <f ca="true">IF(ISERROR(INDIRECT(CONCATENATE($B111,"!E23"))),"",INDIRECT(CONCATENATE($B111,"!E23")))</f>
        <v/>
      </c>
      <c r="P111" s="297"/>
      <c r="Q111" s="297"/>
      <c r="R111" s="300" t="str">
        <f ca="true">IF(ISERROR(INDIRECT(CONCATENATE($B111,"!E21"))),"",INDIRECT(CONCATENATE($B111,"!E21")))</f>
        <v/>
      </c>
      <c r="S111" s="210" t="str">
        <f ca="true">IF(ISERROR(INDIRECT(CONCATENATE($B111,"!F16"))),"",INDIRECT(CONCATENATE($B111,"!F16")))</f>
        <v/>
      </c>
      <c r="T111" s="299" t="str">
        <f ca="true">IF(ISERROR(INDIRECT(CONCATENATE($B111,"!F23"))),"",INDIRECT(CONCATENATE($B111,"!F23")))</f>
        <v/>
      </c>
      <c r="U111" s="297"/>
      <c r="V111" s="297"/>
      <c r="W111" s="300" t="str">
        <f ca="true">IF(ISERROR(INDIRECT(CONCATENATE($B111,"!F21"))),"",INDIRECT(CONCATENATE($B111,"!F21")))</f>
        <v/>
      </c>
      <c r="X111" s="210" t="str">
        <f ca="true">IF(ISERROR(INDIRECT(CONCATENATE($B111,"!G16"))),"",INDIRECT(CONCATENATE($B111,"!G16")))</f>
        <v/>
      </c>
      <c r="Y111" s="299" t="str">
        <f ca="true">IF(ISERROR(INDIRECT(CONCATENATE($B111,"!G23"))),"",INDIRECT(CONCATENATE($B111,"!G23")))</f>
        <v/>
      </c>
      <c r="Z111" s="297"/>
      <c r="AA111" s="297"/>
      <c r="AB111" s="300" t="str">
        <f ca="true">IF(ISERROR(INDIRECT(CONCATENATE($B111,"!G221"))),"",INDIRECT(CONCATENATE($B111,"!G21")))</f>
        <v/>
      </c>
    </row>
    <row r="112" x14ac:dyDescent="0.2">
      <c r="A112" s="295"/>
      <c r="B112" s="617"/>
      <c r="C112" s="618"/>
      <c r="D112" s="210" t="str">
        <f ca="true">IF(ISERROR(INDIRECT(CONCATENATE($B112,"!C16"))),"",INDIRECT(CONCATENATE($B112,"!C16")))</f>
        <v/>
      </c>
      <c r="E112" s="299" t="str">
        <f ca="true">IF(ISERROR(INDIRECT(CONCATENATE($B112,"!C23"))),"",INDIRECT(CONCATENATE($B112,"!C23")))</f>
        <v/>
      </c>
      <c r="F112" s="297"/>
      <c r="G112" s="297"/>
      <c r="H112" s="300" t="str">
        <f ca="true">IF(ISERROR(INDIRECT(CONCATENATE($B112,"!C21"))),"",INDIRECT(CONCATENATE($B112,"!C21")))</f>
        <v/>
      </c>
      <c r="I112" s="210" t="str">
        <f ca="true">IF(ISERROR(INDIRECT(CONCATENATE($B112,"!D16"))),"",INDIRECT(CONCATENATE($B112,"!D16")))</f>
        <v/>
      </c>
      <c r="J112" s="299" t="str">
        <f ca="true">IF(ISERROR(INDIRECT(CONCATENATE($B112,"!D23"))),"",INDIRECT(CONCATENATE($B112,"!D23")))</f>
        <v/>
      </c>
      <c r="K112" s="297"/>
      <c r="L112" s="297"/>
      <c r="M112" s="300" t="str">
        <f ca="true">IF(ISERROR(INDIRECT(CONCATENATE($B112,"!D21"))),"",INDIRECT(CONCATENATE($B112,"!D21")))</f>
        <v/>
      </c>
      <c r="N112" s="210" t="str">
        <f ca="true">IF(ISERROR(INDIRECT(CONCATENATE($B112,"!E16"))),"",INDIRECT(CONCATENATE($B112,"!E16")))</f>
        <v/>
      </c>
      <c r="O112" s="299" t="str">
        <f ca="true">IF(ISERROR(INDIRECT(CONCATENATE($B112,"!E23"))),"",INDIRECT(CONCATENATE($B112,"!E23")))</f>
        <v/>
      </c>
      <c r="P112" s="297"/>
      <c r="Q112" s="297"/>
      <c r="R112" s="300" t="str">
        <f ca="true">IF(ISERROR(INDIRECT(CONCATENATE($B112,"!E21"))),"",INDIRECT(CONCATENATE($B112,"!E21")))</f>
        <v/>
      </c>
      <c r="S112" s="210" t="str">
        <f ca="true">IF(ISERROR(INDIRECT(CONCATENATE($B112,"!F16"))),"",INDIRECT(CONCATENATE($B112,"!F16")))</f>
        <v/>
      </c>
      <c r="T112" s="299" t="str">
        <f ca="true">IF(ISERROR(INDIRECT(CONCATENATE($B112,"!F23"))),"",INDIRECT(CONCATENATE($B112,"!F23")))</f>
        <v/>
      </c>
      <c r="U112" s="297"/>
      <c r="V112" s="297"/>
      <c r="W112" s="300" t="str">
        <f ca="true">IF(ISERROR(INDIRECT(CONCATENATE($B112,"!F21"))),"",INDIRECT(CONCATENATE($B112,"!F21")))</f>
        <v/>
      </c>
      <c r="X112" s="210" t="str">
        <f ca="true">IF(ISERROR(INDIRECT(CONCATENATE($B112,"!G16"))),"",INDIRECT(CONCATENATE($B112,"!G16")))</f>
        <v/>
      </c>
      <c r="Y112" s="299" t="str">
        <f ca="true">IF(ISERROR(INDIRECT(CONCATENATE($B112,"!G23"))),"",INDIRECT(CONCATENATE($B112,"!G23")))</f>
        <v/>
      </c>
      <c r="Z112" s="297"/>
      <c r="AA112" s="297"/>
      <c r="AB112" s="300" t="str">
        <f ca="true">IF(ISERROR(INDIRECT(CONCATENATE($B112,"!G221"))),"",INDIRECT(CONCATENATE($B112,"!G21")))</f>
        <v/>
      </c>
    </row>
    <row r="113" x14ac:dyDescent="0.2">
      <c r="A113" s="295"/>
      <c r="B113" s="617"/>
      <c r="C113" s="618"/>
      <c r="D113" s="210" t="str">
        <f t="shared" ca="true" si="15"/>
        <v/>
      </c>
      <c r="E113" s="299" t="str">
        <f t="shared" ca="true" si="16"/>
        <v/>
      </c>
      <c r="F113" s="297"/>
      <c r="G113" s="297"/>
      <c r="H113" s="300" t="str">
        <f t="shared" ca="true" si="17"/>
        <v/>
      </c>
      <c r="I113" s="210" t="str">
        <f t="shared" ca="true" si="18"/>
        <v/>
      </c>
      <c r="J113" s="299" t="str">
        <f t="shared" ca="true" si="19"/>
        <v/>
      </c>
      <c r="K113" s="297"/>
      <c r="L113" s="297"/>
      <c r="M113" s="300" t="str">
        <f t="shared" ca="true" si="20"/>
        <v/>
      </c>
      <c r="N113" s="210" t="str">
        <f t="shared" ca="true" si="21"/>
        <v/>
      </c>
      <c r="O113" s="299" t="str">
        <f t="shared" ca="true" si="22"/>
        <v/>
      </c>
      <c r="P113" s="297"/>
      <c r="Q113" s="297"/>
      <c r="R113" s="300" t="str">
        <f t="shared" ca="true" si="23"/>
        <v/>
      </c>
      <c r="S113" s="210" t="str">
        <f t="shared" ca="true" si="24"/>
        <v/>
      </c>
      <c r="T113" s="299" t="str">
        <f t="shared" ca="true" si="25"/>
        <v/>
      </c>
      <c r="U113" s="297"/>
      <c r="V113" s="297"/>
      <c r="W113" s="300" t="str">
        <f t="shared" ca="true" si="26"/>
        <v/>
      </c>
      <c r="X113" s="210" t="str">
        <f t="shared" ca="true" si="27"/>
        <v/>
      </c>
      <c r="Y113" s="299" t="str">
        <f t="shared" ca="true" si="28"/>
        <v/>
      </c>
      <c r="Z113" s="297"/>
      <c r="AA113" s="297"/>
      <c r="AB113" s="300" t="str">
        <f t="shared" ca="true" si="29"/>
        <v/>
      </c>
    </row>
    <row r="114" x14ac:dyDescent="0.2">
      <c r="A114" s="295"/>
      <c r="B114" s="617"/>
      <c r="C114" s="618"/>
      <c r="D114" s="210" t="str">
        <f t="shared" ca="true" si="15"/>
        <v/>
      </c>
      <c r="E114" s="299" t="str">
        <f t="shared" ca="true" si="16"/>
        <v/>
      </c>
      <c r="F114" s="297"/>
      <c r="G114" s="297"/>
      <c r="H114" s="300" t="str">
        <f t="shared" ca="true" si="17"/>
        <v/>
      </c>
      <c r="I114" s="210" t="str">
        <f t="shared" ca="true" si="18"/>
        <v/>
      </c>
      <c r="J114" s="299" t="str">
        <f t="shared" ca="true" si="19"/>
        <v/>
      </c>
      <c r="K114" s="297"/>
      <c r="L114" s="297"/>
      <c r="M114" s="300" t="str">
        <f t="shared" ca="true" si="20"/>
        <v/>
      </c>
      <c r="N114" s="210" t="str">
        <f t="shared" ca="true" si="21"/>
        <v/>
      </c>
      <c r="O114" s="299" t="str">
        <f t="shared" ca="true" si="22"/>
        <v/>
      </c>
      <c r="P114" s="297"/>
      <c r="Q114" s="297"/>
      <c r="R114" s="300" t="str">
        <f t="shared" ca="true" si="23"/>
        <v/>
      </c>
      <c r="S114" s="210" t="str">
        <f t="shared" ca="true" si="24"/>
        <v/>
      </c>
      <c r="T114" s="299" t="str">
        <f t="shared" ca="true" si="25"/>
        <v/>
      </c>
      <c r="U114" s="297"/>
      <c r="V114" s="297"/>
      <c r="W114" s="300" t="str">
        <f t="shared" ca="true" si="26"/>
        <v/>
      </c>
      <c r="X114" s="210" t="str">
        <f t="shared" ca="true" si="27"/>
        <v/>
      </c>
      <c r="Y114" s="299" t="str">
        <f t="shared" ca="true" si="28"/>
        <v/>
      </c>
      <c r="Z114" s="297"/>
      <c r="AA114" s="297"/>
      <c r="AB114" s="300" t="str">
        <f t="shared" ca="true" si="29"/>
        <v/>
      </c>
    </row>
    <row r="115" x14ac:dyDescent="0.2">
      <c r="A115" s="295"/>
      <c r="B115" s="617"/>
      <c r="C115" s="618"/>
      <c r="D115" s="210" t="str">
        <f t="shared" ca="true" si="15"/>
        <v/>
      </c>
      <c r="E115" s="299" t="str">
        <f t="shared" ca="true" si="16"/>
        <v/>
      </c>
      <c r="F115" s="297"/>
      <c r="G115" s="297"/>
      <c r="H115" s="300" t="str">
        <f t="shared" ca="true" si="17"/>
        <v/>
      </c>
      <c r="I115" s="210" t="str">
        <f t="shared" ca="true" si="18"/>
        <v/>
      </c>
      <c r="J115" s="299" t="str">
        <f t="shared" ca="true" si="19"/>
        <v/>
      </c>
      <c r="K115" s="297"/>
      <c r="L115" s="297"/>
      <c r="M115" s="300" t="str">
        <f t="shared" ca="true" si="20"/>
        <v/>
      </c>
      <c r="N115" s="210" t="str">
        <f t="shared" ca="true" si="21"/>
        <v/>
      </c>
      <c r="O115" s="299" t="str">
        <f t="shared" ca="true" si="22"/>
        <v/>
      </c>
      <c r="P115" s="297"/>
      <c r="Q115" s="297"/>
      <c r="R115" s="300" t="str">
        <f t="shared" ca="true" si="23"/>
        <v/>
      </c>
      <c r="S115" s="210" t="str">
        <f t="shared" ca="true" si="24"/>
        <v/>
      </c>
      <c r="T115" s="299" t="str">
        <f t="shared" ca="true" si="25"/>
        <v/>
      </c>
      <c r="U115" s="297"/>
      <c r="V115" s="297"/>
      <c r="W115" s="300" t="str">
        <f t="shared" ca="true" si="26"/>
        <v/>
      </c>
      <c r="X115" s="210" t="str">
        <f t="shared" ca="true" si="27"/>
        <v/>
      </c>
      <c r="Y115" s="299" t="str">
        <f t="shared" ca="true" si="28"/>
        <v/>
      </c>
      <c r="Z115" s="297"/>
      <c r="AA115" s="297"/>
      <c r="AB115" s="300" t="str">
        <f t="shared" ca="true" si="29"/>
        <v/>
      </c>
    </row>
    <row r="116" x14ac:dyDescent="0.2">
      <c r="A116" s="295"/>
      <c r="B116" s="619"/>
      <c r="C116" s="620"/>
      <c r="D116" s="211" t="str">
        <f t="shared" ca="true" si="15"/>
        <v/>
      </c>
      <c r="E116" s="302" t="str">
        <f t="shared" ca="true" si="16"/>
        <v/>
      </c>
      <c r="F116" s="303"/>
      <c r="G116" s="304"/>
      <c r="H116" s="305" t="str">
        <f t="shared" ca="true" si="17"/>
        <v/>
      </c>
      <c r="I116" s="211" t="str">
        <f t="shared" ca="true" si="18"/>
        <v/>
      </c>
      <c r="J116" s="302" t="str">
        <f t="shared" ca="true" si="19"/>
        <v/>
      </c>
      <c r="K116" s="303"/>
      <c r="L116" s="304"/>
      <c r="M116" s="305" t="str">
        <f t="shared" ca="true" si="20"/>
        <v/>
      </c>
      <c r="N116" s="211" t="str">
        <f t="shared" ca="true" si="21"/>
        <v/>
      </c>
      <c r="O116" s="302" t="str">
        <f t="shared" ca="true" si="22"/>
        <v/>
      </c>
      <c r="P116" s="303"/>
      <c r="Q116" s="304"/>
      <c r="R116" s="305" t="str">
        <f t="shared" ca="true" si="23"/>
        <v/>
      </c>
      <c r="S116" s="211" t="str">
        <f t="shared" ca="true" si="24"/>
        <v/>
      </c>
      <c r="T116" s="302" t="str">
        <f t="shared" ca="true" si="25"/>
        <v/>
      </c>
      <c r="U116" s="303"/>
      <c r="V116" s="304"/>
      <c r="W116" s="305" t="str">
        <f t="shared" ca="true" si="26"/>
        <v/>
      </c>
      <c r="X116" s="211" t="str">
        <f t="shared" ca="true" si="27"/>
        <v/>
      </c>
      <c r="Y116" s="302" t="str">
        <f t="shared" ca="true" si="28"/>
        <v/>
      </c>
      <c r="Z116" s="303"/>
      <c r="AA116" s="304"/>
      <c r="AB116" s="305" t="str">
        <f t="shared" ca="true" si="29"/>
        <v/>
      </c>
    </row>
    <row r="117" ht="11.25" customHeight="true" x14ac:dyDescent="0.2"/>
    <row r="118" ht="22.5" customHeight="true" x14ac:dyDescent="0.25">
      <c r="B118" s="1018" t="str">
        <f>CONCATENATE("National use of drinking water sources, ",C99,"–",C100)</f>
        <v>National use of drinking water sources, 2000–2020</v>
      </c>
      <c r="C118" s="1019"/>
      <c r="D118" s="1019"/>
      <c r="E118" s="1019"/>
      <c r="F118" s="1019"/>
      <c r="G118" s="1019"/>
      <c r="H118" s="1019"/>
      <c r="I118" s="1019"/>
      <c r="J118" s="1019"/>
      <c r="K118" s="1019"/>
      <c r="L118" s="1019"/>
      <c r="N118" s="306"/>
      <c r="O118" s="306"/>
      <c r="P118" s="306"/>
      <c r="Q118" s="306"/>
      <c r="R118" s="306"/>
      <c r="S118" s="1001" t="s">
        <v>11</v>
      </c>
      <c r="T118" s="1002"/>
      <c r="U118" s="1002"/>
      <c r="V118" s="1002"/>
      <c r="W118" s="1003"/>
      <c r="X118" s="306"/>
      <c r="Y118" s="306"/>
      <c r="Z118" s="306"/>
      <c r="AA118" s="306"/>
      <c r="AB118" s="30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8"/>
      <c r="D153" s="308"/>
      <c r="E153" s="309" t="str">
        <f t="shared" ref="E153:E158" ca="true" si="30">IF(ISERROR(INDIRECT(CONCATENATE($B153,"!M18"))),"",INDIRECT(CONCATENATE($B153,"!M18")))</f>
        <v/>
      </c>
      <c r="F153" s="309" t="str">
        <f t="shared" ref="F153:F158" ca="true" si="31">IF(ISERROR(INDIRECT(CONCATENATE($B153,"!M19"))),"",INDIRECT(CONCATENATE($B153,"!M19")))</f>
        <v/>
      </c>
      <c r="G153" s="309" t="str">
        <f t="shared" ref="G153:G158" ca="true" si="32">IF(ISERROR(INDIRECT(CONCATENATE($B153,"!M20"))),"",INDIRECT(CONCATENATE($B153,"!M20")))</f>
        <v/>
      </c>
      <c r="H153" s="309" t="str">
        <f t="shared" ref="H153:H158" ca="true" si="33">IF(ISERROR(INDIRECT(CONCATENATE($B153,"!M21"))),"",INDIRECT(CONCATENATE($B153,"!M21")))</f>
        <v/>
      </c>
      <c r="I153" s="309"/>
      <c r="J153" s="309" t="str">
        <f t="shared" ref="J153:J158" ca="true" si="34">IF(ISERROR(INDIRECT(CONCATENATE($B153,"!N18"))),"",INDIRECT(CONCATENATE($B153,"!N18")))</f>
        <v/>
      </c>
      <c r="K153" s="309" t="str">
        <f t="shared" ref="K153:K158" ca="true" si="35">IF(ISERROR(INDIRECT(CONCATENATE($B153,"!N19"))),"",INDIRECT(CONCATENATE($B153,"!N19")))</f>
        <v/>
      </c>
      <c r="L153" s="309" t="str">
        <f t="shared" ref="L153:L158" ca="true" si="36">IF(ISERROR(INDIRECT(CONCATENATE($B153,"!N20"))),"",INDIRECT(CONCATENATE($B153,"!N20")))</f>
        <v/>
      </c>
      <c r="M153" s="309" t="str">
        <f t="shared" ref="M153:M158" ca="true" si="37">IF(ISERROR(INDIRECT(CONCATENATE($B153,"!N21"))),"",INDIRECT(CONCATENATE($B153,"!N21")))</f>
        <v/>
      </c>
      <c r="N153" s="309"/>
      <c r="O153" s="309" t="str">
        <f t="shared" ref="O153:O158" ca="true" si="38">IF(ISERROR(INDIRECT(CONCATENATE($B153,"!O18"))),"",INDIRECT(CONCATENATE($B153,"!O18")))</f>
        <v/>
      </c>
      <c r="P153" s="309" t="str">
        <f t="shared" ref="P153:P158" ca="true" si="39">IF(ISERROR(INDIRECT(CONCATENATE($B153,"!O19"))),"",INDIRECT(CONCATENATE($B153,"!O19")))</f>
        <v/>
      </c>
      <c r="Q153" s="309" t="str">
        <f t="shared" ref="Q153:Q158" ca="true" si="40">IF(ISERROR(INDIRECT(CONCATENATE($B153,"!O20"))),"",INDIRECT(CONCATENATE($B153,"!O20")))</f>
        <v/>
      </c>
      <c r="R153" s="309" t="str">
        <f t="shared" ref="R153:R158" ca="true" si="41">IF(ISERROR(INDIRECT(CONCATENATE($B153,"!O21"))),"",INDIRECT(CONCATENATE($B153,"!O21")))</f>
        <v/>
      </c>
      <c r="S153" s="309"/>
      <c r="T153" s="309" t="str">
        <f t="shared" ref="T153:T158" ca="true" si="42">IF(ISERROR(INDIRECT(CONCATENATE($B153,"!P18"))),"",INDIRECT(CONCATENATE($B153,"!P18")))</f>
        <v/>
      </c>
      <c r="U153" s="309" t="str">
        <f t="shared" ref="U153:U158" ca="true" si="43">IF(ISERROR(INDIRECT(CONCATENATE($B153,"!P19"))),"",INDIRECT(CONCATENATE($B153,"!P19")))</f>
        <v/>
      </c>
      <c r="V153" s="309" t="str">
        <f t="shared" ref="V153:V158" ca="true" si="44">IF(ISERROR(INDIRECT(CONCATENATE($B153,"!P20"))),"",INDIRECT(CONCATENATE($B153,"!P20")))</f>
        <v/>
      </c>
      <c r="W153" s="309" t="str">
        <f t="shared" ref="W153:W158" ca="true" si="45">IF(ISERROR(INDIRECT(CONCATENATE($B153,"!P21"))),"",INDIRECT(CONCATENATE($B153,"!P21")))</f>
        <v/>
      </c>
      <c r="X153" s="309"/>
      <c r="Y153" s="309" t="str">
        <f t="shared" ref="Y153:Y158" ca="true" si="46">IF(ISERROR(INDIRECT(CONCATENATE($B153,"!Q18"))),"",INDIRECT(CONCATENATE($B153,"!Q18")))</f>
        <v/>
      </c>
      <c r="Z153" s="309" t="str">
        <f t="shared" ref="Z153:Z158" ca="true" si="47">IF(ISERROR(INDIRECT(CONCATENATE($B153,"!Q19"))),"",INDIRECT(CONCATENATE($B153,"!Q19")))</f>
        <v/>
      </c>
      <c r="AA153" s="309" t="str">
        <f t="shared" ref="AA153:AA158" ca="true" si="48">IF(ISERROR(INDIRECT(CONCATENATE($B153,"!Q20"))),"",INDIRECT(CONCATENATE($B153,"!Q20")))</f>
        <v/>
      </c>
      <c r="AB153" s="309" t="str">
        <f t="shared" ref="AB153:AB158" ca="true" si="49">IF(ISERROR(INDIRECT(CONCATENATE($B153,"!Q21"))),"",INDIRECT(CONCATENATE($B153,"!Q1")))</f>
        <v/>
      </c>
    </row>
    <row r="154" x14ac:dyDescent="0.2">
      <c r="C154" s="308"/>
      <c r="D154" s="308"/>
      <c r="E154" s="309" t="str">
        <f t="shared" ca="true" si="30"/>
        <v/>
      </c>
      <c r="F154" s="309" t="str">
        <f t="shared" ca="true" si="31"/>
        <v/>
      </c>
      <c r="G154" s="309" t="str">
        <f t="shared" ca="true" si="32"/>
        <v/>
      </c>
      <c r="H154" s="309" t="str">
        <f t="shared" ca="true" si="33"/>
        <v/>
      </c>
      <c r="I154" s="309"/>
      <c r="J154" s="309" t="str">
        <f t="shared" ca="true" si="34"/>
        <v/>
      </c>
      <c r="K154" s="309" t="str">
        <f t="shared" ca="true" si="35"/>
        <v/>
      </c>
      <c r="L154" s="309" t="str">
        <f t="shared" ca="true" si="36"/>
        <v/>
      </c>
      <c r="M154" s="309" t="str">
        <f t="shared" ca="true" si="37"/>
        <v/>
      </c>
      <c r="N154" s="309"/>
      <c r="O154" s="309" t="str">
        <f t="shared" ca="true" si="38"/>
        <v/>
      </c>
      <c r="P154" s="309" t="str">
        <f t="shared" ca="true" si="39"/>
        <v/>
      </c>
      <c r="Q154" s="309" t="str">
        <f t="shared" ca="true" si="40"/>
        <v/>
      </c>
      <c r="R154" s="309" t="str">
        <f t="shared" ca="true" si="41"/>
        <v/>
      </c>
      <c r="S154" s="309"/>
      <c r="T154" s="309" t="str">
        <f t="shared" ca="true" si="42"/>
        <v/>
      </c>
      <c r="U154" s="309" t="str">
        <f t="shared" ca="true" si="43"/>
        <v/>
      </c>
      <c r="V154" s="309" t="str">
        <f t="shared" ca="true" si="44"/>
        <v/>
      </c>
      <c r="W154" s="309" t="str">
        <f t="shared" ca="true" si="45"/>
        <v/>
      </c>
      <c r="X154" s="309"/>
      <c r="Y154" s="309" t="str">
        <f t="shared" ca="true" si="46"/>
        <v/>
      </c>
      <c r="Z154" s="309" t="str">
        <f t="shared" ca="true" si="47"/>
        <v/>
      </c>
      <c r="AA154" s="309" t="str">
        <f t="shared" ca="true" si="48"/>
        <v/>
      </c>
      <c r="AB154" s="309" t="str">
        <f t="shared" ca="true" si="49"/>
        <v/>
      </c>
    </row>
    <row r="155" x14ac:dyDescent="0.2">
      <c r="C155" s="308"/>
      <c r="D155" s="308"/>
      <c r="E155" s="309" t="str">
        <f t="shared" ca="true" si="30"/>
        <v/>
      </c>
      <c r="F155" s="309" t="str">
        <f t="shared" ca="true" si="31"/>
        <v/>
      </c>
      <c r="G155" s="309" t="str">
        <f t="shared" ca="true" si="32"/>
        <v/>
      </c>
      <c r="H155" s="309" t="str">
        <f t="shared" ca="true" si="33"/>
        <v/>
      </c>
      <c r="I155" s="309"/>
      <c r="J155" s="309" t="str">
        <f t="shared" ca="true" si="34"/>
        <v/>
      </c>
      <c r="K155" s="309" t="str">
        <f t="shared" ca="true" si="35"/>
        <v/>
      </c>
      <c r="L155" s="309" t="str">
        <f t="shared" ca="true" si="36"/>
        <v/>
      </c>
      <c r="M155" s="309" t="str">
        <f t="shared" ca="true" si="37"/>
        <v/>
      </c>
      <c r="N155" s="309"/>
      <c r="O155" s="309" t="str">
        <f t="shared" ca="true" si="38"/>
        <v/>
      </c>
      <c r="P155" s="309" t="str">
        <f t="shared" ca="true" si="39"/>
        <v/>
      </c>
      <c r="Q155" s="309" t="str">
        <f t="shared" ca="true" si="40"/>
        <v/>
      </c>
      <c r="R155" s="309" t="str">
        <f t="shared" ca="true" si="41"/>
        <v/>
      </c>
      <c r="S155" s="309"/>
      <c r="T155" s="309" t="str">
        <f t="shared" ca="true" si="42"/>
        <v/>
      </c>
      <c r="U155" s="309" t="str">
        <f t="shared" ca="true" si="43"/>
        <v/>
      </c>
      <c r="V155" s="309" t="str">
        <f t="shared" ca="true" si="44"/>
        <v/>
      </c>
      <c r="W155" s="309" t="str">
        <f t="shared" ca="true" si="45"/>
        <v/>
      </c>
      <c r="X155" s="309"/>
      <c r="Y155" s="309" t="str">
        <f t="shared" ca="true" si="46"/>
        <v/>
      </c>
      <c r="Z155" s="309" t="str">
        <f t="shared" ca="true" si="47"/>
        <v/>
      </c>
      <c r="AA155" s="309" t="str">
        <f t="shared" ca="true" si="48"/>
        <v/>
      </c>
      <c r="AB155" s="309" t="str">
        <f t="shared" ca="true" si="49"/>
        <v/>
      </c>
    </row>
    <row r="156" x14ac:dyDescent="0.2">
      <c r="C156" s="308"/>
      <c r="D156" s="308"/>
      <c r="E156" s="309" t="str">
        <f t="shared" ca="true" si="30"/>
        <v/>
      </c>
      <c r="F156" s="309" t="str">
        <f t="shared" ca="true" si="31"/>
        <v/>
      </c>
      <c r="G156" s="309" t="str">
        <f t="shared" ca="true" si="32"/>
        <v/>
      </c>
      <c r="H156" s="309" t="str">
        <f t="shared" ca="true" si="33"/>
        <v/>
      </c>
      <c r="I156" s="309"/>
      <c r="J156" s="309" t="str">
        <f t="shared" ca="true" si="34"/>
        <v/>
      </c>
      <c r="K156" s="309" t="str">
        <f t="shared" ca="true" si="35"/>
        <v/>
      </c>
      <c r="L156" s="309" t="str">
        <f t="shared" ca="true" si="36"/>
        <v/>
      </c>
      <c r="M156" s="309" t="str">
        <f t="shared" ca="true" si="37"/>
        <v/>
      </c>
      <c r="N156" s="309"/>
      <c r="O156" s="309" t="str">
        <f t="shared" ca="true" si="38"/>
        <v/>
      </c>
      <c r="P156" s="309" t="str">
        <f t="shared" ca="true" si="39"/>
        <v/>
      </c>
      <c r="Q156" s="309" t="str">
        <f t="shared" ca="true" si="40"/>
        <v/>
      </c>
      <c r="R156" s="309" t="str">
        <f t="shared" ca="true" si="41"/>
        <v/>
      </c>
      <c r="S156" s="309"/>
      <c r="T156" s="309" t="str">
        <f t="shared" ca="true" si="42"/>
        <v/>
      </c>
      <c r="U156" s="309" t="str">
        <f t="shared" ca="true" si="43"/>
        <v/>
      </c>
      <c r="V156" s="309" t="str">
        <f t="shared" ca="true" si="44"/>
        <v/>
      </c>
      <c r="W156" s="309" t="str">
        <f t="shared" ca="true" si="45"/>
        <v/>
      </c>
      <c r="X156" s="309"/>
      <c r="Y156" s="309" t="str">
        <f t="shared" ca="true" si="46"/>
        <v/>
      </c>
      <c r="Z156" s="309" t="str">
        <f t="shared" ca="true" si="47"/>
        <v/>
      </c>
      <c r="AA156" s="309" t="str">
        <f t="shared" ca="true" si="48"/>
        <v/>
      </c>
      <c r="AB156" s="309" t="str">
        <f t="shared" ca="true" si="49"/>
        <v/>
      </c>
    </row>
    <row r="157" x14ac:dyDescent="0.2">
      <c r="B157" s="309"/>
      <c r="C157" s="308"/>
      <c r="D157" s="308"/>
      <c r="E157" s="309" t="str">
        <f t="shared" ca="true" si="30"/>
        <v/>
      </c>
      <c r="F157" s="309" t="str">
        <f t="shared" ca="true" si="31"/>
        <v/>
      </c>
      <c r="G157" s="309" t="str">
        <f t="shared" ca="true" si="32"/>
        <v/>
      </c>
      <c r="H157" s="309" t="str">
        <f t="shared" ca="true" si="33"/>
        <v/>
      </c>
      <c r="I157" s="309"/>
      <c r="J157" s="309" t="str">
        <f t="shared" ca="true" si="34"/>
        <v/>
      </c>
      <c r="K157" s="309" t="str">
        <f t="shared" ca="true" si="35"/>
        <v/>
      </c>
      <c r="L157" s="309" t="str">
        <f t="shared" ca="true" si="36"/>
        <v/>
      </c>
      <c r="M157" s="309" t="str">
        <f t="shared" ca="true" si="37"/>
        <v/>
      </c>
      <c r="N157" s="309"/>
      <c r="O157" s="309" t="str">
        <f t="shared" ca="true" si="38"/>
        <v/>
      </c>
      <c r="P157" s="309" t="str">
        <f t="shared" ca="true" si="39"/>
        <v/>
      </c>
      <c r="Q157" s="309" t="str">
        <f t="shared" ca="true" si="40"/>
        <v/>
      </c>
      <c r="R157" s="309" t="str">
        <f t="shared" ca="true" si="41"/>
        <v/>
      </c>
      <c r="S157" s="309"/>
      <c r="T157" s="309" t="str">
        <f t="shared" ca="true" si="42"/>
        <v/>
      </c>
      <c r="U157" s="309" t="str">
        <f t="shared" ca="true" si="43"/>
        <v/>
      </c>
      <c r="V157" s="309" t="str">
        <f t="shared" ca="true" si="44"/>
        <v/>
      </c>
      <c r="W157" s="309" t="str">
        <f t="shared" ca="true" si="45"/>
        <v/>
      </c>
      <c r="X157" s="309"/>
      <c r="Y157" s="309" t="str">
        <f t="shared" ca="true" si="46"/>
        <v/>
      </c>
      <c r="Z157" s="309" t="str">
        <f t="shared" ca="true" si="47"/>
        <v/>
      </c>
      <c r="AA157" s="309" t="str">
        <f t="shared" ca="true" si="48"/>
        <v/>
      </c>
      <c r="AB157" s="309" t="str">
        <f t="shared" ca="true" si="49"/>
        <v/>
      </c>
    </row>
    <row r="158" x14ac:dyDescent="0.2">
      <c r="B158" s="309"/>
      <c r="C158" s="308"/>
      <c r="D158" s="308"/>
      <c r="E158" s="309" t="str">
        <f t="shared" ca="true" si="30"/>
        <v/>
      </c>
      <c r="F158" s="309" t="str">
        <f t="shared" ca="true" si="31"/>
        <v/>
      </c>
      <c r="G158" s="309" t="str">
        <f t="shared" ca="true" si="32"/>
        <v/>
      </c>
      <c r="H158" s="309" t="str">
        <f t="shared" ca="true" si="33"/>
        <v/>
      </c>
      <c r="I158" s="309"/>
      <c r="J158" s="309" t="str">
        <f t="shared" ca="true" si="34"/>
        <v/>
      </c>
      <c r="K158" s="309" t="str">
        <f t="shared" ca="true" si="35"/>
        <v/>
      </c>
      <c r="L158" s="309" t="str">
        <f t="shared" ca="true" si="36"/>
        <v/>
      </c>
      <c r="M158" s="309" t="str">
        <f t="shared" ca="true" si="37"/>
        <v/>
      </c>
      <c r="N158" s="309"/>
      <c r="O158" s="309" t="str">
        <f t="shared" ca="true" si="38"/>
        <v/>
      </c>
      <c r="P158" s="309" t="str">
        <f t="shared" ca="true" si="39"/>
        <v/>
      </c>
      <c r="Q158" s="309" t="str">
        <f t="shared" ca="true" si="40"/>
        <v/>
      </c>
      <c r="R158" s="309" t="str">
        <f t="shared" ca="true" si="41"/>
        <v/>
      </c>
      <c r="S158" s="309"/>
      <c r="T158" s="309" t="str">
        <f t="shared" ca="true" si="42"/>
        <v/>
      </c>
      <c r="U158" s="309" t="str">
        <f t="shared" ca="true" si="43"/>
        <v/>
      </c>
      <c r="V158" s="309" t="str">
        <f t="shared" ca="true" si="44"/>
        <v/>
      </c>
      <c r="W158" s="309" t="str">
        <f t="shared" ca="true" si="45"/>
        <v/>
      </c>
      <c r="X158" s="309"/>
      <c r="Y158" s="309" t="str">
        <f t="shared" ca="true" si="46"/>
        <v/>
      </c>
      <c r="Z158" s="309" t="str">
        <f t="shared" ca="true" si="47"/>
        <v/>
      </c>
      <c r="AA158" s="309" t="str">
        <f t="shared" ca="true" si="48"/>
        <v/>
      </c>
      <c r="AB158" s="309" t="str">
        <f t="shared" ca="true" si="49"/>
        <v/>
      </c>
    </row>
    <row r="197" s="248" customFormat="true" ht="16.5" customHeight="true" x14ac:dyDescent="0.2">
      <c r="A197" s="1015" t="s">
        <v>6</v>
      </c>
      <c r="B197" s="1015"/>
      <c r="C197" s="1015"/>
      <c r="D197" s="1004" t="s">
        <v>0</v>
      </c>
      <c r="E197" s="1005"/>
      <c r="F197" s="1005"/>
      <c r="G197" s="1005"/>
      <c r="H197" s="1006"/>
      <c r="I197" s="1004" t="s">
        <v>1</v>
      </c>
      <c r="J197" s="1005"/>
      <c r="K197" s="1005"/>
      <c r="L197" s="1005"/>
      <c r="M197" s="1006"/>
      <c r="N197" s="1004" t="s">
        <v>2</v>
      </c>
      <c r="O197" s="1005"/>
      <c r="P197" s="1005"/>
      <c r="Q197" s="1005"/>
      <c r="R197" s="1006"/>
      <c r="S197" s="1004" t="s">
        <v>3</v>
      </c>
      <c r="T197" s="1005"/>
      <c r="U197" s="1005"/>
      <c r="V197" s="1005"/>
      <c r="W197" s="1006"/>
      <c r="X197" s="1004" t="s">
        <v>4</v>
      </c>
      <c r="Y197" s="1005"/>
      <c r="Z197" s="1005"/>
      <c r="AA197" s="1005"/>
      <c r="AB197" s="1006"/>
    </row>
    <row r="198" s="252" customFormat="true" ht="22.5" customHeight="true" x14ac:dyDescent="0.2">
      <c r="A198" s="1017"/>
      <c r="B198" s="1017"/>
      <c r="C198" s="1017"/>
      <c r="D198" s="262" t="s">
        <v>14</v>
      </c>
      <c r="E198" s="263" t="s">
        <v>15</v>
      </c>
      <c r="F198" s="250" t="s">
        <v>16</v>
      </c>
      <c r="G198" s="250" t="s">
        <v>22</v>
      </c>
      <c r="H198" s="251" t="s">
        <v>17</v>
      </c>
      <c r="I198" s="262" t="s">
        <v>14</v>
      </c>
      <c r="J198" s="263" t="s">
        <v>15</v>
      </c>
      <c r="K198" s="250" t="s">
        <v>16</v>
      </c>
      <c r="L198" s="250" t="s">
        <v>22</v>
      </c>
      <c r="M198" s="251" t="s">
        <v>17</v>
      </c>
      <c r="N198" s="262" t="s">
        <v>14</v>
      </c>
      <c r="O198" s="263" t="s">
        <v>15</v>
      </c>
      <c r="P198" s="250" t="s">
        <v>16</v>
      </c>
      <c r="Q198" s="250" t="s">
        <v>22</v>
      </c>
      <c r="R198" s="251" t="s">
        <v>17</v>
      </c>
      <c r="S198" s="262" t="s">
        <v>14</v>
      </c>
      <c r="T198" s="263" t="s">
        <v>15</v>
      </c>
      <c r="U198" s="250" t="s">
        <v>16</v>
      </c>
      <c r="V198" s="250" t="s">
        <v>22</v>
      </c>
      <c r="W198" s="251" t="s">
        <v>17</v>
      </c>
      <c r="X198" s="262" t="s">
        <v>14</v>
      </c>
      <c r="Y198" s="263" t="s">
        <v>15</v>
      </c>
      <c r="Z198" s="250" t="s">
        <v>16</v>
      </c>
      <c r="AA198" s="250" t="s">
        <v>22</v>
      </c>
      <c r="AB198" s="251" t="s">
        <v>17</v>
      </c>
    </row>
    <row r="199" s="272" customFormat="true" ht="15" customHeight="true" x14ac:dyDescent="0.2">
      <c r="A199" s="1007" t="s">
        <v>10</v>
      </c>
      <c r="B199" s="1008"/>
      <c r="C199" s="369">
        <v>2000</v>
      </c>
      <c r="D199" s="264">
        <f ca="true">IF((D201+H201)&gt;100,D201*100/(D201+H201),D201)</f>
        <v>29.393078173170579</v>
      </c>
      <c r="E199" s="265">
        <f ca="true">D199*AVERAGEIF(E205:E216,"&gt;0")/100</f>
        <v>23.656047055824537</v>
      </c>
      <c r="F199" s="266">
        <f ca="true">D199*(100-AVERAGEIF(E205:E216,"&gt;0"))/100</f>
        <v>5.7370311173460404</v>
      </c>
      <c r="G199" s="267">
        <f ca="true">100-(E199+F199+H199)</f>
        <v>58.948238039292789</v>
      </c>
      <c r="H199" s="268">
        <f ca="true">IF((D201+H201)&gt;100,H201*100/(D201+H201),H201)</f>
        <v>11.658683787536631</v>
      </c>
      <c r="I199" s="264">
        <f ca="true">IF((I201+M201)&gt;100,I201*100/(I201+M201),I201)</f>
        <v>51.315356929196241</v>
      </c>
      <c r="J199" s="265">
        <f ca="true">I199*AVERAGEIF(J205:J216,"&gt;0")/100</f>
        <v>44.207345902960078</v>
      </c>
      <c r="K199" s="269">
        <f ca="true">I199*(100-AVERAGEIF(J205:J216,"&gt;0"))/100</f>
        <v>7.1080110262361655</v>
      </c>
      <c r="L199" s="270">
        <f ca="true">100-(J199+K199+M199)</f>
        <v>42.450070155485264</v>
      </c>
      <c r="M199" s="271">
        <f ca="true">IF((I201+M201)&gt;100,M201*100/(I201+M201),M201)</f>
        <v>6.2345729153184948</v>
      </c>
      <c r="N199" s="264">
        <f ca="true">IF((N201+R201)&gt;100,N201*100/(N201+R201),N201)</f>
        <v>77.362640691115303</v>
      </c>
      <c r="O199" s="265">
        <f ca="true">N199*AVERAGEIF(O205:O216,"&gt;0")/100</f>
        <v>71.785309226646078</v>
      </c>
      <c r="P199" s="269">
        <f ca="true">N199*(100-AVERAGEIF(O205:O216,"&gt;0"))/100</f>
        <v>5.5773314644692231</v>
      </c>
      <c r="Q199" s="270">
        <f ca="true">100-(O199+P199+R199)</f>
        <v>21.39969985781957</v>
      </c>
      <c r="R199" s="271">
        <f ca="true">IF((N201+R201)&gt;100,R201*100/(N201+R201),R201)</f>
        <v>1.2376594510651273</v>
      </c>
      <c r="S199" s="264">
        <f ca="true">IF((S201+W201)&gt;100,S201*100/(S201+W201),S201)</f>
        <v>86.930209576237075</v>
      </c>
      <c r="T199" s="265">
        <f ca="true">S199*AVERAGEIF(T205:T216,"&gt;0")/100</f>
        <v>83.896274718704277</v>
      </c>
      <c r="U199" s="269">
        <f ca="true">S199*(100-AVERAGEIF(T205:T216,"&gt;0"))/100</f>
        <v>3.0339348575327905</v>
      </c>
      <c r="V199" s="270">
        <f ca="true">100-(T199+U199+W199)</f>
        <v>12.6793359910817</v>
      </c>
      <c r="W199" s="271">
        <f ca="true">IF((S201+W201)&gt;100,W201*100/(S201+W201),W201)</f>
        <v>0.39045443268123847</v>
      </c>
      <c r="X199" s="264">
        <f ca="true">IF((X201+AB201)&gt;100,X201*100/(X201+AB201),X201)</f>
        <v>94.649259207619252</v>
      </c>
      <c r="Y199" s="265">
        <f ca="true">X199*AVERAGEIF(Y205:Y216,"&gt;0")/100</f>
        <v>93.294170162188124</v>
      </c>
      <c r="Z199" s="269">
        <f ca="true">X199*(100-AVERAGEIF(Y205:Y216,"&gt;0"))/100</f>
        <v>1.3550890454311306</v>
      </c>
      <c r="AA199" s="270">
        <f ca="true">100-(Y199+Z199+AB199)</f>
        <v>5.3507407923807477</v>
      </c>
      <c r="AB199" s="271">
        <f ca="true">IF((X201+AB201)&gt;100,AB201*100/(X201+AB201),AB201)</f>
        <v>0</v>
      </c>
    </row>
    <row r="200" s="272" customFormat="true" ht="15" customHeight="true" x14ac:dyDescent="0.2">
      <c r="A200" s="1009"/>
      <c r="B200" s="1010"/>
      <c r="C200" s="370">
        <v>2020</v>
      </c>
      <c r="D200" s="273">
        <f ca="true">IF((D202+H202)&gt;100,D202*100/(D202+H202),D202)</f>
        <v>73.66643745795318</v>
      </c>
      <c r="E200" s="274">
        <f ca="true">D200*AVERAGEIF(E205:E216,"&gt;0")/100</f>
        <v>59.287996332788254</v>
      </c>
      <c r="F200" s="275">
        <f ca="true">D200*(100-AVERAGEIF(E205:E216,"&gt;0"))/100</f>
        <v>14.378441125164922</v>
      </c>
      <c r="G200" s="276">
        <f ca="true">100-(E200+F200+H200)</f>
        <v>18.847969776337948</v>
      </c>
      <c r="H200" s="277">
        <f ca="true">IF((D202+H202)&gt;100,H202*100/(D202+H202),H202)</f>
        <v>7.4855927657088728</v>
      </c>
      <c r="I200" s="273">
        <f ca="true">IF((I202+M202)&gt;100,I202*100/(I202+M202),I202)</f>
        <v>96.174303542920825</v>
      </c>
      <c r="J200" s="274">
        <f ca="true">I200*AVERAGEIF(J205:J216,"&gt;0")/100</f>
        <v>82.852599263110548</v>
      </c>
      <c r="K200" s="275">
        <f ca="true">I200*(100-AVERAGEIF(J205:J216,"&gt;0"))/100</f>
        <v>13.32170427981027</v>
      </c>
      <c r="L200" s="276">
        <f ca="true">100-(J200+K200+M200)</f>
        <v>3.0716697198864722</v>
      </c>
      <c r="M200" s="277">
        <f ca="true">IF((I202+M202)&gt;100,M202*100/(I202+M202),M202)</f>
        <v>0.75402673719270297</v>
      </c>
      <c r="N200" s="273">
        <f ca="true">IF((N202+R202)&gt;100,N202*100/(N202+R202),N202)</f>
        <v>99.575131678629987</v>
      </c>
      <c r="O200" s="274">
        <f ca="true">N200*AVERAGEIF(O205:O216,"&gt;0")/100</f>
        <v>92.396427461341432</v>
      </c>
      <c r="P200" s="275">
        <f ca="true">N200*(100-AVERAGEIF(O205:O216,"&gt;0"))/100</f>
        <v>7.1787042172885629</v>
      </c>
      <c r="Q200" s="276">
        <f ca="true">100-(O200+P200+R200)</f>
        <v>0.42486832136999908</v>
      </c>
      <c r="R200" s="277">
        <f ca="true">IF((N202+R202)&gt;100,R202*100/(N202+R202),R202)</f>
        <v>0</v>
      </c>
      <c r="S200" s="273">
        <f ca="true">IF((S202+W202)&gt;100,S202*100/(S202+W202),S202)</f>
        <v>100</v>
      </c>
      <c r="T200" s="274">
        <f ca="true">S200*AVERAGEIF(T205:T216,"&gt;0")/100</f>
        <v>96.509918850624587</v>
      </c>
      <c r="U200" s="275">
        <f ca="true">S200*(100-AVERAGEIF(T205:T216,"&gt;0"))/100</f>
        <v>3.4900811493754134</v>
      </c>
      <c r="V200" s="276">
        <f ca="true">100-(T200+U200+W200)</f>
        <v>0</v>
      </c>
      <c r="W200" s="277">
        <f ca="true">IF((S202+W202)&gt;100,W202*100/(S202+W202),W202)</f>
        <v>0</v>
      </c>
      <c r="X200" s="273">
        <f ca="true">IF((X202+AB202)&gt;100,X202*100/(X202+AB202),X202)</f>
        <v>99.942471698760315</v>
      </c>
      <c r="Y200" s="274">
        <f ca="true">X200*AVERAGEIF(Y205:Y216,"&gt;0")/100</f>
        <v>98.511599976085506</v>
      </c>
      <c r="Z200" s="275">
        <f ca="true">X200*(100-AVERAGEIF(Y205:Y216,"&gt;0"))/100</f>
        <v>1.4308717226748113</v>
      </c>
      <c r="AA200" s="276">
        <f ca="true">100-(Y200+Z200+AB200)</f>
        <v>0</v>
      </c>
      <c r="AB200" s="277">
        <f ca="true">IF((X202+AB202)&gt;100,AB202*100/(X202+AB202),AB202)</f>
        <v>5.7528301239680557E-2</v>
      </c>
    </row>
    <row r="201" hidden="true" x14ac:dyDescent="0.2">
      <c r="A201" s="1011" t="s">
        <v>12</v>
      </c>
      <c r="B201" s="1012"/>
      <c r="C201" s="278">
        <f>MinRegYear(C199,C205:C216)</f>
        <v>2001</v>
      </c>
      <c r="D201" s="279">
        <f ca="true">IF(MAX(C205:C216)-MIN(C205:C216)&lt;5,AVERAGEIF(C205:C216,"&gt;0",D205:D216),
IF(FORECAST($C201,D$205:D$216,$C$205:$C$216)&lt;0,0,
IF(FORECAST($C201,D$205:D$216,$C$205:$C$216)&gt;100,100,
FORECAST($C201,D$205:D$216,$C$205:$C$216))))</f>
        <v>29.393078173170579</v>
      </c>
      <c r="E201" s="280"/>
      <c r="F201" s="281"/>
      <c r="G201" s="281"/>
      <c r="H201" s="282">
        <f ca="true">IF(MAX(C205:C216)-MIN(C205:C216)&lt;5,AVERAGEIF(C205:C216,"&gt;0",H205:H216),
IF(FORECAST($C201,H$205:H$216,$C$205:$C$216)&lt;0,0,
IF(FORECAST($C201,H$205:H$216,$C$205:$C$216)&gt;100,100,
FORECAST($C201,H$205:H$216,$C$205:$C$216))))</f>
        <v>11.658683787536631</v>
      </c>
      <c r="I201" s="279">
        <f ca="true">IF(MAX(C205:C216)-MIN(C205:C216)&lt;5,AVERAGEIF(C205:C216,"&gt;0",I205:I216),
IF(FORECAST($C201,I$205:I$216,$C$205:$C$216)&lt;0,0,
IF(FORECAST($C201,I$205:I$216,$C$205:$C$216)&gt;100,100,
FORECAST($C201,I$205:I$216,$C$205:$C$216))))</f>
        <v>51.315356929196241</v>
      </c>
      <c r="J201" s="280"/>
      <c r="K201" s="281"/>
      <c r="L201" s="281"/>
      <c r="M201" s="282">
        <f ca="true">IF(MAX(C205:C216)-MIN(C205:C216)&lt;5,AVERAGEIF(C205:C216,"&gt;0",M205:M216),
IF(FORECAST($C201,M$205:M$216,$C$205:$C$216)&lt;0,0,
IF(FORECAST($C201,M$205:M$216,$C$205:$C$216)&gt;100,100,
FORECAST($C201,M$205:M$216,$C$205:$C$216))))</f>
        <v>6.2345729153184948</v>
      </c>
      <c r="N201" s="279">
        <f ca="true">IF(MAX(C205:C216)-MIN(C205:C216)&lt;5,AVERAGEIF(C205:C216,"&gt;0",N205:N216),
IF(FORECAST($C201,N$205:N$216,$C$205:$C$216)&lt;0,0,
IF(FORECAST($C201,N$205:N$216,$C$205:$C$216)&gt;100,100,
FORECAST($C201,N$205:N$216,$C$205:$C$216))))</f>
        <v>77.362640691115303</v>
      </c>
      <c r="O201" s="280"/>
      <c r="P201" s="281"/>
      <c r="Q201" s="281"/>
      <c r="R201" s="282">
        <f ca="true">IF(MAX(C205:C216)-MIN(C205:C216)&lt;5,AVERAGEIF(C205:C216,"&gt;0",R205:R216),
IF(FORECAST($C201,R$205:R$216,$C$205:$C$216)&lt;0,0,
IF(FORECAST($C201,R$205:R$216,$C$205:$C$216)&gt;100,100,
FORECAST($C201,R$205:R$216,$C$205:$C$216))))</f>
        <v>1.2376594510651273</v>
      </c>
      <c r="S201" s="279">
        <f ca="true">IF(MAX(C205:C216)-MIN(C205:C216)&lt;5,AVERAGEIF(C205:C216,"&gt;0",S205:S216),
IF(FORECAST($C201,S$205:S$216,$C$205:$C$216)&lt;0,0,
IF(FORECAST($C201,S$205:S$216,$C$205:$C$216)&gt;100,100,
FORECAST($C201,S$205:S$216,$C$205:$C$216))))</f>
        <v>86.930209576237075</v>
      </c>
      <c r="T201" s="280"/>
      <c r="U201" s="281"/>
      <c r="V201" s="281"/>
      <c r="W201" s="282">
        <f ca="true">IF(MAX(C205:C216)-MIN(C205:C216)&lt;5,AVERAGEIF(C205:C216,"&gt;0",W205:W216),
IF(FORECAST($C201,W$205:W$216,$C$205:$C$216)&lt;0,0,
IF(FORECAST($C201,W$205:W$216,$C$205:$C$216)&gt;100,100,
FORECAST($C201,W$205:W$216,$C$205:$C$216))))</f>
        <v>0.39045443268123847</v>
      </c>
      <c r="X201" s="279">
        <f ca="true">IF(MAX(C205:C216)-MIN(C205:C216)&lt;5,AVERAGEIF(C205:C216,"&gt;0",X205:X216),
IF(FORECAST($C201,X$205:X$216,$C$205:$C$216)&lt;0,0,
IF(FORECAST($C201,X$205:X$216,$C$205:$C$216)&gt;100,100,
FORECAST($C201,X$205:X$216,$C$205:$C$216))))</f>
        <v>94.649259207619252</v>
      </c>
      <c r="Y201" s="280"/>
      <c r="Z201" s="281"/>
      <c r="AA201" s="281"/>
      <c r="AB201" s="282">
        <f ca="true">IF(MAX(C205:C216)-MIN(C205:C216)&lt;5,AVERAGEIF(C205:C216,"&gt;0",AB205:AB216),
IF(FORECAST($C201,AB$205:AB$216,$C$205:$C$216)&lt;0,0,
IF(FORECAST($C201,AB$205:AB$216,$C$205:$C$216)&gt;100,100,
FORECAST($C201,AB$205:AB$216,$C$205:$C$216))))</f>
        <v>0</v>
      </c>
    </row>
    <row r="202" hidden="true" x14ac:dyDescent="0.2">
      <c r="A202" s="1013"/>
      <c r="B202" s="1014"/>
      <c r="C202" s="257">
        <f>MaxRegYear(C200,C205:C216)</f>
        <v>2020</v>
      </c>
      <c r="D202" s="283">
        <f ca="true">IF(MAX(C205:C216)-MIN(C205:C216)&lt;5,AVERAGEIF(C205:C216,"&gt;0",D205:D216),
IF(FORECAST($C202,D$205:D$216,$C$205:$C$216)&lt;0,0,
IF(FORECAST($C202,D$205:D$216,$C$205:$C$216)&gt;100,100,
FORECAST($C202,D$205:D$216,$C$205:$C$216))))</f>
        <v>73.66643745795318</v>
      </c>
      <c r="E202" s="284"/>
      <c r="F202" s="285"/>
      <c r="G202" s="285"/>
      <c r="H202" s="286">
        <f ca="true">IF(MAX(C205:C216)-MIN(C205:C216)&lt;5,AVERAGEIF(C205:C216,"&gt;0",H205:H216),
IF(FORECAST($C202,H$205:H$216,$C$205:$C$216)&lt;0,0,
IF(FORECAST($C202,H$205:H$216,$C$205:$C$216)&gt;100,100,
FORECAST($C202,H$205:H$216,$C$205:$C$216))))</f>
        <v>7.4855927657088728</v>
      </c>
      <c r="I202" s="283">
        <f ca="true">IF(MAX(C205:C216)-MIN(C205:C216)&lt;5,AVERAGEIF(C205:C216,"&gt;0",I205:I216),
IF(FORECAST($C202,I$205:I$216,$C$205:$C$216)&lt;0,0,
IF(FORECAST($C202,I$205:I$216,$C$205:$C$216)&gt;100,100,
FORECAST($C202,I$205:I$216,$C$205:$C$216))))</f>
        <v>96.174303542920825</v>
      </c>
      <c r="J202" s="284"/>
      <c r="K202" s="285"/>
      <c r="L202" s="285"/>
      <c r="M202" s="286">
        <f ca="true">IF(MAX(C205:C216)-MIN(C205:C216)&lt;5,AVERAGEIF(C205:C216,"&gt;0",M205:M216),
IF(FORECAST($C202,M$205:M$216,$C$205:$C$216)&lt;0,0,
IF(FORECAST($C202,M$205:M$216,$C$205:$C$216)&gt;100,100,
FORECAST($C202,M$205:M$216,$C$205:$C$216))))</f>
        <v>0.75402673719270297</v>
      </c>
      <c r="N202" s="283">
        <f ca="true">IF(MAX(C205:C216)-MIN(C205:C216)&lt;5,AVERAGEIF(C205:C216,"&gt;0",N205:N216),
IF(FORECAST($C202,N$205:N$216,$C$205:$C$216)&lt;0,0,
IF(FORECAST($C202,N$205:N$216,$C$205:$C$216)&gt;100,100,
FORECAST($C202,N$205:N$216,$C$205:$C$216))))</f>
        <v>99.575131678629987</v>
      </c>
      <c r="O202" s="284"/>
      <c r="P202" s="285"/>
      <c r="Q202" s="285"/>
      <c r="R202" s="286">
        <f ca="true">IF(MAX(C205:C216)-MIN(C205:C216)&lt;5,AVERAGEIF(C205:C216,"&gt;0",R205:R216),
IF(FORECAST($C202,R$205:R$216,$C$205:$C$216)&lt;0,0,
IF(FORECAST($C202,R$205:R$216,$C$205:$C$216)&gt;100,100,
FORECAST($C202,R$205:R$216,$C$205:$C$216))))</f>
        <v>0</v>
      </c>
      <c r="S202" s="283">
        <f ca="true">IF(MAX(C205:C216)-MIN(C205:C216)&lt;5,AVERAGEIF(C205:C216,"&gt;0",S205:S216),
IF(FORECAST($C202,S$205:S$216,$C$205:$C$216)&lt;0,0,
IF(FORECAST($C202,S$205:S$216,$C$205:$C$216)&gt;100,100,
FORECAST($C202,S$205:S$216,$C$205:$C$216))))</f>
        <v>100</v>
      </c>
      <c r="T202" s="284"/>
      <c r="U202" s="285"/>
      <c r="V202" s="285"/>
      <c r="W202" s="286">
        <f ca="true">IF(MAX(C205:C216)-MIN(C205:C216)&lt;5,AVERAGEIF(C205:C216,"&gt;0",W205:W216),
IF(FORECAST($C202,W$205:W$216,$C$205:$C$216)&lt;0,0,
IF(FORECAST($C202,W$205:W$216,$C$205:$C$216)&gt;100,100,
FORECAST($C202,W$205:W$216,$C$205:$C$216))))</f>
        <v>0</v>
      </c>
      <c r="X202" s="283">
        <f ca="true">IF(MAX(C205:C216)-MIN(C205:C216)&lt;5,AVERAGEIF(C205:C216,"&gt;0",X205:X216),
IF(FORECAST($C202,X$205:X$216,$C$205:$C$216)&lt;0,0,
IF(FORECAST($C202,X$205:X$216,$C$205:$C$216)&gt;100,100,
FORECAST($C202,X$205:X$216,$C$205:$C$216))))</f>
        <v>100</v>
      </c>
      <c r="Y202" s="284"/>
      <c r="Z202" s="285"/>
      <c r="AA202" s="285"/>
      <c r="AB202" s="286">
        <f ca="true">IF(MAX(C205:C216)-MIN(C205:C216)&lt;5,AVERAGEIF(C205:C216,"&gt;0",AB205:AB216),
IF(FORECAST($C202,AB$205:AB$216,$C$205:$C$216)&lt;0,0,
IF(FORECAST($C202,AB$205:AB$216,$C$205:$C$216)&gt;100,100,
FORECAST($C202,AB$205:AB$216,$C$205:$C$216))))</f>
        <v>5.7561415344097533E-2</v>
      </c>
    </row>
    <row r="203" ht="9" customHeight="true" x14ac:dyDescent="0.2">
      <c r="D203" s="287"/>
      <c r="I203" s="287"/>
      <c r="K203" s="247"/>
      <c r="L203" s="247"/>
      <c r="N203" s="287"/>
      <c r="P203" s="247"/>
      <c r="Q203" s="247"/>
      <c r="S203" s="287"/>
      <c r="U203" s="247"/>
      <c r="V203" s="247"/>
      <c r="X203" s="287"/>
      <c r="Z203" s="247"/>
      <c r="AA203" s="247"/>
      <c r="AB203" s="288"/>
    </row>
    <row r="204" s="316" customFormat="true" ht="22.5" customHeight="true" x14ac:dyDescent="0.2">
      <c r="B204" s="289" t="s">
        <v>8</v>
      </c>
      <c r="C204" s="290" t="s">
        <v>9</v>
      </c>
      <c r="D204" s="291" t="s">
        <v>14</v>
      </c>
      <c r="E204" s="990" t="s">
        <v>617</v>
      </c>
      <c r="F204" s="379"/>
      <c r="G204" s="379"/>
      <c r="H204" s="293" t="s">
        <v>17</v>
      </c>
      <c r="I204" s="291" t="s">
        <v>14</v>
      </c>
      <c r="J204" s="990" t="s">
        <v>617</v>
      </c>
      <c r="K204" s="379"/>
      <c r="L204" s="379"/>
      <c r="M204" s="293" t="s">
        <v>17</v>
      </c>
      <c r="N204" s="291" t="s">
        <v>14</v>
      </c>
      <c r="O204" s="990" t="s">
        <v>617</v>
      </c>
      <c r="P204" s="379"/>
      <c r="Q204" s="379"/>
      <c r="R204" s="293" t="s">
        <v>17</v>
      </c>
      <c r="S204" s="291" t="s">
        <v>14</v>
      </c>
      <c r="T204" s="990" t="s">
        <v>617</v>
      </c>
      <c r="U204" s="379"/>
      <c r="V204" s="379"/>
      <c r="W204" s="293" t="s">
        <v>17</v>
      </c>
      <c r="X204" s="291" t="s">
        <v>14</v>
      </c>
      <c r="Y204" s="990" t="s">
        <v>617</v>
      </c>
      <c r="Z204" s="379"/>
      <c r="AA204" s="379"/>
      <c r="AB204" s="293" t="s">
        <v>17</v>
      </c>
      <c r="AD204" s="380"/>
    </row>
    <row r="205" x14ac:dyDescent="0.2">
      <c r="A205" s="295"/>
      <c r="B205" s="615" t="s">
        <v>188</v>
      </c>
      <c r="C205" s="616">
        <v>2003</v>
      </c>
      <c r="D205" s="209">
        <f t="shared" ref="D205:D216" ca="true" si="50">IF(ISERROR(INDIRECT(CONCATENATE($B205,"!H16"))),"",INDIRECT(CONCATENATE($B205,"!H16")))</f>
        <v>41.74017492544224</v>
      </c>
      <c r="E205" s="299">
        <f t="shared" ref="E205:E216" ca="true" si="51">IF(ISERROR(INDIRECT(CONCATENATE($B205,"!H23"))),"",INDIRECT(CONCATENATE($B205,"!H23")))</f>
        <v>78.468193564450445</v>
      </c>
      <c r="F205" s="297"/>
      <c r="G205" s="297"/>
      <c r="H205" s="298">
        <f t="shared" ref="H205:H216" ca="true" si="52">IF(ISERROR(INDIRECT(CONCATENATE($B205,"!H21"))),"",INDIRECT(CONCATENATE($B205,"!H21")))</f>
        <v>10.303558907374958</v>
      </c>
      <c r="I205" s="209">
        <f t="shared" ref="I205:I216" ca="true" si="53">IF(ISERROR(INDIRECT(CONCATENATE($B205,"!I16"))),"",INDIRECT(CONCATENATE($B205,"!I16")))</f>
        <v>57.953691817131713</v>
      </c>
      <c r="J205" s="299">
        <f t="shared" ref="J205:J216" ca="true" si="54">IF(ISERROR(INDIRECT(CONCATENATE($B205,"!I23"))),"",INDIRECT(CONCATENATE($B205,"!I23")))</f>
        <v>83.476569269035934</v>
      </c>
      <c r="K205" s="297"/>
      <c r="L205" s="297"/>
      <c r="M205" s="298">
        <f t="shared" ref="M205:M216" ca="true" si="55">IF(ISERROR(INDIRECT(CONCATENATE($B205,"!I21"))),"",INDIRECT(CONCATENATE($B205,"!I21")))</f>
        <v>4.3940352340145878</v>
      </c>
      <c r="N205" s="209">
        <f t="shared" ref="N205:N216" ca="true" si="56">IF(ISERROR(INDIRECT(CONCATENATE($B205,"!J16"))),"",INDIRECT(CONCATENATE($B205,"!J16")))</f>
        <v>77.943160640864136</v>
      </c>
      <c r="O205" s="299">
        <f t="shared" ref="O205:O216" ca="true" si="57">IF(ISERROR(INDIRECT(CONCATENATE($B205,"!J23"))),"",INDIRECT(CONCATENATE($B205,"!J23")))</f>
        <v>92.765961679208459</v>
      </c>
      <c r="P205" s="297"/>
      <c r="Q205" s="297"/>
      <c r="R205" s="298">
        <f t="shared" ref="R205:R216" ca="true" si="58">IF(ISERROR(INDIRECT(CONCATENATE($B205,"!J21"))),"",INDIRECT(CONCATENATE($B205,"!J21")))</f>
        <v>0.87520890240046445</v>
      </c>
      <c r="S205" s="209">
        <f t="shared" ref="S205:S216" ca="true" si="59">IF(ISERROR(INDIRECT(CONCATENATE($B205,"!K16"))),"",INDIRECT(CONCATENATE($B205,"!K16")))</f>
        <v>86.016080330831329</v>
      </c>
      <c r="T205" s="299">
        <f t="shared" ref="T205:T216" ca="true" si="60">IF(ISERROR(INDIRECT(CONCATENATE($B205,"!K23"))),"",INDIRECT(CONCATENATE($B205,"!K23")))</f>
        <v>96.164624488869848</v>
      </c>
      <c r="U205" s="297"/>
      <c r="V205" s="297"/>
      <c r="W205" s="298">
        <f t="shared" ref="W205:W216" ca="true" si="61">IF(ISERROR(INDIRECT(CONCATENATE($B205,"!K21"))),"",INDIRECT(CONCATENATE($B205,"!K21")))</f>
        <v>0.46583628684146833</v>
      </c>
      <c r="X205" s="209">
        <f t="shared" ref="X205:X216" ca="true" si="62">IF(ISERROR(INDIRECT(CONCATENATE($B205,"!L16"))),"",INDIRECT(CONCATENATE($B205,"!L16")))</f>
        <v>94.584820462471825</v>
      </c>
      <c r="Y205" s="299">
        <f t="shared" ref="Y205:Y216" ca="true" si="63">IF(ISERROR(INDIRECT(CONCATENATE($B205,"!L23"))),"",INDIRECT(CONCATENATE($B205,"!L23")))</f>
        <v>97.823393672100153</v>
      </c>
      <c r="Z205" s="297"/>
      <c r="AA205" s="297"/>
      <c r="AB205" s="298">
        <f t="shared" ref="AB205:AB216" ca="true" si="64">IF(ISERROR(INDIRECT(CONCATENATE($B205,"!L221"))),"",INDIRECT(CONCATENATE($B205,"!L21")))</f>
        <v>0</v>
      </c>
    </row>
    <row r="206" x14ac:dyDescent="0.2">
      <c r="A206" s="295"/>
      <c r="B206" s="617" t="s">
        <v>267</v>
      </c>
      <c r="C206" s="618">
        <v>2008</v>
      </c>
      <c r="D206" s="210">
        <f t="shared" ca="true" si="50"/>
        <v>42.800511704398104</v>
      </c>
      <c r="E206" s="299">
        <f t="shared" ca="true" si="51"/>
        <v>69.108918562107661</v>
      </c>
      <c r="F206" s="297"/>
      <c r="G206" s="297"/>
      <c r="H206" s="300">
        <f t="shared" ca="true" si="52"/>
        <v>7.2648008251375966</v>
      </c>
      <c r="I206" s="210">
        <f t="shared" ca="true" si="53"/>
        <v>62.500357067971024</v>
      </c>
      <c r="J206" s="299">
        <f t="shared" ca="true" si="54"/>
        <v>71.880312744138863</v>
      </c>
      <c r="K206" s="297"/>
      <c r="L206" s="297"/>
      <c r="M206" s="300">
        <f t="shared" ca="true" si="55"/>
        <v>5.5278333930389518</v>
      </c>
      <c r="N206" s="210">
        <f t="shared" ca="true" si="56"/>
        <v>84.348201604858318</v>
      </c>
      <c r="O206" s="299">
        <f t="shared" ca="true" si="57"/>
        <v>81.903319009852822</v>
      </c>
      <c r="P206" s="297"/>
      <c r="Q206" s="297"/>
      <c r="R206" s="300">
        <f t="shared" ca="true" si="58"/>
        <v>1.242550364636962</v>
      </c>
      <c r="S206" s="210">
        <f t="shared" ca="true" si="59"/>
        <v>96.028709397257785</v>
      </c>
      <c r="T206" s="299">
        <f t="shared" ca="true" si="60"/>
        <v>89.416662226147864</v>
      </c>
      <c r="U206" s="297"/>
      <c r="V206" s="297"/>
      <c r="W206" s="300">
        <f t="shared" ca="true" si="61"/>
        <v>0.13392975531379739</v>
      </c>
      <c r="X206" s="210">
        <f t="shared" ca="true" si="62"/>
        <v>98.236437420170148</v>
      </c>
      <c r="Y206" s="299">
        <f t="shared" ca="true" si="63"/>
        <v>98.183593758683116</v>
      </c>
      <c r="Z206" s="297"/>
      <c r="AA206" s="297"/>
      <c r="AB206" s="300">
        <f t="shared" ca="true" si="64"/>
        <v>0</v>
      </c>
    </row>
    <row r="207" x14ac:dyDescent="0.2">
      <c r="A207" s="295"/>
      <c r="B207" s="617" t="s">
        <v>180</v>
      </c>
      <c r="C207" s="618">
        <v>2009</v>
      </c>
      <c r="D207" s="210">
        <f t="shared" ca="true" si="50"/>
        <v>42.826032793801396</v>
      </c>
      <c r="E207" s="299" t="str">
        <f t="shared" ca="true" si="51"/>
        <v>N/A</v>
      </c>
      <c r="F207" s="297"/>
      <c r="G207" s="297"/>
      <c r="H207" s="300">
        <f t="shared" ca="true" si="52"/>
        <v>14.185654842246953</v>
      </c>
      <c r="I207" s="210">
        <f t="shared" ca="true" si="53"/>
        <v>74.315620528787576</v>
      </c>
      <c r="J207" s="299" t="str">
        <f t="shared" ca="true" si="54"/>
        <v>N/A</v>
      </c>
      <c r="K207" s="297"/>
      <c r="L207" s="297"/>
      <c r="M207" s="300">
        <f t="shared" ca="true" si="55"/>
        <v>4.9590380023257445</v>
      </c>
      <c r="N207" s="210">
        <f t="shared" ca="true" si="56"/>
        <v>90.954117864364576</v>
      </c>
      <c r="O207" s="299" t="str">
        <f t="shared" ca="true" si="57"/>
        <v>N/A</v>
      </c>
      <c r="P207" s="297"/>
      <c r="Q207" s="297"/>
      <c r="R207" s="300">
        <f t="shared" ca="true" si="58"/>
        <v>5.2570828099798794E-2</v>
      </c>
      <c r="S207" s="210">
        <f t="shared" ca="true" si="59"/>
        <v>93.478709252440254</v>
      </c>
      <c r="T207" s="299" t="str">
        <f t="shared" ca="true" si="60"/>
        <v>N/A</v>
      </c>
      <c r="U207" s="297"/>
      <c r="V207" s="297"/>
      <c r="W207" s="300">
        <f t="shared" ca="true" si="61"/>
        <v>0.10514497709412081</v>
      </c>
      <c r="X207" s="210">
        <f t="shared" ca="true" si="62"/>
        <v>97.176761100735476</v>
      </c>
      <c r="Y207" s="299" t="str">
        <f t="shared" ca="true" si="63"/>
        <v>N/A</v>
      </c>
      <c r="Z207" s="297"/>
      <c r="AA207" s="297"/>
      <c r="AB207" s="300">
        <f t="shared" ca="true" si="64"/>
        <v>0</v>
      </c>
      <c r="AD207" s="301"/>
    </row>
    <row r="208" x14ac:dyDescent="0.2">
      <c r="A208" s="295"/>
      <c r="B208" s="617" t="s">
        <v>352</v>
      </c>
      <c r="C208" s="618">
        <v>2011</v>
      </c>
      <c r="D208" s="210">
        <f t="shared" ca="true" si="50"/>
        <v>40.495973626823471</v>
      </c>
      <c r="E208" s="299">
        <f t="shared" ca="true" si="51"/>
        <v>84.554462608501339</v>
      </c>
      <c r="F208" s="297"/>
      <c r="G208" s="297"/>
      <c r="H208" s="300">
        <f t="shared" ca="true" si="52"/>
        <v>11.323906109014215</v>
      </c>
      <c r="I208" s="210">
        <f t="shared" ca="true" si="53"/>
        <v>70.767153140463662</v>
      </c>
      <c r="J208" s="299">
        <f t="shared" ca="true" si="54"/>
        <v>89.518172132365933</v>
      </c>
      <c r="K208" s="297"/>
      <c r="L208" s="297"/>
      <c r="M208" s="300">
        <f t="shared" ca="true" si="55"/>
        <v>2.994917661909045</v>
      </c>
      <c r="N208" s="210">
        <f t="shared" ca="true" si="56"/>
        <v>87.819197394324661</v>
      </c>
      <c r="O208" s="299">
        <f t="shared" ca="true" si="57"/>
        <v>93.683082535412581</v>
      </c>
      <c r="P208" s="297"/>
      <c r="Q208" s="297"/>
      <c r="R208" s="300">
        <f t="shared" ca="true" si="58"/>
        <v>1.2933518082690107</v>
      </c>
      <c r="S208" s="210">
        <f t="shared" ca="true" si="59"/>
        <v>95.656287102379522</v>
      </c>
      <c r="T208" s="299">
        <f t="shared" ca="true" si="60"/>
        <v>99.089383119604705</v>
      </c>
      <c r="U208" s="297"/>
      <c r="V208" s="297"/>
      <c r="W208" s="300">
        <f t="shared" ca="true" si="61"/>
        <v>0</v>
      </c>
      <c r="X208" s="210">
        <f t="shared" ca="true" si="62"/>
        <v>98.005783618892124</v>
      </c>
      <c r="Y208" s="299">
        <f t="shared" ca="true" si="63"/>
        <v>99.426496182139871</v>
      </c>
      <c r="Z208" s="297"/>
      <c r="AA208" s="297"/>
      <c r="AB208" s="300">
        <f t="shared" ca="true" si="64"/>
        <v>0</v>
      </c>
    </row>
    <row r="209" x14ac:dyDescent="0.2">
      <c r="A209" s="295"/>
      <c r="B209" s="617" t="s">
        <v>490</v>
      </c>
      <c r="C209" s="618">
        <v>2015</v>
      </c>
      <c r="D209" s="210">
        <f t="shared" ca="true" si="50"/>
        <v>77.350600209727531</v>
      </c>
      <c r="E209" s="299">
        <f t="shared" ca="true" si="51"/>
        <v>85.796643146040239</v>
      </c>
      <c r="F209" s="297"/>
      <c r="G209" s="297"/>
      <c r="H209" s="300">
        <f t="shared" ca="true" si="52"/>
        <v>5.4885764961478634</v>
      </c>
      <c r="I209" s="210">
        <f t="shared" ca="true" si="53"/>
        <v>89.95976740710789</v>
      </c>
      <c r="J209" s="299">
        <f t="shared" ca="true" si="54"/>
        <v>92.436427764890126</v>
      </c>
      <c r="K209" s="297"/>
      <c r="L209" s="297"/>
      <c r="M209" s="300">
        <f t="shared" ca="true" si="55"/>
        <v>1.8722791020232739</v>
      </c>
      <c r="N209" s="210">
        <f t="shared" ca="true" si="56"/>
        <v>96.67453618255891</v>
      </c>
      <c r="O209" s="299">
        <f t="shared" ca="true" si="57"/>
        <v>96.971931957936548</v>
      </c>
      <c r="P209" s="297"/>
      <c r="Q209" s="297"/>
      <c r="R209" s="300">
        <f t="shared" ca="true" si="58"/>
        <v>1.3026253932426972E-2</v>
      </c>
      <c r="S209" s="210">
        <f t="shared" ca="true" si="59"/>
        <v>97.433037626670441</v>
      </c>
      <c r="T209" s="299">
        <f t="shared" ca="true" si="60"/>
        <v>98.439157169768407</v>
      </c>
      <c r="U209" s="297"/>
      <c r="V209" s="297"/>
      <c r="W209" s="300">
        <f t="shared" ca="true" si="61"/>
        <v>5.9476520879051205E-2</v>
      </c>
      <c r="X209" s="210">
        <f t="shared" ca="true" si="62"/>
        <v>99.335392752705715</v>
      </c>
      <c r="Y209" s="299">
        <f t="shared" ca="true" si="63"/>
        <v>98.48143496644559</v>
      </c>
      <c r="Z209" s="297"/>
      <c r="AA209" s="297"/>
      <c r="AB209" s="300">
        <f t="shared" ca="true" si="64"/>
        <v>0.12711479221821587</v>
      </c>
    </row>
    <row r="210" x14ac:dyDescent="0.2">
      <c r="A210" s="295"/>
      <c r="B210" s="617" t="s">
        <v>612</v>
      </c>
      <c r="C210" s="618">
        <v>2018</v>
      </c>
      <c r="D210" s="210">
        <f t="shared" ca="true" si="50"/>
        <v>66.295430437640434</v>
      </c>
      <c r="E210" s="299">
        <f t="shared" ca="true" si="51"/>
        <v>84.480249113304964</v>
      </c>
      <c r="F210" s="297"/>
      <c r="G210" s="297"/>
      <c r="H210" s="300">
        <f t="shared" ca="true" si="52"/>
        <v>8.6466961102451414</v>
      </c>
      <c r="I210" s="210">
        <f t="shared" ca="true" si="53"/>
        <v>89.333388645090224</v>
      </c>
      <c r="J210" s="299">
        <f t="shared" ca="true" si="54"/>
        <v>93.430390975266491</v>
      </c>
      <c r="K210" s="297"/>
      <c r="L210" s="297"/>
      <c r="M210" s="300">
        <f t="shared" ca="true" si="55"/>
        <v>0.92924576537295622</v>
      </c>
      <c r="N210" s="210">
        <f t="shared" ca="true" si="56"/>
        <v>94.243181895293333</v>
      </c>
      <c r="O210" s="299">
        <f t="shared" ca="true" si="57"/>
        <v>98.629032841010158</v>
      </c>
      <c r="P210" s="297"/>
      <c r="Q210" s="297"/>
      <c r="R210" s="300">
        <f t="shared" ca="true" si="58"/>
        <v>0</v>
      </c>
      <c r="S210" s="210">
        <f t="shared" ca="true" si="59"/>
        <v>99.695313466350385</v>
      </c>
      <c r="T210" s="299">
        <f t="shared" ca="true" si="60"/>
        <v>99.439767248732124</v>
      </c>
      <c r="U210" s="297"/>
      <c r="V210" s="297"/>
      <c r="W210" s="300">
        <f t="shared" ca="true" si="61"/>
        <v>0</v>
      </c>
      <c r="X210" s="210">
        <f t="shared" ca="true" si="62"/>
        <v>100</v>
      </c>
      <c r="Y210" s="299">
        <f t="shared" ca="true" si="63"/>
        <v>98.926604657180519</v>
      </c>
      <c r="Z210" s="297"/>
      <c r="AA210" s="297"/>
      <c r="AB210" s="300">
        <f t="shared" ca="true" si="64"/>
        <v>0</v>
      </c>
    </row>
    <row r="211" x14ac:dyDescent="0.2">
      <c r="A211" s="295"/>
      <c r="B211" s="617"/>
      <c r="C211" s="618"/>
      <c r="D211" s="210" t="str">
        <f t="shared" ca="true" si="50"/>
        <v/>
      </c>
      <c r="E211" s="299" t="str">
        <f t="shared" ca="true" si="51"/>
        <v/>
      </c>
      <c r="F211" s="297"/>
      <c r="G211" s="297"/>
      <c r="H211" s="300" t="str">
        <f t="shared" ca="true" si="52"/>
        <v/>
      </c>
      <c r="I211" s="210" t="str">
        <f t="shared" ca="true" si="53"/>
        <v/>
      </c>
      <c r="J211" s="299" t="str">
        <f t="shared" ca="true" si="54"/>
        <v/>
      </c>
      <c r="K211" s="297"/>
      <c r="L211" s="297"/>
      <c r="M211" s="300" t="str">
        <f t="shared" ca="true" si="55"/>
        <v/>
      </c>
      <c r="N211" s="210" t="str">
        <f t="shared" ca="true" si="56"/>
        <v/>
      </c>
      <c r="O211" s="299" t="str">
        <f t="shared" ca="true" si="57"/>
        <v/>
      </c>
      <c r="P211" s="297"/>
      <c r="Q211" s="297"/>
      <c r="R211" s="300" t="str">
        <f t="shared" ca="true" si="58"/>
        <v/>
      </c>
      <c r="S211" s="210" t="str">
        <f t="shared" ca="true" si="59"/>
        <v/>
      </c>
      <c r="T211" s="299" t="str">
        <f t="shared" ca="true" si="60"/>
        <v/>
      </c>
      <c r="U211" s="297"/>
      <c r="V211" s="297"/>
      <c r="W211" s="300" t="str">
        <f t="shared" ca="true" si="61"/>
        <v/>
      </c>
      <c r="X211" s="210" t="str">
        <f t="shared" ca="true" si="62"/>
        <v/>
      </c>
      <c r="Y211" s="299" t="str">
        <f t="shared" ca="true" si="63"/>
        <v/>
      </c>
      <c r="Z211" s="297"/>
      <c r="AA211" s="297"/>
      <c r="AB211" s="300" t="str">
        <f t="shared" ca="true" si="64"/>
        <v/>
      </c>
    </row>
    <row r="212" x14ac:dyDescent="0.2">
      <c r="A212" s="295"/>
      <c r="B212" s="617"/>
      <c r="C212" s="618"/>
      <c r="D212" s="210" t="str">
        <f t="shared" ca="true" si="50"/>
        <v/>
      </c>
      <c r="E212" s="299" t="str">
        <f t="shared" ca="true" si="51"/>
        <v/>
      </c>
      <c r="F212" s="297"/>
      <c r="G212" s="297"/>
      <c r="H212" s="300" t="str">
        <f t="shared" ca="true" si="52"/>
        <v/>
      </c>
      <c r="I212" s="210" t="str">
        <f t="shared" ca="true" si="53"/>
        <v/>
      </c>
      <c r="J212" s="299" t="str">
        <f t="shared" ca="true" si="54"/>
        <v/>
      </c>
      <c r="K212" s="297"/>
      <c r="L212" s="297"/>
      <c r="M212" s="300" t="str">
        <f t="shared" ca="true" si="55"/>
        <v/>
      </c>
      <c r="N212" s="210" t="str">
        <f t="shared" ca="true" si="56"/>
        <v/>
      </c>
      <c r="O212" s="299" t="str">
        <f t="shared" ca="true" si="57"/>
        <v/>
      </c>
      <c r="P212" s="297"/>
      <c r="Q212" s="297"/>
      <c r="R212" s="300" t="str">
        <f t="shared" ca="true" si="58"/>
        <v/>
      </c>
      <c r="S212" s="210" t="str">
        <f t="shared" ca="true" si="59"/>
        <v/>
      </c>
      <c r="T212" s="299" t="str">
        <f t="shared" ca="true" si="60"/>
        <v/>
      </c>
      <c r="U212" s="297"/>
      <c r="V212" s="297"/>
      <c r="W212" s="300" t="str">
        <f t="shared" ca="true" si="61"/>
        <v/>
      </c>
      <c r="X212" s="210" t="str">
        <f t="shared" ca="true" si="62"/>
        <v/>
      </c>
      <c r="Y212" s="299" t="str">
        <f t="shared" ca="true" si="63"/>
        <v/>
      </c>
      <c r="Z212" s="297"/>
      <c r="AA212" s="297"/>
      <c r="AB212" s="300" t="str">
        <f t="shared" ca="true" si="64"/>
        <v/>
      </c>
    </row>
    <row r="213" x14ac:dyDescent="0.2">
      <c r="A213" s="295"/>
      <c r="B213" s="617"/>
      <c r="C213" s="618"/>
      <c r="D213" s="210" t="str">
        <f t="shared" ca="true" si="50"/>
        <v/>
      </c>
      <c r="E213" s="299" t="str">
        <f t="shared" ca="true" si="51"/>
        <v/>
      </c>
      <c r="F213" s="297"/>
      <c r="G213" s="297"/>
      <c r="H213" s="300" t="str">
        <f t="shared" ca="true" si="52"/>
        <v/>
      </c>
      <c r="I213" s="210" t="str">
        <f t="shared" ca="true" si="53"/>
        <v/>
      </c>
      <c r="J213" s="299" t="str">
        <f t="shared" ca="true" si="54"/>
        <v/>
      </c>
      <c r="K213" s="297"/>
      <c r="L213" s="297"/>
      <c r="M213" s="300" t="str">
        <f t="shared" ca="true" si="55"/>
        <v/>
      </c>
      <c r="N213" s="210" t="str">
        <f t="shared" ca="true" si="56"/>
        <v/>
      </c>
      <c r="O213" s="299" t="str">
        <f t="shared" ca="true" si="57"/>
        <v/>
      </c>
      <c r="P213" s="297"/>
      <c r="Q213" s="297"/>
      <c r="R213" s="300" t="str">
        <f t="shared" ca="true" si="58"/>
        <v/>
      </c>
      <c r="S213" s="210" t="str">
        <f t="shared" ca="true" si="59"/>
        <v/>
      </c>
      <c r="T213" s="299" t="str">
        <f t="shared" ca="true" si="60"/>
        <v/>
      </c>
      <c r="U213" s="297"/>
      <c r="V213" s="297"/>
      <c r="W213" s="300" t="str">
        <f t="shared" ca="true" si="61"/>
        <v/>
      </c>
      <c r="X213" s="210" t="str">
        <f t="shared" ca="true" si="62"/>
        <v/>
      </c>
      <c r="Y213" s="299" t="str">
        <f t="shared" ca="true" si="63"/>
        <v/>
      </c>
      <c r="Z213" s="297"/>
      <c r="AA213" s="297"/>
      <c r="AB213" s="300" t="str">
        <f t="shared" ca="true" si="64"/>
        <v/>
      </c>
    </row>
    <row r="214" x14ac:dyDescent="0.2">
      <c r="A214" s="295"/>
      <c r="B214" s="617"/>
      <c r="C214" s="618"/>
      <c r="D214" s="210" t="str">
        <f t="shared" ca="true" si="50"/>
        <v/>
      </c>
      <c r="E214" s="299" t="str">
        <f t="shared" ca="true" si="51"/>
        <v/>
      </c>
      <c r="F214" s="297"/>
      <c r="G214" s="297"/>
      <c r="H214" s="300" t="str">
        <f t="shared" ca="true" si="52"/>
        <v/>
      </c>
      <c r="I214" s="210" t="str">
        <f t="shared" ca="true" si="53"/>
        <v/>
      </c>
      <c r="J214" s="299" t="str">
        <f t="shared" ca="true" si="54"/>
        <v/>
      </c>
      <c r="K214" s="297"/>
      <c r="L214" s="297"/>
      <c r="M214" s="300" t="str">
        <f t="shared" ca="true" si="55"/>
        <v/>
      </c>
      <c r="N214" s="210" t="str">
        <f t="shared" ca="true" si="56"/>
        <v/>
      </c>
      <c r="O214" s="299" t="str">
        <f t="shared" ca="true" si="57"/>
        <v/>
      </c>
      <c r="P214" s="297"/>
      <c r="Q214" s="297"/>
      <c r="R214" s="300" t="str">
        <f t="shared" ca="true" si="58"/>
        <v/>
      </c>
      <c r="S214" s="210" t="str">
        <f t="shared" ca="true" si="59"/>
        <v/>
      </c>
      <c r="T214" s="299" t="str">
        <f t="shared" ca="true" si="60"/>
        <v/>
      </c>
      <c r="U214" s="297"/>
      <c r="V214" s="297"/>
      <c r="W214" s="300" t="str">
        <f t="shared" ca="true" si="61"/>
        <v/>
      </c>
      <c r="X214" s="210" t="str">
        <f t="shared" ca="true" si="62"/>
        <v/>
      </c>
      <c r="Y214" s="299" t="str">
        <f t="shared" ca="true" si="63"/>
        <v/>
      </c>
      <c r="Z214" s="297"/>
      <c r="AA214" s="297"/>
      <c r="AB214" s="300" t="str">
        <f t="shared" ca="true" si="64"/>
        <v/>
      </c>
    </row>
    <row r="215" x14ac:dyDescent="0.2">
      <c r="A215" s="295"/>
      <c r="B215" s="617"/>
      <c r="C215" s="618"/>
      <c r="D215" s="210" t="str">
        <f t="shared" ca="true" si="50"/>
        <v/>
      </c>
      <c r="E215" s="299" t="str">
        <f t="shared" ca="true" si="51"/>
        <v/>
      </c>
      <c r="F215" s="297"/>
      <c r="G215" s="297"/>
      <c r="H215" s="300" t="str">
        <f t="shared" ca="true" si="52"/>
        <v/>
      </c>
      <c r="I215" s="210" t="str">
        <f t="shared" ca="true" si="53"/>
        <v/>
      </c>
      <c r="J215" s="299" t="str">
        <f t="shared" ca="true" si="54"/>
        <v/>
      </c>
      <c r="K215" s="297"/>
      <c r="L215" s="297"/>
      <c r="M215" s="300" t="str">
        <f t="shared" ca="true" si="55"/>
        <v/>
      </c>
      <c r="N215" s="210" t="str">
        <f t="shared" ca="true" si="56"/>
        <v/>
      </c>
      <c r="O215" s="299" t="str">
        <f t="shared" ca="true" si="57"/>
        <v/>
      </c>
      <c r="P215" s="297"/>
      <c r="Q215" s="297"/>
      <c r="R215" s="300" t="str">
        <f t="shared" ca="true" si="58"/>
        <v/>
      </c>
      <c r="S215" s="210" t="str">
        <f t="shared" ca="true" si="59"/>
        <v/>
      </c>
      <c r="T215" s="299" t="str">
        <f t="shared" ca="true" si="60"/>
        <v/>
      </c>
      <c r="U215" s="297"/>
      <c r="V215" s="297"/>
      <c r="W215" s="300" t="str">
        <f t="shared" ca="true" si="61"/>
        <v/>
      </c>
      <c r="X215" s="210" t="str">
        <f t="shared" ca="true" si="62"/>
        <v/>
      </c>
      <c r="Y215" s="299" t="str">
        <f t="shared" ca="true" si="63"/>
        <v/>
      </c>
      <c r="Z215" s="297"/>
      <c r="AA215" s="297"/>
      <c r="AB215" s="300" t="str">
        <f t="shared" ca="true" si="64"/>
        <v/>
      </c>
    </row>
    <row r="216" x14ac:dyDescent="0.2">
      <c r="A216" s="295"/>
      <c r="B216" s="619"/>
      <c r="C216" s="620"/>
      <c r="D216" s="211" t="str">
        <f t="shared" ca="true" si="50"/>
        <v/>
      </c>
      <c r="E216" s="302" t="str">
        <f t="shared" ca="true" si="51"/>
        <v/>
      </c>
      <c r="F216" s="303"/>
      <c r="G216" s="304"/>
      <c r="H216" s="305" t="str">
        <f t="shared" ca="true" si="52"/>
        <v/>
      </c>
      <c r="I216" s="211" t="str">
        <f t="shared" ca="true" si="53"/>
        <v/>
      </c>
      <c r="J216" s="302" t="str">
        <f t="shared" ca="true" si="54"/>
        <v/>
      </c>
      <c r="K216" s="303"/>
      <c r="L216" s="304"/>
      <c r="M216" s="305" t="str">
        <f t="shared" ca="true" si="55"/>
        <v/>
      </c>
      <c r="N216" s="211" t="str">
        <f t="shared" ca="true" si="56"/>
        <v/>
      </c>
      <c r="O216" s="302" t="str">
        <f t="shared" ca="true" si="57"/>
        <v/>
      </c>
      <c r="P216" s="303"/>
      <c r="Q216" s="304"/>
      <c r="R216" s="305" t="str">
        <f t="shared" ca="true" si="58"/>
        <v/>
      </c>
      <c r="S216" s="211" t="str">
        <f t="shared" ca="true" si="59"/>
        <v/>
      </c>
      <c r="T216" s="302" t="str">
        <f t="shared" ca="true" si="60"/>
        <v/>
      </c>
      <c r="U216" s="303"/>
      <c r="V216" s="304"/>
      <c r="W216" s="305" t="str">
        <f t="shared" ca="true" si="61"/>
        <v/>
      </c>
      <c r="X216" s="211" t="str">
        <f t="shared" ca="true" si="62"/>
        <v/>
      </c>
      <c r="Y216" s="302" t="str">
        <f t="shared" ca="true" si="63"/>
        <v/>
      </c>
      <c r="Z216" s="303"/>
      <c r="AA216" s="304"/>
      <c r="AB216" s="305" t="str">
        <f t="shared" ca="true" si="64"/>
        <v/>
      </c>
    </row>
    <row r="217" ht="11.25" customHeight="true" x14ac:dyDescent="0.2"/>
    <row r="218" ht="22.5" customHeight="true" x14ac:dyDescent="0.25">
      <c r="B218" s="1018" t="str">
        <f>CONCATENATE("Urban use of drinking water sources,  ",C199,"–",C200)</f>
        <v>Urban use of drinking water sources,  2000–2020</v>
      </c>
      <c r="C218" s="1019"/>
      <c r="D218" s="1019"/>
      <c r="E218" s="1019"/>
      <c r="F218" s="1019"/>
      <c r="G218" s="1019"/>
      <c r="H218" s="1019"/>
      <c r="I218" s="1019"/>
      <c r="J218" s="1019"/>
      <c r="K218" s="1019"/>
      <c r="L218" s="1019"/>
      <c r="N218" s="306"/>
      <c r="O218" s="306"/>
      <c r="P218" s="306"/>
      <c r="Q218" s="306"/>
      <c r="R218" s="306"/>
      <c r="S218" s="1001" t="s">
        <v>11</v>
      </c>
      <c r="T218" s="1002"/>
      <c r="U218" s="1002"/>
      <c r="V218" s="1002"/>
      <c r="W218" s="1003"/>
      <c r="X218" s="306"/>
      <c r="Y218" s="306"/>
      <c r="Z218" s="306"/>
      <c r="AA218" s="306"/>
      <c r="AB218" s="30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8"/>
      <c r="D253" s="308"/>
      <c r="E253" s="309" t="str">
        <f ca="true">IF(ISERROR(INDIRECT(CONCATENATE($B253,"!M18"))),"",INDIRECT(CONCATENATE($B253,"!M18")))</f>
        <v/>
      </c>
      <c r="F253" s="309" t="str">
        <f ca="true">IF(ISERROR(INDIRECT(CONCATENATE($B253,"!M19"))),"",INDIRECT(CONCATENATE($B253,"!M19")))</f>
        <v/>
      </c>
      <c r="G253" s="309" t="str">
        <f ca="true">IF(ISERROR(INDIRECT(CONCATENATE($B253,"!M20"))),"",INDIRECT(CONCATENATE($B253,"!M20")))</f>
        <v/>
      </c>
      <c r="H253" s="309" t="str">
        <f ca="true">IF(ISERROR(INDIRECT(CONCATENATE($B253,"!M21"))),"",INDIRECT(CONCATENATE($B253,"!M21")))</f>
        <v/>
      </c>
      <c r="I253" s="309"/>
      <c r="J253" s="309" t="str">
        <f ca="true">IF(ISERROR(INDIRECT(CONCATENATE($B253,"!N18"))),"",INDIRECT(CONCATENATE($B253,"!N18")))</f>
        <v/>
      </c>
      <c r="K253" s="309" t="str">
        <f ca="true">IF(ISERROR(INDIRECT(CONCATENATE($B253,"!N19"))),"",INDIRECT(CONCATENATE($B253,"!N19")))</f>
        <v/>
      </c>
      <c r="L253" s="309" t="str">
        <f ca="true">IF(ISERROR(INDIRECT(CONCATENATE($B253,"!N20"))),"",INDIRECT(CONCATENATE($B253,"!N20")))</f>
        <v/>
      </c>
      <c r="M253" s="309" t="str">
        <f ca="true">IF(ISERROR(INDIRECT(CONCATENATE($B253,"!N21"))),"",INDIRECT(CONCATENATE($B253,"!N21")))</f>
        <v/>
      </c>
      <c r="N253" s="309"/>
      <c r="O253" s="309" t="str">
        <f ca="true">IF(ISERROR(INDIRECT(CONCATENATE($B253,"!O18"))),"",INDIRECT(CONCATENATE($B253,"!O18")))</f>
        <v/>
      </c>
      <c r="P253" s="309" t="str">
        <f ca="true">IF(ISERROR(INDIRECT(CONCATENATE($B253,"!O19"))),"",INDIRECT(CONCATENATE($B253,"!O19")))</f>
        <v/>
      </c>
      <c r="Q253" s="309" t="str">
        <f ca="true">IF(ISERROR(INDIRECT(CONCATENATE($B253,"!O20"))),"",INDIRECT(CONCATENATE($B253,"!O20")))</f>
        <v/>
      </c>
      <c r="R253" s="309" t="str">
        <f ca="true">IF(ISERROR(INDIRECT(CONCATENATE($B253,"!O21"))),"",INDIRECT(CONCATENATE($B253,"!O21")))</f>
        <v/>
      </c>
      <c r="S253" s="309"/>
      <c r="T253" s="309" t="str">
        <f ca="true">IF(ISERROR(INDIRECT(CONCATENATE($B253,"!P18"))),"",INDIRECT(CONCATENATE($B253,"!P18")))</f>
        <v/>
      </c>
      <c r="U253" s="309" t="str">
        <f ca="true">IF(ISERROR(INDIRECT(CONCATENATE($B253,"!P19"))),"",INDIRECT(CONCATENATE($B253,"!P19")))</f>
        <v/>
      </c>
      <c r="V253" s="309" t="str">
        <f ca="true">IF(ISERROR(INDIRECT(CONCATENATE($B253,"!P20"))),"",INDIRECT(CONCATENATE($B253,"!P20")))</f>
        <v/>
      </c>
      <c r="W253" s="309" t="str">
        <f ca="true">IF(ISERROR(INDIRECT(CONCATENATE($B253,"!P21"))),"",INDIRECT(CONCATENATE($B253,"!P21")))</f>
        <v/>
      </c>
      <c r="X253" s="309"/>
      <c r="Y253" s="309" t="str">
        <f ca="true">IF(ISERROR(INDIRECT(CONCATENATE($B253,"!Q18"))),"",INDIRECT(CONCATENATE($B253,"!Q18")))</f>
        <v/>
      </c>
      <c r="Z253" s="309" t="str">
        <f ca="true">IF(ISERROR(INDIRECT(CONCATENATE($B253,"!Q19"))),"",INDIRECT(CONCATENATE($B253,"!Q19")))</f>
        <v/>
      </c>
      <c r="AA253" s="309" t="str">
        <f ca="true">IF(ISERROR(INDIRECT(CONCATENATE($B253,"!Q20"))),"",INDIRECT(CONCATENATE($B253,"!Q20")))</f>
        <v/>
      </c>
      <c r="AB253" s="309" t="str">
        <f ca="true">IF(ISERROR(INDIRECT(CONCATENATE($B253,"!Q21"))),"",INDIRECT(CONCATENATE($B253,"!Q1")))</f>
        <v/>
      </c>
    </row>
    <row r="254" x14ac:dyDescent="0.2">
      <c r="C254" s="308"/>
      <c r="D254" s="308"/>
      <c r="E254" s="309" t="str">
        <f ca="true">IF(ISERROR(INDIRECT(CONCATENATE($B254,"!M18"))),"",INDIRECT(CONCATENATE($B254,"!M18")))</f>
        <v/>
      </c>
      <c r="F254" s="309" t="str">
        <f ca="true">IF(ISERROR(INDIRECT(CONCATENATE($B254,"!M19"))),"",INDIRECT(CONCATENATE($B254,"!M19")))</f>
        <v/>
      </c>
      <c r="G254" s="309" t="str">
        <f ca="true">IF(ISERROR(INDIRECT(CONCATENATE($B254,"!M20"))),"",INDIRECT(CONCATENATE($B254,"!M20")))</f>
        <v/>
      </c>
      <c r="H254" s="309" t="str">
        <f ca="true">IF(ISERROR(INDIRECT(CONCATENATE($B254,"!M21"))),"",INDIRECT(CONCATENATE($B254,"!M21")))</f>
        <v/>
      </c>
      <c r="I254" s="309"/>
      <c r="J254" s="309" t="str">
        <f ca="true">IF(ISERROR(INDIRECT(CONCATENATE($B254,"!N18"))),"",INDIRECT(CONCATENATE($B254,"!N18")))</f>
        <v/>
      </c>
      <c r="K254" s="309" t="str">
        <f ca="true">IF(ISERROR(INDIRECT(CONCATENATE($B254,"!N19"))),"",INDIRECT(CONCATENATE($B254,"!N19")))</f>
        <v/>
      </c>
      <c r="L254" s="309" t="str">
        <f ca="true">IF(ISERROR(INDIRECT(CONCATENATE($B254,"!N20"))),"",INDIRECT(CONCATENATE($B254,"!N20")))</f>
        <v/>
      </c>
      <c r="M254" s="309" t="str">
        <f ca="true">IF(ISERROR(INDIRECT(CONCATENATE($B254,"!N21"))),"",INDIRECT(CONCATENATE($B254,"!N21")))</f>
        <v/>
      </c>
      <c r="N254" s="309"/>
      <c r="O254" s="309" t="str">
        <f ca="true">IF(ISERROR(INDIRECT(CONCATENATE($B254,"!O18"))),"",INDIRECT(CONCATENATE($B254,"!O18")))</f>
        <v/>
      </c>
      <c r="P254" s="309" t="str">
        <f ca="true">IF(ISERROR(INDIRECT(CONCATENATE($B254,"!O19"))),"",INDIRECT(CONCATENATE($B254,"!O19")))</f>
        <v/>
      </c>
      <c r="Q254" s="309" t="str">
        <f ca="true">IF(ISERROR(INDIRECT(CONCATENATE($B254,"!O20"))),"",INDIRECT(CONCATENATE($B254,"!O20")))</f>
        <v/>
      </c>
      <c r="R254" s="309" t="str">
        <f ca="true">IF(ISERROR(INDIRECT(CONCATENATE($B254,"!O21"))),"",INDIRECT(CONCATENATE($B254,"!O21")))</f>
        <v/>
      </c>
      <c r="S254" s="309"/>
      <c r="T254" s="309" t="str">
        <f ca="true">IF(ISERROR(INDIRECT(CONCATENATE($B254,"!P18"))),"",INDIRECT(CONCATENATE($B254,"!P18")))</f>
        <v/>
      </c>
      <c r="U254" s="309" t="str">
        <f ca="true">IF(ISERROR(INDIRECT(CONCATENATE($B254,"!P19"))),"",INDIRECT(CONCATENATE($B254,"!P19")))</f>
        <v/>
      </c>
      <c r="V254" s="309" t="str">
        <f ca="true">IF(ISERROR(INDIRECT(CONCATENATE($B254,"!P20"))),"",INDIRECT(CONCATENATE($B254,"!P20")))</f>
        <v/>
      </c>
      <c r="W254" s="309" t="str">
        <f ca="true">IF(ISERROR(INDIRECT(CONCATENATE($B254,"!P21"))),"",INDIRECT(CONCATENATE($B254,"!P21")))</f>
        <v/>
      </c>
      <c r="X254" s="309"/>
      <c r="Y254" s="309" t="str">
        <f ca="true">IF(ISERROR(INDIRECT(CONCATENATE($B254,"!Q18"))),"",INDIRECT(CONCATENATE($B254,"!Q18")))</f>
        <v/>
      </c>
      <c r="Z254" s="309" t="str">
        <f ca="true">IF(ISERROR(INDIRECT(CONCATENATE($B254,"!Q19"))),"",INDIRECT(CONCATENATE($B254,"!Q19")))</f>
        <v/>
      </c>
      <c r="AA254" s="309" t="str">
        <f ca="true">IF(ISERROR(INDIRECT(CONCATENATE($B254,"!Q20"))),"",INDIRECT(CONCATENATE($B254,"!Q20")))</f>
        <v/>
      </c>
      <c r="AB254" s="309" t="str">
        <f ca="true">IF(ISERROR(INDIRECT(CONCATENATE($B254,"!Q21"))),"",INDIRECT(CONCATENATE($B254,"!Q1")))</f>
        <v/>
      </c>
    </row>
    <row r="255" x14ac:dyDescent="0.2">
      <c r="C255" s="308"/>
      <c r="D255" s="308"/>
      <c r="E255" s="309" t="str">
        <f ca="true">IF(ISERROR(INDIRECT(CONCATENATE($B255,"!M18"))),"",INDIRECT(CONCATENATE($B255,"!M18")))</f>
        <v/>
      </c>
      <c r="F255" s="309" t="str">
        <f ca="true">IF(ISERROR(INDIRECT(CONCATENATE($B255,"!M19"))),"",INDIRECT(CONCATENATE($B255,"!M19")))</f>
        <v/>
      </c>
      <c r="G255" s="309" t="str">
        <f ca="true">IF(ISERROR(INDIRECT(CONCATENATE($B255,"!M20"))),"",INDIRECT(CONCATENATE($B255,"!M20")))</f>
        <v/>
      </c>
      <c r="H255" s="309" t="str">
        <f ca="true">IF(ISERROR(INDIRECT(CONCATENATE($B255,"!M21"))),"",INDIRECT(CONCATENATE($B255,"!M21")))</f>
        <v/>
      </c>
      <c r="I255" s="309"/>
      <c r="J255" s="309" t="str">
        <f ca="true">IF(ISERROR(INDIRECT(CONCATENATE($B255,"!N18"))),"",INDIRECT(CONCATENATE($B255,"!N18")))</f>
        <v/>
      </c>
      <c r="K255" s="309" t="str">
        <f ca="true">IF(ISERROR(INDIRECT(CONCATENATE($B255,"!N19"))),"",INDIRECT(CONCATENATE($B255,"!N19")))</f>
        <v/>
      </c>
      <c r="L255" s="309" t="str">
        <f ca="true">IF(ISERROR(INDIRECT(CONCATENATE($B255,"!N20"))),"",INDIRECT(CONCATENATE($B255,"!N20")))</f>
        <v/>
      </c>
      <c r="M255" s="309" t="str">
        <f ca="true">IF(ISERROR(INDIRECT(CONCATENATE($B255,"!N21"))),"",INDIRECT(CONCATENATE($B255,"!N21")))</f>
        <v/>
      </c>
      <c r="N255" s="309"/>
      <c r="O255" s="309" t="str">
        <f ca="true">IF(ISERROR(INDIRECT(CONCATENATE($B255,"!O18"))),"",INDIRECT(CONCATENATE($B255,"!O18")))</f>
        <v/>
      </c>
      <c r="P255" s="309" t="str">
        <f ca="true">IF(ISERROR(INDIRECT(CONCATENATE($B255,"!O19"))),"",INDIRECT(CONCATENATE($B255,"!O19")))</f>
        <v/>
      </c>
      <c r="Q255" s="309" t="str">
        <f ca="true">IF(ISERROR(INDIRECT(CONCATENATE($B255,"!O20"))),"",INDIRECT(CONCATENATE($B255,"!O20")))</f>
        <v/>
      </c>
      <c r="R255" s="309" t="str">
        <f ca="true">IF(ISERROR(INDIRECT(CONCATENATE($B255,"!O21"))),"",INDIRECT(CONCATENATE($B255,"!O21")))</f>
        <v/>
      </c>
      <c r="S255" s="309"/>
      <c r="T255" s="309" t="str">
        <f ca="true">IF(ISERROR(INDIRECT(CONCATENATE($B255,"!P18"))),"",INDIRECT(CONCATENATE($B255,"!P18")))</f>
        <v/>
      </c>
      <c r="U255" s="309" t="str">
        <f ca="true">IF(ISERROR(INDIRECT(CONCATENATE($B255,"!P19"))),"",INDIRECT(CONCATENATE($B255,"!P19")))</f>
        <v/>
      </c>
      <c r="V255" s="309" t="str">
        <f ca="true">IF(ISERROR(INDIRECT(CONCATENATE($B255,"!P20"))),"",INDIRECT(CONCATENATE($B255,"!P20")))</f>
        <v/>
      </c>
      <c r="W255" s="309" t="str">
        <f ca="true">IF(ISERROR(INDIRECT(CONCATENATE($B255,"!P21"))),"",INDIRECT(CONCATENATE($B255,"!P21")))</f>
        <v/>
      </c>
      <c r="X255" s="309"/>
      <c r="Y255" s="309" t="str">
        <f ca="true">IF(ISERROR(INDIRECT(CONCATENATE($B255,"!Q18"))),"",INDIRECT(CONCATENATE($B255,"!Q18")))</f>
        <v/>
      </c>
      <c r="Z255" s="309" t="str">
        <f ca="true">IF(ISERROR(INDIRECT(CONCATENATE($B255,"!Q19"))),"",INDIRECT(CONCATENATE($B255,"!Q19")))</f>
        <v/>
      </c>
      <c r="AA255" s="309" t="str">
        <f ca="true">IF(ISERROR(INDIRECT(CONCATENATE($B255,"!Q20"))),"",INDIRECT(CONCATENATE($B255,"!Q20")))</f>
        <v/>
      </c>
      <c r="AB255" s="309" t="str">
        <f ca="true">IF(ISERROR(INDIRECT(CONCATENATE($B255,"!Q21"))),"",INDIRECT(CONCATENATE($B255,"!Q1")))</f>
        <v/>
      </c>
    </row>
    <row r="256" x14ac:dyDescent="0.2">
      <c r="B256" s="309"/>
      <c r="C256" s="308"/>
      <c r="D256" s="308"/>
      <c r="E256" s="309" t="str">
        <f ca="true">IF(ISERROR(INDIRECT(CONCATENATE($B256,"!M18"))),"",INDIRECT(CONCATENATE($B256,"!M18")))</f>
        <v/>
      </c>
      <c r="F256" s="309" t="str">
        <f ca="true">IF(ISERROR(INDIRECT(CONCATENATE($B256,"!M19"))),"",INDIRECT(CONCATENATE($B256,"!M19")))</f>
        <v/>
      </c>
      <c r="G256" s="309" t="str">
        <f ca="true">IF(ISERROR(INDIRECT(CONCATENATE($B256,"!M20"))),"",INDIRECT(CONCATENATE($B256,"!M20")))</f>
        <v/>
      </c>
      <c r="H256" s="309" t="str">
        <f ca="true">IF(ISERROR(INDIRECT(CONCATENATE($B256,"!M21"))),"",INDIRECT(CONCATENATE($B256,"!M21")))</f>
        <v/>
      </c>
      <c r="I256" s="309"/>
      <c r="J256" s="309" t="str">
        <f ca="true">IF(ISERROR(INDIRECT(CONCATENATE($B256,"!N18"))),"",INDIRECT(CONCATENATE($B256,"!N18")))</f>
        <v/>
      </c>
      <c r="K256" s="309" t="str">
        <f ca="true">IF(ISERROR(INDIRECT(CONCATENATE($B256,"!N19"))),"",INDIRECT(CONCATENATE($B256,"!N19")))</f>
        <v/>
      </c>
      <c r="L256" s="309" t="str">
        <f ca="true">IF(ISERROR(INDIRECT(CONCATENATE($B256,"!N20"))),"",INDIRECT(CONCATENATE($B256,"!N20")))</f>
        <v/>
      </c>
      <c r="M256" s="309" t="str">
        <f ca="true">IF(ISERROR(INDIRECT(CONCATENATE($B256,"!N21"))),"",INDIRECT(CONCATENATE($B256,"!N21")))</f>
        <v/>
      </c>
      <c r="N256" s="309"/>
      <c r="O256" s="309" t="str">
        <f ca="true">IF(ISERROR(INDIRECT(CONCATENATE($B256,"!O18"))),"",INDIRECT(CONCATENATE($B256,"!O18")))</f>
        <v/>
      </c>
      <c r="P256" s="309" t="str">
        <f ca="true">IF(ISERROR(INDIRECT(CONCATENATE($B256,"!O19"))),"",INDIRECT(CONCATENATE($B256,"!O19")))</f>
        <v/>
      </c>
      <c r="Q256" s="309" t="str">
        <f ca="true">IF(ISERROR(INDIRECT(CONCATENATE($B256,"!O20"))),"",INDIRECT(CONCATENATE($B256,"!O20")))</f>
        <v/>
      </c>
      <c r="R256" s="309" t="str">
        <f ca="true">IF(ISERROR(INDIRECT(CONCATENATE($B256,"!O21"))),"",INDIRECT(CONCATENATE($B256,"!O21")))</f>
        <v/>
      </c>
      <c r="S256" s="309"/>
      <c r="T256" s="309" t="str">
        <f ca="true">IF(ISERROR(INDIRECT(CONCATENATE($B256,"!P18"))),"",INDIRECT(CONCATENATE($B256,"!P18")))</f>
        <v/>
      </c>
      <c r="U256" s="309" t="str">
        <f ca="true">IF(ISERROR(INDIRECT(CONCATENATE($B256,"!P19"))),"",INDIRECT(CONCATENATE($B256,"!P19")))</f>
        <v/>
      </c>
      <c r="V256" s="309" t="str">
        <f ca="true">IF(ISERROR(INDIRECT(CONCATENATE($B256,"!P20"))),"",INDIRECT(CONCATENATE($B256,"!P20")))</f>
        <v/>
      </c>
      <c r="W256" s="309" t="str">
        <f ca="true">IF(ISERROR(INDIRECT(CONCATENATE($B256,"!P21"))),"",INDIRECT(CONCATENATE($B256,"!P21")))</f>
        <v/>
      </c>
      <c r="X256" s="309"/>
      <c r="Y256" s="309" t="str">
        <f ca="true">IF(ISERROR(INDIRECT(CONCATENATE($B256,"!Q18"))),"",INDIRECT(CONCATENATE($B256,"!Q18")))</f>
        <v/>
      </c>
      <c r="Z256" s="309" t="str">
        <f ca="true">IF(ISERROR(INDIRECT(CONCATENATE($B256,"!Q19"))),"",INDIRECT(CONCATENATE($B256,"!Q19")))</f>
        <v/>
      </c>
      <c r="AA256" s="309" t="str">
        <f ca="true">IF(ISERROR(INDIRECT(CONCATENATE($B256,"!Q20"))),"",INDIRECT(CONCATENATE($B256,"!Q20")))</f>
        <v/>
      </c>
      <c r="AB256" s="309" t="str">
        <f ca="true">IF(ISERROR(INDIRECT(CONCATENATE($B256,"!Q21"))),"",INDIRECT(CONCATENATE($B256,"!Q1")))</f>
        <v/>
      </c>
    </row>
    <row r="257" x14ac:dyDescent="0.2">
      <c r="B257" s="309"/>
      <c r="C257" s="308"/>
      <c r="D257" s="308"/>
      <c r="E257" s="309" t="str">
        <f ca="true">IF(ISERROR(INDIRECT(CONCATENATE($B257,"!M18"))),"",INDIRECT(CONCATENATE($B257,"!M18")))</f>
        <v/>
      </c>
      <c r="F257" s="309" t="str">
        <f ca="true">IF(ISERROR(INDIRECT(CONCATENATE($B257,"!M19"))),"",INDIRECT(CONCATENATE($B257,"!M19")))</f>
        <v/>
      </c>
      <c r="G257" s="309" t="str">
        <f ca="true">IF(ISERROR(INDIRECT(CONCATENATE($B257,"!M20"))),"",INDIRECT(CONCATENATE($B257,"!M20")))</f>
        <v/>
      </c>
      <c r="H257" s="309" t="str">
        <f ca="true">IF(ISERROR(INDIRECT(CONCATENATE($B257,"!M21"))),"",INDIRECT(CONCATENATE($B257,"!M21")))</f>
        <v/>
      </c>
      <c r="I257" s="309"/>
      <c r="J257" s="309" t="str">
        <f ca="true">IF(ISERROR(INDIRECT(CONCATENATE($B257,"!N18"))),"",INDIRECT(CONCATENATE($B257,"!N18")))</f>
        <v/>
      </c>
      <c r="K257" s="309" t="str">
        <f ca="true">IF(ISERROR(INDIRECT(CONCATENATE($B257,"!N19"))),"",INDIRECT(CONCATENATE($B257,"!N19")))</f>
        <v/>
      </c>
      <c r="L257" s="309" t="str">
        <f ca="true">IF(ISERROR(INDIRECT(CONCATENATE($B257,"!N20"))),"",INDIRECT(CONCATENATE($B257,"!N20")))</f>
        <v/>
      </c>
      <c r="M257" s="309" t="str">
        <f ca="true">IF(ISERROR(INDIRECT(CONCATENATE($B257,"!N21"))),"",INDIRECT(CONCATENATE($B257,"!N21")))</f>
        <v/>
      </c>
      <c r="N257" s="309"/>
      <c r="O257" s="309" t="str">
        <f ca="true">IF(ISERROR(INDIRECT(CONCATENATE($B257,"!O18"))),"",INDIRECT(CONCATENATE($B257,"!O18")))</f>
        <v/>
      </c>
      <c r="P257" s="309" t="str">
        <f ca="true">IF(ISERROR(INDIRECT(CONCATENATE($B257,"!O19"))),"",INDIRECT(CONCATENATE($B257,"!O19")))</f>
        <v/>
      </c>
      <c r="Q257" s="309" t="str">
        <f ca="true">IF(ISERROR(INDIRECT(CONCATENATE($B257,"!O20"))),"",INDIRECT(CONCATENATE($B257,"!O20")))</f>
        <v/>
      </c>
      <c r="R257" s="309" t="str">
        <f ca="true">IF(ISERROR(INDIRECT(CONCATENATE($B257,"!O21"))),"",INDIRECT(CONCATENATE($B257,"!O21")))</f>
        <v/>
      </c>
      <c r="S257" s="309"/>
      <c r="T257" s="309" t="str">
        <f ca="true">IF(ISERROR(INDIRECT(CONCATENATE($B257,"!P18"))),"",INDIRECT(CONCATENATE($B257,"!P18")))</f>
        <v/>
      </c>
      <c r="U257" s="309" t="str">
        <f ca="true">IF(ISERROR(INDIRECT(CONCATENATE($B257,"!P19"))),"",INDIRECT(CONCATENATE($B257,"!P19")))</f>
        <v/>
      </c>
      <c r="V257" s="309" t="str">
        <f ca="true">IF(ISERROR(INDIRECT(CONCATENATE($B257,"!P20"))),"",INDIRECT(CONCATENATE($B257,"!P20")))</f>
        <v/>
      </c>
      <c r="W257" s="309" t="str">
        <f ca="true">IF(ISERROR(INDIRECT(CONCATENATE($B257,"!P21"))),"",INDIRECT(CONCATENATE($B257,"!P21")))</f>
        <v/>
      </c>
      <c r="X257" s="309"/>
      <c r="Y257" s="309" t="str">
        <f ca="true">IF(ISERROR(INDIRECT(CONCATENATE($B257,"!Q18"))),"",INDIRECT(CONCATENATE($B257,"!Q18")))</f>
        <v/>
      </c>
      <c r="Z257" s="309" t="str">
        <f ca="true">IF(ISERROR(INDIRECT(CONCATENATE($B257,"!Q19"))),"",INDIRECT(CONCATENATE($B257,"!Q19")))</f>
        <v/>
      </c>
      <c r="AA257" s="309" t="str">
        <f ca="true">IF(ISERROR(INDIRECT(CONCATENATE($B257,"!Q20"))),"",INDIRECT(CONCATENATE($B257,"!Q20")))</f>
        <v/>
      </c>
      <c r="AB257" s="309" t="str">
        <f ca="true">IF(ISERROR(INDIRECT(CONCATENATE($B257,"!Q21"))),"",INDIRECT(CONCATENATE($B257,"!Q1")))</f>
        <v/>
      </c>
    </row>
    <row r="297" s="248" customFormat="true" ht="16.5" customHeight="true" x14ac:dyDescent="0.2">
      <c r="A297" s="1015" t="s">
        <v>7</v>
      </c>
      <c r="B297" s="1015"/>
      <c r="C297" s="1015"/>
      <c r="D297" s="1004" t="s">
        <v>0</v>
      </c>
      <c r="E297" s="1005"/>
      <c r="F297" s="1005"/>
      <c r="G297" s="1005"/>
      <c r="H297" s="1006"/>
      <c r="I297" s="1004" t="s">
        <v>1</v>
      </c>
      <c r="J297" s="1005"/>
      <c r="K297" s="1005"/>
      <c r="L297" s="1005"/>
      <c r="M297" s="1006"/>
      <c r="N297" s="1004" t="s">
        <v>2</v>
      </c>
      <c r="O297" s="1005"/>
      <c r="P297" s="1005"/>
      <c r="Q297" s="1005"/>
      <c r="R297" s="1006"/>
      <c r="S297" s="1004" t="s">
        <v>3</v>
      </c>
      <c r="T297" s="1005"/>
      <c r="U297" s="1005"/>
      <c r="V297" s="1005"/>
      <c r="W297" s="1006"/>
      <c r="X297" s="1004" t="s">
        <v>4</v>
      </c>
      <c r="Y297" s="1005"/>
      <c r="Z297" s="1005"/>
      <c r="AA297" s="1005"/>
      <c r="AB297" s="1006"/>
    </row>
    <row r="298" s="252" customFormat="true" ht="22.5" customHeight="true" x14ac:dyDescent="0.2">
      <c r="A298" s="1016"/>
      <c r="B298" s="1016"/>
      <c r="C298" s="1016"/>
      <c r="D298" s="262" t="s">
        <v>14</v>
      </c>
      <c r="E298" s="263" t="s">
        <v>15</v>
      </c>
      <c r="F298" s="250" t="s">
        <v>16</v>
      </c>
      <c r="G298" s="250" t="s">
        <v>22</v>
      </c>
      <c r="H298" s="251" t="s">
        <v>17</v>
      </c>
      <c r="I298" s="262" t="s">
        <v>14</v>
      </c>
      <c r="J298" s="263" t="s">
        <v>15</v>
      </c>
      <c r="K298" s="250" t="s">
        <v>16</v>
      </c>
      <c r="L298" s="250" t="s">
        <v>22</v>
      </c>
      <c r="M298" s="251" t="s">
        <v>17</v>
      </c>
      <c r="N298" s="262" t="s">
        <v>14</v>
      </c>
      <c r="O298" s="263" t="s">
        <v>15</v>
      </c>
      <c r="P298" s="250" t="s">
        <v>16</v>
      </c>
      <c r="Q298" s="250" t="s">
        <v>22</v>
      </c>
      <c r="R298" s="251" t="s">
        <v>17</v>
      </c>
      <c r="S298" s="262" t="s">
        <v>14</v>
      </c>
      <c r="T298" s="263" t="s">
        <v>15</v>
      </c>
      <c r="U298" s="250" t="s">
        <v>16</v>
      </c>
      <c r="V298" s="250" t="s">
        <v>22</v>
      </c>
      <c r="W298" s="251" t="s">
        <v>17</v>
      </c>
      <c r="X298" s="262" t="s">
        <v>14</v>
      </c>
      <c r="Y298" s="263" t="s">
        <v>15</v>
      </c>
      <c r="Z298" s="250" t="s">
        <v>16</v>
      </c>
      <c r="AA298" s="250" t="s">
        <v>22</v>
      </c>
      <c r="AB298" s="251" t="s">
        <v>17</v>
      </c>
    </row>
    <row r="299" s="272" customFormat="true" ht="15" customHeight="true" x14ac:dyDescent="0.2">
      <c r="A299" s="1007" t="s">
        <v>10</v>
      </c>
      <c r="B299" s="1008"/>
      <c r="C299" s="369">
        <v>2000</v>
      </c>
      <c r="D299" s="264">
        <f ca="true">IF((D301+H301)&gt;100,D301*100/(D301+H301),D301)</f>
        <v>13.556250797358189</v>
      </c>
      <c r="E299" s="265">
        <f ca="true">D299*AVERAGEIF(E305:E316,"&gt;0")/100</f>
        <v>9.6736691604113432</v>
      </c>
      <c r="F299" s="266">
        <f ca="true">D299*(100-AVERAGEIF(E305:E316,"&gt;0"))/100</f>
        <v>3.8825816369468447</v>
      </c>
      <c r="G299" s="267">
        <f ca="true">100-(E299+F299+H299)</f>
        <v>59.68429524851922</v>
      </c>
      <c r="H299" s="268">
        <f ca="true">IF((D301+H301)&gt;100,H301*100/(D301+H301),H301)</f>
        <v>26.759453954122591</v>
      </c>
      <c r="I299" s="264">
        <f ca="true">IF((I301+M301)&gt;100,I301*100/(I301+M301),I301)</f>
        <v>14.808224285496635</v>
      </c>
      <c r="J299" s="265">
        <f ca="true">I299*AVERAGEIF(J305:J316,"&gt;0")/100</f>
        <v>9.9621496262662159</v>
      </c>
      <c r="K299" s="269">
        <f ca="true">I299*(100-AVERAGEIF(J305:J316,"&gt;0"))/100</f>
        <v>4.8460746592304202</v>
      </c>
      <c r="L299" s="270">
        <f ca="true">100-(J299+K299+M299)</f>
        <v>63.111376507247485</v>
      </c>
      <c r="M299" s="271">
        <f ca="true">IF((I301+M301)&gt;100,M301*100/(I301+M301),M301)</f>
        <v>22.08039920725588</v>
      </c>
      <c r="N299" s="264">
        <f ca="true">IF((N301+R301)&gt;100,N301*100/(N301+R301),N301)</f>
        <v>16.369124911758718</v>
      </c>
      <c r="O299" s="265">
        <f ca="true">N299*AVERAGEIF(O305:O316,"&gt;0")/100</f>
        <v>11.835680691722365</v>
      </c>
      <c r="P299" s="269">
        <f ca="true">N299*(100-AVERAGEIF(O305:O316,"&gt;0"))/100</f>
        <v>4.5334442200363547</v>
      </c>
      <c r="Q299" s="270">
        <f ca="true">100-(O299+P299+R299)</f>
        <v>56.296446194301097</v>
      </c>
      <c r="R299" s="271">
        <f ca="true">IF((N301+R301)&gt;100,R301*100/(N301+R301),R301)</f>
        <v>27.334428893940185</v>
      </c>
      <c r="S299" s="264">
        <f ca="true">IF((S301+W301)&gt;100,S301*100/(S301+W301),S301)</f>
        <v>13.263672161417162</v>
      </c>
      <c r="T299" s="265">
        <f ca="true">S299*AVERAGEIF(T305:T316,"&gt;0")/100</f>
        <v>9.7443927110168485</v>
      </c>
      <c r="U299" s="269">
        <f ca="true">S299*(100-AVERAGEIF(T305:T316,"&gt;0"))/100</f>
        <v>3.5192794504003149</v>
      </c>
      <c r="V299" s="270">
        <f ca="true">100-(T299+U299+W299)</f>
        <v>60.503585434604474</v>
      </c>
      <c r="W299" s="271">
        <f ca="true">IF((S301+W301)&gt;100,W301*100/(S301+W301),W301)</f>
        <v>26.232742403978364</v>
      </c>
      <c r="X299" s="264">
        <f ca="true">IF((X301+AB301)&gt;100,X301*100/(X301+AB301),X301)</f>
        <v>21.644371815896193</v>
      </c>
      <c r="Y299" s="265">
        <f ca="true">X299*AVERAGEIF(Y305:Y316,"&gt;0")/100</f>
        <v>17.071112093424887</v>
      </c>
      <c r="Z299" s="269">
        <f ca="true">X299*(100-AVERAGEIF(Y305:Y316,"&gt;0"))/100</f>
        <v>4.573259722471307</v>
      </c>
      <c r="AA299" s="270">
        <f ca="true">100-(Y299+Z299+AB299)</f>
        <v>59.985483119283799</v>
      </c>
      <c r="AB299" s="271">
        <f ca="true">IF((X301+AB301)&gt;100,AB301*100/(X301+AB301),AB301)</f>
        <v>18.370145064820008</v>
      </c>
    </row>
    <row r="300" s="272" customFormat="true" ht="15" customHeight="true" x14ac:dyDescent="0.2">
      <c r="A300" s="1009"/>
      <c r="B300" s="1010"/>
      <c r="C300" s="370">
        <v>2020</v>
      </c>
      <c r="D300" s="273">
        <f ca="true">IF((D302+H302)&gt;100,D302*100/(D302+H302),D302)</f>
        <v>46.623487119272795</v>
      </c>
      <c r="E300" s="274">
        <f ca="true">D300*AVERAGEIF(E305:E316,"&gt;0")/100</f>
        <v>33.270274815544028</v>
      </c>
      <c r="F300" s="275">
        <f ca="true">D300*(100-AVERAGEIF(E305:E316,"&gt;0"))/100</f>
        <v>13.353212303728769</v>
      </c>
      <c r="G300" s="276">
        <f ca="true">100-(E300+F300+H300)</f>
        <v>34.338335354748551</v>
      </c>
      <c r="H300" s="277">
        <f ca="true">IF((D302+H302)&gt;100,H302*100/(D302+H302),H302)</f>
        <v>19.038177525978654</v>
      </c>
      <c r="I300" s="273">
        <f ca="true">IF((I302+M302)&gt;100,I302*100/(I302+M302),I302)</f>
        <v>47.040463509387337</v>
      </c>
      <c r="J300" s="274">
        <f ca="true">I300*AVERAGEIF(J305:J316,"&gt;0")/100</f>
        <v>31.646207332800131</v>
      </c>
      <c r="K300" s="275">
        <f ca="true">I300*(100-AVERAGEIF(J305:J316,"&gt;0"))/100</f>
        <v>15.394256176587207</v>
      </c>
      <c r="L300" s="276">
        <f ca="true">100-(J300+K300+M300)</f>
        <v>32.228423118633344</v>
      </c>
      <c r="M300" s="277">
        <f ca="true">IF((I302+M302)&gt;100,M302*100/(I302+M302),M302)</f>
        <v>20.731113371979319</v>
      </c>
      <c r="N300" s="273">
        <f ca="true">IF((N302+R302)&gt;100,N302*100/(N302+R302),N302)</f>
        <v>46.437008249844439</v>
      </c>
      <c r="O300" s="274">
        <f ca="true">N300*AVERAGEIF(O305:O316,"&gt;0")/100</f>
        <v>33.576236047244187</v>
      </c>
      <c r="P300" s="275">
        <f ca="true">N300*(100-AVERAGEIF(O305:O316,"&gt;0"))/100</f>
        <v>12.860772202600252</v>
      </c>
      <c r="Q300" s="276">
        <f ca="true">100-(O300+P300+R300)</f>
        <v>35.099060013675057</v>
      </c>
      <c r="R300" s="277">
        <f ca="true">IF((N302+R302)&gt;100,R302*100/(N302+R302),R302)</f>
        <v>18.463931736480504</v>
      </c>
      <c r="S300" s="273">
        <f ca="true">IF((S302+W302)&gt;100,S302*100/(S302+W302),S302)</f>
        <v>63.770900488222651</v>
      </c>
      <c r="T300" s="274">
        <f ca="true">S300*AVERAGEIF(T305:T316,"&gt;0")/100</f>
        <v>46.850426513106974</v>
      </c>
      <c r="U300" s="275">
        <f ca="true">S300*(100-AVERAGEIF(T305:T316,"&gt;0"))/100</f>
        <v>16.920473975115677</v>
      </c>
      <c r="V300" s="276">
        <f ca="true">100-(T300+U300+W300)</f>
        <v>22.61208968686401</v>
      </c>
      <c r="W300" s="277">
        <f ca="true">IF((S302+W302)&gt;100,W302*100/(S302+W302),W302)</f>
        <v>13.617009824913339</v>
      </c>
      <c r="X300" s="273">
        <f ca="true">IF((X302+AB302)&gt;100,X302*100/(X302+AB302),X302)</f>
        <v>79.195766272769106</v>
      </c>
      <c r="Y300" s="274">
        <f ca="true">X300*AVERAGEIF(Y305:Y316,"&gt;0")/100</f>
        <v>62.462418168874954</v>
      </c>
      <c r="Z300" s="275">
        <f ca="true">X300*(100-AVERAGEIF(Y305:Y316,"&gt;0"))/100</f>
        <v>16.733348103894151</v>
      </c>
      <c r="AA300" s="276">
        <f ca="true">100-(Y300+Z300+AB300)</f>
        <v>15.601956962575741</v>
      </c>
      <c r="AB300" s="277">
        <f ca="true">IF((X302+AB302)&gt;100,AB302*100/(X302+AB302),AB302)</f>
        <v>5.2022767646551529</v>
      </c>
    </row>
    <row r="301" hidden="true" x14ac:dyDescent="0.2">
      <c r="A301" s="1011" t="s">
        <v>12</v>
      </c>
      <c r="B301" s="1012"/>
      <c r="C301" s="278">
        <f>MinRegYear(C299,C305:C316)</f>
        <v>2001</v>
      </c>
      <c r="D301" s="279">
        <f ca="true">IF(MAX(C305:C316)-MIN(C305:C316)&lt;5,AVERAGEIF(C305:C316,"&gt;0",D305:D316),
IF(FORECAST($C301,D$305:D$316,$C$305:$C$316)&lt;0,0,
IF(FORECAST($C301,D$305:D$316,$C$305:$C$316)&gt;100,100,
FORECAST($C301,D$305:D$316,$C$305:$C$316))))</f>
        <v>13.556250797358189</v>
      </c>
      <c r="E301" s="280"/>
      <c r="F301" s="281"/>
      <c r="G301" s="281"/>
      <c r="H301" s="282">
        <f ca="true">IF(MAX(C305:C316)-MIN(C305:C316)&lt;5,AVERAGEIF(C305:C316,"&gt;0",H305:H316),
IF(FORECAST($C301,H$305:H$316,$C$305:$C$316)&lt;0,0,
IF(FORECAST($C301,H$305:H$316,$C$305:$C$316)&gt;100,100,
FORECAST($C301,H$305:H$316,$C$305:$C$316))))</f>
        <v>26.759453954122591</v>
      </c>
      <c r="I301" s="279">
        <f ca="true">IF(MAX(C305:C316)-MIN(C305:C316)&lt;5,AVERAGEIF(C305:C316,"&gt;0",I305:I316),
IF(FORECAST($C301,I$305:I$316,$C$305:$C$316)&lt;0,0,
IF(FORECAST($C301,I$305:I$316,$C$305:$C$316)&gt;100,100,
FORECAST($C301,I$305:I$316,$C$305:$C$316))))</f>
        <v>14.808224285496635</v>
      </c>
      <c r="J301" s="280"/>
      <c r="K301" s="281"/>
      <c r="L301" s="281"/>
      <c r="M301" s="282">
        <f ca="true">IF(MAX(C305:C316)-MIN(C305:C316)&lt;5,AVERAGEIF(C305:C316,"&gt;0",M305:M316),
IF(FORECAST($C301,M$305:M$316,$C$305:$C$316)&lt;0,0,
IF(FORECAST($C301,M$305:M$316,$C$305:$C$316)&gt;100,100,
FORECAST($C301,M$305:M$316,$C$305:$C$316))))</f>
        <v>22.08039920725588</v>
      </c>
      <c r="N301" s="279">
        <f ca="true">IF(MAX(C305:C316)-MIN(C305:C316)&lt;5,AVERAGEIF(C305:C316,"&gt;0",N305:N316),
IF(FORECAST($C301,N$305:N$316,$C$305:$C$316)&lt;0,0,
IF(FORECAST($C301,N$305:N$316,$C$305:$C$316)&gt;100,100,
FORECAST($C301,N$305:N$316,$C$305:$C$316))))</f>
        <v>16.369124911758718</v>
      </c>
      <c r="O301" s="280"/>
      <c r="P301" s="281"/>
      <c r="Q301" s="281"/>
      <c r="R301" s="282">
        <f ca="true">IF(MAX(C305:C316)-MIN(C305:C316)&lt;5,AVERAGEIF(C305:C316,"&gt;0",R305:R316),
IF(FORECAST($C301,R$305:R$316,$C$305:$C$316)&lt;0,0,
IF(FORECAST($C301,R$305:R$316,$C$305:$C$316)&gt;100,100,
FORECAST($C301,R$305:R$316,$C$305:$C$316))))</f>
        <v>27.334428893940185</v>
      </c>
      <c r="S301" s="279">
        <f ca="true">IF(MAX(C305:C316)-MIN(C305:C316)&lt;5,AVERAGEIF(C305:C316,"&gt;0",S305:S316),
IF(FORECAST($C301,S$305:S$316,$C$305:$C$316)&lt;0,0,
IF(FORECAST($C301,S$305:S$316,$C$305:$C$316)&gt;100,100,
FORECAST($C301,S$305:S$316,$C$305:$C$316))))</f>
        <v>13.263672161417162</v>
      </c>
      <c r="T301" s="280"/>
      <c r="U301" s="281"/>
      <c r="V301" s="281"/>
      <c r="W301" s="282">
        <f ca="true">IF(MAX(C305:C316)-MIN(C305:C316)&lt;5,AVERAGEIF(C305:C316,"&gt;0",W305:W316),
IF(FORECAST($C301,W$305:W$316,$C$305:$C$316)&lt;0,0,
IF(FORECAST($C301,W$305:W$316,$C$305:$C$316)&gt;100,100,
FORECAST($C301,W$305:W$316,$C$305:$C$316))))</f>
        <v>26.232742403978364</v>
      </c>
      <c r="X301" s="279">
        <f ca="true">IF(MAX(C305:C316)-MIN(C305:C316)&lt;5,AVERAGEIF(C305:C316,"&gt;0",X305:X316),
IF(FORECAST($C301,X$305:X$316,$C$305:$C$316)&lt;0,0,
IF(FORECAST($C301,X$305:X$316,$C$305:$C$316)&gt;100,100,
FORECAST($C301,X$305:X$316,$C$305:$C$316))))</f>
        <v>21.644371815896193</v>
      </c>
      <c r="Y301" s="280"/>
      <c r="Z301" s="281"/>
      <c r="AA301" s="281"/>
      <c r="AB301" s="282">
        <f ca="true">IF(MAX(C305:C316)-MIN(C305:C316)&lt;5,AVERAGEIF(C305:C316,"&gt;0",AB305:AB316),
IF(FORECAST($C301,AB$305:AB$316,$C$305:$C$316)&lt;0,0,
IF(FORECAST($C301,AB$305:AB$316,$C$305:$C$316)&gt;100,100,
FORECAST($C301,AB$305:AB$316,$C$305:$C$316))))</f>
        <v>18.370145064820008</v>
      </c>
    </row>
    <row r="302" hidden="true" x14ac:dyDescent="0.2">
      <c r="A302" s="1013"/>
      <c r="B302" s="1014"/>
      <c r="C302" s="257">
        <f>MaxRegYear(C300,C305:C316)</f>
        <v>2020</v>
      </c>
      <c r="D302" s="283">
        <f ca="true">IF(MAX(C305:C316)-MIN(C305:C316)&lt;5,AVERAGEIF(C305:C316,"&gt;0",D305:D316),
IF(FORECAST($C302,D$305:D$316,$C$305:$C$316)&lt;0,0,
IF(FORECAST($C302,D$305:D$316,$C$305:$C$316)&gt;100,100,
FORECAST($C302,D$305:D$316,$C$305:$C$316))))</f>
        <v>46.623487119272795</v>
      </c>
      <c r="E302" s="284"/>
      <c r="F302" s="285"/>
      <c r="G302" s="285"/>
      <c r="H302" s="286">
        <f ca="true">IF(MAX(C305:C316)-MIN(C305:C316)&lt;5,AVERAGEIF(C305:C316,"&gt;0",H305:H316),
IF(FORECAST($C302,H$305:H$316,$C$305:$C$316)&lt;0,0,
IF(FORECAST($C302,H$305:H$316,$C$305:$C$316)&gt;100,100,
FORECAST($C302,H$305:H$316,$C$305:$C$316))))</f>
        <v>19.038177525978654</v>
      </c>
      <c r="I302" s="283">
        <f ca="true">IF(MAX(C305:C316)-MIN(C305:C316)&lt;5,AVERAGEIF(C305:C316,"&gt;0",I305:I316),
IF(FORECAST($C302,I$305:I$316,$C$305:$C$316)&lt;0,0,
IF(FORECAST($C302,I$305:I$316,$C$305:$C$316)&gt;100,100,
FORECAST($C302,I$305:I$316,$C$305:$C$316))))</f>
        <v>47.040463509387337</v>
      </c>
      <c r="J302" s="284"/>
      <c r="K302" s="285"/>
      <c r="L302" s="285"/>
      <c r="M302" s="286">
        <f ca="true">IF(MAX(C305:C316)-MIN(C305:C316)&lt;5,AVERAGEIF(C305:C316,"&gt;0",M305:M316),
IF(FORECAST($C302,M$305:M$316,$C$305:$C$316)&lt;0,0,
IF(FORECAST($C302,M$305:M$316,$C$305:$C$316)&gt;100,100,
FORECAST($C302,M$305:M$316,$C$305:$C$316))))</f>
        <v>20.731113371979319</v>
      </c>
      <c r="N302" s="283">
        <f ca="true">IF(MAX(C305:C316)-MIN(C305:C316)&lt;5,AVERAGEIF(C305:C316,"&gt;0",N305:N316),
IF(FORECAST($C302,N$305:N$316,$C$305:$C$316)&lt;0,0,
IF(FORECAST($C302,N$305:N$316,$C$305:$C$316)&gt;100,100,
FORECAST($C302,N$305:N$316,$C$305:$C$316))))</f>
        <v>46.437008249844439</v>
      </c>
      <c r="O302" s="284"/>
      <c r="P302" s="285"/>
      <c r="Q302" s="285"/>
      <c r="R302" s="286">
        <f ca="true">IF(MAX(C305:C316)-MIN(C305:C316)&lt;5,AVERAGEIF(C305:C316,"&gt;0",R305:R316),
IF(FORECAST($C302,R$305:R$316,$C$305:$C$316)&lt;0,0,
IF(FORECAST($C302,R$305:R$316,$C$305:$C$316)&gt;100,100,
FORECAST($C302,R$305:R$316,$C$305:$C$316))))</f>
        <v>18.463931736480504</v>
      </c>
      <c r="S302" s="283">
        <f ca="true">IF(MAX(C305:C316)-MIN(C305:C316)&lt;5,AVERAGEIF(C305:C316,"&gt;0",S305:S316),
IF(FORECAST($C302,S$305:S$316,$C$305:$C$316)&lt;0,0,
IF(FORECAST($C302,S$305:S$316,$C$305:$C$316)&gt;100,100,
FORECAST($C302,S$305:S$316,$C$305:$C$316))))</f>
        <v>63.770900488222651</v>
      </c>
      <c r="T302" s="284"/>
      <c r="U302" s="285"/>
      <c r="V302" s="285"/>
      <c r="W302" s="286">
        <f ca="true">IF(MAX(C305:C316)-MIN(C305:C316)&lt;5,AVERAGEIF(C305:C316,"&gt;0",W305:W316),
IF(FORECAST($C302,W$305:W$316,$C$305:$C$316)&lt;0,0,
IF(FORECAST($C302,W$305:W$316,$C$305:$C$316)&gt;100,100,
FORECAST($C302,W$305:W$316,$C$305:$C$316))))</f>
        <v>13.617009824913339</v>
      </c>
      <c r="X302" s="283">
        <f ca="true">IF(MAX(C305:C316)-MIN(C305:C316)&lt;5,AVERAGEIF(C305:C316,"&gt;0",X305:X316),
IF(FORECAST($C302,X$305:X$316,$C$305:$C$316)&lt;0,0,
IF(FORECAST($C302,X$305:X$316,$C$305:$C$316)&gt;100,100,
FORECAST($C302,X$305:X$316,$C$305:$C$316))))</f>
        <v>79.195766272769106</v>
      </c>
      <c r="Y302" s="284"/>
      <c r="Z302" s="285"/>
      <c r="AA302" s="285"/>
      <c r="AB302" s="286">
        <f ca="true">IF(MAX(C305:C316)-MIN(C305:C316)&lt;5,AVERAGEIF(C305:C316,"&gt;0",AB305:AB316),
IF(FORECAST($C302,AB$305:AB$316,$C$305:$C$316)&lt;0,0,
IF(FORECAST($C302,AB$305:AB$316,$C$305:$C$316)&gt;100,100,
FORECAST($C302,AB$305:AB$316,$C$305:$C$316))))</f>
        <v>5.2022767646551529</v>
      </c>
    </row>
    <row r="303" ht="9" customHeight="true" x14ac:dyDescent="0.2">
      <c r="D303" s="287"/>
      <c r="I303" s="287"/>
      <c r="K303" s="247"/>
      <c r="L303" s="247"/>
      <c r="N303" s="287"/>
      <c r="P303" s="247"/>
      <c r="Q303" s="247"/>
      <c r="S303" s="287"/>
      <c r="U303" s="247"/>
      <c r="V303" s="247"/>
      <c r="X303" s="287"/>
      <c r="Z303" s="247"/>
      <c r="AA303" s="247"/>
      <c r="AB303" s="288"/>
    </row>
    <row r="304" s="316" customFormat="true" ht="22.5" customHeight="true" x14ac:dyDescent="0.2">
      <c r="B304" s="310" t="s">
        <v>8</v>
      </c>
      <c r="C304" s="290" t="s">
        <v>9</v>
      </c>
      <c r="D304" s="291" t="s">
        <v>14</v>
      </c>
      <c r="E304" s="990" t="s">
        <v>617</v>
      </c>
      <c r="F304" s="379"/>
      <c r="G304" s="379"/>
      <c r="H304" s="293" t="s">
        <v>17</v>
      </c>
      <c r="I304" s="291" t="s">
        <v>14</v>
      </c>
      <c r="J304" s="990" t="s">
        <v>617</v>
      </c>
      <c r="K304" s="379"/>
      <c r="L304" s="379"/>
      <c r="M304" s="293" t="s">
        <v>17</v>
      </c>
      <c r="N304" s="291" t="s">
        <v>14</v>
      </c>
      <c r="O304" s="990" t="s">
        <v>617</v>
      </c>
      <c r="P304" s="379"/>
      <c r="Q304" s="379"/>
      <c r="R304" s="293" t="s">
        <v>17</v>
      </c>
      <c r="S304" s="291" t="s">
        <v>14</v>
      </c>
      <c r="T304" s="990" t="s">
        <v>617</v>
      </c>
      <c r="U304" s="379"/>
      <c r="V304" s="379"/>
      <c r="W304" s="293" t="s">
        <v>17</v>
      </c>
      <c r="X304" s="291" t="s">
        <v>14</v>
      </c>
      <c r="Y304" s="990" t="s">
        <v>617</v>
      </c>
      <c r="Z304" s="379"/>
      <c r="AA304" s="379"/>
      <c r="AB304" s="293" t="s">
        <v>17</v>
      </c>
      <c r="AD304" s="380"/>
    </row>
    <row r="305" x14ac:dyDescent="0.2">
      <c r="A305" s="295"/>
      <c r="B305" s="615" t="s">
        <v>188</v>
      </c>
      <c r="C305" s="616">
        <v>2003</v>
      </c>
      <c r="D305" s="209">
        <f t="shared" ref="D305:D316" ca="true" si="65">IF(ISERROR(INDIRECT(CONCATENATE($B305,"!M16"))),"",INDIRECT(CONCATENATE($B305,"!M16")))</f>
        <v>19.667088868100411</v>
      </c>
      <c r="E305" s="299">
        <f t="shared" ref="E305:E316" ca="true" si="66">IF(ISERROR(INDIRECT(CONCATENATE($B305,"!M23"))),"",INDIRECT(CONCATENATE($B305,"!M23")))</f>
        <v>72.776682701011225</v>
      </c>
      <c r="F305" s="297"/>
      <c r="G305" s="297"/>
      <c r="H305" s="298">
        <f t="shared" ref="H305:H316" ca="true" si="67">IF(ISERROR(INDIRECT(CONCATENATE($B305,"!M21"))),"",INDIRECT(CONCATENATE($B305,"!M21")))</f>
        <v>23.752005468586898</v>
      </c>
      <c r="I305" s="209">
        <f t="shared" ref="I305:I316" ca="true" si="68">IF(ISERROR(INDIRECT(CONCATENATE($B305,"!N16"))),"",INDIRECT(CONCATENATE($B305,"!N16")))</f>
        <v>22.415840796049572</v>
      </c>
      <c r="J305" s="296">
        <f t="shared" ref="J305:J316" ca="true" si="69">IF(ISERROR(INDIRECT(CONCATENATE($B305,"!N23"))),"",INDIRECT(CONCATENATE($B305,"!N23")))</f>
        <v>65.38663704740145</v>
      </c>
      <c r="K305" s="297"/>
      <c r="L305" s="297"/>
      <c r="M305" s="298">
        <f t="shared" ref="M305:M316" ca="true" si="70">IF(ISERROR(INDIRECT(CONCATENATE($B305,"!N21"))),"",INDIRECT(CONCATENATE($B305,"!N21")))</f>
        <v>17.805941665976345</v>
      </c>
      <c r="N305" s="209">
        <f t="shared" ref="N305:N316" ca="true" si="71">IF(ISERROR(INDIRECT(CONCATENATE($B305,"!O16"))),"",INDIRECT(CONCATENATE($B305,"!O16")))</f>
        <v>24.340305417224407</v>
      </c>
      <c r="O305" s="296">
        <f t="shared" ref="O305:O316" ca="true" si="72">IF(ISERROR(INDIRECT(CONCATENATE($B305,"!O23"))),"",INDIRECT(CONCATENATE($B305,"!O23")))</f>
        <v>71.606422367290875</v>
      </c>
      <c r="P305" s="297"/>
      <c r="Q305" s="297"/>
      <c r="R305" s="298">
        <f t="shared" ref="R305:R316" ca="true" si="73">IF(ISERROR(INDIRECT(CONCATENATE($B305,"!O21"))),"",INDIRECT(CONCATENATE($B305,"!O21")))</f>
        <v>24.666623663392897</v>
      </c>
      <c r="S305" s="209">
        <f t="shared" ref="S305:S316" ca="true" si="74">IF(ISERROR(INDIRECT(CONCATENATE($B305,"!P16"))),"",INDIRECT(CONCATENATE($B305,"!P16")))</f>
        <v>22.259210680687925</v>
      </c>
      <c r="T305" s="296">
        <f t="shared" ref="T305:T316" ca="true" si="75">IF(ISERROR(INDIRECT(CONCATENATE($B305,"!P23"))),"",INDIRECT(CONCATENATE($B305,"!P23")))</f>
        <v>73.985492881843442</v>
      </c>
      <c r="U305" s="297"/>
      <c r="V305" s="297"/>
      <c r="W305" s="298">
        <f t="shared" ref="W305:W316" ca="true" si="76">IF(ISERROR(INDIRECT(CONCATENATE($B305,"!P21"))),"",INDIRECT(CONCATENATE($B305,"!P21")))</f>
        <v>23.17971201689539</v>
      </c>
      <c r="X305" s="209">
        <f t="shared" ref="X305:X316" ca="true" si="77">IF(ISERROR(INDIRECT(CONCATENATE($B305,"!Q16"))),"",INDIRECT(CONCATENATE($B305,"!Q16")))</f>
        <v>30.656658422093457</v>
      </c>
      <c r="Y305" s="296">
        <f t="shared" ref="Y305:Y316" ca="true" si="78">IF(ISERROR(INDIRECT(CONCATENATE($B305,"!Q23"))),"",INDIRECT(CONCATENATE($B305,"!Q23")))</f>
        <v>80.097639191157342</v>
      </c>
      <c r="Z305" s="297"/>
      <c r="AA305" s="297"/>
      <c r="AB305" s="298">
        <f t="shared" ref="AB305:AB316" ca="true" si="79">IF(ISERROR(INDIRECT(CONCATENATE($B305,"!Q221"))),"",INDIRECT(CONCATENATE($B305,"!Q21")))</f>
        <v>14.903367114589768</v>
      </c>
    </row>
    <row r="306" x14ac:dyDescent="0.2">
      <c r="A306" s="295"/>
      <c r="B306" s="617" t="s">
        <v>267</v>
      </c>
      <c r="C306" s="618">
        <v>2008</v>
      </c>
      <c r="D306" s="210">
        <f t="shared" ca="true" si="65"/>
        <v>31.229466282945666</v>
      </c>
      <c r="E306" s="299">
        <f t="shared" ca="true" si="66"/>
        <v>53.535718032635003</v>
      </c>
      <c r="F306" s="297"/>
      <c r="G306" s="297"/>
      <c r="H306" s="300">
        <f t="shared" ca="true" si="67"/>
        <v>26.050377360643008</v>
      </c>
      <c r="I306" s="210">
        <f t="shared" ca="true" si="68"/>
        <v>29.853418183845225</v>
      </c>
      <c r="J306" s="299">
        <f t="shared" ca="true" si="69"/>
        <v>58.760004239120192</v>
      </c>
      <c r="K306" s="297"/>
      <c r="L306" s="297"/>
      <c r="M306" s="300">
        <f t="shared" ca="true" si="70"/>
        <v>25.364947190487939</v>
      </c>
      <c r="N306" s="210">
        <f t="shared" ca="true" si="71"/>
        <v>31.295209131686097</v>
      </c>
      <c r="O306" s="299">
        <f t="shared" ca="true" si="72"/>
        <v>61.131779521449644</v>
      </c>
      <c r="P306" s="297"/>
      <c r="Q306" s="297"/>
      <c r="R306" s="300">
        <f t="shared" ca="true" si="73"/>
        <v>23.140355145689519</v>
      </c>
      <c r="S306" s="210">
        <f t="shared" ca="true" si="74"/>
        <v>35.159436612872454</v>
      </c>
      <c r="T306" s="299">
        <f t="shared" ca="true" si="75"/>
        <v>64.12850991347392</v>
      </c>
      <c r="U306" s="297"/>
      <c r="V306" s="297"/>
      <c r="W306" s="300">
        <f t="shared" ca="true" si="76"/>
        <v>20.981324940002455</v>
      </c>
      <c r="X306" s="210">
        <f t="shared" ca="true" si="77"/>
        <v>40.247829205951994</v>
      </c>
      <c r="Y306" s="299">
        <f t="shared" ca="true" si="78"/>
        <v>67.369306779199405</v>
      </c>
      <c r="Z306" s="297"/>
      <c r="AA306" s="297"/>
      <c r="AB306" s="300">
        <f t="shared" ca="true" si="79"/>
        <v>16.342769073059575</v>
      </c>
    </row>
    <row r="307" x14ac:dyDescent="0.2">
      <c r="A307" s="295"/>
      <c r="B307" s="617" t="s">
        <v>180</v>
      </c>
      <c r="C307" s="618"/>
      <c r="D307" s="210">
        <f t="shared" ca="true" si="65"/>
        <v>29.580867289385804</v>
      </c>
      <c r="E307" s="299" t="str">
        <f t="shared" ca="true" si="66"/>
        <v>N/A</v>
      </c>
      <c r="F307" s="297"/>
      <c r="G307" s="297"/>
      <c r="H307" s="300">
        <f t="shared" ca="true" si="67"/>
        <v>13.320230224424698</v>
      </c>
      <c r="I307" s="210">
        <f t="shared" ca="true" si="68"/>
        <v>31.17842756907287</v>
      </c>
      <c r="J307" s="299" t="str">
        <f t="shared" ca="true" si="69"/>
        <v>N/A</v>
      </c>
      <c r="K307" s="297"/>
      <c r="L307" s="297"/>
      <c r="M307" s="300">
        <f t="shared" ca="true" si="70"/>
        <v>17.195643660726802</v>
      </c>
      <c r="N307" s="210">
        <f t="shared" ca="true" si="71"/>
        <v>38.113165649809396</v>
      </c>
      <c r="O307" s="299" t="str">
        <f t="shared" ca="true" si="72"/>
        <v>N/A</v>
      </c>
      <c r="P307" s="297"/>
      <c r="Q307" s="297"/>
      <c r="R307" s="300">
        <f t="shared" ca="true" si="73"/>
        <v>14.261519880765396</v>
      </c>
      <c r="S307" s="210">
        <f t="shared" ca="true" si="74"/>
        <v>46.740007116090624</v>
      </c>
      <c r="T307" s="299" t="str">
        <f t="shared" ca="true" si="75"/>
        <v>N/A</v>
      </c>
      <c r="U307" s="297"/>
      <c r="V307" s="297"/>
      <c r="W307" s="300">
        <f t="shared" ca="true" si="76"/>
        <v>10.954559449059767</v>
      </c>
      <c r="X307" s="210">
        <f t="shared" ca="true" si="77"/>
        <v>60.147290244566598</v>
      </c>
      <c r="Y307" s="299" t="str">
        <f t="shared" ca="true" si="78"/>
        <v>N/A</v>
      </c>
      <c r="Z307" s="297"/>
      <c r="AA307" s="297"/>
      <c r="AB307" s="300">
        <f t="shared" ca="true" si="79"/>
        <v>7.8779967300553091</v>
      </c>
      <c r="AD307" s="301"/>
    </row>
    <row r="308" x14ac:dyDescent="0.2">
      <c r="A308" s="295"/>
      <c r="B308" s="617" t="s">
        <v>352</v>
      </c>
      <c r="C308" s="618">
        <v>2011</v>
      </c>
      <c r="D308" s="210">
        <f t="shared" ca="true" si="65"/>
        <v>14.31644954034569</v>
      </c>
      <c r="E308" s="299">
        <f t="shared" ca="true" si="66"/>
        <v>64.740756794297269</v>
      </c>
      <c r="F308" s="297"/>
      <c r="G308" s="297"/>
      <c r="H308" s="300">
        <f t="shared" ca="true" si="67"/>
        <v>23.545780114367069</v>
      </c>
      <c r="I308" s="210">
        <f t="shared" ca="true" si="68"/>
        <v>14.869362427517016</v>
      </c>
      <c r="J308" s="299">
        <f t="shared" ca="true" si="69"/>
        <v>62.772551036505142</v>
      </c>
      <c r="K308" s="297"/>
      <c r="L308" s="297"/>
      <c r="M308" s="300">
        <f t="shared" ca="true" si="70"/>
        <v>23.845432456299616</v>
      </c>
      <c r="N308" s="210">
        <f t="shared" ca="true" si="71"/>
        <v>14.008743134772891</v>
      </c>
      <c r="O308" s="299">
        <f t="shared" ca="true" si="72"/>
        <v>68.82142460708819</v>
      </c>
      <c r="P308" s="297"/>
      <c r="Q308" s="297"/>
      <c r="R308" s="300">
        <f t="shared" ca="true" si="73"/>
        <v>24.814925186203183</v>
      </c>
      <c r="S308" s="210">
        <f t="shared" ca="true" si="74"/>
        <v>25.969899154546155</v>
      </c>
      <c r="T308" s="299">
        <f t="shared" ca="true" si="75"/>
        <v>70.893170222139062</v>
      </c>
      <c r="U308" s="297"/>
      <c r="V308" s="297"/>
      <c r="W308" s="300">
        <f t="shared" ca="true" si="76"/>
        <v>21.825892424346303</v>
      </c>
      <c r="X308" s="210">
        <f t="shared" ca="true" si="77"/>
        <v>46.564307894865237</v>
      </c>
      <c r="Y308" s="299">
        <f t="shared" ca="true" si="78"/>
        <v>79.582890173995608</v>
      </c>
      <c r="Z308" s="297"/>
      <c r="AA308" s="297"/>
      <c r="AB308" s="300">
        <f t="shared" ca="true" si="79"/>
        <v>12.232245680150289</v>
      </c>
    </row>
    <row r="309" x14ac:dyDescent="0.2">
      <c r="A309" s="295"/>
      <c r="B309" s="617" t="s">
        <v>490</v>
      </c>
      <c r="C309" s="618">
        <v>2015</v>
      </c>
      <c r="D309" s="210">
        <f t="shared" ca="true" si="65"/>
        <v>45.304459130783712</v>
      </c>
      <c r="E309" s="299">
        <f t="shared" ca="true" si="66"/>
        <v>82.731192510567368</v>
      </c>
      <c r="F309" s="297"/>
      <c r="G309" s="297"/>
      <c r="H309" s="300">
        <f t="shared" ca="true" si="67"/>
        <v>22.941127446398404</v>
      </c>
      <c r="I309" s="210">
        <f t="shared" ca="true" si="68"/>
        <v>46.358150537818922</v>
      </c>
      <c r="J309" s="299">
        <f t="shared" ca="true" si="69"/>
        <v>72.707259765291681</v>
      </c>
      <c r="K309" s="297"/>
      <c r="L309" s="297"/>
      <c r="M309" s="300">
        <f t="shared" ca="true" si="70"/>
        <v>23.367386281801995</v>
      </c>
      <c r="N309" s="210">
        <f t="shared" ca="true" si="71"/>
        <v>44.098591546305514</v>
      </c>
      <c r="O309" s="299">
        <f t="shared" ca="true" si="72"/>
        <v>77.582695737507763</v>
      </c>
      <c r="P309" s="297"/>
      <c r="Q309" s="297"/>
      <c r="R309" s="300">
        <f t="shared" ca="true" si="73"/>
        <v>27.540518343433341</v>
      </c>
      <c r="S309" s="210">
        <f t="shared" ca="true" si="74"/>
        <v>53.503680782963492</v>
      </c>
      <c r="T309" s="299">
        <f t="shared" ca="true" si="75"/>
        <v>72.600324997493274</v>
      </c>
      <c r="U309" s="297"/>
      <c r="V309" s="297"/>
      <c r="W309" s="300">
        <f t="shared" ca="true" si="76"/>
        <v>22.363597123333015</v>
      </c>
      <c r="X309" s="210">
        <f t="shared" ca="true" si="77"/>
        <v>70.475697069882727</v>
      </c>
      <c r="Y309" s="299">
        <f t="shared" ca="true" si="78"/>
        <v>79.488825392243129</v>
      </c>
      <c r="Z309" s="297"/>
      <c r="AA309" s="297"/>
      <c r="AB309" s="300">
        <f t="shared" ca="true" si="79"/>
        <v>7.8084905521204782</v>
      </c>
    </row>
    <row r="310" x14ac:dyDescent="0.2">
      <c r="A310" s="295"/>
      <c r="B310" s="617" t="s">
        <v>612</v>
      </c>
      <c r="C310" s="618">
        <v>2018</v>
      </c>
      <c r="D310" s="210">
        <f t="shared" ca="true" si="65"/>
        <v>44.282833117021497</v>
      </c>
      <c r="E310" s="299">
        <f t="shared" ca="true" si="66"/>
        <v>83.01301617341133</v>
      </c>
      <c r="F310" s="297"/>
      <c r="G310" s="297"/>
      <c r="H310" s="300">
        <f t="shared" ca="true" si="67"/>
        <v>17.188830885501702</v>
      </c>
      <c r="I310" s="210">
        <f t="shared" ca="true" si="68"/>
        <v>45.36603165038651</v>
      </c>
      <c r="J310" s="299">
        <f t="shared" ca="true" si="69"/>
        <v>76.745736575222807</v>
      </c>
      <c r="K310" s="297"/>
      <c r="L310" s="297"/>
      <c r="M310" s="300">
        <f t="shared" ca="true" si="70"/>
        <v>16.467536243617278</v>
      </c>
      <c r="N310" s="210">
        <f t="shared" ca="true" si="71"/>
        <v>47.22878411323947</v>
      </c>
      <c r="O310" s="299">
        <f t="shared" ca="true" si="72"/>
        <v>82.38221727397196</v>
      </c>
      <c r="P310" s="297"/>
      <c r="Q310" s="297"/>
      <c r="R310" s="300">
        <f t="shared" ca="true" si="73"/>
        <v>13.166308558719116</v>
      </c>
      <c r="S310" s="210">
        <f t="shared" ca="true" si="74"/>
        <v>62.33989233076894</v>
      </c>
      <c r="T310" s="299">
        <f t="shared" ca="true" si="75"/>
        <v>85.726396868339734</v>
      </c>
      <c r="U310" s="297"/>
      <c r="V310" s="297"/>
      <c r="W310" s="300">
        <f t="shared" ca="true" si="76"/>
        <v>9.6138892546162769</v>
      </c>
      <c r="X310" s="210">
        <f t="shared" ca="true" si="77"/>
        <v>71.72840453108897</v>
      </c>
      <c r="Y310" s="299">
        <f t="shared" ca="true" si="78"/>
        <v>87.815867174822614</v>
      </c>
      <c r="Z310" s="297"/>
      <c r="AA310" s="297"/>
      <c r="AB310" s="300">
        <f t="shared" ca="true" si="79"/>
        <v>5.9115679037455067</v>
      </c>
    </row>
    <row r="311" x14ac:dyDescent="0.2">
      <c r="A311" s="295"/>
      <c r="B311" s="617"/>
      <c r="C311" s="618"/>
      <c r="D311" s="210" t="str">
        <f t="shared" ca="true" si="65"/>
        <v/>
      </c>
      <c r="E311" s="299" t="str">
        <f t="shared" ca="true" si="66"/>
        <v/>
      </c>
      <c r="F311" s="297"/>
      <c r="G311" s="297"/>
      <c r="H311" s="300" t="str">
        <f t="shared" ca="true" si="67"/>
        <v/>
      </c>
      <c r="I311" s="210" t="str">
        <f t="shared" ca="true" si="68"/>
        <v/>
      </c>
      <c r="J311" s="299" t="str">
        <f t="shared" ca="true" si="69"/>
        <v/>
      </c>
      <c r="K311" s="297"/>
      <c r="L311" s="297"/>
      <c r="M311" s="300" t="str">
        <f t="shared" ca="true" si="70"/>
        <v/>
      </c>
      <c r="N311" s="210" t="str">
        <f t="shared" ca="true" si="71"/>
        <v/>
      </c>
      <c r="O311" s="299" t="str">
        <f t="shared" ca="true" si="72"/>
        <v/>
      </c>
      <c r="P311" s="297"/>
      <c r="Q311" s="297"/>
      <c r="R311" s="300" t="str">
        <f t="shared" ca="true" si="73"/>
        <v/>
      </c>
      <c r="S311" s="210" t="str">
        <f t="shared" ca="true" si="74"/>
        <v/>
      </c>
      <c r="T311" s="299" t="str">
        <f t="shared" ca="true" si="75"/>
        <v/>
      </c>
      <c r="U311" s="297"/>
      <c r="V311" s="297"/>
      <c r="W311" s="300" t="str">
        <f t="shared" ca="true" si="76"/>
        <v/>
      </c>
      <c r="X311" s="210" t="str">
        <f t="shared" ca="true" si="77"/>
        <v/>
      </c>
      <c r="Y311" s="299" t="str">
        <f t="shared" ca="true" si="78"/>
        <v/>
      </c>
      <c r="Z311" s="297"/>
      <c r="AA311" s="297"/>
      <c r="AB311" s="300" t="str">
        <f t="shared" ca="true" si="79"/>
        <v/>
      </c>
    </row>
    <row r="312" x14ac:dyDescent="0.2">
      <c r="A312" s="295"/>
      <c r="B312" s="617"/>
      <c r="C312" s="618"/>
      <c r="D312" s="210" t="str">
        <f t="shared" ca="true" si="65"/>
        <v/>
      </c>
      <c r="E312" s="299" t="str">
        <f t="shared" ca="true" si="66"/>
        <v/>
      </c>
      <c r="F312" s="297"/>
      <c r="G312" s="297"/>
      <c r="H312" s="300" t="str">
        <f t="shared" ca="true" si="67"/>
        <v/>
      </c>
      <c r="I312" s="210" t="str">
        <f t="shared" ca="true" si="68"/>
        <v/>
      </c>
      <c r="J312" s="299" t="str">
        <f t="shared" ca="true" si="69"/>
        <v/>
      </c>
      <c r="K312" s="297"/>
      <c r="L312" s="297"/>
      <c r="M312" s="300" t="str">
        <f t="shared" ca="true" si="70"/>
        <v/>
      </c>
      <c r="N312" s="210" t="str">
        <f t="shared" ca="true" si="71"/>
        <v/>
      </c>
      <c r="O312" s="299" t="str">
        <f t="shared" ca="true" si="72"/>
        <v/>
      </c>
      <c r="P312" s="297"/>
      <c r="Q312" s="297"/>
      <c r="R312" s="300" t="str">
        <f t="shared" ca="true" si="73"/>
        <v/>
      </c>
      <c r="S312" s="210" t="str">
        <f t="shared" ca="true" si="74"/>
        <v/>
      </c>
      <c r="T312" s="299" t="str">
        <f t="shared" ca="true" si="75"/>
        <v/>
      </c>
      <c r="U312" s="297"/>
      <c r="V312" s="297"/>
      <c r="W312" s="300" t="str">
        <f t="shared" ca="true" si="76"/>
        <v/>
      </c>
      <c r="X312" s="210" t="str">
        <f t="shared" ca="true" si="77"/>
        <v/>
      </c>
      <c r="Y312" s="299" t="str">
        <f t="shared" ca="true" si="78"/>
        <v/>
      </c>
      <c r="Z312" s="297"/>
      <c r="AA312" s="297"/>
      <c r="AB312" s="300" t="str">
        <f t="shared" ca="true" si="79"/>
        <v/>
      </c>
    </row>
    <row r="313" x14ac:dyDescent="0.2">
      <c r="A313" s="295"/>
      <c r="B313" s="617"/>
      <c r="C313" s="618"/>
      <c r="D313" s="210" t="str">
        <f t="shared" ca="true" si="65"/>
        <v/>
      </c>
      <c r="E313" s="299" t="str">
        <f t="shared" ca="true" si="66"/>
        <v/>
      </c>
      <c r="F313" s="297"/>
      <c r="G313" s="297"/>
      <c r="H313" s="300" t="str">
        <f t="shared" ca="true" si="67"/>
        <v/>
      </c>
      <c r="I313" s="210" t="str">
        <f t="shared" ca="true" si="68"/>
        <v/>
      </c>
      <c r="J313" s="299" t="str">
        <f t="shared" ca="true" si="69"/>
        <v/>
      </c>
      <c r="K313" s="297"/>
      <c r="L313" s="297"/>
      <c r="M313" s="300" t="str">
        <f t="shared" ca="true" si="70"/>
        <v/>
      </c>
      <c r="N313" s="210" t="str">
        <f t="shared" ca="true" si="71"/>
        <v/>
      </c>
      <c r="O313" s="299" t="str">
        <f t="shared" ca="true" si="72"/>
        <v/>
      </c>
      <c r="P313" s="297"/>
      <c r="Q313" s="297"/>
      <c r="R313" s="300" t="str">
        <f t="shared" ca="true" si="73"/>
        <v/>
      </c>
      <c r="S313" s="210" t="str">
        <f t="shared" ca="true" si="74"/>
        <v/>
      </c>
      <c r="T313" s="299" t="str">
        <f t="shared" ca="true" si="75"/>
        <v/>
      </c>
      <c r="U313" s="297"/>
      <c r="V313" s="297"/>
      <c r="W313" s="300" t="str">
        <f t="shared" ca="true" si="76"/>
        <v/>
      </c>
      <c r="X313" s="210" t="str">
        <f t="shared" ca="true" si="77"/>
        <v/>
      </c>
      <c r="Y313" s="299" t="str">
        <f t="shared" ca="true" si="78"/>
        <v/>
      </c>
      <c r="Z313" s="297"/>
      <c r="AA313" s="297"/>
      <c r="AB313" s="300" t="str">
        <f t="shared" ca="true" si="79"/>
        <v/>
      </c>
    </row>
    <row r="314" x14ac:dyDescent="0.2">
      <c r="A314" s="295"/>
      <c r="B314" s="617"/>
      <c r="C314" s="618"/>
      <c r="D314" s="210" t="str">
        <f t="shared" ca="true" si="65"/>
        <v/>
      </c>
      <c r="E314" s="299" t="str">
        <f t="shared" ca="true" si="66"/>
        <v/>
      </c>
      <c r="F314" s="297"/>
      <c r="G314" s="297"/>
      <c r="H314" s="300" t="str">
        <f t="shared" ca="true" si="67"/>
        <v/>
      </c>
      <c r="I314" s="210" t="str">
        <f t="shared" ca="true" si="68"/>
        <v/>
      </c>
      <c r="J314" s="299" t="str">
        <f t="shared" ca="true" si="69"/>
        <v/>
      </c>
      <c r="K314" s="297"/>
      <c r="L314" s="297"/>
      <c r="M314" s="300" t="str">
        <f t="shared" ca="true" si="70"/>
        <v/>
      </c>
      <c r="N314" s="210" t="str">
        <f t="shared" ca="true" si="71"/>
        <v/>
      </c>
      <c r="O314" s="299" t="str">
        <f t="shared" ca="true" si="72"/>
        <v/>
      </c>
      <c r="P314" s="297"/>
      <c r="Q314" s="297"/>
      <c r="R314" s="300" t="str">
        <f t="shared" ca="true" si="73"/>
        <v/>
      </c>
      <c r="S314" s="210" t="str">
        <f t="shared" ca="true" si="74"/>
        <v/>
      </c>
      <c r="T314" s="299" t="str">
        <f t="shared" ca="true" si="75"/>
        <v/>
      </c>
      <c r="U314" s="297"/>
      <c r="V314" s="297"/>
      <c r="W314" s="300" t="str">
        <f t="shared" ca="true" si="76"/>
        <v/>
      </c>
      <c r="X314" s="210" t="str">
        <f t="shared" ca="true" si="77"/>
        <v/>
      </c>
      <c r="Y314" s="299" t="str">
        <f t="shared" ca="true" si="78"/>
        <v/>
      </c>
      <c r="Z314" s="297"/>
      <c r="AA314" s="297"/>
      <c r="AB314" s="300" t="str">
        <f t="shared" ca="true" si="79"/>
        <v/>
      </c>
    </row>
    <row r="315" x14ac:dyDescent="0.2">
      <c r="A315" s="295"/>
      <c r="B315" s="617"/>
      <c r="C315" s="618"/>
      <c r="D315" s="210" t="str">
        <f t="shared" ca="true" si="65"/>
        <v/>
      </c>
      <c r="E315" s="299" t="str">
        <f t="shared" ca="true" si="66"/>
        <v/>
      </c>
      <c r="F315" s="297"/>
      <c r="G315" s="297"/>
      <c r="H315" s="300" t="str">
        <f t="shared" ca="true" si="67"/>
        <v/>
      </c>
      <c r="I315" s="210" t="str">
        <f t="shared" ca="true" si="68"/>
        <v/>
      </c>
      <c r="J315" s="299" t="str">
        <f t="shared" ca="true" si="69"/>
        <v/>
      </c>
      <c r="K315" s="297"/>
      <c r="L315" s="297"/>
      <c r="M315" s="300" t="str">
        <f t="shared" ca="true" si="70"/>
        <v/>
      </c>
      <c r="N315" s="210" t="str">
        <f t="shared" ca="true" si="71"/>
        <v/>
      </c>
      <c r="O315" s="299" t="str">
        <f t="shared" ca="true" si="72"/>
        <v/>
      </c>
      <c r="P315" s="297"/>
      <c r="Q315" s="297"/>
      <c r="R315" s="300" t="str">
        <f t="shared" ca="true" si="73"/>
        <v/>
      </c>
      <c r="S315" s="210" t="str">
        <f t="shared" ca="true" si="74"/>
        <v/>
      </c>
      <c r="T315" s="299" t="str">
        <f t="shared" ca="true" si="75"/>
        <v/>
      </c>
      <c r="U315" s="297"/>
      <c r="V315" s="297"/>
      <c r="W315" s="300" t="str">
        <f t="shared" ca="true" si="76"/>
        <v/>
      </c>
      <c r="X315" s="210" t="str">
        <f t="shared" ca="true" si="77"/>
        <v/>
      </c>
      <c r="Y315" s="299" t="str">
        <f t="shared" ca="true" si="78"/>
        <v/>
      </c>
      <c r="Z315" s="297"/>
      <c r="AA315" s="297"/>
      <c r="AB315" s="300" t="str">
        <f t="shared" ca="true" si="79"/>
        <v/>
      </c>
    </row>
    <row r="316" x14ac:dyDescent="0.2">
      <c r="A316" s="295"/>
      <c r="B316" s="619"/>
      <c r="C316" s="620"/>
      <c r="D316" s="211" t="str">
        <f t="shared" ca="true" si="65"/>
        <v/>
      </c>
      <c r="E316" s="302" t="str">
        <f t="shared" ca="true" si="66"/>
        <v/>
      </c>
      <c r="F316" s="303"/>
      <c r="G316" s="304"/>
      <c r="H316" s="305" t="str">
        <f t="shared" ca="true" si="67"/>
        <v/>
      </c>
      <c r="I316" s="211" t="str">
        <f t="shared" ca="true" si="68"/>
        <v/>
      </c>
      <c r="J316" s="302" t="str">
        <f t="shared" ca="true" si="69"/>
        <v/>
      </c>
      <c r="K316" s="303"/>
      <c r="L316" s="304"/>
      <c r="M316" s="305" t="str">
        <f t="shared" ca="true" si="70"/>
        <v/>
      </c>
      <c r="N316" s="211" t="str">
        <f t="shared" ca="true" si="71"/>
        <v/>
      </c>
      <c r="O316" s="302" t="str">
        <f t="shared" ca="true" si="72"/>
        <v/>
      </c>
      <c r="P316" s="303"/>
      <c r="Q316" s="304"/>
      <c r="R316" s="305" t="str">
        <f t="shared" ca="true" si="73"/>
        <v/>
      </c>
      <c r="S316" s="211" t="str">
        <f t="shared" ca="true" si="74"/>
        <v/>
      </c>
      <c r="T316" s="302" t="str">
        <f t="shared" ca="true" si="75"/>
        <v/>
      </c>
      <c r="U316" s="303"/>
      <c r="V316" s="304"/>
      <c r="W316" s="305" t="str">
        <f t="shared" ca="true" si="76"/>
        <v/>
      </c>
      <c r="X316" s="211" t="str">
        <f t="shared" ca="true" si="77"/>
        <v/>
      </c>
      <c r="Y316" s="302" t="str">
        <f t="shared" ca="true" si="78"/>
        <v/>
      </c>
      <c r="Z316" s="303"/>
      <c r="AA316" s="304"/>
      <c r="AB316" s="305" t="str">
        <f t="shared" ca="true" si="79"/>
        <v/>
      </c>
    </row>
    <row r="317" ht="11.25" customHeight="true" x14ac:dyDescent="0.2"/>
    <row r="318" ht="22.5" customHeight="true" x14ac:dyDescent="0.25">
      <c r="B318" s="1018" t="str">
        <f>CONCATENATE("Rural use of drinking water sources, ",C299,"–",C300)</f>
        <v>Rural use of drinking water sources, 2000–2020</v>
      </c>
      <c r="C318" s="1019"/>
      <c r="D318" s="1019"/>
      <c r="E318" s="1019"/>
      <c r="F318" s="1019"/>
      <c r="G318" s="1019"/>
      <c r="H318" s="1019"/>
      <c r="I318" s="1019"/>
      <c r="J318" s="1019"/>
      <c r="K318" s="1019"/>
      <c r="L318" s="1025"/>
      <c r="N318" s="306"/>
      <c r="O318" s="306"/>
      <c r="P318" s="306"/>
      <c r="Q318" s="306"/>
      <c r="R318" s="306"/>
      <c r="S318" s="1001" t="s">
        <v>11</v>
      </c>
      <c r="T318" s="1002"/>
      <c r="U318" s="1002"/>
      <c r="V318" s="1002"/>
      <c r="W318" s="1003"/>
      <c r="X318" s="306"/>
      <c r="Y318" s="306"/>
      <c r="Z318" s="306"/>
      <c r="AA318" s="306"/>
      <c r="AB318" s="30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44" customWidth="true"/>
    <col min="6" max="7" width="9" style="247" customWidth="true"/>
    <col min="8" max="38" width="9" style="244" customWidth="true"/>
    <col min="39" max="261" width="9.140625" style="244"/>
    <col min="262" max="262" width="5" style="244" customWidth="true"/>
    <col min="263" max="263" width="13.85546875" style="244" customWidth="true"/>
    <col min="264" max="265" width="6.28515625" style="244" customWidth="true"/>
    <col min="266" max="267" width="7" style="244" customWidth="true"/>
    <col min="268" max="274" width="6.28515625" style="244" customWidth="true"/>
    <col min="275" max="517" width="9.140625" style="244"/>
    <col min="518" max="518" width="5" style="244" customWidth="true"/>
    <col min="519" max="519" width="13.85546875" style="244" customWidth="true"/>
    <col min="520" max="521" width="6.28515625" style="244" customWidth="true"/>
    <col min="522" max="523" width="7" style="244" customWidth="true"/>
    <col min="524" max="530" width="6.28515625" style="244" customWidth="true"/>
    <col min="531" max="773" width="9.140625" style="244"/>
    <col min="774" max="774" width="5" style="244" customWidth="true"/>
    <col min="775" max="775" width="13.85546875" style="244" customWidth="true"/>
    <col min="776" max="777" width="6.28515625" style="244" customWidth="true"/>
    <col min="778" max="779" width="7" style="244" customWidth="true"/>
    <col min="780" max="786" width="6.28515625" style="244" customWidth="true"/>
    <col min="787" max="1029" width="9.140625" style="244"/>
    <col min="1030" max="1030" width="5" style="244" customWidth="true"/>
    <col min="1031" max="1031" width="13.85546875" style="244" customWidth="true"/>
    <col min="1032" max="1033" width="6.28515625" style="244" customWidth="true"/>
    <col min="1034" max="1035" width="7" style="244" customWidth="true"/>
    <col min="1036" max="1042" width="6.28515625" style="244" customWidth="true"/>
    <col min="1043" max="1285" width="9.140625" style="244"/>
    <col min="1286" max="1286" width="5" style="244" customWidth="true"/>
    <col min="1287" max="1287" width="13.85546875" style="244" customWidth="true"/>
    <col min="1288" max="1289" width="6.28515625" style="244" customWidth="true"/>
    <col min="1290" max="1291" width="7" style="244" customWidth="true"/>
    <col min="1292" max="1298" width="6.28515625" style="244" customWidth="true"/>
    <col min="1299" max="1541" width="9.140625" style="244"/>
    <col min="1542" max="1542" width="5" style="244" customWidth="true"/>
    <col min="1543" max="1543" width="13.85546875" style="244" customWidth="true"/>
    <col min="1544" max="1545" width="6.28515625" style="244" customWidth="true"/>
    <col min="1546" max="1547" width="7" style="244" customWidth="true"/>
    <col min="1548" max="1554" width="6.28515625" style="244" customWidth="true"/>
    <col min="1555" max="1797" width="9.140625" style="244"/>
    <col min="1798" max="1798" width="5" style="244" customWidth="true"/>
    <col min="1799" max="1799" width="13.85546875" style="244" customWidth="true"/>
    <col min="1800" max="1801" width="6.28515625" style="244" customWidth="true"/>
    <col min="1802" max="1803" width="7" style="244" customWidth="true"/>
    <col min="1804" max="1810" width="6.28515625" style="244" customWidth="true"/>
    <col min="1811" max="2053" width="9.140625" style="244"/>
    <col min="2054" max="2054" width="5" style="244" customWidth="true"/>
    <col min="2055" max="2055" width="13.85546875" style="244" customWidth="true"/>
    <col min="2056" max="2057" width="6.28515625" style="244" customWidth="true"/>
    <col min="2058" max="2059" width="7" style="244" customWidth="true"/>
    <col min="2060" max="2066" width="6.28515625" style="244" customWidth="true"/>
    <col min="2067" max="2309" width="9.140625" style="244"/>
    <col min="2310" max="2310" width="5" style="244" customWidth="true"/>
    <col min="2311" max="2311" width="13.85546875" style="244" customWidth="true"/>
    <col min="2312" max="2313" width="6.28515625" style="244" customWidth="true"/>
    <col min="2314" max="2315" width="7" style="244" customWidth="true"/>
    <col min="2316" max="2322" width="6.28515625" style="244" customWidth="true"/>
    <col min="2323" max="2565" width="9.140625" style="244"/>
    <col min="2566" max="2566" width="5" style="244" customWidth="true"/>
    <col min="2567" max="2567" width="13.85546875" style="244" customWidth="true"/>
    <col min="2568" max="2569" width="6.28515625" style="244" customWidth="true"/>
    <col min="2570" max="2571" width="7" style="244" customWidth="true"/>
    <col min="2572" max="2578" width="6.28515625" style="244" customWidth="true"/>
    <col min="2579" max="2821" width="9.140625" style="244"/>
    <col min="2822" max="2822" width="5" style="244" customWidth="true"/>
    <col min="2823" max="2823" width="13.85546875" style="244" customWidth="true"/>
    <col min="2824" max="2825" width="6.28515625" style="244" customWidth="true"/>
    <col min="2826" max="2827" width="7" style="244" customWidth="true"/>
    <col min="2828" max="2834" width="6.28515625" style="244" customWidth="true"/>
    <col min="2835" max="3077" width="9.140625" style="244"/>
    <col min="3078" max="3078" width="5" style="244" customWidth="true"/>
    <col min="3079" max="3079" width="13.85546875" style="244" customWidth="true"/>
    <col min="3080" max="3081" width="6.28515625" style="244" customWidth="true"/>
    <col min="3082" max="3083" width="7" style="244" customWidth="true"/>
    <col min="3084" max="3090" width="6.28515625" style="244" customWidth="true"/>
    <col min="3091" max="3333" width="9.140625" style="244"/>
    <col min="3334" max="3334" width="5" style="244" customWidth="true"/>
    <col min="3335" max="3335" width="13.85546875" style="244" customWidth="true"/>
    <col min="3336" max="3337" width="6.28515625" style="244" customWidth="true"/>
    <col min="3338" max="3339" width="7" style="244" customWidth="true"/>
    <col min="3340" max="3346" width="6.28515625" style="244" customWidth="true"/>
    <col min="3347" max="3589" width="9.140625" style="244"/>
    <col min="3590" max="3590" width="5" style="244" customWidth="true"/>
    <col min="3591" max="3591" width="13.85546875" style="244" customWidth="true"/>
    <col min="3592" max="3593" width="6.28515625" style="244" customWidth="true"/>
    <col min="3594" max="3595" width="7" style="244" customWidth="true"/>
    <col min="3596" max="3602" width="6.28515625" style="244" customWidth="true"/>
    <col min="3603" max="3845" width="9.140625" style="244"/>
    <col min="3846" max="3846" width="5" style="244" customWidth="true"/>
    <col min="3847" max="3847" width="13.85546875" style="244" customWidth="true"/>
    <col min="3848" max="3849" width="6.28515625" style="244" customWidth="true"/>
    <col min="3850" max="3851" width="7" style="244" customWidth="true"/>
    <col min="3852" max="3858" width="6.28515625" style="244" customWidth="true"/>
    <col min="3859" max="4101" width="9.140625" style="244"/>
    <col min="4102" max="4102" width="5" style="244" customWidth="true"/>
    <col min="4103" max="4103" width="13.85546875" style="244" customWidth="true"/>
    <col min="4104" max="4105" width="6.28515625" style="244" customWidth="true"/>
    <col min="4106" max="4107" width="7" style="244" customWidth="true"/>
    <col min="4108" max="4114" width="6.28515625" style="244" customWidth="true"/>
    <col min="4115" max="4357" width="9.140625" style="244"/>
    <col min="4358" max="4358" width="5" style="244" customWidth="true"/>
    <col min="4359" max="4359" width="13.85546875" style="244" customWidth="true"/>
    <col min="4360" max="4361" width="6.28515625" style="244" customWidth="true"/>
    <col min="4362" max="4363" width="7" style="244" customWidth="true"/>
    <col min="4364" max="4370" width="6.28515625" style="244" customWidth="true"/>
    <col min="4371" max="4613" width="9.140625" style="244"/>
    <col min="4614" max="4614" width="5" style="244" customWidth="true"/>
    <col min="4615" max="4615" width="13.85546875" style="244" customWidth="true"/>
    <col min="4616" max="4617" width="6.28515625" style="244" customWidth="true"/>
    <col min="4618" max="4619" width="7" style="244" customWidth="true"/>
    <col min="4620" max="4626" width="6.28515625" style="244" customWidth="true"/>
    <col min="4627" max="4869" width="9.140625" style="244"/>
    <col min="4870" max="4870" width="5" style="244" customWidth="true"/>
    <col min="4871" max="4871" width="13.85546875" style="244" customWidth="true"/>
    <col min="4872" max="4873" width="6.28515625" style="244" customWidth="true"/>
    <col min="4874" max="4875" width="7" style="244" customWidth="true"/>
    <col min="4876" max="4882" width="6.28515625" style="244" customWidth="true"/>
    <col min="4883" max="5125" width="9.140625" style="244"/>
    <col min="5126" max="5126" width="5" style="244" customWidth="true"/>
    <col min="5127" max="5127" width="13.85546875" style="244" customWidth="true"/>
    <col min="5128" max="5129" width="6.28515625" style="244" customWidth="true"/>
    <col min="5130" max="5131" width="7" style="244" customWidth="true"/>
    <col min="5132" max="5138" width="6.28515625" style="244" customWidth="true"/>
    <col min="5139" max="5381" width="9.140625" style="244"/>
    <col min="5382" max="5382" width="5" style="244" customWidth="true"/>
    <col min="5383" max="5383" width="13.85546875" style="244" customWidth="true"/>
    <col min="5384" max="5385" width="6.28515625" style="244" customWidth="true"/>
    <col min="5386" max="5387" width="7" style="244" customWidth="true"/>
    <col min="5388" max="5394" width="6.28515625" style="244" customWidth="true"/>
    <col min="5395" max="5637" width="9.140625" style="244"/>
    <col min="5638" max="5638" width="5" style="244" customWidth="true"/>
    <col min="5639" max="5639" width="13.85546875" style="244" customWidth="true"/>
    <col min="5640" max="5641" width="6.28515625" style="244" customWidth="true"/>
    <col min="5642" max="5643" width="7" style="244" customWidth="true"/>
    <col min="5644" max="5650" width="6.28515625" style="244" customWidth="true"/>
    <col min="5651" max="5893" width="9.140625" style="244"/>
    <col min="5894" max="5894" width="5" style="244" customWidth="true"/>
    <col min="5895" max="5895" width="13.85546875" style="244" customWidth="true"/>
    <col min="5896" max="5897" width="6.28515625" style="244" customWidth="true"/>
    <col min="5898" max="5899" width="7" style="244" customWidth="true"/>
    <col min="5900" max="5906" width="6.28515625" style="244" customWidth="true"/>
    <col min="5907" max="6149" width="9.140625" style="244"/>
    <col min="6150" max="6150" width="5" style="244" customWidth="true"/>
    <col min="6151" max="6151" width="13.85546875" style="244" customWidth="true"/>
    <col min="6152" max="6153" width="6.28515625" style="244" customWidth="true"/>
    <col min="6154" max="6155" width="7" style="244" customWidth="true"/>
    <col min="6156" max="6162" width="6.28515625" style="244" customWidth="true"/>
    <col min="6163" max="6405" width="9.140625" style="244"/>
    <col min="6406" max="6406" width="5" style="244" customWidth="true"/>
    <col min="6407" max="6407" width="13.85546875" style="244" customWidth="true"/>
    <col min="6408" max="6409" width="6.28515625" style="244" customWidth="true"/>
    <col min="6410" max="6411" width="7" style="244" customWidth="true"/>
    <col min="6412" max="6418" width="6.28515625" style="244" customWidth="true"/>
    <col min="6419" max="6661" width="9.140625" style="244"/>
    <col min="6662" max="6662" width="5" style="244" customWidth="true"/>
    <col min="6663" max="6663" width="13.85546875" style="244" customWidth="true"/>
    <col min="6664" max="6665" width="6.28515625" style="244" customWidth="true"/>
    <col min="6666" max="6667" width="7" style="244" customWidth="true"/>
    <col min="6668" max="6674" width="6.28515625" style="244" customWidth="true"/>
    <col min="6675" max="6917" width="9.140625" style="244"/>
    <col min="6918" max="6918" width="5" style="244" customWidth="true"/>
    <col min="6919" max="6919" width="13.85546875" style="244" customWidth="true"/>
    <col min="6920" max="6921" width="6.28515625" style="244" customWidth="true"/>
    <col min="6922" max="6923" width="7" style="244" customWidth="true"/>
    <col min="6924" max="6930" width="6.28515625" style="244" customWidth="true"/>
    <col min="6931" max="7173" width="9.140625" style="244"/>
    <col min="7174" max="7174" width="5" style="244" customWidth="true"/>
    <col min="7175" max="7175" width="13.85546875" style="244" customWidth="true"/>
    <col min="7176" max="7177" width="6.28515625" style="244" customWidth="true"/>
    <col min="7178" max="7179" width="7" style="244" customWidth="true"/>
    <col min="7180" max="7186" width="6.28515625" style="244" customWidth="true"/>
    <col min="7187" max="7429" width="9.140625" style="244"/>
    <col min="7430" max="7430" width="5" style="244" customWidth="true"/>
    <col min="7431" max="7431" width="13.85546875" style="244" customWidth="true"/>
    <col min="7432" max="7433" width="6.28515625" style="244" customWidth="true"/>
    <col min="7434" max="7435" width="7" style="244" customWidth="true"/>
    <col min="7436" max="7442" width="6.28515625" style="244" customWidth="true"/>
    <col min="7443" max="7685" width="9.140625" style="244"/>
    <col min="7686" max="7686" width="5" style="244" customWidth="true"/>
    <col min="7687" max="7687" width="13.85546875" style="244" customWidth="true"/>
    <col min="7688" max="7689" width="6.28515625" style="244" customWidth="true"/>
    <col min="7690" max="7691" width="7" style="244" customWidth="true"/>
    <col min="7692" max="7698" width="6.28515625" style="244" customWidth="true"/>
    <col min="7699" max="7941" width="9.140625" style="244"/>
    <col min="7942" max="7942" width="5" style="244" customWidth="true"/>
    <col min="7943" max="7943" width="13.85546875" style="244" customWidth="true"/>
    <col min="7944" max="7945" width="6.28515625" style="244" customWidth="true"/>
    <col min="7946" max="7947" width="7" style="244" customWidth="true"/>
    <col min="7948" max="7954" width="6.28515625" style="244" customWidth="true"/>
    <col min="7955" max="8197" width="9.140625" style="244"/>
    <col min="8198" max="8198" width="5" style="244" customWidth="true"/>
    <col min="8199" max="8199" width="13.85546875" style="244" customWidth="true"/>
    <col min="8200" max="8201" width="6.28515625" style="244" customWidth="true"/>
    <col min="8202" max="8203" width="7" style="244" customWidth="true"/>
    <col min="8204" max="8210" width="6.28515625" style="244" customWidth="true"/>
    <col min="8211" max="8453" width="9.140625" style="244"/>
    <col min="8454" max="8454" width="5" style="244" customWidth="true"/>
    <col min="8455" max="8455" width="13.85546875" style="244" customWidth="true"/>
    <col min="8456" max="8457" width="6.28515625" style="244" customWidth="true"/>
    <col min="8458" max="8459" width="7" style="244" customWidth="true"/>
    <col min="8460" max="8466" width="6.28515625" style="244" customWidth="true"/>
    <col min="8467" max="8709" width="9.140625" style="244"/>
    <col min="8710" max="8710" width="5" style="244" customWidth="true"/>
    <col min="8711" max="8711" width="13.85546875" style="244" customWidth="true"/>
    <col min="8712" max="8713" width="6.28515625" style="244" customWidth="true"/>
    <col min="8714" max="8715" width="7" style="244" customWidth="true"/>
    <col min="8716" max="8722" width="6.28515625" style="244" customWidth="true"/>
    <col min="8723" max="8965" width="9.140625" style="244"/>
    <col min="8966" max="8966" width="5" style="244" customWidth="true"/>
    <col min="8967" max="8967" width="13.85546875" style="244" customWidth="true"/>
    <col min="8968" max="8969" width="6.28515625" style="244" customWidth="true"/>
    <col min="8970" max="8971" width="7" style="244" customWidth="true"/>
    <col min="8972" max="8978" width="6.28515625" style="244" customWidth="true"/>
    <col min="8979" max="9221" width="9.140625" style="244"/>
    <col min="9222" max="9222" width="5" style="244" customWidth="true"/>
    <col min="9223" max="9223" width="13.85546875" style="244" customWidth="true"/>
    <col min="9224" max="9225" width="6.28515625" style="244" customWidth="true"/>
    <col min="9226" max="9227" width="7" style="244" customWidth="true"/>
    <col min="9228" max="9234" width="6.28515625" style="244" customWidth="true"/>
    <col min="9235" max="9477" width="9.140625" style="244"/>
    <col min="9478" max="9478" width="5" style="244" customWidth="true"/>
    <col min="9479" max="9479" width="13.85546875" style="244" customWidth="true"/>
    <col min="9480" max="9481" width="6.28515625" style="244" customWidth="true"/>
    <col min="9482" max="9483" width="7" style="244" customWidth="true"/>
    <col min="9484" max="9490" width="6.28515625" style="244" customWidth="true"/>
    <col min="9491" max="9733" width="9.140625" style="244"/>
    <col min="9734" max="9734" width="5" style="244" customWidth="true"/>
    <col min="9735" max="9735" width="13.85546875" style="244" customWidth="true"/>
    <col min="9736" max="9737" width="6.28515625" style="244" customWidth="true"/>
    <col min="9738" max="9739" width="7" style="244" customWidth="true"/>
    <col min="9740" max="9746" width="6.28515625" style="244" customWidth="true"/>
    <col min="9747" max="9989" width="9.140625" style="244"/>
    <col min="9990" max="9990" width="5" style="244" customWidth="true"/>
    <col min="9991" max="9991" width="13.85546875" style="244" customWidth="true"/>
    <col min="9992" max="9993" width="6.28515625" style="244" customWidth="true"/>
    <col min="9994" max="9995" width="7" style="244" customWidth="true"/>
    <col min="9996" max="10002" width="6.28515625" style="244" customWidth="true"/>
    <col min="10003" max="10245" width="9.140625" style="244"/>
    <col min="10246" max="10246" width="5" style="244" customWidth="true"/>
    <col min="10247" max="10247" width="13.85546875" style="244" customWidth="true"/>
    <col min="10248" max="10249" width="6.28515625" style="244" customWidth="true"/>
    <col min="10250" max="10251" width="7" style="244" customWidth="true"/>
    <col min="10252" max="10258" width="6.28515625" style="244" customWidth="true"/>
    <col min="10259" max="10501" width="9.140625" style="244"/>
    <col min="10502" max="10502" width="5" style="244" customWidth="true"/>
    <col min="10503" max="10503" width="13.85546875" style="244" customWidth="true"/>
    <col min="10504" max="10505" width="6.28515625" style="244" customWidth="true"/>
    <col min="10506" max="10507" width="7" style="244" customWidth="true"/>
    <col min="10508" max="10514" width="6.28515625" style="244" customWidth="true"/>
    <col min="10515" max="10757" width="9.140625" style="244"/>
    <col min="10758" max="10758" width="5" style="244" customWidth="true"/>
    <col min="10759" max="10759" width="13.85546875" style="244" customWidth="true"/>
    <col min="10760" max="10761" width="6.28515625" style="244" customWidth="true"/>
    <col min="10762" max="10763" width="7" style="244" customWidth="true"/>
    <col min="10764" max="10770" width="6.28515625" style="244" customWidth="true"/>
    <col min="10771" max="11013" width="9.140625" style="244"/>
    <col min="11014" max="11014" width="5" style="244" customWidth="true"/>
    <col min="11015" max="11015" width="13.85546875" style="244" customWidth="true"/>
    <col min="11016" max="11017" width="6.28515625" style="244" customWidth="true"/>
    <col min="11018" max="11019" width="7" style="244" customWidth="true"/>
    <col min="11020" max="11026" width="6.28515625" style="244" customWidth="true"/>
    <col min="11027" max="11269" width="9.140625" style="244"/>
    <col min="11270" max="11270" width="5" style="244" customWidth="true"/>
    <col min="11271" max="11271" width="13.85546875" style="244" customWidth="true"/>
    <col min="11272" max="11273" width="6.28515625" style="244" customWidth="true"/>
    <col min="11274" max="11275" width="7" style="244" customWidth="true"/>
    <col min="11276" max="11282" width="6.28515625" style="244" customWidth="true"/>
    <col min="11283" max="11525" width="9.140625" style="244"/>
    <col min="11526" max="11526" width="5" style="244" customWidth="true"/>
    <col min="11527" max="11527" width="13.85546875" style="244" customWidth="true"/>
    <col min="11528" max="11529" width="6.28515625" style="244" customWidth="true"/>
    <col min="11530" max="11531" width="7" style="244" customWidth="true"/>
    <col min="11532" max="11538" width="6.28515625" style="244" customWidth="true"/>
    <col min="11539" max="11781" width="9.140625" style="244"/>
    <col min="11782" max="11782" width="5" style="244" customWidth="true"/>
    <col min="11783" max="11783" width="13.85546875" style="244" customWidth="true"/>
    <col min="11784" max="11785" width="6.28515625" style="244" customWidth="true"/>
    <col min="11786" max="11787" width="7" style="244" customWidth="true"/>
    <col min="11788" max="11794" width="6.28515625" style="244" customWidth="true"/>
    <col min="11795" max="12037" width="9.140625" style="244"/>
    <col min="12038" max="12038" width="5" style="244" customWidth="true"/>
    <col min="12039" max="12039" width="13.85546875" style="244" customWidth="true"/>
    <col min="12040" max="12041" width="6.28515625" style="244" customWidth="true"/>
    <col min="12042" max="12043" width="7" style="244" customWidth="true"/>
    <col min="12044" max="12050" width="6.28515625" style="244" customWidth="true"/>
    <col min="12051" max="12293" width="9.140625" style="244"/>
    <col min="12294" max="12294" width="5" style="244" customWidth="true"/>
    <col min="12295" max="12295" width="13.85546875" style="244" customWidth="true"/>
    <col min="12296" max="12297" width="6.28515625" style="244" customWidth="true"/>
    <col min="12298" max="12299" width="7" style="244" customWidth="true"/>
    <col min="12300" max="12306" width="6.28515625" style="244" customWidth="true"/>
    <col min="12307" max="12549" width="9.140625" style="244"/>
    <col min="12550" max="12550" width="5" style="244" customWidth="true"/>
    <col min="12551" max="12551" width="13.85546875" style="244" customWidth="true"/>
    <col min="12552" max="12553" width="6.28515625" style="244" customWidth="true"/>
    <col min="12554" max="12555" width="7" style="244" customWidth="true"/>
    <col min="12556" max="12562" width="6.28515625" style="244" customWidth="true"/>
    <col min="12563" max="12805" width="9.140625" style="244"/>
    <col min="12806" max="12806" width="5" style="244" customWidth="true"/>
    <col min="12807" max="12807" width="13.85546875" style="244" customWidth="true"/>
    <col min="12808" max="12809" width="6.28515625" style="244" customWidth="true"/>
    <col min="12810" max="12811" width="7" style="244" customWidth="true"/>
    <col min="12812" max="12818" width="6.28515625" style="244" customWidth="true"/>
    <col min="12819" max="13061" width="9.140625" style="244"/>
    <col min="13062" max="13062" width="5" style="244" customWidth="true"/>
    <col min="13063" max="13063" width="13.85546875" style="244" customWidth="true"/>
    <col min="13064" max="13065" width="6.28515625" style="244" customWidth="true"/>
    <col min="13066" max="13067" width="7" style="244" customWidth="true"/>
    <col min="13068" max="13074" width="6.28515625" style="244" customWidth="true"/>
    <col min="13075" max="13317" width="9.140625" style="244"/>
    <col min="13318" max="13318" width="5" style="244" customWidth="true"/>
    <col min="13319" max="13319" width="13.85546875" style="244" customWidth="true"/>
    <col min="13320" max="13321" width="6.28515625" style="244" customWidth="true"/>
    <col min="13322" max="13323" width="7" style="244" customWidth="true"/>
    <col min="13324" max="13330" width="6.28515625" style="244" customWidth="true"/>
    <col min="13331" max="13573" width="9.140625" style="244"/>
    <col min="13574" max="13574" width="5" style="244" customWidth="true"/>
    <col min="13575" max="13575" width="13.85546875" style="244" customWidth="true"/>
    <col min="13576" max="13577" width="6.28515625" style="244" customWidth="true"/>
    <col min="13578" max="13579" width="7" style="244" customWidth="true"/>
    <col min="13580" max="13586" width="6.28515625" style="244" customWidth="true"/>
    <col min="13587" max="13829" width="9.140625" style="244"/>
    <col min="13830" max="13830" width="5" style="244" customWidth="true"/>
    <col min="13831" max="13831" width="13.85546875" style="244" customWidth="true"/>
    <col min="13832" max="13833" width="6.28515625" style="244" customWidth="true"/>
    <col min="13834" max="13835" width="7" style="244" customWidth="true"/>
    <col min="13836" max="13842" width="6.28515625" style="244" customWidth="true"/>
    <col min="13843" max="14085" width="9.140625" style="244"/>
    <col min="14086" max="14086" width="5" style="244" customWidth="true"/>
    <col min="14087" max="14087" width="13.85546875" style="244" customWidth="true"/>
    <col min="14088" max="14089" width="6.28515625" style="244" customWidth="true"/>
    <col min="14090" max="14091" width="7" style="244" customWidth="true"/>
    <col min="14092" max="14098" width="6.28515625" style="244" customWidth="true"/>
    <col min="14099" max="14341" width="9.140625" style="244"/>
    <col min="14342" max="14342" width="5" style="244" customWidth="true"/>
    <col min="14343" max="14343" width="13.85546875" style="244" customWidth="true"/>
    <col min="14344" max="14345" width="6.28515625" style="244" customWidth="true"/>
    <col min="14346" max="14347" width="7" style="244" customWidth="true"/>
    <col min="14348" max="14354" width="6.28515625" style="244" customWidth="true"/>
    <col min="14355" max="14597" width="9.140625" style="244"/>
    <col min="14598" max="14598" width="5" style="244" customWidth="true"/>
    <col min="14599" max="14599" width="13.85546875" style="244" customWidth="true"/>
    <col min="14600" max="14601" width="6.28515625" style="244" customWidth="true"/>
    <col min="14602" max="14603" width="7" style="244" customWidth="true"/>
    <col min="14604" max="14610" width="6.28515625" style="244" customWidth="true"/>
    <col min="14611" max="14853" width="9.140625" style="244"/>
    <col min="14854" max="14854" width="5" style="244" customWidth="true"/>
    <col min="14855" max="14855" width="13.85546875" style="244" customWidth="true"/>
    <col min="14856" max="14857" width="6.28515625" style="244" customWidth="true"/>
    <col min="14858" max="14859" width="7" style="244" customWidth="true"/>
    <col min="14860" max="14866" width="6.28515625" style="244" customWidth="true"/>
    <col min="14867" max="15109" width="9.140625" style="244"/>
    <col min="15110" max="15110" width="5" style="244" customWidth="true"/>
    <col min="15111" max="15111" width="13.85546875" style="244" customWidth="true"/>
    <col min="15112" max="15113" width="6.28515625" style="244" customWidth="true"/>
    <col min="15114" max="15115" width="7" style="244" customWidth="true"/>
    <col min="15116" max="15122" width="6.28515625" style="244" customWidth="true"/>
    <col min="15123" max="15365" width="9.140625" style="244"/>
    <col min="15366" max="15366" width="5" style="244" customWidth="true"/>
    <col min="15367" max="15367" width="13.85546875" style="244" customWidth="true"/>
    <col min="15368" max="15369" width="6.28515625" style="244" customWidth="true"/>
    <col min="15370" max="15371" width="7" style="244" customWidth="true"/>
    <col min="15372" max="15378" width="6.28515625" style="244" customWidth="true"/>
    <col min="15379" max="15621" width="9.140625" style="244"/>
    <col min="15622" max="15622" width="5" style="244" customWidth="true"/>
    <col min="15623" max="15623" width="13.85546875" style="244" customWidth="true"/>
    <col min="15624" max="15625" width="6.28515625" style="244" customWidth="true"/>
    <col min="15626" max="15627" width="7" style="244" customWidth="true"/>
    <col min="15628" max="15634" width="6.28515625" style="244" customWidth="true"/>
    <col min="15635" max="15877" width="9.140625" style="244"/>
    <col min="15878" max="15878" width="5" style="244" customWidth="true"/>
    <col min="15879" max="15879" width="13.85546875" style="244" customWidth="true"/>
    <col min="15880" max="15881" width="6.28515625" style="244" customWidth="true"/>
    <col min="15882" max="15883" width="7" style="244" customWidth="true"/>
    <col min="15884" max="15890" width="6.28515625" style="244" customWidth="true"/>
    <col min="15891" max="16133" width="9.140625" style="244"/>
    <col min="16134" max="16134" width="5" style="244" customWidth="true"/>
    <col min="16135" max="16135" width="13.85546875" style="244" customWidth="true"/>
    <col min="16136" max="16137" width="6.28515625" style="244" customWidth="true"/>
    <col min="16138" max="16139" width="7" style="244" customWidth="true"/>
    <col min="16140" max="16146" width="6.28515625" style="244" customWidth="true"/>
    <col min="16147" max="16384" width="9.140625" style="244"/>
  </cols>
  <sheetData>
    <row r="4" ht="28.5" customHeight="true" x14ac:dyDescent="0.2">
      <c r="B4" s="1038" t="s">
        <v>125</v>
      </c>
      <c r="C4" s="1039"/>
      <c r="D4" s="1039"/>
      <c r="E4" s="1039"/>
      <c r="F4" s="1039"/>
      <c r="G4" s="1039"/>
      <c r="H4" s="1039"/>
      <c r="I4" s="1039"/>
      <c r="J4" s="1039"/>
      <c r="K4" s="1039"/>
      <c r="L4" s="1039"/>
      <c r="M4" s="1039"/>
      <c r="N4" s="1039"/>
      <c r="O4" s="1039"/>
      <c r="P4" s="1039"/>
      <c r="Q4" s="1039"/>
      <c r="R4" s="1039"/>
      <c r="S4" s="1039"/>
      <c r="T4" s="1039"/>
      <c r="U4" s="1039"/>
      <c r="V4" s="1039"/>
      <c r="W4" s="1039"/>
      <c r="X4" s="1039"/>
      <c r="Y4" s="1039"/>
    </row>
    <row r="5" ht="28.5" customHeight="true" x14ac:dyDescent="0.2">
      <c r="B5" s="1026" t="str">
        <f ca="true">IF(ISERROR(INDIRECT(CONCATENATE($B105,"!A2"))),"",INDIRECT(CONCATENATE($B105,"!A2")))</f>
        <v>Mozambique</v>
      </c>
      <c r="C5" s="1036"/>
      <c r="D5" s="1036"/>
      <c r="E5" s="1036"/>
      <c r="F5" s="1036"/>
      <c r="G5" s="1036"/>
      <c r="H5" s="1036"/>
      <c r="I5" s="1036"/>
      <c r="J5" s="1036"/>
      <c r="K5" s="1037"/>
      <c r="L5" s="1037"/>
      <c r="M5" s="1037"/>
      <c r="N5" s="1037"/>
      <c r="O5" s="1037"/>
      <c r="P5" s="1037"/>
      <c r="Q5" s="1037"/>
      <c r="R5" s="1037"/>
      <c r="S5" s="1037"/>
      <c r="T5" s="1037"/>
      <c r="U5" s="1037"/>
      <c r="V5" s="1037"/>
      <c r="W5" s="1037"/>
      <c r="X5" s="1037"/>
      <c r="Y5" s="1037"/>
    </row>
    <row r="6" x14ac:dyDescent="0.2">
      <c r="F6" s="244"/>
      <c r="G6" s="244"/>
      <c r="J6" s="245"/>
      <c r="K6" s="245"/>
      <c r="L6" s="245"/>
      <c r="M6" s="245"/>
      <c r="N6" s="245"/>
      <c r="O6" s="245"/>
      <c r="P6" s="245"/>
    </row>
    <row r="7" s="246" customFormat="true" ht="18" x14ac:dyDescent="0.25">
      <c r="B7" s="1018" t="str">
        <f>B118</f>
        <v>National use of sanitation facilities, 2000–2020</v>
      </c>
      <c r="C7" s="1040"/>
      <c r="D7" s="1040"/>
      <c r="E7" s="1040"/>
      <c r="F7" s="1040"/>
      <c r="G7" s="1040"/>
      <c r="H7" s="1040"/>
      <c r="I7" s="1040"/>
      <c r="J7" s="1018" t="str">
        <f>B218</f>
        <v>Urban use of sanitation facilities, 2000–2020</v>
      </c>
      <c r="K7" s="1040"/>
      <c r="L7" s="1040"/>
      <c r="M7" s="1040"/>
      <c r="N7" s="1040"/>
      <c r="O7" s="1040"/>
      <c r="P7" s="1040"/>
      <c r="Q7" s="1040"/>
      <c r="R7" s="1018" t="str">
        <f>B318</f>
        <v>Rural use of sanitation facilities, 2000–2020</v>
      </c>
      <c r="S7" s="1040"/>
      <c r="T7" s="1040"/>
      <c r="U7" s="1040"/>
      <c r="V7" s="1040"/>
      <c r="W7" s="1040"/>
      <c r="X7" s="1040"/>
      <c r="Y7" s="1040"/>
    </row>
    <row r="8" s="246" customFormat="true" x14ac:dyDescent="0.2"/>
    <row r="17" x14ac:dyDescent="0.2">
      <c r="Q17" s="245"/>
      <c r="R17" s="245"/>
      <c r="S17" s="245"/>
      <c r="T17" s="245"/>
      <c r="U17" s="245"/>
      <c r="V17" s="245"/>
    </row>
    <row r="18" x14ac:dyDescent="0.2">
      <c r="Q18" s="245"/>
      <c r="R18" s="245"/>
      <c r="S18" s="245"/>
      <c r="T18" s="245"/>
      <c r="U18" s="245"/>
      <c r="V18" s="245"/>
    </row>
    <row r="19" x14ac:dyDescent="0.2">
      <c r="Q19" s="245"/>
      <c r="R19" s="245"/>
      <c r="S19" s="245"/>
      <c r="T19" s="245"/>
      <c r="U19" s="245"/>
      <c r="V19" s="245"/>
    </row>
    <row r="20" x14ac:dyDescent="0.2">
      <c r="Q20" s="245"/>
      <c r="R20" s="245"/>
      <c r="S20" s="245"/>
      <c r="T20" s="245"/>
      <c r="U20" s="245"/>
      <c r="V20" s="245"/>
    </row>
    <row r="21" x14ac:dyDescent="0.2">
      <c r="Q21" s="245"/>
      <c r="R21" s="245"/>
      <c r="S21" s="245"/>
      <c r="T21" s="245"/>
      <c r="U21" s="245"/>
      <c r="V21" s="245"/>
    </row>
    <row r="22" x14ac:dyDescent="0.2">
      <c r="Q22" s="245"/>
      <c r="R22" s="245"/>
      <c r="S22" s="245"/>
      <c r="T22" s="245"/>
      <c r="U22" s="245"/>
      <c r="V22" s="245"/>
    </row>
    <row r="23" x14ac:dyDescent="0.2">
      <c r="Q23" s="245"/>
      <c r="R23" s="245"/>
      <c r="S23" s="245"/>
      <c r="T23" s="245"/>
      <c r="U23" s="245"/>
      <c r="V23" s="245"/>
    </row>
    <row r="31" s="248" customFormat="true" x14ac:dyDescent="0.2">
      <c r="B31" s="1030" t="str">
        <f ca="true">IF(ISERROR(INDIRECT(CONCATENATE($B105,"!A2"))),"",INDIRECT(CONCATENATE($B105,"!A2")))</f>
        <v>Mozambique</v>
      </c>
      <c r="C31" s="1031"/>
      <c r="D31" s="1031"/>
      <c r="E31" s="1032"/>
      <c r="F31" s="1028" t="s">
        <v>0</v>
      </c>
      <c r="G31" s="1028"/>
      <c r="H31" s="1028"/>
      <c r="I31" s="1029"/>
      <c r="J31" s="1027" t="s">
        <v>1</v>
      </c>
      <c r="K31" s="1028"/>
      <c r="L31" s="1028"/>
      <c r="M31" s="1029"/>
      <c r="N31" s="1027" t="s">
        <v>2</v>
      </c>
      <c r="O31" s="1028"/>
      <c r="P31" s="1028"/>
      <c r="Q31" s="1029"/>
      <c r="R31" s="1027" t="s">
        <v>3</v>
      </c>
      <c r="S31" s="1028"/>
      <c r="T31" s="1028"/>
      <c r="U31" s="1029"/>
      <c r="V31" s="1027" t="s">
        <v>4</v>
      </c>
      <c r="W31" s="1028"/>
      <c r="X31" s="1028"/>
      <c r="Y31" s="1029"/>
    </row>
    <row r="32" s="252" customFormat="true" ht="22.5" customHeight="true" x14ac:dyDescent="0.2">
      <c r="B32" s="1033"/>
      <c r="C32" s="1034"/>
      <c r="D32" s="1034"/>
      <c r="E32" s="1035"/>
      <c r="F32" s="249" t="s">
        <v>15</v>
      </c>
      <c r="G32" s="250" t="s">
        <v>16</v>
      </c>
      <c r="H32" s="250" t="s">
        <v>22</v>
      </c>
      <c r="I32" s="251" t="s">
        <v>19</v>
      </c>
      <c r="J32" s="249" t="s">
        <v>15</v>
      </c>
      <c r="K32" s="250" t="s">
        <v>16</v>
      </c>
      <c r="L32" s="250" t="s">
        <v>22</v>
      </c>
      <c r="M32" s="251" t="s">
        <v>19</v>
      </c>
      <c r="N32" s="249" t="s">
        <v>15</v>
      </c>
      <c r="O32" s="250" t="s">
        <v>16</v>
      </c>
      <c r="P32" s="250" t="s">
        <v>22</v>
      </c>
      <c r="Q32" s="251" t="s">
        <v>19</v>
      </c>
      <c r="R32" s="249" t="s">
        <v>15</v>
      </c>
      <c r="S32" s="250" t="s">
        <v>16</v>
      </c>
      <c r="T32" s="250" t="s">
        <v>22</v>
      </c>
      <c r="U32" s="251" t="s">
        <v>19</v>
      </c>
      <c r="V32" s="249" t="s">
        <v>15</v>
      </c>
      <c r="W32" s="250" t="s">
        <v>16</v>
      </c>
      <c r="X32" s="250" t="s">
        <v>22</v>
      </c>
      <c r="Y32" s="251" t="s">
        <v>19</v>
      </c>
    </row>
    <row r="33" x14ac:dyDescent="0.2">
      <c r="B33" s="1022" t="s">
        <v>5</v>
      </c>
      <c r="C33" s="1005"/>
      <c r="D33" s="1020" t="s">
        <v>25</v>
      </c>
      <c r="E33" s="241">
        <f>C99</f>
        <v>2000</v>
      </c>
      <c r="F33" s="311">
        <f ca="true">E99</f>
        <v>8.9459554289554877</v>
      </c>
      <c r="G33" s="254">
        <f t="shared" ref="G33:I34" ca="true" si="0">F99</f>
        <v>1.5355362859706774</v>
      </c>
      <c r="H33" s="255">
        <f t="shared" ca="true" si="0"/>
        <v>24.014974348588453</v>
      </c>
      <c r="I33" s="256">
        <f t="shared" ca="true" si="0"/>
        <v>65.503533936485383</v>
      </c>
      <c r="J33" s="311">
        <f ca="true">J99</f>
        <v>5.2758971113816413</v>
      </c>
      <c r="K33" s="254">
        <f t="shared" ref="K33:M34" ca="true" si="1">K99</f>
        <v>0.83866455576010157</v>
      </c>
      <c r="L33" s="255">
        <f t="shared" ca="true" si="1"/>
        <v>21.145598937618843</v>
      </c>
      <c r="M33" s="256">
        <f t="shared" ca="true" si="1"/>
        <v>72.739839395239414</v>
      </c>
      <c r="N33" s="311">
        <f ca="true">O99</f>
        <v>9.5063391336951693</v>
      </c>
      <c r="O33" s="254">
        <f t="shared" ref="O33:Q34" ca="true" si="2">P99</f>
        <v>1.8682003922978181</v>
      </c>
      <c r="P33" s="255">
        <f t="shared" ca="true" si="2"/>
        <v>26.101453809047143</v>
      </c>
      <c r="Q33" s="256">
        <f t="shared" ca="true" si="2"/>
        <v>62.52400666495987</v>
      </c>
      <c r="R33" s="311">
        <f ca="true">T99</f>
        <v>10.856823922610481</v>
      </c>
      <c r="S33" s="254">
        <f t="shared" ref="S33:U34" ca="true" si="3">U99</f>
        <v>3.2289125675544086</v>
      </c>
      <c r="T33" s="255">
        <f t="shared" ca="true" si="3"/>
        <v>40.94142319965249</v>
      </c>
      <c r="U33" s="256">
        <f t="shared" ca="true" si="3"/>
        <v>44.972840310182619</v>
      </c>
      <c r="V33" s="311">
        <f ca="true">Y99</f>
        <v>44.380806632551248</v>
      </c>
      <c r="W33" s="254">
        <f t="shared" ref="W33:Y34" ca="true" si="4">Z99</f>
        <v>7.315949949529279</v>
      </c>
      <c r="X33" s="255">
        <f t="shared" ca="true" si="4"/>
        <v>43.385692227112656</v>
      </c>
      <c r="Y33" s="256">
        <f t="shared" ca="true" si="4"/>
        <v>4.9175511908068188</v>
      </c>
    </row>
    <row r="34" x14ac:dyDescent="0.2">
      <c r="B34" s="1023"/>
      <c r="C34" s="1024"/>
      <c r="D34" s="1021"/>
      <c r="E34" s="242">
        <f>C100</f>
        <v>2020</v>
      </c>
      <c r="F34" s="312">
        <f ca="true">E100</f>
        <v>11.998174397104474</v>
      </c>
      <c r="G34" s="259">
        <f t="shared" ca="true" si="0"/>
        <v>2.0594370605208105</v>
      </c>
      <c r="H34" s="260">
        <f t="shared" ca="true" si="0"/>
        <v>38.713011476250472</v>
      </c>
      <c r="I34" s="261">
        <f t="shared" ca="true" si="0"/>
        <v>47.229377066124243</v>
      </c>
      <c r="J34" s="312">
        <f ca="true">J100</f>
        <v>16.973803129031566</v>
      </c>
      <c r="K34" s="259">
        <f t="shared" ca="true" si="1"/>
        <v>2.6981813254202676</v>
      </c>
      <c r="L34" s="260">
        <f t="shared" ca="true" si="1"/>
        <v>42.432873596732861</v>
      </c>
      <c r="M34" s="261">
        <f t="shared" ca="true" si="1"/>
        <v>37.895141948815308</v>
      </c>
      <c r="N34" s="312">
        <f ca="true">O100</f>
        <v>19.090242670124852</v>
      </c>
      <c r="O34" s="259">
        <f t="shared" ca="true" si="2"/>
        <v>3.7516438603558253</v>
      </c>
      <c r="P34" s="260">
        <f t="shared" ca="true" si="2"/>
        <v>46.914204440995036</v>
      </c>
      <c r="Q34" s="261">
        <f t="shared" ca="true" si="2"/>
        <v>30.243909028524286</v>
      </c>
      <c r="R34" s="312">
        <f ca="true">T100</f>
        <v>36.44331676351598</v>
      </c>
      <c r="S34" s="259">
        <f t="shared" ca="true" si="3"/>
        <v>10.838555026762297</v>
      </c>
      <c r="T34" s="260">
        <f t="shared" ca="true" si="3"/>
        <v>49.230754713645183</v>
      </c>
      <c r="U34" s="261">
        <f t="shared" ca="true" si="3"/>
        <v>3.4873734960765432</v>
      </c>
      <c r="V34" s="312">
        <f ca="true">Y100</f>
        <v>80.414182325463187</v>
      </c>
      <c r="W34" s="259">
        <f t="shared" ca="true" si="4"/>
        <v>13.255868420695077</v>
      </c>
      <c r="X34" s="260">
        <f t="shared" ca="true" si="4"/>
        <v>6.083695878932815</v>
      </c>
      <c r="Y34" s="261">
        <f t="shared" ca="true" si="4"/>
        <v>0.24625337490891752</v>
      </c>
    </row>
    <row r="35" x14ac:dyDescent="0.2">
      <c r="F35" s="244"/>
      <c r="H35" s="247"/>
    </row>
    <row r="36" x14ac:dyDescent="0.2">
      <c r="B36" s="1022" t="s">
        <v>6</v>
      </c>
      <c r="C36" s="1005"/>
      <c r="D36" s="1020" t="s">
        <v>25</v>
      </c>
      <c r="E36" s="241">
        <f>C199</f>
        <v>2000</v>
      </c>
      <c r="F36" s="311">
        <f ca="true">E199</f>
        <v>11.405770567228114</v>
      </c>
      <c r="G36" s="254">
        <f t="shared" ref="G36:I37" ca="true" si="5">F199</f>
        <v>3.3041884081696242</v>
      </c>
      <c r="H36" s="255">
        <f t="shared" ca="true" si="5"/>
        <v>38.802396351071138</v>
      </c>
      <c r="I36" s="256">
        <f t="shared" ca="true" si="5"/>
        <v>46.487644673531122</v>
      </c>
      <c r="J36" s="311">
        <f ca="true">J199</f>
        <v>8.1514252392072599</v>
      </c>
      <c r="K36" s="254">
        <f t="shared" ref="K36:M37" ca="true" si="6">K199</f>
        <v>2.8905177936775148</v>
      </c>
      <c r="L36" s="255">
        <f t="shared" ca="true" si="6"/>
        <v>52.825088797097578</v>
      </c>
      <c r="M36" s="256">
        <f t="shared" ca="true" si="6"/>
        <v>36.132968170017648</v>
      </c>
      <c r="N36" s="311">
        <f ca="true">O199</f>
        <v>23.368342343289999</v>
      </c>
      <c r="O36" s="254">
        <f t="shared" ref="O36:Q37" ca="true" si="7">P199</f>
        <v>6.3052554811723773</v>
      </c>
      <c r="P36" s="255">
        <f t="shared" ca="true" si="7"/>
        <v>59.823328522598104</v>
      </c>
      <c r="Q36" s="256">
        <f t="shared" ca="true" si="7"/>
        <v>10.50307365293952</v>
      </c>
      <c r="R36" s="311">
        <f ca="true">T199</f>
        <v>46.465732026730727</v>
      </c>
      <c r="S36" s="254">
        <f t="shared" ref="S36:U37" ca="true" si="8">U199</f>
        <v>10.890097943219532</v>
      </c>
      <c r="T36" s="255">
        <f t="shared" ca="true" si="8"/>
        <v>38.705094601940068</v>
      </c>
      <c r="U36" s="256">
        <f t="shared" ca="true" si="8"/>
        <v>3.9390754281096747</v>
      </c>
      <c r="V36" s="311">
        <f ca="true">Y199</f>
        <v>64.93408015471185</v>
      </c>
      <c r="W36" s="254">
        <f t="shared" ref="W36:Y37" ca="true" si="9">Z199</f>
        <v>5.9527006805483529</v>
      </c>
      <c r="X36" s="255">
        <f t="shared" ca="true" si="9"/>
        <v>28.484438441863745</v>
      </c>
      <c r="Y36" s="256">
        <f t="shared" ca="true" si="9"/>
        <v>0.62878072287605846</v>
      </c>
    </row>
    <row r="37" x14ac:dyDescent="0.2">
      <c r="B37" s="1023"/>
      <c r="C37" s="1024"/>
      <c r="D37" s="1021"/>
      <c r="E37" s="242">
        <f>C200</f>
        <v>2020</v>
      </c>
      <c r="F37" s="312">
        <f ca="true">E200</f>
        <v>22.515138698949805</v>
      </c>
      <c r="G37" s="259">
        <f t="shared" ca="true" si="5"/>
        <v>6.5225106764076273</v>
      </c>
      <c r="H37" s="260">
        <f t="shared" ca="true" si="5"/>
        <v>46.49526622058147</v>
      </c>
      <c r="I37" s="261">
        <f t="shared" ca="true" si="5"/>
        <v>24.467084404061097</v>
      </c>
      <c r="J37" s="312">
        <f ca="true">J200</f>
        <v>42.987604093713934</v>
      </c>
      <c r="K37" s="259">
        <f t="shared" ca="true" si="6"/>
        <v>15.243522561280177</v>
      </c>
      <c r="L37" s="260">
        <f t="shared" ca="true" si="6"/>
        <v>41.768873345005886</v>
      </c>
      <c r="M37" s="261">
        <f t="shared" ca="true" si="6"/>
        <v>0</v>
      </c>
      <c r="N37" s="312">
        <f ca="true">O200</f>
        <v>64.587228544428015</v>
      </c>
      <c r="O37" s="259">
        <f t="shared" ca="true" si="7"/>
        <v>17.42695184840197</v>
      </c>
      <c r="P37" s="260">
        <f t="shared" ca="true" si="7"/>
        <v>16.406501268500051</v>
      </c>
      <c r="Q37" s="261">
        <f t="shared" ca="true" si="7"/>
        <v>1.5793183386699639</v>
      </c>
      <c r="R37" s="312">
        <f ca="true">T200</f>
        <v>76.285228911029478</v>
      </c>
      <c r="S37" s="259">
        <f t="shared" ca="true" si="8"/>
        <v>17.878844865375598</v>
      </c>
      <c r="T37" s="260">
        <f t="shared" ca="true" si="8"/>
        <v>5.8359262235949245</v>
      </c>
      <c r="U37" s="261">
        <f t="shared" ca="true" si="8"/>
        <v>0</v>
      </c>
      <c r="V37" s="312">
        <f ca="true">Y200</f>
        <v>91.602523615252977</v>
      </c>
      <c r="W37" s="259">
        <f t="shared" ca="true" si="9"/>
        <v>8.3974763847470228</v>
      </c>
      <c r="X37" s="260">
        <f t="shared" ca="true" si="9"/>
        <v>0</v>
      </c>
      <c r="Y37" s="261">
        <f t="shared" ca="true" si="9"/>
        <v>0</v>
      </c>
    </row>
    <row r="38" x14ac:dyDescent="0.2">
      <c r="F38" s="244"/>
      <c r="G38" s="244"/>
      <c r="H38" s="247"/>
      <c r="I38" s="247"/>
    </row>
    <row r="39" x14ac:dyDescent="0.2">
      <c r="B39" s="1022" t="s">
        <v>7</v>
      </c>
      <c r="C39" s="1005"/>
      <c r="D39" s="1020" t="s">
        <v>25</v>
      </c>
      <c r="E39" s="241">
        <f>C299</f>
        <v>2000</v>
      </c>
      <c r="F39" s="311">
        <f ca="true">E299</f>
        <v>7.9969172070054348</v>
      </c>
      <c r="G39" s="254">
        <f t="shared" ref="G39:I40" ca="true" si="10">F299</f>
        <v>1.1702009916391392</v>
      </c>
      <c r="H39" s="255">
        <f t="shared" ca="true" si="10"/>
        <v>21.191825223346598</v>
      </c>
      <c r="I39" s="256">
        <f t="shared" ca="true" si="10"/>
        <v>69.641056578008829</v>
      </c>
      <c r="J39" s="311">
        <f ca="true">J299</f>
        <v>4.2722153510757099</v>
      </c>
      <c r="K39" s="254">
        <f t="shared" ref="K39:M40" ca="true" si="11">K299</f>
        <v>0.77244211221694092</v>
      </c>
      <c r="L39" s="255">
        <f t="shared" ca="true" si="11"/>
        <v>19.206709879020082</v>
      </c>
      <c r="M39" s="256">
        <f t="shared" ca="true" si="11"/>
        <v>75.748632657687267</v>
      </c>
      <c r="N39" s="311">
        <f ca="true">O299</f>
        <v>7.1192166563572528</v>
      </c>
      <c r="O39" s="254">
        <f t="shared" ref="O39:Q40" ca="true" si="12">P299</f>
        <v>1.1098549087795393</v>
      </c>
      <c r="P39" s="255">
        <f t="shared" ca="true" si="12"/>
        <v>25.279007056795535</v>
      </c>
      <c r="Q39" s="256">
        <f t="shared" ca="true" si="12"/>
        <v>66.491921378067673</v>
      </c>
      <c r="R39" s="311">
        <f ca="true">T299</f>
        <v>13.416209986103176</v>
      </c>
      <c r="S39" s="254">
        <f t="shared" ref="S39:U40" ca="true" si="13">U299</f>
        <v>2.1571192762117524</v>
      </c>
      <c r="T39" s="255">
        <f t="shared" ca="true" si="13"/>
        <v>21.710484136973264</v>
      </c>
      <c r="U39" s="256">
        <f t="shared" ca="true" si="13"/>
        <v>62.716186600711808</v>
      </c>
      <c r="V39" s="311">
        <f ca="true">Y299</f>
        <v>11.207416764415164</v>
      </c>
      <c r="W39" s="254">
        <f t="shared" ref="W39:Y40" ca="true" si="14">Z299</f>
        <v>2.263735069419774</v>
      </c>
      <c r="X39" s="255">
        <f t="shared" ca="true" si="14"/>
        <v>34.816290873013259</v>
      </c>
      <c r="Y39" s="256">
        <f t="shared" ca="true" si="14"/>
        <v>51.712557293151804</v>
      </c>
    </row>
    <row r="40" x14ac:dyDescent="0.2">
      <c r="B40" s="1023"/>
      <c r="C40" s="1024"/>
      <c r="D40" s="1021"/>
      <c r="E40" s="242">
        <f>C300</f>
        <v>2020</v>
      </c>
      <c r="F40" s="312">
        <f ca="true">E300</f>
        <v>11.089003262096128</v>
      </c>
      <c r="G40" s="259">
        <f t="shared" ca="true" si="10"/>
        <v>1.6226706214023359</v>
      </c>
      <c r="H40" s="260">
        <f t="shared" ca="true" si="10"/>
        <v>37.754740922720373</v>
      </c>
      <c r="I40" s="261">
        <f t="shared" ca="true" si="10"/>
        <v>49.533585193781164</v>
      </c>
      <c r="J40" s="312">
        <f ca="true">J300</f>
        <v>14.700967050107094</v>
      </c>
      <c r="K40" s="259">
        <f t="shared" ca="true" si="11"/>
        <v>2.6580228538706767</v>
      </c>
      <c r="L40" s="260">
        <f t="shared" ca="true" si="11"/>
        <v>42.998447983427695</v>
      </c>
      <c r="M40" s="261">
        <f t="shared" ca="true" si="11"/>
        <v>39.642562112594533</v>
      </c>
      <c r="N40" s="312">
        <f ca="true">O300</f>
        <v>17.096815152911208</v>
      </c>
      <c r="O40" s="259">
        <f t="shared" ca="true" si="12"/>
        <v>2.6653191127440694</v>
      </c>
      <c r="P40" s="260">
        <f t="shared" ca="true" si="12"/>
        <v>38.354091237705234</v>
      </c>
      <c r="Q40" s="261">
        <f t="shared" ca="true" si="12"/>
        <v>41.883774496639489</v>
      </c>
      <c r="R40" s="312">
        <f ca="true">T300</f>
        <v>17.598639051592269</v>
      </c>
      <c r="S40" s="259">
        <f t="shared" ca="true" si="13"/>
        <v>2.8295892485735465</v>
      </c>
      <c r="T40" s="260">
        <f t="shared" ca="true" si="13"/>
        <v>51.246732191773333</v>
      </c>
      <c r="U40" s="261">
        <f t="shared" ca="true" si="13"/>
        <v>28.325039508060854</v>
      </c>
      <c r="V40" s="312">
        <f ca="true">Y300</f>
        <v>38.611552749524868</v>
      </c>
      <c r="W40" s="259">
        <f t="shared" ca="true" si="14"/>
        <v>7.7989716882284661</v>
      </c>
      <c r="X40" s="260">
        <f t="shared" ca="true" si="14"/>
        <v>51.542973507901479</v>
      </c>
      <c r="Y40" s="261">
        <f t="shared" ca="true" si="14"/>
        <v>2.0465020543451828</v>
      </c>
    </row>
    <row r="97" s="248" customFormat="true" ht="16.5" customHeight="true" x14ac:dyDescent="0.2">
      <c r="A97" s="1015" t="s">
        <v>5</v>
      </c>
      <c r="B97" s="1015"/>
      <c r="C97" s="1015"/>
      <c r="D97" s="1004" t="s">
        <v>0</v>
      </c>
      <c r="E97" s="1005"/>
      <c r="F97" s="1005"/>
      <c r="G97" s="1005"/>
      <c r="H97" s="1006"/>
      <c r="I97" s="1004" t="s">
        <v>1</v>
      </c>
      <c r="J97" s="1005"/>
      <c r="K97" s="1005"/>
      <c r="L97" s="1005"/>
      <c r="M97" s="1006"/>
      <c r="N97" s="1004" t="s">
        <v>2</v>
      </c>
      <c r="O97" s="1005"/>
      <c r="P97" s="1005"/>
      <c r="Q97" s="1005"/>
      <c r="R97" s="1006"/>
      <c r="S97" s="1004" t="s">
        <v>3</v>
      </c>
      <c r="T97" s="1005"/>
      <c r="U97" s="1005"/>
      <c r="V97" s="1005"/>
      <c r="W97" s="1006"/>
      <c r="X97" s="1004" t="s">
        <v>4</v>
      </c>
      <c r="Y97" s="1005"/>
      <c r="Z97" s="1005"/>
      <c r="AA97" s="1005"/>
      <c r="AB97" s="1006"/>
    </row>
    <row r="98" s="252" customFormat="true" ht="22.5" customHeight="true" x14ac:dyDescent="0.2">
      <c r="A98" s="1016"/>
      <c r="B98" s="1016"/>
      <c r="C98" s="1016"/>
      <c r="D98" s="262" t="s">
        <v>14</v>
      </c>
      <c r="E98" s="263" t="s">
        <v>15</v>
      </c>
      <c r="F98" s="250" t="s">
        <v>16</v>
      </c>
      <c r="G98" s="250" t="s">
        <v>22</v>
      </c>
      <c r="H98" s="251" t="s">
        <v>19</v>
      </c>
      <c r="I98" s="262" t="s">
        <v>14</v>
      </c>
      <c r="J98" s="263" t="s">
        <v>15</v>
      </c>
      <c r="K98" s="250" t="s">
        <v>16</v>
      </c>
      <c r="L98" s="250" t="s">
        <v>22</v>
      </c>
      <c r="M98" s="251" t="s">
        <v>19</v>
      </c>
      <c r="N98" s="262" t="s">
        <v>14</v>
      </c>
      <c r="O98" s="263" t="s">
        <v>15</v>
      </c>
      <c r="P98" s="250" t="s">
        <v>16</v>
      </c>
      <c r="Q98" s="250" t="s">
        <v>22</v>
      </c>
      <c r="R98" s="251" t="s">
        <v>19</v>
      </c>
      <c r="S98" s="262" t="s">
        <v>14</v>
      </c>
      <c r="T98" s="263" t="s">
        <v>15</v>
      </c>
      <c r="U98" s="250" t="s">
        <v>16</v>
      </c>
      <c r="V98" s="250" t="s">
        <v>22</v>
      </c>
      <c r="W98" s="251" t="s">
        <v>19</v>
      </c>
      <c r="X98" s="262" t="s">
        <v>14</v>
      </c>
      <c r="Y98" s="263" t="s">
        <v>15</v>
      </c>
      <c r="Z98" s="250" t="s">
        <v>16</v>
      </c>
      <c r="AA98" s="250" t="s">
        <v>22</v>
      </c>
      <c r="AB98" s="251" t="s">
        <v>19</v>
      </c>
    </row>
    <row r="99" s="272" customFormat="true" ht="15" customHeight="true" x14ac:dyDescent="0.2">
      <c r="A99" s="1007" t="s">
        <v>10</v>
      </c>
      <c r="B99" s="1008"/>
      <c r="C99" s="369">
        <v>2000</v>
      </c>
      <c r="D99" s="264">
        <f ca="true">IF((D101+H101)&gt;100,D101*100/(D101+H101),D101)</f>
        <v>10.481491714926165</v>
      </c>
      <c r="E99" s="313">
        <f ca="true">D99*AVERAGEIF(E105:E116,"&gt;0")/100</f>
        <v>8.9459554289554877</v>
      </c>
      <c r="F99" s="266">
        <f ca="true">D99*(100-AVERAGEIF(E105:E116,"&gt;0"))/100</f>
        <v>1.5355362859706774</v>
      </c>
      <c r="G99" s="267">
        <f ca="true">100-(E99+F99+H99)</f>
        <v>24.014974348588453</v>
      </c>
      <c r="H99" s="268">
        <f ca="true">IF((D101+H101)&gt;100,H101*100/(D101+H101),H101)</f>
        <v>65.503533936485383</v>
      </c>
      <c r="I99" s="264">
        <f ca="true">IF((I101+M101)&gt;100,I101*100/(I101+M101),I101)</f>
        <v>6.1145616671417429</v>
      </c>
      <c r="J99" s="313">
        <f ca="true">I99*AVERAGEIF(J105:J116,"&gt;0")/100</f>
        <v>5.2758971113816413</v>
      </c>
      <c r="K99" s="269">
        <f ca="true">I99*(100-AVERAGEIF(J105:J116,"&gt;0"))/100</f>
        <v>0.83866455576010157</v>
      </c>
      <c r="L99" s="270">
        <f ca="true">100-(J99+K99+M99)</f>
        <v>21.145598937618843</v>
      </c>
      <c r="M99" s="271">
        <f ca="true">IF((I101+M101)&gt;100,M101*100/(I101+M101),M101)</f>
        <v>72.739839395239414</v>
      </c>
      <c r="N99" s="264">
        <f ca="true">IF((N101+R101)&gt;100,N101*100/(N101+R101),N101)</f>
        <v>11.374539525992986</v>
      </c>
      <c r="O99" s="313">
        <f ca="true">N99*AVERAGEIF(O105:O116,"&gt;0")/100</f>
        <v>9.5063391336951693</v>
      </c>
      <c r="P99" s="269">
        <f ca="true">N99*(100-AVERAGEIF(O105:O116,"&gt;0"))/100</f>
        <v>1.8682003922978181</v>
      </c>
      <c r="Q99" s="270">
        <f ca="true">100-(O99+P99+R99)</f>
        <v>26.101453809047143</v>
      </c>
      <c r="R99" s="271">
        <f ca="true">IF((N101+R101)&gt;100,R101*100/(N101+R101),R101)</f>
        <v>62.52400666495987</v>
      </c>
      <c r="S99" s="264">
        <f ca="true">IF((S101+W101)&gt;100,S101*100/(S101+W101),S101)</f>
        <v>14.085736490164891</v>
      </c>
      <c r="T99" s="313">
        <f ca="true">S99*AVERAGEIF(T105:T116,"&gt;0")/100</f>
        <v>10.856823922610481</v>
      </c>
      <c r="U99" s="269">
        <f ca="true">S99*(100-AVERAGEIF(T105:T116,"&gt;0"))/100</f>
        <v>3.2289125675544086</v>
      </c>
      <c r="V99" s="270">
        <f ca="true">100-(T99+U99+W99)</f>
        <v>40.94142319965249</v>
      </c>
      <c r="W99" s="271">
        <f ca="true">IF((S101+W101)&gt;100,W101*100/(S101+W101),W101)</f>
        <v>44.972840310182619</v>
      </c>
      <c r="X99" s="264">
        <f ca="true">IF((X101+AB101)&gt;100,X101*100/(X101+AB101),X101)</f>
        <v>51.696756582080525</v>
      </c>
      <c r="Y99" s="313">
        <f ca="true">X99*AVERAGEIF(Y105:Y116,"&gt;0")/100</f>
        <v>44.380806632551248</v>
      </c>
      <c r="Z99" s="269">
        <f ca="true">X99*(100-AVERAGEIF(Y105:Y116,"&gt;0"))/100</f>
        <v>7.315949949529279</v>
      </c>
      <c r="AA99" s="270">
        <f ca="true">100-(Y99+Z99+AB99)</f>
        <v>43.385692227112656</v>
      </c>
      <c r="AB99" s="271">
        <f ca="true">IF((X101+AB101)&gt;100,AB101*100/(X101+AB101),AB101)</f>
        <v>4.9175511908068188</v>
      </c>
    </row>
    <row r="100" s="272" customFormat="true" ht="15" customHeight="true" x14ac:dyDescent="0.2">
      <c r="A100" s="1009"/>
      <c r="B100" s="1010"/>
      <c r="C100" s="370">
        <v>2020</v>
      </c>
      <c r="D100" s="273">
        <f ca="true">IF((D102+H102)&gt;100,D102*100/(D102+H102),D102)</f>
        <v>14.057611457625285</v>
      </c>
      <c r="E100" s="314">
        <f ca="true">D100*AVERAGEIF(E105:E116,"&gt;0")/100</f>
        <v>11.998174397104474</v>
      </c>
      <c r="F100" s="275">
        <f ca="true">D100*(100-AVERAGEIF(E105:E116,"&gt;0"))/100</f>
        <v>2.0594370605208105</v>
      </c>
      <c r="G100" s="276">
        <f ca="true">100-(E100+F100+H100)</f>
        <v>38.713011476250472</v>
      </c>
      <c r="H100" s="277">
        <f ca="true">IF((D102+H102)&gt;100,H102*100/(D102+H102),H102)</f>
        <v>47.229377066124243</v>
      </c>
      <c r="I100" s="273">
        <f ca="true">IF((I102+M102)&gt;100,I102*100/(I102+M102),I102)</f>
        <v>19.671984454451831</v>
      </c>
      <c r="J100" s="314">
        <f ca="true">I100*AVERAGEIF(J105:J116,"&gt;0")/100</f>
        <v>16.973803129031566</v>
      </c>
      <c r="K100" s="275">
        <f ca="true">I100*(100-AVERAGEIF(J105:J116,"&gt;0"))/100</f>
        <v>2.6981813254202676</v>
      </c>
      <c r="L100" s="276">
        <f ca="true">100-(J100+K100+M100)</f>
        <v>42.432873596732861</v>
      </c>
      <c r="M100" s="277">
        <f ca="true">IF((I102+M102)&gt;100,M102*100/(I102+M102),M102)</f>
        <v>37.895141948815308</v>
      </c>
      <c r="N100" s="273">
        <f ca="true">IF((N102+R102)&gt;100,N102*100/(N102+R102),N102)</f>
        <v>22.841886530480679</v>
      </c>
      <c r="O100" s="314">
        <f ca="true">N100*AVERAGEIF(O105:O116,"&gt;0")/100</f>
        <v>19.090242670124852</v>
      </c>
      <c r="P100" s="275">
        <f ca="true">N100*(100-AVERAGEIF(O105:O116,"&gt;0"))/100</f>
        <v>3.7516438603558253</v>
      </c>
      <c r="Q100" s="276">
        <f ca="true">100-(O100+P100+R100)</f>
        <v>46.914204440995036</v>
      </c>
      <c r="R100" s="277">
        <f ca="true">IF((N102+R102)&gt;100,R102*100/(N102+R102),R102)</f>
        <v>30.243909028524286</v>
      </c>
      <c r="S100" s="273">
        <f ca="true">IF((S102+W102)&gt;100,S102*100/(S102+W102),S102)</f>
        <v>47.281871790278274</v>
      </c>
      <c r="T100" s="314">
        <f ca="true">S100*AVERAGEIF(T105:T116,"&gt;0")/100</f>
        <v>36.44331676351598</v>
      </c>
      <c r="U100" s="275">
        <f ca="true">S100*(100-AVERAGEIF(T105:T116,"&gt;0"))/100</f>
        <v>10.838555026762297</v>
      </c>
      <c r="V100" s="276">
        <f ca="true">100-(T100+U100+W100)</f>
        <v>49.230754713645183</v>
      </c>
      <c r="W100" s="277">
        <f ca="true">IF((S102+W102)&gt;100,W102*100/(S102+W102),W102)</f>
        <v>3.4873734960765432</v>
      </c>
      <c r="X100" s="273">
        <f ca="true">IF((X102+AB102)&gt;100,X102*100/(X102+AB102),X102)</f>
        <v>93.670050746158267</v>
      </c>
      <c r="Y100" s="314">
        <f ca="true">X100*AVERAGEIF(Y105:Y116,"&gt;0")/100</f>
        <v>80.414182325463187</v>
      </c>
      <c r="Z100" s="275">
        <f ca="true">X100*(100-AVERAGEIF(Y105:Y116,"&gt;0"))/100</f>
        <v>13.255868420695077</v>
      </c>
      <c r="AA100" s="276">
        <f ca="true">100-(Y100+Z100+AB100)</f>
        <v>6.083695878932815</v>
      </c>
      <c r="AB100" s="277">
        <f ca="true">IF((X102+AB102)&gt;100,AB102*100/(X102+AB102),AB102)</f>
        <v>0.24625337490891752</v>
      </c>
    </row>
    <row r="101" hidden="true" x14ac:dyDescent="0.2">
      <c r="A101" s="1011" t="s">
        <v>12</v>
      </c>
      <c r="B101" s="1012"/>
      <c r="C101" s="278">
        <f>MinRegYear(C99,C105:C116)</f>
        <v>2001</v>
      </c>
      <c r="D101" s="279">
        <f ca="true">IF(MAX(C105:C116)-MIN(C105:C116)&lt;5,AVERAGEIF(C105:C116,"&gt;0",D105:D116),
IF(FORECAST($C101,D$105:D$116,$C$105:$C$116)&lt;0,0,
IF(FORECAST($C101,D$105:D$116,$C$105:$C$116)&gt;100,100,
FORECAST($C101,D$105:D$116,$C$105:$C$116))))</f>
        <v>10.481491714926165</v>
      </c>
      <c r="E101" s="280"/>
      <c r="F101" s="281"/>
      <c r="G101" s="281"/>
      <c r="H101" s="282">
        <f ca="true">IF(MAX(C105:C116)-MIN(C105:C116)&lt;5,AVERAGEIF(C105:C116,"&gt;0",H105:H116),
IF(FORECAST($C101,H$105:H$116,$C$105:$C$116)&lt;0,0,
IF(FORECAST($C101,H$105:H$116,$C$105:$C$116)&gt;100,100,
FORECAST($C101,H$105:H$116,$C$105:$C$116))))</f>
        <v>65.503533936485383</v>
      </c>
      <c r="I101" s="279">
        <f ca="true">IF(MAX(C105:C116)-MIN(C105:C116)&lt;5,AVERAGEIF(C105:C116,"&gt;0",I105:I116),
IF(FORECAST($C101,I$105:I$116,$C$105:$C$116)&lt;0,0,
IF(FORECAST($C101,I$105:I$116,$C$105:$C$116)&gt;100,100,
FORECAST($C101,I$105:I$116,$C$105:$C$116))))</f>
        <v>6.1145616671417429</v>
      </c>
      <c r="J101" s="280"/>
      <c r="K101" s="281"/>
      <c r="L101" s="281"/>
      <c r="M101" s="282">
        <f ca="true">IF(MAX(C105:C116)-MIN(C105:C116)&lt;5,AVERAGEIF(C105:C116,"&gt;0",M105:M116),
IF(FORECAST($C101,M$105:M$116,$C$105:$C$116)&lt;0,0,
IF(FORECAST($C101,M$105:M$116,$C$105:$C$116)&gt;100,100,
FORECAST($C101,M$105:M$116,$C$105:$C$116))))</f>
        <v>72.739839395239414</v>
      </c>
      <c r="N101" s="279">
        <f ca="true">IF(MAX(C105:C116)-MIN(C105:C116)&lt;5,AVERAGEIF(C105:C116,"&gt;0",N105:N116),
IF(FORECAST($C101,N$105:N$116,$C$105:$C$116)&lt;0,0,
IF(FORECAST($C101,N$105:N$116,$C$105:$C$116)&gt;100,100,
FORECAST($C101,N$105:N$116,$C$105:$C$116))))</f>
        <v>11.374539525992986</v>
      </c>
      <c r="O101" s="280"/>
      <c r="P101" s="281"/>
      <c r="Q101" s="281"/>
      <c r="R101" s="282">
        <f ca="true">IF(MAX(C105:C116)-MIN(C105:C116)&lt;5,AVERAGEIF(C105:C116,"&gt;0",R105:R116),
IF(FORECAST($C101,R$105:R$116,$C$105:$C$116)&lt;0,0,
IF(FORECAST($C101,R$105:R$116,$C$105:$C$116)&gt;100,100,
FORECAST($C101,R$105:R$116,$C$105:$C$116))))</f>
        <v>62.52400666495987</v>
      </c>
      <c r="S101" s="279">
        <f ca="true">IF(MAX(C105:C116)-MIN(C105:C116)&lt;5,AVERAGEIF(C105:C116,"&gt;0",S105:S116),
IF(FORECAST($C101,S$105:S$116,$C$105:$C$116)&lt;0,0,
IF(FORECAST($C101,S$105:S$116,$C$105:$C$116)&gt;100,100,
FORECAST($C101,S$105:S$116,$C$105:$C$116))))</f>
        <v>14.085736490164891</v>
      </c>
      <c r="T101" s="280"/>
      <c r="U101" s="281"/>
      <c r="V101" s="281"/>
      <c r="W101" s="282">
        <f ca="true">IF(MAX(C105:C116)-MIN(C105:C116)&lt;5,AVERAGEIF(C105:C116,"&gt;0",W105:W116),
IF(FORECAST($C101,W$105:W$116,$C$105:$C$116)&lt;0,0,
IF(FORECAST($C101,W$105:W$116,$C$105:$C$116)&gt;100,100,
FORECAST($C101,W$105:W$116,$C$105:$C$116))))</f>
        <v>44.972840310182619</v>
      </c>
      <c r="X101" s="279">
        <f ca="true">IF(MAX(C105:C116)-MIN(C105:C116)&lt;5,AVERAGEIF(C105:C116,"&gt;0",X105:X116),
IF(FORECAST($C101,X$105:X$116,$C$105:$C$116)&lt;0,0,
IF(FORECAST($C101,X$105:X$116,$C$105:$C$116)&gt;100,100,
FORECAST($C101,X$105:X$116,$C$105:$C$116))))</f>
        <v>51.696756582080525</v>
      </c>
      <c r="Y101" s="280"/>
      <c r="Z101" s="281"/>
      <c r="AA101" s="281"/>
      <c r="AB101" s="282">
        <f ca="true">IF(MAX(C105:C116)-MIN(C105:C116)&lt;5,AVERAGEIF(C105:C116,"&gt;0",AB105:AB116),
IF(FORECAST($C101,AB$105:AB$116,$C$105:$C$116)&lt;0,0,
IF(FORECAST($C101,AB$105:AB$116,$C$105:$C$116)&gt;100,100,
FORECAST($C101,AB$105:AB$116,$C$105:$C$116))))</f>
        <v>4.9175511908068188</v>
      </c>
    </row>
    <row r="102" hidden="true" x14ac:dyDescent="0.2">
      <c r="A102" s="1013"/>
      <c r="B102" s="1014"/>
      <c r="C102" s="257">
        <f>MaxRegYear(C100,C105:C116)</f>
        <v>2020</v>
      </c>
      <c r="D102" s="283">
        <f ca="true">IF(MAX(C105:C116)-MIN(C105:C116)&lt;5,AVERAGEIF(C105:C116,"&gt;0",D105:D116),
IF(FORECAST($C102,D$105:D$116,$C$105:$C$116)&lt;0,0,
IF(FORECAST($C102,D$105:D$116,$C$105:$C$116)&gt;100,100,
FORECAST($C102,D$105:D$116,$C$105:$C$116))))</f>
        <v>14.057611457625285</v>
      </c>
      <c r="E102" s="284"/>
      <c r="F102" s="285"/>
      <c r="G102" s="285"/>
      <c r="H102" s="286">
        <f ca="true">IF(MAX(C105:C116)-MIN(C105:C116)&lt;5,AVERAGEIF(C105:C116,"&gt;0",H105:H116),
IF(FORECAST($C102,H$105:H$116,$C$105:$C$116)&lt;0,0,
IF(FORECAST($C102,H$105:H$116,$C$105:$C$116)&gt;100,100,
FORECAST($C102,H$105:H$116,$C$105:$C$116))))</f>
        <v>47.229377066124243</v>
      </c>
      <c r="I102" s="283">
        <f ca="true">IF(MAX(C105:C116)-MIN(C105:C116)&lt;5,AVERAGEIF(C105:C116,"&gt;0",I105:I116),
IF(FORECAST($C102,I$105:I$116,$C$105:$C$116)&lt;0,0,
IF(FORECAST($C102,I$105:I$116,$C$105:$C$116)&gt;100,100,
FORECAST($C102,I$105:I$116,$C$105:$C$116))))</f>
        <v>19.671984454451831</v>
      </c>
      <c r="J102" s="284"/>
      <c r="K102" s="285"/>
      <c r="L102" s="285"/>
      <c r="M102" s="286">
        <f ca="true">IF(MAX(C105:C116)-MIN(C105:C116)&lt;5,AVERAGEIF(C105:C116,"&gt;0",M105:M116),
IF(FORECAST($C102,M$105:M$116,$C$105:$C$116)&lt;0,0,
IF(FORECAST($C102,M$105:M$116,$C$105:$C$116)&gt;100,100,
FORECAST($C102,M$105:M$116,$C$105:$C$116))))</f>
        <v>37.895141948815308</v>
      </c>
      <c r="N102" s="283">
        <f ca="true">IF(MAX(C105:C116)-MIN(C105:C116)&lt;5,AVERAGEIF(C105:C116,"&gt;0",N105:N116),
IF(FORECAST($C102,N$105:N$116,$C$105:$C$116)&lt;0,0,
IF(FORECAST($C102,N$105:N$116,$C$105:$C$116)&gt;100,100,
FORECAST($C102,N$105:N$116,$C$105:$C$116))))</f>
        <v>22.841886530480679</v>
      </c>
      <c r="O102" s="284"/>
      <c r="P102" s="285"/>
      <c r="Q102" s="285"/>
      <c r="R102" s="286">
        <f ca="true">IF(MAX(C105:C116)-MIN(C105:C116)&lt;5,AVERAGEIF(C105:C116,"&gt;0",R105:R116),
IF(FORECAST($C102,R$105:R$116,$C$105:$C$116)&lt;0,0,
IF(FORECAST($C102,R$105:R$116,$C$105:$C$116)&gt;100,100,
FORECAST($C102,R$105:R$116,$C$105:$C$116))))</f>
        <v>30.243909028524286</v>
      </c>
      <c r="S102" s="283">
        <f ca="true">IF(MAX(C105:C116)-MIN(C105:C116)&lt;5,AVERAGEIF(C105:C116,"&gt;0",S105:S116),
IF(FORECAST($C102,S$105:S$116,$C$105:$C$116)&lt;0,0,
IF(FORECAST($C102,S$105:S$116,$C$105:$C$116)&gt;100,100,
FORECAST($C102,S$105:S$116,$C$105:$C$116))))</f>
        <v>47.281871790278274</v>
      </c>
      <c r="T102" s="284"/>
      <c r="U102" s="285"/>
      <c r="V102" s="285"/>
      <c r="W102" s="286">
        <f ca="true">IF(MAX(C105:C116)-MIN(C105:C116)&lt;5,AVERAGEIF(C105:C116,"&gt;0",W105:W116),
IF(FORECAST($C102,W$105:W$116,$C$105:$C$116)&lt;0,0,
IF(FORECAST($C102,W$105:W$116,$C$105:$C$116)&gt;100,100,
FORECAST($C102,W$105:W$116,$C$105:$C$116))))</f>
        <v>3.4873734960765432</v>
      </c>
      <c r="X102" s="283">
        <f ca="true">IF(MAX(C105:C116)-MIN(C105:C116)&lt;5,AVERAGEIF(C105:C116,"&gt;0",X105:X116),
IF(FORECAST($C102,X$105:X$116,$C$105:$C$116)&lt;0,0,
IF(FORECAST($C102,X$105:X$116,$C$105:$C$116)&gt;100,100,
FORECAST($C102,X$105:X$116,$C$105:$C$116))))</f>
        <v>93.670050746158267</v>
      </c>
      <c r="Y102" s="284"/>
      <c r="Z102" s="285"/>
      <c r="AA102" s="285"/>
      <c r="AB102" s="286">
        <f ca="true">IF(MAX(C105:C116)-MIN(C105:C116)&lt;5,AVERAGEIF(C105:C116,"&gt;0",AB105:AB116),
IF(FORECAST($C102,AB$105:AB$116,$C$105:$C$116)&lt;0,0,
IF(FORECAST($C102,AB$105:AB$116,$C$105:$C$116)&gt;100,100,
FORECAST($C102,AB$105:AB$116,$C$105:$C$116))))</f>
        <v>0.24625337490891752</v>
      </c>
    </row>
    <row r="103" ht="9" customHeight="true" x14ac:dyDescent="0.2">
      <c r="D103" s="287"/>
      <c r="I103" s="287"/>
      <c r="K103" s="247"/>
      <c r="L103" s="247"/>
      <c r="N103" s="287"/>
      <c r="P103" s="247"/>
      <c r="Q103" s="247"/>
      <c r="S103" s="287"/>
      <c r="U103" s="247"/>
      <c r="V103" s="247"/>
      <c r="X103" s="287"/>
      <c r="Z103" s="247"/>
      <c r="AA103" s="247"/>
      <c r="AB103" s="288"/>
    </row>
    <row r="104" ht="22.5" customHeight="true" x14ac:dyDescent="0.2">
      <c r="B104" s="310" t="s">
        <v>8</v>
      </c>
      <c r="C104" s="290" t="s">
        <v>9</v>
      </c>
      <c r="D104" s="291" t="s">
        <v>14</v>
      </c>
      <c r="E104" s="251" t="s">
        <v>26</v>
      </c>
      <c r="F104" s="292"/>
      <c r="G104" s="292"/>
      <c r="H104" s="293" t="s">
        <v>19</v>
      </c>
      <c r="I104" s="291" t="s">
        <v>14</v>
      </c>
      <c r="J104" s="251" t="s">
        <v>26</v>
      </c>
      <c r="K104" s="292"/>
      <c r="L104" s="292"/>
      <c r="M104" s="293" t="s">
        <v>19</v>
      </c>
      <c r="N104" s="291" t="s">
        <v>14</v>
      </c>
      <c r="O104" s="251" t="s">
        <v>26</v>
      </c>
      <c r="P104" s="292"/>
      <c r="Q104" s="292"/>
      <c r="R104" s="293" t="s">
        <v>19</v>
      </c>
      <c r="S104" s="291" t="s">
        <v>14</v>
      </c>
      <c r="T104" s="251" t="s">
        <v>26</v>
      </c>
      <c r="U104" s="292"/>
      <c r="V104" s="292"/>
      <c r="W104" s="293" t="s">
        <v>19</v>
      </c>
      <c r="X104" s="291" t="s">
        <v>14</v>
      </c>
      <c r="Y104" s="251" t="s">
        <v>26</v>
      </c>
      <c r="Z104" s="292"/>
      <c r="AA104" s="292"/>
      <c r="AB104" s="293" t="s">
        <v>19</v>
      </c>
      <c r="AD104" s="294"/>
    </row>
    <row r="105" x14ac:dyDescent="0.2">
      <c r="A105" s="295"/>
      <c r="B105" s="615" t="s">
        <v>188</v>
      </c>
      <c r="C105" s="616">
        <v>2003</v>
      </c>
      <c r="D105" s="209">
        <f t="shared" ref="D105:D116" ca="true" si="15">IF(ISERROR(INDIRECT(CONCATENATE($B105,"!C122"))),"",INDIRECT(CONCATENATE($B105,"!C122")))</f>
        <v>13.240587020770777</v>
      </c>
      <c r="E105" s="296" t="str">
        <f t="shared" ref="E105:E116" ca="true" si="16">IF(ISERROR(INDIRECT(CONCATENATE($B105,"!C129"))),"",INDIRECT(CONCATENATE($B105,"!C129")))</f>
        <v>N/A</v>
      </c>
      <c r="F105" s="297"/>
      <c r="G105" s="297"/>
      <c r="H105" s="298">
        <f t="shared" ref="H105:H116" ca="true" si="17">IF(ISERROR(INDIRECT(CONCATENATE($B105,"!C127"))),"",INDIRECT(CONCATENATE($B105,"!C127")))</f>
        <v>64.244860757156033</v>
      </c>
      <c r="I105" s="209">
        <f t="shared" ref="I105:I116" ca="true" si="18">IF(ISERROR(INDIRECT(CONCATENATE($B105,"!D122"))),"",INDIRECT(CONCATENATE($B105,"!D122")))</f>
        <v>10.132699777790517</v>
      </c>
      <c r="J105" s="296" t="str">
        <f t="shared" ref="J105:J116" ca="true" si="19">IF(ISERROR(INDIRECT(CONCATENATE($B105,"!D129"))),"",INDIRECT(CONCATENATE($B105,"!D129")))</f>
        <v>N/A</v>
      </c>
      <c r="K105" s="297"/>
      <c r="L105" s="297"/>
      <c r="M105" s="298">
        <f t="shared" ref="M105:M116" ca="true" si="20">IF(ISERROR(INDIRECT(CONCATENATE($B105,"!D127"))),"",INDIRECT(CONCATENATE($B105,"!D127")))</f>
        <v>69.022159415597699</v>
      </c>
      <c r="N105" s="209">
        <f t="shared" ref="N105:N116" ca="true" si="21">IF(ISERROR(INDIRECT(CONCATENATE($B105,"!E122"))),"",INDIRECT(CONCATENATE($B105,"!E122")))</f>
        <v>15.595702755025069</v>
      </c>
      <c r="O105" s="296" t="str">
        <f t="shared" ref="O105:O116" ca="true" si="22">IF(ISERROR(INDIRECT(CONCATENATE($B105,"!E129"))),"",INDIRECT(CONCATENATE($B105,"!E129")))</f>
        <v>N/A</v>
      </c>
      <c r="P105" s="297"/>
      <c r="Q105" s="297"/>
      <c r="R105" s="298">
        <f t="shared" ref="R105:R116" ca="true" si="23">IF(ISERROR(INDIRECT(CONCATENATE($B105,"!E127"))),"",INDIRECT(CONCATENATE($B105,"!E127")))</f>
        <v>57.091875204479514</v>
      </c>
      <c r="S105" s="209">
        <f t="shared" ref="S105:S116" ca="true" si="24">IF(ISERROR(INDIRECT(CONCATENATE($B105,"!F122"))),"",INDIRECT(CONCATENATE($B105,"!F122")))</f>
        <v>24.549216759399208</v>
      </c>
      <c r="T105" s="296" t="str">
        <f t="shared" ref="T105:T116" ca="true" si="25">IF(ISERROR(INDIRECT(CONCATENATE($B105,"!F129"))),"",INDIRECT(CONCATENATE($B105,"!F129")))</f>
        <v>N/A</v>
      </c>
      <c r="U105" s="297"/>
      <c r="V105" s="297"/>
      <c r="W105" s="298">
        <f t="shared" ref="W105:W116" ca="true" si="26">IF(ISERROR(INDIRECT(CONCATENATE($B105,"!F127"))),"",INDIRECT(CONCATENATE($B105,"!F127")))</f>
        <v>36.226346394308543</v>
      </c>
      <c r="X105" s="209">
        <f t="shared" ref="X105:X116" ca="true" si="27">IF(ISERROR(INDIRECT(CONCATENATE($B105,"!G122"))),"",INDIRECT(CONCATENATE($B105,"!G122")))</f>
        <v>55.691290676109013</v>
      </c>
      <c r="Y105" s="296" t="str">
        <f t="shared" ref="Y105:Y116" ca="true" si="28">IF(ISERROR(INDIRECT(CONCATENATE($B105,"!G129"))),"",INDIRECT(CONCATENATE($B105,"!G129")))</f>
        <v>N/A</v>
      </c>
      <c r="Z105" s="297"/>
      <c r="AA105" s="297"/>
      <c r="AB105" s="298">
        <f t="shared" ref="AB105:AB116" ca="true" si="29">IF(ISERROR(INDIRECT(CONCATENATE($B105,"!G2127"))),"",INDIRECT(CONCATENATE($B105,"!G127")))</f>
        <v>4.4638809908425623</v>
      </c>
    </row>
    <row r="106" x14ac:dyDescent="0.2">
      <c r="A106" s="295"/>
      <c r="B106" s="617" t="s">
        <v>267</v>
      </c>
      <c r="C106" s="618">
        <v>2008</v>
      </c>
      <c r="D106" s="210">
        <f t="shared" ca="true" si="15"/>
        <v>8.1728321485418967</v>
      </c>
      <c r="E106" s="299">
        <f t="shared" ca="true" si="16"/>
        <v>85.667674993562798</v>
      </c>
      <c r="F106" s="297"/>
      <c r="G106" s="297"/>
      <c r="H106" s="300">
        <f t="shared" ca="true" si="17"/>
        <v>47.668109994066057</v>
      </c>
      <c r="I106" s="210">
        <f t="shared" ca="true" si="18"/>
        <v>4.8292441601058442</v>
      </c>
      <c r="J106" s="299">
        <f t="shared" ca="true" si="19"/>
        <v>86.429301792492609</v>
      </c>
      <c r="K106" s="297"/>
      <c r="L106" s="297"/>
      <c r="M106" s="300">
        <f t="shared" ca="true" si="20"/>
        <v>55.849665521460636</v>
      </c>
      <c r="N106" s="210">
        <f t="shared" ca="true" si="21"/>
        <v>4.0557850935151762</v>
      </c>
      <c r="O106" s="299">
        <f t="shared" ca="true" si="22"/>
        <v>74.921308204078613</v>
      </c>
      <c r="P106" s="297"/>
      <c r="Q106" s="297"/>
      <c r="R106" s="300">
        <f t="shared" ca="true" si="23"/>
        <v>54.543729938162308</v>
      </c>
      <c r="S106" s="210">
        <f t="shared" ca="true" si="24"/>
        <v>11.825480054063187</v>
      </c>
      <c r="T106" s="299">
        <f t="shared" ca="true" si="25"/>
        <v>70.494684206902463</v>
      </c>
      <c r="U106" s="297"/>
      <c r="V106" s="297"/>
      <c r="W106" s="300">
        <f t="shared" ca="true" si="26"/>
        <v>40.921975309024702</v>
      </c>
      <c r="X106" s="210">
        <f t="shared" ca="true" si="27"/>
        <v>67.45572526128224</v>
      </c>
      <c r="Y106" s="299">
        <f t="shared" ca="true" si="28"/>
        <v>82.640767414880116</v>
      </c>
      <c r="Z106" s="297"/>
      <c r="AA106" s="297"/>
      <c r="AB106" s="300">
        <f t="shared" ca="true" si="29"/>
        <v>2.1754937591602381</v>
      </c>
    </row>
    <row r="107" x14ac:dyDescent="0.2">
      <c r="A107" s="295"/>
      <c r="B107" s="617" t="s">
        <v>180</v>
      </c>
      <c r="C107" s="618">
        <v>2009</v>
      </c>
      <c r="D107" s="210">
        <f t="shared" ca="true" si="15"/>
        <v>15.205502708800379</v>
      </c>
      <c r="E107" s="299">
        <f t="shared" ca="true" si="16"/>
        <v>83.462853064107151</v>
      </c>
      <c r="F107" s="297"/>
      <c r="G107" s="297"/>
      <c r="H107" s="300">
        <f t="shared" ca="true" si="17"/>
        <v>65.15560075644737</v>
      </c>
      <c r="I107" s="210">
        <f t="shared" ca="true" si="18"/>
        <v>17.905779151247366</v>
      </c>
      <c r="J107" s="299">
        <f t="shared" ca="true" si="19"/>
        <v>78.672500092408342</v>
      </c>
      <c r="K107" s="297"/>
      <c r="L107" s="297"/>
      <c r="M107" s="300">
        <f t="shared" ca="true" si="20"/>
        <v>59.697959303799522</v>
      </c>
      <c r="N107" s="210">
        <f t="shared" ca="true" si="21"/>
        <v>25.074138580294711</v>
      </c>
      <c r="O107" s="299">
        <f t="shared" ca="true" si="22"/>
        <v>78.539526695639069</v>
      </c>
      <c r="P107" s="297"/>
      <c r="Q107" s="297"/>
      <c r="R107" s="300">
        <f t="shared" ca="true" si="23"/>
        <v>49.533788052368287</v>
      </c>
      <c r="S107" s="210">
        <f t="shared" ca="true" si="24"/>
        <v>33.931909047601955</v>
      </c>
      <c r="T107" s="299">
        <f t="shared" ca="true" si="25"/>
        <v>72.59276549462912</v>
      </c>
      <c r="U107" s="297"/>
      <c r="V107" s="297"/>
      <c r="W107" s="300">
        <f t="shared" ca="true" si="26"/>
        <v>23.26411638302195</v>
      </c>
      <c r="X107" s="210">
        <f t="shared" ca="true" si="27"/>
        <v>66.949423362522182</v>
      </c>
      <c r="Y107" s="299">
        <f t="shared" ca="true" si="28"/>
        <v>82.883531667485371</v>
      </c>
      <c r="Z107" s="297"/>
      <c r="AA107" s="297"/>
      <c r="AB107" s="300">
        <f t="shared" ca="true" si="29"/>
        <v>3.9565570725163153</v>
      </c>
      <c r="AD107" s="301"/>
    </row>
    <row r="108" x14ac:dyDescent="0.2">
      <c r="A108" s="295"/>
      <c r="B108" s="617" t="s">
        <v>352</v>
      </c>
      <c r="C108" s="618">
        <v>2011</v>
      </c>
      <c r="D108" s="210">
        <f t="shared" ca="true" si="15"/>
        <v>9.3456301473584915</v>
      </c>
      <c r="E108" s="299">
        <f t="shared" ca="true" si="16"/>
        <v>84.793841886791</v>
      </c>
      <c r="F108" s="297"/>
      <c r="G108" s="297"/>
      <c r="H108" s="300">
        <f t="shared" ca="true" si="17"/>
        <v>62.302211555750752</v>
      </c>
      <c r="I108" s="210">
        <f t="shared" ca="true" si="18"/>
        <v>8.930614950729419</v>
      </c>
      <c r="J108" s="299">
        <f t="shared" ca="true" si="19"/>
        <v>92.971095125653122</v>
      </c>
      <c r="K108" s="297"/>
      <c r="L108" s="297"/>
      <c r="M108" s="300">
        <f t="shared" ca="true" si="20"/>
        <v>59.542539176917188</v>
      </c>
      <c r="N108" s="210">
        <f t="shared" ca="true" si="21"/>
        <v>15.330691481409048</v>
      </c>
      <c r="O108" s="299">
        <f t="shared" ca="true" si="22"/>
        <v>87.265366653591713</v>
      </c>
      <c r="P108" s="297"/>
      <c r="Q108" s="297"/>
      <c r="R108" s="300">
        <f t="shared" ca="true" si="23"/>
        <v>47.344667455050093</v>
      </c>
      <c r="S108" s="210">
        <f t="shared" ca="true" si="24"/>
        <v>29.267429817900393</v>
      </c>
      <c r="T108" s="299">
        <f t="shared" ca="true" si="25"/>
        <v>77.573929815360728</v>
      </c>
      <c r="U108" s="297"/>
      <c r="V108" s="297"/>
      <c r="W108" s="300">
        <f t="shared" ca="true" si="26"/>
        <v>24.474134498158449</v>
      </c>
      <c r="X108" s="210">
        <f t="shared" ca="true" si="27"/>
        <v>76.607705365527536</v>
      </c>
      <c r="Y108" s="299">
        <f t="shared" ca="true" si="28"/>
        <v>87.557062485617649</v>
      </c>
      <c r="Z108" s="297"/>
      <c r="AA108" s="297"/>
      <c r="AB108" s="300">
        <f t="shared" ca="true" si="29"/>
        <v>2.7818201021444078</v>
      </c>
    </row>
    <row r="109" x14ac:dyDescent="0.2">
      <c r="A109" s="295"/>
      <c r="B109" s="617" t="s">
        <v>490</v>
      </c>
      <c r="C109" s="618">
        <v>2015</v>
      </c>
      <c r="D109" s="210">
        <f t="shared" ca="true" si="15"/>
        <v>10.67771752032678</v>
      </c>
      <c r="E109" s="299" t="str">
        <f t="shared" ca="true" si="16"/>
        <v>N/A</v>
      </c>
      <c r="F109" s="297"/>
      <c r="G109" s="297"/>
      <c r="H109" s="300">
        <f t="shared" ca="true" si="17"/>
        <v>48.711679627890128</v>
      </c>
      <c r="I109" s="210">
        <f t="shared" ca="true" si="18"/>
        <v>15.913083770632294</v>
      </c>
      <c r="J109" s="299" t="str">
        <f t="shared" ca="true" si="19"/>
        <v>N/A</v>
      </c>
      <c r="K109" s="297"/>
      <c r="L109" s="297"/>
      <c r="M109" s="300">
        <f t="shared" ca="true" si="20"/>
        <v>43.935982905844092</v>
      </c>
      <c r="N109" s="210">
        <f t="shared" ca="true" si="21"/>
        <v>21.470306592927837</v>
      </c>
      <c r="O109" s="299" t="str">
        <f t="shared" ca="true" si="22"/>
        <v>N/A</v>
      </c>
      <c r="P109" s="297"/>
      <c r="Q109" s="297"/>
      <c r="R109" s="300">
        <f t="shared" ca="true" si="23"/>
        <v>29.840529704459495</v>
      </c>
      <c r="S109" s="210">
        <f t="shared" ca="true" si="24"/>
        <v>39.738342655943512</v>
      </c>
      <c r="T109" s="299" t="str">
        <f t="shared" ca="true" si="25"/>
        <v>N/A</v>
      </c>
      <c r="U109" s="297"/>
      <c r="V109" s="297"/>
      <c r="W109" s="300">
        <f t="shared" ca="true" si="26"/>
        <v>8.4651597063476842</v>
      </c>
      <c r="X109" s="210">
        <f t="shared" ca="true" si="27"/>
        <v>84.44074025046632</v>
      </c>
      <c r="Y109" s="299" t="str">
        <f t="shared" ca="true" si="28"/>
        <v>N/A</v>
      </c>
      <c r="Z109" s="297"/>
      <c r="AA109" s="297"/>
      <c r="AB109" s="300">
        <f t="shared" ca="true" si="29"/>
        <v>0.9179120383059588</v>
      </c>
    </row>
    <row r="110" x14ac:dyDescent="0.2">
      <c r="A110" s="295"/>
      <c r="B110" s="617" t="s">
        <v>612</v>
      </c>
      <c r="C110" s="618">
        <v>2018</v>
      </c>
      <c r="D110" s="210">
        <f t="shared" ca="true" si="15"/>
        <v>17.163256800418988</v>
      </c>
      <c r="E110" s="299">
        <f t="shared" ca="true" si="16"/>
        <v>87.475715931331038</v>
      </c>
      <c r="F110" s="297"/>
      <c r="G110" s="297"/>
      <c r="H110" s="300">
        <f t="shared" ca="true" si="17"/>
        <v>49.154472586498699</v>
      </c>
      <c r="I110" s="210">
        <f t="shared" ca="true" si="18"/>
        <v>20.361765122029706</v>
      </c>
      <c r="J110" s="299">
        <f t="shared" ca="true" si="19"/>
        <v>87.063673594865236</v>
      </c>
      <c r="K110" s="297"/>
      <c r="L110" s="297"/>
      <c r="M110" s="300">
        <f t="shared" ca="true" si="20"/>
        <v>42.022706263996355</v>
      </c>
      <c r="N110" s="210">
        <f t="shared" ca="true" si="21"/>
        <v>21.7261982454331</v>
      </c>
      <c r="O110" s="299">
        <f t="shared" ca="true" si="22"/>
        <v>93.576180076166708</v>
      </c>
      <c r="P110" s="297"/>
      <c r="Q110" s="297"/>
      <c r="R110" s="300">
        <f t="shared" ca="true" si="23"/>
        <v>38.250204218749232</v>
      </c>
      <c r="S110" s="210">
        <f t="shared" ca="true" si="24"/>
        <v>46.537611522217723</v>
      </c>
      <c r="T110" s="299">
        <f t="shared" ca="true" si="25"/>
        <v>87.645507529903227</v>
      </c>
      <c r="U110" s="297"/>
      <c r="V110" s="297"/>
      <c r="W110" s="300">
        <f t="shared" ca="true" si="26"/>
        <v>9.8454635061192377</v>
      </c>
      <c r="X110" s="210">
        <f t="shared" ca="true" si="27"/>
        <v>87.164657814289129</v>
      </c>
      <c r="Y110" s="299">
        <f t="shared" ca="true" si="28"/>
        <v>90.31199280686225</v>
      </c>
      <c r="Z110" s="297"/>
      <c r="AA110" s="297"/>
      <c r="AB110" s="300">
        <f t="shared" ca="true" si="29"/>
        <v>0.94989195439373553</v>
      </c>
    </row>
    <row r="111" x14ac:dyDescent="0.2">
      <c r="A111" s="295"/>
      <c r="B111" s="617"/>
      <c r="C111" s="618"/>
      <c r="D111" s="210" t="str">
        <f t="shared" ca="true" si="15"/>
        <v/>
      </c>
      <c r="E111" s="299" t="str">
        <f t="shared" ca="true" si="16"/>
        <v/>
      </c>
      <c r="F111" s="297"/>
      <c r="G111" s="297"/>
      <c r="H111" s="300" t="str">
        <f t="shared" ca="true" si="17"/>
        <v/>
      </c>
      <c r="I111" s="210" t="str">
        <f t="shared" ca="true" si="18"/>
        <v/>
      </c>
      <c r="J111" s="299" t="str">
        <f t="shared" ca="true" si="19"/>
        <v/>
      </c>
      <c r="K111" s="297"/>
      <c r="L111" s="297"/>
      <c r="M111" s="300" t="str">
        <f t="shared" ca="true" si="20"/>
        <v/>
      </c>
      <c r="N111" s="210" t="str">
        <f t="shared" ca="true" si="21"/>
        <v/>
      </c>
      <c r="O111" s="299" t="str">
        <f t="shared" ca="true" si="22"/>
        <v/>
      </c>
      <c r="P111" s="297"/>
      <c r="Q111" s="297"/>
      <c r="R111" s="300" t="str">
        <f t="shared" ca="true" si="23"/>
        <v/>
      </c>
      <c r="S111" s="210" t="str">
        <f t="shared" ca="true" si="24"/>
        <v/>
      </c>
      <c r="T111" s="299" t="str">
        <f t="shared" ca="true" si="25"/>
        <v/>
      </c>
      <c r="U111" s="297"/>
      <c r="V111" s="297"/>
      <c r="W111" s="300" t="str">
        <f t="shared" ca="true" si="26"/>
        <v/>
      </c>
      <c r="X111" s="210" t="str">
        <f t="shared" ca="true" si="27"/>
        <v/>
      </c>
      <c r="Y111" s="299" t="str">
        <f t="shared" ca="true" si="28"/>
        <v/>
      </c>
      <c r="Z111" s="297"/>
      <c r="AA111" s="297"/>
      <c r="AB111" s="300" t="str">
        <f t="shared" ca="true" si="29"/>
        <v/>
      </c>
    </row>
    <row r="112" x14ac:dyDescent="0.2">
      <c r="A112" s="295"/>
      <c r="B112" s="617"/>
      <c r="C112" s="618"/>
      <c r="D112" s="210" t="str">
        <f t="shared" ca="true" si="15"/>
        <v/>
      </c>
      <c r="E112" s="299" t="str">
        <f t="shared" ca="true" si="16"/>
        <v/>
      </c>
      <c r="F112" s="297"/>
      <c r="G112" s="297"/>
      <c r="H112" s="300" t="str">
        <f t="shared" ca="true" si="17"/>
        <v/>
      </c>
      <c r="I112" s="210" t="str">
        <f t="shared" ca="true" si="18"/>
        <v/>
      </c>
      <c r="J112" s="299" t="str">
        <f t="shared" ca="true" si="19"/>
        <v/>
      </c>
      <c r="K112" s="297"/>
      <c r="L112" s="297"/>
      <c r="M112" s="300" t="str">
        <f t="shared" ca="true" si="20"/>
        <v/>
      </c>
      <c r="N112" s="210" t="str">
        <f t="shared" ca="true" si="21"/>
        <v/>
      </c>
      <c r="O112" s="299" t="str">
        <f t="shared" ca="true" si="22"/>
        <v/>
      </c>
      <c r="P112" s="297"/>
      <c r="Q112" s="297"/>
      <c r="R112" s="300" t="str">
        <f t="shared" ca="true" si="23"/>
        <v/>
      </c>
      <c r="S112" s="210" t="str">
        <f t="shared" ca="true" si="24"/>
        <v/>
      </c>
      <c r="T112" s="299" t="str">
        <f t="shared" ca="true" si="25"/>
        <v/>
      </c>
      <c r="U112" s="297"/>
      <c r="V112" s="297"/>
      <c r="W112" s="300" t="str">
        <f t="shared" ca="true" si="26"/>
        <v/>
      </c>
      <c r="X112" s="210" t="str">
        <f t="shared" ca="true" si="27"/>
        <v/>
      </c>
      <c r="Y112" s="299" t="str">
        <f t="shared" ca="true" si="28"/>
        <v/>
      </c>
      <c r="Z112" s="297"/>
      <c r="AA112" s="297"/>
      <c r="AB112" s="300" t="str">
        <f t="shared" ca="true" si="29"/>
        <v/>
      </c>
    </row>
    <row r="113" x14ac:dyDescent="0.2">
      <c r="A113" s="295"/>
      <c r="B113" s="617"/>
      <c r="C113" s="618"/>
      <c r="D113" s="210" t="str">
        <f t="shared" ca="true" si="15"/>
        <v/>
      </c>
      <c r="E113" s="299" t="str">
        <f t="shared" ca="true" si="16"/>
        <v/>
      </c>
      <c r="F113" s="297"/>
      <c r="G113" s="297"/>
      <c r="H113" s="300" t="str">
        <f t="shared" ca="true" si="17"/>
        <v/>
      </c>
      <c r="I113" s="210" t="str">
        <f t="shared" ca="true" si="18"/>
        <v/>
      </c>
      <c r="J113" s="299" t="str">
        <f t="shared" ca="true" si="19"/>
        <v/>
      </c>
      <c r="K113" s="297"/>
      <c r="L113" s="297"/>
      <c r="M113" s="300" t="str">
        <f t="shared" ca="true" si="20"/>
        <v/>
      </c>
      <c r="N113" s="210" t="str">
        <f t="shared" ca="true" si="21"/>
        <v/>
      </c>
      <c r="O113" s="299" t="str">
        <f t="shared" ca="true" si="22"/>
        <v/>
      </c>
      <c r="P113" s="297"/>
      <c r="Q113" s="297"/>
      <c r="R113" s="300" t="str">
        <f t="shared" ca="true" si="23"/>
        <v/>
      </c>
      <c r="S113" s="210" t="str">
        <f t="shared" ca="true" si="24"/>
        <v/>
      </c>
      <c r="T113" s="299" t="str">
        <f t="shared" ca="true" si="25"/>
        <v/>
      </c>
      <c r="U113" s="297"/>
      <c r="V113" s="297"/>
      <c r="W113" s="300" t="str">
        <f t="shared" ca="true" si="26"/>
        <v/>
      </c>
      <c r="X113" s="210" t="str">
        <f t="shared" ca="true" si="27"/>
        <v/>
      </c>
      <c r="Y113" s="299" t="str">
        <f t="shared" ca="true" si="28"/>
        <v/>
      </c>
      <c r="Z113" s="297"/>
      <c r="AA113" s="297"/>
      <c r="AB113" s="300" t="str">
        <f t="shared" ca="true" si="29"/>
        <v/>
      </c>
    </row>
    <row r="114" x14ac:dyDescent="0.2">
      <c r="A114" s="295"/>
      <c r="B114" s="617"/>
      <c r="C114" s="618"/>
      <c r="D114" s="210" t="str">
        <f t="shared" ca="true" si="15"/>
        <v/>
      </c>
      <c r="E114" s="299" t="str">
        <f t="shared" ca="true" si="16"/>
        <v/>
      </c>
      <c r="F114" s="297"/>
      <c r="G114" s="297"/>
      <c r="H114" s="300" t="str">
        <f t="shared" ca="true" si="17"/>
        <v/>
      </c>
      <c r="I114" s="210" t="str">
        <f t="shared" ca="true" si="18"/>
        <v/>
      </c>
      <c r="J114" s="299" t="str">
        <f t="shared" ca="true" si="19"/>
        <v/>
      </c>
      <c r="K114" s="297"/>
      <c r="L114" s="297"/>
      <c r="M114" s="300" t="str">
        <f t="shared" ca="true" si="20"/>
        <v/>
      </c>
      <c r="N114" s="210" t="str">
        <f t="shared" ca="true" si="21"/>
        <v/>
      </c>
      <c r="O114" s="299" t="str">
        <f t="shared" ca="true" si="22"/>
        <v/>
      </c>
      <c r="P114" s="297"/>
      <c r="Q114" s="297"/>
      <c r="R114" s="300" t="str">
        <f t="shared" ca="true" si="23"/>
        <v/>
      </c>
      <c r="S114" s="210" t="str">
        <f t="shared" ca="true" si="24"/>
        <v/>
      </c>
      <c r="T114" s="299" t="str">
        <f t="shared" ca="true" si="25"/>
        <v/>
      </c>
      <c r="U114" s="297"/>
      <c r="V114" s="297"/>
      <c r="W114" s="300" t="str">
        <f t="shared" ca="true" si="26"/>
        <v/>
      </c>
      <c r="X114" s="210" t="str">
        <f t="shared" ca="true" si="27"/>
        <v/>
      </c>
      <c r="Y114" s="299" t="str">
        <f t="shared" ca="true" si="28"/>
        <v/>
      </c>
      <c r="Z114" s="297"/>
      <c r="AA114" s="297"/>
      <c r="AB114" s="300" t="str">
        <f t="shared" ca="true" si="29"/>
        <v/>
      </c>
    </row>
    <row r="115" x14ac:dyDescent="0.2">
      <c r="A115" s="295"/>
      <c r="B115" s="617"/>
      <c r="C115" s="618"/>
      <c r="D115" s="210" t="str">
        <f t="shared" ca="true" si="15"/>
        <v/>
      </c>
      <c r="E115" s="299" t="str">
        <f t="shared" ca="true" si="16"/>
        <v/>
      </c>
      <c r="F115" s="297"/>
      <c r="G115" s="297"/>
      <c r="H115" s="300" t="str">
        <f t="shared" ca="true" si="17"/>
        <v/>
      </c>
      <c r="I115" s="210" t="str">
        <f t="shared" ca="true" si="18"/>
        <v/>
      </c>
      <c r="J115" s="299" t="str">
        <f t="shared" ca="true" si="19"/>
        <v/>
      </c>
      <c r="K115" s="297"/>
      <c r="L115" s="297"/>
      <c r="M115" s="300" t="str">
        <f t="shared" ca="true" si="20"/>
        <v/>
      </c>
      <c r="N115" s="210" t="str">
        <f t="shared" ca="true" si="21"/>
        <v/>
      </c>
      <c r="O115" s="299" t="str">
        <f t="shared" ca="true" si="22"/>
        <v/>
      </c>
      <c r="P115" s="297"/>
      <c r="Q115" s="297"/>
      <c r="R115" s="300" t="str">
        <f t="shared" ca="true" si="23"/>
        <v/>
      </c>
      <c r="S115" s="210" t="str">
        <f t="shared" ca="true" si="24"/>
        <v/>
      </c>
      <c r="T115" s="299" t="str">
        <f t="shared" ca="true" si="25"/>
        <v/>
      </c>
      <c r="U115" s="297"/>
      <c r="V115" s="297"/>
      <c r="W115" s="300" t="str">
        <f t="shared" ca="true" si="26"/>
        <v/>
      </c>
      <c r="X115" s="210" t="str">
        <f t="shared" ca="true" si="27"/>
        <v/>
      </c>
      <c r="Y115" s="299" t="str">
        <f t="shared" ca="true" si="28"/>
        <v/>
      </c>
      <c r="Z115" s="297"/>
      <c r="AA115" s="297"/>
      <c r="AB115" s="300" t="str">
        <f t="shared" ca="true" si="29"/>
        <v/>
      </c>
    </row>
    <row r="116" x14ac:dyDescent="0.2">
      <c r="A116" s="295"/>
      <c r="B116" s="619"/>
      <c r="C116" s="620"/>
      <c r="D116" s="211" t="str">
        <f t="shared" ca="true" si="15"/>
        <v/>
      </c>
      <c r="E116" s="302" t="str">
        <f t="shared" ca="true" si="16"/>
        <v/>
      </c>
      <c r="F116" s="303"/>
      <c r="G116" s="304"/>
      <c r="H116" s="305" t="str">
        <f t="shared" ca="true" si="17"/>
        <v/>
      </c>
      <c r="I116" s="211" t="str">
        <f t="shared" ca="true" si="18"/>
        <v/>
      </c>
      <c r="J116" s="302" t="str">
        <f t="shared" ca="true" si="19"/>
        <v/>
      </c>
      <c r="K116" s="303"/>
      <c r="L116" s="304"/>
      <c r="M116" s="305" t="str">
        <f t="shared" ca="true" si="20"/>
        <v/>
      </c>
      <c r="N116" s="211" t="str">
        <f t="shared" ca="true" si="21"/>
        <v/>
      </c>
      <c r="O116" s="302" t="str">
        <f t="shared" ca="true" si="22"/>
        <v/>
      </c>
      <c r="P116" s="303"/>
      <c r="Q116" s="304"/>
      <c r="R116" s="305" t="str">
        <f t="shared" ca="true" si="23"/>
        <v/>
      </c>
      <c r="S116" s="211" t="str">
        <f t="shared" ca="true" si="24"/>
        <v/>
      </c>
      <c r="T116" s="302" t="str">
        <f t="shared" ca="true" si="25"/>
        <v/>
      </c>
      <c r="U116" s="303"/>
      <c r="V116" s="304"/>
      <c r="W116" s="305" t="str">
        <f t="shared" ca="true" si="26"/>
        <v/>
      </c>
      <c r="X116" s="211" t="str">
        <f t="shared" ca="true" si="27"/>
        <v/>
      </c>
      <c r="Y116" s="302" t="str">
        <f t="shared" ca="true" si="28"/>
        <v/>
      </c>
      <c r="Z116" s="303"/>
      <c r="AA116" s="304"/>
      <c r="AB116" s="305" t="str">
        <f t="shared" ca="true" si="29"/>
        <v/>
      </c>
    </row>
    <row r="117" ht="11.25" customHeight="true" x14ac:dyDescent="0.2"/>
    <row r="118" ht="22.5" customHeight="true" x14ac:dyDescent="0.25">
      <c r="B118" s="1018" t="str">
        <f>CONCATENATE("National use of sanitation facilities, ",C99,"–",C100)</f>
        <v>National use of sanitation facilities, 2000–2020</v>
      </c>
      <c r="C118" s="1019"/>
      <c r="D118" s="1019"/>
      <c r="E118" s="1019"/>
      <c r="F118" s="1019"/>
      <c r="G118" s="1019"/>
      <c r="H118" s="1019"/>
      <c r="I118" s="1019"/>
      <c r="J118" s="1019"/>
      <c r="K118" s="1019"/>
      <c r="L118" s="1019"/>
      <c r="N118" s="306"/>
      <c r="O118" s="306"/>
      <c r="P118" s="306"/>
      <c r="Q118" s="306"/>
      <c r="R118" s="306"/>
      <c r="S118" s="1001" t="s">
        <v>11</v>
      </c>
      <c r="T118" s="1002"/>
      <c r="U118" s="1002"/>
      <c r="V118" s="1002"/>
      <c r="W118" s="1003"/>
      <c r="X118" s="306"/>
      <c r="Y118" s="306"/>
      <c r="Z118" s="306"/>
      <c r="AA118" s="306"/>
      <c r="AB118" s="307"/>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8"/>
      <c r="D153" s="308"/>
      <c r="E153" s="309"/>
      <c r="F153" s="309"/>
      <c r="G153" s="309"/>
      <c r="H153" s="309"/>
      <c r="I153" s="309"/>
      <c r="J153" s="309"/>
      <c r="K153" s="309"/>
      <c r="L153" s="309"/>
      <c r="M153" s="309"/>
      <c r="N153" s="309"/>
      <c r="O153" s="309"/>
      <c r="P153" s="309"/>
      <c r="Q153" s="309"/>
      <c r="R153" s="309"/>
      <c r="S153" s="309"/>
      <c r="T153" s="309"/>
      <c r="U153" s="309"/>
      <c r="V153" s="309"/>
      <c r="W153" s="309"/>
      <c r="X153" s="309"/>
      <c r="Y153" s="309"/>
      <c r="Z153" s="309"/>
      <c r="AA153" s="309"/>
      <c r="AB153" s="309"/>
    </row>
    <row r="154" x14ac:dyDescent="0.2">
      <c r="C154" s="308"/>
      <c r="D154" s="308"/>
      <c r="E154" s="309"/>
      <c r="F154" s="309"/>
      <c r="G154" s="309"/>
      <c r="H154" s="309"/>
      <c r="I154" s="309"/>
      <c r="J154" s="309"/>
      <c r="K154" s="309"/>
      <c r="L154" s="309"/>
      <c r="M154" s="309"/>
      <c r="N154" s="309"/>
      <c r="O154" s="309"/>
      <c r="P154" s="309"/>
      <c r="Q154" s="309"/>
      <c r="R154" s="309"/>
      <c r="S154" s="309"/>
      <c r="T154" s="309"/>
      <c r="U154" s="309"/>
      <c r="V154" s="309"/>
      <c r="W154" s="309"/>
      <c r="X154" s="309"/>
      <c r="Y154" s="309"/>
      <c r="Z154" s="309"/>
      <c r="AA154" s="309"/>
      <c r="AB154" s="309"/>
    </row>
    <row r="155" x14ac:dyDescent="0.2">
      <c r="C155" s="308"/>
      <c r="D155" s="308"/>
      <c r="E155" s="309"/>
      <c r="F155" s="309"/>
      <c r="G155" s="309"/>
      <c r="H155" s="309"/>
      <c r="I155" s="309"/>
      <c r="J155" s="309"/>
      <c r="K155" s="309"/>
      <c r="L155" s="309"/>
      <c r="M155" s="309"/>
      <c r="N155" s="309"/>
      <c r="O155" s="309"/>
      <c r="P155" s="309"/>
      <c r="Q155" s="309"/>
      <c r="R155" s="309"/>
      <c r="S155" s="309"/>
      <c r="T155" s="309"/>
      <c r="U155" s="309"/>
      <c r="V155" s="309"/>
      <c r="W155" s="309"/>
      <c r="X155" s="309"/>
      <c r="Y155" s="309"/>
      <c r="Z155" s="309"/>
      <c r="AA155" s="309"/>
      <c r="AB155" s="309"/>
    </row>
    <row r="156" x14ac:dyDescent="0.2">
      <c r="C156" s="308"/>
      <c r="D156" s="308"/>
      <c r="E156" s="309"/>
      <c r="F156" s="309"/>
      <c r="G156" s="309"/>
      <c r="H156" s="309"/>
      <c r="I156" s="309"/>
      <c r="J156" s="309"/>
      <c r="K156" s="309"/>
      <c r="L156" s="309"/>
      <c r="M156" s="309"/>
      <c r="N156" s="309"/>
      <c r="O156" s="309"/>
      <c r="P156" s="309"/>
      <c r="Q156" s="309"/>
      <c r="R156" s="309"/>
      <c r="S156" s="309"/>
      <c r="T156" s="309"/>
      <c r="U156" s="309"/>
      <c r="V156" s="309"/>
      <c r="W156" s="309"/>
      <c r="X156" s="309"/>
      <c r="Y156" s="309"/>
      <c r="Z156" s="309"/>
      <c r="AA156" s="309"/>
      <c r="AB156" s="309"/>
    </row>
    <row r="157" x14ac:dyDescent="0.2">
      <c r="B157" s="309"/>
      <c r="C157" s="308"/>
      <c r="D157" s="308"/>
      <c r="E157" s="309"/>
      <c r="F157" s="309"/>
      <c r="G157" s="309"/>
      <c r="H157" s="309"/>
      <c r="I157" s="309"/>
      <c r="J157" s="309"/>
      <c r="K157" s="309"/>
      <c r="L157" s="309"/>
      <c r="M157" s="309"/>
      <c r="N157" s="309"/>
      <c r="O157" s="309"/>
      <c r="P157" s="309"/>
      <c r="Q157" s="309"/>
      <c r="R157" s="309"/>
      <c r="S157" s="309"/>
      <c r="T157" s="309"/>
      <c r="U157" s="309"/>
      <c r="V157" s="309"/>
      <c r="W157" s="309"/>
      <c r="X157" s="309"/>
      <c r="Y157" s="309"/>
      <c r="Z157" s="309"/>
      <c r="AA157" s="309"/>
      <c r="AB157" s="309"/>
    </row>
    <row r="158" x14ac:dyDescent="0.2">
      <c r="B158" s="309"/>
      <c r="C158" s="308"/>
      <c r="D158" s="308"/>
      <c r="E158" s="309"/>
      <c r="F158" s="309"/>
      <c r="G158" s="309"/>
      <c r="H158" s="309"/>
      <c r="I158" s="309"/>
      <c r="J158" s="309"/>
      <c r="K158" s="309"/>
      <c r="L158" s="309"/>
      <c r="M158" s="309"/>
      <c r="N158" s="309"/>
      <c r="O158" s="309"/>
      <c r="P158" s="309"/>
      <c r="Q158" s="309"/>
      <c r="R158" s="309"/>
      <c r="S158" s="309"/>
      <c r="T158" s="309"/>
      <c r="U158" s="309"/>
      <c r="V158" s="309"/>
      <c r="W158" s="309"/>
      <c r="X158" s="309"/>
      <c r="Y158" s="309"/>
      <c r="Z158" s="309"/>
      <c r="AA158" s="309"/>
      <c r="AB158" s="309"/>
    </row>
    <row r="197" s="248" customFormat="true" ht="16.5" customHeight="true" x14ac:dyDescent="0.2">
      <c r="A197" s="1015" t="s">
        <v>6</v>
      </c>
      <c r="B197" s="1015"/>
      <c r="C197" s="1015"/>
      <c r="D197" s="1004" t="s">
        <v>0</v>
      </c>
      <c r="E197" s="1005"/>
      <c r="F197" s="1005"/>
      <c r="G197" s="1005"/>
      <c r="H197" s="1006"/>
      <c r="I197" s="1004" t="s">
        <v>1</v>
      </c>
      <c r="J197" s="1005"/>
      <c r="K197" s="1005"/>
      <c r="L197" s="1005"/>
      <c r="M197" s="1006"/>
      <c r="N197" s="1004" t="s">
        <v>2</v>
      </c>
      <c r="O197" s="1005"/>
      <c r="P197" s="1005"/>
      <c r="Q197" s="1005"/>
      <c r="R197" s="1006"/>
      <c r="S197" s="1004" t="s">
        <v>3</v>
      </c>
      <c r="T197" s="1005"/>
      <c r="U197" s="1005"/>
      <c r="V197" s="1005"/>
      <c r="W197" s="1006"/>
      <c r="X197" s="1004" t="s">
        <v>4</v>
      </c>
      <c r="Y197" s="1005"/>
      <c r="Z197" s="1005"/>
      <c r="AA197" s="1005"/>
      <c r="AB197" s="1006"/>
    </row>
    <row r="198" s="252" customFormat="true" ht="22.5" customHeight="true" x14ac:dyDescent="0.2">
      <c r="A198" s="1017"/>
      <c r="B198" s="1017"/>
      <c r="C198" s="1017"/>
      <c r="D198" s="262" t="s">
        <v>14</v>
      </c>
      <c r="E198" s="263" t="s">
        <v>15</v>
      </c>
      <c r="F198" s="250" t="s">
        <v>16</v>
      </c>
      <c r="G198" s="250" t="s">
        <v>22</v>
      </c>
      <c r="H198" s="251" t="s">
        <v>19</v>
      </c>
      <c r="I198" s="262" t="s">
        <v>14</v>
      </c>
      <c r="J198" s="263" t="s">
        <v>15</v>
      </c>
      <c r="K198" s="250" t="s">
        <v>16</v>
      </c>
      <c r="L198" s="250" t="s">
        <v>22</v>
      </c>
      <c r="M198" s="251" t="s">
        <v>19</v>
      </c>
      <c r="N198" s="262" t="s">
        <v>14</v>
      </c>
      <c r="O198" s="263" t="s">
        <v>15</v>
      </c>
      <c r="P198" s="250" t="s">
        <v>16</v>
      </c>
      <c r="Q198" s="250" t="s">
        <v>22</v>
      </c>
      <c r="R198" s="251" t="s">
        <v>19</v>
      </c>
      <c r="S198" s="262" t="s">
        <v>14</v>
      </c>
      <c r="T198" s="263" t="s">
        <v>15</v>
      </c>
      <c r="U198" s="250" t="s">
        <v>16</v>
      </c>
      <c r="V198" s="250" t="s">
        <v>22</v>
      </c>
      <c r="W198" s="251" t="s">
        <v>19</v>
      </c>
      <c r="X198" s="262" t="s">
        <v>14</v>
      </c>
      <c r="Y198" s="263" t="s">
        <v>15</v>
      </c>
      <c r="Z198" s="250" t="s">
        <v>16</v>
      </c>
      <c r="AA198" s="250" t="s">
        <v>22</v>
      </c>
      <c r="AB198" s="251" t="s">
        <v>19</v>
      </c>
    </row>
    <row r="199" s="272" customFormat="true" ht="15" customHeight="true" x14ac:dyDescent="0.2">
      <c r="A199" s="1007" t="s">
        <v>10</v>
      </c>
      <c r="B199" s="1008"/>
      <c r="C199" s="369">
        <v>2000</v>
      </c>
      <c r="D199" s="264">
        <f ca="true">IF((D201+H201)&gt;100,D201*100/(D201+H201),D201)</f>
        <v>14.70995897539774</v>
      </c>
      <c r="E199" s="313">
        <f ca="true">D199*AVERAGEIF(E205:E216,"&gt;0")/100</f>
        <v>11.405770567228114</v>
      </c>
      <c r="F199" s="266">
        <f ca="true">D199*(100-AVERAGEIF(E205:E216,"&gt;0"))/100</f>
        <v>3.3041884081696242</v>
      </c>
      <c r="G199" s="267">
        <f ca="true">100-(E199+F199+H199)</f>
        <v>38.802396351071138</v>
      </c>
      <c r="H199" s="268">
        <f ca="true">IF((D201+H201)&gt;100,H201*100/(D201+H201),H201)</f>
        <v>46.487644673531122</v>
      </c>
      <c r="I199" s="264">
        <f ca="true">IF((I201+M201)&gt;100,I201*100/(I201+M201),I201)</f>
        <v>11.041943032884774</v>
      </c>
      <c r="J199" s="313">
        <f ca="true">I199*AVERAGEIF(J205:J216,"&gt;0")/100</f>
        <v>8.1514252392072599</v>
      </c>
      <c r="K199" s="269">
        <f ca="true">I199*(100-AVERAGEIF(J205:J216,"&gt;0"))/100</f>
        <v>2.8905177936775148</v>
      </c>
      <c r="L199" s="270">
        <f ca="true">100-(J199+K199+M199)</f>
        <v>52.825088797097578</v>
      </c>
      <c r="M199" s="271">
        <f ca="true">IF((I201+M201)&gt;100,M201*100/(I201+M201),M201)</f>
        <v>36.132968170017648</v>
      </c>
      <c r="N199" s="264">
        <f ca="true">IF((N201+R201)&gt;100,N201*100/(N201+R201),N201)</f>
        <v>29.673597824462377</v>
      </c>
      <c r="O199" s="313">
        <f ca="true">N199*AVERAGEIF(O205:O216,"&gt;0")/100</f>
        <v>23.368342343289999</v>
      </c>
      <c r="P199" s="269">
        <f ca="true">N199*(100-AVERAGEIF(O205:O216,"&gt;0"))/100</f>
        <v>6.3052554811723773</v>
      </c>
      <c r="Q199" s="270">
        <f ca="true">100-(O199+P199+R199)</f>
        <v>59.823328522598104</v>
      </c>
      <c r="R199" s="271">
        <f ca="true">IF((N201+R201)&gt;100,R201*100/(N201+R201),R201)</f>
        <v>10.50307365293952</v>
      </c>
      <c r="S199" s="264">
        <f ca="true">IF((S201+W201)&gt;100,S201*100/(S201+W201),S201)</f>
        <v>57.355829969950264</v>
      </c>
      <c r="T199" s="313">
        <f ca="true">S199*AVERAGEIF(T205:T216,"&gt;0")/100</f>
        <v>46.465732026730727</v>
      </c>
      <c r="U199" s="269">
        <f ca="true">S199*(100-AVERAGEIF(T205:T216,"&gt;0"))/100</f>
        <v>10.890097943219532</v>
      </c>
      <c r="V199" s="270">
        <f ca="true">100-(T199+U199+W199)</f>
        <v>38.705094601940068</v>
      </c>
      <c r="W199" s="271">
        <f ca="true">IF((S201+W201)&gt;100,W201*100/(S201+W201),W201)</f>
        <v>3.9390754281096747</v>
      </c>
      <c r="X199" s="264">
        <f ca="true">IF((X201+AB201)&gt;100,X201*100/(X201+AB201),X201)</f>
        <v>70.886780835260197</v>
      </c>
      <c r="Y199" s="313">
        <f ca="true">X199*AVERAGEIF(Y205:Y216,"&gt;0")/100</f>
        <v>64.93408015471185</v>
      </c>
      <c r="Z199" s="269">
        <f ca="true">X199*(100-AVERAGEIF(Y205:Y216,"&gt;0"))/100</f>
        <v>5.9527006805483529</v>
      </c>
      <c r="AA199" s="270">
        <f ca="true">100-(Y199+Z199+AB199)</f>
        <v>28.484438441863745</v>
      </c>
      <c r="AB199" s="271">
        <f ca="true">IF((X201+AB201)&gt;100,AB201*100/(X201+AB201),AB201)</f>
        <v>0.62878072287605846</v>
      </c>
    </row>
    <row r="200" s="272" customFormat="true" ht="15" customHeight="true" x14ac:dyDescent="0.2">
      <c r="A200" s="1009"/>
      <c r="B200" s="1010"/>
      <c r="C200" s="370">
        <v>2020</v>
      </c>
      <c r="D200" s="273">
        <f ca="true">IF((D202+H202)&gt;100,D202*100/(D202+H202),D202)</f>
        <v>29.037649375357432</v>
      </c>
      <c r="E200" s="314">
        <f ca="true">D200*AVERAGEIF(E205:E216,"&gt;0")/100</f>
        <v>22.515138698949805</v>
      </c>
      <c r="F200" s="275">
        <f ca="true">D200*(100-AVERAGEIF(E205:E216,"&gt;0"))/100</f>
        <v>6.5225106764076273</v>
      </c>
      <c r="G200" s="276">
        <f ca="true">100-(E200+F200+H200)</f>
        <v>46.49526622058147</v>
      </c>
      <c r="H200" s="277">
        <f ca="true">IF((D202+H202)&gt;100,H202*100/(D202+H202),H202)</f>
        <v>24.467084404061097</v>
      </c>
      <c r="I200" s="273">
        <f ca="true">IF((I202+M202)&gt;100,I202*100/(I202+M202),I202)</f>
        <v>58.231126654994114</v>
      </c>
      <c r="J200" s="314">
        <f ca="true">I200*AVERAGEIF(J205:J216,"&gt;0")/100</f>
        <v>42.987604093713934</v>
      </c>
      <c r="K200" s="275">
        <f ca="true">I200*(100-AVERAGEIF(J205:J216,"&gt;0"))/100</f>
        <v>15.243522561280177</v>
      </c>
      <c r="L200" s="276">
        <f ca="true">100-(J200+K200+M200)</f>
        <v>41.768873345005886</v>
      </c>
      <c r="M200" s="277">
        <f ca="true">IF((I202+M202)&gt;100,M202*100/(I202+M202),M202)</f>
        <v>0</v>
      </c>
      <c r="N200" s="273">
        <f ca="true">IF((N202+R202)&gt;100,N202*100/(N202+R202),N202)</f>
        <v>82.014180392829985</v>
      </c>
      <c r="O200" s="314">
        <f ca="true">N200*AVERAGEIF(O205:O216,"&gt;0")/100</f>
        <v>64.587228544428015</v>
      </c>
      <c r="P200" s="275">
        <f ca="true">N200*(100-AVERAGEIF(O205:O216,"&gt;0"))/100</f>
        <v>17.42695184840197</v>
      </c>
      <c r="Q200" s="276">
        <f ca="true">100-(O200+P200+R200)</f>
        <v>16.406501268500051</v>
      </c>
      <c r="R200" s="277">
        <f ca="true">IF((N202+R202)&gt;100,R202*100/(N202+R202),R202)</f>
        <v>1.5793183386699639</v>
      </c>
      <c r="S200" s="273">
        <f ca="true">IF((S202+W202)&gt;100,S202*100/(S202+W202),S202)</f>
        <v>94.164073776405075</v>
      </c>
      <c r="T200" s="314">
        <f ca="true">S200*AVERAGEIF(T205:T216,"&gt;0")/100</f>
        <v>76.285228911029478</v>
      </c>
      <c r="U200" s="275">
        <f ca="true">S200*(100-AVERAGEIF(T205:T216,"&gt;0"))/100</f>
        <v>17.878844865375598</v>
      </c>
      <c r="V200" s="276">
        <f ca="true">100-(T200+U200+W200)</f>
        <v>5.8359262235949245</v>
      </c>
      <c r="W200" s="277">
        <f ca="true">IF((S202+W202)&gt;100,W202*100/(S202+W202),W202)</f>
        <v>0</v>
      </c>
      <c r="X200" s="273">
        <f ca="true">IF((X202+AB202)&gt;100,X202*100/(X202+AB202),X202)</f>
        <v>100</v>
      </c>
      <c r="Y200" s="314">
        <f ca="true">X200*AVERAGEIF(Y205:Y216,"&gt;0")/100</f>
        <v>91.602523615252977</v>
      </c>
      <c r="Z200" s="275">
        <f ca="true">X200*(100-AVERAGEIF(Y205:Y216,"&gt;0"))/100</f>
        <v>8.3974763847470228</v>
      </c>
      <c r="AA200" s="276">
        <f ca="true">100-(Y200+Z200+AB200)</f>
        <v>0</v>
      </c>
      <c r="AB200" s="277">
        <f ca="true">IF((X202+AB202)&gt;100,AB202*100/(X202+AB202),AB202)</f>
        <v>0</v>
      </c>
    </row>
    <row r="201" hidden="true" x14ac:dyDescent="0.2">
      <c r="A201" s="1011" t="s">
        <v>12</v>
      </c>
      <c r="B201" s="1012"/>
      <c r="C201" s="278">
        <f>MinRegYear(C199,C205:C216)</f>
        <v>2001</v>
      </c>
      <c r="D201" s="279">
        <f ca="true">IF(MAX(C205:C216)-MIN(C205:C216)&lt;5,AVERAGEIF(C205:C216,"&gt;0",D205:D216),
IF(FORECAST($C201,D$205:D$216,$C$205:$C$216)&lt;0,0,
IF(FORECAST($C201,D$205:D$216,$C$205:$C$216)&gt;100,100,
FORECAST($C201,D$205:D$216,$C$205:$C$216))))</f>
        <v>14.70995897539774</v>
      </c>
      <c r="E201" s="280"/>
      <c r="F201" s="281"/>
      <c r="G201" s="281"/>
      <c r="H201" s="282">
        <f ca="true">IF(MAX(C205:C216)-MIN(C205:C216)&lt;5,AVERAGEIF(C205:C216,"&gt;0",H205:H216),
IF(FORECAST($C201,H$205:H$216,$C$205:$C$216)&lt;0,0,
IF(FORECAST($C201,H$205:H$216,$C$205:$C$216)&gt;100,100,
FORECAST($C201,H$205:H$216,$C$205:$C$216))))</f>
        <v>46.487644673531122</v>
      </c>
      <c r="I201" s="279">
        <f ca="true">IF(MAX(C205:C216)-MIN(C205:C216)&lt;5,AVERAGEIF(C205:C216,"&gt;0",I205:I216),
IF(FORECAST($C201,I$205:I$216,$C$205:$C$216)&lt;0,0,
IF(FORECAST($C201,I$205:I$216,$C$205:$C$216)&gt;100,100,
FORECAST($C201,I$205:I$216,$C$205:$C$216))))</f>
        <v>11.041943032884774</v>
      </c>
      <c r="J201" s="280"/>
      <c r="K201" s="281"/>
      <c r="L201" s="281"/>
      <c r="M201" s="282">
        <f ca="true">IF(MAX(C205:C216)-MIN(C205:C216)&lt;5,AVERAGEIF(C205:C216,"&gt;0",M205:M216),
IF(FORECAST($C201,M$205:M$216,$C$205:$C$216)&lt;0,0,
IF(FORECAST($C201,M$205:M$216,$C$205:$C$216)&gt;100,100,
FORECAST($C201,M$205:M$216,$C$205:$C$216))))</f>
        <v>36.132968170017648</v>
      </c>
      <c r="N201" s="279">
        <f ca="true">IF(MAX(C205:C216)-MIN(C205:C216)&lt;5,AVERAGEIF(C205:C216,"&gt;0",N205:N216),
IF(FORECAST($C201,N$205:N$216,$C$205:$C$216)&lt;0,0,
IF(FORECAST($C201,N$205:N$216,$C$205:$C$216)&gt;100,100,
FORECAST($C201,N$205:N$216,$C$205:$C$216))))</f>
        <v>29.673597824462377</v>
      </c>
      <c r="O201" s="280"/>
      <c r="P201" s="281"/>
      <c r="Q201" s="281"/>
      <c r="R201" s="282">
        <f ca="true">IF(MAX(C205:C216)-MIN(C205:C216)&lt;5,AVERAGEIF(C205:C216,"&gt;0",R205:R216),
IF(FORECAST($C201,R$205:R$216,$C$205:$C$216)&lt;0,0,
IF(FORECAST($C201,R$205:R$216,$C$205:$C$216)&gt;100,100,
FORECAST($C201,R$205:R$216,$C$205:$C$216))))</f>
        <v>10.50307365293952</v>
      </c>
      <c r="S201" s="279">
        <f ca="true">IF(MAX(C205:C216)-MIN(C205:C216)&lt;5,AVERAGEIF(C205:C216,"&gt;0",S205:S216),
IF(FORECAST($C201,S$205:S$216,$C$205:$C$216)&lt;0,0,
IF(FORECAST($C201,S$205:S$216,$C$205:$C$216)&gt;100,100,
FORECAST($C201,S$205:S$216,$C$205:$C$216))))</f>
        <v>57.355829969950264</v>
      </c>
      <c r="T201" s="280"/>
      <c r="U201" s="281"/>
      <c r="V201" s="281"/>
      <c r="W201" s="282">
        <f ca="true">IF(MAX(C205:C216)-MIN(C205:C216)&lt;5,AVERAGEIF(C205:C216,"&gt;0",W205:W216),
IF(FORECAST($C201,W$205:W$216,$C$205:$C$216)&lt;0,0,
IF(FORECAST($C201,W$205:W$216,$C$205:$C$216)&gt;100,100,
FORECAST($C201,W$205:W$216,$C$205:$C$216))))</f>
        <v>3.9390754281096747</v>
      </c>
      <c r="X201" s="279">
        <f ca="true">IF(MAX(C205:C216)-MIN(C205:C216)&lt;5,AVERAGEIF(C205:C216,"&gt;0",X205:X216),
IF(FORECAST($C201,X$205:X$216,$C$205:$C$216)&lt;0,0,
IF(FORECAST($C201,X$205:X$216,$C$205:$C$216)&gt;100,100,
FORECAST($C201,X$205:X$216,$C$205:$C$216))))</f>
        <v>70.886780835260197</v>
      </c>
      <c r="Y201" s="280"/>
      <c r="Z201" s="281"/>
      <c r="AA201" s="281"/>
      <c r="AB201" s="282">
        <f ca="true">IF(MAX(C205:C216)-MIN(C205:C216)&lt;5,AVERAGEIF(C205:C216,"&gt;0",AB205:AB216),
IF(FORECAST($C201,AB$205:AB$216,$C$205:$C$216)&lt;0,0,
IF(FORECAST($C201,AB$205:AB$216,$C$205:$C$216)&gt;100,100,
FORECAST($C201,AB$205:AB$216,$C$205:$C$216))))</f>
        <v>0.62878072287605846</v>
      </c>
    </row>
    <row r="202" hidden="true" x14ac:dyDescent="0.2">
      <c r="A202" s="1013"/>
      <c r="B202" s="1014"/>
      <c r="C202" s="257">
        <f>MaxRegYear(C200,C205:C216)</f>
        <v>2020</v>
      </c>
      <c r="D202" s="283">
        <f ca="true">IF(MAX(C205:C216)-MIN(C205:C216)&lt;5,AVERAGEIF(C205:C216,"&gt;0",D205:D216),
IF(FORECAST($C202,D$205:D$216,$C$205:$C$216)&lt;0,0,
IF(FORECAST($C202,D$205:D$216,$C$205:$C$216)&gt;100,100,
FORECAST($C202,D$205:D$216,$C$205:$C$216))))</f>
        <v>29.037649375357432</v>
      </c>
      <c r="E202" s="284"/>
      <c r="F202" s="285"/>
      <c r="G202" s="285"/>
      <c r="H202" s="286">
        <f ca="true">IF(MAX(C205:C216)-MIN(C205:C216)&lt;5,AVERAGEIF(C205:C216,"&gt;0",H205:H216),
IF(FORECAST($C202,H$205:H$216,$C$205:$C$216)&lt;0,0,
IF(FORECAST($C202,H$205:H$216,$C$205:$C$216)&gt;100,100,
FORECAST($C202,H$205:H$216,$C$205:$C$216))))</f>
        <v>24.467084404061097</v>
      </c>
      <c r="I202" s="283">
        <f ca="true">IF(MAX(C205:C216)-MIN(C205:C216)&lt;5,AVERAGEIF(C205:C216,"&gt;0",I205:I216),
IF(FORECAST($C202,I$205:I$216,$C$205:$C$216)&lt;0,0,
IF(FORECAST($C202,I$205:I$216,$C$205:$C$216)&gt;100,100,
FORECAST($C202,I$205:I$216,$C$205:$C$216))))</f>
        <v>58.231126654994114</v>
      </c>
      <c r="J202" s="284"/>
      <c r="K202" s="285"/>
      <c r="L202" s="285"/>
      <c r="M202" s="286">
        <f ca="true">IF(MAX(C205:C216)-MIN(C205:C216)&lt;5,AVERAGEIF(C205:C216,"&gt;0",M205:M216),
IF(FORECAST($C202,M$205:M$216,$C$205:$C$216)&lt;0,0,
IF(FORECAST($C202,M$205:M$216,$C$205:$C$216)&gt;100,100,
FORECAST($C202,M$205:M$216,$C$205:$C$216))))</f>
        <v>0</v>
      </c>
      <c r="N202" s="283">
        <f ca="true">IF(MAX(C205:C216)-MIN(C205:C216)&lt;5,AVERAGEIF(C205:C216,"&gt;0",N205:N216),
IF(FORECAST($C202,N$205:N$216,$C$205:$C$216)&lt;0,0,
IF(FORECAST($C202,N$205:N$216,$C$205:$C$216)&gt;100,100,
FORECAST($C202,N$205:N$216,$C$205:$C$216))))</f>
        <v>82.014180392829985</v>
      </c>
      <c r="O202" s="284"/>
      <c r="P202" s="285"/>
      <c r="Q202" s="285"/>
      <c r="R202" s="286">
        <f ca="true">IF(MAX(C205:C216)-MIN(C205:C216)&lt;5,AVERAGEIF(C205:C216,"&gt;0",R205:R216),
IF(FORECAST($C202,R$205:R$216,$C$205:$C$216)&lt;0,0,
IF(FORECAST($C202,R$205:R$216,$C$205:$C$216)&gt;100,100,
FORECAST($C202,R$205:R$216,$C$205:$C$216))))</f>
        <v>1.5793183386699639</v>
      </c>
      <c r="S202" s="283">
        <f ca="true">IF(MAX(C205:C216)-MIN(C205:C216)&lt;5,AVERAGEIF(C205:C216,"&gt;0",S205:S216),
IF(FORECAST($C202,S$205:S$216,$C$205:$C$216)&lt;0,0,
IF(FORECAST($C202,S$205:S$216,$C$205:$C$216)&gt;100,100,
FORECAST($C202,S$205:S$216,$C$205:$C$216))))</f>
        <v>94.164073776405075</v>
      </c>
      <c r="T202" s="284"/>
      <c r="U202" s="285"/>
      <c r="V202" s="285"/>
      <c r="W202" s="286">
        <f ca="true">IF(MAX(C205:C216)-MIN(C205:C216)&lt;5,AVERAGEIF(C205:C216,"&gt;0",W205:W216),
IF(FORECAST($C202,W$205:W$216,$C$205:$C$216)&lt;0,0,
IF(FORECAST($C202,W$205:W$216,$C$205:$C$216)&gt;100,100,
FORECAST($C202,W$205:W$216,$C$205:$C$216))))</f>
        <v>0</v>
      </c>
      <c r="X202" s="283">
        <f ca="true">IF(MAX(C205:C216)-MIN(C205:C216)&lt;5,AVERAGEIF(C205:C216,"&gt;0",X205:X216),
IF(FORECAST($C202,X$205:X$216,$C$205:$C$216)&lt;0,0,
IF(FORECAST($C202,X$205:X$216,$C$205:$C$216)&gt;100,100,
FORECAST($C202,X$205:X$216,$C$205:$C$216))))</f>
        <v>100</v>
      </c>
      <c r="Y202" s="284"/>
      <c r="Z202" s="285"/>
      <c r="AA202" s="285"/>
      <c r="AB202" s="286">
        <f ca="true">IF(MAX(C205:C216)-MIN(C205:C216)&lt;5,AVERAGEIF(C205:C216,"&gt;0",AB205:AB216),
IF(FORECAST($C202,AB$205:AB$216,$C$205:$C$216)&lt;0,0,
IF(FORECAST($C202,AB$205:AB$216,$C$205:$C$216)&gt;100,100,
FORECAST($C202,AB$205:AB$216,$C$205:$C$216))))</f>
        <v>0</v>
      </c>
    </row>
    <row r="203" ht="9" customHeight="true" x14ac:dyDescent="0.2">
      <c r="D203" s="287"/>
      <c r="I203" s="287"/>
      <c r="K203" s="247"/>
      <c r="L203" s="247"/>
      <c r="N203" s="287"/>
      <c r="P203" s="247"/>
      <c r="Q203" s="247"/>
      <c r="S203" s="287"/>
      <c r="U203" s="247"/>
      <c r="V203" s="247"/>
      <c r="X203" s="287"/>
      <c r="Z203" s="247"/>
      <c r="AA203" s="247"/>
      <c r="AB203" s="288"/>
    </row>
    <row r="204" ht="22.5" customHeight="true" x14ac:dyDescent="0.2">
      <c r="B204" s="310" t="s">
        <v>8</v>
      </c>
      <c r="C204" s="290" t="s">
        <v>9</v>
      </c>
      <c r="D204" s="291" t="s">
        <v>14</v>
      </c>
      <c r="E204" s="251" t="s">
        <v>26</v>
      </c>
      <c r="F204" s="292"/>
      <c r="G204" s="292"/>
      <c r="H204" s="293" t="s">
        <v>19</v>
      </c>
      <c r="I204" s="291" t="s">
        <v>14</v>
      </c>
      <c r="J204" s="251" t="s">
        <v>26</v>
      </c>
      <c r="K204" s="292"/>
      <c r="L204" s="292"/>
      <c r="M204" s="293" t="s">
        <v>19</v>
      </c>
      <c r="N204" s="291" t="s">
        <v>14</v>
      </c>
      <c r="O204" s="251" t="s">
        <v>26</v>
      </c>
      <c r="P204" s="292"/>
      <c r="Q204" s="292"/>
      <c r="R204" s="293" t="s">
        <v>19</v>
      </c>
      <c r="S204" s="291" t="s">
        <v>14</v>
      </c>
      <c r="T204" s="251" t="s">
        <v>26</v>
      </c>
      <c r="U204" s="292"/>
      <c r="V204" s="292"/>
      <c r="W204" s="293" t="s">
        <v>19</v>
      </c>
      <c r="X204" s="291" t="s">
        <v>14</v>
      </c>
      <c r="Y204" s="251" t="s">
        <v>26</v>
      </c>
      <c r="Z204" s="292"/>
      <c r="AA204" s="292"/>
      <c r="AB204" s="293" t="s">
        <v>19</v>
      </c>
      <c r="AD204" s="294"/>
    </row>
    <row r="205" x14ac:dyDescent="0.2">
      <c r="A205" s="295"/>
      <c r="B205" s="615" t="s">
        <v>188</v>
      </c>
      <c r="C205" s="616">
        <v>2003</v>
      </c>
      <c r="D205" s="209">
        <f t="shared" ref="D205:D216" ca="true" si="30">IF(ISERROR(INDIRECT(CONCATENATE($B205,"!H122"))),"",INDIRECT(CONCATENATE($B205,"!H122")))</f>
        <v>20.758162019353467</v>
      </c>
      <c r="E205" s="299" t="str">
        <f t="shared" ref="E205:E216" ca="true" si="31">IF(ISERROR(INDIRECT(CONCATENATE($B205,"!H129"))),"",INDIRECT(CONCATENATE($B205,"!H129")))</f>
        <v>N/A</v>
      </c>
      <c r="F205" s="297"/>
      <c r="G205" s="297"/>
      <c r="H205" s="298">
        <f t="shared" ref="H205:H216" ca="true" si="32">IF(ISERROR(INDIRECT(CONCATENATE($B205,"!H127"))),"",INDIRECT(CONCATENATE($B205,"!H127")))</f>
        <v>42.097376758373464</v>
      </c>
      <c r="I205" s="209">
        <f t="shared" ref="I205:I216" ca="true" si="33">IF(ISERROR(INDIRECT(CONCATENATE($B205,"!I122"))),"",INDIRECT(CONCATENATE($B205,"!I122")))</f>
        <v>21.763304293722324</v>
      </c>
      <c r="J205" s="299" t="str">
        <f t="shared" ref="J205:J216" ca="true" si="34">IF(ISERROR(INDIRECT(CONCATENATE($B205,"!I129"))),"",INDIRECT(CONCATENATE($B205,"!I129")))</f>
        <v>N/A</v>
      </c>
      <c r="K205" s="297"/>
      <c r="L205" s="297"/>
      <c r="M205" s="298">
        <f t="shared" ref="M205:M216" ca="true" si="35">IF(ISERROR(INDIRECT(CONCATENATE($B205,"!I127"))),"",INDIRECT(CONCATENATE($B205,"!I127")))</f>
        <v>33.511043235973034</v>
      </c>
      <c r="N205" s="209">
        <f t="shared" ref="N205:N216" ca="true" si="36">IF(ISERROR(INDIRECT(CONCATENATE($B205,"!J122"))),"",INDIRECT(CONCATENATE($B205,"!J122")))</f>
        <v>37.720578123676006</v>
      </c>
      <c r="O205" s="299" t="str">
        <f t="shared" ref="O205:O216" ca="true" si="37">IF(ISERROR(INDIRECT(CONCATENATE($B205,"!J129"))),"",INDIRECT(CONCATENATE($B205,"!J129")))</f>
        <v>N/A</v>
      </c>
      <c r="P205" s="297"/>
      <c r="Q205" s="297"/>
      <c r="R205" s="298">
        <f t="shared" ref="R205:R216" ca="true" si="38">IF(ISERROR(INDIRECT(CONCATENATE($B205,"!J127"))),"",INDIRECT(CONCATENATE($B205,"!J127")))</f>
        <v>10.129476675822218</v>
      </c>
      <c r="S205" s="209">
        <f t="shared" ref="S205:S216" ca="true" si="39">IF(ISERROR(INDIRECT(CONCATENATE($B205,"!K122"))),"",INDIRECT(CONCATENATE($B205,"!K122")))</f>
        <v>61.088427245313312</v>
      </c>
      <c r="T205" s="299" t="str">
        <f t="shared" ref="T205:T216" ca="true" si="40">IF(ISERROR(INDIRECT(CONCATENATE($B205,"!K129"))),"",INDIRECT(CONCATENATE($B205,"!K129")))</f>
        <v>N/A</v>
      </c>
      <c r="U205" s="297"/>
      <c r="V205" s="297"/>
      <c r="W205" s="298">
        <f t="shared" ref="W205:W216" ca="true" si="41">IF(ISERROR(INDIRECT(CONCATENATE($B205,"!K127"))),"",INDIRECT(CONCATENATE($B205,"!K127")))</f>
        <v>4.0337468203189699</v>
      </c>
      <c r="X205" s="209">
        <f t="shared" ref="X205:X216" ca="true" si="42">IF(ISERROR(INDIRECT(CONCATENATE($B205,"!L122"))),"",INDIRECT(CONCATENATE($B205,"!L122")))</f>
        <v>66.17217728679168</v>
      </c>
      <c r="Y205" s="299" t="str">
        <f t="shared" ref="Y205:Y216" ca="true" si="43">IF(ISERROR(INDIRECT(CONCATENATE($B205,"!L129"))),"",INDIRECT(CONCATENATE($B205,"!L129")))</f>
        <v>N/A</v>
      </c>
      <c r="Z205" s="297"/>
      <c r="AA205" s="297"/>
      <c r="AB205" s="298">
        <f t="shared" ref="AB205:AB216" ca="true" si="44">IF(ISERROR(INDIRECT(CONCATENATE($B205,"!L2127"))),"",INDIRECT(CONCATENATE($B205,"!L127")))</f>
        <v>0.46497640923661909</v>
      </c>
    </row>
    <row r="206" x14ac:dyDescent="0.2">
      <c r="A206" s="295"/>
      <c r="B206" s="617" t="s">
        <v>267</v>
      </c>
      <c r="C206" s="618">
        <v>2008</v>
      </c>
      <c r="D206" s="210">
        <f t="shared" ca="true" si="30"/>
        <v>10.025945603007527</v>
      </c>
      <c r="E206" s="299">
        <f t="shared" ca="true" si="31"/>
        <v>72.27885212757262</v>
      </c>
      <c r="F206" s="297"/>
      <c r="G206" s="297"/>
      <c r="H206" s="300">
        <f t="shared" ca="true" si="32"/>
        <v>34.273551354491637</v>
      </c>
      <c r="I206" s="210">
        <f t="shared" ca="true" si="33"/>
        <v>21.24130314388167</v>
      </c>
      <c r="J206" s="299">
        <f t="shared" ca="true" si="34"/>
        <v>74.548260562416985</v>
      </c>
      <c r="K206" s="297"/>
      <c r="L206" s="297"/>
      <c r="M206" s="300">
        <f t="shared" ca="true" si="35"/>
        <v>18.965347322541483</v>
      </c>
      <c r="N206" s="210">
        <f t="shared" ca="true" si="36"/>
        <v>44.48178417982497</v>
      </c>
      <c r="O206" s="299">
        <f t="shared" ca="true" si="37"/>
        <v>78.268557860904252</v>
      </c>
      <c r="P206" s="297"/>
      <c r="Q206" s="297"/>
      <c r="R206" s="300">
        <f t="shared" ca="true" si="38"/>
        <v>5.3417556110699627</v>
      </c>
      <c r="S206" s="210">
        <f t="shared" ca="true" si="39"/>
        <v>68.614041257030976</v>
      </c>
      <c r="T206" s="299">
        <f t="shared" ca="true" si="40"/>
        <v>75.453285159105405</v>
      </c>
      <c r="U206" s="297"/>
      <c r="V206" s="297"/>
      <c r="W206" s="300">
        <f t="shared" ca="true" si="41"/>
        <v>0.76902252750538214</v>
      </c>
      <c r="X206" s="210">
        <f t="shared" ca="true" si="42"/>
        <v>90.955443699160838</v>
      </c>
      <c r="Y206" s="299">
        <f t="shared" ca="true" si="43"/>
        <v>90.390603574544542</v>
      </c>
      <c r="Z206" s="297"/>
      <c r="AA206" s="297"/>
      <c r="AB206" s="300">
        <f t="shared" ca="true" si="44"/>
        <v>0</v>
      </c>
    </row>
    <row r="207" x14ac:dyDescent="0.2">
      <c r="A207" s="295"/>
      <c r="B207" s="617" t="s">
        <v>180</v>
      </c>
      <c r="C207" s="618">
        <v>2009</v>
      </c>
      <c r="D207" s="210">
        <f t="shared" ca="true" si="30"/>
        <v>29.654992422484085</v>
      </c>
      <c r="E207" s="299">
        <f t="shared" ca="true" si="31"/>
        <v>78.151373179768783</v>
      </c>
      <c r="F207" s="297"/>
      <c r="G207" s="297"/>
      <c r="H207" s="300">
        <f t="shared" ca="true" si="32"/>
        <v>42.946777453605009</v>
      </c>
      <c r="I207" s="210">
        <f t="shared" ca="true" si="33"/>
        <v>32.643110162091666</v>
      </c>
      <c r="J207" s="299">
        <f t="shared" ca="true" si="34"/>
        <v>67.727651980776855</v>
      </c>
      <c r="K207" s="297"/>
      <c r="L207" s="297"/>
      <c r="M207" s="300">
        <f t="shared" ca="true" si="35"/>
        <v>22.757321859974976</v>
      </c>
      <c r="N207" s="210">
        <f t="shared" ca="true" si="36"/>
        <v>50.304803247279182</v>
      </c>
      <c r="O207" s="299">
        <f t="shared" ca="true" si="37"/>
        <v>75.872614847216269</v>
      </c>
      <c r="P207" s="297"/>
      <c r="Q207" s="297"/>
      <c r="R207" s="300">
        <f t="shared" ca="true" si="38"/>
        <v>6.9287178534024534</v>
      </c>
      <c r="S207" s="210">
        <f t="shared" ca="true" si="39"/>
        <v>71.934515105136299</v>
      </c>
      <c r="T207" s="299">
        <f t="shared" ca="true" si="40"/>
        <v>76.827593915806148</v>
      </c>
      <c r="U207" s="297"/>
      <c r="V207" s="297"/>
      <c r="W207" s="300">
        <f t="shared" ca="true" si="41"/>
        <v>3.0551975880408375</v>
      </c>
      <c r="X207" s="210">
        <f t="shared" ca="true" si="42"/>
        <v>85.99055367181893</v>
      </c>
      <c r="Y207" s="299">
        <f t="shared" ca="true" si="43"/>
        <v>89.322538300854475</v>
      </c>
      <c r="Z207" s="297"/>
      <c r="AA207" s="297"/>
      <c r="AB207" s="300">
        <f t="shared" ca="true" si="44"/>
        <v>1.1555163859807867</v>
      </c>
      <c r="AD207" s="301"/>
    </row>
    <row r="208" x14ac:dyDescent="0.2">
      <c r="A208" s="295"/>
      <c r="B208" s="617" t="s">
        <v>352</v>
      </c>
      <c r="C208" s="618">
        <v>2011</v>
      </c>
      <c r="D208" s="210">
        <f t="shared" ca="true" si="30"/>
        <v>17.207253819409118</v>
      </c>
      <c r="E208" s="299">
        <f t="shared" ca="true" si="31"/>
        <v>75.555042817140659</v>
      </c>
      <c r="F208" s="297"/>
      <c r="G208" s="297"/>
      <c r="H208" s="300">
        <f t="shared" ca="true" si="32"/>
        <v>41.837845020900559</v>
      </c>
      <c r="I208" s="210">
        <f t="shared" ca="true" si="33"/>
        <v>32.595971021125749</v>
      </c>
      <c r="J208" s="299">
        <f t="shared" ca="true" si="34"/>
        <v>70.569312319405725</v>
      </c>
      <c r="K208" s="297"/>
      <c r="L208" s="297"/>
      <c r="M208" s="300">
        <f t="shared" ca="true" si="35"/>
        <v>19.130355212299595</v>
      </c>
      <c r="N208" s="210">
        <f t="shared" ca="true" si="36"/>
        <v>59.311761749556091</v>
      </c>
      <c r="O208" s="299">
        <f t="shared" ca="true" si="37"/>
        <v>77.150606844156556</v>
      </c>
      <c r="P208" s="297"/>
      <c r="Q208" s="297"/>
      <c r="R208" s="300">
        <f t="shared" ca="true" si="38"/>
        <v>7.7101890127719717</v>
      </c>
      <c r="S208" s="210">
        <f t="shared" ca="true" si="39"/>
        <v>81.42856788931924</v>
      </c>
      <c r="T208" s="299">
        <f t="shared" ca="true" si="40"/>
        <v>85.091708759332192</v>
      </c>
      <c r="U208" s="297"/>
      <c r="V208" s="297"/>
      <c r="W208" s="300">
        <f t="shared" ca="true" si="41"/>
        <v>0.95325705916709069</v>
      </c>
      <c r="X208" s="210">
        <f t="shared" ca="true" si="42"/>
        <v>94.698882791766337</v>
      </c>
      <c r="Y208" s="299">
        <f t="shared" ca="true" si="43"/>
        <v>92.85152766171521</v>
      </c>
      <c r="Z208" s="297"/>
      <c r="AA208" s="297"/>
      <c r="AB208" s="300">
        <f t="shared" ca="true" si="44"/>
        <v>4.7650337921168281E-2</v>
      </c>
    </row>
    <row r="209" x14ac:dyDescent="0.2">
      <c r="A209" s="295"/>
      <c r="B209" s="617" t="s">
        <v>490</v>
      </c>
      <c r="C209" s="618">
        <v>2015</v>
      </c>
      <c r="D209" s="210">
        <f t="shared" ca="true" si="30"/>
        <v>20.807289029961684</v>
      </c>
      <c r="E209" s="299" t="str">
        <f t="shared" ca="true" si="31"/>
        <v>N/A</v>
      </c>
      <c r="F209" s="297"/>
      <c r="G209" s="297"/>
      <c r="H209" s="300">
        <f t="shared" ca="true" si="32"/>
        <v>20.908287100113153</v>
      </c>
      <c r="I209" s="210">
        <f t="shared" ca="true" si="33"/>
        <v>43.459074027985025</v>
      </c>
      <c r="J209" s="299" t="str">
        <f t="shared" ca="true" si="34"/>
        <v>N/A</v>
      </c>
      <c r="K209" s="297"/>
      <c r="L209" s="297"/>
      <c r="M209" s="300">
        <f t="shared" ca="true" si="35"/>
        <v>3.511320809693891</v>
      </c>
      <c r="N209" s="210">
        <f t="shared" ca="true" si="36"/>
        <v>69.813400057497674</v>
      </c>
      <c r="O209" s="299" t="str">
        <f t="shared" ca="true" si="37"/>
        <v>N/A</v>
      </c>
      <c r="P209" s="297"/>
      <c r="Q209" s="297"/>
      <c r="R209" s="300">
        <f t="shared" ca="true" si="38"/>
        <v>2.3530307765219622</v>
      </c>
      <c r="S209" s="210">
        <f t="shared" ca="true" si="39"/>
        <v>84.655155787784054</v>
      </c>
      <c r="T209" s="299" t="str">
        <f t="shared" ca="true" si="40"/>
        <v>N/A</v>
      </c>
      <c r="U209" s="297"/>
      <c r="V209" s="297"/>
      <c r="W209" s="300">
        <f t="shared" ca="true" si="41"/>
        <v>0.85913389985081445</v>
      </c>
      <c r="X209" s="210">
        <f t="shared" ca="true" si="42"/>
        <v>96.944414908175006</v>
      </c>
      <c r="Y209" s="299" t="str">
        <f t="shared" ca="true" si="43"/>
        <v>N/A</v>
      </c>
      <c r="Z209" s="297"/>
      <c r="AA209" s="297"/>
      <c r="AB209" s="300">
        <f t="shared" ca="true" si="44"/>
        <v>0.1826942173051572</v>
      </c>
    </row>
    <row r="210" x14ac:dyDescent="0.2">
      <c r="A210" s="295"/>
      <c r="B210" s="617" t="s">
        <v>612</v>
      </c>
      <c r="C210" s="618">
        <v>2018</v>
      </c>
      <c r="D210" s="210">
        <f t="shared" ca="true" si="30"/>
        <v>33.543271126469229</v>
      </c>
      <c r="E210" s="299">
        <f t="shared" ca="true" si="31"/>
        <v>84.165714248865257</v>
      </c>
      <c r="F210" s="297"/>
      <c r="G210" s="297"/>
      <c r="H210" s="300">
        <f t="shared" ca="true" si="32"/>
        <v>29.641372689005085</v>
      </c>
      <c r="I210" s="210">
        <f t="shared" ca="true" si="33"/>
        <v>58.600087658101131</v>
      </c>
      <c r="J210" s="299">
        <f t="shared" ca="true" si="34"/>
        <v>82.444298545769271</v>
      </c>
      <c r="K210" s="297"/>
      <c r="L210" s="297"/>
      <c r="M210" s="300">
        <f t="shared" ca="true" si="35"/>
        <v>6.9519640319920111</v>
      </c>
      <c r="N210" s="210">
        <f t="shared" ca="true" si="36"/>
        <v>76.185774797645024</v>
      </c>
      <c r="O210" s="299">
        <f t="shared" ca="true" si="37"/>
        <v>83.713397528414646</v>
      </c>
      <c r="P210" s="297"/>
      <c r="Q210" s="297"/>
      <c r="R210" s="300">
        <f t="shared" ca="true" si="38"/>
        <v>3.3143347129097105</v>
      </c>
      <c r="S210" s="210">
        <f t="shared" ca="true" si="39"/>
        <v>88.77627994429595</v>
      </c>
      <c r="T210" s="299">
        <f t="shared" ca="true" si="40"/>
        <v>86.679785227570235</v>
      </c>
      <c r="U210" s="297"/>
      <c r="V210" s="297"/>
      <c r="W210" s="300">
        <f t="shared" ca="true" si="41"/>
        <v>0</v>
      </c>
      <c r="X210" s="210">
        <f t="shared" ca="true" si="42"/>
        <v>94.869179265140914</v>
      </c>
      <c r="Y210" s="299">
        <f t="shared" ca="true" si="43"/>
        <v>93.845424923897639</v>
      </c>
      <c r="Z210" s="297"/>
      <c r="AA210" s="297"/>
      <c r="AB210" s="300">
        <f t="shared" ca="true" si="44"/>
        <v>0</v>
      </c>
    </row>
    <row r="211" x14ac:dyDescent="0.2">
      <c r="A211" s="295"/>
      <c r="B211" s="617"/>
      <c r="C211" s="618"/>
      <c r="D211" s="210" t="str">
        <f t="shared" ca="true" si="30"/>
        <v/>
      </c>
      <c r="E211" s="299" t="str">
        <f t="shared" ca="true" si="31"/>
        <v/>
      </c>
      <c r="F211" s="297"/>
      <c r="G211" s="297"/>
      <c r="H211" s="300" t="str">
        <f t="shared" ca="true" si="32"/>
        <v/>
      </c>
      <c r="I211" s="210" t="str">
        <f t="shared" ca="true" si="33"/>
        <v/>
      </c>
      <c r="J211" s="299" t="str">
        <f t="shared" ca="true" si="34"/>
        <v/>
      </c>
      <c r="K211" s="297"/>
      <c r="L211" s="297"/>
      <c r="M211" s="300" t="str">
        <f t="shared" ca="true" si="35"/>
        <v/>
      </c>
      <c r="N211" s="210" t="str">
        <f t="shared" ca="true" si="36"/>
        <v/>
      </c>
      <c r="O211" s="299" t="str">
        <f t="shared" ca="true" si="37"/>
        <v/>
      </c>
      <c r="P211" s="297"/>
      <c r="Q211" s="297"/>
      <c r="R211" s="300" t="str">
        <f t="shared" ca="true" si="38"/>
        <v/>
      </c>
      <c r="S211" s="210" t="str">
        <f t="shared" ca="true" si="39"/>
        <v/>
      </c>
      <c r="T211" s="299" t="str">
        <f t="shared" ca="true" si="40"/>
        <v/>
      </c>
      <c r="U211" s="297"/>
      <c r="V211" s="297"/>
      <c r="W211" s="300" t="str">
        <f t="shared" ca="true" si="41"/>
        <v/>
      </c>
      <c r="X211" s="210" t="str">
        <f t="shared" ca="true" si="42"/>
        <v/>
      </c>
      <c r="Y211" s="299" t="str">
        <f t="shared" ca="true" si="43"/>
        <v/>
      </c>
      <c r="Z211" s="297"/>
      <c r="AA211" s="297"/>
      <c r="AB211" s="300" t="str">
        <f t="shared" ca="true" si="44"/>
        <v/>
      </c>
    </row>
    <row r="212" x14ac:dyDescent="0.2">
      <c r="A212" s="295"/>
      <c r="B212" s="617"/>
      <c r="C212" s="618"/>
      <c r="D212" s="210" t="str">
        <f t="shared" ca="true" si="30"/>
        <v/>
      </c>
      <c r="E212" s="299" t="str">
        <f t="shared" ca="true" si="31"/>
        <v/>
      </c>
      <c r="F212" s="297"/>
      <c r="G212" s="297"/>
      <c r="H212" s="300" t="str">
        <f t="shared" ca="true" si="32"/>
        <v/>
      </c>
      <c r="I212" s="210" t="str">
        <f t="shared" ca="true" si="33"/>
        <v/>
      </c>
      <c r="J212" s="299" t="str">
        <f t="shared" ca="true" si="34"/>
        <v/>
      </c>
      <c r="K212" s="297"/>
      <c r="L212" s="297"/>
      <c r="M212" s="300" t="str">
        <f t="shared" ca="true" si="35"/>
        <v/>
      </c>
      <c r="N212" s="210" t="str">
        <f t="shared" ca="true" si="36"/>
        <v/>
      </c>
      <c r="O212" s="299" t="str">
        <f t="shared" ca="true" si="37"/>
        <v/>
      </c>
      <c r="P212" s="297"/>
      <c r="Q212" s="297"/>
      <c r="R212" s="300" t="str">
        <f t="shared" ca="true" si="38"/>
        <v/>
      </c>
      <c r="S212" s="210" t="str">
        <f t="shared" ca="true" si="39"/>
        <v/>
      </c>
      <c r="T212" s="299" t="str">
        <f t="shared" ca="true" si="40"/>
        <v/>
      </c>
      <c r="U212" s="297"/>
      <c r="V212" s="297"/>
      <c r="W212" s="300" t="str">
        <f t="shared" ca="true" si="41"/>
        <v/>
      </c>
      <c r="X212" s="210" t="str">
        <f t="shared" ca="true" si="42"/>
        <v/>
      </c>
      <c r="Y212" s="299" t="str">
        <f t="shared" ca="true" si="43"/>
        <v/>
      </c>
      <c r="Z212" s="297"/>
      <c r="AA212" s="297"/>
      <c r="AB212" s="300" t="str">
        <f t="shared" ca="true" si="44"/>
        <v/>
      </c>
    </row>
    <row r="213" x14ac:dyDescent="0.2">
      <c r="A213" s="295"/>
      <c r="B213" s="617"/>
      <c r="C213" s="618"/>
      <c r="D213" s="210" t="str">
        <f t="shared" ca="true" si="30"/>
        <v/>
      </c>
      <c r="E213" s="299" t="str">
        <f t="shared" ca="true" si="31"/>
        <v/>
      </c>
      <c r="F213" s="297"/>
      <c r="G213" s="297"/>
      <c r="H213" s="300" t="str">
        <f t="shared" ca="true" si="32"/>
        <v/>
      </c>
      <c r="I213" s="210" t="str">
        <f t="shared" ca="true" si="33"/>
        <v/>
      </c>
      <c r="J213" s="299" t="str">
        <f t="shared" ca="true" si="34"/>
        <v/>
      </c>
      <c r="K213" s="297"/>
      <c r="L213" s="297"/>
      <c r="M213" s="300" t="str">
        <f t="shared" ca="true" si="35"/>
        <v/>
      </c>
      <c r="N213" s="210" t="str">
        <f t="shared" ca="true" si="36"/>
        <v/>
      </c>
      <c r="O213" s="299" t="str">
        <f t="shared" ca="true" si="37"/>
        <v/>
      </c>
      <c r="P213" s="297"/>
      <c r="Q213" s="297"/>
      <c r="R213" s="300" t="str">
        <f t="shared" ca="true" si="38"/>
        <v/>
      </c>
      <c r="S213" s="210" t="str">
        <f t="shared" ca="true" si="39"/>
        <v/>
      </c>
      <c r="T213" s="299" t="str">
        <f t="shared" ca="true" si="40"/>
        <v/>
      </c>
      <c r="U213" s="297"/>
      <c r="V213" s="297"/>
      <c r="W213" s="300" t="str">
        <f t="shared" ca="true" si="41"/>
        <v/>
      </c>
      <c r="X213" s="210" t="str">
        <f t="shared" ca="true" si="42"/>
        <v/>
      </c>
      <c r="Y213" s="299" t="str">
        <f t="shared" ca="true" si="43"/>
        <v/>
      </c>
      <c r="Z213" s="297"/>
      <c r="AA213" s="297"/>
      <c r="AB213" s="300" t="str">
        <f t="shared" ca="true" si="44"/>
        <v/>
      </c>
    </row>
    <row r="214" x14ac:dyDescent="0.2">
      <c r="A214" s="295"/>
      <c r="B214" s="617"/>
      <c r="C214" s="618"/>
      <c r="D214" s="210" t="str">
        <f t="shared" ca="true" si="30"/>
        <v/>
      </c>
      <c r="E214" s="299" t="str">
        <f t="shared" ca="true" si="31"/>
        <v/>
      </c>
      <c r="F214" s="297"/>
      <c r="G214" s="297"/>
      <c r="H214" s="300" t="str">
        <f t="shared" ca="true" si="32"/>
        <v/>
      </c>
      <c r="I214" s="210" t="str">
        <f t="shared" ca="true" si="33"/>
        <v/>
      </c>
      <c r="J214" s="299" t="str">
        <f t="shared" ca="true" si="34"/>
        <v/>
      </c>
      <c r="K214" s="297"/>
      <c r="L214" s="297"/>
      <c r="M214" s="300" t="str">
        <f t="shared" ca="true" si="35"/>
        <v/>
      </c>
      <c r="N214" s="210" t="str">
        <f t="shared" ca="true" si="36"/>
        <v/>
      </c>
      <c r="O214" s="299" t="str">
        <f t="shared" ca="true" si="37"/>
        <v/>
      </c>
      <c r="P214" s="297"/>
      <c r="Q214" s="297"/>
      <c r="R214" s="300" t="str">
        <f t="shared" ca="true" si="38"/>
        <v/>
      </c>
      <c r="S214" s="210" t="str">
        <f t="shared" ca="true" si="39"/>
        <v/>
      </c>
      <c r="T214" s="299" t="str">
        <f t="shared" ca="true" si="40"/>
        <v/>
      </c>
      <c r="U214" s="297"/>
      <c r="V214" s="297"/>
      <c r="W214" s="300" t="str">
        <f t="shared" ca="true" si="41"/>
        <v/>
      </c>
      <c r="X214" s="210" t="str">
        <f t="shared" ca="true" si="42"/>
        <v/>
      </c>
      <c r="Y214" s="299" t="str">
        <f t="shared" ca="true" si="43"/>
        <v/>
      </c>
      <c r="Z214" s="297"/>
      <c r="AA214" s="297"/>
      <c r="AB214" s="300" t="str">
        <f t="shared" ca="true" si="44"/>
        <v/>
      </c>
    </row>
    <row r="215" x14ac:dyDescent="0.2">
      <c r="A215" s="295"/>
      <c r="B215" s="617"/>
      <c r="C215" s="618"/>
      <c r="D215" s="210" t="str">
        <f t="shared" ca="true" si="30"/>
        <v/>
      </c>
      <c r="E215" s="299" t="str">
        <f t="shared" ca="true" si="31"/>
        <v/>
      </c>
      <c r="F215" s="297"/>
      <c r="G215" s="297"/>
      <c r="H215" s="300" t="str">
        <f t="shared" ca="true" si="32"/>
        <v/>
      </c>
      <c r="I215" s="210" t="str">
        <f t="shared" ca="true" si="33"/>
        <v/>
      </c>
      <c r="J215" s="299" t="str">
        <f t="shared" ca="true" si="34"/>
        <v/>
      </c>
      <c r="K215" s="297"/>
      <c r="L215" s="297"/>
      <c r="M215" s="300" t="str">
        <f t="shared" ca="true" si="35"/>
        <v/>
      </c>
      <c r="N215" s="210" t="str">
        <f t="shared" ca="true" si="36"/>
        <v/>
      </c>
      <c r="O215" s="299" t="str">
        <f t="shared" ca="true" si="37"/>
        <v/>
      </c>
      <c r="P215" s="297"/>
      <c r="Q215" s="297"/>
      <c r="R215" s="300" t="str">
        <f t="shared" ca="true" si="38"/>
        <v/>
      </c>
      <c r="S215" s="210" t="str">
        <f t="shared" ca="true" si="39"/>
        <v/>
      </c>
      <c r="T215" s="299" t="str">
        <f t="shared" ca="true" si="40"/>
        <v/>
      </c>
      <c r="U215" s="297"/>
      <c r="V215" s="297"/>
      <c r="W215" s="300" t="str">
        <f t="shared" ca="true" si="41"/>
        <v/>
      </c>
      <c r="X215" s="210" t="str">
        <f t="shared" ca="true" si="42"/>
        <v/>
      </c>
      <c r="Y215" s="299" t="str">
        <f t="shared" ca="true" si="43"/>
        <v/>
      </c>
      <c r="Z215" s="297"/>
      <c r="AA215" s="297"/>
      <c r="AB215" s="300" t="str">
        <f t="shared" ca="true" si="44"/>
        <v/>
      </c>
    </row>
    <row r="216" x14ac:dyDescent="0.2">
      <c r="A216" s="295"/>
      <c r="B216" s="619"/>
      <c r="C216" s="620"/>
      <c r="D216" s="211" t="str">
        <f t="shared" ca="true" si="30"/>
        <v/>
      </c>
      <c r="E216" s="302" t="str">
        <f t="shared" ca="true" si="31"/>
        <v/>
      </c>
      <c r="F216" s="303"/>
      <c r="G216" s="304"/>
      <c r="H216" s="305" t="str">
        <f t="shared" ca="true" si="32"/>
        <v/>
      </c>
      <c r="I216" s="211" t="str">
        <f t="shared" ca="true" si="33"/>
        <v/>
      </c>
      <c r="J216" s="302" t="str">
        <f t="shared" ca="true" si="34"/>
        <v/>
      </c>
      <c r="K216" s="303"/>
      <c r="L216" s="304"/>
      <c r="M216" s="305" t="str">
        <f t="shared" ca="true" si="35"/>
        <v/>
      </c>
      <c r="N216" s="211" t="str">
        <f t="shared" ca="true" si="36"/>
        <v/>
      </c>
      <c r="O216" s="302" t="str">
        <f t="shared" ca="true" si="37"/>
        <v/>
      </c>
      <c r="P216" s="303"/>
      <c r="Q216" s="304"/>
      <c r="R216" s="305" t="str">
        <f t="shared" ca="true" si="38"/>
        <v/>
      </c>
      <c r="S216" s="211" t="str">
        <f t="shared" ca="true" si="39"/>
        <v/>
      </c>
      <c r="T216" s="302" t="str">
        <f t="shared" ca="true" si="40"/>
        <v/>
      </c>
      <c r="U216" s="303"/>
      <c r="V216" s="304"/>
      <c r="W216" s="305" t="str">
        <f t="shared" ca="true" si="41"/>
        <v/>
      </c>
      <c r="X216" s="211" t="str">
        <f t="shared" ca="true" si="42"/>
        <v/>
      </c>
      <c r="Y216" s="302" t="str">
        <f t="shared" ca="true" si="43"/>
        <v/>
      </c>
      <c r="Z216" s="303"/>
      <c r="AA216" s="304"/>
      <c r="AB216" s="305" t="str">
        <f t="shared" ca="true" si="44"/>
        <v/>
      </c>
    </row>
    <row r="217" ht="11.25" customHeight="true" x14ac:dyDescent="0.2"/>
    <row r="218" ht="22.5" customHeight="true" x14ac:dyDescent="0.25">
      <c r="B218" s="1018" t="str">
        <f>CONCATENATE("Urban use of sanitation facilities, ",C199,"–",C200)</f>
        <v>Urban use of sanitation facilities, 2000–2020</v>
      </c>
      <c r="C218" s="1019"/>
      <c r="D218" s="1019"/>
      <c r="E218" s="1019"/>
      <c r="F218" s="1019"/>
      <c r="G218" s="1019"/>
      <c r="H218" s="1019"/>
      <c r="I218" s="1019"/>
      <c r="J218" s="1019"/>
      <c r="K218" s="1019"/>
      <c r="L218" s="1019"/>
      <c r="N218" s="306"/>
      <c r="O218" s="306"/>
      <c r="P218" s="306"/>
      <c r="Q218" s="306"/>
      <c r="R218" s="306"/>
      <c r="S218" s="1001" t="s">
        <v>11</v>
      </c>
      <c r="T218" s="1002"/>
      <c r="U218" s="1002"/>
      <c r="V218" s="1002"/>
      <c r="W218" s="1003"/>
      <c r="X218" s="306"/>
      <c r="Y218" s="306"/>
      <c r="Z218" s="306"/>
      <c r="AA218" s="306"/>
      <c r="AB218" s="307"/>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8"/>
      <c r="D253" s="308"/>
      <c r="E253" s="309"/>
      <c r="F253" s="309"/>
      <c r="G253" s="309"/>
      <c r="H253" s="309"/>
      <c r="I253" s="309"/>
      <c r="J253" s="309"/>
      <c r="K253" s="309"/>
      <c r="L253" s="309"/>
      <c r="M253" s="309"/>
      <c r="N253" s="309"/>
      <c r="O253" s="309"/>
      <c r="P253" s="309"/>
      <c r="Q253" s="309"/>
      <c r="R253" s="309"/>
      <c r="S253" s="309"/>
      <c r="T253" s="309"/>
      <c r="U253" s="309"/>
      <c r="V253" s="309"/>
      <c r="W253" s="309"/>
      <c r="X253" s="309"/>
      <c r="Y253" s="309"/>
      <c r="Z253" s="309"/>
      <c r="AA253" s="309"/>
      <c r="AB253" s="309"/>
    </row>
    <row r="254" x14ac:dyDescent="0.2">
      <c r="C254" s="308"/>
      <c r="D254" s="308"/>
      <c r="E254" s="309"/>
      <c r="F254" s="309"/>
      <c r="G254" s="309"/>
      <c r="H254" s="309"/>
      <c r="I254" s="309"/>
      <c r="J254" s="309"/>
      <c r="K254" s="309"/>
      <c r="L254" s="309"/>
      <c r="M254" s="309"/>
      <c r="N254" s="309"/>
      <c r="O254" s="309"/>
      <c r="P254" s="309"/>
      <c r="Q254" s="309"/>
      <c r="R254" s="309"/>
      <c r="S254" s="309"/>
      <c r="T254" s="309"/>
      <c r="U254" s="309"/>
      <c r="V254" s="309"/>
      <c r="W254" s="309"/>
      <c r="X254" s="309"/>
      <c r="Y254" s="309"/>
      <c r="Z254" s="309"/>
      <c r="AA254" s="309"/>
      <c r="AB254" s="309"/>
    </row>
    <row r="255" x14ac:dyDescent="0.2">
      <c r="C255" s="308"/>
      <c r="D255" s="308"/>
      <c r="E255" s="309"/>
      <c r="F255" s="309"/>
      <c r="G255" s="309"/>
      <c r="H255" s="309"/>
      <c r="I255" s="309"/>
      <c r="J255" s="309"/>
      <c r="K255" s="309"/>
      <c r="L255" s="309"/>
      <c r="M255" s="309"/>
      <c r="N255" s="309"/>
      <c r="O255" s="309"/>
      <c r="P255" s="309"/>
      <c r="Q255" s="309"/>
      <c r="R255" s="309"/>
      <c r="S255" s="309"/>
      <c r="T255" s="309"/>
      <c r="U255" s="309"/>
      <c r="V255" s="309"/>
      <c r="W255" s="309"/>
      <c r="X255" s="309"/>
      <c r="Y255" s="309"/>
      <c r="Z255" s="309"/>
      <c r="AA255" s="309"/>
      <c r="AB255" s="309"/>
    </row>
    <row r="256" x14ac:dyDescent="0.2">
      <c r="B256" s="309"/>
      <c r="C256" s="308"/>
      <c r="D256" s="308"/>
      <c r="E256" s="309"/>
      <c r="F256" s="309"/>
      <c r="G256" s="309"/>
      <c r="H256" s="309"/>
      <c r="I256" s="309"/>
      <c r="J256" s="309"/>
      <c r="K256" s="309"/>
      <c r="L256" s="309"/>
      <c r="M256" s="309"/>
      <c r="N256" s="309"/>
      <c r="O256" s="309"/>
      <c r="P256" s="309"/>
      <c r="Q256" s="309"/>
      <c r="R256" s="309"/>
      <c r="S256" s="309"/>
      <c r="T256" s="309"/>
      <c r="U256" s="309"/>
      <c r="V256" s="309"/>
      <c r="W256" s="309"/>
      <c r="X256" s="309"/>
      <c r="Y256" s="309"/>
      <c r="Z256" s="309"/>
      <c r="AA256" s="309"/>
      <c r="AB256" s="309"/>
    </row>
    <row r="257" x14ac:dyDescent="0.2">
      <c r="B257" s="309"/>
      <c r="C257" s="308"/>
      <c r="D257" s="308"/>
      <c r="E257" s="309"/>
      <c r="F257" s="309"/>
      <c r="G257" s="309"/>
      <c r="H257" s="309"/>
      <c r="I257" s="309"/>
      <c r="J257" s="309"/>
      <c r="K257" s="309"/>
      <c r="L257" s="309"/>
      <c r="M257" s="309"/>
      <c r="N257" s="309"/>
      <c r="O257" s="309"/>
      <c r="P257" s="309"/>
      <c r="Q257" s="309"/>
      <c r="R257" s="309"/>
      <c r="S257" s="309"/>
      <c r="T257" s="309"/>
      <c r="U257" s="309"/>
      <c r="V257" s="309"/>
      <c r="W257" s="309"/>
      <c r="X257" s="309"/>
      <c r="Y257" s="309"/>
      <c r="Z257" s="309"/>
      <c r="AA257" s="309"/>
      <c r="AB257" s="309"/>
    </row>
    <row r="297" s="248" customFormat="true" ht="16.5" customHeight="true" x14ac:dyDescent="0.2">
      <c r="A297" s="1015" t="s">
        <v>7</v>
      </c>
      <c r="B297" s="1015"/>
      <c r="C297" s="1015"/>
      <c r="D297" s="1004" t="s">
        <v>0</v>
      </c>
      <c r="E297" s="1005"/>
      <c r="F297" s="1005"/>
      <c r="G297" s="1005"/>
      <c r="H297" s="1006"/>
      <c r="I297" s="1004" t="s">
        <v>1</v>
      </c>
      <c r="J297" s="1005"/>
      <c r="K297" s="1005"/>
      <c r="L297" s="1005"/>
      <c r="M297" s="1006"/>
      <c r="N297" s="1004" t="s">
        <v>2</v>
      </c>
      <c r="O297" s="1005"/>
      <c r="P297" s="1005"/>
      <c r="Q297" s="1005"/>
      <c r="R297" s="1006"/>
      <c r="S297" s="1004" t="s">
        <v>3</v>
      </c>
      <c r="T297" s="1005"/>
      <c r="U297" s="1005"/>
      <c r="V297" s="1005"/>
      <c r="W297" s="1006"/>
      <c r="X297" s="1004" t="s">
        <v>4</v>
      </c>
      <c r="Y297" s="1005"/>
      <c r="Z297" s="1005"/>
      <c r="AA297" s="1005"/>
      <c r="AB297" s="1006"/>
    </row>
    <row r="298" s="252" customFormat="true" ht="22.5" customHeight="true" x14ac:dyDescent="0.2">
      <c r="A298" s="1016"/>
      <c r="B298" s="1016"/>
      <c r="C298" s="1016"/>
      <c r="D298" s="262" t="s">
        <v>14</v>
      </c>
      <c r="E298" s="263" t="s">
        <v>15</v>
      </c>
      <c r="F298" s="250" t="s">
        <v>16</v>
      </c>
      <c r="G298" s="250" t="s">
        <v>22</v>
      </c>
      <c r="H298" s="251" t="s">
        <v>19</v>
      </c>
      <c r="I298" s="262" t="s">
        <v>14</v>
      </c>
      <c r="J298" s="263" t="s">
        <v>15</v>
      </c>
      <c r="K298" s="250" t="s">
        <v>16</v>
      </c>
      <c r="L298" s="250" t="s">
        <v>22</v>
      </c>
      <c r="M298" s="251" t="s">
        <v>19</v>
      </c>
      <c r="N298" s="262" t="s">
        <v>14</v>
      </c>
      <c r="O298" s="263" t="s">
        <v>15</v>
      </c>
      <c r="P298" s="250" t="s">
        <v>16</v>
      </c>
      <c r="Q298" s="250" t="s">
        <v>22</v>
      </c>
      <c r="R298" s="251" t="s">
        <v>19</v>
      </c>
      <c r="S298" s="262" t="s">
        <v>14</v>
      </c>
      <c r="T298" s="263" t="s">
        <v>15</v>
      </c>
      <c r="U298" s="250" t="s">
        <v>16</v>
      </c>
      <c r="V298" s="250" t="s">
        <v>22</v>
      </c>
      <c r="W298" s="251" t="s">
        <v>19</v>
      </c>
      <c r="X298" s="262" t="s">
        <v>14</v>
      </c>
      <c r="Y298" s="263" t="s">
        <v>15</v>
      </c>
      <c r="Z298" s="250" t="s">
        <v>16</v>
      </c>
      <c r="AA298" s="250" t="s">
        <v>22</v>
      </c>
      <c r="AB298" s="251" t="s">
        <v>19</v>
      </c>
    </row>
    <row r="299" s="272" customFormat="true" ht="15" customHeight="true" x14ac:dyDescent="0.2">
      <c r="A299" s="1007" t="s">
        <v>10</v>
      </c>
      <c r="B299" s="1008"/>
      <c r="C299" s="369">
        <v>2000</v>
      </c>
      <c r="D299" s="264">
        <f ca="true">IF((D301+H301)&gt;100,D301*100/(D301+H301),D301)</f>
        <v>9.1671181986445731</v>
      </c>
      <c r="E299" s="313">
        <f ca="true">D299*AVERAGEIF(E305:E316,"&gt;0")/100</f>
        <v>7.9969172070054348</v>
      </c>
      <c r="F299" s="266">
        <f ca="true">D299*(100-AVERAGEIF(E305:E316,"&gt;0"))/100</f>
        <v>1.1702009916391392</v>
      </c>
      <c r="G299" s="267">
        <f ca="true">100-(E299+F299+H299)</f>
        <v>21.191825223346598</v>
      </c>
      <c r="H299" s="268">
        <f ca="true">IF((D301+H301)&gt;100,H301*100/(D301+H301),H301)</f>
        <v>69.641056578008829</v>
      </c>
      <c r="I299" s="264">
        <f ca="true">IF((I301+M301)&gt;100,I301*100/(I301+M301),I301)</f>
        <v>5.0446574632926513</v>
      </c>
      <c r="J299" s="313">
        <f ca="true">I299*AVERAGEIF(J305:J316,"&gt;0")/100</f>
        <v>4.2722153510757099</v>
      </c>
      <c r="K299" s="269">
        <f ca="true">I299*(100-AVERAGEIF(J305:J316,"&gt;0"))/100</f>
        <v>0.77244211221694092</v>
      </c>
      <c r="L299" s="270">
        <f ca="true">100-(J299+K299+M299)</f>
        <v>19.206709879020082</v>
      </c>
      <c r="M299" s="271">
        <f ca="true">IF((I301+M301)&gt;100,M301*100/(I301+M301),M301)</f>
        <v>75.748632657687267</v>
      </c>
      <c r="N299" s="264">
        <f ca="true">IF((N301+R301)&gt;100,N301*100/(N301+R301),N301)</f>
        <v>8.2290715651367918</v>
      </c>
      <c r="O299" s="313">
        <f ca="true">N299*AVERAGEIF(O305:O316,"&gt;0")/100</f>
        <v>7.1192166563572528</v>
      </c>
      <c r="P299" s="269">
        <f ca="true">N299*(100-AVERAGEIF(O305:O316,"&gt;0"))/100</f>
        <v>1.1098549087795393</v>
      </c>
      <c r="Q299" s="270">
        <f ca="true">100-(O299+P299+R299)</f>
        <v>25.279007056795535</v>
      </c>
      <c r="R299" s="271">
        <f ca="true">IF((N301+R301)&gt;100,R301*100/(N301+R301),R301)</f>
        <v>66.491921378067673</v>
      </c>
      <c r="S299" s="264">
        <f ca="true">IF((S301+W301)&gt;100,S301*100/(S301+W301),S301)</f>
        <v>15.573329262314928</v>
      </c>
      <c r="T299" s="313">
        <f ca="true">S299*AVERAGEIF(T305:T316,"&gt;0")/100</f>
        <v>13.416209986103176</v>
      </c>
      <c r="U299" s="269">
        <f ca="true">S299*(100-AVERAGEIF(T305:T316,"&gt;0"))/100</f>
        <v>2.1571192762117524</v>
      </c>
      <c r="V299" s="270">
        <f ca="true">100-(T299+U299+W299)</f>
        <v>21.710484136973264</v>
      </c>
      <c r="W299" s="271">
        <f ca="true">IF((S301+W301)&gt;100,W301*100/(S301+W301),W301)</f>
        <v>62.716186600711808</v>
      </c>
      <c r="X299" s="264">
        <f ca="true">IF((X301+AB301)&gt;100,X301*100/(X301+AB301),X301)</f>
        <v>13.471151833834938</v>
      </c>
      <c r="Y299" s="313">
        <f ca="true">X299*AVERAGEIF(Y305:Y316,"&gt;0")/100</f>
        <v>11.207416764415164</v>
      </c>
      <c r="Z299" s="269">
        <f ca="true">X299*(100-AVERAGEIF(Y305:Y316,"&gt;0"))/100</f>
        <v>2.263735069419774</v>
      </c>
      <c r="AA299" s="270">
        <f ca="true">100-(Y299+Z299+AB299)</f>
        <v>34.816290873013259</v>
      </c>
      <c r="AB299" s="271">
        <f ca="true">IF((X301+AB301)&gt;100,AB301*100/(X301+AB301),AB301)</f>
        <v>51.712557293151804</v>
      </c>
    </row>
    <row r="300" s="272" customFormat="true" ht="15" customHeight="true" x14ac:dyDescent="0.2">
      <c r="A300" s="1009"/>
      <c r="B300" s="1010"/>
      <c r="C300" s="370">
        <v>2020</v>
      </c>
      <c r="D300" s="273">
        <f ca="true">IF((D302+H302)&gt;100,D302*100/(D302+H302),D302)</f>
        <v>12.711673883498463</v>
      </c>
      <c r="E300" s="314">
        <f ca="true">D300*AVERAGEIF(E305:E316,"&gt;0")/100</f>
        <v>11.089003262096128</v>
      </c>
      <c r="F300" s="275">
        <f ca="true">D300*(100-AVERAGEIF(E305:E316,"&gt;0"))/100</f>
        <v>1.6226706214023359</v>
      </c>
      <c r="G300" s="276">
        <f ca="true">100-(E300+F300+H300)</f>
        <v>37.754740922720373</v>
      </c>
      <c r="H300" s="277">
        <f ca="true">IF((D302+H302)&gt;100,H302*100/(D302+H302),H302)</f>
        <v>49.533585193781164</v>
      </c>
      <c r="I300" s="273">
        <f ca="true">IF((I302+M302)&gt;100,I302*100/(I302+M302),I302)</f>
        <v>17.358989903977772</v>
      </c>
      <c r="J300" s="314">
        <f ca="true">I300*AVERAGEIF(J305:J316,"&gt;0")/100</f>
        <v>14.700967050107094</v>
      </c>
      <c r="K300" s="275">
        <f ca="true">I300*(100-AVERAGEIF(J305:J316,"&gt;0"))/100</f>
        <v>2.6580228538706767</v>
      </c>
      <c r="L300" s="276">
        <f ca="true">100-(J300+K300+M300)</f>
        <v>42.998447983427695</v>
      </c>
      <c r="M300" s="277">
        <f ca="true">IF((I302+M302)&gt;100,M302*100/(I302+M302),M302)</f>
        <v>39.642562112594533</v>
      </c>
      <c r="N300" s="273">
        <f ca="true">IF((N302+R302)&gt;100,N302*100/(N302+R302),N302)</f>
        <v>19.762134265655277</v>
      </c>
      <c r="O300" s="314">
        <f ca="true">N300*AVERAGEIF(O305:O316,"&gt;0")/100</f>
        <v>17.096815152911208</v>
      </c>
      <c r="P300" s="275">
        <f ca="true">N300*(100-AVERAGEIF(O305:O316,"&gt;0"))/100</f>
        <v>2.6653191127440694</v>
      </c>
      <c r="Q300" s="276">
        <f ca="true">100-(O300+P300+R300)</f>
        <v>38.354091237705234</v>
      </c>
      <c r="R300" s="277">
        <f ca="true">IF((N302+R302)&gt;100,R302*100/(N302+R302),R302)</f>
        <v>41.883774496639489</v>
      </c>
      <c r="S300" s="273">
        <f ca="true">IF((S302+W302)&gt;100,S302*100/(S302+W302),S302)</f>
        <v>20.428228300165813</v>
      </c>
      <c r="T300" s="314">
        <f ca="true">S300*AVERAGEIF(T305:T316,"&gt;0")/100</f>
        <v>17.598639051592269</v>
      </c>
      <c r="U300" s="275">
        <f ca="true">S300*(100-AVERAGEIF(T305:T316,"&gt;0"))/100</f>
        <v>2.8295892485735465</v>
      </c>
      <c r="V300" s="276">
        <f ca="true">100-(T300+U300+W300)</f>
        <v>51.246732191773333</v>
      </c>
      <c r="W300" s="277">
        <f ca="true">IF((S302+W302)&gt;100,W302*100/(S302+W302),W302)</f>
        <v>28.325039508060854</v>
      </c>
      <c r="X300" s="273">
        <f ca="true">IF((X302+AB302)&gt;100,X302*100/(X302+AB302),X302)</f>
        <v>46.410524437753338</v>
      </c>
      <c r="Y300" s="314">
        <f ca="true">X300*AVERAGEIF(Y305:Y316,"&gt;0")/100</f>
        <v>38.611552749524868</v>
      </c>
      <c r="Z300" s="275">
        <f ca="true">X300*(100-AVERAGEIF(Y305:Y316,"&gt;0"))/100</f>
        <v>7.7989716882284661</v>
      </c>
      <c r="AA300" s="276">
        <f ca="true">100-(Y300+Z300+AB300)</f>
        <v>51.542973507901479</v>
      </c>
      <c r="AB300" s="277">
        <f ca="true">IF((X302+AB302)&gt;100,AB302*100/(X302+AB302),AB302)</f>
        <v>2.0465020543451828</v>
      </c>
    </row>
    <row r="301" hidden="true" x14ac:dyDescent="0.2">
      <c r="A301" s="1011" t="s">
        <v>12</v>
      </c>
      <c r="B301" s="1012"/>
      <c r="C301" s="278">
        <f>MinRegYear(C299,C305:C316)</f>
        <v>2001</v>
      </c>
      <c r="D301" s="279">
        <f ca="true">IF(MAX(C305:C316)-MIN(C305:C316)&lt;5,AVERAGEIF(C305:C316,"&gt;0",D305:D316),
IF(FORECAST($C301,D$305:D$316,$C$305:$C$316)&lt;0,0,
IF(FORECAST($C301,D$305:D$316,$C$305:$C$316)&gt;100,100,
FORECAST($C301,D$305:D$316,$C$305:$C$316))))</f>
        <v>9.1671181986445731</v>
      </c>
      <c r="E301" s="280"/>
      <c r="F301" s="281"/>
      <c r="G301" s="281"/>
      <c r="H301" s="282">
        <f ca="true">IF(MAX(C305:C316)-MIN(C305:C316)&lt;5,AVERAGEIF(C305:C316,"&gt;0",H305:H316),
IF(FORECAST($C301,H$305:H$316,$C$305:$C$316)&lt;0,0,
IF(FORECAST($C301,H$305:H$316,$C$305:$C$316)&gt;100,100,
FORECAST($C301,H$305:H$316,$C$305:$C$316))))</f>
        <v>69.641056578008829</v>
      </c>
      <c r="I301" s="279">
        <f ca="true">IF(MAX(C305:C316)-MIN(C305:C316)&lt;5,AVERAGEIF(C305:C316,"&gt;0",I305:I316),
IF(FORECAST($C301,I$305:I$316,$C$305:$C$316)&lt;0,0,
IF(FORECAST($C301,I$305:I$316,$C$305:$C$316)&gt;100,100,
FORECAST($C301,I$305:I$316,$C$305:$C$316))))</f>
        <v>5.0446574632926513</v>
      </c>
      <c r="J301" s="280"/>
      <c r="K301" s="281"/>
      <c r="L301" s="281"/>
      <c r="M301" s="282">
        <f ca="true">IF(MAX(C305:C316)-MIN(C305:C316)&lt;5,AVERAGEIF(C305:C316,"&gt;0",M305:M316),
IF(FORECAST($C301,M$305:M$316,$C$305:$C$316)&lt;0,0,
IF(FORECAST($C301,M$305:M$316,$C$305:$C$316)&gt;100,100,
FORECAST($C301,M$305:M$316,$C$305:$C$316))))</f>
        <v>75.748632657687267</v>
      </c>
      <c r="N301" s="279">
        <f ca="true">IF(MAX(C305:C316)-MIN(C305:C316)&lt;5,AVERAGEIF(C305:C316,"&gt;0",N305:N316),
IF(FORECAST($C301,N$305:N$316,$C$305:$C$316)&lt;0,0,
IF(FORECAST($C301,N$305:N$316,$C$305:$C$316)&gt;100,100,
FORECAST($C301,N$305:N$316,$C$305:$C$316))))</f>
        <v>8.2290715651367918</v>
      </c>
      <c r="O301" s="280"/>
      <c r="P301" s="281"/>
      <c r="Q301" s="281"/>
      <c r="R301" s="282">
        <f ca="true">IF(MAX(C305:C316)-MIN(C305:C316)&lt;5,AVERAGEIF(C305:C316,"&gt;0",R305:R316),
IF(FORECAST($C301,R$305:R$316,$C$305:$C$316)&lt;0,0,
IF(FORECAST($C301,R$305:R$316,$C$305:$C$316)&gt;100,100,
FORECAST($C301,R$305:R$316,$C$305:$C$316))))</f>
        <v>66.491921378067673</v>
      </c>
      <c r="S301" s="279">
        <f ca="true">IF(MAX(C305:C316)-MIN(C305:C316)&lt;5,AVERAGEIF(C305:C316,"&gt;0",S305:S316),
IF(FORECAST($C301,S$305:S$316,$C$305:$C$316)&lt;0,0,
IF(FORECAST($C301,S$305:S$316,$C$305:$C$316)&gt;100,100,
FORECAST($C301,S$305:S$316,$C$305:$C$316))))</f>
        <v>15.573329262314928</v>
      </c>
      <c r="T301" s="280"/>
      <c r="U301" s="281"/>
      <c r="V301" s="281"/>
      <c r="W301" s="282">
        <f ca="true">IF(MAX(C305:C316)-MIN(C305:C316)&lt;5,AVERAGEIF(C305:C316,"&gt;0",W305:W316),
IF(FORECAST($C301,W$305:W$316,$C$305:$C$316)&lt;0,0,
IF(FORECAST($C301,W$305:W$316,$C$305:$C$316)&gt;100,100,
FORECAST($C301,W$305:W$316,$C$305:$C$316))))</f>
        <v>62.716186600711808</v>
      </c>
      <c r="X301" s="279">
        <f ca="true">IF(MAX(C305:C316)-MIN(C305:C316)&lt;5,AVERAGEIF(C305:C316,"&gt;0",X305:X316),
IF(FORECAST($C301,X$305:X$316,$C$305:$C$316)&lt;0,0,
IF(FORECAST($C301,X$305:X$316,$C$305:$C$316)&gt;100,100,
FORECAST($C301,X$305:X$316,$C$305:$C$316))))</f>
        <v>13.471151833834938</v>
      </c>
      <c r="Y301" s="280"/>
      <c r="Z301" s="281"/>
      <c r="AA301" s="281"/>
      <c r="AB301" s="282">
        <f ca="true">IF(MAX(C305:C316)-MIN(C305:C316)&lt;5,AVERAGEIF(C305:C316,"&gt;0",AB305:AB316),
IF(FORECAST($C301,AB$305:AB$316,$C$305:$C$316)&lt;0,0,
IF(FORECAST($C301,AB$305:AB$316,$C$305:$C$316)&gt;100,100,
FORECAST($C301,AB$305:AB$316,$C$305:$C$316))))</f>
        <v>51.712557293151804</v>
      </c>
    </row>
    <row r="302" hidden="true" x14ac:dyDescent="0.2">
      <c r="A302" s="1013"/>
      <c r="B302" s="1014"/>
      <c r="C302" s="257">
        <f>MaxRegYear(C300,C305:C316)</f>
        <v>2020</v>
      </c>
      <c r="D302" s="283">
        <f ca="true">IF(MAX(C305:C316)-MIN(C305:C316)&lt;5,AVERAGEIF(C305:C316,"&gt;0",D305:D316),
IF(FORECAST($C302,D$305:D$316,$C$305:$C$316)&lt;0,0,
IF(FORECAST($C302,D$305:D$316,$C$305:$C$316)&gt;100,100,
FORECAST($C302,D$305:D$316,$C$305:$C$316))))</f>
        <v>12.711673883498463</v>
      </c>
      <c r="E302" s="284"/>
      <c r="F302" s="285"/>
      <c r="G302" s="285"/>
      <c r="H302" s="286">
        <f ca="true">IF(MAX(C305:C316)-MIN(C305:C316)&lt;5,AVERAGEIF(C305:C316,"&gt;0",H305:H316),
IF(FORECAST($C302,H$305:H$316,$C$305:$C$316)&lt;0,0,
IF(FORECAST($C302,H$305:H$316,$C$305:$C$316)&gt;100,100,
FORECAST($C302,H$305:H$316,$C$305:$C$316))))</f>
        <v>49.533585193781164</v>
      </c>
      <c r="I302" s="283">
        <f ca="true">IF(MAX(C305:C316)-MIN(C305:C316)&lt;5,AVERAGEIF(C305:C316,"&gt;0",I305:I316),
IF(FORECAST($C302,I$305:I$316,$C$305:$C$316)&lt;0,0,
IF(FORECAST($C302,I$305:I$316,$C$305:$C$316)&gt;100,100,
FORECAST($C302,I$305:I$316,$C$305:$C$316))))</f>
        <v>17.358989903977772</v>
      </c>
      <c r="J302" s="284"/>
      <c r="K302" s="285"/>
      <c r="L302" s="285"/>
      <c r="M302" s="286">
        <f ca="true">IF(MAX(C305:C316)-MIN(C305:C316)&lt;5,AVERAGEIF(C305:C316,"&gt;0",M305:M316),
IF(FORECAST($C302,M$305:M$316,$C$305:$C$316)&lt;0,0,
IF(FORECAST($C302,M$305:M$316,$C$305:$C$316)&gt;100,100,
FORECAST($C302,M$305:M$316,$C$305:$C$316))))</f>
        <v>39.642562112594533</v>
      </c>
      <c r="N302" s="283">
        <f ca="true">IF(MAX(C305:C316)-MIN(C305:C316)&lt;5,AVERAGEIF(C305:C316,"&gt;0",N305:N316),
IF(FORECAST($C302,N$305:N$316,$C$305:$C$316)&lt;0,0,
IF(FORECAST($C302,N$305:N$316,$C$305:$C$316)&gt;100,100,
FORECAST($C302,N$305:N$316,$C$305:$C$316))))</f>
        <v>19.762134265655277</v>
      </c>
      <c r="O302" s="284"/>
      <c r="P302" s="285"/>
      <c r="Q302" s="285"/>
      <c r="R302" s="286">
        <f ca="true">IF(MAX(C305:C316)-MIN(C305:C316)&lt;5,AVERAGEIF(C305:C316,"&gt;0",R305:R316),
IF(FORECAST($C302,R$305:R$316,$C$305:$C$316)&lt;0,0,
IF(FORECAST($C302,R$305:R$316,$C$305:$C$316)&gt;100,100,
FORECAST($C302,R$305:R$316,$C$305:$C$316))))</f>
        <v>41.883774496639489</v>
      </c>
      <c r="S302" s="283">
        <f ca="true">IF(MAX(C305:C316)-MIN(C305:C316)&lt;5,AVERAGEIF(C305:C316,"&gt;0",S305:S316),
IF(FORECAST($C302,S$305:S$316,$C$305:$C$316)&lt;0,0,
IF(FORECAST($C302,S$305:S$316,$C$305:$C$316)&gt;100,100,
FORECAST($C302,S$305:S$316,$C$305:$C$316))))</f>
        <v>20.428228300165813</v>
      </c>
      <c r="T302" s="284"/>
      <c r="U302" s="285"/>
      <c r="V302" s="285"/>
      <c r="W302" s="286">
        <f ca="true">IF(MAX(C305:C316)-MIN(C305:C316)&lt;5,AVERAGEIF(C305:C316,"&gt;0",W305:W316),
IF(FORECAST($C302,W$305:W$316,$C$305:$C$316)&lt;0,0,
IF(FORECAST($C302,W$305:W$316,$C$305:$C$316)&gt;100,100,
FORECAST($C302,W$305:W$316,$C$305:$C$316))))</f>
        <v>28.325039508060854</v>
      </c>
      <c r="X302" s="283">
        <f ca="true">IF(MAX(C305:C316)-MIN(C305:C316)&lt;5,AVERAGEIF(C305:C316,"&gt;0",X305:X316),
IF(FORECAST($C302,X$305:X$316,$C$305:$C$316)&lt;0,0,
IF(FORECAST($C302,X$305:X$316,$C$305:$C$316)&gt;100,100,
FORECAST($C302,X$305:X$316,$C$305:$C$316))))</f>
        <v>46.410524437753338</v>
      </c>
      <c r="Y302" s="284"/>
      <c r="Z302" s="285"/>
      <c r="AA302" s="285"/>
      <c r="AB302" s="286">
        <f ca="true">IF(MAX(C305:C316)-MIN(C305:C316)&lt;5,AVERAGEIF(C305:C316,"&gt;0",AB305:AB316),
IF(FORECAST($C302,AB$305:AB$316,$C$305:$C$316)&lt;0,0,
IF(FORECAST($C302,AB$305:AB$316,$C$305:$C$316)&gt;100,100,
FORECAST($C302,AB$305:AB$316,$C$305:$C$316))))</f>
        <v>2.0465020543451828</v>
      </c>
    </row>
    <row r="303" ht="9" customHeight="true" x14ac:dyDescent="0.2">
      <c r="D303" s="287"/>
      <c r="I303" s="287"/>
      <c r="K303" s="247"/>
      <c r="L303" s="247"/>
      <c r="N303" s="287"/>
      <c r="P303" s="247"/>
      <c r="Q303" s="247"/>
      <c r="S303" s="287"/>
      <c r="U303" s="247"/>
      <c r="V303" s="247"/>
      <c r="X303" s="287"/>
      <c r="Z303" s="247"/>
      <c r="AA303" s="247"/>
      <c r="AB303" s="288"/>
    </row>
    <row r="304" ht="22.5" customHeight="true" x14ac:dyDescent="0.2">
      <c r="B304" s="310" t="s">
        <v>8</v>
      </c>
      <c r="C304" s="290" t="s">
        <v>9</v>
      </c>
      <c r="D304" s="291" t="s">
        <v>14</v>
      </c>
      <c r="E304" s="251" t="s">
        <v>26</v>
      </c>
      <c r="F304" s="292"/>
      <c r="G304" s="292"/>
      <c r="H304" s="293" t="s">
        <v>19</v>
      </c>
      <c r="I304" s="291" t="s">
        <v>14</v>
      </c>
      <c r="J304" s="251" t="s">
        <v>26</v>
      </c>
      <c r="K304" s="292"/>
      <c r="L304" s="292"/>
      <c r="M304" s="293" t="s">
        <v>19</v>
      </c>
      <c r="N304" s="291" t="s">
        <v>14</v>
      </c>
      <c r="O304" s="251" t="s">
        <v>26</v>
      </c>
      <c r="P304" s="292"/>
      <c r="Q304" s="292"/>
      <c r="R304" s="293" t="s">
        <v>19</v>
      </c>
      <c r="S304" s="291" t="s">
        <v>14</v>
      </c>
      <c r="T304" s="251" t="s">
        <v>26</v>
      </c>
      <c r="U304" s="292"/>
      <c r="V304" s="292"/>
      <c r="W304" s="293" t="s">
        <v>19</v>
      </c>
      <c r="X304" s="291" t="s">
        <v>14</v>
      </c>
      <c r="Y304" s="251" t="s">
        <v>26</v>
      </c>
      <c r="Z304" s="292"/>
      <c r="AA304" s="292"/>
      <c r="AB304" s="293" t="s">
        <v>19</v>
      </c>
      <c r="AD304" s="294"/>
    </row>
    <row r="305" x14ac:dyDescent="0.2">
      <c r="A305" s="295"/>
      <c r="B305" s="615" t="s">
        <v>188</v>
      </c>
      <c r="C305" s="616">
        <v>2003</v>
      </c>
      <c r="D305" s="209">
        <f t="shared" ref="D305:D316" ca="true" si="45">IF(ISERROR(INDIRECT(CONCATENATE($B305,"!M122"))),"",INDIRECT(CONCATENATE($B305,"!M122")))</f>
        <v>11.256798332364067</v>
      </c>
      <c r="E305" s="299" t="str">
        <f t="shared" ref="E305:E316" ca="true" si="46">IF(ISERROR(INDIRECT(CONCATENATE($B305,"!M129"))),"",INDIRECT(CONCATENATE($B305,"!M129")))</f>
        <v>N/A</v>
      </c>
      <c r="F305" s="297"/>
      <c r="G305" s="297"/>
      <c r="H305" s="298">
        <f t="shared" ref="H305:H316" ca="true" si="47">IF(ISERROR(INDIRECT(CONCATENATE($B305,"!M127"))),"",INDIRECT(CONCATENATE($B305,"!M127")))</f>
        <v>69.617899054646728</v>
      </c>
      <c r="I305" s="209">
        <f t="shared" ref="I305:I316" ca="true" si="48">IF(ISERROR(INDIRECT(CONCATENATE($B305,"!N122"))),"",INDIRECT(CONCATENATE($B305,"!N122")))</f>
        <v>9.2445422860234014</v>
      </c>
      <c r="J305" s="296" t="str">
        <f t="shared" ref="J305:J316" ca="true" si="49">IF(ISERROR(INDIRECT(CONCATENATE($B305,"!N129"))),"",INDIRECT(CONCATENATE($B305,"!N129")))</f>
        <v>N/A</v>
      </c>
      <c r="K305" s="297"/>
      <c r="L305" s="297"/>
      <c r="M305" s="298">
        <f t="shared" ref="M305:M316" ca="true" si="50">IF(ISERROR(INDIRECT(CONCATENATE($B305,"!N127"))),"",INDIRECT(CONCATENATE($B305,"!N127")))</f>
        <v>70.996829280438106</v>
      </c>
      <c r="N305" s="209">
        <f t="shared" ref="N305:N316" ca="true" si="51">IF(ISERROR(INDIRECT(CONCATENATE($B305,"!O122"))),"",INDIRECT(CONCATENATE($B305,"!O122")))</f>
        <v>11.94701128338942</v>
      </c>
      <c r="O305" s="296" t="str">
        <f t="shared" ref="O305:O316" ca="true" si="52">IF(ISERROR(INDIRECT(CONCATENATE($B305,"!O129"))),"",INDIRECT(CONCATENATE($B305,"!O129")))</f>
        <v>N/A</v>
      </c>
      <c r="P305" s="297"/>
      <c r="Q305" s="297"/>
      <c r="R305" s="298">
        <f t="shared" ref="R305:R316" ca="true" si="53">IF(ISERROR(INDIRECT(CONCATENATE($B305,"!O127"))),"",INDIRECT(CONCATENATE($B305,"!O127")))</f>
        <v>63.056545611432746</v>
      </c>
      <c r="S305" s="209">
        <f t="shared" ref="S305:S316" ca="true" si="54">IF(ISERROR(INDIRECT(CONCATENATE($B305,"!P122"))),"",INDIRECT(CONCATENATE($B305,"!P122")))</f>
        <v>18.715740725407553</v>
      </c>
      <c r="T305" s="296" t="str">
        <f t="shared" ref="T305:T316" ca="true" si="55">IF(ISERROR(INDIRECT(CONCATENATE($B305,"!P129"))),"",INDIRECT(CONCATENATE($B305,"!P129")))</f>
        <v>N/A</v>
      </c>
      <c r="U305" s="297"/>
      <c r="V305" s="297"/>
      <c r="W305" s="298">
        <f t="shared" ref="W305:W316" ca="true" si="56">IF(ISERROR(INDIRECT(CONCATENATE($B305,"!P127"))),"",INDIRECT(CONCATENATE($B305,"!P127")))</f>
        <v>58.807971206933871</v>
      </c>
      <c r="X305" s="209">
        <f t="shared" ref="X305:X316" ca="true" si="57">IF(ISERROR(INDIRECT(CONCATENATE($B305,"!Q122"))),"",INDIRECT(CONCATENATE($B305,"!Q122")))</f>
        <v>23.955237569488222</v>
      </c>
      <c r="Y305" s="296" t="str">
        <f t="shared" ref="Y305:Y316" ca="true" si="58">IF(ISERROR(INDIRECT(CONCATENATE($B305,"!Q129"))),"",INDIRECT(CONCATENATE($B305,"!Q129")))</f>
        <v>N/A</v>
      </c>
      <c r="Z305" s="297"/>
      <c r="AA305" s="297"/>
      <c r="AB305" s="298">
        <f t="shared" ref="AB305:AB316" ca="true" si="59">IF(ISERROR(INDIRECT(CONCATENATE($B305,"!Q2127"))),"",INDIRECT(CONCATENATE($B305,"!Q127")))</f>
        <v>42.457874417065874</v>
      </c>
    </row>
    <row r="306" x14ac:dyDescent="0.2">
      <c r="A306" s="295"/>
      <c r="B306" s="617" t="s">
        <v>267</v>
      </c>
      <c r="C306" s="618">
        <v>2008</v>
      </c>
      <c r="D306" s="210">
        <f t="shared" ca="true" si="45"/>
        <v>7.2147011897276156</v>
      </c>
      <c r="E306" s="299">
        <f t="shared" ca="true" si="46"/>
        <v>88.710599904753892</v>
      </c>
      <c r="F306" s="297"/>
      <c r="G306" s="297"/>
      <c r="H306" s="300">
        <f t="shared" ca="true" si="47"/>
        <v>50.239266611383556</v>
      </c>
      <c r="I306" s="210">
        <f t="shared" ca="true" si="48"/>
        <v>5.6275013518796895</v>
      </c>
      <c r="J306" s="299">
        <f t="shared" ca="true" si="49"/>
        <v>81.328182248476324</v>
      </c>
      <c r="K306" s="297"/>
      <c r="L306" s="297"/>
      <c r="M306" s="300">
        <f t="shared" ca="true" si="50"/>
        <v>54.708996171890568</v>
      </c>
      <c r="N306" s="210">
        <f t="shared" ca="true" si="51"/>
        <v>4.3282915622644627</v>
      </c>
      <c r="O306" s="299">
        <f t="shared" ca="true" si="52"/>
        <v>83.518748051932917</v>
      </c>
      <c r="P306" s="297"/>
      <c r="Q306" s="297"/>
      <c r="R306" s="300">
        <f t="shared" ca="true" si="53"/>
        <v>57.16369937272718</v>
      </c>
      <c r="S306" s="210">
        <f t="shared" ca="true" si="54"/>
        <v>4.054651542039327</v>
      </c>
      <c r="T306" s="299">
        <f t="shared" ca="true" si="55"/>
        <v>80.503510045280223</v>
      </c>
      <c r="U306" s="297"/>
      <c r="V306" s="297"/>
      <c r="W306" s="300">
        <f t="shared" ca="true" si="56"/>
        <v>54.449929203290829</v>
      </c>
      <c r="X306" s="210">
        <f t="shared" ca="true" si="57"/>
        <v>7.8137077415606564</v>
      </c>
      <c r="Y306" s="299">
        <f t="shared" ca="true" si="58"/>
        <v>69.598429347691294</v>
      </c>
      <c r="Z306" s="297"/>
      <c r="AA306" s="297"/>
      <c r="AB306" s="300">
        <f t="shared" ca="true" si="59"/>
        <v>53.263405577975242</v>
      </c>
    </row>
    <row r="307" x14ac:dyDescent="0.2">
      <c r="A307" s="295"/>
      <c r="B307" s="617" t="s">
        <v>180</v>
      </c>
      <c r="C307" s="618">
        <v>2009</v>
      </c>
      <c r="D307" s="210">
        <f t="shared" ca="true" si="45"/>
        <v>13.971887800282044</v>
      </c>
      <c r="E307" s="299">
        <f t="shared" ca="true" si="46"/>
        <v>85.672741093309739</v>
      </c>
      <c r="F307" s="297"/>
      <c r="G307" s="297"/>
      <c r="H307" s="300">
        <f t="shared" ca="true" si="47"/>
        <v>67.161386257584738</v>
      </c>
      <c r="I307" s="210">
        <f t="shared" ca="true" si="48"/>
        <v>12.526897472755818</v>
      </c>
      <c r="J307" s="299">
        <f t="shared" ca="true" si="49"/>
        <v>77.841685200731092</v>
      </c>
      <c r="K307" s="297"/>
      <c r="L307" s="297"/>
      <c r="M307" s="300">
        <f t="shared" ca="true" si="50"/>
        <v>68.172894365123526</v>
      </c>
      <c r="N307" s="210">
        <f t="shared" ca="true" si="51"/>
        <v>21.132237954502578</v>
      </c>
      <c r="O307" s="299">
        <f t="shared" ca="true" si="52"/>
        <v>78.688775666160211</v>
      </c>
      <c r="P307" s="297"/>
      <c r="Q307" s="297"/>
      <c r="R307" s="300">
        <f t="shared" ca="true" si="53"/>
        <v>55.505786078467068</v>
      </c>
      <c r="S307" s="210">
        <f t="shared" ca="true" si="54"/>
        <v>29.349955461526555</v>
      </c>
      <c r="T307" s="299">
        <f t="shared" ca="true" si="55"/>
        <v>77.083954269248338</v>
      </c>
      <c r="U307" s="297"/>
      <c r="V307" s="297"/>
      <c r="W307" s="300">
        <f t="shared" ca="true" si="56"/>
        <v>44.944764953334762</v>
      </c>
      <c r="X307" s="210">
        <f t="shared" ca="true" si="57"/>
        <v>34.552360210808061</v>
      </c>
      <c r="Y307" s="299">
        <f t="shared" ca="true" si="58"/>
        <v>80.055566762150477</v>
      </c>
      <c r="Z307" s="297"/>
      <c r="AA307" s="297"/>
      <c r="AB307" s="300">
        <f t="shared" ca="true" si="59"/>
        <v>18.978156581760743</v>
      </c>
      <c r="AD307" s="301"/>
    </row>
    <row r="308" x14ac:dyDescent="0.2">
      <c r="A308" s="295"/>
      <c r="B308" s="617" t="s">
        <v>352</v>
      </c>
      <c r="C308" s="618">
        <v>2011</v>
      </c>
      <c r="D308" s="210">
        <f t="shared" ca="true" si="45"/>
        <v>8.4130269637895836</v>
      </c>
      <c r="E308" s="299">
        <f t="shared" ca="true" si="46"/>
        <v>88.463658405120754</v>
      </c>
      <c r="F308" s="297"/>
      <c r="G308" s="297"/>
      <c r="H308" s="300">
        <f t="shared" ca="true" si="47"/>
        <v>65.385583808386698</v>
      </c>
      <c r="I308" s="210">
        <f t="shared" ca="true" si="48"/>
        <v>8.6671099840649664</v>
      </c>
      <c r="J308" s="299">
        <f t="shared" ca="true" si="49"/>
        <v>93.783012190601397</v>
      </c>
      <c r="K308" s="297"/>
      <c r="L308" s="297"/>
      <c r="M308" s="300">
        <f t="shared" ca="true" si="50"/>
        <v>61.456590321623203</v>
      </c>
      <c r="N308" s="210">
        <f t="shared" ca="true" si="51"/>
        <v>9.5790550733286608</v>
      </c>
      <c r="O308" s="299">
        <f t="shared" ca="true" si="52"/>
        <v>90.341813297903499</v>
      </c>
      <c r="P308" s="297"/>
      <c r="Q308" s="297"/>
      <c r="R308" s="300">
        <f t="shared" ca="true" si="53"/>
        <v>59.221365683298352</v>
      </c>
      <c r="S308" s="210">
        <f t="shared" ca="true" si="54"/>
        <v>15.394189172980685</v>
      </c>
      <c r="T308" s="299">
        <f t="shared" ca="true" si="55"/>
        <v>90.128581400220085</v>
      </c>
      <c r="U308" s="297"/>
      <c r="V308" s="297"/>
      <c r="W308" s="300">
        <f t="shared" ca="true" si="56"/>
        <v>45.70269565861102</v>
      </c>
      <c r="X308" s="210">
        <f t="shared" ca="true" si="57"/>
        <v>30.173512825539312</v>
      </c>
      <c r="Y308" s="299">
        <f t="shared" ca="true" si="58"/>
        <v>86.525471849865468</v>
      </c>
      <c r="Z308" s="297"/>
      <c r="AA308" s="297"/>
      <c r="AB308" s="300">
        <f t="shared" ca="true" si="59"/>
        <v>23.181525248907086</v>
      </c>
    </row>
    <row r="309" x14ac:dyDescent="0.2">
      <c r="A309" s="295"/>
      <c r="B309" s="617" t="s">
        <v>490</v>
      </c>
      <c r="C309" s="618">
        <v>2015</v>
      </c>
      <c r="D309" s="210">
        <f t="shared" ca="true" si="45"/>
        <v>10.232604873003233</v>
      </c>
      <c r="E309" s="299" t="str">
        <f t="shared" ca="true" si="46"/>
        <v>N/A</v>
      </c>
      <c r="F309" s="297"/>
      <c r="G309" s="297"/>
      <c r="H309" s="300">
        <f t="shared" ca="true" si="47"/>
        <v>51.613330575353231</v>
      </c>
      <c r="I309" s="210">
        <f t="shared" ca="true" si="48"/>
        <v>12.558932427572262</v>
      </c>
      <c r="J309" s="299" t="str">
        <f t="shared" ca="true" si="49"/>
        <v>N/A</v>
      </c>
      <c r="K309" s="297"/>
      <c r="L309" s="297"/>
      <c r="M309" s="300">
        <f t="shared" ca="true" si="50"/>
        <v>45.818171933760546</v>
      </c>
      <c r="N309" s="210">
        <f t="shared" ca="true" si="51"/>
        <v>18.245491365488164</v>
      </c>
      <c r="O309" s="299" t="str">
        <f t="shared" ca="true" si="52"/>
        <v>N/A</v>
      </c>
      <c r="P309" s="297"/>
      <c r="Q309" s="297"/>
      <c r="R309" s="300">
        <f t="shared" ca="true" si="53"/>
        <v>42.07689688361009</v>
      </c>
      <c r="S309" s="210">
        <f t="shared" ca="true" si="54"/>
        <v>21.53430081384036</v>
      </c>
      <c r="T309" s="299" t="str">
        <f t="shared" ca="true" si="55"/>
        <v>N/A</v>
      </c>
      <c r="U309" s="297"/>
      <c r="V309" s="297"/>
      <c r="W309" s="300">
        <f t="shared" ca="true" si="56"/>
        <v>31.471483362548074</v>
      </c>
      <c r="X309" s="210">
        <f t="shared" ca="true" si="57"/>
        <v>41.81204864128717</v>
      </c>
      <c r="Y309" s="299" t="str">
        <f t="shared" ca="true" si="58"/>
        <v>N/A</v>
      </c>
      <c r="Z309" s="297"/>
      <c r="AA309" s="297"/>
      <c r="AB309" s="300">
        <f t="shared" ca="true" si="59"/>
        <v>10.133145736636576</v>
      </c>
    </row>
    <row r="310" x14ac:dyDescent="0.2">
      <c r="A310" s="295"/>
      <c r="B310" s="617" t="s">
        <v>612</v>
      </c>
      <c r="C310" s="618">
        <v>2018</v>
      </c>
      <c r="D310" s="210">
        <f t="shared" ca="true" si="45"/>
        <v>14.733912649623749</v>
      </c>
      <c r="E310" s="299">
        <f t="shared" ca="true" si="46"/>
        <v>86.092199752678468</v>
      </c>
      <c r="F310" s="297"/>
      <c r="G310" s="297"/>
      <c r="H310" s="300">
        <f t="shared" ca="true" si="47"/>
        <v>52.448171040424519</v>
      </c>
      <c r="I310" s="210">
        <f t="shared" ca="true" si="48"/>
        <v>19.234081339551743</v>
      </c>
      <c r="J310" s="299">
        <f t="shared" ca="true" si="49"/>
        <v>85.798790392291451</v>
      </c>
      <c r="K310" s="297"/>
      <c r="L310" s="297"/>
      <c r="M310" s="300">
        <f t="shared" ca="true" si="50"/>
        <v>43.1197827356376</v>
      </c>
      <c r="N310" s="210">
        <f t="shared" ca="true" si="51"/>
        <v>19.348533553430986</v>
      </c>
      <c r="O310" s="299">
        <f t="shared" ca="true" si="52"/>
        <v>93.502661681813237</v>
      </c>
      <c r="P310" s="297"/>
      <c r="Q310" s="297"/>
      <c r="R310" s="300">
        <f t="shared" ca="true" si="53"/>
        <v>46.807628369246537</v>
      </c>
      <c r="S310" s="210">
        <f t="shared" ca="true" si="54"/>
        <v>19.211355973640352</v>
      </c>
      <c r="T310" s="299">
        <f t="shared" ca="true" si="55"/>
        <v>96.878478940126499</v>
      </c>
      <c r="U310" s="297"/>
      <c r="V310" s="297"/>
      <c r="W310" s="300">
        <f t="shared" ca="true" si="56"/>
        <v>35.936773568301568</v>
      </c>
      <c r="X310" s="210">
        <f t="shared" ca="true" si="57"/>
        <v>43.071813015762118</v>
      </c>
      <c r="Y310" s="299">
        <f t="shared" ca="true" si="58"/>
        <v>96.603263692561853</v>
      </c>
      <c r="Z310" s="297"/>
      <c r="AA310" s="297"/>
      <c r="AB310" s="300">
        <f t="shared" ca="true" si="59"/>
        <v>10.649067572834186</v>
      </c>
    </row>
    <row r="311" x14ac:dyDescent="0.2">
      <c r="A311" s="295"/>
      <c r="B311" s="617"/>
      <c r="C311" s="618"/>
      <c r="D311" s="210" t="str">
        <f t="shared" ca="true" si="45"/>
        <v/>
      </c>
      <c r="E311" s="299" t="str">
        <f t="shared" ca="true" si="46"/>
        <v/>
      </c>
      <c r="F311" s="297"/>
      <c r="G311" s="297"/>
      <c r="H311" s="300" t="str">
        <f t="shared" ca="true" si="47"/>
        <v/>
      </c>
      <c r="I311" s="210" t="str">
        <f t="shared" ca="true" si="48"/>
        <v/>
      </c>
      <c r="J311" s="299" t="str">
        <f t="shared" ca="true" si="49"/>
        <v/>
      </c>
      <c r="K311" s="297"/>
      <c r="L311" s="297"/>
      <c r="M311" s="300" t="str">
        <f t="shared" ca="true" si="50"/>
        <v/>
      </c>
      <c r="N311" s="210" t="str">
        <f t="shared" ca="true" si="51"/>
        <v/>
      </c>
      <c r="O311" s="299" t="str">
        <f t="shared" ca="true" si="52"/>
        <v/>
      </c>
      <c r="P311" s="297"/>
      <c r="Q311" s="297"/>
      <c r="R311" s="300" t="str">
        <f t="shared" ca="true" si="53"/>
        <v/>
      </c>
      <c r="S311" s="210" t="str">
        <f t="shared" ca="true" si="54"/>
        <v/>
      </c>
      <c r="T311" s="299" t="str">
        <f t="shared" ca="true" si="55"/>
        <v/>
      </c>
      <c r="U311" s="297"/>
      <c r="V311" s="297"/>
      <c r="W311" s="300" t="str">
        <f t="shared" ca="true" si="56"/>
        <v/>
      </c>
      <c r="X311" s="210" t="str">
        <f t="shared" ca="true" si="57"/>
        <v/>
      </c>
      <c r="Y311" s="299" t="str">
        <f t="shared" ca="true" si="58"/>
        <v/>
      </c>
      <c r="Z311" s="297"/>
      <c r="AA311" s="297"/>
      <c r="AB311" s="300" t="str">
        <f t="shared" ca="true" si="59"/>
        <v/>
      </c>
    </row>
    <row r="312" x14ac:dyDescent="0.2">
      <c r="A312" s="295"/>
      <c r="B312" s="617"/>
      <c r="C312" s="618"/>
      <c r="D312" s="210" t="str">
        <f t="shared" ca="true" si="45"/>
        <v/>
      </c>
      <c r="E312" s="299" t="str">
        <f t="shared" ca="true" si="46"/>
        <v/>
      </c>
      <c r="F312" s="297"/>
      <c r="G312" s="297"/>
      <c r="H312" s="300" t="str">
        <f t="shared" ca="true" si="47"/>
        <v/>
      </c>
      <c r="I312" s="210" t="str">
        <f t="shared" ca="true" si="48"/>
        <v/>
      </c>
      <c r="J312" s="299" t="str">
        <f t="shared" ca="true" si="49"/>
        <v/>
      </c>
      <c r="K312" s="297"/>
      <c r="L312" s="297"/>
      <c r="M312" s="300" t="str">
        <f t="shared" ca="true" si="50"/>
        <v/>
      </c>
      <c r="N312" s="210" t="str">
        <f t="shared" ca="true" si="51"/>
        <v/>
      </c>
      <c r="O312" s="299" t="str">
        <f t="shared" ca="true" si="52"/>
        <v/>
      </c>
      <c r="P312" s="297"/>
      <c r="Q312" s="297"/>
      <c r="R312" s="300" t="str">
        <f t="shared" ca="true" si="53"/>
        <v/>
      </c>
      <c r="S312" s="210" t="str">
        <f t="shared" ca="true" si="54"/>
        <v/>
      </c>
      <c r="T312" s="299" t="str">
        <f t="shared" ca="true" si="55"/>
        <v/>
      </c>
      <c r="U312" s="297"/>
      <c r="V312" s="297"/>
      <c r="W312" s="300" t="str">
        <f t="shared" ca="true" si="56"/>
        <v/>
      </c>
      <c r="X312" s="210" t="str">
        <f t="shared" ca="true" si="57"/>
        <v/>
      </c>
      <c r="Y312" s="299" t="str">
        <f t="shared" ca="true" si="58"/>
        <v/>
      </c>
      <c r="Z312" s="297"/>
      <c r="AA312" s="297"/>
      <c r="AB312" s="300" t="str">
        <f t="shared" ca="true" si="59"/>
        <v/>
      </c>
    </row>
    <row r="313" x14ac:dyDescent="0.2">
      <c r="A313" s="295"/>
      <c r="B313" s="617"/>
      <c r="C313" s="618"/>
      <c r="D313" s="210" t="str">
        <f t="shared" ca="true" si="45"/>
        <v/>
      </c>
      <c r="E313" s="299" t="str">
        <f t="shared" ca="true" si="46"/>
        <v/>
      </c>
      <c r="F313" s="297"/>
      <c r="G313" s="297"/>
      <c r="H313" s="300" t="str">
        <f t="shared" ca="true" si="47"/>
        <v/>
      </c>
      <c r="I313" s="210" t="str">
        <f t="shared" ca="true" si="48"/>
        <v/>
      </c>
      <c r="J313" s="299" t="str">
        <f t="shared" ca="true" si="49"/>
        <v/>
      </c>
      <c r="K313" s="297"/>
      <c r="L313" s="297"/>
      <c r="M313" s="300" t="str">
        <f t="shared" ca="true" si="50"/>
        <v/>
      </c>
      <c r="N313" s="210" t="str">
        <f t="shared" ca="true" si="51"/>
        <v/>
      </c>
      <c r="O313" s="299" t="str">
        <f t="shared" ca="true" si="52"/>
        <v/>
      </c>
      <c r="P313" s="297"/>
      <c r="Q313" s="297"/>
      <c r="R313" s="300" t="str">
        <f t="shared" ca="true" si="53"/>
        <v/>
      </c>
      <c r="S313" s="210" t="str">
        <f t="shared" ca="true" si="54"/>
        <v/>
      </c>
      <c r="T313" s="299" t="str">
        <f t="shared" ca="true" si="55"/>
        <v/>
      </c>
      <c r="U313" s="297"/>
      <c r="V313" s="297"/>
      <c r="W313" s="300" t="str">
        <f t="shared" ca="true" si="56"/>
        <v/>
      </c>
      <c r="X313" s="210" t="str">
        <f t="shared" ca="true" si="57"/>
        <v/>
      </c>
      <c r="Y313" s="299" t="str">
        <f t="shared" ca="true" si="58"/>
        <v/>
      </c>
      <c r="Z313" s="297"/>
      <c r="AA313" s="297"/>
      <c r="AB313" s="300" t="str">
        <f t="shared" ca="true" si="59"/>
        <v/>
      </c>
    </row>
    <row r="314" x14ac:dyDescent="0.2">
      <c r="A314" s="295"/>
      <c r="B314" s="617"/>
      <c r="C314" s="618"/>
      <c r="D314" s="210" t="str">
        <f t="shared" ca="true" si="45"/>
        <v/>
      </c>
      <c r="E314" s="299" t="str">
        <f t="shared" ca="true" si="46"/>
        <v/>
      </c>
      <c r="F314" s="297"/>
      <c r="G314" s="297"/>
      <c r="H314" s="300" t="str">
        <f t="shared" ca="true" si="47"/>
        <v/>
      </c>
      <c r="I314" s="210" t="str">
        <f t="shared" ca="true" si="48"/>
        <v/>
      </c>
      <c r="J314" s="299" t="str">
        <f t="shared" ca="true" si="49"/>
        <v/>
      </c>
      <c r="K314" s="297"/>
      <c r="L314" s="297"/>
      <c r="M314" s="300" t="str">
        <f t="shared" ca="true" si="50"/>
        <v/>
      </c>
      <c r="N314" s="210" t="str">
        <f t="shared" ca="true" si="51"/>
        <v/>
      </c>
      <c r="O314" s="299" t="str">
        <f t="shared" ca="true" si="52"/>
        <v/>
      </c>
      <c r="P314" s="297"/>
      <c r="Q314" s="297"/>
      <c r="R314" s="300" t="str">
        <f t="shared" ca="true" si="53"/>
        <v/>
      </c>
      <c r="S314" s="210" t="str">
        <f t="shared" ca="true" si="54"/>
        <v/>
      </c>
      <c r="T314" s="299" t="str">
        <f t="shared" ca="true" si="55"/>
        <v/>
      </c>
      <c r="U314" s="297"/>
      <c r="V314" s="297"/>
      <c r="W314" s="300" t="str">
        <f t="shared" ca="true" si="56"/>
        <v/>
      </c>
      <c r="X314" s="210" t="str">
        <f t="shared" ca="true" si="57"/>
        <v/>
      </c>
      <c r="Y314" s="299" t="str">
        <f t="shared" ca="true" si="58"/>
        <v/>
      </c>
      <c r="Z314" s="297"/>
      <c r="AA314" s="297"/>
      <c r="AB314" s="300" t="str">
        <f t="shared" ca="true" si="59"/>
        <v/>
      </c>
    </row>
    <row r="315" x14ac:dyDescent="0.2">
      <c r="A315" s="295"/>
      <c r="B315" s="617"/>
      <c r="C315" s="618"/>
      <c r="D315" s="210" t="str">
        <f t="shared" ca="true" si="45"/>
        <v/>
      </c>
      <c r="E315" s="299" t="str">
        <f t="shared" ca="true" si="46"/>
        <v/>
      </c>
      <c r="F315" s="297"/>
      <c r="G315" s="297"/>
      <c r="H315" s="300" t="str">
        <f t="shared" ca="true" si="47"/>
        <v/>
      </c>
      <c r="I315" s="210" t="str">
        <f t="shared" ca="true" si="48"/>
        <v/>
      </c>
      <c r="J315" s="299" t="str">
        <f t="shared" ca="true" si="49"/>
        <v/>
      </c>
      <c r="K315" s="297"/>
      <c r="L315" s="297"/>
      <c r="M315" s="300" t="str">
        <f t="shared" ca="true" si="50"/>
        <v/>
      </c>
      <c r="N315" s="210" t="str">
        <f t="shared" ca="true" si="51"/>
        <v/>
      </c>
      <c r="O315" s="299" t="str">
        <f t="shared" ca="true" si="52"/>
        <v/>
      </c>
      <c r="P315" s="297"/>
      <c r="Q315" s="297"/>
      <c r="R315" s="300" t="str">
        <f t="shared" ca="true" si="53"/>
        <v/>
      </c>
      <c r="S315" s="210" t="str">
        <f t="shared" ca="true" si="54"/>
        <v/>
      </c>
      <c r="T315" s="299" t="str">
        <f t="shared" ca="true" si="55"/>
        <v/>
      </c>
      <c r="U315" s="297"/>
      <c r="V315" s="297"/>
      <c r="W315" s="300" t="str">
        <f t="shared" ca="true" si="56"/>
        <v/>
      </c>
      <c r="X315" s="210" t="str">
        <f t="shared" ca="true" si="57"/>
        <v/>
      </c>
      <c r="Y315" s="299" t="str">
        <f t="shared" ca="true" si="58"/>
        <v/>
      </c>
      <c r="Z315" s="297"/>
      <c r="AA315" s="297"/>
      <c r="AB315" s="300" t="str">
        <f t="shared" ca="true" si="59"/>
        <v/>
      </c>
    </row>
    <row r="316" x14ac:dyDescent="0.2">
      <c r="A316" s="295"/>
      <c r="B316" s="619"/>
      <c r="C316" s="620"/>
      <c r="D316" s="211" t="str">
        <f t="shared" ca="true" si="45"/>
        <v/>
      </c>
      <c r="E316" s="302" t="str">
        <f t="shared" ca="true" si="46"/>
        <v/>
      </c>
      <c r="F316" s="303"/>
      <c r="G316" s="304"/>
      <c r="H316" s="305" t="str">
        <f t="shared" ca="true" si="47"/>
        <v/>
      </c>
      <c r="I316" s="211" t="str">
        <f t="shared" ca="true" si="48"/>
        <v/>
      </c>
      <c r="J316" s="302" t="str">
        <f t="shared" ca="true" si="49"/>
        <v/>
      </c>
      <c r="K316" s="303"/>
      <c r="L316" s="304"/>
      <c r="M316" s="305" t="str">
        <f t="shared" ca="true" si="50"/>
        <v/>
      </c>
      <c r="N316" s="211" t="str">
        <f t="shared" ca="true" si="51"/>
        <v/>
      </c>
      <c r="O316" s="302" t="str">
        <f t="shared" ca="true" si="52"/>
        <v/>
      </c>
      <c r="P316" s="303"/>
      <c r="Q316" s="304"/>
      <c r="R316" s="305" t="str">
        <f t="shared" ca="true" si="53"/>
        <v/>
      </c>
      <c r="S316" s="211" t="str">
        <f t="shared" ca="true" si="54"/>
        <v/>
      </c>
      <c r="T316" s="302" t="str">
        <f t="shared" ca="true" si="55"/>
        <v/>
      </c>
      <c r="U316" s="303"/>
      <c r="V316" s="304"/>
      <c r="W316" s="305" t="str">
        <f t="shared" ca="true" si="56"/>
        <v/>
      </c>
      <c r="X316" s="211" t="str">
        <f t="shared" ca="true" si="57"/>
        <v/>
      </c>
      <c r="Y316" s="302" t="str">
        <f t="shared" ca="true" si="58"/>
        <v/>
      </c>
      <c r="Z316" s="303"/>
      <c r="AA316" s="304"/>
      <c r="AB316" s="305" t="str">
        <f t="shared" ca="true" si="59"/>
        <v/>
      </c>
    </row>
    <row r="317" ht="11.25" customHeight="true" x14ac:dyDescent="0.2"/>
    <row r="318" ht="22.5" customHeight="true" x14ac:dyDescent="0.25">
      <c r="B318" s="1018" t="str">
        <f>CONCATENATE("Rural use of sanitation facilities, ",C299,"–",C300)</f>
        <v>Rural use of sanitation facilities, 2000–2020</v>
      </c>
      <c r="C318" s="1019"/>
      <c r="D318" s="1019"/>
      <c r="E318" s="1019"/>
      <c r="F318" s="1019"/>
      <c r="G318" s="1019"/>
      <c r="H318" s="1019"/>
      <c r="I318" s="1019"/>
      <c r="J318" s="1019"/>
      <c r="K318" s="1019"/>
      <c r="L318" s="1019"/>
      <c r="N318" s="306"/>
      <c r="O318" s="306"/>
      <c r="P318" s="306"/>
      <c r="Q318" s="306"/>
      <c r="R318" s="306"/>
      <c r="S318" s="1001" t="s">
        <v>11</v>
      </c>
      <c r="T318" s="1002"/>
      <c r="U318" s="1002"/>
      <c r="V318" s="1002"/>
      <c r="W318" s="1003"/>
      <c r="X318" s="306"/>
      <c r="Y318" s="306"/>
      <c r="Z318" s="306"/>
      <c r="AA318" s="306"/>
      <c r="AB318" s="307"/>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44" customWidth="true"/>
    <col min="6" max="7" width="9" style="247" customWidth="true"/>
    <col min="8" max="38" width="9" style="244" customWidth="true"/>
    <col min="39" max="261" width="9.140625" style="244"/>
    <col min="262" max="262" width="5" style="244" customWidth="true"/>
    <col min="263" max="263" width="13.85546875" style="244" customWidth="true"/>
    <col min="264" max="265" width="6.28515625" style="244" customWidth="true"/>
    <col min="266" max="267" width="7" style="244" customWidth="true"/>
    <col min="268" max="274" width="6.28515625" style="244" customWidth="true"/>
    <col min="275" max="517" width="9.140625" style="244"/>
    <col min="518" max="518" width="5" style="244" customWidth="true"/>
    <col min="519" max="519" width="13.85546875" style="244" customWidth="true"/>
    <col min="520" max="521" width="6.28515625" style="244" customWidth="true"/>
    <col min="522" max="523" width="7" style="244" customWidth="true"/>
    <col min="524" max="530" width="6.28515625" style="244" customWidth="true"/>
    <col min="531" max="773" width="9.140625" style="244"/>
    <col min="774" max="774" width="5" style="244" customWidth="true"/>
    <col min="775" max="775" width="13.85546875" style="244" customWidth="true"/>
    <col min="776" max="777" width="6.28515625" style="244" customWidth="true"/>
    <col min="778" max="779" width="7" style="244" customWidth="true"/>
    <col min="780" max="786" width="6.28515625" style="244" customWidth="true"/>
    <col min="787" max="1029" width="9.140625" style="244"/>
    <col min="1030" max="1030" width="5" style="244" customWidth="true"/>
    <col min="1031" max="1031" width="13.85546875" style="244" customWidth="true"/>
    <col min="1032" max="1033" width="6.28515625" style="244" customWidth="true"/>
    <col min="1034" max="1035" width="7" style="244" customWidth="true"/>
    <col min="1036" max="1042" width="6.28515625" style="244" customWidth="true"/>
    <col min="1043" max="1285" width="9.140625" style="244"/>
    <col min="1286" max="1286" width="5" style="244" customWidth="true"/>
    <col min="1287" max="1287" width="13.85546875" style="244" customWidth="true"/>
    <col min="1288" max="1289" width="6.28515625" style="244" customWidth="true"/>
    <col min="1290" max="1291" width="7" style="244" customWidth="true"/>
    <col min="1292" max="1298" width="6.28515625" style="244" customWidth="true"/>
    <col min="1299" max="1541" width="9.140625" style="244"/>
    <col min="1542" max="1542" width="5" style="244" customWidth="true"/>
    <col min="1543" max="1543" width="13.85546875" style="244" customWidth="true"/>
    <col min="1544" max="1545" width="6.28515625" style="244" customWidth="true"/>
    <col min="1546" max="1547" width="7" style="244" customWidth="true"/>
    <col min="1548" max="1554" width="6.28515625" style="244" customWidth="true"/>
    <col min="1555" max="1797" width="9.140625" style="244"/>
    <col min="1798" max="1798" width="5" style="244" customWidth="true"/>
    <col min="1799" max="1799" width="13.85546875" style="244" customWidth="true"/>
    <col min="1800" max="1801" width="6.28515625" style="244" customWidth="true"/>
    <col min="1802" max="1803" width="7" style="244" customWidth="true"/>
    <col min="1804" max="1810" width="6.28515625" style="244" customWidth="true"/>
    <col min="1811" max="2053" width="9.140625" style="244"/>
    <col min="2054" max="2054" width="5" style="244" customWidth="true"/>
    <col min="2055" max="2055" width="13.85546875" style="244" customWidth="true"/>
    <col min="2056" max="2057" width="6.28515625" style="244" customWidth="true"/>
    <col min="2058" max="2059" width="7" style="244" customWidth="true"/>
    <col min="2060" max="2066" width="6.28515625" style="244" customWidth="true"/>
    <col min="2067" max="2309" width="9.140625" style="244"/>
    <col min="2310" max="2310" width="5" style="244" customWidth="true"/>
    <col min="2311" max="2311" width="13.85546875" style="244" customWidth="true"/>
    <col min="2312" max="2313" width="6.28515625" style="244" customWidth="true"/>
    <col min="2314" max="2315" width="7" style="244" customWidth="true"/>
    <col min="2316" max="2322" width="6.28515625" style="244" customWidth="true"/>
    <col min="2323" max="2565" width="9.140625" style="244"/>
    <col min="2566" max="2566" width="5" style="244" customWidth="true"/>
    <col min="2567" max="2567" width="13.85546875" style="244" customWidth="true"/>
    <col min="2568" max="2569" width="6.28515625" style="244" customWidth="true"/>
    <col min="2570" max="2571" width="7" style="244" customWidth="true"/>
    <col min="2572" max="2578" width="6.28515625" style="244" customWidth="true"/>
    <col min="2579" max="2821" width="9.140625" style="244"/>
    <col min="2822" max="2822" width="5" style="244" customWidth="true"/>
    <col min="2823" max="2823" width="13.85546875" style="244" customWidth="true"/>
    <col min="2824" max="2825" width="6.28515625" style="244" customWidth="true"/>
    <col min="2826" max="2827" width="7" style="244" customWidth="true"/>
    <col min="2828" max="2834" width="6.28515625" style="244" customWidth="true"/>
    <col min="2835" max="3077" width="9.140625" style="244"/>
    <col min="3078" max="3078" width="5" style="244" customWidth="true"/>
    <col min="3079" max="3079" width="13.85546875" style="244" customWidth="true"/>
    <col min="3080" max="3081" width="6.28515625" style="244" customWidth="true"/>
    <col min="3082" max="3083" width="7" style="244" customWidth="true"/>
    <col min="3084" max="3090" width="6.28515625" style="244" customWidth="true"/>
    <col min="3091" max="3333" width="9.140625" style="244"/>
    <col min="3334" max="3334" width="5" style="244" customWidth="true"/>
    <col min="3335" max="3335" width="13.85546875" style="244" customWidth="true"/>
    <col min="3336" max="3337" width="6.28515625" style="244" customWidth="true"/>
    <col min="3338" max="3339" width="7" style="244" customWidth="true"/>
    <col min="3340" max="3346" width="6.28515625" style="244" customWidth="true"/>
    <col min="3347" max="3589" width="9.140625" style="244"/>
    <col min="3590" max="3590" width="5" style="244" customWidth="true"/>
    <col min="3591" max="3591" width="13.85546875" style="244" customWidth="true"/>
    <col min="3592" max="3593" width="6.28515625" style="244" customWidth="true"/>
    <col min="3594" max="3595" width="7" style="244" customWidth="true"/>
    <col min="3596" max="3602" width="6.28515625" style="244" customWidth="true"/>
    <col min="3603" max="3845" width="9.140625" style="244"/>
    <col min="3846" max="3846" width="5" style="244" customWidth="true"/>
    <col min="3847" max="3847" width="13.85546875" style="244" customWidth="true"/>
    <col min="3848" max="3849" width="6.28515625" style="244" customWidth="true"/>
    <col min="3850" max="3851" width="7" style="244" customWidth="true"/>
    <col min="3852" max="3858" width="6.28515625" style="244" customWidth="true"/>
    <col min="3859" max="4101" width="9.140625" style="244"/>
    <col min="4102" max="4102" width="5" style="244" customWidth="true"/>
    <col min="4103" max="4103" width="13.85546875" style="244" customWidth="true"/>
    <col min="4104" max="4105" width="6.28515625" style="244" customWidth="true"/>
    <col min="4106" max="4107" width="7" style="244" customWidth="true"/>
    <col min="4108" max="4114" width="6.28515625" style="244" customWidth="true"/>
    <col min="4115" max="4357" width="9.140625" style="244"/>
    <col min="4358" max="4358" width="5" style="244" customWidth="true"/>
    <col min="4359" max="4359" width="13.85546875" style="244" customWidth="true"/>
    <col min="4360" max="4361" width="6.28515625" style="244" customWidth="true"/>
    <col min="4362" max="4363" width="7" style="244" customWidth="true"/>
    <col min="4364" max="4370" width="6.28515625" style="244" customWidth="true"/>
    <col min="4371" max="4613" width="9.140625" style="244"/>
    <col min="4614" max="4614" width="5" style="244" customWidth="true"/>
    <col min="4615" max="4615" width="13.85546875" style="244" customWidth="true"/>
    <col min="4616" max="4617" width="6.28515625" style="244" customWidth="true"/>
    <col min="4618" max="4619" width="7" style="244" customWidth="true"/>
    <col min="4620" max="4626" width="6.28515625" style="244" customWidth="true"/>
    <col min="4627" max="4869" width="9.140625" style="244"/>
    <col min="4870" max="4870" width="5" style="244" customWidth="true"/>
    <col min="4871" max="4871" width="13.85546875" style="244" customWidth="true"/>
    <col min="4872" max="4873" width="6.28515625" style="244" customWidth="true"/>
    <col min="4874" max="4875" width="7" style="244" customWidth="true"/>
    <col min="4876" max="4882" width="6.28515625" style="244" customWidth="true"/>
    <col min="4883" max="5125" width="9.140625" style="244"/>
    <col min="5126" max="5126" width="5" style="244" customWidth="true"/>
    <col min="5127" max="5127" width="13.85546875" style="244" customWidth="true"/>
    <col min="5128" max="5129" width="6.28515625" style="244" customWidth="true"/>
    <col min="5130" max="5131" width="7" style="244" customWidth="true"/>
    <col min="5132" max="5138" width="6.28515625" style="244" customWidth="true"/>
    <col min="5139" max="5381" width="9.140625" style="244"/>
    <col min="5382" max="5382" width="5" style="244" customWidth="true"/>
    <col min="5383" max="5383" width="13.85546875" style="244" customWidth="true"/>
    <col min="5384" max="5385" width="6.28515625" style="244" customWidth="true"/>
    <col min="5386" max="5387" width="7" style="244" customWidth="true"/>
    <col min="5388" max="5394" width="6.28515625" style="244" customWidth="true"/>
    <col min="5395" max="5637" width="9.140625" style="244"/>
    <col min="5638" max="5638" width="5" style="244" customWidth="true"/>
    <col min="5639" max="5639" width="13.85546875" style="244" customWidth="true"/>
    <col min="5640" max="5641" width="6.28515625" style="244" customWidth="true"/>
    <col min="5642" max="5643" width="7" style="244" customWidth="true"/>
    <col min="5644" max="5650" width="6.28515625" style="244" customWidth="true"/>
    <col min="5651" max="5893" width="9.140625" style="244"/>
    <col min="5894" max="5894" width="5" style="244" customWidth="true"/>
    <col min="5895" max="5895" width="13.85546875" style="244" customWidth="true"/>
    <col min="5896" max="5897" width="6.28515625" style="244" customWidth="true"/>
    <col min="5898" max="5899" width="7" style="244" customWidth="true"/>
    <col min="5900" max="5906" width="6.28515625" style="244" customWidth="true"/>
    <col min="5907" max="6149" width="9.140625" style="244"/>
    <col min="6150" max="6150" width="5" style="244" customWidth="true"/>
    <col min="6151" max="6151" width="13.85546875" style="244" customWidth="true"/>
    <col min="6152" max="6153" width="6.28515625" style="244" customWidth="true"/>
    <col min="6154" max="6155" width="7" style="244" customWidth="true"/>
    <col min="6156" max="6162" width="6.28515625" style="244" customWidth="true"/>
    <col min="6163" max="6405" width="9.140625" style="244"/>
    <col min="6406" max="6406" width="5" style="244" customWidth="true"/>
    <col min="6407" max="6407" width="13.85546875" style="244" customWidth="true"/>
    <col min="6408" max="6409" width="6.28515625" style="244" customWidth="true"/>
    <col min="6410" max="6411" width="7" style="244" customWidth="true"/>
    <col min="6412" max="6418" width="6.28515625" style="244" customWidth="true"/>
    <col min="6419" max="6661" width="9.140625" style="244"/>
    <col min="6662" max="6662" width="5" style="244" customWidth="true"/>
    <col min="6663" max="6663" width="13.85546875" style="244" customWidth="true"/>
    <col min="6664" max="6665" width="6.28515625" style="244" customWidth="true"/>
    <col min="6666" max="6667" width="7" style="244" customWidth="true"/>
    <col min="6668" max="6674" width="6.28515625" style="244" customWidth="true"/>
    <col min="6675" max="6917" width="9.140625" style="244"/>
    <col min="6918" max="6918" width="5" style="244" customWidth="true"/>
    <col min="6919" max="6919" width="13.85546875" style="244" customWidth="true"/>
    <col min="6920" max="6921" width="6.28515625" style="244" customWidth="true"/>
    <col min="6922" max="6923" width="7" style="244" customWidth="true"/>
    <col min="6924" max="6930" width="6.28515625" style="244" customWidth="true"/>
    <col min="6931" max="7173" width="9.140625" style="244"/>
    <col min="7174" max="7174" width="5" style="244" customWidth="true"/>
    <col min="7175" max="7175" width="13.85546875" style="244" customWidth="true"/>
    <col min="7176" max="7177" width="6.28515625" style="244" customWidth="true"/>
    <col min="7178" max="7179" width="7" style="244" customWidth="true"/>
    <col min="7180" max="7186" width="6.28515625" style="244" customWidth="true"/>
    <col min="7187" max="7429" width="9.140625" style="244"/>
    <col min="7430" max="7430" width="5" style="244" customWidth="true"/>
    <col min="7431" max="7431" width="13.85546875" style="244" customWidth="true"/>
    <col min="7432" max="7433" width="6.28515625" style="244" customWidth="true"/>
    <col min="7434" max="7435" width="7" style="244" customWidth="true"/>
    <col min="7436" max="7442" width="6.28515625" style="244" customWidth="true"/>
    <col min="7443" max="7685" width="9.140625" style="244"/>
    <col min="7686" max="7686" width="5" style="244" customWidth="true"/>
    <col min="7687" max="7687" width="13.85546875" style="244" customWidth="true"/>
    <col min="7688" max="7689" width="6.28515625" style="244" customWidth="true"/>
    <col min="7690" max="7691" width="7" style="244" customWidth="true"/>
    <col min="7692" max="7698" width="6.28515625" style="244" customWidth="true"/>
    <col min="7699" max="7941" width="9.140625" style="244"/>
    <col min="7942" max="7942" width="5" style="244" customWidth="true"/>
    <col min="7943" max="7943" width="13.85546875" style="244" customWidth="true"/>
    <col min="7944" max="7945" width="6.28515625" style="244" customWidth="true"/>
    <col min="7946" max="7947" width="7" style="244" customWidth="true"/>
    <col min="7948" max="7954" width="6.28515625" style="244" customWidth="true"/>
    <col min="7955" max="8197" width="9.140625" style="244"/>
    <col min="8198" max="8198" width="5" style="244" customWidth="true"/>
    <col min="8199" max="8199" width="13.85546875" style="244" customWidth="true"/>
    <col min="8200" max="8201" width="6.28515625" style="244" customWidth="true"/>
    <col min="8202" max="8203" width="7" style="244" customWidth="true"/>
    <col min="8204" max="8210" width="6.28515625" style="244" customWidth="true"/>
    <col min="8211" max="8453" width="9.140625" style="244"/>
    <col min="8454" max="8454" width="5" style="244" customWidth="true"/>
    <col min="8455" max="8455" width="13.85546875" style="244" customWidth="true"/>
    <col min="8456" max="8457" width="6.28515625" style="244" customWidth="true"/>
    <col min="8458" max="8459" width="7" style="244" customWidth="true"/>
    <col min="8460" max="8466" width="6.28515625" style="244" customWidth="true"/>
    <col min="8467" max="8709" width="9.140625" style="244"/>
    <col min="8710" max="8710" width="5" style="244" customWidth="true"/>
    <col min="8711" max="8711" width="13.85546875" style="244" customWidth="true"/>
    <col min="8712" max="8713" width="6.28515625" style="244" customWidth="true"/>
    <col min="8714" max="8715" width="7" style="244" customWidth="true"/>
    <col min="8716" max="8722" width="6.28515625" style="244" customWidth="true"/>
    <col min="8723" max="8965" width="9.140625" style="244"/>
    <col min="8966" max="8966" width="5" style="244" customWidth="true"/>
    <col min="8967" max="8967" width="13.85546875" style="244" customWidth="true"/>
    <col min="8968" max="8969" width="6.28515625" style="244" customWidth="true"/>
    <col min="8970" max="8971" width="7" style="244" customWidth="true"/>
    <col min="8972" max="8978" width="6.28515625" style="244" customWidth="true"/>
    <col min="8979" max="9221" width="9.140625" style="244"/>
    <col min="9222" max="9222" width="5" style="244" customWidth="true"/>
    <col min="9223" max="9223" width="13.85546875" style="244" customWidth="true"/>
    <col min="9224" max="9225" width="6.28515625" style="244" customWidth="true"/>
    <col min="9226" max="9227" width="7" style="244" customWidth="true"/>
    <col min="9228" max="9234" width="6.28515625" style="244" customWidth="true"/>
    <col min="9235" max="9477" width="9.140625" style="244"/>
    <col min="9478" max="9478" width="5" style="244" customWidth="true"/>
    <col min="9479" max="9479" width="13.85546875" style="244" customWidth="true"/>
    <col min="9480" max="9481" width="6.28515625" style="244" customWidth="true"/>
    <col min="9482" max="9483" width="7" style="244" customWidth="true"/>
    <col min="9484" max="9490" width="6.28515625" style="244" customWidth="true"/>
    <col min="9491" max="9733" width="9.140625" style="244"/>
    <col min="9734" max="9734" width="5" style="244" customWidth="true"/>
    <col min="9735" max="9735" width="13.85546875" style="244" customWidth="true"/>
    <col min="9736" max="9737" width="6.28515625" style="244" customWidth="true"/>
    <col min="9738" max="9739" width="7" style="244" customWidth="true"/>
    <col min="9740" max="9746" width="6.28515625" style="244" customWidth="true"/>
    <col min="9747" max="9989" width="9.140625" style="244"/>
    <col min="9990" max="9990" width="5" style="244" customWidth="true"/>
    <col min="9991" max="9991" width="13.85546875" style="244" customWidth="true"/>
    <col min="9992" max="9993" width="6.28515625" style="244" customWidth="true"/>
    <col min="9994" max="9995" width="7" style="244" customWidth="true"/>
    <col min="9996" max="10002" width="6.28515625" style="244" customWidth="true"/>
    <col min="10003" max="10245" width="9.140625" style="244"/>
    <col min="10246" max="10246" width="5" style="244" customWidth="true"/>
    <col min="10247" max="10247" width="13.85546875" style="244" customWidth="true"/>
    <col min="10248" max="10249" width="6.28515625" style="244" customWidth="true"/>
    <col min="10250" max="10251" width="7" style="244" customWidth="true"/>
    <col min="10252" max="10258" width="6.28515625" style="244" customWidth="true"/>
    <col min="10259" max="10501" width="9.140625" style="244"/>
    <col min="10502" max="10502" width="5" style="244" customWidth="true"/>
    <col min="10503" max="10503" width="13.85546875" style="244" customWidth="true"/>
    <col min="10504" max="10505" width="6.28515625" style="244" customWidth="true"/>
    <col min="10506" max="10507" width="7" style="244" customWidth="true"/>
    <col min="10508" max="10514" width="6.28515625" style="244" customWidth="true"/>
    <col min="10515" max="10757" width="9.140625" style="244"/>
    <col min="10758" max="10758" width="5" style="244" customWidth="true"/>
    <col min="10759" max="10759" width="13.85546875" style="244" customWidth="true"/>
    <col min="10760" max="10761" width="6.28515625" style="244" customWidth="true"/>
    <col min="10762" max="10763" width="7" style="244" customWidth="true"/>
    <col min="10764" max="10770" width="6.28515625" style="244" customWidth="true"/>
    <col min="10771" max="11013" width="9.140625" style="244"/>
    <col min="11014" max="11014" width="5" style="244" customWidth="true"/>
    <col min="11015" max="11015" width="13.85546875" style="244" customWidth="true"/>
    <col min="11016" max="11017" width="6.28515625" style="244" customWidth="true"/>
    <col min="11018" max="11019" width="7" style="244" customWidth="true"/>
    <col min="11020" max="11026" width="6.28515625" style="244" customWidth="true"/>
    <col min="11027" max="11269" width="9.140625" style="244"/>
    <col min="11270" max="11270" width="5" style="244" customWidth="true"/>
    <col min="11271" max="11271" width="13.85546875" style="244" customWidth="true"/>
    <col min="11272" max="11273" width="6.28515625" style="244" customWidth="true"/>
    <col min="11274" max="11275" width="7" style="244" customWidth="true"/>
    <col min="11276" max="11282" width="6.28515625" style="244" customWidth="true"/>
    <col min="11283" max="11525" width="9.140625" style="244"/>
    <col min="11526" max="11526" width="5" style="244" customWidth="true"/>
    <col min="11527" max="11527" width="13.85546875" style="244" customWidth="true"/>
    <col min="11528" max="11529" width="6.28515625" style="244" customWidth="true"/>
    <col min="11530" max="11531" width="7" style="244" customWidth="true"/>
    <col min="11532" max="11538" width="6.28515625" style="244" customWidth="true"/>
    <col min="11539" max="11781" width="9.140625" style="244"/>
    <col min="11782" max="11782" width="5" style="244" customWidth="true"/>
    <col min="11783" max="11783" width="13.85546875" style="244" customWidth="true"/>
    <col min="11784" max="11785" width="6.28515625" style="244" customWidth="true"/>
    <col min="11786" max="11787" width="7" style="244" customWidth="true"/>
    <col min="11788" max="11794" width="6.28515625" style="244" customWidth="true"/>
    <col min="11795" max="12037" width="9.140625" style="244"/>
    <col min="12038" max="12038" width="5" style="244" customWidth="true"/>
    <col min="12039" max="12039" width="13.85546875" style="244" customWidth="true"/>
    <col min="12040" max="12041" width="6.28515625" style="244" customWidth="true"/>
    <col min="12042" max="12043" width="7" style="244" customWidth="true"/>
    <col min="12044" max="12050" width="6.28515625" style="244" customWidth="true"/>
    <col min="12051" max="12293" width="9.140625" style="244"/>
    <col min="12294" max="12294" width="5" style="244" customWidth="true"/>
    <col min="12295" max="12295" width="13.85546875" style="244" customWidth="true"/>
    <col min="12296" max="12297" width="6.28515625" style="244" customWidth="true"/>
    <col min="12298" max="12299" width="7" style="244" customWidth="true"/>
    <col min="12300" max="12306" width="6.28515625" style="244" customWidth="true"/>
    <col min="12307" max="12549" width="9.140625" style="244"/>
    <col min="12550" max="12550" width="5" style="244" customWidth="true"/>
    <col min="12551" max="12551" width="13.85546875" style="244" customWidth="true"/>
    <col min="12552" max="12553" width="6.28515625" style="244" customWidth="true"/>
    <col min="12554" max="12555" width="7" style="244" customWidth="true"/>
    <col min="12556" max="12562" width="6.28515625" style="244" customWidth="true"/>
    <col min="12563" max="12805" width="9.140625" style="244"/>
    <col min="12806" max="12806" width="5" style="244" customWidth="true"/>
    <col min="12807" max="12807" width="13.85546875" style="244" customWidth="true"/>
    <col min="12808" max="12809" width="6.28515625" style="244" customWidth="true"/>
    <col min="12810" max="12811" width="7" style="244" customWidth="true"/>
    <col min="12812" max="12818" width="6.28515625" style="244" customWidth="true"/>
    <col min="12819" max="13061" width="9.140625" style="244"/>
    <col min="13062" max="13062" width="5" style="244" customWidth="true"/>
    <col min="13063" max="13063" width="13.85546875" style="244" customWidth="true"/>
    <col min="13064" max="13065" width="6.28515625" style="244" customWidth="true"/>
    <col min="13066" max="13067" width="7" style="244" customWidth="true"/>
    <col min="13068" max="13074" width="6.28515625" style="244" customWidth="true"/>
    <col min="13075" max="13317" width="9.140625" style="244"/>
    <col min="13318" max="13318" width="5" style="244" customWidth="true"/>
    <col min="13319" max="13319" width="13.85546875" style="244" customWidth="true"/>
    <col min="13320" max="13321" width="6.28515625" style="244" customWidth="true"/>
    <col min="13322" max="13323" width="7" style="244" customWidth="true"/>
    <col min="13324" max="13330" width="6.28515625" style="244" customWidth="true"/>
    <col min="13331" max="13573" width="9.140625" style="244"/>
    <col min="13574" max="13574" width="5" style="244" customWidth="true"/>
    <col min="13575" max="13575" width="13.85546875" style="244" customWidth="true"/>
    <col min="13576" max="13577" width="6.28515625" style="244" customWidth="true"/>
    <col min="13578" max="13579" width="7" style="244" customWidth="true"/>
    <col min="13580" max="13586" width="6.28515625" style="244" customWidth="true"/>
    <col min="13587" max="13829" width="9.140625" style="244"/>
    <col min="13830" max="13830" width="5" style="244" customWidth="true"/>
    <col min="13831" max="13831" width="13.85546875" style="244" customWidth="true"/>
    <col min="13832" max="13833" width="6.28515625" style="244" customWidth="true"/>
    <col min="13834" max="13835" width="7" style="244" customWidth="true"/>
    <col min="13836" max="13842" width="6.28515625" style="244" customWidth="true"/>
    <col min="13843" max="14085" width="9.140625" style="244"/>
    <col min="14086" max="14086" width="5" style="244" customWidth="true"/>
    <col min="14087" max="14087" width="13.85546875" style="244" customWidth="true"/>
    <col min="14088" max="14089" width="6.28515625" style="244" customWidth="true"/>
    <col min="14090" max="14091" width="7" style="244" customWidth="true"/>
    <col min="14092" max="14098" width="6.28515625" style="244" customWidth="true"/>
    <col min="14099" max="14341" width="9.140625" style="244"/>
    <col min="14342" max="14342" width="5" style="244" customWidth="true"/>
    <col min="14343" max="14343" width="13.85546875" style="244" customWidth="true"/>
    <col min="14344" max="14345" width="6.28515625" style="244" customWidth="true"/>
    <col min="14346" max="14347" width="7" style="244" customWidth="true"/>
    <col min="14348" max="14354" width="6.28515625" style="244" customWidth="true"/>
    <col min="14355" max="14597" width="9.140625" style="244"/>
    <col min="14598" max="14598" width="5" style="244" customWidth="true"/>
    <col min="14599" max="14599" width="13.85546875" style="244" customWidth="true"/>
    <col min="14600" max="14601" width="6.28515625" style="244" customWidth="true"/>
    <col min="14602" max="14603" width="7" style="244" customWidth="true"/>
    <col min="14604" max="14610" width="6.28515625" style="244" customWidth="true"/>
    <col min="14611" max="14853" width="9.140625" style="244"/>
    <col min="14854" max="14854" width="5" style="244" customWidth="true"/>
    <col min="14855" max="14855" width="13.85546875" style="244" customWidth="true"/>
    <col min="14856" max="14857" width="6.28515625" style="244" customWidth="true"/>
    <col min="14858" max="14859" width="7" style="244" customWidth="true"/>
    <col min="14860" max="14866" width="6.28515625" style="244" customWidth="true"/>
    <col min="14867" max="15109" width="9.140625" style="244"/>
    <col min="15110" max="15110" width="5" style="244" customWidth="true"/>
    <col min="15111" max="15111" width="13.85546875" style="244" customWidth="true"/>
    <col min="15112" max="15113" width="6.28515625" style="244" customWidth="true"/>
    <col min="15114" max="15115" width="7" style="244" customWidth="true"/>
    <col min="15116" max="15122" width="6.28515625" style="244" customWidth="true"/>
    <col min="15123" max="15365" width="9.140625" style="244"/>
    <col min="15366" max="15366" width="5" style="244" customWidth="true"/>
    <col min="15367" max="15367" width="13.85546875" style="244" customWidth="true"/>
    <col min="15368" max="15369" width="6.28515625" style="244" customWidth="true"/>
    <col min="15370" max="15371" width="7" style="244" customWidth="true"/>
    <col min="15372" max="15378" width="6.28515625" style="244" customWidth="true"/>
    <col min="15379" max="15621" width="9.140625" style="244"/>
    <col min="15622" max="15622" width="5" style="244" customWidth="true"/>
    <col min="15623" max="15623" width="13.85546875" style="244" customWidth="true"/>
    <col min="15624" max="15625" width="6.28515625" style="244" customWidth="true"/>
    <col min="15626" max="15627" width="7" style="244" customWidth="true"/>
    <col min="15628" max="15634" width="6.28515625" style="244" customWidth="true"/>
    <col min="15635" max="15877" width="9.140625" style="244"/>
    <col min="15878" max="15878" width="5" style="244" customWidth="true"/>
    <col min="15879" max="15879" width="13.85546875" style="244" customWidth="true"/>
    <col min="15880" max="15881" width="6.28515625" style="244" customWidth="true"/>
    <col min="15882" max="15883" width="7" style="244" customWidth="true"/>
    <col min="15884" max="15890" width="6.28515625" style="244" customWidth="true"/>
    <col min="15891" max="16133" width="9.140625" style="244"/>
    <col min="16134" max="16134" width="5" style="244" customWidth="true"/>
    <col min="16135" max="16135" width="13.85546875" style="244" customWidth="true"/>
    <col min="16136" max="16137" width="6.28515625" style="244" customWidth="true"/>
    <col min="16138" max="16139" width="7" style="244" customWidth="true"/>
    <col min="16140" max="16146" width="6.28515625" style="244" customWidth="true"/>
    <col min="16147" max="16384" width="9.140625" style="244"/>
  </cols>
  <sheetData>
    <row r="4" ht="27" customHeight="true" x14ac:dyDescent="0.4">
      <c r="B4" s="1055" t="s">
        <v>135</v>
      </c>
      <c r="C4" s="1056"/>
      <c r="D4" s="1056"/>
      <c r="E4" s="1056"/>
      <c r="F4" s="1056"/>
      <c r="G4" s="1056"/>
      <c r="H4" s="1056"/>
      <c r="I4" s="1056"/>
      <c r="J4" s="1056"/>
      <c r="K4" s="1056"/>
      <c r="L4" s="1056"/>
      <c r="M4" s="1056"/>
      <c r="N4" s="1056"/>
      <c r="O4" s="1056"/>
      <c r="P4" s="1056"/>
      <c r="Q4" s="1056"/>
      <c r="R4" s="1056"/>
      <c r="S4" s="1056"/>
      <c r="T4" s="1056"/>
      <c r="U4" s="1056"/>
      <c r="V4" s="1056"/>
      <c r="W4" s="1056"/>
      <c r="X4" s="1056"/>
      <c r="Y4" s="1056"/>
    </row>
    <row r="5" ht="28.5" customHeight="true" x14ac:dyDescent="0.4">
      <c r="B5" s="1000" t="str">
        <f ca="true">IF(ISERROR(INDIRECT(CONCATENATE($E$32,"!A2"))),"",INDIRECT(CONCATENATE($E$32,"!A2")))</f>
        <v>Mozambique</v>
      </c>
      <c r="C5" s="1057"/>
      <c r="D5" s="1057"/>
      <c r="E5" s="1057"/>
      <c r="F5" s="1057"/>
      <c r="G5" s="1057"/>
      <c r="H5" s="1057"/>
      <c r="I5" s="1057"/>
      <c r="J5" s="1057"/>
      <c r="K5" s="1056"/>
      <c r="L5" s="1056"/>
      <c r="M5" s="1056"/>
      <c r="N5" s="1056"/>
      <c r="O5" s="1056"/>
      <c r="P5" s="1056"/>
      <c r="Q5" s="1056"/>
      <c r="R5" s="1056"/>
      <c r="S5" s="1056"/>
      <c r="T5" s="1056"/>
      <c r="U5" s="1056"/>
      <c r="V5" s="1056"/>
      <c r="W5" s="1056"/>
      <c r="X5" s="1056"/>
      <c r="Y5" s="1056"/>
    </row>
    <row r="6" x14ac:dyDescent="0.2">
      <c r="F6" s="244"/>
      <c r="G6" s="244"/>
      <c r="J6" s="245"/>
      <c r="K6" s="245"/>
      <c r="L6" s="245"/>
      <c r="M6" s="245"/>
      <c r="N6" s="245"/>
      <c r="O6" s="245"/>
      <c r="P6" s="245"/>
    </row>
    <row r="7" s="246" customFormat="true" ht="16.5" customHeight="true" x14ac:dyDescent="0.25">
      <c r="B7" s="1053" t="str">
        <f ca="true">CONCATENATE("National ",IF(ISERROR(INDIRECT(CONCATENATE($E$32,"!A2"))),"",INDIRECT(CONCATENATE($E$32,"!A210"))))</f>
        <v>National Access to hygiene facilities </v>
      </c>
      <c r="C7" s="1054"/>
      <c r="D7" s="1054"/>
      <c r="E7" s="1054"/>
      <c r="F7" s="1054"/>
      <c r="G7" s="1054"/>
      <c r="H7" s="1054"/>
      <c r="K7" s="1071" t="str">
        <f ca="true">CONCATENATE("Urban ",IF(ISERROR(INDIRECT(CONCATENATE($E$32,"!A2"))),"",INDIRECT(CONCATENATE($E$32,"!A210"))))</f>
        <v>Urban Access to hygiene facilities </v>
      </c>
      <c r="L7" s="1072"/>
      <c r="M7" s="1072"/>
      <c r="N7" s="1072"/>
      <c r="O7" s="1072"/>
      <c r="P7" s="1072"/>
      <c r="S7" s="1071" t="str">
        <f ca="true">CONCATENATE("Rural ",IF(ISERROR(INDIRECT(CONCATENATE($E$32,"!A2"))),"",INDIRECT(CONCATENATE($E$32,"!A210"))))</f>
        <v>Rural Access to hygiene facilities </v>
      </c>
      <c r="T7" s="1072"/>
      <c r="U7" s="1072"/>
      <c r="V7" s="1072"/>
      <c r="W7" s="1072"/>
      <c r="X7" s="1072"/>
    </row>
    <row r="8" s="246" customFormat="true" x14ac:dyDescent="0.2"/>
    <row r="17" x14ac:dyDescent="0.2">
      <c r="Q17" s="245"/>
      <c r="R17" s="245"/>
      <c r="S17" s="245"/>
      <c r="T17" s="245"/>
      <c r="U17" s="245"/>
      <c r="V17" s="245"/>
    </row>
    <row r="18" x14ac:dyDescent="0.2">
      <c r="Q18" s="245"/>
      <c r="R18" s="245"/>
      <c r="S18" s="245"/>
      <c r="T18" s="245"/>
      <c r="U18" s="245"/>
      <c r="V18" s="245"/>
    </row>
    <row r="19" x14ac:dyDescent="0.2">
      <c r="Q19" s="245"/>
      <c r="R19" s="245"/>
      <c r="S19" s="245"/>
      <c r="T19" s="245"/>
      <c r="U19" s="245"/>
      <c r="V19" s="245"/>
    </row>
    <row r="20" x14ac:dyDescent="0.2">
      <c r="Q20" s="245"/>
      <c r="R20" s="245"/>
      <c r="S20" s="245"/>
      <c r="T20" s="245"/>
      <c r="U20" s="245"/>
      <c r="V20" s="245"/>
    </row>
    <row r="21" x14ac:dyDescent="0.2">
      <c r="Q21" s="245"/>
      <c r="R21" s="245"/>
      <c r="S21" s="245"/>
      <c r="T21" s="245"/>
      <c r="U21" s="245"/>
      <c r="V21" s="245"/>
    </row>
    <row r="22" x14ac:dyDescent="0.2">
      <c r="Q22" s="245"/>
      <c r="R22" s="245"/>
      <c r="S22" s="245"/>
      <c r="T22" s="245"/>
      <c r="U22" s="245"/>
      <c r="V22" s="245"/>
    </row>
    <row r="23" x14ac:dyDescent="0.2">
      <c r="Q23" s="245"/>
      <c r="R23" s="245"/>
      <c r="S23" s="245"/>
      <c r="T23" s="245"/>
      <c r="U23" s="245"/>
      <c r="V23" s="245"/>
    </row>
    <row r="32" s="248" customFormat="true" x14ac:dyDescent="0.2">
      <c r="E32" s="1047" t="str">
        <f>INDEX(B88:B100,A88)</f>
        <v>DHS11</v>
      </c>
      <c r="F32" s="1048"/>
      <c r="G32" s="1062" t="str">
        <f ca="true">IF(ISERROR(INDIRECT(CONCATENATE($E$32,"!A2"))),"",INDIRECT(CONCATENATE($E$32,"!A2")))</f>
        <v>Mozambique</v>
      </c>
      <c r="H32" s="1063"/>
      <c r="I32" s="1063"/>
      <c r="J32" s="1064"/>
      <c r="K32" s="1068" t="s">
        <v>0</v>
      </c>
      <c r="L32" s="1069"/>
      <c r="M32" s="1070"/>
      <c r="N32" s="1068" t="s">
        <v>1</v>
      </c>
      <c r="O32" s="1069"/>
      <c r="P32" s="1070"/>
      <c r="Q32" s="1068" t="s">
        <v>2</v>
      </c>
      <c r="R32" s="1069"/>
      <c r="S32" s="1070"/>
      <c r="T32" s="1068" t="s">
        <v>3</v>
      </c>
      <c r="U32" s="1069"/>
      <c r="V32" s="1070"/>
      <c r="W32" s="1068" t="s">
        <v>4</v>
      </c>
      <c r="X32" s="1069"/>
      <c r="Y32" s="1070"/>
    </row>
    <row r="33" s="252" customFormat="true" ht="22.5" customHeight="true" x14ac:dyDescent="0.2">
      <c r="E33" s="1049"/>
      <c r="F33" s="1050"/>
      <c r="G33" s="1065"/>
      <c r="H33" s="1066"/>
      <c r="I33" s="1066"/>
      <c r="J33" s="1067"/>
      <c r="K33" s="249" t="s">
        <v>15</v>
      </c>
      <c r="L33" s="250" t="s">
        <v>16</v>
      </c>
      <c r="M33" s="251" t="s">
        <v>20</v>
      </c>
      <c r="N33" s="249" t="s">
        <v>15</v>
      </c>
      <c r="O33" s="250" t="s">
        <v>16</v>
      </c>
      <c r="P33" s="251" t="s">
        <v>20</v>
      </c>
      <c r="Q33" s="249" t="s">
        <v>15</v>
      </c>
      <c r="R33" s="250" t="s">
        <v>16</v>
      </c>
      <c r="S33" s="251" t="s">
        <v>20</v>
      </c>
      <c r="T33" s="249" t="s">
        <v>15</v>
      </c>
      <c r="U33" s="250" t="s">
        <v>16</v>
      </c>
      <c r="V33" s="251" t="s">
        <v>20</v>
      </c>
      <c r="W33" s="249" t="s">
        <v>15</v>
      </c>
      <c r="X33" s="250" t="s">
        <v>16</v>
      </c>
      <c r="Y33" s="251" t="s">
        <v>20</v>
      </c>
    </row>
    <row r="34" ht="15" x14ac:dyDescent="0.2">
      <c r="B34" s="1058" t="s">
        <v>21</v>
      </c>
      <c r="C34" s="1059"/>
      <c r="D34" s="1059"/>
      <c r="E34" s="315"/>
      <c r="F34" s="244"/>
      <c r="G34" s="1022" t="s">
        <v>5</v>
      </c>
      <c r="H34" s="1005"/>
      <c r="I34" s="1020"/>
      <c r="J34" s="1051" t="str">
        <f ca="true">IF(ISERROR(INDIRECT(CONCATENATE(#REF!,"!A2"))),"",INDIRECT(CONCATENATE(#REF!,"!A210")))</f>
        <v/>
      </c>
      <c r="K34" s="1041">
        <f ca="true">IF(ISERROR(INDIRECT(CONCATENATE($E$32,"!C222"))),"",INDIRECT(CONCATENATE($E$32,"!C222")))</f>
        <v>3.3359203585403723</v>
      </c>
      <c r="L34" s="1043">
        <f ca="true">IF(ISERROR(INDIRECT(CONCATENATE($E$32,"!C223"))),"",INDIRECT(CONCATENATE($E$32,"!C223")))</f>
        <v>43.71560126896064</v>
      </c>
      <c r="M34" s="1045">
        <f ca="true">IF(ISERROR(INDIRECT(CONCATENATE($E$32,"!C224"))),"",INDIRECT(CONCATENATE($E$32,"!C224")))</f>
        <v>52.948478372498776</v>
      </c>
      <c r="N34" s="1041">
        <f ca="true">IF(ISERROR(INDIRECT(CONCATENATE($E$32,"!D222"))),"",INDIRECT(CONCATENATE($E$32,"!D222")))</f>
        <v>5.9975495864085921</v>
      </c>
      <c r="O34" s="1043">
        <f ca="true">IF(ISERROR(INDIRECT(CONCATENATE($E$32,"!D223"))),"",INDIRECT(CONCATENATE($E$32,"!D223")))</f>
        <v>42.335810414204779</v>
      </c>
      <c r="P34" s="1045">
        <f ca="true">IF(ISERROR(INDIRECT(CONCATENATE($E$32,"!D224"))),"",INDIRECT(CONCATENATE($E$32,"!D224")))</f>
        <v>51.666639999386241</v>
      </c>
      <c r="Q34" s="1041">
        <f ca="true">IF(ISERROR(INDIRECT(CONCATENATE($E$32,"!E222"))),"",INDIRECT(CONCATENATE($E$32,"!E222")))</f>
        <v>9.7212898156543499</v>
      </c>
      <c r="R34" s="1043">
        <f ca="true">IF(ISERROR(INDIRECT(CONCATENATE($E$32,"!E223"))),"",INDIRECT(CONCATENATE($E$32,"!E223")))</f>
        <v>33.420784781041341</v>
      </c>
      <c r="S34" s="1045">
        <f ca="true">IF(ISERROR(INDIRECT(CONCATENATE($E$32,"!E224"))),"",INDIRECT(CONCATENATE($E$32,"!E224")))</f>
        <v>56.857925403303767</v>
      </c>
      <c r="T34" s="1041">
        <f ca="true">IF(ISERROR(INDIRECT(CONCATENATE($E$32,"!F222"))),"",INDIRECT(CONCATENATE($E$32,"!F222")))</f>
        <v>9.9360273409306998</v>
      </c>
      <c r="U34" s="1043">
        <f ca="true">IF(ISERROR(INDIRECT(CONCATENATE($E$32,"!F223"))),"",INDIRECT(CONCATENATE($E$32,"!F223")))</f>
        <v>23.488767951629306</v>
      </c>
      <c r="V34" s="1045">
        <f ca="true">IF(ISERROR(INDIRECT(CONCATENATE($E$32,"!F224"))),"",INDIRECT(CONCATENATE($E$32,"!F224")))</f>
        <v>66.575204707440008</v>
      </c>
      <c r="W34" s="1041">
        <f ca="true">IF(ISERROR(INDIRECT(CONCATENATE($E$32,"!G222"))),"",INDIRECT(CONCATENATE($E$32,"!G222")))</f>
        <v>30.15422344276254</v>
      </c>
      <c r="X34" s="1043">
        <f ca="true">IF(ISERROR(INDIRECT(CONCATENATE($E$32,"!G223"))),"",INDIRECT(CONCATENATE($E$32,"!G223")))</f>
        <v>21.35746039471265</v>
      </c>
      <c r="Y34" s="1045">
        <f ca="true">IF(ISERROR(INDIRECT(CONCATENATE($E$32,"!G224"))),"",INDIRECT(CONCATENATE($E$32,"!G224")))</f>
        <v>48.488316162525045</v>
      </c>
      <c r="Z34" s="316"/>
    </row>
    <row r="35" ht="15" x14ac:dyDescent="0.2">
      <c r="B35" s="1060"/>
      <c r="C35" s="1061"/>
      <c r="D35" s="1061"/>
      <c r="E35" s="315"/>
      <c r="F35" s="244"/>
      <c r="G35" s="1023"/>
      <c r="H35" s="1024"/>
      <c r="I35" s="1021"/>
      <c r="J35" s="1073"/>
      <c r="K35" s="1042"/>
      <c r="L35" s="1044"/>
      <c r="M35" s="1046"/>
      <c r="N35" s="1042"/>
      <c r="O35" s="1044"/>
      <c r="P35" s="1046"/>
      <c r="Q35" s="1042"/>
      <c r="R35" s="1044"/>
      <c r="S35" s="1046"/>
      <c r="T35" s="1042"/>
      <c r="U35" s="1044"/>
      <c r="V35" s="1046"/>
      <c r="W35" s="1042"/>
      <c r="X35" s="1044"/>
      <c r="Y35" s="1046"/>
      <c r="Z35" s="316"/>
    </row>
    <row r="36" ht="12.75" customHeight="true" x14ac:dyDescent="0.2">
      <c r="E36" s="317"/>
      <c r="F36" s="244"/>
      <c r="G36" s="316"/>
      <c r="H36" s="316"/>
      <c r="I36" s="316"/>
      <c r="J36" s="316"/>
      <c r="K36" s="316"/>
      <c r="L36" s="318"/>
      <c r="M36" s="318"/>
      <c r="N36" s="316"/>
      <c r="O36" s="316"/>
      <c r="P36" s="316"/>
      <c r="Q36" s="316"/>
      <c r="R36" s="316"/>
      <c r="S36" s="316"/>
      <c r="T36" s="316"/>
      <c r="U36" s="316"/>
      <c r="V36" s="316"/>
      <c r="W36" s="316"/>
      <c r="X36" s="316"/>
      <c r="Y36" s="316"/>
      <c r="Z36" s="316"/>
    </row>
    <row r="37" x14ac:dyDescent="0.2">
      <c r="E37" s="317"/>
      <c r="F37" s="244"/>
      <c r="G37" s="1022" t="s">
        <v>6</v>
      </c>
      <c r="H37" s="1005"/>
      <c r="I37" s="1020"/>
      <c r="J37" s="1051" t="str">
        <f ca="true">IF(ISERROR(INDIRECT(CONCATENATE(#REF!,"!A2"))),"",INDIRECT(CONCATENATE(#REF!,"!A210")))</f>
        <v/>
      </c>
      <c r="K37" s="1041">
        <f ca="true">IF(ISERROR(INDIRECT(CONCATENATE($E$32,"!H222"))),"",INDIRECT(CONCATENATE($E$32,"!H222")))</f>
        <v>5.84246043362685</v>
      </c>
      <c r="L37" s="1043">
        <f ca="true">IF(ISERROR(INDIRECT(CONCATENATE($E$32,"!H223"))),"",INDIRECT(CONCATENATE($E$32,"!H223")))</f>
        <v>29.69499229448429</v>
      </c>
      <c r="M37" s="1045">
        <f ca="true">IF(ISERROR(INDIRECT(CONCATENATE($E$32,"!H224"))),"",INDIRECT(CONCATENATE($E$32,"!H224")))</f>
        <v>64.462547271888894</v>
      </c>
      <c r="N37" s="1041">
        <f ca="true">IF(ISERROR(INDIRECT(CONCATENATE($E$32,"!I222"))),"",INDIRECT(CONCATENATE($E$32,"!I222")))</f>
        <v>9.8154363785604595</v>
      </c>
      <c r="O37" s="1043">
        <f ca="true">IF(ISERROR(INDIRECT(CONCATENATE($E$32,"!I223"))),"",INDIRECT(CONCATENATE($E$32,"!I223")))</f>
        <v>23.961875506984729</v>
      </c>
      <c r="P37" s="1045">
        <f ca="true">IF(ISERROR(INDIRECT(CONCATENATE($E$32,"!I224"))),"",INDIRECT(CONCATENATE($E$32,"!I224")))</f>
        <v>66.22268811445467</v>
      </c>
      <c r="Q37" s="1041">
        <f ca="true">IF(ISERROR(INDIRECT(CONCATENATE($E$32,"!J222"))),"",INDIRECT(CONCATENATE($E$32,"!J222")))</f>
        <v>13.989093396265021</v>
      </c>
      <c r="R37" s="1043">
        <f ca="true">IF(ISERROR(INDIRECT(CONCATENATE($E$32,"!J223"))),"",INDIRECT(CONCATENATE($E$32,"!J223")))</f>
        <v>24.251252633788731</v>
      </c>
      <c r="S37" s="1045">
        <f ca="true">IF(ISERROR(INDIRECT(CONCATENATE($E$32,"!J224"))),"",INDIRECT(CONCATENATE($E$32,"!J224")))</f>
        <v>61.759653969946214</v>
      </c>
      <c r="T37" s="1041">
        <f ca="true">IF(ISERROR(INDIRECT(CONCATENATE($E$32,"!K222"))),"",INDIRECT(CONCATENATE($E$32,"!K222")))</f>
        <v>24.413268505630846</v>
      </c>
      <c r="U37" s="1043">
        <f ca="true">IF(ISERROR(INDIRECT(CONCATENATE($E$32,"!K223"))),"",INDIRECT(CONCATENATE($E$32,"!K223")))</f>
        <v>25.042122772273611</v>
      </c>
      <c r="V37" s="1045">
        <f ca="true">IF(ISERROR(INDIRECT(CONCATENATE($E$32,"!K224"))),"",INDIRECT(CONCATENATE($E$32,"!K224")))</f>
        <v>50.54460872209544</v>
      </c>
      <c r="W37" s="1041">
        <f ca="true">IF(ISERROR(INDIRECT(CONCATENATE($E$32,"!L222"))),"",INDIRECT(CONCATENATE($E$32,"!L222")))</f>
        <v>51.563724428704681</v>
      </c>
      <c r="X37" s="1043">
        <f ca="true">IF(ISERROR(INDIRECT(CONCATENATE($E$32,"!L223"))),"",INDIRECT(CONCATENATE($E$32,"!L223")))</f>
        <v>16.47003034806519</v>
      </c>
      <c r="Y37" s="1045">
        <f ca="true">IF(ISERROR(INDIRECT(CONCATENATE($E$32,"!L224"))),"",INDIRECT(CONCATENATE($E$32,"!L224")))</f>
        <v>31.966245223230377</v>
      </c>
      <c r="Z37" s="316"/>
    </row>
    <row r="38" x14ac:dyDescent="0.2">
      <c r="F38" s="244"/>
      <c r="G38" s="1023"/>
      <c r="H38" s="1024"/>
      <c r="I38" s="1021"/>
      <c r="J38" s="1052"/>
      <c r="K38" s="1042"/>
      <c r="L38" s="1044"/>
      <c r="M38" s="1046"/>
      <c r="N38" s="1042"/>
      <c r="O38" s="1044"/>
      <c r="P38" s="1046"/>
      <c r="Q38" s="1042"/>
      <c r="R38" s="1044"/>
      <c r="S38" s="1046"/>
      <c r="T38" s="1042"/>
      <c r="U38" s="1044"/>
      <c r="V38" s="1046"/>
      <c r="W38" s="1042"/>
      <c r="X38" s="1044"/>
      <c r="Y38" s="1046"/>
      <c r="Z38" s="316"/>
    </row>
    <row r="39" x14ac:dyDescent="0.2">
      <c r="F39" s="244"/>
      <c r="G39" s="316"/>
      <c r="H39" s="316"/>
      <c r="I39" s="316"/>
      <c r="J39" s="316"/>
      <c r="K39" s="316"/>
      <c r="L39" s="316"/>
      <c r="M39" s="318"/>
      <c r="N39" s="318"/>
      <c r="O39" s="316"/>
      <c r="P39" s="316"/>
      <c r="Q39" s="316"/>
      <c r="R39" s="316"/>
      <c r="S39" s="316"/>
      <c r="T39" s="316"/>
      <c r="U39" s="316"/>
      <c r="V39" s="316"/>
      <c r="W39" s="316"/>
      <c r="X39" s="316"/>
      <c r="Y39" s="316"/>
      <c r="Z39" s="316"/>
    </row>
    <row r="40" x14ac:dyDescent="0.2">
      <c r="F40" s="244"/>
      <c r="G40" s="1022" t="s">
        <v>7</v>
      </c>
      <c r="H40" s="1005"/>
      <c r="I40" s="1020"/>
      <c r="J40" s="1051" t="str">
        <f ca="true">IF(ISERROR(INDIRECT(CONCATENATE(#REF!,"!A2"))),"",INDIRECT(CONCATENATE(#REF!,"!A210")))</f>
        <v/>
      </c>
      <c r="K40" s="1041">
        <f ca="true">IF(ISERROR(INDIRECT(CONCATENATE($E$32,"!M222"))),"",INDIRECT(CONCATENATE($E$32,"!M222")))</f>
        <v>3.2140915902437581</v>
      </c>
      <c r="L40" s="1043">
        <f ca="true">IF(ISERROR(INDIRECT(CONCATENATE($E$32,"!M223"))),"",INDIRECT(CONCATENATE($E$32,"!M223")))</f>
        <v>46.420788537551061</v>
      </c>
      <c r="M40" s="1045">
        <f ca="true">IF(ISERROR(INDIRECT(CONCATENATE($E$32,"!M224"))),"",INDIRECT(CONCATENATE($E$32,"!M224")))</f>
        <v>50.365119872205199</v>
      </c>
      <c r="N40" s="1041">
        <f ca="true">IF(ISERROR(INDIRECT(CONCATENATE($E$32,"!N222"))),"",INDIRECT(CONCATENATE($E$32,"!N222")))</f>
        <v>4.7511010119225308</v>
      </c>
      <c r="O40" s="1043">
        <f ca="true">IF(ISERROR(INDIRECT(CONCATENATE($E$32,"!N223"))),"",INDIRECT(CONCATENATE($E$32,"!N223")))</f>
        <v>43.325248118496468</v>
      </c>
      <c r="P40" s="1045">
        <f ca="true">IF(ISERROR(INDIRECT(CONCATENATE($E$32,"!N224"))),"",INDIRECT(CONCATENATE($E$32,"!N224")))</f>
        <v>51.923650869580904</v>
      </c>
      <c r="Q40" s="1041">
        <f ca="true">IF(ISERROR(INDIRECT(CONCATENATE($E$32,"!O222"))),"",INDIRECT(CONCATENATE($E$32,"!O222")))</f>
        <v>7.5670132742217939</v>
      </c>
      <c r="R40" s="1043">
        <f ca="true">IF(ISERROR(INDIRECT(CONCATENATE($E$32,"!O223"))),"",INDIRECT(CONCATENATE($E$32,"!O223")))</f>
        <v>40.892151799145374</v>
      </c>
      <c r="S40" s="1045">
        <f ca="true">IF(ISERROR(INDIRECT(CONCATENATE($E$32,"!O224"))),"",INDIRECT(CONCATENATE($E$32,"!O224")))</f>
        <v>51.540834926632819</v>
      </c>
      <c r="T40" s="1041">
        <f ca="true">IF(ISERROR(INDIRECT(CONCATENATE($E$32,"!P222"))),"",INDIRECT(CONCATENATE($E$32,"!P222")))</f>
        <v>9.8850026382202998</v>
      </c>
      <c r="U40" s="1043">
        <f ca="true">IF(ISERROR(INDIRECT(CONCATENATE($E$32,"!P223"))),"",INDIRECT(CONCATENATE($E$32,"!P223")))</f>
        <v>31.945820228401832</v>
      </c>
      <c r="V40" s="1045">
        <f ca="true">IF(ISERROR(INDIRECT(CONCATENATE($E$32,"!P224"))),"",INDIRECT(CONCATENATE($E$32,"!P224")))</f>
        <v>58.169177133377715</v>
      </c>
      <c r="W40" s="1041">
        <f ca="true">IF(ISERROR(INDIRECT(CONCATENATE($E$32,"!Q222"))),"",INDIRECT(CONCATENATE($E$32,"!Q222")))</f>
        <v>12.392974109188035</v>
      </c>
      <c r="X40" s="1043">
        <f ca="true">IF(ISERROR(INDIRECT(CONCATENATE($E$32,"!Q223"))),"",INDIRECT(CONCATENATE($E$32,"!Q223")))</f>
        <v>22.417764968832159</v>
      </c>
      <c r="Y40" s="1045">
        <f ca="true">IF(ISERROR(INDIRECT(CONCATENATE($E$32,"!Q224"))),"",INDIRECT(CONCATENATE($E$32,"!Q224")))</f>
        <v>65.189260921979908</v>
      </c>
      <c r="Z40" s="316"/>
    </row>
    <row r="41" x14ac:dyDescent="0.2">
      <c r="F41" s="244"/>
      <c r="G41" s="1023"/>
      <c r="H41" s="1024"/>
      <c r="I41" s="1021"/>
      <c r="J41" s="1052"/>
      <c r="K41" s="1042"/>
      <c r="L41" s="1044"/>
      <c r="M41" s="1046"/>
      <c r="N41" s="1042"/>
      <c r="O41" s="1044"/>
      <c r="P41" s="1046"/>
      <c r="Q41" s="1042"/>
      <c r="R41" s="1044"/>
      <c r="S41" s="1046"/>
      <c r="T41" s="1042"/>
      <c r="U41" s="1044"/>
      <c r="V41" s="1046"/>
      <c r="W41" s="1042"/>
      <c r="X41" s="1044"/>
      <c r="Y41" s="1046"/>
      <c r="Z41" s="316"/>
    </row>
    <row r="43" x14ac:dyDescent="0.2">
      <c r="F43" s="244"/>
      <c r="G43" s="244"/>
    </row>
    <row r="44" x14ac:dyDescent="0.2">
      <c r="F44" s="244"/>
      <c r="G44" s="244"/>
    </row>
    <row r="45" x14ac:dyDescent="0.2">
      <c r="F45" s="244"/>
      <c r="G45" s="244"/>
    </row>
    <row r="46" x14ac:dyDescent="0.2">
      <c r="F46" s="244"/>
      <c r="G46" s="244"/>
    </row>
    <row r="48" ht="15" x14ac:dyDescent="0.2">
      <c r="H48" s="315"/>
    </row>
    <row r="88" hidden="true" x14ac:dyDescent="0.2">
      <c r="A88" s="212">
        <v>4</v>
      </c>
      <c r="B88" s="212" t="s">
        <v>188</v>
      </c>
    </row>
    <row r="89" hidden="true" x14ac:dyDescent="0.2">
      <c r="B89" s="212" t="s">
        <v>267</v>
      </c>
    </row>
    <row r="90" hidden="true" x14ac:dyDescent="0.2">
      <c r="B90" s="212" t="s">
        <v>180</v>
      </c>
    </row>
    <row r="91" hidden="true" x14ac:dyDescent="0.2">
      <c r="B91" s="212" t="s">
        <v>352</v>
      </c>
    </row>
    <row r="92" hidden="true" x14ac:dyDescent="0.2">
      <c r="B92" s="212" t="s">
        <v>490</v>
      </c>
    </row>
    <row r="93" hidden="true" x14ac:dyDescent="0.2">
      <c r="B93" s="212" t="s">
        <v>612</v>
      </c>
    </row>
    <row r="94" hidden="true" x14ac:dyDescent="0.2">
      <c r="B94" s="212" t="s">
        <v>615</v>
      </c>
    </row>
    <row r="95" hidden="true" x14ac:dyDescent="0.2">
      <c r="B95" s="212" t="s">
        <v>138</v>
      </c>
    </row>
    <row r="96" hidden="true" x14ac:dyDescent="0.2">
      <c r="B96" s="212"/>
    </row>
    <row r="97" hidden="true" x14ac:dyDescent="0.2">
      <c r="B97" s="212"/>
    </row>
    <row r="98" hidden="true" x14ac:dyDescent="0.2">
      <c r="B98" s="212"/>
    </row>
    <row r="99" hidden="true" x14ac:dyDescent="0.2">
      <c r="B99" s="212"/>
    </row>
    <row r="100" hidden="true" x14ac:dyDescent="0.2">
      <c r="B100" s="212"/>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A1F8A-BA77-4D11-8194-5D5C95E94123}">
  <sheetPr codeName="Feuil7"/>
  <dimension ref="A1:CZ1200"/>
  <sheetViews>
    <sheetView showGridLines="false" workbookViewId="0"/>
  </sheetViews>
  <sheetFormatPr defaultColWidth="9.140625" defaultRowHeight="15" customHeight="true" x14ac:dyDescent="0.2"/>
  <cols>
    <col min="1" max="1" width="31.5703125" style="524" customWidth="true"/>
    <col min="2" max="2" width="41.5703125" style="524" customWidth="true"/>
    <col min="3" max="17" width="10.7109375" style="524" customWidth="true"/>
    <col min="18" max="28" width="12.5703125" style="524" customWidth="true"/>
    <col min="29" max="52" width="12.5703125" style="371" customWidth="true"/>
    <col min="53" max="53" width="31.5703125" style="528" customWidth="true"/>
    <col min="54" max="54" width="41.5703125" style="398" customWidth="true"/>
    <col min="55" max="69" width="9.140625" style="528"/>
    <col min="70" max="77" width="12.5703125" style="528" customWidth="true"/>
    <col min="78" max="104" width="12.5703125" style="371" customWidth="true"/>
    <col min="105" max="16384" width="9.140625" style="524"/>
  </cols>
  <sheetData>
    <row r="1" s="319" customFormat="true" ht="18" customHeight="true" x14ac:dyDescent="0.2">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19" customFormat="true" ht="22.5" customHeight="true" x14ac:dyDescent="0.35">
      <c r="A2" s="388" t="str">
        <f>A1026</f>
        <v>Mozambique</v>
      </c>
      <c r="B2" s="389"/>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19" customFormat="true" ht="22.5" customHeight="true" x14ac:dyDescent="0.35">
      <c r="A3" s="346" t="str">
        <f>A1034</f>
        <v>2003</v>
      </c>
      <c r="B3" s="39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19" customFormat="true" ht="22.5" customHeight="true" x14ac:dyDescent="0.35">
      <c r="A4" s="390" t="s">
        <v>96</v>
      </c>
      <c r="B4" s="39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19" customFormat="true" ht="20.1" customHeight="true" x14ac:dyDescent="0.35">
      <c r="A5" s="390" t="s">
        <v>97</v>
      </c>
      <c r="B5" s="39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19" customFormat="true" ht="15" customHeight="true" x14ac:dyDescent="0.2">
      <c r="A6" s="392" t="s">
        <v>98</v>
      </c>
      <c r="B6" s="393"/>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19" customFormat="true" ht="15" customHeight="true" x14ac:dyDescent="0.2">
      <c r="A7" s="394" t="s">
        <v>40</v>
      </c>
      <c r="B7" s="395"/>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19" customFormat="true" ht="15" customHeight="true" x14ac:dyDescent="0.2">
      <c r="A8" s="394" t="s">
        <v>39</v>
      </c>
      <c r="B8" s="395"/>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19" customFormat="true" ht="15" customHeight="true" x14ac:dyDescent="0.2">
      <c r="A9" s="394" t="s">
        <v>136</v>
      </c>
      <c r="B9" s="396" t="str">
        <f>A1025</f>
        <v>DHS03</v>
      </c>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19" customFormat="true" ht="15" customHeight="true" x14ac:dyDescent="0.2">
      <c r="A10" s="208" t="str">
        <f>B1028</f>
        <v/>
      </c>
      <c r="B10" s="207"/>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19" customFormat="true" ht="15" customHeight="true" x14ac:dyDescent="0.2">
      <c r="A11" s="208" t="str">
        <f>B1027</f>
        <v/>
      </c>
      <c r="B11" s="206"/>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19" customFormat="true" ht="18" customHeight="true" x14ac:dyDescent="0.2">
      <c r="A12" s="205"/>
      <c r="B12" s="207"/>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19" customFormat="true" ht="18" customHeight="true" x14ac:dyDescent="0.2">
      <c r="A13" s="204"/>
      <c r="B13" s="203"/>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530"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43" t="s">
        <v>142</v>
      </c>
      <c r="S14" s="456"/>
      <c r="T14" s="456"/>
      <c r="U14" s="456"/>
      <c r="V14" s="456"/>
      <c r="W14" s="456"/>
      <c r="X14" s="456"/>
      <c r="Y14" s="456"/>
      <c r="Z14" s="456"/>
      <c r="AA14" s="456"/>
      <c r="AB14" s="456"/>
      <c r="AC14" s="467"/>
      <c r="AD14" s="467"/>
      <c r="AE14" s="467"/>
      <c r="AF14" s="467"/>
      <c r="AG14" s="467"/>
      <c r="AH14" s="467"/>
      <c r="AI14" s="467"/>
      <c r="AJ14" s="467"/>
      <c r="AK14" s="467"/>
      <c r="AL14" s="467"/>
      <c r="AM14" s="467"/>
      <c r="AN14" s="467"/>
      <c r="AO14" s="467"/>
      <c r="AP14" s="467"/>
      <c r="AQ14" s="467"/>
      <c r="AR14" s="467"/>
      <c r="AS14" s="467"/>
      <c r="AT14" s="467"/>
      <c r="AU14" s="467"/>
      <c r="AV14" s="467"/>
      <c r="AW14" s="467"/>
      <c r="AX14" s="467"/>
      <c r="AY14" s="467"/>
      <c r="AZ14" s="919"/>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04"/>
      <c r="BR14" s="42" t="s">
        <v>142</v>
      </c>
      <c r="BS14" s="456"/>
      <c r="BT14" s="456"/>
      <c r="BU14" s="456"/>
      <c r="BV14" s="456"/>
      <c r="BW14" s="456"/>
      <c r="BX14" s="456"/>
      <c r="BY14" s="45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530"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28" t="s">
        <v>4</v>
      </c>
      <c r="R15" s="410" t="s">
        <v>158</v>
      </c>
      <c r="S15" s="634" t="s">
        <v>159</v>
      </c>
      <c r="T15" s="634" t="s">
        <v>160</v>
      </c>
      <c r="U15" s="634" t="s">
        <v>161</v>
      </c>
      <c r="V15" s="634" t="s">
        <v>162</v>
      </c>
      <c r="W15" s="634" t="s">
        <v>163</v>
      </c>
      <c r="X15" s="634" t="s">
        <v>164</v>
      </c>
      <c r="Y15" s="634" t="s">
        <v>165</v>
      </c>
      <c r="Z15" s="634" t="s">
        <v>166</v>
      </c>
      <c r="AA15" s="634" t="s">
        <v>167</v>
      </c>
      <c r="AB15" s="635" t="s">
        <v>168</v>
      </c>
      <c r="AC15" s="467"/>
      <c r="AD15" s="467"/>
      <c r="AE15" s="467"/>
      <c r="AF15" s="467"/>
      <c r="AG15" s="467"/>
      <c r="AH15" s="467"/>
      <c r="AI15" s="467"/>
      <c r="AJ15" s="467"/>
      <c r="AK15" s="467"/>
      <c r="AL15" s="467"/>
      <c r="AM15" s="467"/>
      <c r="AN15" s="467"/>
      <c r="AO15" s="467"/>
      <c r="AP15" s="467"/>
      <c r="AQ15" s="467"/>
      <c r="AR15" s="467"/>
      <c r="AS15" s="467"/>
      <c r="AT15" s="467"/>
      <c r="AU15" s="467"/>
      <c r="AV15" s="467"/>
      <c r="AW15" s="467"/>
      <c r="AX15" s="467"/>
      <c r="AY15" s="467"/>
      <c r="AZ15" s="919"/>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158</v>
      </c>
      <c r="BS15" s="598" t="s">
        <v>159</v>
      </c>
      <c r="BT15" s="598" t="s">
        <v>160</v>
      </c>
      <c r="BU15" s="598" t="s">
        <v>161</v>
      </c>
      <c r="BV15" s="598" t="s">
        <v>162</v>
      </c>
      <c r="BW15" s="598" t="s">
        <v>163</v>
      </c>
      <c r="BX15" s="598" t="s">
        <v>164</v>
      </c>
      <c r="BY15" s="599" t="s">
        <v>165</v>
      </c>
      <c r="BZ15" s="599" t="s">
        <v>166</v>
      </c>
      <c r="CA15" s="599" t="s">
        <v>167</v>
      </c>
      <c r="CB15" s="599" t="s">
        <v>168</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530" customFormat="true" ht="15" customHeight="true" x14ac:dyDescent="0.2">
      <c r="A16" s="1086" t="s">
        <v>13</v>
      </c>
      <c r="B16" s="407" t="s">
        <v>14</v>
      </c>
      <c r="C16" s="156">
        <v>24.942576394374704</v>
      </c>
      <c r="D16" s="155">
        <v>22.784689703621805</v>
      </c>
      <c r="E16" s="155">
        <v>22.615690978651781</v>
      </c>
      <c r="F16" s="155">
        <v>45.684816967142304</v>
      </c>
      <c r="G16" s="154">
        <v>85.504695352145873</v>
      </c>
      <c r="H16" s="153">
        <v>41.74017492544224</v>
      </c>
      <c r="I16" s="155">
        <v>57.953691817131713</v>
      </c>
      <c r="J16" s="155">
        <v>77.943160640864136</v>
      </c>
      <c r="K16" s="155">
        <v>86.016080330831329</v>
      </c>
      <c r="L16" s="152">
        <v>94.584820462471825</v>
      </c>
      <c r="M16" s="156">
        <v>19.667088868100411</v>
      </c>
      <c r="N16" s="155">
        <v>22.415840796049572</v>
      </c>
      <c r="O16" s="155">
        <v>24.340305417224407</v>
      </c>
      <c r="P16" s="155">
        <v>22.259210680687925</v>
      </c>
      <c r="Q16" s="154">
        <v>30.656658422093457</v>
      </c>
      <c r="R16" s="153">
        <v>39.712082585473254</v>
      </c>
      <c r="S16" s="155">
        <v>47.122550029326341</v>
      </c>
      <c r="T16" s="155">
        <v>37.703013844262586</v>
      </c>
      <c r="U16" s="155">
        <v>43.003283109817097</v>
      </c>
      <c r="V16" s="155">
        <v>96.922323592936593</v>
      </c>
      <c r="W16" s="155">
        <v>69.429960488872496</v>
      </c>
      <c r="X16" s="155">
        <v>26.485477453751759</v>
      </c>
      <c r="Y16" s="155">
        <v>25.686877300192791</v>
      </c>
      <c r="Z16" s="155">
        <v>48.678996006247168</v>
      </c>
      <c r="AA16" s="155">
        <v>39.611541411336013</v>
      </c>
      <c r="AB16" s="152">
        <v>17.607494903763111</v>
      </c>
      <c r="AC16" s="467"/>
      <c r="AD16" s="467"/>
      <c r="AE16" s="467"/>
      <c r="AF16" s="467"/>
      <c r="AG16" s="467"/>
      <c r="AH16" s="467"/>
      <c r="AI16" s="467"/>
      <c r="AJ16" s="467"/>
      <c r="AK16" s="467"/>
      <c r="AL16" s="467"/>
      <c r="AM16" s="467"/>
      <c r="AN16" s="467"/>
      <c r="AO16" s="467"/>
      <c r="AP16" s="467"/>
      <c r="AQ16" s="467"/>
      <c r="AR16" s="467"/>
      <c r="AS16" s="467"/>
      <c r="AT16" s="467"/>
      <c r="AU16" s="467"/>
      <c r="AV16" s="467"/>
      <c r="AW16" s="467"/>
      <c r="AX16" s="467"/>
      <c r="AY16" s="467"/>
      <c r="AZ16" s="919"/>
      <c r="BA16" s="1114" t="s">
        <v>13</v>
      </c>
      <c r="BB16" s="624" t="s">
        <v>14</v>
      </c>
      <c r="BC16" s="87" t="s">
        <v>35</v>
      </c>
      <c r="BD16" s="83" t="s">
        <v>35</v>
      </c>
      <c r="BE16" s="83" t="s">
        <v>35</v>
      </c>
      <c r="BF16" s="83" t="s">
        <v>35</v>
      </c>
      <c r="BG16" s="78" t="s">
        <v>35</v>
      </c>
      <c r="BH16" s="87" t="s">
        <v>35</v>
      </c>
      <c r="BI16" s="83" t="s">
        <v>35</v>
      </c>
      <c r="BJ16" s="83" t="s">
        <v>35</v>
      </c>
      <c r="BK16" s="83" t="s">
        <v>35</v>
      </c>
      <c r="BL16" s="78" t="s">
        <v>35</v>
      </c>
      <c r="BM16" s="87" t="s">
        <v>35</v>
      </c>
      <c r="BN16" s="83" t="s">
        <v>35</v>
      </c>
      <c r="BO16" s="83" t="s">
        <v>35</v>
      </c>
      <c r="BP16" s="83" t="s">
        <v>35</v>
      </c>
      <c r="BQ16" s="78" t="s">
        <v>35</v>
      </c>
      <c r="BR16" s="87" t="s">
        <v>35</v>
      </c>
      <c r="BS16" s="83" t="s">
        <v>35</v>
      </c>
      <c r="BT16" s="83" t="s">
        <v>35</v>
      </c>
      <c r="BU16" s="83" t="s">
        <v>35</v>
      </c>
      <c r="BV16" s="83" t="s">
        <v>35</v>
      </c>
      <c r="BW16" s="83" t="s">
        <v>35</v>
      </c>
      <c r="BX16" s="83" t="s">
        <v>35</v>
      </c>
      <c r="BY16" s="71" t="s">
        <v>35</v>
      </c>
      <c r="BZ16" s="71" t="s">
        <v>35</v>
      </c>
      <c r="CA16" s="71" t="s">
        <v>35</v>
      </c>
      <c r="CB16" s="71" t="s">
        <v>35</v>
      </c>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530" customFormat="true" ht="15" customHeight="true" x14ac:dyDescent="0.2">
      <c r="A17" s="1087"/>
      <c r="B17" s="408" t="s">
        <v>51</v>
      </c>
      <c r="C17" s="151">
        <v>75.057423605625303</v>
      </c>
      <c r="D17" s="150">
        <v>77.215310296378036</v>
      </c>
      <c r="E17" s="150">
        <v>77.384309021348201</v>
      </c>
      <c r="F17" s="150">
        <v>54.315183032857647</v>
      </c>
      <c r="G17" s="149">
        <v>14.495304647854443</v>
      </c>
      <c r="H17" s="148">
        <v>58.259825074557789</v>
      </c>
      <c r="I17" s="150">
        <v>42.046308182868117</v>
      </c>
      <c r="J17" s="150">
        <v>22.056839359135854</v>
      </c>
      <c r="K17" s="150">
        <v>13.983919669168671</v>
      </c>
      <c r="L17" s="147">
        <v>5.4151795375281822</v>
      </c>
      <c r="M17" s="151">
        <v>80.332911131899692</v>
      </c>
      <c r="N17" s="150">
        <v>77.584159203950264</v>
      </c>
      <c r="O17" s="150">
        <v>75.659694582775614</v>
      </c>
      <c r="P17" s="150">
        <v>77.7407893193121</v>
      </c>
      <c r="Q17" s="149">
        <v>69.343341577906386</v>
      </c>
      <c r="R17" s="148">
        <v>60.287917414526881</v>
      </c>
      <c r="S17" s="150">
        <v>52.877449970673688</v>
      </c>
      <c r="T17" s="150">
        <v>62.296986155737486</v>
      </c>
      <c r="U17" s="150">
        <v>56.996716890182888</v>
      </c>
      <c r="V17" s="150">
        <v>3.077676407063433</v>
      </c>
      <c r="W17" s="150">
        <v>30.570039511127721</v>
      </c>
      <c r="X17" s="150">
        <v>73.514522546248429</v>
      </c>
      <c r="Y17" s="150">
        <v>74.313122699807039</v>
      </c>
      <c r="Z17" s="150">
        <v>51.321003993752846</v>
      </c>
      <c r="AA17" s="150">
        <v>60.388458588664292</v>
      </c>
      <c r="AB17" s="147">
        <v>82.392505096236576</v>
      </c>
      <c r="AC17" s="467"/>
      <c r="AD17" s="467"/>
      <c r="AE17" s="467"/>
      <c r="AF17" s="467"/>
      <c r="AG17" s="467"/>
      <c r="AH17" s="467"/>
      <c r="AI17" s="467"/>
      <c r="AJ17" s="467"/>
      <c r="AK17" s="467"/>
      <c r="AL17" s="467"/>
      <c r="AM17" s="467"/>
      <c r="AN17" s="467"/>
      <c r="AO17" s="467"/>
      <c r="AP17" s="467"/>
      <c r="AQ17" s="467"/>
      <c r="AR17" s="467"/>
      <c r="AS17" s="467"/>
      <c r="AT17" s="467"/>
      <c r="AU17" s="467"/>
      <c r="AV17" s="467"/>
      <c r="AW17" s="467"/>
      <c r="AX17" s="467"/>
      <c r="AY17" s="467"/>
      <c r="AZ17" s="919"/>
      <c r="BA17" s="1115"/>
      <c r="BB17" s="622" t="s">
        <v>51</v>
      </c>
      <c r="BC17" s="86" t="s">
        <v>35</v>
      </c>
      <c r="BD17" s="82" t="s">
        <v>35</v>
      </c>
      <c r="BE17" s="82" t="s">
        <v>35</v>
      </c>
      <c r="BF17" s="82" t="s">
        <v>35</v>
      </c>
      <c r="BG17" s="77" t="s">
        <v>35</v>
      </c>
      <c r="BH17" s="86" t="s">
        <v>35</v>
      </c>
      <c r="BI17" s="82" t="s">
        <v>35</v>
      </c>
      <c r="BJ17" s="82" t="s">
        <v>35</v>
      </c>
      <c r="BK17" s="82" t="s">
        <v>35</v>
      </c>
      <c r="BL17" s="77" t="s">
        <v>35</v>
      </c>
      <c r="BM17" s="86" t="s">
        <v>35</v>
      </c>
      <c r="BN17" s="82" t="s">
        <v>35</v>
      </c>
      <c r="BO17" s="82" t="s">
        <v>35</v>
      </c>
      <c r="BP17" s="82" t="s">
        <v>35</v>
      </c>
      <c r="BQ17" s="77" t="s">
        <v>35</v>
      </c>
      <c r="BR17" s="86" t="s">
        <v>35</v>
      </c>
      <c r="BS17" s="82" t="s">
        <v>35</v>
      </c>
      <c r="BT17" s="82" t="s">
        <v>35</v>
      </c>
      <c r="BU17" s="82" t="s">
        <v>35</v>
      </c>
      <c r="BV17" s="82" t="s">
        <v>35</v>
      </c>
      <c r="BW17" s="82" t="s">
        <v>35</v>
      </c>
      <c r="BX17" s="82" t="s">
        <v>35</v>
      </c>
      <c r="BY17" s="70" t="s">
        <v>35</v>
      </c>
      <c r="BZ17" s="70" t="s">
        <v>35</v>
      </c>
      <c r="CA17" s="70" t="s">
        <v>35</v>
      </c>
      <c r="CB17" s="70" t="s">
        <v>35</v>
      </c>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530" customFormat="true" ht="15" customHeight="true" x14ac:dyDescent="0.2">
      <c r="A18" s="1087" t="s">
        <v>60</v>
      </c>
      <c r="B18" s="408" t="s">
        <v>15</v>
      </c>
      <c r="C18" s="151">
        <f>C16*C23/100</f>
        <v>18.510073452521581</v>
      </c>
      <c r="D18" s="150">
        <f>D16*D23/100</f>
        <v>15.444412498736044</v>
      </c>
      <c r="E18" s="150">
        <f t="shared" ref="E18:AB18" si="0">E16*E23/100</f>
        <v>17.143540079821001</v>
      </c>
      <c r="F18" s="150">
        <f t="shared" si="0"/>
        <v>37.722416425963871</v>
      </c>
      <c r="G18" s="149">
        <f t="shared" si="0"/>
        <v>81.610435164083214</v>
      </c>
      <c r="H18" s="148">
        <f t="shared" si="0"/>
        <v>32.752761254636226</v>
      </c>
      <c r="I18" s="150">
        <f t="shared" si="0"/>
        <v>48.377753693691567</v>
      </c>
      <c r="J18" s="150">
        <f t="shared" si="0"/>
        <v>72.304722531667906</v>
      </c>
      <c r="K18" s="150">
        <f t="shared" si="0"/>
        <v>82.717040650188594</v>
      </c>
      <c r="L18" s="147">
        <f t="shared" si="0"/>
        <v>92.526081275052945</v>
      </c>
      <c r="M18" s="151">
        <f t="shared" si="0"/>
        <v>14.313054862063336</v>
      </c>
      <c r="N18" s="150">
        <f t="shared" si="0"/>
        <v>14.656964462436278</v>
      </c>
      <c r="O18" s="150">
        <f t="shared" si="0"/>
        <v>17.429221902546288</v>
      </c>
      <c r="P18" s="150">
        <f t="shared" si="0"/>
        <v>16.468586733714901</v>
      </c>
      <c r="Q18" s="149">
        <f t="shared" si="0"/>
        <v>24.555259650993968</v>
      </c>
      <c r="R18" s="148">
        <f t="shared" si="0"/>
        <v>31.686164963905863</v>
      </c>
      <c r="S18" s="150">
        <f t="shared" si="0"/>
        <v>34.026633527948455</v>
      </c>
      <c r="T18" s="150">
        <f t="shared" si="0"/>
        <v>25.335136518792414</v>
      </c>
      <c r="U18" s="150">
        <f t="shared" si="0"/>
        <v>29.145566668037173</v>
      </c>
      <c r="V18" s="150">
        <f t="shared" si="0"/>
        <v>95.702840180554702</v>
      </c>
      <c r="W18" s="150">
        <f t="shared" si="0"/>
        <v>63.764924830199995</v>
      </c>
      <c r="X18" s="150">
        <f t="shared" si="0"/>
        <v>23.788621194740404</v>
      </c>
      <c r="Y18" s="150">
        <f t="shared" si="0"/>
        <v>23.032070737279177</v>
      </c>
      <c r="Z18" s="150">
        <f t="shared" si="0"/>
        <v>42.135300814531</v>
      </c>
      <c r="AA18" s="150">
        <f t="shared" si="0"/>
        <v>32.461709210738562</v>
      </c>
      <c r="AB18" s="147">
        <f t="shared" si="0"/>
        <v>13.444365496347691</v>
      </c>
      <c r="AC18" s="467"/>
      <c r="AD18" s="467"/>
      <c r="AE18" s="467"/>
      <c r="AF18" s="467"/>
      <c r="AG18" s="467"/>
      <c r="AH18" s="467"/>
      <c r="AI18" s="467"/>
      <c r="AJ18" s="467"/>
      <c r="AK18" s="467"/>
      <c r="AL18" s="467"/>
      <c r="AM18" s="467"/>
      <c r="AN18" s="467"/>
      <c r="AO18" s="467"/>
      <c r="AP18" s="467"/>
      <c r="AQ18" s="467"/>
      <c r="AR18" s="467"/>
      <c r="AS18" s="467"/>
      <c r="AT18" s="467"/>
      <c r="AU18" s="467"/>
      <c r="AV18" s="467"/>
      <c r="AW18" s="467"/>
      <c r="AX18" s="467"/>
      <c r="AY18" s="467"/>
      <c r="AZ18" s="919"/>
      <c r="BA18" s="1115" t="s">
        <v>60</v>
      </c>
      <c r="BB18" s="622" t="s">
        <v>15</v>
      </c>
      <c r="BC18" s="86" t="s">
        <v>35</v>
      </c>
      <c r="BD18" s="82" t="s">
        <v>35</v>
      </c>
      <c r="BE18" s="82" t="s">
        <v>35</v>
      </c>
      <c r="BF18" s="82" t="s">
        <v>35</v>
      </c>
      <c r="BG18" s="77" t="s">
        <v>35</v>
      </c>
      <c r="BH18" s="86" t="s">
        <v>35</v>
      </c>
      <c r="BI18" s="82" t="s">
        <v>35</v>
      </c>
      <c r="BJ18" s="82" t="s">
        <v>35</v>
      </c>
      <c r="BK18" s="82" t="s">
        <v>35</v>
      </c>
      <c r="BL18" s="77" t="s">
        <v>35</v>
      </c>
      <c r="BM18" s="86" t="s">
        <v>35</v>
      </c>
      <c r="BN18" s="82" t="s">
        <v>35</v>
      </c>
      <c r="BO18" s="82" t="s">
        <v>35</v>
      </c>
      <c r="BP18" s="82" t="s">
        <v>35</v>
      </c>
      <c r="BQ18" s="77" t="s">
        <v>35</v>
      </c>
      <c r="BR18" s="86" t="s">
        <v>35</v>
      </c>
      <c r="BS18" s="82" t="s">
        <v>35</v>
      </c>
      <c r="BT18" s="82" t="s">
        <v>35</v>
      </c>
      <c r="BU18" s="82" t="s">
        <v>35</v>
      </c>
      <c r="BV18" s="82" t="s">
        <v>35</v>
      </c>
      <c r="BW18" s="82" t="s">
        <v>35</v>
      </c>
      <c r="BX18" s="82" t="s">
        <v>35</v>
      </c>
      <c r="BY18" s="70" t="s">
        <v>35</v>
      </c>
      <c r="BZ18" s="70" t="s">
        <v>35</v>
      </c>
      <c r="CA18" s="70" t="s">
        <v>35</v>
      </c>
      <c r="CB18" s="70" t="s">
        <v>35</v>
      </c>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530" customFormat="true" ht="15" customHeight="true" x14ac:dyDescent="0.2">
      <c r="A19" s="1087"/>
      <c r="B19" s="408" t="s">
        <v>16</v>
      </c>
      <c r="C19" s="151">
        <f>C16*C22/100</f>
        <v>6.4325029418531434</v>
      </c>
      <c r="D19" s="150">
        <f>D16*D22/100</f>
        <v>7.3402772048857763</v>
      </c>
      <c r="E19" s="150">
        <f t="shared" ref="E19:AB19" si="1">E16*E22/100</f>
        <v>5.4721508988307948</v>
      </c>
      <c r="F19" s="150">
        <f t="shared" si="1"/>
        <v>7.9624005411784946</v>
      </c>
      <c r="G19" s="149">
        <f t="shared" si="1"/>
        <v>3.894260188062717</v>
      </c>
      <c r="H19" s="148">
        <f t="shared" si="1"/>
        <v>8.9874136708060011</v>
      </c>
      <c r="I19" s="150">
        <f t="shared" si="1"/>
        <v>9.5759381234401815</v>
      </c>
      <c r="J19" s="150">
        <f t="shared" si="1"/>
        <v>5.6384381091962714</v>
      </c>
      <c r="K19" s="150">
        <f t="shared" si="1"/>
        <v>3.299039680642764</v>
      </c>
      <c r="L19" s="147">
        <f t="shared" si="1"/>
        <v>2.0587391874188619</v>
      </c>
      <c r="M19" s="151">
        <f t="shared" si="1"/>
        <v>5.3540340060370806</v>
      </c>
      <c r="N19" s="150">
        <f t="shared" si="1"/>
        <v>7.7588763336133182</v>
      </c>
      <c r="O19" s="150">
        <f t="shared" si="1"/>
        <v>6.9110835146781371</v>
      </c>
      <c r="P19" s="150">
        <f t="shared" si="1"/>
        <v>5.790623946973029</v>
      </c>
      <c r="Q19" s="149">
        <f t="shared" si="1"/>
        <v>6.1013987710994835</v>
      </c>
      <c r="R19" s="148">
        <f t="shared" si="1"/>
        <v>8.0259176215674</v>
      </c>
      <c r="S19" s="150">
        <f t="shared" si="1"/>
        <v>13.095916501377896</v>
      </c>
      <c r="T19" s="150">
        <f t="shared" si="1"/>
        <v>12.367877325470198</v>
      </c>
      <c r="U19" s="150">
        <f t="shared" si="1"/>
        <v>13.857716441779962</v>
      </c>
      <c r="V19" s="150">
        <f t="shared" si="1"/>
        <v>1.2194834123818865</v>
      </c>
      <c r="W19" s="150">
        <f t="shared" si="1"/>
        <v>5.6650356586724833</v>
      </c>
      <c r="X19" s="150">
        <f t="shared" si="1"/>
        <v>2.6968562590113616</v>
      </c>
      <c r="Y19" s="150">
        <f t="shared" si="1"/>
        <v>2.6548065629136097</v>
      </c>
      <c r="Z19" s="150">
        <f t="shared" si="1"/>
        <v>6.5436951917161901</v>
      </c>
      <c r="AA19" s="150">
        <f t="shared" si="1"/>
        <v>7.1498322005974453</v>
      </c>
      <c r="AB19" s="147">
        <f t="shared" si="1"/>
        <v>4.1631294074154201</v>
      </c>
      <c r="AC19" s="467"/>
      <c r="AD19" s="467"/>
      <c r="AE19" s="467"/>
      <c r="AF19" s="467"/>
      <c r="AG19" s="467"/>
      <c r="AH19" s="467"/>
      <c r="AI19" s="467"/>
      <c r="AJ19" s="467"/>
      <c r="AK19" s="467"/>
      <c r="AL19" s="467"/>
      <c r="AM19" s="467"/>
      <c r="AN19" s="467"/>
      <c r="AO19" s="467"/>
      <c r="AP19" s="467"/>
      <c r="AQ19" s="467"/>
      <c r="AR19" s="467"/>
      <c r="AS19" s="467"/>
      <c r="AT19" s="467"/>
      <c r="AU19" s="467"/>
      <c r="AV19" s="467"/>
      <c r="AW19" s="467"/>
      <c r="AX19" s="467"/>
      <c r="AY19" s="467"/>
      <c r="AZ19" s="919"/>
      <c r="BA19" s="1115"/>
      <c r="BB19" s="622" t="s">
        <v>16</v>
      </c>
      <c r="BC19" s="86" t="s">
        <v>35</v>
      </c>
      <c r="BD19" s="82" t="s">
        <v>35</v>
      </c>
      <c r="BE19" s="82" t="s">
        <v>35</v>
      </c>
      <c r="BF19" s="82" t="s">
        <v>35</v>
      </c>
      <c r="BG19" s="77" t="s">
        <v>35</v>
      </c>
      <c r="BH19" s="86" t="s">
        <v>35</v>
      </c>
      <c r="BI19" s="82" t="s">
        <v>35</v>
      </c>
      <c r="BJ19" s="82" t="s">
        <v>35</v>
      </c>
      <c r="BK19" s="82" t="s">
        <v>35</v>
      </c>
      <c r="BL19" s="77" t="s">
        <v>35</v>
      </c>
      <c r="BM19" s="86" t="s">
        <v>35</v>
      </c>
      <c r="BN19" s="82" t="s">
        <v>35</v>
      </c>
      <c r="BO19" s="82" t="s">
        <v>35</v>
      </c>
      <c r="BP19" s="82" t="s">
        <v>35</v>
      </c>
      <c r="BQ19" s="77" t="s">
        <v>35</v>
      </c>
      <c r="BR19" s="86" t="s">
        <v>35</v>
      </c>
      <c r="BS19" s="82" t="s">
        <v>35</v>
      </c>
      <c r="BT19" s="82" t="s">
        <v>35</v>
      </c>
      <c r="BU19" s="82" t="s">
        <v>35</v>
      </c>
      <c r="BV19" s="82" t="s">
        <v>35</v>
      </c>
      <c r="BW19" s="82" t="s">
        <v>35</v>
      </c>
      <c r="BX19" s="82" t="s">
        <v>35</v>
      </c>
      <c r="BY19" s="70" t="s">
        <v>35</v>
      </c>
      <c r="BZ19" s="70" t="s">
        <v>35</v>
      </c>
      <c r="CA19" s="70" t="s">
        <v>35</v>
      </c>
      <c r="CB19" s="70" t="s">
        <v>35</v>
      </c>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530" customFormat="true" ht="15" customHeight="true" x14ac:dyDescent="0.2">
      <c r="A20" s="1087"/>
      <c r="B20" s="408" t="s">
        <v>22</v>
      </c>
      <c r="C20" s="151">
        <f>100-C18-C19-C21</f>
        <v>54.817794629027283</v>
      </c>
      <c r="D20" s="150">
        <f>100-D18-D19-D21</f>
        <v>55.79404287782458</v>
      </c>
      <c r="E20" s="150">
        <f t="shared" ref="E20:AB20" si="2">100-E18-E19-E21</f>
        <v>54.873103647364651</v>
      </c>
      <c r="F20" s="150">
        <f t="shared" si="2"/>
        <v>46.566266104274675</v>
      </c>
      <c r="G20" s="149">
        <f t="shared" si="2"/>
        <v>13.111739765201918</v>
      </c>
      <c r="H20" s="148">
        <f t="shared" si="2"/>
        <v>47.956266167182818</v>
      </c>
      <c r="I20" s="150">
        <f t="shared" si="2"/>
        <v>37.652272948853664</v>
      </c>
      <c r="J20" s="150">
        <f t="shared" si="2"/>
        <v>21.181630456735355</v>
      </c>
      <c r="K20" s="150">
        <f t="shared" si="2"/>
        <v>13.518083382327173</v>
      </c>
      <c r="L20" s="147">
        <f t="shared" si="2"/>
        <v>5.4151795375281928</v>
      </c>
      <c r="M20" s="151">
        <f t="shared" si="2"/>
        <v>56.580905663312677</v>
      </c>
      <c r="N20" s="150">
        <f t="shared" si="2"/>
        <v>59.778217537974058</v>
      </c>
      <c r="O20" s="150">
        <f t="shared" si="2"/>
        <v>50.993070919382674</v>
      </c>
      <c r="P20" s="150">
        <f t="shared" si="2"/>
        <v>54.561077302416678</v>
      </c>
      <c r="Q20" s="149">
        <f t="shared" si="2"/>
        <v>54.439974463316773</v>
      </c>
      <c r="R20" s="148">
        <f t="shared" si="2"/>
        <v>53.217683694360794</v>
      </c>
      <c r="S20" s="150">
        <f t="shared" si="2"/>
        <v>37.986943184746302</v>
      </c>
      <c r="T20" s="150">
        <f t="shared" si="2"/>
        <v>54.768738316273165</v>
      </c>
      <c r="U20" s="150">
        <f t="shared" si="2"/>
        <v>36.539378302600213</v>
      </c>
      <c r="V20" s="150">
        <f t="shared" si="2"/>
        <v>3.0776764070634117</v>
      </c>
      <c r="W20" s="150">
        <f t="shared" si="2"/>
        <v>24.287641909993432</v>
      </c>
      <c r="X20" s="150">
        <f t="shared" si="2"/>
        <v>59.933788712025098</v>
      </c>
      <c r="Y20" s="150">
        <f t="shared" si="2"/>
        <v>49.71273619572564</v>
      </c>
      <c r="Z20" s="150">
        <f t="shared" si="2"/>
        <v>33.243363573726</v>
      </c>
      <c r="AA20" s="150">
        <f t="shared" si="2"/>
        <v>31.686835589777782</v>
      </c>
      <c r="AB20" s="147">
        <f t="shared" si="2"/>
        <v>61.539671663980307</v>
      </c>
      <c r="AC20" s="467"/>
      <c r="AD20" s="467"/>
      <c r="AE20" s="467"/>
      <c r="AF20" s="467"/>
      <c r="AG20" s="467"/>
      <c r="AH20" s="467"/>
      <c r="AI20" s="467"/>
      <c r="AJ20" s="467"/>
      <c r="AK20" s="467"/>
      <c r="AL20" s="467"/>
      <c r="AM20" s="467"/>
      <c r="AN20" s="467"/>
      <c r="AO20" s="467"/>
      <c r="AP20" s="467"/>
      <c r="AQ20" s="467"/>
      <c r="AR20" s="467"/>
      <c r="AS20" s="467"/>
      <c r="AT20" s="467"/>
      <c r="AU20" s="467"/>
      <c r="AV20" s="467"/>
      <c r="AW20" s="467"/>
      <c r="AX20" s="467"/>
      <c r="AY20" s="467"/>
      <c r="AZ20" s="919"/>
      <c r="BA20" s="1115"/>
      <c r="BB20" s="622" t="s">
        <v>22</v>
      </c>
      <c r="BC20" s="86" t="s">
        <v>35</v>
      </c>
      <c r="BD20" s="82" t="s">
        <v>35</v>
      </c>
      <c r="BE20" s="82" t="s">
        <v>35</v>
      </c>
      <c r="BF20" s="82" t="s">
        <v>35</v>
      </c>
      <c r="BG20" s="77" t="s">
        <v>35</v>
      </c>
      <c r="BH20" s="86" t="s">
        <v>35</v>
      </c>
      <c r="BI20" s="82" t="s">
        <v>35</v>
      </c>
      <c r="BJ20" s="82" t="s">
        <v>35</v>
      </c>
      <c r="BK20" s="82" t="s">
        <v>35</v>
      </c>
      <c r="BL20" s="77" t="s">
        <v>35</v>
      </c>
      <c r="BM20" s="86" t="s">
        <v>35</v>
      </c>
      <c r="BN20" s="82" t="s">
        <v>35</v>
      </c>
      <c r="BO20" s="82" t="s">
        <v>35</v>
      </c>
      <c r="BP20" s="82" t="s">
        <v>35</v>
      </c>
      <c r="BQ20" s="77" t="s">
        <v>35</v>
      </c>
      <c r="BR20" s="86" t="s">
        <v>35</v>
      </c>
      <c r="BS20" s="82" t="s">
        <v>35</v>
      </c>
      <c r="BT20" s="82" t="s">
        <v>35</v>
      </c>
      <c r="BU20" s="82" t="s">
        <v>35</v>
      </c>
      <c r="BV20" s="82" t="s">
        <v>35</v>
      </c>
      <c r="BW20" s="82" t="s">
        <v>35</v>
      </c>
      <c r="BX20" s="82" t="s">
        <v>35</v>
      </c>
      <c r="BY20" s="70" t="s">
        <v>35</v>
      </c>
      <c r="BZ20" s="70" t="s">
        <v>35</v>
      </c>
      <c r="CA20" s="70" t="s">
        <v>35</v>
      </c>
      <c r="CB20" s="70" t="s">
        <v>35</v>
      </c>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530" customFormat="true" ht="15" customHeight="true" x14ac:dyDescent="0.2">
      <c r="A21" s="1087"/>
      <c r="B21" s="408" t="s">
        <v>17</v>
      </c>
      <c r="C21" s="151">
        <v>20.239628976597992</v>
      </c>
      <c r="D21" s="150">
        <v>21.421267418553601</v>
      </c>
      <c r="E21" s="150">
        <v>22.51120537398355</v>
      </c>
      <c r="F21" s="150">
        <v>7.748916928582954</v>
      </c>
      <c r="G21" s="149">
        <v>1.3835648826521514</v>
      </c>
      <c r="H21" s="148">
        <v>10.303558907374958</v>
      </c>
      <c r="I21" s="150">
        <v>4.3940352340145878</v>
      </c>
      <c r="J21" s="150">
        <v>0.87520890240046445</v>
      </c>
      <c r="K21" s="150">
        <v>0.46583628684146833</v>
      </c>
      <c r="L21" s="147">
        <v>0</v>
      </c>
      <c r="M21" s="151">
        <v>23.752005468586898</v>
      </c>
      <c r="N21" s="150">
        <v>17.805941665976345</v>
      </c>
      <c r="O21" s="150">
        <v>24.666623663392897</v>
      </c>
      <c r="P21" s="150">
        <v>23.17971201689539</v>
      </c>
      <c r="Q21" s="149">
        <v>14.903367114589768</v>
      </c>
      <c r="R21" s="148">
        <v>7.0702337201659358</v>
      </c>
      <c r="S21" s="150">
        <v>14.890506785927334</v>
      </c>
      <c r="T21" s="150">
        <v>7.5282478394642265</v>
      </c>
      <c r="U21" s="150">
        <v>20.457338587582647</v>
      </c>
      <c r="V21" s="150">
        <v>0</v>
      </c>
      <c r="W21" s="150">
        <v>6.2823976011340905</v>
      </c>
      <c r="X21" s="150">
        <v>13.580733834223144</v>
      </c>
      <c r="Y21" s="150">
        <v>24.600386504081566</v>
      </c>
      <c r="Z21" s="150">
        <v>18.07764042002681</v>
      </c>
      <c r="AA21" s="150">
        <v>28.701622998886211</v>
      </c>
      <c r="AB21" s="147">
        <v>20.852833432256581</v>
      </c>
      <c r="AC21" s="467"/>
      <c r="AD21" s="467"/>
      <c r="AE21" s="467"/>
      <c r="AF21" s="467"/>
      <c r="AG21" s="467"/>
      <c r="AH21" s="467"/>
      <c r="AI21" s="467"/>
      <c r="AJ21" s="467"/>
      <c r="AK21" s="467"/>
      <c r="AL21" s="467"/>
      <c r="AM21" s="467"/>
      <c r="AN21" s="467"/>
      <c r="AO21" s="467"/>
      <c r="AP21" s="467"/>
      <c r="AQ21" s="467"/>
      <c r="AR21" s="467"/>
      <c r="AS21" s="467"/>
      <c r="AT21" s="467"/>
      <c r="AU21" s="467"/>
      <c r="AV21" s="467"/>
      <c r="AW21" s="467"/>
      <c r="AX21" s="467"/>
      <c r="AY21" s="467"/>
      <c r="AZ21" s="919"/>
      <c r="BA21" s="1115"/>
      <c r="BB21" s="622" t="s">
        <v>17</v>
      </c>
      <c r="BC21" s="86" t="s">
        <v>35</v>
      </c>
      <c r="BD21" s="82" t="s">
        <v>35</v>
      </c>
      <c r="BE21" s="82" t="s">
        <v>35</v>
      </c>
      <c r="BF21" s="82" t="s">
        <v>35</v>
      </c>
      <c r="BG21" s="77" t="s">
        <v>35</v>
      </c>
      <c r="BH21" s="86" t="s">
        <v>35</v>
      </c>
      <c r="BI21" s="82" t="s">
        <v>35</v>
      </c>
      <c r="BJ21" s="82" t="s">
        <v>35</v>
      </c>
      <c r="BK21" s="82" t="s">
        <v>35</v>
      </c>
      <c r="BL21" s="77" t="s">
        <v>35</v>
      </c>
      <c r="BM21" s="86" t="s">
        <v>35</v>
      </c>
      <c r="BN21" s="82" t="s">
        <v>35</v>
      </c>
      <c r="BO21" s="82" t="s">
        <v>35</v>
      </c>
      <c r="BP21" s="82" t="s">
        <v>35</v>
      </c>
      <c r="BQ21" s="77" t="s">
        <v>35</v>
      </c>
      <c r="BR21" s="86" t="s">
        <v>35</v>
      </c>
      <c r="BS21" s="82" t="s">
        <v>35</v>
      </c>
      <c r="BT21" s="82" t="s">
        <v>35</v>
      </c>
      <c r="BU21" s="82" t="s">
        <v>35</v>
      </c>
      <c r="BV21" s="82" t="s">
        <v>35</v>
      </c>
      <c r="BW21" s="82" t="s">
        <v>35</v>
      </c>
      <c r="BX21" s="82" t="s">
        <v>35</v>
      </c>
      <c r="BY21" s="70" t="s">
        <v>35</v>
      </c>
      <c r="BZ21" s="70" t="s">
        <v>35</v>
      </c>
      <c r="CA21" s="70" t="s">
        <v>35</v>
      </c>
      <c r="CB21" s="70" t="s">
        <v>35</v>
      </c>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530" customFormat="true" ht="15" customHeight="true" x14ac:dyDescent="0.2">
      <c r="A22" s="1087" t="s">
        <v>54</v>
      </c>
      <c r="B22" s="408" t="s">
        <v>49</v>
      </c>
      <c r="C22" s="151">
        <v>25.789248232206941</v>
      </c>
      <c r="D22" s="150">
        <v>32.215831333963621</v>
      </c>
      <c r="E22" s="150">
        <v>24.196257828232021</v>
      </c>
      <c r="F22" s="150">
        <v>17.428986411186145</v>
      </c>
      <c r="G22" s="149">
        <v>4.5544401649809334</v>
      </c>
      <c r="H22" s="148">
        <v>21.531806435549523</v>
      </c>
      <c r="I22" s="150">
        <v>16.523430730964122</v>
      </c>
      <c r="J22" s="150">
        <v>7.2340383207916057</v>
      </c>
      <c r="K22" s="150">
        <v>3.8353755111301751</v>
      </c>
      <c r="L22" s="147">
        <v>2.1766063278998371</v>
      </c>
      <c r="M22" s="151">
        <v>27.223317298988807</v>
      </c>
      <c r="N22" s="150">
        <v>34.613362952598656</v>
      </c>
      <c r="O22" s="150">
        <v>28.39357763270921</v>
      </c>
      <c r="P22" s="150">
        <v>26.014507118156576</v>
      </c>
      <c r="Q22" s="149">
        <v>19.902360808842634</v>
      </c>
      <c r="R22" s="148">
        <v>20.210266244015351</v>
      </c>
      <c r="S22" s="150">
        <v>27.791188068616314</v>
      </c>
      <c r="T22" s="150">
        <v>32.803418253398505</v>
      </c>
      <c r="U22" s="150">
        <v>32.224787131697916</v>
      </c>
      <c r="V22" s="150">
        <v>1.2582069508605538</v>
      </c>
      <c r="W22" s="150">
        <v>8.1593531362882104</v>
      </c>
      <c r="X22" s="150">
        <v>10.182396234768811</v>
      </c>
      <c r="Y22" s="150">
        <v>10.335263924407364</v>
      </c>
      <c r="Z22" s="150">
        <v>13.442543455243841</v>
      </c>
      <c r="AA22" s="150">
        <v>18.049871188681664</v>
      </c>
      <c r="AB22" s="147">
        <v>23.644075606267347</v>
      </c>
      <c r="AC22" s="467"/>
      <c r="AD22" s="467"/>
      <c r="AE22" s="467"/>
      <c r="AF22" s="467"/>
      <c r="AG22" s="467"/>
      <c r="AH22" s="467"/>
      <c r="AI22" s="467"/>
      <c r="AJ22" s="467"/>
      <c r="AK22" s="467"/>
      <c r="AL22" s="467"/>
      <c r="AM22" s="467"/>
      <c r="AN22" s="467"/>
      <c r="AO22" s="467"/>
      <c r="AP22" s="467"/>
      <c r="AQ22" s="467"/>
      <c r="AR22" s="467"/>
      <c r="AS22" s="467"/>
      <c r="AT22" s="467"/>
      <c r="AU22" s="467"/>
      <c r="AV22" s="467"/>
      <c r="AW22" s="467"/>
      <c r="AX22" s="467"/>
      <c r="AY22" s="467"/>
      <c r="AZ22" s="919"/>
      <c r="BA22" s="1115" t="s">
        <v>54</v>
      </c>
      <c r="BB22" s="622" t="s">
        <v>49</v>
      </c>
      <c r="BC22" s="86" t="s">
        <v>35</v>
      </c>
      <c r="BD22" s="82" t="s">
        <v>35</v>
      </c>
      <c r="BE22" s="82" t="s">
        <v>35</v>
      </c>
      <c r="BF22" s="82" t="s">
        <v>35</v>
      </c>
      <c r="BG22" s="77" t="s">
        <v>35</v>
      </c>
      <c r="BH22" s="86" t="s">
        <v>35</v>
      </c>
      <c r="BI22" s="82" t="s">
        <v>35</v>
      </c>
      <c r="BJ22" s="82" t="s">
        <v>35</v>
      </c>
      <c r="BK22" s="82" t="s">
        <v>35</v>
      </c>
      <c r="BL22" s="77" t="s">
        <v>35</v>
      </c>
      <c r="BM22" s="86" t="s">
        <v>35</v>
      </c>
      <c r="BN22" s="82" t="s">
        <v>35</v>
      </c>
      <c r="BO22" s="82" t="s">
        <v>35</v>
      </c>
      <c r="BP22" s="82" t="s">
        <v>35</v>
      </c>
      <c r="BQ22" s="77" t="s">
        <v>35</v>
      </c>
      <c r="BR22" s="86" t="s">
        <v>35</v>
      </c>
      <c r="BS22" s="82" t="s">
        <v>35</v>
      </c>
      <c r="BT22" s="82" t="s">
        <v>35</v>
      </c>
      <c r="BU22" s="82" t="s">
        <v>35</v>
      </c>
      <c r="BV22" s="82" t="s">
        <v>35</v>
      </c>
      <c r="BW22" s="82" t="s">
        <v>35</v>
      </c>
      <c r="BX22" s="82" t="s">
        <v>35</v>
      </c>
      <c r="BY22" s="70" t="s">
        <v>35</v>
      </c>
      <c r="BZ22" s="70" t="s">
        <v>35</v>
      </c>
      <c r="CA22" s="70" t="s">
        <v>35</v>
      </c>
      <c r="CB22" s="70" t="s">
        <v>35</v>
      </c>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530" customFormat="true" ht="15" customHeight="true" x14ac:dyDescent="0.2">
      <c r="A23" s="1088"/>
      <c r="B23" s="409" t="s">
        <v>48</v>
      </c>
      <c r="C23" s="146">
        <v>74.210751767793155</v>
      </c>
      <c r="D23" s="145">
        <v>67.78416866603645</v>
      </c>
      <c r="E23" s="145">
        <v>75.803742171768036</v>
      </c>
      <c r="F23" s="145">
        <v>82.571013588813997</v>
      </c>
      <c r="G23" s="144">
        <v>95.445559835019139</v>
      </c>
      <c r="H23" s="143">
        <v>78.468193564450445</v>
      </c>
      <c r="I23" s="145">
        <v>83.476569269035934</v>
      </c>
      <c r="J23" s="145">
        <v>92.765961679208459</v>
      </c>
      <c r="K23" s="145">
        <v>96.164624488869848</v>
      </c>
      <c r="L23" s="142">
        <v>97.823393672100153</v>
      </c>
      <c r="M23" s="146">
        <v>72.776682701011225</v>
      </c>
      <c r="N23" s="145">
        <v>65.38663704740145</v>
      </c>
      <c r="O23" s="145">
        <v>71.606422367290875</v>
      </c>
      <c r="P23" s="145">
        <v>73.985492881843442</v>
      </c>
      <c r="Q23" s="144">
        <v>80.097639191157342</v>
      </c>
      <c r="R23" s="143">
        <v>79.78973375598467</v>
      </c>
      <c r="S23" s="145">
        <v>72.208811931383707</v>
      </c>
      <c r="T23" s="145">
        <v>67.196581746601566</v>
      </c>
      <c r="U23" s="145">
        <v>67.775212868302177</v>
      </c>
      <c r="V23" s="145">
        <v>98.741793049139446</v>
      </c>
      <c r="W23" s="145">
        <v>91.840646863711768</v>
      </c>
      <c r="X23" s="145">
        <v>89.817603765231212</v>
      </c>
      <c r="Y23" s="145">
        <v>89.664736075592629</v>
      </c>
      <c r="Z23" s="145">
        <v>86.557456544756207</v>
      </c>
      <c r="AA23" s="145">
        <v>81.950128811318308</v>
      </c>
      <c r="AB23" s="142">
        <v>76.35592439373265</v>
      </c>
      <c r="AC23" s="467"/>
      <c r="AD23" s="467"/>
      <c r="AE23" s="467"/>
      <c r="AF23" s="467"/>
      <c r="AG23" s="467"/>
      <c r="AH23" s="467"/>
      <c r="AI23" s="467"/>
      <c r="AJ23" s="467"/>
      <c r="AK23" s="467"/>
      <c r="AL23" s="467"/>
      <c r="AM23" s="467"/>
      <c r="AN23" s="467"/>
      <c r="AO23" s="467"/>
      <c r="AP23" s="467"/>
      <c r="AQ23" s="467"/>
      <c r="AR23" s="467"/>
      <c r="AS23" s="467"/>
      <c r="AT23" s="467"/>
      <c r="AU23" s="467"/>
      <c r="AV23" s="467"/>
      <c r="AW23" s="467"/>
      <c r="AX23" s="467"/>
      <c r="AY23" s="467"/>
      <c r="AZ23" s="919"/>
      <c r="BA23" s="1117"/>
      <c r="BB23" s="623" t="s">
        <v>48</v>
      </c>
      <c r="BC23" s="85" t="s">
        <v>35</v>
      </c>
      <c r="BD23" s="81" t="s">
        <v>35</v>
      </c>
      <c r="BE23" s="81" t="s">
        <v>35</v>
      </c>
      <c r="BF23" s="81" t="s">
        <v>35</v>
      </c>
      <c r="BG23" s="76" t="s">
        <v>35</v>
      </c>
      <c r="BH23" s="85" t="s">
        <v>35</v>
      </c>
      <c r="BI23" s="81" t="s">
        <v>35</v>
      </c>
      <c r="BJ23" s="81" t="s">
        <v>35</v>
      </c>
      <c r="BK23" s="81" t="s">
        <v>35</v>
      </c>
      <c r="BL23" s="76" t="s">
        <v>35</v>
      </c>
      <c r="BM23" s="85" t="s">
        <v>35</v>
      </c>
      <c r="BN23" s="81" t="s">
        <v>35</v>
      </c>
      <c r="BO23" s="81" t="s">
        <v>35</v>
      </c>
      <c r="BP23" s="81" t="s">
        <v>35</v>
      </c>
      <c r="BQ23" s="76" t="s">
        <v>35</v>
      </c>
      <c r="BR23" s="85" t="s">
        <v>35</v>
      </c>
      <c r="BS23" s="81" t="s">
        <v>35</v>
      </c>
      <c r="BT23" s="81" t="s">
        <v>35</v>
      </c>
      <c r="BU23" s="81" t="s">
        <v>35</v>
      </c>
      <c r="BV23" s="81" t="s">
        <v>35</v>
      </c>
      <c r="BW23" s="81" t="s">
        <v>35</v>
      </c>
      <c r="BX23" s="81" t="s">
        <v>35</v>
      </c>
      <c r="BY23" s="69" t="s">
        <v>35</v>
      </c>
      <c r="BZ23" s="69" t="s">
        <v>35</v>
      </c>
      <c r="CA23" s="69" t="s">
        <v>35</v>
      </c>
      <c r="CB23" s="69" t="s">
        <v>35</v>
      </c>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339" customFormat="true" ht="15" hidden="true" customHeight="true" x14ac:dyDescent="0.2">
      <c r="A24" s="1107"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880"/>
      <c r="AD24" s="880"/>
      <c r="AE24" s="880"/>
      <c r="AF24" s="880"/>
      <c r="AG24" s="880"/>
      <c r="AH24" s="880"/>
      <c r="AI24" s="880"/>
      <c r="AJ24" s="880"/>
      <c r="AK24" s="880"/>
      <c r="AL24" s="880"/>
      <c r="AM24" s="880"/>
      <c r="AN24" s="880"/>
      <c r="AO24" s="880"/>
      <c r="AP24" s="880"/>
      <c r="AQ24" s="880"/>
      <c r="AR24" s="880"/>
      <c r="AS24" s="880"/>
      <c r="AT24" s="880"/>
      <c r="AU24" s="880"/>
      <c r="AV24" s="880"/>
      <c r="AW24" s="880"/>
      <c r="AX24" s="880"/>
      <c r="AY24" s="880"/>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08"/>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09"/>
      <c r="B26" s="404" t="s">
        <v>46</v>
      </c>
      <c r="C26" s="422"/>
      <c r="D26" s="423"/>
      <c r="E26" s="423"/>
      <c r="F26" s="423"/>
      <c r="G26" s="424"/>
      <c r="H26" s="425"/>
      <c r="I26" s="423"/>
      <c r="J26" s="423"/>
      <c r="K26" s="423"/>
      <c r="L26" s="426"/>
      <c r="M26" s="422"/>
      <c r="N26" s="423"/>
      <c r="O26" s="423"/>
      <c r="P26" s="423"/>
      <c r="Q26" s="424"/>
      <c r="R26" s="41"/>
      <c r="S26" s="40"/>
      <c r="T26" s="40"/>
      <c r="U26" s="40"/>
      <c r="V26" s="40"/>
      <c r="W26" s="40"/>
      <c r="X26" s="40"/>
      <c r="Y26" s="40"/>
      <c r="Z26" s="40"/>
      <c r="AA26" s="40"/>
      <c r="AB26" s="39"/>
      <c r="AC26" s="880"/>
      <c r="AD26" s="880"/>
      <c r="AE26" s="880"/>
      <c r="AF26" s="880"/>
      <c r="AG26" s="880"/>
      <c r="AH26" s="880"/>
      <c r="AI26" s="880"/>
      <c r="AJ26" s="880"/>
      <c r="AK26" s="880"/>
      <c r="AL26" s="880"/>
      <c r="AM26" s="880"/>
      <c r="AN26" s="880"/>
      <c r="AO26" s="880"/>
      <c r="AP26" s="880"/>
      <c r="AQ26" s="880"/>
      <c r="AR26" s="880"/>
      <c r="AS26" s="880"/>
      <c r="AT26" s="880"/>
      <c r="AU26" s="880"/>
      <c r="AV26" s="880"/>
      <c r="AW26" s="880"/>
      <c r="AX26" s="880"/>
      <c r="AY26" s="880"/>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531" customFormat="true" ht="15" customHeight="true" x14ac:dyDescent="0.2">
      <c r="A27" s="338"/>
      <c r="B27" s="405"/>
      <c r="C27" s="1110" t="s">
        <v>115</v>
      </c>
      <c r="D27" s="1111"/>
      <c r="E27" s="1111"/>
      <c r="F27" s="1111"/>
      <c r="G27" s="1112"/>
      <c r="H27" s="1099" t="s">
        <v>38</v>
      </c>
      <c r="I27" s="1100"/>
      <c r="J27" s="1100"/>
      <c r="K27" s="1100"/>
      <c r="L27" s="1101"/>
      <c r="M27" s="1113" t="s">
        <v>37</v>
      </c>
      <c r="N27" s="1100"/>
      <c r="O27" s="1100"/>
      <c r="P27" s="1100"/>
      <c r="Q27" s="1101"/>
      <c r="R27" s="43" t="s">
        <v>142</v>
      </c>
      <c r="S27" s="456"/>
      <c r="T27" s="456"/>
      <c r="U27" s="456"/>
      <c r="V27" s="456"/>
      <c r="W27" s="456"/>
      <c r="X27" s="456"/>
      <c r="Y27" s="456"/>
      <c r="Z27" s="456"/>
      <c r="AA27" s="456"/>
      <c r="AB27" s="456"/>
      <c r="AC27" s="880"/>
      <c r="AD27" s="880"/>
      <c r="AE27" s="880"/>
      <c r="AF27" s="880"/>
      <c r="AG27" s="880"/>
      <c r="AH27" s="880"/>
      <c r="AI27" s="880"/>
      <c r="AJ27" s="880"/>
      <c r="AK27" s="880"/>
      <c r="AL27" s="880"/>
      <c r="AM27" s="880"/>
      <c r="AN27" s="880"/>
      <c r="AO27" s="880"/>
      <c r="AP27" s="880"/>
      <c r="AQ27" s="880"/>
      <c r="AR27" s="880"/>
      <c r="AS27" s="880"/>
      <c r="AT27" s="880"/>
      <c r="AU27" s="880"/>
      <c r="AV27" s="880"/>
      <c r="AW27" s="880"/>
      <c r="AX27" s="880"/>
      <c r="AY27" s="880"/>
      <c r="AZ27" s="376"/>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04"/>
      <c r="BR27" s="42" t="s">
        <v>142</v>
      </c>
      <c r="BS27" s="456"/>
      <c r="BT27" s="456"/>
      <c r="BU27" s="456"/>
      <c r="BV27" s="456"/>
      <c r="BW27" s="456"/>
      <c r="BX27" s="456"/>
      <c r="BY27" s="45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531"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0" t="s">
        <v>158</v>
      </c>
      <c r="S28" s="634" t="s">
        <v>159</v>
      </c>
      <c r="T28" s="634" t="s">
        <v>160</v>
      </c>
      <c r="U28" s="634" t="s">
        <v>161</v>
      </c>
      <c r="V28" s="634" t="s">
        <v>162</v>
      </c>
      <c r="W28" s="634" t="s">
        <v>163</v>
      </c>
      <c r="X28" s="634" t="s">
        <v>164</v>
      </c>
      <c r="Y28" s="634" t="s">
        <v>165</v>
      </c>
      <c r="Z28" s="634" t="s">
        <v>166</v>
      </c>
      <c r="AA28" s="634" t="s">
        <v>167</v>
      </c>
      <c r="AB28" s="635" t="s">
        <v>168</v>
      </c>
      <c r="AC28" s="880"/>
      <c r="AD28" s="880"/>
      <c r="AE28" s="880"/>
      <c r="AF28" s="880"/>
      <c r="AG28" s="880"/>
      <c r="AH28" s="880"/>
      <c r="AI28" s="880"/>
      <c r="AJ28" s="880"/>
      <c r="AK28" s="880"/>
      <c r="AL28" s="880"/>
      <c r="AM28" s="880"/>
      <c r="AN28" s="880"/>
      <c r="AO28" s="880"/>
      <c r="AP28" s="880"/>
      <c r="AQ28" s="880"/>
      <c r="AR28" s="880"/>
      <c r="AS28" s="880"/>
      <c r="AT28" s="880"/>
      <c r="AU28" s="880"/>
      <c r="AV28" s="880"/>
      <c r="AW28" s="880"/>
      <c r="AX28" s="880"/>
      <c r="AY28" s="880"/>
      <c r="AZ28" s="376"/>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158</v>
      </c>
      <c r="BS28" s="598" t="s">
        <v>159</v>
      </c>
      <c r="BT28" s="598" t="s">
        <v>160</v>
      </c>
      <c r="BU28" s="598" t="s">
        <v>161</v>
      </c>
      <c r="BV28" s="598" t="s">
        <v>162</v>
      </c>
      <c r="BW28" s="598" t="s">
        <v>163</v>
      </c>
      <c r="BX28" s="598" t="s">
        <v>164</v>
      </c>
      <c r="BY28" s="599" t="s">
        <v>165</v>
      </c>
      <c r="BZ28" s="599" t="s">
        <v>166</v>
      </c>
      <c r="CA28" s="599" t="s">
        <v>167</v>
      </c>
      <c r="CB28" s="599" t="s">
        <v>168</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531" customFormat="true" ht="15" customHeight="true" x14ac:dyDescent="0.2">
      <c r="A29" s="1086" t="s">
        <v>57</v>
      </c>
      <c r="B29" s="407" t="s">
        <v>49</v>
      </c>
      <c r="C29" s="156">
        <v>8.7672941713123613</v>
      </c>
      <c r="D29" s="155">
        <v>4.613742906209275</v>
      </c>
      <c r="E29" s="155">
        <v>5.1694949841479101</v>
      </c>
      <c r="F29" s="155">
        <v>27.051889957873904</v>
      </c>
      <c r="G29" s="154">
        <v>78.83926016901637</v>
      </c>
      <c r="H29" s="153">
        <v>27.043308593681463</v>
      </c>
      <c r="I29" s="155">
        <v>42.945162836868697</v>
      </c>
      <c r="J29" s="155">
        <v>68.801606537229404</v>
      </c>
      <c r="K29" s="155">
        <v>81.351924172105456</v>
      </c>
      <c r="L29" s="152">
        <v>92.167782515726941</v>
      </c>
      <c r="M29" s="156">
        <v>3.5755088797047372</v>
      </c>
      <c r="N29" s="155">
        <v>3.9112492406758355</v>
      </c>
      <c r="O29" s="155">
        <v>5.6464366643626871</v>
      </c>
      <c r="P29" s="155">
        <v>4.700390800898095</v>
      </c>
      <c r="Q29" s="154">
        <v>8.0946264521672546</v>
      </c>
      <c r="R29" s="153">
        <v>16.195644331942109</v>
      </c>
      <c r="S29" s="155">
        <v>12.801698283060409</v>
      </c>
      <c r="T29" s="155">
        <v>12.685135777813736</v>
      </c>
      <c r="U29" s="155">
        <v>17.538652435389846</v>
      </c>
      <c r="V29" s="155">
        <v>96.333491969802083</v>
      </c>
      <c r="W29" s="155">
        <v>56.990721357625027</v>
      </c>
      <c r="X29" s="155">
        <v>21.259313102523539</v>
      </c>
      <c r="Y29" s="155">
        <v>8.5623494745337663</v>
      </c>
      <c r="Z29" s="155">
        <v>29.426960135149908</v>
      </c>
      <c r="AA29" s="155">
        <v>11.57054442372738</v>
      </c>
      <c r="AB29" s="152">
        <v>10.426080523968158</v>
      </c>
      <c r="AC29" s="880"/>
      <c r="AD29" s="880"/>
      <c r="AE29" s="880"/>
      <c r="AF29" s="880"/>
      <c r="AG29" s="880"/>
      <c r="AH29" s="880"/>
      <c r="AI29" s="880"/>
      <c r="AJ29" s="880"/>
      <c r="AK29" s="880"/>
      <c r="AL29" s="880"/>
      <c r="AM29" s="880"/>
      <c r="AN29" s="880"/>
      <c r="AO29" s="880"/>
      <c r="AP29" s="880"/>
      <c r="AQ29" s="880"/>
      <c r="AR29" s="880"/>
      <c r="AS29" s="880"/>
      <c r="AT29" s="880"/>
      <c r="AU29" s="880"/>
      <c r="AV29" s="880"/>
      <c r="AW29" s="880"/>
      <c r="AX29" s="880"/>
      <c r="AY29" s="880"/>
      <c r="AZ29" s="376"/>
      <c r="BA29" s="1114" t="s">
        <v>57</v>
      </c>
      <c r="BB29" s="624" t="s">
        <v>49</v>
      </c>
      <c r="BC29" s="87" t="s">
        <v>35</v>
      </c>
      <c r="BD29" s="83" t="s">
        <v>35</v>
      </c>
      <c r="BE29" s="83" t="s">
        <v>35</v>
      </c>
      <c r="BF29" s="83" t="s">
        <v>35</v>
      </c>
      <c r="BG29" s="78" t="s">
        <v>35</v>
      </c>
      <c r="BH29" s="87" t="s">
        <v>35</v>
      </c>
      <c r="BI29" s="83" t="s">
        <v>35</v>
      </c>
      <c r="BJ29" s="83" t="s">
        <v>35</v>
      </c>
      <c r="BK29" s="83" t="s">
        <v>35</v>
      </c>
      <c r="BL29" s="78" t="s">
        <v>35</v>
      </c>
      <c r="BM29" s="87" t="s">
        <v>35</v>
      </c>
      <c r="BN29" s="83" t="s">
        <v>35</v>
      </c>
      <c r="BO29" s="83" t="s">
        <v>35</v>
      </c>
      <c r="BP29" s="83" t="s">
        <v>35</v>
      </c>
      <c r="BQ29" s="78" t="s">
        <v>35</v>
      </c>
      <c r="BR29" s="87" t="s">
        <v>35</v>
      </c>
      <c r="BS29" s="83" t="s">
        <v>35</v>
      </c>
      <c r="BT29" s="83" t="s">
        <v>35</v>
      </c>
      <c r="BU29" s="83" t="s">
        <v>35</v>
      </c>
      <c r="BV29" s="83" t="s">
        <v>35</v>
      </c>
      <c r="BW29" s="83" t="s">
        <v>35</v>
      </c>
      <c r="BX29" s="83" t="s">
        <v>35</v>
      </c>
      <c r="BY29" s="71" t="s">
        <v>35</v>
      </c>
      <c r="BZ29" s="71" t="s">
        <v>35</v>
      </c>
      <c r="CA29" s="71" t="s">
        <v>35</v>
      </c>
      <c r="CB29" s="71" t="s">
        <v>35</v>
      </c>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531" customFormat="true" ht="15" customHeight="true" x14ac:dyDescent="0.2">
      <c r="A30" s="1087"/>
      <c r="B30" s="408" t="s">
        <v>48</v>
      </c>
      <c r="C30" s="151">
        <v>91.232705828687813</v>
      </c>
      <c r="D30" s="150">
        <v>95.386257093790633</v>
      </c>
      <c r="E30" s="150">
        <v>94.830505015852111</v>
      </c>
      <c r="F30" s="150">
        <v>72.948110042126046</v>
      </c>
      <c r="G30" s="149">
        <v>21.160739830984134</v>
      </c>
      <c r="H30" s="148">
        <v>72.956691406318626</v>
      </c>
      <c r="I30" s="150">
        <v>57.054837163131175</v>
      </c>
      <c r="J30" s="150">
        <v>31.198393462770678</v>
      </c>
      <c r="K30" s="150">
        <v>18.64807582789458</v>
      </c>
      <c r="L30" s="147">
        <v>7.8322174842730243</v>
      </c>
      <c r="M30" s="151">
        <v>96.424491120295272</v>
      </c>
      <c r="N30" s="150">
        <v>96.0887507593241</v>
      </c>
      <c r="O30" s="150">
        <v>94.353563335637332</v>
      </c>
      <c r="P30" s="150">
        <v>95.29960919910188</v>
      </c>
      <c r="Q30" s="149">
        <v>91.905373547832625</v>
      </c>
      <c r="R30" s="148">
        <v>83.804355668058108</v>
      </c>
      <c r="S30" s="150">
        <v>87.198301716939568</v>
      </c>
      <c r="T30" s="150">
        <v>87.314864222186245</v>
      </c>
      <c r="U30" s="150">
        <v>82.461347564610193</v>
      </c>
      <c r="V30" s="150">
        <v>3.6665080301979569</v>
      </c>
      <c r="W30" s="150">
        <v>43.009278642375172</v>
      </c>
      <c r="X30" s="150">
        <v>78.740686897476635</v>
      </c>
      <c r="Y30" s="150">
        <v>91.437650525466125</v>
      </c>
      <c r="Z30" s="150">
        <v>70.57303986485006</v>
      </c>
      <c r="AA30" s="150">
        <v>88.429455576272801</v>
      </c>
      <c r="AB30" s="147">
        <v>89.573919476031563</v>
      </c>
      <c r="AC30" s="880"/>
      <c r="AD30" s="880"/>
      <c r="AE30" s="880"/>
      <c r="AF30" s="880"/>
      <c r="AG30" s="880"/>
      <c r="AH30" s="880"/>
      <c r="AI30" s="880"/>
      <c r="AJ30" s="880"/>
      <c r="AK30" s="880"/>
      <c r="AL30" s="880"/>
      <c r="AM30" s="880"/>
      <c r="AN30" s="880"/>
      <c r="AO30" s="880"/>
      <c r="AP30" s="880"/>
      <c r="AQ30" s="880"/>
      <c r="AR30" s="880"/>
      <c r="AS30" s="880"/>
      <c r="AT30" s="880"/>
      <c r="AU30" s="880"/>
      <c r="AV30" s="880"/>
      <c r="AW30" s="880"/>
      <c r="AX30" s="880"/>
      <c r="AY30" s="880"/>
      <c r="AZ30" s="376"/>
      <c r="BA30" s="1115"/>
      <c r="BB30" s="622" t="s">
        <v>48</v>
      </c>
      <c r="BC30" s="86" t="s">
        <v>35</v>
      </c>
      <c r="BD30" s="82" t="s">
        <v>35</v>
      </c>
      <c r="BE30" s="82" t="s">
        <v>35</v>
      </c>
      <c r="BF30" s="82" t="s">
        <v>35</v>
      </c>
      <c r="BG30" s="77" t="s">
        <v>35</v>
      </c>
      <c r="BH30" s="86" t="s">
        <v>35</v>
      </c>
      <c r="BI30" s="82" t="s">
        <v>35</v>
      </c>
      <c r="BJ30" s="82" t="s">
        <v>35</v>
      </c>
      <c r="BK30" s="82" t="s">
        <v>35</v>
      </c>
      <c r="BL30" s="77" t="s">
        <v>35</v>
      </c>
      <c r="BM30" s="86" t="s">
        <v>35</v>
      </c>
      <c r="BN30" s="82" t="s">
        <v>35</v>
      </c>
      <c r="BO30" s="82" t="s">
        <v>35</v>
      </c>
      <c r="BP30" s="82" t="s">
        <v>35</v>
      </c>
      <c r="BQ30" s="77" t="s">
        <v>35</v>
      </c>
      <c r="BR30" s="86" t="s">
        <v>35</v>
      </c>
      <c r="BS30" s="82" t="s">
        <v>35</v>
      </c>
      <c r="BT30" s="82" t="s">
        <v>35</v>
      </c>
      <c r="BU30" s="82" t="s">
        <v>35</v>
      </c>
      <c r="BV30" s="82" t="s">
        <v>35</v>
      </c>
      <c r="BW30" s="82" t="s">
        <v>35</v>
      </c>
      <c r="BX30" s="82" t="s">
        <v>35</v>
      </c>
      <c r="BY30" s="70" t="s">
        <v>35</v>
      </c>
      <c r="BZ30" s="70" t="s">
        <v>35</v>
      </c>
      <c r="CA30" s="70" t="s">
        <v>35</v>
      </c>
      <c r="CB30" s="70" t="s">
        <v>35</v>
      </c>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338" customFormat="true" ht="15" customHeight="true" x14ac:dyDescent="0.2">
      <c r="A31" s="1087" t="s">
        <v>104</v>
      </c>
      <c r="B31" s="408" t="s">
        <v>49</v>
      </c>
      <c r="C31" s="151">
        <v>6.0308615554387948E-2</v>
      </c>
      <c r="D31" s="150">
        <v>9.2717164281269263E-2</v>
      </c>
      <c r="E31" s="150">
        <v>2.3407617789637351E-2</v>
      </c>
      <c r="F31" s="150">
        <v>2.0076170459783866</v>
      </c>
      <c r="G31" s="149">
        <v>32.397440589721093</v>
      </c>
      <c r="H31" s="148">
        <v>0.58389930497356191</v>
      </c>
      <c r="I31" s="150">
        <v>3.4554001169864597</v>
      </c>
      <c r="J31" s="150">
        <v>10.603501122969021</v>
      </c>
      <c r="K31" s="150">
        <v>22.064947247788378</v>
      </c>
      <c r="L31" s="147">
        <v>62.417418740394481</v>
      </c>
      <c r="M31" s="151">
        <v>0</v>
      </c>
      <c r="N31" s="150">
        <v>0</v>
      </c>
      <c r="O31" s="150">
        <v>0</v>
      </c>
      <c r="P31" s="150">
        <v>3.6234928049610572E-2</v>
      </c>
      <c r="Q31" s="149">
        <v>1.8645897184199325</v>
      </c>
      <c r="R31" s="148">
        <v>2.1305758421556771</v>
      </c>
      <c r="S31" s="150">
        <v>2.7325850165730801</v>
      </c>
      <c r="T31" s="150">
        <v>4.2772750425865018</v>
      </c>
      <c r="U31" s="150">
        <v>2.1149741530145207</v>
      </c>
      <c r="V31" s="150">
        <v>41.262353709612334</v>
      </c>
      <c r="W31" s="150">
        <v>26.883204115232267</v>
      </c>
      <c r="X31" s="150">
        <v>0.62049413887744154</v>
      </c>
      <c r="Y31" s="150">
        <v>1.3229336984977922</v>
      </c>
      <c r="Z31" s="150">
        <v>7.2175199524261755</v>
      </c>
      <c r="AA31" s="150">
        <v>4.8719722494192998</v>
      </c>
      <c r="AB31" s="147">
        <v>1.2638904368011419</v>
      </c>
      <c r="AC31" s="880"/>
      <c r="AD31" s="880"/>
      <c r="AE31" s="880"/>
      <c r="AF31" s="880"/>
      <c r="AG31" s="880"/>
      <c r="AH31" s="880"/>
      <c r="AI31" s="880"/>
      <c r="AJ31" s="880"/>
      <c r="AK31" s="880"/>
      <c r="AL31" s="880"/>
      <c r="AM31" s="880"/>
      <c r="AN31" s="880"/>
      <c r="AO31" s="880"/>
      <c r="AP31" s="880"/>
      <c r="AQ31" s="880"/>
      <c r="AR31" s="880"/>
      <c r="AS31" s="880"/>
      <c r="AT31" s="880"/>
      <c r="AU31" s="880"/>
      <c r="AV31" s="880"/>
      <c r="AW31" s="880"/>
      <c r="AX31" s="880"/>
      <c r="AY31" s="880"/>
      <c r="AZ31" s="376"/>
      <c r="BA31" s="1115" t="s">
        <v>104</v>
      </c>
      <c r="BB31" s="622" t="s">
        <v>49</v>
      </c>
      <c r="BC31" s="86" t="s">
        <v>35</v>
      </c>
      <c r="BD31" s="82" t="s">
        <v>35</v>
      </c>
      <c r="BE31" s="82" t="s">
        <v>35</v>
      </c>
      <c r="BF31" s="82" t="s">
        <v>35</v>
      </c>
      <c r="BG31" s="77" t="s">
        <v>35</v>
      </c>
      <c r="BH31" s="86" t="s">
        <v>35</v>
      </c>
      <c r="BI31" s="82" t="s">
        <v>35</v>
      </c>
      <c r="BJ31" s="82" t="s">
        <v>35</v>
      </c>
      <c r="BK31" s="82" t="s">
        <v>35</v>
      </c>
      <c r="BL31" s="77" t="s">
        <v>35</v>
      </c>
      <c r="BM31" s="86" t="s">
        <v>35</v>
      </c>
      <c r="BN31" s="82" t="s">
        <v>35</v>
      </c>
      <c r="BO31" s="82" t="s">
        <v>35</v>
      </c>
      <c r="BP31" s="82" t="s">
        <v>35</v>
      </c>
      <c r="BQ31" s="77" t="s">
        <v>35</v>
      </c>
      <c r="BR31" s="86" t="s">
        <v>35</v>
      </c>
      <c r="BS31" s="82" t="s">
        <v>35</v>
      </c>
      <c r="BT31" s="82" t="s">
        <v>35</v>
      </c>
      <c r="BU31" s="82" t="s">
        <v>35</v>
      </c>
      <c r="BV31" s="82" t="s">
        <v>35</v>
      </c>
      <c r="BW31" s="82" t="s">
        <v>35</v>
      </c>
      <c r="BX31" s="82" t="s">
        <v>35</v>
      </c>
      <c r="BY31" s="70" t="s">
        <v>35</v>
      </c>
      <c r="BZ31" s="70" t="s">
        <v>35</v>
      </c>
      <c r="CA31" s="70" t="s">
        <v>35</v>
      </c>
      <c r="CB31" s="70" t="s">
        <v>35</v>
      </c>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338" customFormat="true" ht="15" customHeight="true" x14ac:dyDescent="0.2">
      <c r="A32" s="1087"/>
      <c r="B32" s="408" t="s">
        <v>48</v>
      </c>
      <c r="C32" s="151">
        <v>99.939691384445624</v>
      </c>
      <c r="D32" s="150">
        <v>99.907282835718718</v>
      </c>
      <c r="E32" s="150">
        <v>99.97659238221037</v>
      </c>
      <c r="F32" s="150">
        <v>97.992382954021622</v>
      </c>
      <c r="G32" s="149">
        <v>67.602559410279227</v>
      </c>
      <c r="H32" s="148">
        <v>99.416100695026444</v>
      </c>
      <c r="I32" s="150">
        <v>96.544599883013433</v>
      </c>
      <c r="J32" s="150">
        <v>89.396498877030979</v>
      </c>
      <c r="K32" s="150">
        <v>77.935052752211618</v>
      </c>
      <c r="L32" s="147">
        <v>37.582581259605504</v>
      </c>
      <c r="M32" s="151">
        <v>100</v>
      </c>
      <c r="N32" s="150">
        <v>100</v>
      </c>
      <c r="O32" s="150">
        <v>100</v>
      </c>
      <c r="P32" s="150">
        <v>99.963765071950377</v>
      </c>
      <c r="Q32" s="149">
        <v>98.135410281580022</v>
      </c>
      <c r="R32" s="148">
        <v>97.869424157844293</v>
      </c>
      <c r="S32" s="150">
        <v>97.267414983426917</v>
      </c>
      <c r="T32" s="150">
        <v>95.722724957413462</v>
      </c>
      <c r="U32" s="150">
        <v>97.885025846985442</v>
      </c>
      <c r="V32" s="150">
        <v>58.737646290387701</v>
      </c>
      <c r="W32" s="150">
        <v>73.116795884767797</v>
      </c>
      <c r="X32" s="150">
        <v>99.37950586112251</v>
      </c>
      <c r="Y32" s="150">
        <v>98.67706630150218</v>
      </c>
      <c r="Z32" s="150">
        <v>92.782480047573799</v>
      </c>
      <c r="AA32" s="150">
        <v>95.128027750580742</v>
      </c>
      <c r="AB32" s="147">
        <v>98.736109563198795</v>
      </c>
      <c r="AC32" s="880"/>
      <c r="AD32" s="880"/>
      <c r="AE32" s="880"/>
      <c r="AF32" s="880"/>
      <c r="AG32" s="880"/>
      <c r="AH32" s="880"/>
      <c r="AI32" s="880"/>
      <c r="AJ32" s="880"/>
      <c r="AK32" s="880"/>
      <c r="AL32" s="880"/>
      <c r="AM32" s="880"/>
      <c r="AN32" s="880"/>
      <c r="AO32" s="880"/>
      <c r="AP32" s="880"/>
      <c r="AQ32" s="880"/>
      <c r="AR32" s="880"/>
      <c r="AS32" s="880"/>
      <c r="AT32" s="880"/>
      <c r="AU32" s="880"/>
      <c r="AV32" s="880"/>
      <c r="AW32" s="880"/>
      <c r="AX32" s="880"/>
      <c r="AY32" s="880"/>
      <c r="AZ32" s="376"/>
      <c r="BA32" s="1115"/>
      <c r="BB32" s="622" t="s">
        <v>48</v>
      </c>
      <c r="BC32" s="86" t="s">
        <v>35</v>
      </c>
      <c r="BD32" s="82" t="s">
        <v>35</v>
      </c>
      <c r="BE32" s="82" t="s">
        <v>35</v>
      </c>
      <c r="BF32" s="82" t="s">
        <v>35</v>
      </c>
      <c r="BG32" s="77" t="s">
        <v>35</v>
      </c>
      <c r="BH32" s="86" t="s">
        <v>35</v>
      </c>
      <c r="BI32" s="82" t="s">
        <v>35</v>
      </c>
      <c r="BJ32" s="82" t="s">
        <v>35</v>
      </c>
      <c r="BK32" s="82" t="s">
        <v>35</v>
      </c>
      <c r="BL32" s="77" t="s">
        <v>35</v>
      </c>
      <c r="BM32" s="86" t="s">
        <v>35</v>
      </c>
      <c r="BN32" s="82" t="s">
        <v>35</v>
      </c>
      <c r="BO32" s="82" t="s">
        <v>35</v>
      </c>
      <c r="BP32" s="82" t="s">
        <v>35</v>
      </c>
      <c r="BQ32" s="77" t="s">
        <v>35</v>
      </c>
      <c r="BR32" s="86" t="s">
        <v>35</v>
      </c>
      <c r="BS32" s="82" t="s">
        <v>35</v>
      </c>
      <c r="BT32" s="82" t="s">
        <v>35</v>
      </c>
      <c r="BU32" s="82" t="s">
        <v>35</v>
      </c>
      <c r="BV32" s="82" t="s">
        <v>35</v>
      </c>
      <c r="BW32" s="82" t="s">
        <v>35</v>
      </c>
      <c r="BX32" s="82" t="s">
        <v>35</v>
      </c>
      <c r="BY32" s="70" t="s">
        <v>35</v>
      </c>
      <c r="BZ32" s="70" t="s">
        <v>35</v>
      </c>
      <c r="CA32" s="70" t="s">
        <v>35</v>
      </c>
      <c r="CB32" s="70" t="s">
        <v>35</v>
      </c>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338" customFormat="true" ht="15" customHeight="true" x14ac:dyDescent="0.2">
      <c r="A33" s="1087" t="s">
        <v>105</v>
      </c>
      <c r="B33" s="408" t="s">
        <v>49</v>
      </c>
      <c r="C33" s="102" t="s">
        <v>35</v>
      </c>
      <c r="D33" s="99" t="s">
        <v>35</v>
      </c>
      <c r="E33" s="99" t="s">
        <v>35</v>
      </c>
      <c r="F33" s="99" t="s">
        <v>35</v>
      </c>
      <c r="G33" s="96" t="s">
        <v>35</v>
      </c>
      <c r="H33" s="93" t="s">
        <v>35</v>
      </c>
      <c r="I33" s="99" t="s">
        <v>35</v>
      </c>
      <c r="J33" s="99" t="s">
        <v>35</v>
      </c>
      <c r="K33" s="99" t="s">
        <v>35</v>
      </c>
      <c r="L33" s="90" t="s">
        <v>35</v>
      </c>
      <c r="M33" s="102" t="s">
        <v>35</v>
      </c>
      <c r="N33" s="99" t="s">
        <v>35</v>
      </c>
      <c r="O33" s="99" t="s">
        <v>35</v>
      </c>
      <c r="P33" s="99" t="s">
        <v>35</v>
      </c>
      <c r="Q33" s="96" t="s">
        <v>35</v>
      </c>
      <c r="R33" s="93" t="s">
        <v>35</v>
      </c>
      <c r="S33" s="99" t="s">
        <v>35</v>
      </c>
      <c r="T33" s="99" t="s">
        <v>35</v>
      </c>
      <c r="U33" s="99" t="s">
        <v>35</v>
      </c>
      <c r="V33" s="99" t="s">
        <v>35</v>
      </c>
      <c r="W33" s="99" t="s">
        <v>35</v>
      </c>
      <c r="X33" s="99" t="s">
        <v>35</v>
      </c>
      <c r="Y33" s="99" t="s">
        <v>35</v>
      </c>
      <c r="Z33" s="99" t="s">
        <v>35</v>
      </c>
      <c r="AA33" s="99" t="s">
        <v>35</v>
      </c>
      <c r="AB33" s="90" t="s">
        <v>35</v>
      </c>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75"/>
      <c r="BA33" s="1115" t="s">
        <v>105</v>
      </c>
      <c r="BB33" s="622" t="s">
        <v>49</v>
      </c>
      <c r="BC33" s="86" t="s">
        <v>35</v>
      </c>
      <c r="BD33" s="82" t="s">
        <v>35</v>
      </c>
      <c r="BE33" s="82" t="s">
        <v>35</v>
      </c>
      <c r="BF33" s="82" t="s">
        <v>35</v>
      </c>
      <c r="BG33" s="77" t="s">
        <v>35</v>
      </c>
      <c r="BH33" s="86" t="s">
        <v>35</v>
      </c>
      <c r="BI33" s="82" t="s">
        <v>35</v>
      </c>
      <c r="BJ33" s="82" t="s">
        <v>35</v>
      </c>
      <c r="BK33" s="82" t="s">
        <v>35</v>
      </c>
      <c r="BL33" s="77" t="s">
        <v>35</v>
      </c>
      <c r="BM33" s="86" t="s">
        <v>35</v>
      </c>
      <c r="BN33" s="82" t="s">
        <v>35</v>
      </c>
      <c r="BO33" s="82" t="s">
        <v>35</v>
      </c>
      <c r="BP33" s="82" t="s">
        <v>35</v>
      </c>
      <c r="BQ33" s="77" t="s">
        <v>35</v>
      </c>
      <c r="BR33" s="86" t="s">
        <v>35</v>
      </c>
      <c r="BS33" s="82" t="s">
        <v>35</v>
      </c>
      <c r="BT33" s="82" t="s">
        <v>35</v>
      </c>
      <c r="BU33" s="82" t="s">
        <v>35</v>
      </c>
      <c r="BV33" s="82" t="s">
        <v>35</v>
      </c>
      <c r="BW33" s="82" t="s">
        <v>35</v>
      </c>
      <c r="BX33" s="82" t="s">
        <v>35</v>
      </c>
      <c r="BY33" s="70" t="s">
        <v>35</v>
      </c>
      <c r="BZ33" s="70" t="s">
        <v>35</v>
      </c>
      <c r="CA33" s="70" t="s">
        <v>35</v>
      </c>
      <c r="CB33" s="70" t="s">
        <v>35</v>
      </c>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338" customFormat="true" ht="15" customHeight="true" x14ac:dyDescent="0.2">
      <c r="A34" s="1087"/>
      <c r="B34" s="408" t="s">
        <v>48</v>
      </c>
      <c r="C34" s="102" t="s">
        <v>35</v>
      </c>
      <c r="D34" s="99" t="s">
        <v>35</v>
      </c>
      <c r="E34" s="99" t="s">
        <v>35</v>
      </c>
      <c r="F34" s="99" t="s">
        <v>35</v>
      </c>
      <c r="G34" s="96" t="s">
        <v>35</v>
      </c>
      <c r="H34" s="93" t="s">
        <v>35</v>
      </c>
      <c r="I34" s="99" t="s">
        <v>35</v>
      </c>
      <c r="J34" s="99" t="s">
        <v>35</v>
      </c>
      <c r="K34" s="99" t="s">
        <v>35</v>
      </c>
      <c r="L34" s="90" t="s">
        <v>35</v>
      </c>
      <c r="M34" s="102" t="s">
        <v>35</v>
      </c>
      <c r="N34" s="99" t="s">
        <v>35</v>
      </c>
      <c r="O34" s="99" t="s">
        <v>35</v>
      </c>
      <c r="P34" s="99" t="s">
        <v>35</v>
      </c>
      <c r="Q34" s="96" t="s">
        <v>35</v>
      </c>
      <c r="R34" s="93" t="s">
        <v>35</v>
      </c>
      <c r="S34" s="99" t="s">
        <v>35</v>
      </c>
      <c r="T34" s="99" t="s">
        <v>35</v>
      </c>
      <c r="U34" s="99" t="s">
        <v>35</v>
      </c>
      <c r="V34" s="99" t="s">
        <v>35</v>
      </c>
      <c r="W34" s="99" t="s">
        <v>35</v>
      </c>
      <c r="X34" s="99" t="s">
        <v>35</v>
      </c>
      <c r="Y34" s="99" t="s">
        <v>35</v>
      </c>
      <c r="Z34" s="99" t="s">
        <v>35</v>
      </c>
      <c r="AA34" s="99" t="s">
        <v>35</v>
      </c>
      <c r="AB34" s="90" t="s">
        <v>35</v>
      </c>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75"/>
      <c r="BA34" s="1115"/>
      <c r="BB34" s="622" t="s">
        <v>48</v>
      </c>
      <c r="BC34" s="86" t="s">
        <v>35</v>
      </c>
      <c r="BD34" s="82" t="s">
        <v>35</v>
      </c>
      <c r="BE34" s="82" t="s">
        <v>35</v>
      </c>
      <c r="BF34" s="82" t="s">
        <v>35</v>
      </c>
      <c r="BG34" s="77" t="s">
        <v>35</v>
      </c>
      <c r="BH34" s="86" t="s">
        <v>35</v>
      </c>
      <c r="BI34" s="82" t="s">
        <v>35</v>
      </c>
      <c r="BJ34" s="82" t="s">
        <v>35</v>
      </c>
      <c r="BK34" s="82" t="s">
        <v>35</v>
      </c>
      <c r="BL34" s="77" t="s">
        <v>35</v>
      </c>
      <c r="BM34" s="86" t="s">
        <v>35</v>
      </c>
      <c r="BN34" s="82" t="s">
        <v>35</v>
      </c>
      <c r="BO34" s="82" t="s">
        <v>35</v>
      </c>
      <c r="BP34" s="82" t="s">
        <v>35</v>
      </c>
      <c r="BQ34" s="77" t="s">
        <v>35</v>
      </c>
      <c r="BR34" s="86" t="s">
        <v>35</v>
      </c>
      <c r="BS34" s="82" t="s">
        <v>35</v>
      </c>
      <c r="BT34" s="82" t="s">
        <v>35</v>
      </c>
      <c r="BU34" s="82" t="s">
        <v>35</v>
      </c>
      <c r="BV34" s="82" t="s">
        <v>35</v>
      </c>
      <c r="BW34" s="82" t="s">
        <v>35</v>
      </c>
      <c r="BX34" s="82" t="s">
        <v>35</v>
      </c>
      <c r="BY34" s="70" t="s">
        <v>35</v>
      </c>
      <c r="BZ34" s="70" t="s">
        <v>35</v>
      </c>
      <c r="CA34" s="70" t="s">
        <v>35</v>
      </c>
      <c r="CB34" s="70" t="s">
        <v>35</v>
      </c>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531" customFormat="true" ht="15" customHeight="true" x14ac:dyDescent="0.2">
      <c r="A35" s="1087" t="s">
        <v>55</v>
      </c>
      <c r="B35" s="408" t="s">
        <v>49</v>
      </c>
      <c r="C35" s="151">
        <v>0.31217609768903487</v>
      </c>
      <c r="D35" s="150">
        <v>0.41143844845305905</v>
      </c>
      <c r="E35" s="150">
        <v>0.39165169381399745</v>
      </c>
      <c r="F35" s="150">
        <v>2.4757733638593611</v>
      </c>
      <c r="G35" s="149">
        <v>32.553593356843805</v>
      </c>
      <c r="H35" s="148">
        <v>1.0037272261662047</v>
      </c>
      <c r="I35" s="150">
        <v>4.1477489186242735</v>
      </c>
      <c r="J35" s="150">
        <v>10.826108493845094</v>
      </c>
      <c r="K35" s="150">
        <v>22.112184846269571</v>
      </c>
      <c r="L35" s="147">
        <v>62.483750933290139</v>
      </c>
      <c r="M35" s="151">
        <v>0.17167315022134483</v>
      </c>
      <c r="N35" s="150">
        <v>0.25266445767325579</v>
      </c>
      <c r="O35" s="150">
        <v>0.60594694807872806</v>
      </c>
      <c r="P35" s="150">
        <v>0.15414026246453025</v>
      </c>
      <c r="Q35" s="149">
        <v>2.3480951508417931</v>
      </c>
      <c r="R35" s="148">
        <v>2.3703760468007484</v>
      </c>
      <c r="S35" s="150">
        <v>2.7325850165730801</v>
      </c>
      <c r="T35" s="150">
        <v>4.4823407475311523</v>
      </c>
      <c r="U35" s="150">
        <v>4.7623354721034108</v>
      </c>
      <c r="V35" s="150">
        <v>41.262353709612334</v>
      </c>
      <c r="W35" s="150">
        <v>26.883204115232267</v>
      </c>
      <c r="X35" s="150">
        <v>0.66841355378934475</v>
      </c>
      <c r="Y35" s="150">
        <v>2.2359704230875277</v>
      </c>
      <c r="Z35" s="150">
        <v>7.2244093663450473</v>
      </c>
      <c r="AA35" s="150">
        <v>5.1301107972638436</v>
      </c>
      <c r="AB35" s="147">
        <v>1.3503830374280348</v>
      </c>
      <c r="AC35" s="880"/>
      <c r="AD35" s="880"/>
      <c r="AE35" s="880"/>
      <c r="AF35" s="880"/>
      <c r="AG35" s="880"/>
      <c r="AH35" s="880"/>
      <c r="AI35" s="880"/>
      <c r="AJ35" s="880"/>
      <c r="AK35" s="880"/>
      <c r="AL35" s="880"/>
      <c r="AM35" s="880"/>
      <c r="AN35" s="880"/>
      <c r="AO35" s="880"/>
      <c r="AP35" s="880"/>
      <c r="AQ35" s="880"/>
      <c r="AR35" s="880"/>
      <c r="AS35" s="880"/>
      <c r="AT35" s="880"/>
      <c r="AU35" s="880"/>
      <c r="AV35" s="880"/>
      <c r="AW35" s="880"/>
      <c r="AX35" s="880"/>
      <c r="AY35" s="880"/>
      <c r="AZ35" s="376"/>
      <c r="BA35" s="1115" t="s">
        <v>55</v>
      </c>
      <c r="BB35" s="622" t="s">
        <v>49</v>
      </c>
      <c r="BC35" s="86" t="s">
        <v>35</v>
      </c>
      <c r="BD35" s="82" t="s">
        <v>35</v>
      </c>
      <c r="BE35" s="82" t="s">
        <v>35</v>
      </c>
      <c r="BF35" s="82" t="s">
        <v>35</v>
      </c>
      <c r="BG35" s="77" t="s">
        <v>35</v>
      </c>
      <c r="BH35" s="86" t="s">
        <v>35</v>
      </c>
      <c r="BI35" s="82" t="s">
        <v>35</v>
      </c>
      <c r="BJ35" s="82" t="s">
        <v>35</v>
      </c>
      <c r="BK35" s="82" t="s">
        <v>35</v>
      </c>
      <c r="BL35" s="77" t="s">
        <v>35</v>
      </c>
      <c r="BM35" s="86" t="s">
        <v>35</v>
      </c>
      <c r="BN35" s="82" t="s">
        <v>35</v>
      </c>
      <c r="BO35" s="82" t="s">
        <v>35</v>
      </c>
      <c r="BP35" s="82" t="s">
        <v>35</v>
      </c>
      <c r="BQ35" s="77" t="s">
        <v>35</v>
      </c>
      <c r="BR35" s="86" t="s">
        <v>35</v>
      </c>
      <c r="BS35" s="82" t="s">
        <v>35</v>
      </c>
      <c r="BT35" s="82" t="s">
        <v>35</v>
      </c>
      <c r="BU35" s="82" t="s">
        <v>35</v>
      </c>
      <c r="BV35" s="82" t="s">
        <v>35</v>
      </c>
      <c r="BW35" s="82" t="s">
        <v>35</v>
      </c>
      <c r="BX35" s="82" t="s">
        <v>35</v>
      </c>
      <c r="BY35" s="70" t="s">
        <v>35</v>
      </c>
      <c r="BZ35" s="70" t="s">
        <v>35</v>
      </c>
      <c r="CA35" s="70" t="s">
        <v>35</v>
      </c>
      <c r="CB35" s="70" t="s">
        <v>35</v>
      </c>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531" customFormat="true" ht="15" customHeight="true" x14ac:dyDescent="0.2">
      <c r="A36" s="1087"/>
      <c r="B36" s="408" t="s">
        <v>48</v>
      </c>
      <c r="C36" s="151">
        <v>99.687823902310939</v>
      </c>
      <c r="D36" s="150">
        <v>99.588561551546945</v>
      </c>
      <c r="E36" s="150">
        <v>99.608348306186016</v>
      </c>
      <c r="F36" s="150">
        <v>97.524226636140625</v>
      </c>
      <c r="G36" s="149">
        <v>67.446406643156507</v>
      </c>
      <c r="H36" s="148">
        <v>98.996272773833795</v>
      </c>
      <c r="I36" s="150">
        <v>95.852251081375613</v>
      </c>
      <c r="J36" s="150">
        <v>89.173891506154916</v>
      </c>
      <c r="K36" s="150">
        <v>77.887815153730415</v>
      </c>
      <c r="L36" s="147">
        <v>37.516249066709854</v>
      </c>
      <c r="M36" s="151">
        <v>99.82832684977862</v>
      </c>
      <c r="N36" s="150">
        <v>99.747335542326738</v>
      </c>
      <c r="O36" s="150">
        <v>99.394053051921276</v>
      </c>
      <c r="P36" s="150">
        <v>99.845859737535463</v>
      </c>
      <c r="Q36" s="149">
        <v>97.651904849158129</v>
      </c>
      <c r="R36" s="148">
        <v>97.629623953199243</v>
      </c>
      <c r="S36" s="150">
        <v>97.267414983426917</v>
      </c>
      <c r="T36" s="150">
        <v>95.517659252468817</v>
      </c>
      <c r="U36" s="150">
        <v>95.237664527896499</v>
      </c>
      <c r="V36" s="150">
        <v>58.737646290387701</v>
      </c>
      <c r="W36" s="150">
        <v>73.116795884767797</v>
      </c>
      <c r="X36" s="150">
        <v>99.331586446210608</v>
      </c>
      <c r="Y36" s="150">
        <v>97.764029576912463</v>
      </c>
      <c r="Z36" s="150">
        <v>92.775590633654929</v>
      </c>
      <c r="AA36" s="150">
        <v>94.869889202736218</v>
      </c>
      <c r="AB36" s="147">
        <v>98.649616962571912</v>
      </c>
      <c r="AC36" s="880"/>
      <c r="AD36" s="880"/>
      <c r="AE36" s="880"/>
      <c r="AF36" s="880"/>
      <c r="AG36" s="880"/>
      <c r="AH36" s="880"/>
      <c r="AI36" s="880"/>
      <c r="AJ36" s="880"/>
      <c r="AK36" s="880"/>
      <c r="AL36" s="880"/>
      <c r="AM36" s="880"/>
      <c r="AN36" s="880"/>
      <c r="AO36" s="880"/>
      <c r="AP36" s="880"/>
      <c r="AQ36" s="880"/>
      <c r="AR36" s="880"/>
      <c r="AS36" s="880"/>
      <c r="AT36" s="880"/>
      <c r="AU36" s="880"/>
      <c r="AV36" s="880"/>
      <c r="AW36" s="880"/>
      <c r="AX36" s="880"/>
      <c r="AY36" s="880"/>
      <c r="AZ36" s="376"/>
      <c r="BA36" s="1115"/>
      <c r="BB36" s="622" t="s">
        <v>48</v>
      </c>
      <c r="BC36" s="86" t="s">
        <v>35</v>
      </c>
      <c r="BD36" s="82" t="s">
        <v>35</v>
      </c>
      <c r="BE36" s="82" t="s">
        <v>35</v>
      </c>
      <c r="BF36" s="82" t="s">
        <v>35</v>
      </c>
      <c r="BG36" s="77" t="s">
        <v>35</v>
      </c>
      <c r="BH36" s="86" t="s">
        <v>35</v>
      </c>
      <c r="BI36" s="82" t="s">
        <v>35</v>
      </c>
      <c r="BJ36" s="82" t="s">
        <v>35</v>
      </c>
      <c r="BK36" s="82" t="s">
        <v>35</v>
      </c>
      <c r="BL36" s="77" t="s">
        <v>35</v>
      </c>
      <c r="BM36" s="86" t="s">
        <v>35</v>
      </c>
      <c r="BN36" s="82" t="s">
        <v>35</v>
      </c>
      <c r="BO36" s="82" t="s">
        <v>35</v>
      </c>
      <c r="BP36" s="82" t="s">
        <v>35</v>
      </c>
      <c r="BQ36" s="77" t="s">
        <v>35</v>
      </c>
      <c r="BR36" s="86" t="s">
        <v>35</v>
      </c>
      <c r="BS36" s="82" t="s">
        <v>35</v>
      </c>
      <c r="BT36" s="82" t="s">
        <v>35</v>
      </c>
      <c r="BU36" s="82" t="s">
        <v>35</v>
      </c>
      <c r="BV36" s="82" t="s">
        <v>35</v>
      </c>
      <c r="BW36" s="82" t="s">
        <v>35</v>
      </c>
      <c r="BX36" s="82" t="s">
        <v>35</v>
      </c>
      <c r="BY36" s="70" t="s">
        <v>35</v>
      </c>
      <c r="BZ36" s="70" t="s">
        <v>35</v>
      </c>
      <c r="CA36" s="70" t="s">
        <v>35</v>
      </c>
      <c r="CB36" s="70" t="s">
        <v>35</v>
      </c>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531" customFormat="true" ht="15" customHeight="true" x14ac:dyDescent="0.2">
      <c r="A37" s="1087" t="s">
        <v>169</v>
      </c>
      <c r="B37" s="408" t="s">
        <v>49</v>
      </c>
      <c r="C37" s="151">
        <v>0.13425468441844995</v>
      </c>
      <c r="D37" s="150">
        <v>0.20345478470451778</v>
      </c>
      <c r="E37" s="150">
        <v>0.10986694180008874</v>
      </c>
      <c r="F37" s="150">
        <v>2.154460486067816</v>
      </c>
      <c r="G37" s="149">
        <v>32.511239137178897</v>
      </c>
      <c r="H37" s="148">
        <v>0.81733163628247629</v>
      </c>
      <c r="I37" s="150">
        <v>3.819627452937048</v>
      </c>
      <c r="J37" s="150">
        <v>10.722320910091792</v>
      </c>
      <c r="K37" s="150">
        <v>22.064947247788378</v>
      </c>
      <c r="L37" s="147">
        <v>62.483750933290139</v>
      </c>
      <c r="M37" s="151">
        <v>0</v>
      </c>
      <c r="N37" s="150">
        <v>0.10795435068396948</v>
      </c>
      <c r="O37" s="150">
        <v>0.19937109068246189</v>
      </c>
      <c r="P37" s="150">
        <v>3.6234928049610572E-2</v>
      </c>
      <c r="Q37" s="149">
        <v>1.9622878857112411</v>
      </c>
      <c r="R37" s="148">
        <v>2.2987674187544744</v>
      </c>
      <c r="S37" s="150">
        <v>2.7325850165730801</v>
      </c>
      <c r="T37" s="150">
        <v>4.2772750425865018</v>
      </c>
      <c r="U37" s="150">
        <v>3.3090014071152569</v>
      </c>
      <c r="V37" s="150">
        <v>41.262353709612334</v>
      </c>
      <c r="W37" s="150">
        <v>26.883204115232267</v>
      </c>
      <c r="X37" s="150">
        <v>0.62049413887744154</v>
      </c>
      <c r="Y37" s="150">
        <v>1.4587468217878068</v>
      </c>
      <c r="Z37" s="150">
        <v>7.2175199524261755</v>
      </c>
      <c r="AA37" s="150">
        <v>4.8719722494192998</v>
      </c>
      <c r="AB37" s="147">
        <v>1.2761848534856777</v>
      </c>
      <c r="AC37" s="880"/>
      <c r="AD37" s="880"/>
      <c r="AE37" s="880"/>
      <c r="AF37" s="880"/>
      <c r="AG37" s="880"/>
      <c r="AH37" s="880"/>
      <c r="AI37" s="880"/>
      <c r="AJ37" s="880"/>
      <c r="AK37" s="880"/>
      <c r="AL37" s="880"/>
      <c r="AM37" s="880"/>
      <c r="AN37" s="880"/>
      <c r="AO37" s="880"/>
      <c r="AP37" s="880"/>
      <c r="AQ37" s="880"/>
      <c r="AR37" s="880"/>
      <c r="AS37" s="880"/>
      <c r="AT37" s="880"/>
      <c r="AU37" s="880"/>
      <c r="AV37" s="880"/>
      <c r="AW37" s="880"/>
      <c r="AX37" s="880"/>
      <c r="AY37" s="880"/>
      <c r="AZ37" s="376"/>
      <c r="BA37" s="1115" t="s">
        <v>126</v>
      </c>
      <c r="BB37" s="622" t="s">
        <v>49</v>
      </c>
      <c r="BC37" s="86" t="s">
        <v>35</v>
      </c>
      <c r="BD37" s="82" t="s">
        <v>35</v>
      </c>
      <c r="BE37" s="82" t="s">
        <v>35</v>
      </c>
      <c r="BF37" s="82" t="s">
        <v>35</v>
      </c>
      <c r="BG37" s="77" t="s">
        <v>35</v>
      </c>
      <c r="BH37" s="86" t="s">
        <v>35</v>
      </c>
      <c r="BI37" s="82" t="s">
        <v>35</v>
      </c>
      <c r="BJ37" s="82" t="s">
        <v>35</v>
      </c>
      <c r="BK37" s="82" t="s">
        <v>35</v>
      </c>
      <c r="BL37" s="77" t="s">
        <v>35</v>
      </c>
      <c r="BM37" s="86" t="s">
        <v>35</v>
      </c>
      <c r="BN37" s="82" t="s">
        <v>35</v>
      </c>
      <c r="BO37" s="82" t="s">
        <v>35</v>
      </c>
      <c r="BP37" s="82" t="s">
        <v>35</v>
      </c>
      <c r="BQ37" s="77" t="s">
        <v>35</v>
      </c>
      <c r="BR37" s="86" t="s">
        <v>35</v>
      </c>
      <c r="BS37" s="82" t="s">
        <v>35</v>
      </c>
      <c r="BT37" s="82" t="s">
        <v>35</v>
      </c>
      <c r="BU37" s="82" t="s">
        <v>35</v>
      </c>
      <c r="BV37" s="82" t="s">
        <v>35</v>
      </c>
      <c r="BW37" s="82" t="s">
        <v>35</v>
      </c>
      <c r="BX37" s="82" t="s">
        <v>35</v>
      </c>
      <c r="BY37" s="70" t="s">
        <v>35</v>
      </c>
      <c r="BZ37" s="70" t="s">
        <v>35</v>
      </c>
      <c r="CA37" s="70" t="s">
        <v>35</v>
      </c>
      <c r="CB37" s="70" t="s">
        <v>35</v>
      </c>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531" customFormat="true" ht="15" customHeight="true" x14ac:dyDescent="0.2">
      <c r="A38" s="1087"/>
      <c r="B38" s="408" t="s">
        <v>48</v>
      </c>
      <c r="C38" s="151">
        <v>99.865745315581549</v>
      </c>
      <c r="D38" s="150">
        <v>99.796545215295481</v>
      </c>
      <c r="E38" s="150">
        <v>99.890133058199922</v>
      </c>
      <c r="F38" s="150">
        <v>97.845539513932195</v>
      </c>
      <c r="G38" s="149">
        <v>67.488760862821422</v>
      </c>
      <c r="H38" s="148">
        <v>99.182668363717525</v>
      </c>
      <c r="I38" s="150">
        <v>96.180372547062831</v>
      </c>
      <c r="J38" s="150">
        <v>89.277679089908233</v>
      </c>
      <c r="K38" s="150">
        <v>77.935052752211618</v>
      </c>
      <c r="L38" s="147">
        <v>37.516249066709854</v>
      </c>
      <c r="M38" s="151">
        <v>100</v>
      </c>
      <c r="N38" s="150">
        <v>99.892045649316032</v>
      </c>
      <c r="O38" s="150">
        <v>99.800628909317538</v>
      </c>
      <c r="P38" s="150">
        <v>99.963765071950377</v>
      </c>
      <c r="Q38" s="149">
        <v>98.037712114288709</v>
      </c>
      <c r="R38" s="148">
        <v>97.701232581245506</v>
      </c>
      <c r="S38" s="150">
        <v>97.267414983426917</v>
      </c>
      <c r="T38" s="150">
        <v>95.722724957413462</v>
      </c>
      <c r="U38" s="150">
        <v>96.690998592884682</v>
      </c>
      <c r="V38" s="150">
        <v>58.737646290387701</v>
      </c>
      <c r="W38" s="150">
        <v>73.116795884767797</v>
      </c>
      <c r="X38" s="150">
        <v>99.37950586112251</v>
      </c>
      <c r="Y38" s="150">
        <v>98.541253178212159</v>
      </c>
      <c r="Z38" s="150">
        <v>92.782480047573799</v>
      </c>
      <c r="AA38" s="150">
        <v>95.128027750580742</v>
      </c>
      <c r="AB38" s="147">
        <v>98.723815146514255</v>
      </c>
      <c r="AC38" s="880"/>
      <c r="AD38" s="880"/>
      <c r="AE38" s="880"/>
      <c r="AF38" s="880"/>
      <c r="AG38" s="880"/>
      <c r="AH38" s="880"/>
      <c r="AI38" s="880"/>
      <c r="AJ38" s="880"/>
      <c r="AK38" s="880"/>
      <c r="AL38" s="880"/>
      <c r="AM38" s="880"/>
      <c r="AN38" s="880"/>
      <c r="AO38" s="880"/>
      <c r="AP38" s="880"/>
      <c r="AQ38" s="880"/>
      <c r="AR38" s="880"/>
      <c r="AS38" s="880"/>
      <c r="AT38" s="880"/>
      <c r="AU38" s="880"/>
      <c r="AV38" s="880"/>
      <c r="AW38" s="880"/>
      <c r="AX38" s="880"/>
      <c r="AY38" s="880"/>
      <c r="AZ38" s="376"/>
      <c r="BA38" s="1115"/>
      <c r="BB38" s="622" t="s">
        <v>48</v>
      </c>
      <c r="BC38" s="86" t="s">
        <v>35</v>
      </c>
      <c r="BD38" s="82" t="s">
        <v>35</v>
      </c>
      <c r="BE38" s="82" t="s">
        <v>35</v>
      </c>
      <c r="BF38" s="82" t="s">
        <v>35</v>
      </c>
      <c r="BG38" s="77" t="s">
        <v>35</v>
      </c>
      <c r="BH38" s="86" t="s">
        <v>35</v>
      </c>
      <c r="BI38" s="82" t="s">
        <v>35</v>
      </c>
      <c r="BJ38" s="82" t="s">
        <v>35</v>
      </c>
      <c r="BK38" s="82" t="s">
        <v>35</v>
      </c>
      <c r="BL38" s="77" t="s">
        <v>35</v>
      </c>
      <c r="BM38" s="86" t="s">
        <v>35</v>
      </c>
      <c r="BN38" s="82" t="s">
        <v>35</v>
      </c>
      <c r="BO38" s="82" t="s">
        <v>35</v>
      </c>
      <c r="BP38" s="82" t="s">
        <v>35</v>
      </c>
      <c r="BQ38" s="77" t="s">
        <v>35</v>
      </c>
      <c r="BR38" s="86" t="s">
        <v>35</v>
      </c>
      <c r="BS38" s="82" t="s">
        <v>35</v>
      </c>
      <c r="BT38" s="82" t="s">
        <v>35</v>
      </c>
      <c r="BU38" s="82" t="s">
        <v>35</v>
      </c>
      <c r="BV38" s="82" t="s">
        <v>35</v>
      </c>
      <c r="BW38" s="82" t="s">
        <v>35</v>
      </c>
      <c r="BX38" s="82" t="s">
        <v>35</v>
      </c>
      <c r="BY38" s="70" t="s">
        <v>35</v>
      </c>
      <c r="BZ38" s="70" t="s">
        <v>35</v>
      </c>
      <c r="CA38" s="70" t="s">
        <v>35</v>
      </c>
      <c r="CB38" s="70" t="s">
        <v>35</v>
      </c>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338" customFormat="true" ht="15" customHeight="true" x14ac:dyDescent="0.2">
      <c r="A39" s="1087" t="s">
        <v>123</v>
      </c>
      <c r="B39" s="408" t="s">
        <v>49</v>
      </c>
      <c r="C39" s="102" t="s">
        <v>35</v>
      </c>
      <c r="D39" s="99" t="s">
        <v>35</v>
      </c>
      <c r="E39" s="99" t="s">
        <v>35</v>
      </c>
      <c r="F39" s="99" t="s">
        <v>35</v>
      </c>
      <c r="G39" s="96" t="s">
        <v>35</v>
      </c>
      <c r="H39" s="93" t="s">
        <v>35</v>
      </c>
      <c r="I39" s="99" t="s">
        <v>35</v>
      </c>
      <c r="J39" s="99" t="s">
        <v>35</v>
      </c>
      <c r="K39" s="99" t="s">
        <v>35</v>
      </c>
      <c r="L39" s="90" t="s">
        <v>35</v>
      </c>
      <c r="M39" s="102" t="s">
        <v>35</v>
      </c>
      <c r="N39" s="99" t="s">
        <v>35</v>
      </c>
      <c r="O39" s="99" t="s">
        <v>35</v>
      </c>
      <c r="P39" s="99" t="s">
        <v>35</v>
      </c>
      <c r="Q39" s="96" t="s">
        <v>35</v>
      </c>
      <c r="R39" s="93" t="s">
        <v>35</v>
      </c>
      <c r="S39" s="99" t="s">
        <v>35</v>
      </c>
      <c r="T39" s="99" t="s">
        <v>35</v>
      </c>
      <c r="U39" s="99" t="s">
        <v>35</v>
      </c>
      <c r="V39" s="99" t="s">
        <v>35</v>
      </c>
      <c r="W39" s="99" t="s">
        <v>35</v>
      </c>
      <c r="X39" s="99" t="s">
        <v>35</v>
      </c>
      <c r="Y39" s="99" t="s">
        <v>35</v>
      </c>
      <c r="Z39" s="99" t="s">
        <v>35</v>
      </c>
      <c r="AA39" s="99" t="s">
        <v>35</v>
      </c>
      <c r="AB39" s="90"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102" t="s">
        <v>35</v>
      </c>
      <c r="D40" s="99" t="s">
        <v>35</v>
      </c>
      <c r="E40" s="99" t="s">
        <v>35</v>
      </c>
      <c r="F40" s="99" t="s">
        <v>35</v>
      </c>
      <c r="G40" s="96" t="s">
        <v>35</v>
      </c>
      <c r="H40" s="93" t="s">
        <v>35</v>
      </c>
      <c r="I40" s="99" t="s">
        <v>35</v>
      </c>
      <c r="J40" s="99" t="s">
        <v>35</v>
      </c>
      <c r="K40" s="99" t="s">
        <v>35</v>
      </c>
      <c r="L40" s="90" t="s">
        <v>35</v>
      </c>
      <c r="M40" s="102" t="s">
        <v>35</v>
      </c>
      <c r="N40" s="99" t="s">
        <v>35</v>
      </c>
      <c r="O40" s="99" t="s">
        <v>35</v>
      </c>
      <c r="P40" s="99" t="s">
        <v>35</v>
      </c>
      <c r="Q40" s="96" t="s">
        <v>35</v>
      </c>
      <c r="R40" s="93" t="s">
        <v>35</v>
      </c>
      <c r="S40" s="99" t="s">
        <v>35</v>
      </c>
      <c r="T40" s="99" t="s">
        <v>35</v>
      </c>
      <c r="U40" s="99" t="s">
        <v>35</v>
      </c>
      <c r="V40" s="99" t="s">
        <v>35</v>
      </c>
      <c r="W40" s="99" t="s">
        <v>35</v>
      </c>
      <c r="X40" s="99" t="s">
        <v>35</v>
      </c>
      <c r="Y40" s="99" t="s">
        <v>35</v>
      </c>
      <c r="Z40" s="99" t="s">
        <v>35</v>
      </c>
      <c r="AA40" s="99" t="s">
        <v>35</v>
      </c>
      <c r="AB40" s="90"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531" customFormat="true" ht="15" customHeight="true" x14ac:dyDescent="0.2">
      <c r="A41" s="1087" t="s">
        <v>56</v>
      </c>
      <c r="B41" s="408" t="s">
        <v>49</v>
      </c>
      <c r="C41" s="151">
        <v>31.546043158512845</v>
      </c>
      <c r="D41" s="150">
        <v>34.70411326767254</v>
      </c>
      <c r="E41" s="150">
        <v>32.711106151725879</v>
      </c>
      <c r="F41" s="150">
        <v>25.957612394972713</v>
      </c>
      <c r="G41" s="149">
        <v>6.5295629950917426</v>
      </c>
      <c r="H41" s="148">
        <v>27.02975503956737</v>
      </c>
      <c r="I41" s="150">
        <v>23.704716259965874</v>
      </c>
      <c r="J41" s="150">
        <v>10.239716848292584</v>
      </c>
      <c r="K41" s="150">
        <v>4.4530748270812994</v>
      </c>
      <c r="L41" s="147">
        <v>2.5383480891077368</v>
      </c>
      <c r="M41" s="151">
        <v>32.721265471304974</v>
      </c>
      <c r="N41" s="150">
        <v>36.199744374254301</v>
      </c>
      <c r="O41" s="150">
        <v>32.904422835998105</v>
      </c>
      <c r="P41" s="150">
        <v>33.853755403785243</v>
      </c>
      <c r="Q41" s="149">
        <v>29.363637114223135</v>
      </c>
      <c r="R41" s="148">
        <v>37.494033571822023</v>
      </c>
      <c r="S41" s="150">
        <v>39.037655987226728</v>
      </c>
      <c r="T41" s="150">
        <v>36.041973110907769</v>
      </c>
      <c r="U41" s="150">
        <v>28.919028708778967</v>
      </c>
      <c r="V41" s="150">
        <v>1.3922802548959898</v>
      </c>
      <c r="W41" s="150">
        <v>15.309827916564798</v>
      </c>
      <c r="X41" s="150">
        <v>26.545643040668171</v>
      </c>
      <c r="Y41" s="150">
        <v>18.604581501390651</v>
      </c>
      <c r="Z41" s="150">
        <v>21.721797088935922</v>
      </c>
      <c r="AA41" s="150">
        <v>22.503379828183821</v>
      </c>
      <c r="AB41" s="147">
        <v>33.598515943875547</v>
      </c>
      <c r="AC41" s="880"/>
      <c r="AD41" s="880"/>
      <c r="AE41" s="880"/>
      <c r="AF41" s="880"/>
      <c r="AG41" s="880"/>
      <c r="AH41" s="880"/>
      <c r="AI41" s="880"/>
      <c r="AJ41" s="880"/>
      <c r="AK41" s="880"/>
      <c r="AL41" s="880"/>
      <c r="AM41" s="880"/>
      <c r="AN41" s="880"/>
      <c r="AO41" s="880"/>
      <c r="AP41" s="880"/>
      <c r="AQ41" s="880"/>
      <c r="AR41" s="880"/>
      <c r="AS41" s="880"/>
      <c r="AT41" s="880"/>
      <c r="AU41" s="880"/>
      <c r="AV41" s="880"/>
      <c r="AW41" s="880"/>
      <c r="AX41" s="880"/>
      <c r="AY41" s="880"/>
      <c r="AZ41" s="376"/>
      <c r="BA41" s="1115" t="s">
        <v>56</v>
      </c>
      <c r="BB41" s="622" t="s">
        <v>49</v>
      </c>
      <c r="BC41" s="86" t="s">
        <v>35</v>
      </c>
      <c r="BD41" s="82" t="s">
        <v>35</v>
      </c>
      <c r="BE41" s="82" t="s">
        <v>35</v>
      </c>
      <c r="BF41" s="82" t="s">
        <v>35</v>
      </c>
      <c r="BG41" s="77" t="s">
        <v>35</v>
      </c>
      <c r="BH41" s="86" t="s">
        <v>35</v>
      </c>
      <c r="BI41" s="82" t="s">
        <v>35</v>
      </c>
      <c r="BJ41" s="82" t="s">
        <v>35</v>
      </c>
      <c r="BK41" s="82" t="s">
        <v>35</v>
      </c>
      <c r="BL41" s="77" t="s">
        <v>35</v>
      </c>
      <c r="BM41" s="86" t="s">
        <v>35</v>
      </c>
      <c r="BN41" s="82" t="s">
        <v>35</v>
      </c>
      <c r="BO41" s="82" t="s">
        <v>35</v>
      </c>
      <c r="BP41" s="82" t="s">
        <v>35</v>
      </c>
      <c r="BQ41" s="77" t="s">
        <v>35</v>
      </c>
      <c r="BR41" s="86" t="s">
        <v>35</v>
      </c>
      <c r="BS41" s="82" t="s">
        <v>35</v>
      </c>
      <c r="BT41" s="82" t="s">
        <v>35</v>
      </c>
      <c r="BU41" s="82" t="s">
        <v>35</v>
      </c>
      <c r="BV41" s="82" t="s">
        <v>35</v>
      </c>
      <c r="BW41" s="82" t="s">
        <v>35</v>
      </c>
      <c r="BX41" s="82" t="s">
        <v>35</v>
      </c>
      <c r="BY41" s="70" t="s">
        <v>35</v>
      </c>
      <c r="BZ41" s="70" t="s">
        <v>35</v>
      </c>
      <c r="CA41" s="70" t="s">
        <v>35</v>
      </c>
      <c r="CB41" s="70" t="s">
        <v>35</v>
      </c>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531" customFormat="true" ht="15" customHeight="true" x14ac:dyDescent="0.2">
      <c r="A42" s="1087"/>
      <c r="B42" s="408" t="s">
        <v>48</v>
      </c>
      <c r="C42" s="151">
        <v>68.453956841487155</v>
      </c>
      <c r="D42" s="150">
        <v>65.295886732327247</v>
      </c>
      <c r="E42" s="150">
        <v>67.288893848274157</v>
      </c>
      <c r="F42" s="150">
        <v>74.042387605027272</v>
      </c>
      <c r="G42" s="149">
        <v>93.470437004908419</v>
      </c>
      <c r="H42" s="148">
        <v>72.970244960432723</v>
      </c>
      <c r="I42" s="150">
        <v>76.295283740034037</v>
      </c>
      <c r="J42" s="150">
        <v>89.760283151707526</v>
      </c>
      <c r="K42" s="150">
        <v>95.546925172918733</v>
      </c>
      <c r="L42" s="147">
        <v>97.461651910892257</v>
      </c>
      <c r="M42" s="151">
        <v>67.278734528695125</v>
      </c>
      <c r="N42" s="150">
        <v>63.800255625745571</v>
      </c>
      <c r="O42" s="150">
        <v>67.095577164002023</v>
      </c>
      <c r="P42" s="150">
        <v>66.146244596214672</v>
      </c>
      <c r="Q42" s="149">
        <v>70.636362885776833</v>
      </c>
      <c r="R42" s="148">
        <v>62.505966428178063</v>
      </c>
      <c r="S42" s="150">
        <v>60.96234401277345</v>
      </c>
      <c r="T42" s="150">
        <v>63.958026889092302</v>
      </c>
      <c r="U42" s="150">
        <v>71.080971291221175</v>
      </c>
      <c r="V42" s="150">
        <v>98.607719745104035</v>
      </c>
      <c r="W42" s="150">
        <v>84.6901720834353</v>
      </c>
      <c r="X42" s="150">
        <v>73.45435695933206</v>
      </c>
      <c r="Y42" s="150">
        <v>81.395418498609232</v>
      </c>
      <c r="Z42" s="150">
        <v>78.278202911063985</v>
      </c>
      <c r="AA42" s="150">
        <v>77.496620171816417</v>
      </c>
      <c r="AB42" s="147">
        <v>66.401484056124318</v>
      </c>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376"/>
      <c r="BA42" s="1115"/>
      <c r="BB42" s="622" t="s">
        <v>48</v>
      </c>
      <c r="BC42" s="86" t="s">
        <v>35</v>
      </c>
      <c r="BD42" s="82" t="s">
        <v>35</v>
      </c>
      <c r="BE42" s="82" t="s">
        <v>35</v>
      </c>
      <c r="BF42" s="82" t="s">
        <v>35</v>
      </c>
      <c r="BG42" s="77" t="s">
        <v>35</v>
      </c>
      <c r="BH42" s="86" t="s">
        <v>35</v>
      </c>
      <c r="BI42" s="82" t="s">
        <v>35</v>
      </c>
      <c r="BJ42" s="82" t="s">
        <v>35</v>
      </c>
      <c r="BK42" s="82" t="s">
        <v>35</v>
      </c>
      <c r="BL42" s="77" t="s">
        <v>35</v>
      </c>
      <c r="BM42" s="86" t="s">
        <v>35</v>
      </c>
      <c r="BN42" s="82" t="s">
        <v>35</v>
      </c>
      <c r="BO42" s="82" t="s">
        <v>35</v>
      </c>
      <c r="BP42" s="82" t="s">
        <v>35</v>
      </c>
      <c r="BQ42" s="77" t="s">
        <v>35</v>
      </c>
      <c r="BR42" s="86" t="s">
        <v>35</v>
      </c>
      <c r="BS42" s="82" t="s">
        <v>35</v>
      </c>
      <c r="BT42" s="82" t="s">
        <v>35</v>
      </c>
      <c r="BU42" s="82" t="s">
        <v>35</v>
      </c>
      <c r="BV42" s="82" t="s">
        <v>35</v>
      </c>
      <c r="BW42" s="82" t="s">
        <v>35</v>
      </c>
      <c r="BX42" s="82" t="s">
        <v>35</v>
      </c>
      <c r="BY42" s="70" t="s">
        <v>35</v>
      </c>
      <c r="BZ42" s="70" t="s">
        <v>35</v>
      </c>
      <c r="CA42" s="70" t="s">
        <v>35</v>
      </c>
      <c r="CB42" s="70" t="s">
        <v>35</v>
      </c>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531" customFormat="true" ht="15" customHeight="true" x14ac:dyDescent="0.2">
      <c r="A43" s="1087" t="s">
        <v>53</v>
      </c>
      <c r="B43" s="408" t="s">
        <v>49</v>
      </c>
      <c r="C43" s="102" t="s">
        <v>35</v>
      </c>
      <c r="D43" s="99" t="s">
        <v>35</v>
      </c>
      <c r="E43" s="99" t="s">
        <v>35</v>
      </c>
      <c r="F43" s="99" t="s">
        <v>35</v>
      </c>
      <c r="G43" s="96" t="s">
        <v>35</v>
      </c>
      <c r="H43" s="93" t="s">
        <v>35</v>
      </c>
      <c r="I43" s="99" t="s">
        <v>35</v>
      </c>
      <c r="J43" s="99" t="s">
        <v>35</v>
      </c>
      <c r="K43" s="99" t="s">
        <v>35</v>
      </c>
      <c r="L43" s="90" t="s">
        <v>35</v>
      </c>
      <c r="M43" s="102" t="s">
        <v>35</v>
      </c>
      <c r="N43" s="99" t="s">
        <v>35</v>
      </c>
      <c r="O43" s="99" t="s">
        <v>35</v>
      </c>
      <c r="P43" s="99" t="s">
        <v>35</v>
      </c>
      <c r="Q43" s="96" t="s">
        <v>35</v>
      </c>
      <c r="R43" s="93" t="s">
        <v>35</v>
      </c>
      <c r="S43" s="99" t="s">
        <v>35</v>
      </c>
      <c r="T43" s="99" t="s">
        <v>35</v>
      </c>
      <c r="U43" s="99" t="s">
        <v>35</v>
      </c>
      <c r="V43" s="99" t="s">
        <v>35</v>
      </c>
      <c r="W43" s="99" t="s">
        <v>35</v>
      </c>
      <c r="X43" s="99" t="s">
        <v>35</v>
      </c>
      <c r="Y43" s="99" t="s">
        <v>35</v>
      </c>
      <c r="Z43" s="99" t="s">
        <v>35</v>
      </c>
      <c r="AA43" s="99" t="s">
        <v>35</v>
      </c>
      <c r="AB43" s="90" t="s">
        <v>35</v>
      </c>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376"/>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531" customFormat="true" ht="15" customHeight="true" x14ac:dyDescent="0.2">
      <c r="A44" s="1087"/>
      <c r="B44" s="408" t="s">
        <v>48</v>
      </c>
      <c r="C44" s="102" t="s">
        <v>35</v>
      </c>
      <c r="D44" s="99" t="s">
        <v>35</v>
      </c>
      <c r="E44" s="99" t="s">
        <v>35</v>
      </c>
      <c r="F44" s="99" t="s">
        <v>35</v>
      </c>
      <c r="G44" s="96" t="s">
        <v>35</v>
      </c>
      <c r="H44" s="93" t="s">
        <v>35</v>
      </c>
      <c r="I44" s="99" t="s">
        <v>35</v>
      </c>
      <c r="J44" s="99" t="s">
        <v>35</v>
      </c>
      <c r="K44" s="99" t="s">
        <v>35</v>
      </c>
      <c r="L44" s="90" t="s">
        <v>35</v>
      </c>
      <c r="M44" s="102" t="s">
        <v>35</v>
      </c>
      <c r="N44" s="99" t="s">
        <v>35</v>
      </c>
      <c r="O44" s="99" t="s">
        <v>35</v>
      </c>
      <c r="P44" s="99" t="s">
        <v>35</v>
      </c>
      <c r="Q44" s="96" t="s">
        <v>35</v>
      </c>
      <c r="R44" s="93" t="s">
        <v>35</v>
      </c>
      <c r="S44" s="99" t="s">
        <v>35</v>
      </c>
      <c r="T44" s="99" t="s">
        <v>35</v>
      </c>
      <c r="U44" s="99" t="s">
        <v>35</v>
      </c>
      <c r="V44" s="99" t="s">
        <v>35</v>
      </c>
      <c r="W44" s="99" t="s">
        <v>35</v>
      </c>
      <c r="X44" s="99" t="s">
        <v>35</v>
      </c>
      <c r="Y44" s="99" t="s">
        <v>35</v>
      </c>
      <c r="Z44" s="99" t="s">
        <v>35</v>
      </c>
      <c r="AA44" s="99" t="s">
        <v>35</v>
      </c>
      <c r="AB44" s="90" t="s">
        <v>35</v>
      </c>
      <c r="AC44" s="880"/>
      <c r="AD44" s="880"/>
      <c r="AE44" s="880"/>
      <c r="AF44" s="880"/>
      <c r="AG44" s="880"/>
      <c r="AH44" s="880"/>
      <c r="AI44" s="880"/>
      <c r="AJ44" s="880"/>
      <c r="AK44" s="880"/>
      <c r="AL44" s="880"/>
      <c r="AM44" s="880"/>
      <c r="AN44" s="880"/>
      <c r="AO44" s="880"/>
      <c r="AP44" s="880"/>
      <c r="AQ44" s="880"/>
      <c r="AR44" s="880"/>
      <c r="AS44" s="880"/>
      <c r="AT44" s="880"/>
      <c r="AU44" s="880"/>
      <c r="AV44" s="880"/>
      <c r="AW44" s="880"/>
      <c r="AX44" s="880"/>
      <c r="AY44" s="880"/>
      <c r="AZ44" s="376"/>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531" customFormat="true" ht="15" customHeight="true" x14ac:dyDescent="0.2">
      <c r="A45" s="1087" t="s">
        <v>52</v>
      </c>
      <c r="B45" s="408" t="s">
        <v>49</v>
      </c>
      <c r="C45" s="102" t="s">
        <v>35</v>
      </c>
      <c r="D45" s="99" t="s">
        <v>35</v>
      </c>
      <c r="E45" s="99" t="s">
        <v>35</v>
      </c>
      <c r="F45" s="99" t="s">
        <v>35</v>
      </c>
      <c r="G45" s="96" t="s">
        <v>35</v>
      </c>
      <c r="H45" s="93" t="s">
        <v>35</v>
      </c>
      <c r="I45" s="99" t="s">
        <v>35</v>
      </c>
      <c r="J45" s="99" t="s">
        <v>35</v>
      </c>
      <c r="K45" s="99" t="s">
        <v>35</v>
      </c>
      <c r="L45" s="90" t="s">
        <v>35</v>
      </c>
      <c r="M45" s="102" t="s">
        <v>35</v>
      </c>
      <c r="N45" s="99" t="s">
        <v>35</v>
      </c>
      <c r="O45" s="99" t="s">
        <v>35</v>
      </c>
      <c r="P45" s="99" t="s">
        <v>35</v>
      </c>
      <c r="Q45" s="96" t="s">
        <v>35</v>
      </c>
      <c r="R45" s="93" t="s">
        <v>35</v>
      </c>
      <c r="S45" s="99" t="s">
        <v>35</v>
      </c>
      <c r="T45" s="99" t="s">
        <v>35</v>
      </c>
      <c r="U45" s="99" t="s">
        <v>35</v>
      </c>
      <c r="V45" s="99" t="s">
        <v>35</v>
      </c>
      <c r="W45" s="99" t="s">
        <v>35</v>
      </c>
      <c r="X45" s="99" t="s">
        <v>35</v>
      </c>
      <c r="Y45" s="99" t="s">
        <v>35</v>
      </c>
      <c r="Z45" s="99" t="s">
        <v>35</v>
      </c>
      <c r="AA45" s="99" t="s">
        <v>35</v>
      </c>
      <c r="AB45" s="90" t="s">
        <v>35</v>
      </c>
      <c r="AC45" s="880"/>
      <c r="AD45" s="880"/>
      <c r="AE45" s="880"/>
      <c r="AF45" s="880"/>
      <c r="AG45" s="880"/>
      <c r="AH45" s="880"/>
      <c r="AI45" s="880"/>
      <c r="AJ45" s="880"/>
      <c r="AK45" s="880"/>
      <c r="AL45" s="880"/>
      <c r="AM45" s="880"/>
      <c r="AN45" s="880"/>
      <c r="AO45" s="880"/>
      <c r="AP45" s="880"/>
      <c r="AQ45" s="880"/>
      <c r="AR45" s="880"/>
      <c r="AS45" s="880"/>
      <c r="AT45" s="880"/>
      <c r="AU45" s="880"/>
      <c r="AV45" s="880"/>
      <c r="AW45" s="880"/>
      <c r="AX45" s="880"/>
      <c r="AY45" s="880"/>
      <c r="AZ45" s="376"/>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531" customFormat="true" ht="15" customHeight="true" x14ac:dyDescent="0.2">
      <c r="A46" s="1087"/>
      <c r="B46" s="408" t="s">
        <v>48</v>
      </c>
      <c r="C46" s="102" t="s">
        <v>35</v>
      </c>
      <c r="D46" s="99" t="s">
        <v>35</v>
      </c>
      <c r="E46" s="99" t="s">
        <v>35</v>
      </c>
      <c r="F46" s="99" t="s">
        <v>35</v>
      </c>
      <c r="G46" s="96" t="s">
        <v>35</v>
      </c>
      <c r="H46" s="93" t="s">
        <v>35</v>
      </c>
      <c r="I46" s="99" t="s">
        <v>35</v>
      </c>
      <c r="J46" s="99" t="s">
        <v>35</v>
      </c>
      <c r="K46" s="99" t="s">
        <v>35</v>
      </c>
      <c r="L46" s="90" t="s">
        <v>35</v>
      </c>
      <c r="M46" s="102" t="s">
        <v>35</v>
      </c>
      <c r="N46" s="99" t="s">
        <v>35</v>
      </c>
      <c r="O46" s="99" t="s">
        <v>35</v>
      </c>
      <c r="P46" s="99" t="s">
        <v>35</v>
      </c>
      <c r="Q46" s="96" t="s">
        <v>35</v>
      </c>
      <c r="R46" s="93" t="s">
        <v>35</v>
      </c>
      <c r="S46" s="99" t="s">
        <v>35</v>
      </c>
      <c r="T46" s="99" t="s">
        <v>35</v>
      </c>
      <c r="U46" s="99" t="s">
        <v>35</v>
      </c>
      <c r="V46" s="99" t="s">
        <v>35</v>
      </c>
      <c r="W46" s="99" t="s">
        <v>35</v>
      </c>
      <c r="X46" s="99" t="s">
        <v>35</v>
      </c>
      <c r="Y46" s="99" t="s">
        <v>35</v>
      </c>
      <c r="Z46" s="99" t="s">
        <v>35</v>
      </c>
      <c r="AA46" s="99" t="s">
        <v>35</v>
      </c>
      <c r="AB46" s="90" t="s">
        <v>35</v>
      </c>
      <c r="AC46" s="880"/>
      <c r="AD46" s="880"/>
      <c r="AE46" s="880"/>
      <c r="AF46" s="880"/>
      <c r="AG46" s="880"/>
      <c r="AH46" s="880"/>
      <c r="AI46" s="880"/>
      <c r="AJ46" s="880"/>
      <c r="AK46" s="880"/>
      <c r="AL46" s="880"/>
      <c r="AM46" s="880"/>
      <c r="AN46" s="880"/>
      <c r="AO46" s="880"/>
      <c r="AP46" s="880"/>
      <c r="AQ46" s="880"/>
      <c r="AR46" s="880"/>
      <c r="AS46" s="880"/>
      <c r="AT46" s="880"/>
      <c r="AU46" s="880"/>
      <c r="AV46" s="880"/>
      <c r="AW46" s="880"/>
      <c r="AX46" s="880"/>
      <c r="AY46" s="880"/>
      <c r="AZ46" s="376"/>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102" t="s">
        <v>35</v>
      </c>
      <c r="D47" s="99" t="s">
        <v>35</v>
      </c>
      <c r="E47" s="99" t="s">
        <v>35</v>
      </c>
      <c r="F47" s="99" t="s">
        <v>35</v>
      </c>
      <c r="G47" s="96" t="s">
        <v>35</v>
      </c>
      <c r="H47" s="93" t="s">
        <v>35</v>
      </c>
      <c r="I47" s="99" t="s">
        <v>35</v>
      </c>
      <c r="J47" s="99" t="s">
        <v>35</v>
      </c>
      <c r="K47" s="99" t="s">
        <v>35</v>
      </c>
      <c r="L47" s="90" t="s">
        <v>35</v>
      </c>
      <c r="M47" s="102" t="s">
        <v>35</v>
      </c>
      <c r="N47" s="99" t="s">
        <v>35</v>
      </c>
      <c r="O47" s="99" t="s">
        <v>35</v>
      </c>
      <c r="P47" s="99" t="s">
        <v>35</v>
      </c>
      <c r="Q47" s="96" t="s">
        <v>35</v>
      </c>
      <c r="R47" s="93" t="s">
        <v>35</v>
      </c>
      <c r="S47" s="99" t="s">
        <v>35</v>
      </c>
      <c r="T47" s="99" t="s">
        <v>35</v>
      </c>
      <c r="U47" s="99" t="s">
        <v>35</v>
      </c>
      <c r="V47" s="99" t="s">
        <v>35</v>
      </c>
      <c r="W47" s="99" t="s">
        <v>35</v>
      </c>
      <c r="X47" s="99" t="s">
        <v>35</v>
      </c>
      <c r="Y47" s="99" t="s">
        <v>35</v>
      </c>
      <c r="Z47" s="99" t="s">
        <v>35</v>
      </c>
      <c r="AA47" s="99" t="s">
        <v>35</v>
      </c>
      <c r="AB47" s="90"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102" t="s">
        <v>35</v>
      </c>
      <c r="D48" s="99" t="s">
        <v>35</v>
      </c>
      <c r="E48" s="99" t="s">
        <v>35</v>
      </c>
      <c r="F48" s="99" t="s">
        <v>35</v>
      </c>
      <c r="G48" s="96" t="s">
        <v>35</v>
      </c>
      <c r="H48" s="93" t="s">
        <v>35</v>
      </c>
      <c r="I48" s="99" t="s">
        <v>35</v>
      </c>
      <c r="J48" s="99" t="s">
        <v>35</v>
      </c>
      <c r="K48" s="99" t="s">
        <v>35</v>
      </c>
      <c r="L48" s="90" t="s">
        <v>35</v>
      </c>
      <c r="M48" s="102" t="s">
        <v>35</v>
      </c>
      <c r="N48" s="99" t="s">
        <v>35</v>
      </c>
      <c r="O48" s="99" t="s">
        <v>35</v>
      </c>
      <c r="P48" s="99" t="s">
        <v>35</v>
      </c>
      <c r="Q48" s="96" t="s">
        <v>35</v>
      </c>
      <c r="R48" s="93" t="s">
        <v>35</v>
      </c>
      <c r="S48" s="99" t="s">
        <v>35</v>
      </c>
      <c r="T48" s="99" t="s">
        <v>35</v>
      </c>
      <c r="U48" s="99" t="s">
        <v>35</v>
      </c>
      <c r="V48" s="99" t="s">
        <v>35</v>
      </c>
      <c r="W48" s="99" t="s">
        <v>35</v>
      </c>
      <c r="X48" s="99" t="s">
        <v>35</v>
      </c>
      <c r="Y48" s="99" t="s">
        <v>35</v>
      </c>
      <c r="Z48" s="99" t="s">
        <v>35</v>
      </c>
      <c r="AA48" s="99" t="s">
        <v>35</v>
      </c>
      <c r="AB48" s="90"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102" t="s">
        <v>35</v>
      </c>
      <c r="D49" s="99" t="s">
        <v>35</v>
      </c>
      <c r="E49" s="99" t="s">
        <v>35</v>
      </c>
      <c r="F49" s="99" t="s">
        <v>35</v>
      </c>
      <c r="G49" s="96" t="s">
        <v>35</v>
      </c>
      <c r="H49" s="93" t="s">
        <v>35</v>
      </c>
      <c r="I49" s="99" t="s">
        <v>35</v>
      </c>
      <c r="J49" s="99" t="s">
        <v>35</v>
      </c>
      <c r="K49" s="99" t="s">
        <v>35</v>
      </c>
      <c r="L49" s="90" t="s">
        <v>35</v>
      </c>
      <c r="M49" s="102" t="s">
        <v>35</v>
      </c>
      <c r="N49" s="99" t="s">
        <v>35</v>
      </c>
      <c r="O49" s="99" t="s">
        <v>35</v>
      </c>
      <c r="P49" s="99" t="s">
        <v>35</v>
      </c>
      <c r="Q49" s="96" t="s">
        <v>35</v>
      </c>
      <c r="R49" s="93" t="s">
        <v>35</v>
      </c>
      <c r="S49" s="99" t="s">
        <v>35</v>
      </c>
      <c r="T49" s="99" t="s">
        <v>35</v>
      </c>
      <c r="U49" s="99" t="s">
        <v>35</v>
      </c>
      <c r="V49" s="99" t="s">
        <v>35</v>
      </c>
      <c r="W49" s="99" t="s">
        <v>35</v>
      </c>
      <c r="X49" s="99" t="s">
        <v>35</v>
      </c>
      <c r="Y49" s="99" t="s">
        <v>35</v>
      </c>
      <c r="Z49" s="99" t="s">
        <v>35</v>
      </c>
      <c r="AA49" s="99" t="s">
        <v>35</v>
      </c>
      <c r="AB49" s="90"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102" t="s">
        <v>35</v>
      </c>
      <c r="D50" s="99" t="s">
        <v>35</v>
      </c>
      <c r="E50" s="99" t="s">
        <v>35</v>
      </c>
      <c r="F50" s="99" t="s">
        <v>35</v>
      </c>
      <c r="G50" s="96" t="s">
        <v>35</v>
      </c>
      <c r="H50" s="93" t="s">
        <v>35</v>
      </c>
      <c r="I50" s="99" t="s">
        <v>35</v>
      </c>
      <c r="J50" s="99" t="s">
        <v>35</v>
      </c>
      <c r="K50" s="99" t="s">
        <v>35</v>
      </c>
      <c r="L50" s="90" t="s">
        <v>35</v>
      </c>
      <c r="M50" s="102" t="s">
        <v>35</v>
      </c>
      <c r="N50" s="99" t="s">
        <v>35</v>
      </c>
      <c r="O50" s="99" t="s">
        <v>35</v>
      </c>
      <c r="P50" s="99" t="s">
        <v>35</v>
      </c>
      <c r="Q50" s="96" t="s">
        <v>35</v>
      </c>
      <c r="R50" s="93" t="s">
        <v>35</v>
      </c>
      <c r="S50" s="99" t="s">
        <v>35</v>
      </c>
      <c r="T50" s="99" t="s">
        <v>35</v>
      </c>
      <c r="U50" s="99" t="s">
        <v>35</v>
      </c>
      <c r="V50" s="99" t="s">
        <v>35</v>
      </c>
      <c r="W50" s="99" t="s">
        <v>35</v>
      </c>
      <c r="X50" s="99" t="s">
        <v>35</v>
      </c>
      <c r="Y50" s="99" t="s">
        <v>35</v>
      </c>
      <c r="Z50" s="99" t="s">
        <v>35</v>
      </c>
      <c r="AA50" s="99" t="s">
        <v>35</v>
      </c>
      <c r="AB50" s="90"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102" t="s">
        <v>35</v>
      </c>
      <c r="D51" s="99" t="s">
        <v>35</v>
      </c>
      <c r="E51" s="99" t="s">
        <v>35</v>
      </c>
      <c r="F51" s="99" t="s">
        <v>35</v>
      </c>
      <c r="G51" s="96" t="s">
        <v>35</v>
      </c>
      <c r="H51" s="93" t="s">
        <v>35</v>
      </c>
      <c r="I51" s="99" t="s">
        <v>35</v>
      </c>
      <c r="J51" s="99" t="s">
        <v>35</v>
      </c>
      <c r="K51" s="99" t="s">
        <v>35</v>
      </c>
      <c r="L51" s="90" t="s">
        <v>35</v>
      </c>
      <c r="M51" s="102" t="s">
        <v>35</v>
      </c>
      <c r="N51" s="99" t="s">
        <v>35</v>
      </c>
      <c r="O51" s="99" t="s">
        <v>35</v>
      </c>
      <c r="P51" s="99" t="s">
        <v>35</v>
      </c>
      <c r="Q51" s="96" t="s">
        <v>35</v>
      </c>
      <c r="R51" s="93" t="s">
        <v>35</v>
      </c>
      <c r="S51" s="99" t="s">
        <v>35</v>
      </c>
      <c r="T51" s="99" t="s">
        <v>35</v>
      </c>
      <c r="U51" s="99" t="s">
        <v>35</v>
      </c>
      <c r="V51" s="99" t="s">
        <v>35</v>
      </c>
      <c r="W51" s="99" t="s">
        <v>35</v>
      </c>
      <c r="X51" s="99" t="s">
        <v>35</v>
      </c>
      <c r="Y51" s="99" t="s">
        <v>35</v>
      </c>
      <c r="Z51" s="99" t="s">
        <v>35</v>
      </c>
      <c r="AA51" s="99" t="s">
        <v>35</v>
      </c>
      <c r="AB51" s="90"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102" t="s">
        <v>35</v>
      </c>
      <c r="D52" s="99" t="s">
        <v>35</v>
      </c>
      <c r="E52" s="99" t="s">
        <v>35</v>
      </c>
      <c r="F52" s="99" t="s">
        <v>35</v>
      </c>
      <c r="G52" s="96" t="s">
        <v>35</v>
      </c>
      <c r="H52" s="93" t="s">
        <v>35</v>
      </c>
      <c r="I52" s="99" t="s">
        <v>35</v>
      </c>
      <c r="J52" s="99" t="s">
        <v>35</v>
      </c>
      <c r="K52" s="99" t="s">
        <v>35</v>
      </c>
      <c r="L52" s="90" t="s">
        <v>35</v>
      </c>
      <c r="M52" s="102" t="s">
        <v>35</v>
      </c>
      <c r="N52" s="99" t="s">
        <v>35</v>
      </c>
      <c r="O52" s="99" t="s">
        <v>35</v>
      </c>
      <c r="P52" s="99" t="s">
        <v>35</v>
      </c>
      <c r="Q52" s="96" t="s">
        <v>35</v>
      </c>
      <c r="R52" s="93" t="s">
        <v>35</v>
      </c>
      <c r="S52" s="99" t="s">
        <v>35</v>
      </c>
      <c r="T52" s="99" t="s">
        <v>35</v>
      </c>
      <c r="U52" s="99" t="s">
        <v>35</v>
      </c>
      <c r="V52" s="99" t="s">
        <v>35</v>
      </c>
      <c r="W52" s="99" t="s">
        <v>35</v>
      </c>
      <c r="X52" s="99" t="s">
        <v>35</v>
      </c>
      <c r="Y52" s="99" t="s">
        <v>35</v>
      </c>
      <c r="Z52" s="99" t="s">
        <v>35</v>
      </c>
      <c r="AA52" s="99" t="s">
        <v>35</v>
      </c>
      <c r="AB52" s="90"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102" t="s">
        <v>35</v>
      </c>
      <c r="D53" s="99" t="s">
        <v>35</v>
      </c>
      <c r="E53" s="99" t="s">
        <v>35</v>
      </c>
      <c r="F53" s="99" t="s">
        <v>35</v>
      </c>
      <c r="G53" s="96" t="s">
        <v>35</v>
      </c>
      <c r="H53" s="93" t="s">
        <v>35</v>
      </c>
      <c r="I53" s="99" t="s">
        <v>35</v>
      </c>
      <c r="J53" s="99" t="s">
        <v>35</v>
      </c>
      <c r="K53" s="99" t="s">
        <v>35</v>
      </c>
      <c r="L53" s="90" t="s">
        <v>35</v>
      </c>
      <c r="M53" s="102" t="s">
        <v>35</v>
      </c>
      <c r="N53" s="99" t="s">
        <v>35</v>
      </c>
      <c r="O53" s="99" t="s">
        <v>35</v>
      </c>
      <c r="P53" s="99" t="s">
        <v>35</v>
      </c>
      <c r="Q53" s="96" t="s">
        <v>35</v>
      </c>
      <c r="R53" s="93" t="s">
        <v>35</v>
      </c>
      <c r="S53" s="99" t="s">
        <v>35</v>
      </c>
      <c r="T53" s="99" t="s">
        <v>35</v>
      </c>
      <c r="U53" s="99" t="s">
        <v>35</v>
      </c>
      <c r="V53" s="99" t="s">
        <v>35</v>
      </c>
      <c r="W53" s="99" t="s">
        <v>35</v>
      </c>
      <c r="X53" s="99" t="s">
        <v>35</v>
      </c>
      <c r="Y53" s="99" t="s">
        <v>35</v>
      </c>
      <c r="Z53" s="99" t="s">
        <v>35</v>
      </c>
      <c r="AA53" s="99" t="s">
        <v>35</v>
      </c>
      <c r="AB53" s="90"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102" t="s">
        <v>35</v>
      </c>
      <c r="D54" s="99" t="s">
        <v>35</v>
      </c>
      <c r="E54" s="99" t="s">
        <v>35</v>
      </c>
      <c r="F54" s="99" t="s">
        <v>35</v>
      </c>
      <c r="G54" s="96" t="s">
        <v>35</v>
      </c>
      <c r="H54" s="93" t="s">
        <v>35</v>
      </c>
      <c r="I54" s="99" t="s">
        <v>35</v>
      </c>
      <c r="J54" s="99" t="s">
        <v>35</v>
      </c>
      <c r="K54" s="99" t="s">
        <v>35</v>
      </c>
      <c r="L54" s="90" t="s">
        <v>35</v>
      </c>
      <c r="M54" s="102" t="s">
        <v>35</v>
      </c>
      <c r="N54" s="99" t="s">
        <v>35</v>
      </c>
      <c r="O54" s="99" t="s">
        <v>35</v>
      </c>
      <c r="P54" s="99" t="s">
        <v>35</v>
      </c>
      <c r="Q54" s="96" t="s">
        <v>35</v>
      </c>
      <c r="R54" s="93" t="s">
        <v>35</v>
      </c>
      <c r="S54" s="99" t="s">
        <v>35</v>
      </c>
      <c r="T54" s="99" t="s">
        <v>35</v>
      </c>
      <c r="U54" s="99" t="s">
        <v>35</v>
      </c>
      <c r="V54" s="99" t="s">
        <v>35</v>
      </c>
      <c r="W54" s="99" t="s">
        <v>35</v>
      </c>
      <c r="X54" s="99" t="s">
        <v>35</v>
      </c>
      <c r="Y54" s="99" t="s">
        <v>35</v>
      </c>
      <c r="Z54" s="99" t="s">
        <v>35</v>
      </c>
      <c r="AA54" s="99" t="s">
        <v>35</v>
      </c>
      <c r="AB54" s="90"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101" t="s">
        <v>35</v>
      </c>
      <c r="D55" s="98" t="s">
        <v>35</v>
      </c>
      <c r="E55" s="98" t="s">
        <v>35</v>
      </c>
      <c r="F55" s="98" t="s">
        <v>35</v>
      </c>
      <c r="G55" s="95" t="s">
        <v>35</v>
      </c>
      <c r="H55" s="92" t="s">
        <v>35</v>
      </c>
      <c r="I55" s="98" t="s">
        <v>35</v>
      </c>
      <c r="J55" s="98" t="s">
        <v>35</v>
      </c>
      <c r="K55" s="98" t="s">
        <v>35</v>
      </c>
      <c r="L55" s="89" t="s">
        <v>35</v>
      </c>
      <c r="M55" s="101" t="s">
        <v>35</v>
      </c>
      <c r="N55" s="98" t="s">
        <v>35</v>
      </c>
      <c r="O55" s="98" t="s">
        <v>35</v>
      </c>
      <c r="P55" s="98" t="s">
        <v>35</v>
      </c>
      <c r="Q55" s="95" t="s">
        <v>35</v>
      </c>
      <c r="R55" s="38" t="s">
        <v>35</v>
      </c>
      <c r="S55" s="37" t="s">
        <v>35</v>
      </c>
      <c r="T55" s="37" t="s">
        <v>35</v>
      </c>
      <c r="U55" s="37" t="s">
        <v>35</v>
      </c>
      <c r="V55" s="37" t="s">
        <v>35</v>
      </c>
      <c r="W55" s="37" t="s">
        <v>35</v>
      </c>
      <c r="X55" s="37" t="s">
        <v>35</v>
      </c>
      <c r="Y55" s="37" t="s">
        <v>35</v>
      </c>
      <c r="Z55" s="37" t="s">
        <v>35</v>
      </c>
      <c r="AA55" s="37" t="s">
        <v>35</v>
      </c>
      <c r="AB55" s="34"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36" t="s">
        <v>35</v>
      </c>
      <c r="BS55" s="35" t="s">
        <v>35</v>
      </c>
      <c r="BT55" s="35" t="s">
        <v>35</v>
      </c>
      <c r="BU55" s="35" t="s">
        <v>35</v>
      </c>
      <c r="BV55" s="35" t="s">
        <v>35</v>
      </c>
      <c r="BW55" s="35" t="s">
        <v>35</v>
      </c>
      <c r="BX55" s="35" t="s">
        <v>35</v>
      </c>
      <c r="BY55" s="35"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531" customFormat="true" ht="15" customHeight="true" x14ac:dyDescent="0.2">
      <c r="A56" s="340"/>
      <c r="B56" s="405"/>
      <c r="C56" s="1110" t="s">
        <v>115</v>
      </c>
      <c r="D56" s="1111"/>
      <c r="E56" s="1111"/>
      <c r="F56" s="1111"/>
      <c r="G56" s="1112"/>
      <c r="H56" s="1099" t="s">
        <v>38</v>
      </c>
      <c r="I56" s="1100"/>
      <c r="J56" s="1100"/>
      <c r="K56" s="1100"/>
      <c r="L56" s="1101"/>
      <c r="M56" s="1113" t="s">
        <v>37</v>
      </c>
      <c r="N56" s="1100"/>
      <c r="O56" s="1100"/>
      <c r="P56" s="1100"/>
      <c r="Q56" s="1101"/>
      <c r="R56" s="43" t="s">
        <v>142</v>
      </c>
      <c r="S56" s="456"/>
      <c r="T56" s="456"/>
      <c r="U56" s="456"/>
      <c r="V56" s="456"/>
      <c r="W56" s="456"/>
      <c r="X56" s="456"/>
      <c r="Y56" s="456"/>
      <c r="Z56" s="456"/>
      <c r="AA56" s="456"/>
      <c r="AB56" s="456"/>
      <c r="AC56" s="880"/>
      <c r="AD56" s="880"/>
      <c r="AE56" s="880"/>
      <c r="AF56" s="880"/>
      <c r="AG56" s="880"/>
      <c r="AH56" s="880"/>
      <c r="AI56" s="880"/>
      <c r="AJ56" s="880"/>
      <c r="AK56" s="880"/>
      <c r="AL56" s="880"/>
      <c r="AM56" s="880"/>
      <c r="AN56" s="880"/>
      <c r="AO56" s="880"/>
      <c r="AP56" s="880"/>
      <c r="AQ56" s="880"/>
      <c r="AR56" s="880"/>
      <c r="AS56" s="880"/>
      <c r="AT56" s="880"/>
      <c r="AU56" s="880"/>
      <c r="AV56" s="880"/>
      <c r="AW56" s="880"/>
      <c r="AX56" s="880"/>
      <c r="AY56" s="880"/>
      <c r="AZ56" s="376"/>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01"/>
      <c r="BR56" s="4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531"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0" t="s">
        <v>158</v>
      </c>
      <c r="S57" s="634" t="s">
        <v>159</v>
      </c>
      <c r="T57" s="634" t="s">
        <v>160</v>
      </c>
      <c r="U57" s="634" t="s">
        <v>161</v>
      </c>
      <c r="V57" s="634" t="s">
        <v>162</v>
      </c>
      <c r="W57" s="634" t="s">
        <v>163</v>
      </c>
      <c r="X57" s="634" t="s">
        <v>164</v>
      </c>
      <c r="Y57" s="634" t="s">
        <v>165</v>
      </c>
      <c r="Z57" s="634" t="s">
        <v>166</v>
      </c>
      <c r="AA57" s="634" t="s">
        <v>167</v>
      </c>
      <c r="AB57" s="635" t="s">
        <v>168</v>
      </c>
      <c r="AC57" s="880"/>
      <c r="AD57" s="880"/>
      <c r="AE57" s="880"/>
      <c r="AF57" s="880"/>
      <c r="AG57" s="880"/>
      <c r="AH57" s="880"/>
      <c r="AI57" s="880"/>
      <c r="AJ57" s="880"/>
      <c r="AK57" s="880"/>
      <c r="AL57" s="880"/>
      <c r="AM57" s="880"/>
      <c r="AN57" s="880"/>
      <c r="AO57" s="880"/>
      <c r="AP57" s="880"/>
      <c r="AQ57" s="880"/>
      <c r="AR57" s="880"/>
      <c r="AS57" s="880"/>
      <c r="AT57" s="880"/>
      <c r="AU57" s="880"/>
      <c r="AV57" s="880"/>
      <c r="AW57" s="880"/>
      <c r="AX57" s="880"/>
      <c r="AY57" s="880"/>
      <c r="AZ57" s="376"/>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158</v>
      </c>
      <c r="BS57" s="598" t="s">
        <v>159</v>
      </c>
      <c r="BT57" s="598" t="s">
        <v>160</v>
      </c>
      <c r="BU57" s="598" t="s">
        <v>161</v>
      </c>
      <c r="BV57" s="598" t="s">
        <v>162</v>
      </c>
      <c r="BW57" s="598" t="s">
        <v>163</v>
      </c>
      <c r="BX57" s="598" t="s">
        <v>164</v>
      </c>
      <c r="BY57" s="599" t="s">
        <v>165</v>
      </c>
      <c r="BZ57" s="599" t="s">
        <v>166</v>
      </c>
      <c r="CA57" s="599" t="s">
        <v>167</v>
      </c>
      <c r="CB57" s="599" t="s">
        <v>168</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531" customFormat="true" ht="15" customHeight="true" x14ac:dyDescent="0.2">
      <c r="A58" s="1086" t="s">
        <v>170</v>
      </c>
      <c r="B58" s="407" t="s">
        <v>171</v>
      </c>
      <c r="C58" s="156">
        <v>6.0308615554387948E-2</v>
      </c>
      <c r="D58" s="155">
        <v>9.2781538623161283E-2</v>
      </c>
      <c r="E58" s="155">
        <v>2.3407617789637351E-2</v>
      </c>
      <c r="F58" s="155">
        <v>2.0105245630199451</v>
      </c>
      <c r="G58" s="154">
        <v>32.412281510104137</v>
      </c>
      <c r="H58" s="153">
        <v>0.58396814912811379</v>
      </c>
      <c r="I58" s="155">
        <v>3.4622277763303835</v>
      </c>
      <c r="J58" s="155">
        <v>10.617905644898366</v>
      </c>
      <c r="K58" s="155">
        <v>22.064947247788378</v>
      </c>
      <c r="L58" s="152">
        <v>62.417418740394481</v>
      </c>
      <c r="M58" s="156">
        <v>0</v>
      </c>
      <c r="N58" s="155">
        <v>0</v>
      </c>
      <c r="O58" s="155">
        <v>0</v>
      </c>
      <c r="P58" s="155">
        <v>3.6234928049610572E-2</v>
      </c>
      <c r="Q58" s="154">
        <v>1.8664132425124589</v>
      </c>
      <c r="R58" s="153">
        <v>2.1334616659830647</v>
      </c>
      <c r="S58" s="155">
        <v>2.7325850165730801</v>
      </c>
      <c r="T58" s="155">
        <v>4.2772750425865018</v>
      </c>
      <c r="U58" s="155">
        <v>2.1149741530145207</v>
      </c>
      <c r="V58" s="155">
        <v>41.262353709612334</v>
      </c>
      <c r="W58" s="155">
        <v>26.883204115232267</v>
      </c>
      <c r="X58" s="155">
        <v>0.62049413887744154</v>
      </c>
      <c r="Y58" s="155">
        <v>1.325760336670762</v>
      </c>
      <c r="Z58" s="155">
        <v>7.2175199524261755</v>
      </c>
      <c r="AA58" s="155">
        <v>4.8719722494192998</v>
      </c>
      <c r="AB58" s="152">
        <v>1.2662203741097089</v>
      </c>
      <c r="AC58" s="880"/>
      <c r="AD58" s="880"/>
      <c r="AE58" s="880"/>
      <c r="AF58" s="880"/>
      <c r="AG58" s="880"/>
      <c r="AH58" s="880"/>
      <c r="AI58" s="880"/>
      <c r="AJ58" s="880"/>
      <c r="AK58" s="880"/>
      <c r="AL58" s="880"/>
      <c r="AM58" s="880"/>
      <c r="AN58" s="880"/>
      <c r="AO58" s="880"/>
      <c r="AP58" s="880"/>
      <c r="AQ58" s="880"/>
      <c r="AR58" s="880"/>
      <c r="AS58" s="880"/>
      <c r="AT58" s="880"/>
      <c r="AU58" s="880"/>
      <c r="AV58" s="880"/>
      <c r="AW58" s="880"/>
      <c r="AX58" s="880"/>
      <c r="AY58" s="880"/>
      <c r="AZ58" s="376"/>
      <c r="BA58" s="630"/>
      <c r="BB58" s="624"/>
      <c r="BC58" s="476"/>
      <c r="BD58" s="460"/>
      <c r="BE58" s="460"/>
      <c r="BF58" s="460"/>
      <c r="BG58" s="477"/>
      <c r="BH58" s="476"/>
      <c r="BI58" s="460"/>
      <c r="BJ58" s="460"/>
      <c r="BK58" s="460"/>
      <c r="BL58" s="477"/>
      <c r="BM58" s="476"/>
      <c r="BN58" s="460"/>
      <c r="BO58" s="460"/>
      <c r="BP58" s="460"/>
      <c r="BQ58" s="477"/>
      <c r="BR58" s="476"/>
      <c r="BS58" s="460"/>
      <c r="BT58" s="460"/>
      <c r="BU58" s="460"/>
      <c r="BV58" s="460"/>
      <c r="BW58" s="460"/>
      <c r="BX58" s="460"/>
      <c r="BY58" s="461"/>
      <c r="BZ58" s="461"/>
      <c r="CA58" s="461"/>
      <c r="CB58" s="46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531" customFormat="true" ht="15" customHeight="true" x14ac:dyDescent="0.2">
      <c r="A59" s="1087"/>
      <c r="B59" s="408" t="s">
        <v>172</v>
      </c>
      <c r="C59" s="151">
        <v>2.7106714580035627</v>
      </c>
      <c r="D59" s="150">
        <v>0.3509523842543083</v>
      </c>
      <c r="E59" s="150">
        <v>0.28380602615574818</v>
      </c>
      <c r="F59" s="150">
        <v>11.491031475989837</v>
      </c>
      <c r="G59" s="149">
        <v>25.496896326456337</v>
      </c>
      <c r="H59" s="148">
        <v>11.073763499808727</v>
      </c>
      <c r="I59" s="150">
        <v>19.419545960403678</v>
      </c>
      <c r="J59" s="150">
        <v>33.296791183286793</v>
      </c>
      <c r="K59" s="150">
        <v>32.921756563391497</v>
      </c>
      <c r="L59" s="147">
        <v>15.244999329331829</v>
      </c>
      <c r="M59" s="151">
        <v>0.40999724021354217</v>
      </c>
      <c r="N59" s="150">
        <v>4.7247265177888409E-2</v>
      </c>
      <c r="O59" s="150">
        <v>0.45269897387783808</v>
      </c>
      <c r="P59" s="150">
        <v>0.20719588708577188</v>
      </c>
      <c r="Q59" s="149">
        <v>1.0374960295349342</v>
      </c>
      <c r="R59" s="148">
        <v>3.2991685142762552</v>
      </c>
      <c r="S59" s="150">
        <v>5.7269170848682638</v>
      </c>
      <c r="T59" s="150">
        <v>5.7913370821828813</v>
      </c>
      <c r="U59" s="150">
        <v>3.0558194476198599</v>
      </c>
      <c r="V59" s="150">
        <v>26.749329136557918</v>
      </c>
      <c r="W59" s="150">
        <v>22.753442983555008</v>
      </c>
      <c r="X59" s="150">
        <v>8.2010905348576184</v>
      </c>
      <c r="Y59" s="150">
        <v>1.5758002730934826</v>
      </c>
      <c r="Z59" s="150">
        <v>13.619263827831046</v>
      </c>
      <c r="AA59" s="150">
        <v>2.1218369953784655</v>
      </c>
      <c r="AB59" s="147">
        <v>1.3929534036873799</v>
      </c>
      <c r="AC59" s="880"/>
      <c r="AD59" s="880"/>
      <c r="AE59" s="880"/>
      <c r="AF59" s="880"/>
      <c r="AG59" s="880"/>
      <c r="AH59" s="880"/>
      <c r="AI59" s="880"/>
      <c r="AJ59" s="880"/>
      <c r="AK59" s="880"/>
      <c r="AL59" s="880"/>
      <c r="AM59" s="880"/>
      <c r="AN59" s="880"/>
      <c r="AO59" s="880"/>
      <c r="AP59" s="880"/>
      <c r="AQ59" s="880"/>
      <c r="AR59" s="880"/>
      <c r="AS59" s="880"/>
      <c r="AT59" s="880"/>
      <c r="AU59" s="880"/>
      <c r="AV59" s="880"/>
      <c r="AW59" s="880"/>
      <c r="AX59" s="880"/>
      <c r="AY59" s="880"/>
      <c r="AZ59" s="376"/>
      <c r="BA59" s="926"/>
      <c r="BB59" s="622"/>
      <c r="BC59" s="479"/>
      <c r="BD59" s="464"/>
      <c r="BE59" s="464"/>
      <c r="BF59" s="464"/>
      <c r="BG59" s="483"/>
      <c r="BH59" s="479"/>
      <c r="BI59" s="464"/>
      <c r="BJ59" s="464"/>
      <c r="BK59" s="464"/>
      <c r="BL59" s="483"/>
      <c r="BM59" s="479"/>
      <c r="BN59" s="464"/>
      <c r="BO59" s="464"/>
      <c r="BP59" s="464"/>
      <c r="BQ59" s="483"/>
      <c r="BR59" s="479"/>
      <c r="BS59" s="464"/>
      <c r="BT59" s="464"/>
      <c r="BU59" s="464"/>
      <c r="BV59" s="464"/>
      <c r="BW59" s="464"/>
      <c r="BX59" s="464"/>
      <c r="BY59" s="465"/>
      <c r="BZ59" s="465"/>
      <c r="CA59" s="465"/>
      <c r="CB59" s="465"/>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531" customFormat="true" ht="15" customHeight="true" x14ac:dyDescent="0.2">
      <c r="A60" s="1087"/>
      <c r="B60" s="408" t="s">
        <v>173</v>
      </c>
      <c r="C60" s="151">
        <v>5.996314097754408</v>
      </c>
      <c r="D60" s="150">
        <v>4.1732123455738286</v>
      </c>
      <c r="E60" s="150">
        <v>4.8622813402025251</v>
      </c>
      <c r="F60" s="150">
        <v>13.589511625198364</v>
      </c>
      <c r="G60" s="149">
        <v>20.966197752745945</v>
      </c>
      <c r="H60" s="148">
        <v>15.388765463211019</v>
      </c>
      <c r="I60" s="150">
        <v>20.148246115933745</v>
      </c>
      <c r="J60" s="150">
        <v>24.980374522094834</v>
      </c>
      <c r="K60" s="150">
        <v>26.365220360925569</v>
      </c>
      <c r="L60" s="147">
        <v>14.505364446000657</v>
      </c>
      <c r="M60" s="151">
        <v>3.1655116394911955</v>
      </c>
      <c r="N60" s="150">
        <v>3.8640019754979464</v>
      </c>
      <c r="O60" s="150">
        <v>5.200688318291383</v>
      </c>
      <c r="P60" s="150">
        <v>4.4569599857627127</v>
      </c>
      <c r="Q60" s="149">
        <v>5.1986335309447673</v>
      </c>
      <c r="R60" s="148">
        <v>10.784950839121114</v>
      </c>
      <c r="S60" s="150">
        <v>4.3421961816190704</v>
      </c>
      <c r="T60" s="150">
        <v>2.616523653044347</v>
      </c>
      <c r="U60" s="150">
        <v>12.367858834755449</v>
      </c>
      <c r="V60" s="150">
        <v>28.321809123631898</v>
      </c>
      <c r="W60" s="150">
        <v>7.3540742588376826</v>
      </c>
      <c r="X60" s="150">
        <v>12.437728428788491</v>
      </c>
      <c r="Y60" s="150">
        <v>5.6790835562589832</v>
      </c>
      <c r="Z60" s="150">
        <v>8.5901763548926748</v>
      </c>
      <c r="AA60" s="150">
        <v>4.5767351789296118</v>
      </c>
      <c r="AB60" s="147">
        <v>7.7861268567816042</v>
      </c>
      <c r="AC60" s="880"/>
      <c r="AD60" s="880"/>
      <c r="AE60" s="880"/>
      <c r="AF60" s="880"/>
      <c r="AG60" s="880"/>
      <c r="AH60" s="880"/>
      <c r="AI60" s="880"/>
      <c r="AJ60" s="880"/>
      <c r="AK60" s="880"/>
      <c r="AL60" s="880"/>
      <c r="AM60" s="880"/>
      <c r="AN60" s="880"/>
      <c r="AO60" s="880"/>
      <c r="AP60" s="880"/>
      <c r="AQ60" s="880"/>
      <c r="AR60" s="880"/>
      <c r="AS60" s="880"/>
      <c r="AT60" s="880"/>
      <c r="AU60" s="880"/>
      <c r="AV60" s="880"/>
      <c r="AW60" s="880"/>
      <c r="AX60" s="880"/>
      <c r="AY60" s="880"/>
      <c r="AZ60" s="376"/>
      <c r="BA60" s="926"/>
      <c r="BB60" s="622"/>
      <c r="BC60" s="479"/>
      <c r="BD60" s="464"/>
      <c r="BE60" s="464"/>
      <c r="BF60" s="464"/>
      <c r="BG60" s="483"/>
      <c r="BH60" s="479"/>
      <c r="BI60" s="464"/>
      <c r="BJ60" s="464"/>
      <c r="BK60" s="464"/>
      <c r="BL60" s="483"/>
      <c r="BM60" s="479"/>
      <c r="BN60" s="464"/>
      <c r="BO60" s="464"/>
      <c r="BP60" s="464"/>
      <c r="BQ60" s="483"/>
      <c r="BR60" s="479"/>
      <c r="BS60" s="464"/>
      <c r="BT60" s="464"/>
      <c r="BU60" s="464"/>
      <c r="BV60" s="464"/>
      <c r="BW60" s="464"/>
      <c r="BX60" s="464"/>
      <c r="BY60" s="465"/>
      <c r="BZ60" s="465"/>
      <c r="CA60" s="465"/>
      <c r="CB60" s="465"/>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531" customFormat="true" ht="15" customHeight="true" x14ac:dyDescent="0.2">
      <c r="A61" s="1087"/>
      <c r="B61" s="408" t="s">
        <v>174</v>
      </c>
      <c r="C61" s="151">
        <v>0.9611964315118201</v>
      </c>
      <c r="D61" s="150">
        <v>2.0920189627514727</v>
      </c>
      <c r="E61" s="150">
        <v>1.3887982313083942</v>
      </c>
      <c r="F61" s="150">
        <v>3.5836773828787658</v>
      </c>
      <c r="G61" s="149">
        <v>4.3741753903332148</v>
      </c>
      <c r="H61" s="148">
        <v>3.1185148961826523</v>
      </c>
      <c r="I61" s="150">
        <v>3.6742983947365628</v>
      </c>
      <c r="J61" s="150">
        <v>4.4183691106268022</v>
      </c>
      <c r="K61" s="150">
        <v>5.7555574066396176</v>
      </c>
      <c r="L61" s="147">
        <v>2.1703032527165789</v>
      </c>
      <c r="M61" s="151">
        <v>0.7540653530691056</v>
      </c>
      <c r="N61" s="150">
        <v>2.3692568087901602</v>
      </c>
      <c r="O61" s="150">
        <v>1.2336350065351185</v>
      </c>
      <c r="P61" s="150">
        <v>1.0489115681649051</v>
      </c>
      <c r="Q61" s="149">
        <v>3.6750655587577308</v>
      </c>
      <c r="R61" s="148">
        <v>1.9950198411105309</v>
      </c>
      <c r="S61" s="150">
        <v>1.5769686733244821</v>
      </c>
      <c r="T61" s="150">
        <v>2.95333955461648</v>
      </c>
      <c r="U61" s="150">
        <v>7.6213739111996901</v>
      </c>
      <c r="V61" s="150">
        <v>0.91649149156305332</v>
      </c>
      <c r="W61" s="150">
        <v>5.6966555622037092</v>
      </c>
      <c r="X61" s="150">
        <v>1.3862300958104061</v>
      </c>
      <c r="Y61" s="150">
        <v>2.9913375440809356</v>
      </c>
      <c r="Z61" s="150">
        <v>1.4402776407636657</v>
      </c>
      <c r="AA61" s="150">
        <v>0.31082252506509789</v>
      </c>
      <c r="AB61" s="147">
        <v>2.6082201079401774</v>
      </c>
      <c r="AC61" s="880"/>
      <c r="AD61" s="880"/>
      <c r="AE61" s="880"/>
      <c r="AF61" s="880"/>
      <c r="AG61" s="880"/>
      <c r="AH61" s="880"/>
      <c r="AI61" s="880"/>
      <c r="AJ61" s="880"/>
      <c r="AK61" s="880"/>
      <c r="AL61" s="880"/>
      <c r="AM61" s="880"/>
      <c r="AN61" s="880"/>
      <c r="AO61" s="880"/>
      <c r="AP61" s="880"/>
      <c r="AQ61" s="880"/>
      <c r="AR61" s="880"/>
      <c r="AS61" s="880"/>
      <c r="AT61" s="880"/>
      <c r="AU61" s="880"/>
      <c r="AV61" s="880"/>
      <c r="AW61" s="880"/>
      <c r="AX61" s="880"/>
      <c r="AY61" s="880"/>
      <c r="AZ61" s="376"/>
      <c r="BA61" s="926"/>
      <c r="BB61" s="622"/>
      <c r="BC61" s="479"/>
      <c r="BD61" s="464"/>
      <c r="BE61" s="464"/>
      <c r="BF61" s="464"/>
      <c r="BG61" s="483"/>
      <c r="BH61" s="479"/>
      <c r="BI61" s="464"/>
      <c r="BJ61" s="464"/>
      <c r="BK61" s="464"/>
      <c r="BL61" s="483"/>
      <c r="BM61" s="479"/>
      <c r="BN61" s="464"/>
      <c r="BO61" s="464"/>
      <c r="BP61" s="464"/>
      <c r="BQ61" s="483"/>
      <c r="BR61" s="479"/>
      <c r="BS61" s="464"/>
      <c r="BT61" s="464"/>
      <c r="BU61" s="464"/>
      <c r="BV61" s="464"/>
      <c r="BW61" s="464"/>
      <c r="BX61" s="464"/>
      <c r="BY61" s="465"/>
      <c r="BZ61" s="465"/>
      <c r="CA61" s="465"/>
      <c r="CB61" s="465"/>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531" customFormat="true" ht="15" customHeight="true" x14ac:dyDescent="0.2">
      <c r="A62" s="1087"/>
      <c r="B62" s="408" t="s">
        <v>175</v>
      </c>
      <c r="C62" s="151">
        <v>3.074551315421084</v>
      </c>
      <c r="D62" s="150">
        <v>2.2765852266303113</v>
      </c>
      <c r="E62" s="150">
        <v>1.6964774391486623</v>
      </c>
      <c r="F62" s="150">
        <v>6.8941700447827978</v>
      </c>
      <c r="G62" s="149">
        <v>4.142763336132667</v>
      </c>
      <c r="H62" s="148">
        <v>8.3490936643736919</v>
      </c>
      <c r="I62" s="150">
        <v>9.5764168903424416</v>
      </c>
      <c r="J62" s="150">
        <v>7.2305758671589393</v>
      </c>
      <c r="K62" s="150">
        <v>5.6688928744535056</v>
      </c>
      <c r="L62" s="147">
        <v>1.5558916082076693</v>
      </c>
      <c r="M62" s="151">
        <v>2.1267045133402305</v>
      </c>
      <c r="N62" s="150">
        <v>2.2339334485989149</v>
      </c>
      <c r="O62" s="150">
        <v>1.9962779965792703</v>
      </c>
      <c r="P62" s="150">
        <v>1.580332289283392</v>
      </c>
      <c r="Q62" s="149">
        <v>2.1108161230832789</v>
      </c>
      <c r="R62" s="148">
        <v>3.7457501679870151</v>
      </c>
      <c r="S62" s="150">
        <v>4.1163889070034143</v>
      </c>
      <c r="T62" s="150">
        <v>2.418200961494696</v>
      </c>
      <c r="U62" s="150">
        <v>10.875168676655454</v>
      </c>
      <c r="V62" s="150">
        <v>1.6171862014321974</v>
      </c>
      <c r="W62" s="150">
        <v>8.430200782098046</v>
      </c>
      <c r="X62" s="150">
        <v>3.1600190764926275</v>
      </c>
      <c r="Y62" s="150">
        <v>4.7162902678027248</v>
      </c>
      <c r="Z62" s="150">
        <v>1.6002937774236274</v>
      </c>
      <c r="AA62" s="150">
        <v>0.4434981134727522</v>
      </c>
      <c r="AB62" s="147">
        <v>1.7868550132391536</v>
      </c>
      <c r="AC62" s="880"/>
      <c r="AD62" s="880"/>
      <c r="AE62" s="880"/>
      <c r="AF62" s="880"/>
      <c r="AG62" s="880"/>
      <c r="AH62" s="880"/>
      <c r="AI62" s="880"/>
      <c r="AJ62" s="880"/>
      <c r="AK62" s="880"/>
      <c r="AL62" s="880"/>
      <c r="AM62" s="880"/>
      <c r="AN62" s="880"/>
      <c r="AO62" s="880"/>
      <c r="AP62" s="880"/>
      <c r="AQ62" s="880"/>
      <c r="AR62" s="880"/>
      <c r="AS62" s="880"/>
      <c r="AT62" s="880"/>
      <c r="AU62" s="880"/>
      <c r="AV62" s="880"/>
      <c r="AW62" s="880"/>
      <c r="AX62" s="880"/>
      <c r="AY62" s="880"/>
      <c r="AZ62" s="376"/>
      <c r="BA62" s="926"/>
      <c r="BB62" s="622"/>
      <c r="BC62" s="479"/>
      <c r="BD62" s="464"/>
      <c r="BE62" s="464"/>
      <c r="BF62" s="464"/>
      <c r="BG62" s="483"/>
      <c r="BH62" s="479"/>
      <c r="BI62" s="464"/>
      <c r="BJ62" s="464"/>
      <c r="BK62" s="464"/>
      <c r="BL62" s="483"/>
      <c r="BM62" s="479"/>
      <c r="BN62" s="464"/>
      <c r="BO62" s="464"/>
      <c r="BP62" s="464"/>
      <c r="BQ62" s="483"/>
      <c r="BR62" s="479"/>
      <c r="BS62" s="464"/>
      <c r="BT62" s="464"/>
      <c r="BU62" s="464"/>
      <c r="BV62" s="464"/>
      <c r="BW62" s="464"/>
      <c r="BX62" s="464"/>
      <c r="BY62" s="465"/>
      <c r="BZ62" s="465"/>
      <c r="CA62" s="465"/>
      <c r="CB62" s="465"/>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531" customFormat="true" ht="15" customHeight="true" x14ac:dyDescent="0.2">
      <c r="A63" s="1087"/>
      <c r="B63" s="408" t="s">
        <v>176</v>
      </c>
      <c r="C63" s="151">
        <v>49.300081291691235</v>
      </c>
      <c r="D63" s="150">
        <v>50.239939782091994</v>
      </c>
      <c r="E63" s="150">
        <v>51.181588688746501</v>
      </c>
      <c r="F63" s="150">
        <v>34.627987485999753</v>
      </c>
      <c r="G63" s="149">
        <v>3.9072836661764643</v>
      </c>
      <c r="H63" s="148">
        <v>35.02027433369846</v>
      </c>
      <c r="I63" s="150">
        <v>22.499726507654337</v>
      </c>
      <c r="J63" s="150">
        <v>7.7153283741545637</v>
      </c>
      <c r="K63" s="150">
        <v>1.7240913292494169</v>
      </c>
      <c r="L63" s="147">
        <v>0.90698593973137509</v>
      </c>
      <c r="M63" s="151">
        <v>52.235542387427557</v>
      </c>
      <c r="N63" s="150">
        <v>54.146449199224165</v>
      </c>
      <c r="O63" s="150">
        <v>46.468489369466504</v>
      </c>
      <c r="P63" s="150">
        <v>51.268158223687912</v>
      </c>
      <c r="Q63" s="149">
        <v>48.520137080942696</v>
      </c>
      <c r="R63" s="148">
        <v>43.380992751049554</v>
      </c>
      <c r="S63" s="150">
        <v>31.092058302203551</v>
      </c>
      <c r="T63" s="150">
        <v>49.169511238472055</v>
      </c>
      <c r="U63" s="150">
        <v>17.594740733270527</v>
      </c>
      <c r="V63" s="150">
        <v>5.6097993918226688E-2</v>
      </c>
      <c r="W63" s="150">
        <v>8.2872405739551116</v>
      </c>
      <c r="X63" s="150">
        <v>55.335419072668032</v>
      </c>
      <c r="Y63" s="150">
        <v>36.957314831660462</v>
      </c>
      <c r="Z63" s="150">
        <v>29.959841920475206</v>
      </c>
      <c r="AA63" s="150">
        <v>29.502390584547513</v>
      </c>
      <c r="AB63" s="147">
        <v>56.915545966169176</v>
      </c>
      <c r="AC63" s="880"/>
      <c r="AD63" s="880"/>
      <c r="AE63" s="880"/>
      <c r="AF63" s="880"/>
      <c r="AG63" s="880"/>
      <c r="AH63" s="880"/>
      <c r="AI63" s="880"/>
      <c r="AJ63" s="880"/>
      <c r="AK63" s="880"/>
      <c r="AL63" s="880"/>
      <c r="AM63" s="880"/>
      <c r="AN63" s="880"/>
      <c r="AO63" s="880"/>
      <c r="AP63" s="880"/>
      <c r="AQ63" s="880"/>
      <c r="AR63" s="880"/>
      <c r="AS63" s="880"/>
      <c r="AT63" s="880"/>
      <c r="AU63" s="880"/>
      <c r="AV63" s="880"/>
      <c r="AW63" s="880"/>
      <c r="AX63" s="880"/>
      <c r="AY63" s="880"/>
      <c r="AZ63" s="376"/>
      <c r="BA63" s="926"/>
      <c r="BB63" s="622"/>
      <c r="BC63" s="479"/>
      <c r="BD63" s="464"/>
      <c r="BE63" s="464"/>
      <c r="BF63" s="464"/>
      <c r="BG63" s="483"/>
      <c r="BH63" s="479"/>
      <c r="BI63" s="464"/>
      <c r="BJ63" s="464"/>
      <c r="BK63" s="464"/>
      <c r="BL63" s="483"/>
      <c r="BM63" s="479"/>
      <c r="BN63" s="464"/>
      <c r="BO63" s="464"/>
      <c r="BP63" s="464"/>
      <c r="BQ63" s="483"/>
      <c r="BR63" s="479"/>
      <c r="BS63" s="464"/>
      <c r="BT63" s="464"/>
      <c r="BU63" s="464"/>
      <c r="BV63" s="464"/>
      <c r="BW63" s="464"/>
      <c r="BX63" s="464"/>
      <c r="BY63" s="465"/>
      <c r="BZ63" s="465"/>
      <c r="CA63" s="465"/>
      <c r="CB63" s="465"/>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531" customFormat="true" ht="15" customHeight="true" x14ac:dyDescent="0.2">
      <c r="A64" s="1087"/>
      <c r="B64" s="408" t="s">
        <v>177</v>
      </c>
      <c r="C64" s="151">
        <v>15.795196714589233</v>
      </c>
      <c r="D64" s="150">
        <v>17.930579806481674</v>
      </c>
      <c r="E64" s="150">
        <v>17.056540977809494</v>
      </c>
      <c r="F64" s="150">
        <v>17.719144457761331</v>
      </c>
      <c r="G64" s="149">
        <v>5.7699841336868447</v>
      </c>
      <c r="H64" s="148">
        <v>14.698599153376701</v>
      </c>
      <c r="I64" s="150">
        <v>15.00793815299539</v>
      </c>
      <c r="J64" s="150">
        <v>8.3893007609769512</v>
      </c>
      <c r="K64" s="150">
        <v>4.097135353419147</v>
      </c>
      <c r="L64" s="147">
        <v>2.3063557309648668</v>
      </c>
      <c r="M64" s="151">
        <v>15.59452912261208</v>
      </c>
      <c r="N64" s="150">
        <v>18.219392191262049</v>
      </c>
      <c r="O64" s="150">
        <v>18.500453983462378</v>
      </c>
      <c r="P64" s="150">
        <v>17.128727300053932</v>
      </c>
      <c r="Q64" s="149">
        <v>20.427083904646445</v>
      </c>
      <c r="R64" s="148">
        <v>23.548290814939524</v>
      </c>
      <c r="S64" s="150">
        <v>32.79034129624528</v>
      </c>
      <c r="T64" s="150">
        <v>19.509181709864169</v>
      </c>
      <c r="U64" s="150">
        <v>25.46463067442733</v>
      </c>
      <c r="V64" s="150">
        <v>0.58883162313452442</v>
      </c>
      <c r="W64" s="150">
        <v>12.344259973446139</v>
      </c>
      <c r="X64" s="150">
        <v>5.2261643512282152</v>
      </c>
      <c r="Y64" s="150">
        <v>17.161116843008141</v>
      </c>
      <c r="Z64" s="150">
        <v>19.128739454438008</v>
      </c>
      <c r="AA64" s="150">
        <v>28.040996987608636</v>
      </c>
      <c r="AB64" s="147">
        <v>7.1946530631527628</v>
      </c>
      <c r="AC64" s="880"/>
      <c r="AD64" s="880"/>
      <c r="AE64" s="880"/>
      <c r="AF64" s="880"/>
      <c r="AG64" s="880"/>
      <c r="AH64" s="880"/>
      <c r="AI64" s="880"/>
      <c r="AJ64" s="880"/>
      <c r="AK64" s="880"/>
      <c r="AL64" s="880"/>
      <c r="AM64" s="880"/>
      <c r="AN64" s="880"/>
      <c r="AO64" s="880"/>
      <c r="AP64" s="880"/>
      <c r="AQ64" s="880"/>
      <c r="AR64" s="880"/>
      <c r="AS64" s="880"/>
      <c r="AT64" s="880"/>
      <c r="AU64" s="880"/>
      <c r="AV64" s="880"/>
      <c r="AW64" s="880"/>
      <c r="AX64" s="880"/>
      <c r="AY64" s="880"/>
      <c r="AZ64" s="376"/>
      <c r="BA64" s="926"/>
      <c r="BB64" s="622"/>
      <c r="BC64" s="479"/>
      <c r="BD64" s="464"/>
      <c r="BE64" s="464"/>
      <c r="BF64" s="464"/>
      <c r="BG64" s="483"/>
      <c r="BH64" s="479"/>
      <c r="BI64" s="464"/>
      <c r="BJ64" s="464"/>
      <c r="BK64" s="464"/>
      <c r="BL64" s="483"/>
      <c r="BM64" s="479"/>
      <c r="BN64" s="464"/>
      <c r="BO64" s="464"/>
      <c r="BP64" s="464"/>
      <c r="BQ64" s="483"/>
      <c r="BR64" s="479"/>
      <c r="BS64" s="464"/>
      <c r="BT64" s="464"/>
      <c r="BU64" s="464"/>
      <c r="BV64" s="464"/>
      <c r="BW64" s="464"/>
      <c r="BX64" s="464"/>
      <c r="BY64" s="465"/>
      <c r="BZ64" s="465"/>
      <c r="CA64" s="465"/>
      <c r="CB64" s="465"/>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531" customFormat="true" ht="15" customHeight="true" x14ac:dyDescent="0.2">
      <c r="A65" s="1087"/>
      <c r="B65" s="408" t="s">
        <v>178</v>
      </c>
      <c r="C65" s="151">
        <v>20.162701079889217</v>
      </c>
      <c r="D65" s="150">
        <v>21.381948176614024</v>
      </c>
      <c r="E65" s="150">
        <v>22.423489332925449</v>
      </c>
      <c r="F65" s="150">
        <v>7.6858944697688072</v>
      </c>
      <c r="G65" s="149">
        <v>1.3717672873599729</v>
      </c>
      <c r="H65" s="148">
        <v>10.304773739788379</v>
      </c>
      <c r="I65" s="150">
        <v>4.4013885255401943</v>
      </c>
      <c r="J65" s="150">
        <v>0.86970536994268877</v>
      </c>
      <c r="K65" s="150">
        <v>0.46319489817640869</v>
      </c>
      <c r="L65" s="147">
        <v>0</v>
      </c>
      <c r="M65" s="151">
        <v>23.633945919764319</v>
      </c>
      <c r="N65" s="150">
        <v>17.755159233570875</v>
      </c>
      <c r="O65" s="150">
        <v>24.643602580720085</v>
      </c>
      <c r="P65" s="150">
        <v>23.080017795506571</v>
      </c>
      <c r="Q65" s="149">
        <v>14.592652397722155</v>
      </c>
      <c r="R65" s="148">
        <v>7.0772988261423473</v>
      </c>
      <c r="S65" s="150">
        <v>14.662606023507674</v>
      </c>
      <c r="T65" s="150">
        <v>7.1135395250169893</v>
      </c>
      <c r="U65" s="150">
        <v>20.457338587582647</v>
      </c>
      <c r="V65" s="150">
        <v>0</v>
      </c>
      <c r="W65" s="150">
        <v>6.2764306328028043</v>
      </c>
      <c r="X65" s="150">
        <v>13.580733834223144</v>
      </c>
      <c r="Y65" s="150">
        <v>24.652948769024402</v>
      </c>
      <c r="Z65" s="150">
        <v>18.055351337172375</v>
      </c>
      <c r="AA65" s="150">
        <v>28.701622998886211</v>
      </c>
      <c r="AB65" s="147">
        <v>20.89127489299436</v>
      </c>
      <c r="AC65" s="880"/>
      <c r="AD65" s="880"/>
      <c r="AE65" s="880"/>
      <c r="AF65" s="880"/>
      <c r="AG65" s="880"/>
      <c r="AH65" s="880"/>
      <c r="AI65" s="880"/>
      <c r="AJ65" s="880"/>
      <c r="AK65" s="880"/>
      <c r="AL65" s="880"/>
      <c r="AM65" s="880"/>
      <c r="AN65" s="880"/>
      <c r="AO65" s="880"/>
      <c r="AP65" s="880"/>
      <c r="AQ65" s="880"/>
      <c r="AR65" s="880"/>
      <c r="AS65" s="880"/>
      <c r="AT65" s="880"/>
      <c r="AU65" s="880"/>
      <c r="AV65" s="880"/>
      <c r="AW65" s="880"/>
      <c r="AX65" s="880"/>
      <c r="AY65" s="880"/>
      <c r="AZ65" s="376"/>
      <c r="BA65" s="926"/>
      <c r="BB65" s="622"/>
      <c r="BC65" s="479"/>
      <c r="BD65" s="464"/>
      <c r="BE65" s="464"/>
      <c r="BF65" s="464"/>
      <c r="BG65" s="483"/>
      <c r="BH65" s="479"/>
      <c r="BI65" s="464"/>
      <c r="BJ65" s="464"/>
      <c r="BK65" s="464"/>
      <c r="BL65" s="483"/>
      <c r="BM65" s="479"/>
      <c r="BN65" s="464"/>
      <c r="BO65" s="464"/>
      <c r="BP65" s="464"/>
      <c r="BQ65" s="483"/>
      <c r="BR65" s="479"/>
      <c r="BS65" s="464"/>
      <c r="BT65" s="464"/>
      <c r="BU65" s="464"/>
      <c r="BV65" s="464"/>
      <c r="BW65" s="464"/>
      <c r="BX65" s="464"/>
      <c r="BY65" s="465"/>
      <c r="BZ65" s="465"/>
      <c r="CA65" s="465"/>
      <c r="CB65" s="465"/>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531" customFormat="true" ht="15" customHeight="true" x14ac:dyDescent="0.2">
      <c r="A66" s="1087"/>
      <c r="B66" s="408" t="s">
        <v>179</v>
      </c>
      <c r="C66" s="151">
        <v>0.38008550847313916</v>
      </c>
      <c r="D66" s="150">
        <v>0.25298323896547631</v>
      </c>
      <c r="E66" s="150">
        <v>0.38965501669437946</v>
      </c>
      <c r="F66" s="150">
        <v>0.94076755490810415</v>
      </c>
      <c r="G66" s="149">
        <v>0.89850441387749114</v>
      </c>
      <c r="H66" s="148">
        <v>0</v>
      </c>
      <c r="I66" s="150">
        <v>3.0246762806652928E-2</v>
      </c>
      <c r="J66" s="150">
        <v>0.76467185565908302</v>
      </c>
      <c r="K66" s="150">
        <v>0.56702080530676102</v>
      </c>
      <c r="L66" s="147">
        <v>0.11068221577997597</v>
      </c>
      <c r="M66" s="151">
        <v>0.49705086578359758</v>
      </c>
      <c r="N66" s="150">
        <v>0.2851993641117016</v>
      </c>
      <c r="O66" s="150">
        <v>0.21642647247669355</v>
      </c>
      <c r="P66" s="150">
        <v>0.43009257973589293</v>
      </c>
      <c r="Q66" s="149">
        <v>2.1570131922441798</v>
      </c>
      <c r="R66" s="148">
        <v>0</v>
      </c>
      <c r="S66" s="150">
        <v>1.530510450020703</v>
      </c>
      <c r="T66" s="150">
        <v>5.5086963565847062</v>
      </c>
      <c r="U66" s="150">
        <v>0</v>
      </c>
      <c r="V66" s="150">
        <v>0</v>
      </c>
      <c r="W66" s="150">
        <v>9.4979157801291125E-2</v>
      </c>
      <c r="X66" s="150">
        <v>0</v>
      </c>
      <c r="Y66" s="150">
        <v>0</v>
      </c>
      <c r="Z66" s="150">
        <v>0.1232964166592492</v>
      </c>
      <c r="AA66" s="150">
        <v>0</v>
      </c>
      <c r="AB66" s="147">
        <v>0</v>
      </c>
      <c r="AC66" s="880"/>
      <c r="AD66" s="880"/>
      <c r="AE66" s="880"/>
      <c r="AF66" s="880"/>
      <c r="AG66" s="880"/>
      <c r="AH66" s="880"/>
      <c r="AI66" s="880"/>
      <c r="AJ66" s="880"/>
      <c r="AK66" s="880"/>
      <c r="AL66" s="880"/>
      <c r="AM66" s="880"/>
      <c r="AN66" s="880"/>
      <c r="AO66" s="880"/>
      <c r="AP66" s="880"/>
      <c r="AQ66" s="880"/>
      <c r="AR66" s="880"/>
      <c r="AS66" s="880"/>
      <c r="AT66" s="880"/>
      <c r="AU66" s="880"/>
      <c r="AV66" s="880"/>
      <c r="AW66" s="880"/>
      <c r="AX66" s="880"/>
      <c r="AY66" s="880"/>
      <c r="AZ66" s="376"/>
      <c r="BA66" s="926"/>
      <c r="BB66" s="622"/>
      <c r="BC66" s="479"/>
      <c r="BD66" s="464"/>
      <c r="BE66" s="464"/>
      <c r="BF66" s="464"/>
      <c r="BG66" s="483"/>
      <c r="BH66" s="479"/>
      <c r="BI66" s="464"/>
      <c r="BJ66" s="464"/>
      <c r="BK66" s="464"/>
      <c r="BL66" s="483"/>
      <c r="BM66" s="479"/>
      <c r="BN66" s="464"/>
      <c r="BO66" s="464"/>
      <c r="BP66" s="464"/>
      <c r="BQ66" s="483"/>
      <c r="BR66" s="479"/>
      <c r="BS66" s="464"/>
      <c r="BT66" s="464"/>
      <c r="BU66" s="464"/>
      <c r="BV66" s="464"/>
      <c r="BW66" s="464"/>
      <c r="BX66" s="464"/>
      <c r="BY66" s="465"/>
      <c r="BZ66" s="465"/>
      <c r="CA66" s="465"/>
      <c r="CB66" s="465"/>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531" customFormat="true" ht="15" customHeight="true" x14ac:dyDescent="0.2">
      <c r="A67" s="1087"/>
      <c r="B67" s="408" t="s">
        <v>46</v>
      </c>
      <c r="C67" s="151">
        <v>1.558893487111952</v>
      </c>
      <c r="D67" s="150">
        <v>1.2089985380135138</v>
      </c>
      <c r="E67" s="150">
        <v>0.69395532921934333</v>
      </c>
      <c r="F67" s="150">
        <v>1.457290939692333</v>
      </c>
      <c r="G67" s="149">
        <v>0.66014618312718643</v>
      </c>
      <c r="H67" s="148">
        <v>1.4622471004323767</v>
      </c>
      <c r="I67" s="150">
        <v>1.7799649132564848</v>
      </c>
      <c r="J67" s="150">
        <v>1.7169773112010664</v>
      </c>
      <c r="K67" s="150">
        <v>0.37218316064971052</v>
      </c>
      <c r="L67" s="147">
        <v>0.78199873687255761</v>
      </c>
      <c r="M67" s="151">
        <v>1.5826529582985651</v>
      </c>
      <c r="N67" s="150">
        <v>1.0793605137662434</v>
      </c>
      <c r="O67" s="150">
        <v>1.2877272985909687</v>
      </c>
      <c r="P67" s="150">
        <v>0.76336944266935269</v>
      </c>
      <c r="Q67" s="149">
        <v>0.41468893961121789</v>
      </c>
      <c r="R67" s="148">
        <v>4.0350665793907954</v>
      </c>
      <c r="S67" s="150">
        <v>1.4294280646346924</v>
      </c>
      <c r="T67" s="150">
        <v>0.64239487613724722</v>
      </c>
      <c r="U67" s="150">
        <v>0.44809498147461652</v>
      </c>
      <c r="V67" s="150">
        <v>0.48790072014995545</v>
      </c>
      <c r="W67" s="150">
        <v>1.8795119600680286</v>
      </c>
      <c r="X67" s="150">
        <v>5.2120467054091756E-2</v>
      </c>
      <c r="Y67" s="150">
        <v>4.9403475784000035</v>
      </c>
      <c r="Z67" s="150">
        <v>0.26523931791796213</v>
      </c>
      <c r="AA67" s="150">
        <v>1.4301243666927175</v>
      </c>
      <c r="AB67" s="147">
        <v>0.15815032192553721</v>
      </c>
      <c r="AC67" s="880"/>
      <c r="AD67" s="880"/>
      <c r="AE67" s="880"/>
      <c r="AF67" s="880"/>
      <c r="AG67" s="880"/>
      <c r="AH67" s="880"/>
      <c r="AI67" s="880"/>
      <c r="AJ67" s="880"/>
      <c r="AK67" s="880"/>
      <c r="AL67" s="880"/>
      <c r="AM67" s="880"/>
      <c r="AN67" s="880"/>
      <c r="AO67" s="880"/>
      <c r="AP67" s="880"/>
      <c r="AQ67" s="880"/>
      <c r="AR67" s="880"/>
      <c r="AS67" s="880"/>
      <c r="AT67" s="880"/>
      <c r="AU67" s="880"/>
      <c r="AV67" s="880"/>
      <c r="AW67" s="880"/>
      <c r="AX67" s="880"/>
      <c r="AY67" s="880"/>
      <c r="AZ67" s="376"/>
      <c r="BA67" s="926"/>
      <c r="BB67" s="622"/>
      <c r="BC67" s="479"/>
      <c r="BD67" s="464"/>
      <c r="BE67" s="464"/>
      <c r="BF67" s="464"/>
      <c r="BG67" s="483"/>
      <c r="BH67" s="479"/>
      <c r="BI67" s="464"/>
      <c r="BJ67" s="464"/>
      <c r="BK67" s="464"/>
      <c r="BL67" s="483"/>
      <c r="BM67" s="479"/>
      <c r="BN67" s="464"/>
      <c r="BO67" s="464"/>
      <c r="BP67" s="464"/>
      <c r="BQ67" s="483"/>
      <c r="BR67" s="479"/>
      <c r="BS67" s="464"/>
      <c r="BT67" s="464"/>
      <c r="BU67" s="464"/>
      <c r="BV67" s="464"/>
      <c r="BW67" s="464"/>
      <c r="BX67" s="464"/>
      <c r="BY67" s="465"/>
      <c r="BZ67" s="465"/>
      <c r="CA67" s="465"/>
      <c r="CB67" s="465"/>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531" customFormat="true" ht="15" customHeight="true" x14ac:dyDescent="0.2">
      <c r="A68" s="173"/>
      <c r="B68" s="167"/>
      <c r="C68" s="151"/>
      <c r="D68" s="150"/>
      <c r="E68" s="150"/>
      <c r="F68" s="150"/>
      <c r="G68" s="149"/>
      <c r="H68" s="148"/>
      <c r="I68" s="150"/>
      <c r="J68" s="150"/>
      <c r="K68" s="150"/>
      <c r="L68" s="147"/>
      <c r="M68" s="151"/>
      <c r="N68" s="150"/>
      <c r="O68" s="150"/>
      <c r="P68" s="150"/>
      <c r="Q68" s="149"/>
      <c r="R68" s="148"/>
      <c r="S68" s="150"/>
      <c r="T68" s="150"/>
      <c r="U68" s="150"/>
      <c r="V68" s="150"/>
      <c r="W68" s="150"/>
      <c r="X68" s="150"/>
      <c r="Y68" s="150"/>
      <c r="Z68" s="150"/>
      <c r="AA68" s="150"/>
      <c r="AB68" s="147"/>
      <c r="AC68" s="880"/>
      <c r="AD68" s="880"/>
      <c r="AE68" s="880"/>
      <c r="AF68" s="880"/>
      <c r="AG68" s="880"/>
      <c r="AH68" s="880"/>
      <c r="AI68" s="880"/>
      <c r="AJ68" s="880"/>
      <c r="AK68" s="880"/>
      <c r="AL68" s="880"/>
      <c r="AM68" s="880"/>
      <c r="AN68" s="880"/>
      <c r="AO68" s="880"/>
      <c r="AP68" s="880"/>
      <c r="AQ68" s="880"/>
      <c r="AR68" s="880"/>
      <c r="AS68" s="880"/>
      <c r="AT68" s="880"/>
      <c r="AU68" s="880"/>
      <c r="AV68" s="880"/>
      <c r="AW68" s="880"/>
      <c r="AX68" s="880"/>
      <c r="AY68" s="880"/>
      <c r="AZ68" s="376"/>
      <c r="BA68" s="926"/>
      <c r="BB68" s="622"/>
      <c r="BC68" s="479"/>
      <c r="BD68" s="464"/>
      <c r="BE68" s="464"/>
      <c r="BF68" s="464"/>
      <c r="BG68" s="483"/>
      <c r="BH68" s="479"/>
      <c r="BI68" s="464"/>
      <c r="BJ68" s="464"/>
      <c r="BK68" s="464"/>
      <c r="BL68" s="483"/>
      <c r="BM68" s="479"/>
      <c r="BN68" s="464"/>
      <c r="BO68" s="464"/>
      <c r="BP68" s="464"/>
      <c r="BQ68" s="483"/>
      <c r="BR68" s="479"/>
      <c r="BS68" s="464"/>
      <c r="BT68" s="464"/>
      <c r="BU68" s="464"/>
      <c r="BV68" s="464"/>
      <c r="BW68" s="464"/>
      <c r="BX68" s="464"/>
      <c r="BY68" s="465"/>
      <c r="BZ68" s="465"/>
      <c r="CA68" s="465"/>
      <c r="CB68" s="465"/>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531" customFormat="true" ht="15" customHeight="true" x14ac:dyDescent="0.2">
      <c r="A69" s="173"/>
      <c r="B69" s="167"/>
      <c r="C69" s="151"/>
      <c r="D69" s="150"/>
      <c r="E69" s="150"/>
      <c r="F69" s="150"/>
      <c r="G69" s="149"/>
      <c r="H69" s="148"/>
      <c r="I69" s="150"/>
      <c r="J69" s="150"/>
      <c r="K69" s="150"/>
      <c r="L69" s="147"/>
      <c r="M69" s="151"/>
      <c r="N69" s="150"/>
      <c r="O69" s="150"/>
      <c r="P69" s="150"/>
      <c r="Q69" s="149"/>
      <c r="R69" s="148"/>
      <c r="S69" s="150"/>
      <c r="T69" s="150"/>
      <c r="U69" s="150"/>
      <c r="V69" s="150"/>
      <c r="W69" s="150"/>
      <c r="X69" s="150"/>
      <c r="Y69" s="150"/>
      <c r="Z69" s="150"/>
      <c r="AA69" s="150"/>
      <c r="AB69" s="147"/>
      <c r="AC69" s="880"/>
      <c r="AD69" s="880"/>
      <c r="AE69" s="880"/>
      <c r="AF69" s="880"/>
      <c r="AG69" s="880"/>
      <c r="AH69" s="880"/>
      <c r="AI69" s="880"/>
      <c r="AJ69" s="880"/>
      <c r="AK69" s="880"/>
      <c r="AL69" s="880"/>
      <c r="AM69" s="880"/>
      <c r="AN69" s="880"/>
      <c r="AO69" s="880"/>
      <c r="AP69" s="880"/>
      <c r="AQ69" s="880"/>
      <c r="AR69" s="880"/>
      <c r="AS69" s="880"/>
      <c r="AT69" s="880"/>
      <c r="AU69" s="880"/>
      <c r="AV69" s="880"/>
      <c r="AW69" s="880"/>
      <c r="AX69" s="880"/>
      <c r="AY69" s="880"/>
      <c r="AZ69" s="376"/>
      <c r="BA69" s="926"/>
      <c r="BB69" s="622"/>
      <c r="BC69" s="479"/>
      <c r="BD69" s="464"/>
      <c r="BE69" s="464"/>
      <c r="BF69" s="464"/>
      <c r="BG69" s="483"/>
      <c r="BH69" s="479"/>
      <c r="BI69" s="464"/>
      <c r="BJ69" s="464"/>
      <c r="BK69" s="464"/>
      <c r="BL69" s="483"/>
      <c r="BM69" s="479"/>
      <c r="BN69" s="464"/>
      <c r="BO69" s="464"/>
      <c r="BP69" s="464"/>
      <c r="BQ69" s="483"/>
      <c r="BR69" s="479"/>
      <c r="BS69" s="464"/>
      <c r="BT69" s="464"/>
      <c r="BU69" s="464"/>
      <c r="BV69" s="464"/>
      <c r="BW69" s="464"/>
      <c r="BX69" s="464"/>
      <c r="BY69" s="465"/>
      <c r="BZ69" s="465"/>
      <c r="CA69" s="465"/>
      <c r="CB69" s="465"/>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531" customFormat="true" ht="15" customHeight="true" x14ac:dyDescent="0.2">
      <c r="A70" s="173"/>
      <c r="B70" s="167"/>
      <c r="C70" s="151"/>
      <c r="D70" s="150"/>
      <c r="E70" s="150"/>
      <c r="F70" s="150"/>
      <c r="G70" s="149"/>
      <c r="H70" s="148"/>
      <c r="I70" s="150"/>
      <c r="J70" s="150"/>
      <c r="K70" s="150"/>
      <c r="L70" s="147"/>
      <c r="M70" s="151"/>
      <c r="N70" s="150"/>
      <c r="O70" s="150"/>
      <c r="P70" s="150"/>
      <c r="Q70" s="149"/>
      <c r="R70" s="148"/>
      <c r="S70" s="150"/>
      <c r="T70" s="150"/>
      <c r="U70" s="150"/>
      <c r="V70" s="150"/>
      <c r="W70" s="150"/>
      <c r="X70" s="150"/>
      <c r="Y70" s="150"/>
      <c r="Z70" s="150"/>
      <c r="AA70" s="150"/>
      <c r="AB70" s="147"/>
      <c r="AC70" s="880"/>
      <c r="AD70" s="880"/>
      <c r="AE70" s="880"/>
      <c r="AF70" s="880"/>
      <c r="AG70" s="880"/>
      <c r="AH70" s="880"/>
      <c r="AI70" s="880"/>
      <c r="AJ70" s="880"/>
      <c r="AK70" s="880"/>
      <c r="AL70" s="880"/>
      <c r="AM70" s="880"/>
      <c r="AN70" s="880"/>
      <c r="AO70" s="880"/>
      <c r="AP70" s="880"/>
      <c r="AQ70" s="880"/>
      <c r="AR70" s="880"/>
      <c r="AS70" s="880"/>
      <c r="AT70" s="880"/>
      <c r="AU70" s="880"/>
      <c r="AV70" s="880"/>
      <c r="AW70" s="880"/>
      <c r="AX70" s="880"/>
      <c r="AY70" s="880"/>
      <c r="AZ70" s="376"/>
      <c r="BA70" s="926"/>
      <c r="BB70" s="622"/>
      <c r="BC70" s="479"/>
      <c r="BD70" s="464"/>
      <c r="BE70" s="464"/>
      <c r="BF70" s="464"/>
      <c r="BG70" s="483"/>
      <c r="BH70" s="479"/>
      <c r="BI70" s="464"/>
      <c r="BJ70" s="464"/>
      <c r="BK70" s="464"/>
      <c r="BL70" s="483"/>
      <c r="BM70" s="479"/>
      <c r="BN70" s="464"/>
      <c r="BO70" s="464"/>
      <c r="BP70" s="464"/>
      <c r="BQ70" s="483"/>
      <c r="BR70" s="479"/>
      <c r="BS70" s="464"/>
      <c r="BT70" s="464"/>
      <c r="BU70" s="464"/>
      <c r="BV70" s="464"/>
      <c r="BW70" s="464"/>
      <c r="BX70" s="464"/>
      <c r="BY70" s="465"/>
      <c r="BZ70" s="465"/>
      <c r="CA70" s="465"/>
      <c r="CB70" s="465"/>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531" customFormat="true" ht="15" customHeight="true" x14ac:dyDescent="0.2">
      <c r="A71" s="173"/>
      <c r="B71" s="167"/>
      <c r="C71" s="151"/>
      <c r="D71" s="150"/>
      <c r="E71" s="150"/>
      <c r="F71" s="150"/>
      <c r="G71" s="149"/>
      <c r="H71" s="148"/>
      <c r="I71" s="150"/>
      <c r="J71" s="150"/>
      <c r="K71" s="150"/>
      <c r="L71" s="147"/>
      <c r="M71" s="151"/>
      <c r="N71" s="150"/>
      <c r="O71" s="150"/>
      <c r="P71" s="150"/>
      <c r="Q71" s="149"/>
      <c r="R71" s="148"/>
      <c r="S71" s="150"/>
      <c r="T71" s="150"/>
      <c r="U71" s="150"/>
      <c r="V71" s="150"/>
      <c r="W71" s="150"/>
      <c r="X71" s="150"/>
      <c r="Y71" s="150"/>
      <c r="Z71" s="150"/>
      <c r="AA71" s="150"/>
      <c r="AB71" s="147"/>
      <c r="AC71" s="880"/>
      <c r="AD71" s="880"/>
      <c r="AE71" s="880"/>
      <c r="AF71" s="880"/>
      <c r="AG71" s="880"/>
      <c r="AH71" s="880"/>
      <c r="AI71" s="880"/>
      <c r="AJ71" s="880"/>
      <c r="AK71" s="880"/>
      <c r="AL71" s="880"/>
      <c r="AM71" s="880"/>
      <c r="AN71" s="880"/>
      <c r="AO71" s="880"/>
      <c r="AP71" s="880"/>
      <c r="AQ71" s="880"/>
      <c r="AR71" s="880"/>
      <c r="AS71" s="880"/>
      <c r="AT71" s="880"/>
      <c r="AU71" s="880"/>
      <c r="AV71" s="880"/>
      <c r="AW71" s="880"/>
      <c r="AX71" s="880"/>
      <c r="AY71" s="880"/>
      <c r="AZ71" s="376"/>
      <c r="BA71" s="926"/>
      <c r="BB71" s="622"/>
      <c r="BC71" s="479"/>
      <c r="BD71" s="464"/>
      <c r="BE71" s="464"/>
      <c r="BF71" s="464"/>
      <c r="BG71" s="483"/>
      <c r="BH71" s="479"/>
      <c r="BI71" s="464"/>
      <c r="BJ71" s="464"/>
      <c r="BK71" s="464"/>
      <c r="BL71" s="483"/>
      <c r="BM71" s="479"/>
      <c r="BN71" s="464"/>
      <c r="BO71" s="464"/>
      <c r="BP71" s="464"/>
      <c r="BQ71" s="483"/>
      <c r="BR71" s="479"/>
      <c r="BS71" s="464"/>
      <c r="BT71" s="464"/>
      <c r="BU71" s="464"/>
      <c r="BV71" s="464"/>
      <c r="BW71" s="464"/>
      <c r="BX71" s="464"/>
      <c r="BY71" s="465"/>
      <c r="BZ71" s="465"/>
      <c r="CA71" s="465"/>
      <c r="CB71" s="465"/>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531" customFormat="true" ht="15" customHeight="true" x14ac:dyDescent="0.2">
      <c r="A72" s="173"/>
      <c r="B72" s="167"/>
      <c r="C72" s="151"/>
      <c r="D72" s="150"/>
      <c r="E72" s="150"/>
      <c r="F72" s="150"/>
      <c r="G72" s="149"/>
      <c r="H72" s="148"/>
      <c r="I72" s="150"/>
      <c r="J72" s="150"/>
      <c r="K72" s="150"/>
      <c r="L72" s="147"/>
      <c r="M72" s="151"/>
      <c r="N72" s="150"/>
      <c r="O72" s="150"/>
      <c r="P72" s="150"/>
      <c r="Q72" s="149"/>
      <c r="R72" s="148"/>
      <c r="S72" s="150"/>
      <c r="T72" s="150"/>
      <c r="U72" s="150"/>
      <c r="V72" s="150"/>
      <c r="W72" s="150"/>
      <c r="X72" s="150"/>
      <c r="Y72" s="150"/>
      <c r="Z72" s="150"/>
      <c r="AA72" s="150"/>
      <c r="AB72" s="147"/>
      <c r="AC72" s="880"/>
      <c r="AD72" s="880"/>
      <c r="AE72" s="880"/>
      <c r="AF72" s="880"/>
      <c r="AG72" s="880"/>
      <c r="AH72" s="880"/>
      <c r="AI72" s="880"/>
      <c r="AJ72" s="880"/>
      <c r="AK72" s="880"/>
      <c r="AL72" s="880"/>
      <c r="AM72" s="880"/>
      <c r="AN72" s="880"/>
      <c r="AO72" s="880"/>
      <c r="AP72" s="880"/>
      <c r="AQ72" s="880"/>
      <c r="AR72" s="880"/>
      <c r="AS72" s="880"/>
      <c r="AT72" s="880"/>
      <c r="AU72" s="880"/>
      <c r="AV72" s="880"/>
      <c r="AW72" s="880"/>
      <c r="AX72" s="880"/>
      <c r="AY72" s="880"/>
      <c r="AZ72" s="376"/>
      <c r="BA72" s="926"/>
      <c r="BB72" s="622"/>
      <c r="BC72" s="479"/>
      <c r="BD72" s="464"/>
      <c r="BE72" s="464"/>
      <c r="BF72" s="464"/>
      <c r="BG72" s="483"/>
      <c r="BH72" s="479"/>
      <c r="BI72" s="464"/>
      <c r="BJ72" s="464"/>
      <c r="BK72" s="464"/>
      <c r="BL72" s="483"/>
      <c r="BM72" s="479"/>
      <c r="BN72" s="464"/>
      <c r="BO72" s="464"/>
      <c r="BP72" s="464"/>
      <c r="BQ72" s="483"/>
      <c r="BR72" s="479"/>
      <c r="BS72" s="464"/>
      <c r="BT72" s="464"/>
      <c r="BU72" s="464"/>
      <c r="BV72" s="464"/>
      <c r="BW72" s="464"/>
      <c r="BX72" s="464"/>
      <c r="BY72" s="465"/>
      <c r="BZ72" s="465"/>
      <c r="CA72" s="465"/>
      <c r="CB72" s="465"/>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531" customFormat="true" ht="15" customHeight="true" x14ac:dyDescent="0.2">
      <c r="A73" s="173"/>
      <c r="B73" s="167"/>
      <c r="C73" s="151"/>
      <c r="D73" s="150"/>
      <c r="E73" s="150"/>
      <c r="F73" s="150"/>
      <c r="G73" s="149"/>
      <c r="H73" s="148"/>
      <c r="I73" s="150"/>
      <c r="J73" s="150"/>
      <c r="K73" s="150"/>
      <c r="L73" s="147"/>
      <c r="M73" s="151"/>
      <c r="N73" s="150"/>
      <c r="O73" s="150"/>
      <c r="P73" s="150"/>
      <c r="Q73" s="149"/>
      <c r="R73" s="148"/>
      <c r="S73" s="150"/>
      <c r="T73" s="150"/>
      <c r="U73" s="150"/>
      <c r="V73" s="150"/>
      <c r="W73" s="150"/>
      <c r="X73" s="150"/>
      <c r="Y73" s="150"/>
      <c r="Z73" s="150"/>
      <c r="AA73" s="150"/>
      <c r="AB73" s="147"/>
      <c r="AC73" s="880"/>
      <c r="AD73" s="880"/>
      <c r="AE73" s="880"/>
      <c r="AF73" s="880"/>
      <c r="AG73" s="880"/>
      <c r="AH73" s="880"/>
      <c r="AI73" s="880"/>
      <c r="AJ73" s="880"/>
      <c r="AK73" s="880"/>
      <c r="AL73" s="880"/>
      <c r="AM73" s="880"/>
      <c r="AN73" s="880"/>
      <c r="AO73" s="880"/>
      <c r="AP73" s="880"/>
      <c r="AQ73" s="880"/>
      <c r="AR73" s="880"/>
      <c r="AS73" s="880"/>
      <c r="AT73" s="880"/>
      <c r="AU73" s="880"/>
      <c r="AV73" s="880"/>
      <c r="AW73" s="880"/>
      <c r="AX73" s="880"/>
      <c r="AY73" s="880"/>
      <c r="AZ73" s="376"/>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531" customFormat="true" ht="15" customHeight="true" x14ac:dyDescent="0.2">
      <c r="A74" s="173"/>
      <c r="B74" s="167"/>
      <c r="C74" s="151"/>
      <c r="D74" s="150"/>
      <c r="E74" s="150"/>
      <c r="F74" s="150"/>
      <c r="G74" s="149"/>
      <c r="H74" s="148"/>
      <c r="I74" s="150"/>
      <c r="J74" s="150"/>
      <c r="K74" s="150"/>
      <c r="L74" s="147"/>
      <c r="M74" s="151"/>
      <c r="N74" s="150"/>
      <c r="O74" s="150"/>
      <c r="P74" s="150"/>
      <c r="Q74" s="149"/>
      <c r="R74" s="148"/>
      <c r="S74" s="150"/>
      <c r="T74" s="150"/>
      <c r="U74" s="150"/>
      <c r="V74" s="150"/>
      <c r="W74" s="150"/>
      <c r="X74" s="150"/>
      <c r="Y74" s="150"/>
      <c r="Z74" s="150"/>
      <c r="AA74" s="150"/>
      <c r="AB74" s="147"/>
      <c r="AC74" s="880"/>
      <c r="AD74" s="880"/>
      <c r="AE74" s="880"/>
      <c r="AF74" s="880"/>
      <c r="AG74" s="880"/>
      <c r="AH74" s="880"/>
      <c r="AI74" s="880"/>
      <c r="AJ74" s="880"/>
      <c r="AK74" s="880"/>
      <c r="AL74" s="880"/>
      <c r="AM74" s="880"/>
      <c r="AN74" s="880"/>
      <c r="AO74" s="880"/>
      <c r="AP74" s="880"/>
      <c r="AQ74" s="880"/>
      <c r="AR74" s="880"/>
      <c r="AS74" s="880"/>
      <c r="AT74" s="880"/>
      <c r="AU74" s="880"/>
      <c r="AV74" s="880"/>
      <c r="AW74" s="880"/>
      <c r="AX74" s="880"/>
      <c r="AY74" s="880"/>
      <c r="AZ74" s="376"/>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531" customFormat="true" ht="15" customHeight="true" x14ac:dyDescent="0.2">
      <c r="A75" s="173"/>
      <c r="B75" s="167"/>
      <c r="C75" s="151"/>
      <c r="D75" s="150"/>
      <c r="E75" s="150"/>
      <c r="F75" s="150"/>
      <c r="G75" s="149"/>
      <c r="H75" s="148"/>
      <c r="I75" s="150"/>
      <c r="J75" s="150"/>
      <c r="K75" s="150"/>
      <c r="L75" s="147"/>
      <c r="M75" s="151"/>
      <c r="N75" s="150"/>
      <c r="O75" s="150"/>
      <c r="P75" s="150"/>
      <c r="Q75" s="149"/>
      <c r="R75" s="148"/>
      <c r="S75" s="150"/>
      <c r="T75" s="150"/>
      <c r="U75" s="150"/>
      <c r="V75" s="150"/>
      <c r="W75" s="150"/>
      <c r="X75" s="150"/>
      <c r="Y75" s="150"/>
      <c r="Z75" s="150"/>
      <c r="AA75" s="150"/>
      <c r="AB75" s="147"/>
      <c r="AC75" s="880"/>
      <c r="AD75" s="880"/>
      <c r="AE75" s="880"/>
      <c r="AF75" s="880"/>
      <c r="AG75" s="880"/>
      <c r="AH75" s="880"/>
      <c r="AI75" s="880"/>
      <c r="AJ75" s="880"/>
      <c r="AK75" s="880"/>
      <c r="AL75" s="880"/>
      <c r="AM75" s="880"/>
      <c r="AN75" s="880"/>
      <c r="AO75" s="880"/>
      <c r="AP75" s="880"/>
      <c r="AQ75" s="880"/>
      <c r="AR75" s="880"/>
      <c r="AS75" s="880"/>
      <c r="AT75" s="880"/>
      <c r="AU75" s="880"/>
      <c r="AV75" s="880"/>
      <c r="AW75" s="880"/>
      <c r="AX75" s="880"/>
      <c r="AY75" s="880"/>
      <c r="AZ75" s="376"/>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531" customFormat="true" ht="15" customHeight="true" x14ac:dyDescent="0.2">
      <c r="A76" s="173"/>
      <c r="B76" s="167"/>
      <c r="C76" s="151"/>
      <c r="D76" s="150"/>
      <c r="E76" s="150"/>
      <c r="F76" s="150"/>
      <c r="G76" s="149"/>
      <c r="H76" s="148"/>
      <c r="I76" s="150"/>
      <c r="J76" s="150"/>
      <c r="K76" s="150"/>
      <c r="L76" s="147"/>
      <c r="M76" s="151"/>
      <c r="N76" s="150"/>
      <c r="O76" s="150"/>
      <c r="P76" s="150"/>
      <c r="Q76" s="149"/>
      <c r="R76" s="148"/>
      <c r="S76" s="150"/>
      <c r="T76" s="150"/>
      <c r="U76" s="150"/>
      <c r="V76" s="150"/>
      <c r="W76" s="150"/>
      <c r="X76" s="150"/>
      <c r="Y76" s="150"/>
      <c r="Z76" s="150"/>
      <c r="AA76" s="150"/>
      <c r="AB76" s="147"/>
      <c r="AC76" s="880"/>
      <c r="AD76" s="880"/>
      <c r="AE76" s="880"/>
      <c r="AF76" s="880"/>
      <c r="AG76" s="880"/>
      <c r="AH76" s="880"/>
      <c r="AI76" s="880"/>
      <c r="AJ76" s="880"/>
      <c r="AK76" s="880"/>
      <c r="AL76" s="880"/>
      <c r="AM76" s="880"/>
      <c r="AN76" s="880"/>
      <c r="AO76" s="880"/>
      <c r="AP76" s="880"/>
      <c r="AQ76" s="880"/>
      <c r="AR76" s="880"/>
      <c r="AS76" s="880"/>
      <c r="AT76" s="880"/>
      <c r="AU76" s="880"/>
      <c r="AV76" s="880"/>
      <c r="AW76" s="880"/>
      <c r="AX76" s="880"/>
      <c r="AY76" s="880"/>
      <c r="AZ76" s="376"/>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531" customFormat="true" ht="15" customHeight="true" x14ac:dyDescent="0.2">
      <c r="A77" s="173"/>
      <c r="B77" s="167"/>
      <c r="C77" s="151"/>
      <c r="D77" s="150"/>
      <c r="E77" s="150"/>
      <c r="F77" s="150"/>
      <c r="G77" s="149"/>
      <c r="H77" s="148"/>
      <c r="I77" s="150"/>
      <c r="J77" s="150"/>
      <c r="K77" s="150"/>
      <c r="L77" s="147"/>
      <c r="M77" s="151"/>
      <c r="N77" s="150"/>
      <c r="O77" s="150"/>
      <c r="P77" s="150"/>
      <c r="Q77" s="149"/>
      <c r="R77" s="148"/>
      <c r="S77" s="150"/>
      <c r="T77" s="150"/>
      <c r="U77" s="150"/>
      <c r="V77" s="150"/>
      <c r="W77" s="150"/>
      <c r="X77" s="150"/>
      <c r="Y77" s="150"/>
      <c r="Z77" s="150"/>
      <c r="AA77" s="150"/>
      <c r="AB77" s="147"/>
      <c r="AC77" s="880"/>
      <c r="AD77" s="880"/>
      <c r="AE77" s="880"/>
      <c r="AF77" s="880"/>
      <c r="AG77" s="880"/>
      <c r="AH77" s="880"/>
      <c r="AI77" s="880"/>
      <c r="AJ77" s="880"/>
      <c r="AK77" s="880"/>
      <c r="AL77" s="880"/>
      <c r="AM77" s="880"/>
      <c r="AN77" s="880"/>
      <c r="AO77" s="880"/>
      <c r="AP77" s="880"/>
      <c r="AQ77" s="880"/>
      <c r="AR77" s="880"/>
      <c r="AS77" s="880"/>
      <c r="AT77" s="880"/>
      <c r="AU77" s="880"/>
      <c r="AV77" s="880"/>
      <c r="AW77" s="880"/>
      <c r="AX77" s="880"/>
      <c r="AY77" s="880"/>
      <c r="AZ77" s="376"/>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531" customFormat="true" ht="15" customHeight="true" x14ac:dyDescent="0.2">
      <c r="A78" s="173"/>
      <c r="B78" s="167"/>
      <c r="C78" s="151"/>
      <c r="D78" s="150"/>
      <c r="E78" s="150"/>
      <c r="F78" s="150"/>
      <c r="G78" s="149"/>
      <c r="H78" s="148"/>
      <c r="I78" s="150"/>
      <c r="J78" s="150"/>
      <c r="K78" s="150"/>
      <c r="L78" s="147"/>
      <c r="M78" s="151"/>
      <c r="N78" s="150"/>
      <c r="O78" s="150"/>
      <c r="P78" s="150"/>
      <c r="Q78" s="149"/>
      <c r="R78" s="148"/>
      <c r="S78" s="150"/>
      <c r="T78" s="150"/>
      <c r="U78" s="150"/>
      <c r="V78" s="150"/>
      <c r="W78" s="150"/>
      <c r="X78" s="150"/>
      <c r="Y78" s="150"/>
      <c r="Z78" s="150"/>
      <c r="AA78" s="150"/>
      <c r="AB78" s="147"/>
      <c r="AC78" s="880"/>
      <c r="AD78" s="880"/>
      <c r="AE78" s="880"/>
      <c r="AF78" s="880"/>
      <c r="AG78" s="880"/>
      <c r="AH78" s="880"/>
      <c r="AI78" s="880"/>
      <c r="AJ78" s="880"/>
      <c r="AK78" s="880"/>
      <c r="AL78" s="880"/>
      <c r="AM78" s="880"/>
      <c r="AN78" s="880"/>
      <c r="AO78" s="880"/>
      <c r="AP78" s="880"/>
      <c r="AQ78" s="880"/>
      <c r="AR78" s="880"/>
      <c r="AS78" s="880"/>
      <c r="AT78" s="880"/>
      <c r="AU78" s="880"/>
      <c r="AV78" s="880"/>
      <c r="AW78" s="880"/>
      <c r="AX78" s="880"/>
      <c r="AY78" s="880"/>
      <c r="AZ78" s="376"/>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531" customFormat="true" ht="15" customHeight="true" x14ac:dyDescent="0.2">
      <c r="A79" s="173"/>
      <c r="B79" s="167"/>
      <c r="C79" s="151"/>
      <c r="D79" s="150"/>
      <c r="E79" s="150"/>
      <c r="F79" s="150"/>
      <c r="G79" s="149"/>
      <c r="H79" s="148"/>
      <c r="I79" s="150"/>
      <c r="J79" s="150"/>
      <c r="K79" s="150"/>
      <c r="L79" s="147"/>
      <c r="M79" s="151"/>
      <c r="N79" s="150"/>
      <c r="O79" s="150"/>
      <c r="P79" s="150"/>
      <c r="Q79" s="149"/>
      <c r="R79" s="148"/>
      <c r="S79" s="150"/>
      <c r="T79" s="150"/>
      <c r="U79" s="150"/>
      <c r="V79" s="150"/>
      <c r="W79" s="150"/>
      <c r="X79" s="150"/>
      <c r="Y79" s="150"/>
      <c r="Z79" s="150"/>
      <c r="AA79" s="150"/>
      <c r="AB79" s="147"/>
      <c r="AC79" s="880"/>
      <c r="AD79" s="880"/>
      <c r="AE79" s="880"/>
      <c r="AF79" s="880"/>
      <c r="AG79" s="880"/>
      <c r="AH79" s="880"/>
      <c r="AI79" s="880"/>
      <c r="AJ79" s="880"/>
      <c r="AK79" s="880"/>
      <c r="AL79" s="880"/>
      <c r="AM79" s="880"/>
      <c r="AN79" s="880"/>
      <c r="AO79" s="880"/>
      <c r="AP79" s="880"/>
      <c r="AQ79" s="880"/>
      <c r="AR79" s="880"/>
      <c r="AS79" s="880"/>
      <c r="AT79" s="880"/>
      <c r="AU79" s="880"/>
      <c r="AV79" s="880"/>
      <c r="AW79" s="880"/>
      <c r="AX79" s="880"/>
      <c r="AY79" s="880"/>
      <c r="AZ79" s="376"/>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531" customFormat="true" ht="15" customHeight="true" x14ac:dyDescent="0.2">
      <c r="A80" s="173"/>
      <c r="B80" s="167"/>
      <c r="C80" s="151"/>
      <c r="D80" s="150"/>
      <c r="E80" s="150"/>
      <c r="F80" s="150"/>
      <c r="G80" s="149"/>
      <c r="H80" s="148"/>
      <c r="I80" s="150"/>
      <c r="J80" s="150"/>
      <c r="K80" s="150"/>
      <c r="L80" s="147"/>
      <c r="M80" s="151"/>
      <c r="N80" s="150"/>
      <c r="O80" s="150"/>
      <c r="P80" s="150"/>
      <c r="Q80" s="149"/>
      <c r="R80" s="148"/>
      <c r="S80" s="150"/>
      <c r="T80" s="150"/>
      <c r="U80" s="150"/>
      <c r="V80" s="150"/>
      <c r="W80" s="150"/>
      <c r="X80" s="150"/>
      <c r="Y80" s="150"/>
      <c r="Z80" s="150"/>
      <c r="AA80" s="150"/>
      <c r="AB80" s="147"/>
      <c r="AC80" s="880"/>
      <c r="AD80" s="880"/>
      <c r="AE80" s="880"/>
      <c r="AF80" s="880"/>
      <c r="AG80" s="880"/>
      <c r="AH80" s="880"/>
      <c r="AI80" s="880"/>
      <c r="AJ80" s="880"/>
      <c r="AK80" s="880"/>
      <c r="AL80" s="880"/>
      <c r="AM80" s="880"/>
      <c r="AN80" s="880"/>
      <c r="AO80" s="880"/>
      <c r="AP80" s="880"/>
      <c r="AQ80" s="880"/>
      <c r="AR80" s="880"/>
      <c r="AS80" s="880"/>
      <c r="AT80" s="880"/>
      <c r="AU80" s="880"/>
      <c r="AV80" s="880"/>
      <c r="AW80" s="880"/>
      <c r="AX80" s="880"/>
      <c r="AY80" s="880"/>
      <c r="AZ80" s="376"/>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531" customFormat="true" ht="15" customHeight="true" x14ac:dyDescent="0.2">
      <c r="A81" s="173"/>
      <c r="B81" s="167"/>
      <c r="C81" s="151"/>
      <c r="D81" s="150"/>
      <c r="E81" s="150"/>
      <c r="F81" s="150"/>
      <c r="G81" s="149"/>
      <c r="H81" s="148"/>
      <c r="I81" s="150"/>
      <c r="J81" s="150"/>
      <c r="K81" s="150"/>
      <c r="L81" s="147"/>
      <c r="M81" s="151"/>
      <c r="N81" s="150"/>
      <c r="O81" s="150"/>
      <c r="P81" s="150"/>
      <c r="Q81" s="149"/>
      <c r="R81" s="148"/>
      <c r="S81" s="150"/>
      <c r="T81" s="150"/>
      <c r="U81" s="150"/>
      <c r="V81" s="150"/>
      <c r="W81" s="150"/>
      <c r="X81" s="150"/>
      <c r="Y81" s="150"/>
      <c r="Z81" s="150"/>
      <c r="AA81" s="150"/>
      <c r="AB81" s="147"/>
      <c r="AC81" s="880"/>
      <c r="AD81" s="880"/>
      <c r="AE81" s="880"/>
      <c r="AF81" s="880"/>
      <c r="AG81" s="880"/>
      <c r="AH81" s="880"/>
      <c r="AI81" s="880"/>
      <c r="AJ81" s="880"/>
      <c r="AK81" s="880"/>
      <c r="AL81" s="880"/>
      <c r="AM81" s="880"/>
      <c r="AN81" s="880"/>
      <c r="AO81" s="880"/>
      <c r="AP81" s="880"/>
      <c r="AQ81" s="880"/>
      <c r="AR81" s="880"/>
      <c r="AS81" s="880"/>
      <c r="AT81" s="880"/>
      <c r="AU81" s="880"/>
      <c r="AV81" s="880"/>
      <c r="AW81" s="880"/>
      <c r="AX81" s="880"/>
      <c r="AY81" s="880"/>
      <c r="AZ81" s="376"/>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531" customFormat="true" ht="15" customHeight="true" x14ac:dyDescent="0.2">
      <c r="A82" s="173"/>
      <c r="B82" s="167"/>
      <c r="C82" s="137"/>
      <c r="D82" s="136"/>
      <c r="E82" s="136"/>
      <c r="F82" s="136"/>
      <c r="G82" s="135"/>
      <c r="H82" s="134"/>
      <c r="I82" s="136"/>
      <c r="J82" s="136"/>
      <c r="K82" s="136"/>
      <c r="L82" s="133"/>
      <c r="M82" s="137"/>
      <c r="N82" s="136"/>
      <c r="O82" s="136"/>
      <c r="P82" s="136"/>
      <c r="Q82" s="135"/>
      <c r="R82" s="134"/>
      <c r="S82" s="136"/>
      <c r="T82" s="136"/>
      <c r="U82" s="136"/>
      <c r="V82" s="136"/>
      <c r="W82" s="136"/>
      <c r="X82" s="136"/>
      <c r="Y82" s="136"/>
      <c r="Z82" s="136"/>
      <c r="AA82" s="136"/>
      <c r="AB82" s="133"/>
      <c r="AC82" s="880"/>
      <c r="AD82" s="880"/>
      <c r="AE82" s="880"/>
      <c r="AF82" s="880"/>
      <c r="AG82" s="880"/>
      <c r="AH82" s="880"/>
      <c r="AI82" s="880"/>
      <c r="AJ82" s="880"/>
      <c r="AK82" s="880"/>
      <c r="AL82" s="880"/>
      <c r="AM82" s="880"/>
      <c r="AN82" s="880"/>
      <c r="AO82" s="880"/>
      <c r="AP82" s="880"/>
      <c r="AQ82" s="880"/>
      <c r="AR82" s="880"/>
      <c r="AS82" s="880"/>
      <c r="AT82" s="880"/>
      <c r="AU82" s="880"/>
      <c r="AV82" s="880"/>
      <c r="AW82" s="880"/>
      <c r="AX82" s="880"/>
      <c r="AY82" s="880"/>
      <c r="AZ82" s="376"/>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531" customFormat="true" ht="15" customHeight="true" x14ac:dyDescent="0.2">
      <c r="A83" s="173"/>
      <c r="B83" s="167"/>
      <c r="C83" s="137"/>
      <c r="D83" s="136"/>
      <c r="E83" s="136"/>
      <c r="F83" s="136"/>
      <c r="G83" s="135"/>
      <c r="H83" s="134"/>
      <c r="I83" s="136"/>
      <c r="J83" s="136"/>
      <c r="K83" s="136"/>
      <c r="L83" s="133"/>
      <c r="M83" s="137"/>
      <c r="N83" s="136"/>
      <c r="O83" s="136"/>
      <c r="P83" s="136"/>
      <c r="Q83" s="135"/>
      <c r="R83" s="134"/>
      <c r="S83" s="136"/>
      <c r="T83" s="136"/>
      <c r="U83" s="136"/>
      <c r="V83" s="136"/>
      <c r="W83" s="136"/>
      <c r="X83" s="136"/>
      <c r="Y83" s="136"/>
      <c r="Z83" s="136"/>
      <c r="AA83" s="136"/>
      <c r="AB83" s="133"/>
      <c r="AC83" s="880"/>
      <c r="AD83" s="880"/>
      <c r="AE83" s="880"/>
      <c r="AF83" s="880"/>
      <c r="AG83" s="880"/>
      <c r="AH83" s="880"/>
      <c r="AI83" s="880"/>
      <c r="AJ83" s="880"/>
      <c r="AK83" s="880"/>
      <c r="AL83" s="880"/>
      <c r="AM83" s="880"/>
      <c r="AN83" s="880"/>
      <c r="AO83" s="880"/>
      <c r="AP83" s="880"/>
      <c r="AQ83" s="880"/>
      <c r="AR83" s="880"/>
      <c r="AS83" s="880"/>
      <c r="AT83" s="880"/>
      <c r="AU83" s="880"/>
      <c r="AV83" s="880"/>
      <c r="AW83" s="880"/>
      <c r="AX83" s="880"/>
      <c r="AY83" s="880"/>
      <c r="AZ83" s="376"/>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531" customFormat="true" ht="15" customHeight="true" x14ac:dyDescent="0.2">
      <c r="A84" s="173"/>
      <c r="B84" s="167"/>
      <c r="C84" s="137"/>
      <c r="D84" s="136"/>
      <c r="E84" s="136"/>
      <c r="F84" s="136"/>
      <c r="G84" s="135"/>
      <c r="H84" s="134"/>
      <c r="I84" s="136"/>
      <c r="J84" s="136"/>
      <c r="K84" s="136"/>
      <c r="L84" s="133"/>
      <c r="M84" s="137"/>
      <c r="N84" s="136"/>
      <c r="O84" s="136"/>
      <c r="P84" s="136"/>
      <c r="Q84" s="135"/>
      <c r="R84" s="134"/>
      <c r="S84" s="136"/>
      <c r="T84" s="136"/>
      <c r="U84" s="136"/>
      <c r="V84" s="136"/>
      <c r="W84" s="136"/>
      <c r="X84" s="136"/>
      <c r="Y84" s="136"/>
      <c r="Z84" s="136"/>
      <c r="AA84" s="136"/>
      <c r="AB84" s="133"/>
      <c r="AC84" s="880"/>
      <c r="AD84" s="880"/>
      <c r="AE84" s="880"/>
      <c r="AF84" s="880"/>
      <c r="AG84" s="880"/>
      <c r="AH84" s="880"/>
      <c r="AI84" s="880"/>
      <c r="AJ84" s="880"/>
      <c r="AK84" s="880"/>
      <c r="AL84" s="880"/>
      <c r="AM84" s="880"/>
      <c r="AN84" s="880"/>
      <c r="AO84" s="880"/>
      <c r="AP84" s="880"/>
      <c r="AQ84" s="880"/>
      <c r="AR84" s="880"/>
      <c r="AS84" s="880"/>
      <c r="AT84" s="880"/>
      <c r="AU84" s="880"/>
      <c r="AV84" s="880"/>
      <c r="AW84" s="880"/>
      <c r="AX84" s="880"/>
      <c r="AY84" s="880"/>
      <c r="AZ84" s="376"/>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531" customFormat="true" ht="15" customHeight="true" x14ac:dyDescent="0.2">
      <c r="A85" s="173"/>
      <c r="B85" s="167"/>
      <c r="C85" s="137"/>
      <c r="D85" s="136"/>
      <c r="E85" s="136"/>
      <c r="F85" s="136"/>
      <c r="G85" s="135"/>
      <c r="H85" s="134"/>
      <c r="I85" s="136"/>
      <c r="J85" s="136"/>
      <c r="K85" s="136"/>
      <c r="L85" s="133"/>
      <c r="M85" s="137"/>
      <c r="N85" s="136"/>
      <c r="O85" s="136"/>
      <c r="P85" s="136"/>
      <c r="Q85" s="135"/>
      <c r="R85" s="134"/>
      <c r="S85" s="136"/>
      <c r="T85" s="136"/>
      <c r="U85" s="136"/>
      <c r="V85" s="136"/>
      <c r="W85" s="136"/>
      <c r="X85" s="136"/>
      <c r="Y85" s="136"/>
      <c r="Z85" s="136"/>
      <c r="AA85" s="136"/>
      <c r="AB85" s="133"/>
      <c r="AC85" s="880"/>
      <c r="AD85" s="880"/>
      <c r="AE85" s="880"/>
      <c r="AF85" s="880"/>
      <c r="AG85" s="880"/>
      <c r="AH85" s="880"/>
      <c r="AI85" s="880"/>
      <c r="AJ85" s="880"/>
      <c r="AK85" s="880"/>
      <c r="AL85" s="880"/>
      <c r="AM85" s="880"/>
      <c r="AN85" s="880"/>
      <c r="AO85" s="880"/>
      <c r="AP85" s="880"/>
      <c r="AQ85" s="880"/>
      <c r="AR85" s="880"/>
      <c r="AS85" s="880"/>
      <c r="AT85" s="880"/>
      <c r="AU85" s="880"/>
      <c r="AV85" s="880"/>
      <c r="AW85" s="880"/>
      <c r="AX85" s="880"/>
      <c r="AY85" s="880"/>
      <c r="AZ85" s="376"/>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531" customFormat="true" ht="15" customHeight="true" x14ac:dyDescent="0.2">
      <c r="A86" s="173"/>
      <c r="B86" s="167"/>
      <c r="C86" s="137"/>
      <c r="D86" s="136"/>
      <c r="E86" s="136"/>
      <c r="F86" s="136"/>
      <c r="G86" s="135"/>
      <c r="H86" s="134"/>
      <c r="I86" s="136"/>
      <c r="J86" s="136"/>
      <c r="K86" s="136"/>
      <c r="L86" s="133"/>
      <c r="M86" s="137"/>
      <c r="N86" s="136"/>
      <c r="O86" s="136"/>
      <c r="P86" s="136"/>
      <c r="Q86" s="135"/>
      <c r="R86" s="134"/>
      <c r="S86" s="136"/>
      <c r="T86" s="136"/>
      <c r="U86" s="136"/>
      <c r="V86" s="136"/>
      <c r="W86" s="136"/>
      <c r="X86" s="136"/>
      <c r="Y86" s="136"/>
      <c r="Z86" s="136"/>
      <c r="AA86" s="136"/>
      <c r="AB86" s="133"/>
      <c r="AC86" s="880"/>
      <c r="AD86" s="880"/>
      <c r="AE86" s="880"/>
      <c r="AF86" s="880"/>
      <c r="AG86" s="880"/>
      <c r="AH86" s="880"/>
      <c r="AI86" s="880"/>
      <c r="AJ86" s="880"/>
      <c r="AK86" s="880"/>
      <c r="AL86" s="880"/>
      <c r="AM86" s="880"/>
      <c r="AN86" s="880"/>
      <c r="AO86" s="880"/>
      <c r="AP86" s="880"/>
      <c r="AQ86" s="880"/>
      <c r="AR86" s="880"/>
      <c r="AS86" s="880"/>
      <c r="AT86" s="880"/>
      <c r="AU86" s="880"/>
      <c r="AV86" s="880"/>
      <c r="AW86" s="880"/>
      <c r="AX86" s="880"/>
      <c r="AY86" s="880"/>
      <c r="AZ86" s="376"/>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531" customFormat="true" ht="15" customHeight="true" x14ac:dyDescent="0.2">
      <c r="A87" s="173"/>
      <c r="B87" s="167"/>
      <c r="C87" s="137"/>
      <c r="D87" s="136"/>
      <c r="E87" s="136"/>
      <c r="F87" s="136"/>
      <c r="G87" s="135"/>
      <c r="H87" s="134"/>
      <c r="I87" s="136"/>
      <c r="J87" s="136"/>
      <c r="K87" s="136"/>
      <c r="L87" s="133"/>
      <c r="M87" s="137"/>
      <c r="N87" s="136"/>
      <c r="O87" s="136"/>
      <c r="P87" s="136"/>
      <c r="Q87" s="135"/>
      <c r="R87" s="134"/>
      <c r="S87" s="136"/>
      <c r="T87" s="136"/>
      <c r="U87" s="136"/>
      <c r="V87" s="136"/>
      <c r="W87" s="136"/>
      <c r="X87" s="136"/>
      <c r="Y87" s="136"/>
      <c r="Z87" s="136"/>
      <c r="AA87" s="136"/>
      <c r="AB87" s="133"/>
      <c r="AC87" s="880"/>
      <c r="AD87" s="880"/>
      <c r="AE87" s="880"/>
      <c r="AF87" s="880"/>
      <c r="AG87" s="880"/>
      <c r="AH87" s="880"/>
      <c r="AI87" s="880"/>
      <c r="AJ87" s="880"/>
      <c r="AK87" s="880"/>
      <c r="AL87" s="880"/>
      <c r="AM87" s="880"/>
      <c r="AN87" s="880"/>
      <c r="AO87" s="880"/>
      <c r="AP87" s="880"/>
      <c r="AQ87" s="880"/>
      <c r="AR87" s="880"/>
      <c r="AS87" s="880"/>
      <c r="AT87" s="880"/>
      <c r="AU87" s="880"/>
      <c r="AV87" s="880"/>
      <c r="AW87" s="880"/>
      <c r="AX87" s="880"/>
      <c r="AY87" s="880"/>
      <c r="AZ87" s="376"/>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531" customFormat="true" ht="15" customHeight="true" x14ac:dyDescent="0.2">
      <c r="A88" s="173"/>
      <c r="B88" s="167"/>
      <c r="C88" s="137"/>
      <c r="D88" s="136"/>
      <c r="E88" s="136"/>
      <c r="F88" s="136"/>
      <c r="G88" s="135"/>
      <c r="H88" s="134"/>
      <c r="I88" s="136"/>
      <c r="J88" s="136"/>
      <c r="K88" s="136"/>
      <c r="L88" s="133"/>
      <c r="M88" s="137"/>
      <c r="N88" s="136"/>
      <c r="O88" s="136"/>
      <c r="P88" s="136"/>
      <c r="Q88" s="135"/>
      <c r="R88" s="134"/>
      <c r="S88" s="136"/>
      <c r="T88" s="136"/>
      <c r="U88" s="136"/>
      <c r="V88" s="136"/>
      <c r="W88" s="136"/>
      <c r="X88" s="136"/>
      <c r="Y88" s="136"/>
      <c r="Z88" s="136"/>
      <c r="AA88" s="136"/>
      <c r="AB88" s="133"/>
      <c r="AC88" s="880"/>
      <c r="AD88" s="880"/>
      <c r="AE88" s="880"/>
      <c r="AF88" s="880"/>
      <c r="AG88" s="880"/>
      <c r="AH88" s="880"/>
      <c r="AI88" s="880"/>
      <c r="AJ88" s="880"/>
      <c r="AK88" s="880"/>
      <c r="AL88" s="880"/>
      <c r="AM88" s="880"/>
      <c r="AN88" s="880"/>
      <c r="AO88" s="880"/>
      <c r="AP88" s="880"/>
      <c r="AQ88" s="880"/>
      <c r="AR88" s="880"/>
      <c r="AS88" s="880"/>
      <c r="AT88" s="880"/>
      <c r="AU88" s="880"/>
      <c r="AV88" s="880"/>
      <c r="AW88" s="880"/>
      <c r="AX88" s="880"/>
      <c r="AY88" s="880"/>
      <c r="AZ88" s="376"/>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531" customFormat="true" ht="15" customHeight="true" x14ac:dyDescent="0.2">
      <c r="A89" s="173"/>
      <c r="B89" s="167"/>
      <c r="C89" s="137"/>
      <c r="D89" s="136"/>
      <c r="E89" s="136"/>
      <c r="F89" s="136"/>
      <c r="G89" s="135"/>
      <c r="H89" s="134"/>
      <c r="I89" s="136"/>
      <c r="J89" s="136"/>
      <c r="K89" s="136"/>
      <c r="L89" s="133"/>
      <c r="M89" s="137"/>
      <c r="N89" s="136"/>
      <c r="O89" s="136"/>
      <c r="P89" s="136"/>
      <c r="Q89" s="135"/>
      <c r="R89" s="134"/>
      <c r="S89" s="136"/>
      <c r="T89" s="136"/>
      <c r="U89" s="136"/>
      <c r="V89" s="136"/>
      <c r="W89" s="136"/>
      <c r="X89" s="136"/>
      <c r="Y89" s="136"/>
      <c r="Z89" s="136"/>
      <c r="AA89" s="136"/>
      <c r="AB89" s="133"/>
      <c r="AC89" s="880"/>
      <c r="AD89" s="880"/>
      <c r="AE89" s="880"/>
      <c r="AF89" s="880"/>
      <c r="AG89" s="880"/>
      <c r="AH89" s="880"/>
      <c r="AI89" s="880"/>
      <c r="AJ89" s="880"/>
      <c r="AK89" s="880"/>
      <c r="AL89" s="880"/>
      <c r="AM89" s="880"/>
      <c r="AN89" s="880"/>
      <c r="AO89" s="880"/>
      <c r="AP89" s="880"/>
      <c r="AQ89" s="880"/>
      <c r="AR89" s="880"/>
      <c r="AS89" s="880"/>
      <c r="AT89" s="880"/>
      <c r="AU89" s="880"/>
      <c r="AV89" s="880"/>
      <c r="AW89" s="880"/>
      <c r="AX89" s="880"/>
      <c r="AY89" s="880"/>
      <c r="AZ89" s="376"/>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531" customFormat="true" ht="15" customHeight="true" x14ac:dyDescent="0.2">
      <c r="A90" s="173"/>
      <c r="B90" s="167"/>
      <c r="C90" s="137"/>
      <c r="D90" s="136"/>
      <c r="E90" s="136"/>
      <c r="F90" s="136"/>
      <c r="G90" s="135"/>
      <c r="H90" s="134"/>
      <c r="I90" s="136"/>
      <c r="J90" s="136"/>
      <c r="K90" s="136"/>
      <c r="L90" s="133"/>
      <c r="M90" s="137"/>
      <c r="N90" s="136"/>
      <c r="O90" s="136"/>
      <c r="P90" s="136"/>
      <c r="Q90" s="135"/>
      <c r="R90" s="134"/>
      <c r="S90" s="136"/>
      <c r="T90" s="136"/>
      <c r="U90" s="136"/>
      <c r="V90" s="136"/>
      <c r="W90" s="136"/>
      <c r="X90" s="136"/>
      <c r="Y90" s="136"/>
      <c r="Z90" s="136"/>
      <c r="AA90" s="136"/>
      <c r="AB90" s="133"/>
      <c r="AC90" s="880"/>
      <c r="AD90" s="880"/>
      <c r="AE90" s="880"/>
      <c r="AF90" s="880"/>
      <c r="AG90" s="880"/>
      <c r="AH90" s="880"/>
      <c r="AI90" s="880"/>
      <c r="AJ90" s="880"/>
      <c r="AK90" s="880"/>
      <c r="AL90" s="880"/>
      <c r="AM90" s="880"/>
      <c r="AN90" s="880"/>
      <c r="AO90" s="880"/>
      <c r="AP90" s="880"/>
      <c r="AQ90" s="880"/>
      <c r="AR90" s="880"/>
      <c r="AS90" s="880"/>
      <c r="AT90" s="880"/>
      <c r="AU90" s="880"/>
      <c r="AV90" s="880"/>
      <c r="AW90" s="880"/>
      <c r="AX90" s="880"/>
      <c r="AY90" s="880"/>
      <c r="AZ90" s="376"/>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531" customFormat="true" ht="15" customHeight="true" x14ac:dyDescent="0.2">
      <c r="A91" s="197"/>
      <c r="B91" s="166"/>
      <c r="C91" s="132"/>
      <c r="D91" s="139"/>
      <c r="E91" s="139"/>
      <c r="F91" s="139"/>
      <c r="G91" s="138"/>
      <c r="H91" s="131"/>
      <c r="I91" s="139"/>
      <c r="J91" s="139"/>
      <c r="K91" s="139"/>
      <c r="L91" s="130"/>
      <c r="M91" s="132"/>
      <c r="N91" s="139"/>
      <c r="O91" s="139"/>
      <c r="P91" s="139"/>
      <c r="Q91" s="138"/>
      <c r="R91" s="131"/>
      <c r="S91" s="139"/>
      <c r="T91" s="139"/>
      <c r="U91" s="139"/>
      <c r="V91" s="139"/>
      <c r="W91" s="139"/>
      <c r="X91" s="139"/>
      <c r="Y91" s="139"/>
      <c r="Z91" s="139"/>
      <c r="AA91" s="139"/>
      <c r="AB91" s="130"/>
      <c r="AC91" s="880"/>
      <c r="AD91" s="880"/>
      <c r="AE91" s="880"/>
      <c r="AF91" s="880"/>
      <c r="AG91" s="880"/>
      <c r="AH91" s="880"/>
      <c r="AI91" s="880"/>
      <c r="AJ91" s="880"/>
      <c r="AK91" s="880"/>
      <c r="AL91" s="880"/>
      <c r="AM91" s="880"/>
      <c r="AN91" s="880"/>
      <c r="AO91" s="880"/>
      <c r="AP91" s="880"/>
      <c r="AQ91" s="880"/>
      <c r="AR91" s="880"/>
      <c r="AS91" s="880"/>
      <c r="AT91" s="880"/>
      <c r="AU91" s="880"/>
      <c r="AV91" s="880"/>
      <c r="AW91" s="880"/>
      <c r="AX91" s="880"/>
      <c r="AY91" s="880"/>
      <c r="AZ91" s="376"/>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531" customFormat="true" ht="15" customHeight="true" x14ac:dyDescent="0.2">
      <c r="A92" s="197"/>
      <c r="B92" s="166"/>
      <c r="C92" s="132"/>
      <c r="D92" s="139"/>
      <c r="E92" s="139"/>
      <c r="F92" s="139"/>
      <c r="G92" s="138"/>
      <c r="H92" s="131"/>
      <c r="I92" s="139"/>
      <c r="J92" s="139"/>
      <c r="K92" s="139"/>
      <c r="L92" s="130"/>
      <c r="M92" s="132"/>
      <c r="N92" s="139"/>
      <c r="O92" s="139"/>
      <c r="P92" s="139"/>
      <c r="Q92" s="138"/>
      <c r="R92" s="131"/>
      <c r="S92" s="139"/>
      <c r="T92" s="139"/>
      <c r="U92" s="139"/>
      <c r="V92" s="139"/>
      <c r="W92" s="139"/>
      <c r="X92" s="139"/>
      <c r="Y92" s="139"/>
      <c r="Z92" s="139"/>
      <c r="AA92" s="139"/>
      <c r="AB92" s="130"/>
      <c r="AC92" s="880"/>
      <c r="AD92" s="880"/>
      <c r="AE92" s="880"/>
      <c r="AF92" s="880"/>
      <c r="AG92" s="880"/>
      <c r="AH92" s="880"/>
      <c r="AI92" s="880"/>
      <c r="AJ92" s="880"/>
      <c r="AK92" s="880"/>
      <c r="AL92" s="880"/>
      <c r="AM92" s="880"/>
      <c r="AN92" s="880"/>
      <c r="AO92" s="880"/>
      <c r="AP92" s="880"/>
      <c r="AQ92" s="880"/>
      <c r="AR92" s="880"/>
      <c r="AS92" s="880"/>
      <c r="AT92" s="880"/>
      <c r="AU92" s="880"/>
      <c r="AV92" s="880"/>
      <c r="AW92" s="880"/>
      <c r="AX92" s="880"/>
      <c r="AY92" s="880"/>
      <c r="AZ92" s="376"/>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531" customFormat="true" ht="15" customHeight="true" x14ac:dyDescent="0.2">
      <c r="A93" s="172"/>
      <c r="B93" s="165"/>
      <c r="C93" s="188"/>
      <c r="D93" s="187"/>
      <c r="E93" s="187"/>
      <c r="F93" s="187"/>
      <c r="G93" s="176"/>
      <c r="H93" s="178"/>
      <c r="I93" s="187"/>
      <c r="J93" s="187"/>
      <c r="K93" s="187"/>
      <c r="L93" s="182"/>
      <c r="M93" s="188"/>
      <c r="N93" s="187"/>
      <c r="O93" s="187"/>
      <c r="P93" s="187"/>
      <c r="Q93" s="176"/>
      <c r="R93" s="178"/>
      <c r="S93" s="187"/>
      <c r="T93" s="187"/>
      <c r="U93" s="187"/>
      <c r="V93" s="187"/>
      <c r="W93" s="187"/>
      <c r="X93" s="187"/>
      <c r="Y93" s="187"/>
      <c r="Z93" s="187"/>
      <c r="AA93" s="187"/>
      <c r="AB93" s="182"/>
      <c r="AC93" s="880"/>
      <c r="AD93" s="880"/>
      <c r="AE93" s="880"/>
      <c r="AF93" s="880"/>
      <c r="AG93" s="880"/>
      <c r="AH93" s="880"/>
      <c r="AI93" s="880"/>
      <c r="AJ93" s="880"/>
      <c r="AK93" s="880"/>
      <c r="AL93" s="880"/>
      <c r="AM93" s="880"/>
      <c r="AN93" s="880"/>
      <c r="AO93" s="880"/>
      <c r="AP93" s="880"/>
      <c r="AQ93" s="880"/>
      <c r="AR93" s="880"/>
      <c r="AS93" s="880"/>
      <c r="AT93" s="880"/>
      <c r="AU93" s="880"/>
      <c r="AV93" s="880"/>
      <c r="AW93" s="880"/>
      <c r="AX93" s="880"/>
      <c r="AY93" s="880"/>
      <c r="AZ93" s="376"/>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531" customFormat="true" ht="15" customHeight="true" x14ac:dyDescent="0.2">
      <c r="A94" s="104"/>
      <c r="B94" s="165"/>
      <c r="C94" s="188"/>
      <c r="D94" s="186"/>
      <c r="E94" s="186"/>
      <c r="F94" s="186"/>
      <c r="G94" s="175"/>
      <c r="H94" s="178"/>
      <c r="I94" s="186"/>
      <c r="J94" s="186"/>
      <c r="K94" s="186"/>
      <c r="L94" s="181"/>
      <c r="M94" s="188"/>
      <c r="N94" s="186"/>
      <c r="O94" s="186"/>
      <c r="P94" s="186"/>
      <c r="Q94" s="175"/>
      <c r="R94" s="178"/>
      <c r="S94" s="186"/>
      <c r="T94" s="186"/>
      <c r="U94" s="186"/>
      <c r="V94" s="186"/>
      <c r="W94" s="186"/>
      <c r="X94" s="186"/>
      <c r="Y94" s="186"/>
      <c r="Z94" s="186"/>
      <c r="AA94" s="186"/>
      <c r="AB94" s="181"/>
      <c r="AC94" s="880"/>
      <c r="AD94" s="880"/>
      <c r="AE94" s="880"/>
      <c r="AF94" s="880"/>
      <c r="AG94" s="880"/>
      <c r="AH94" s="880"/>
      <c r="AI94" s="880"/>
      <c r="AJ94" s="880"/>
      <c r="AK94" s="880"/>
      <c r="AL94" s="880"/>
      <c r="AM94" s="880"/>
      <c r="AN94" s="880"/>
      <c r="AO94" s="880"/>
      <c r="AP94" s="880"/>
      <c r="AQ94" s="880"/>
      <c r="AR94" s="880"/>
      <c r="AS94" s="880"/>
      <c r="AT94" s="880"/>
      <c r="AU94" s="880"/>
      <c r="AV94" s="880"/>
      <c r="AW94" s="880"/>
      <c r="AX94" s="880"/>
      <c r="AY94" s="880"/>
      <c r="AZ94" s="376"/>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531" customFormat="true" ht="15" customHeight="true" x14ac:dyDescent="0.2">
      <c r="A95" s="172"/>
      <c r="B95" s="164"/>
      <c r="C95" s="129"/>
      <c r="D95" s="128"/>
      <c r="E95" s="128"/>
      <c r="F95" s="128"/>
      <c r="G95" s="127"/>
      <c r="H95" s="126"/>
      <c r="I95" s="128"/>
      <c r="J95" s="128"/>
      <c r="K95" s="128"/>
      <c r="L95" s="125"/>
      <c r="M95" s="129"/>
      <c r="N95" s="128"/>
      <c r="O95" s="128"/>
      <c r="P95" s="128"/>
      <c r="Q95" s="127"/>
      <c r="R95" s="126"/>
      <c r="S95" s="128"/>
      <c r="T95" s="128"/>
      <c r="U95" s="128"/>
      <c r="V95" s="128"/>
      <c r="W95" s="128"/>
      <c r="X95" s="128"/>
      <c r="Y95" s="128"/>
      <c r="Z95" s="128"/>
      <c r="AA95" s="128"/>
      <c r="AB95" s="125"/>
      <c r="AC95" s="880"/>
      <c r="AD95" s="880"/>
      <c r="AE95" s="880"/>
      <c r="AF95" s="880"/>
      <c r="AG95" s="880"/>
      <c r="AH95" s="880"/>
      <c r="AI95" s="880"/>
      <c r="AJ95" s="880"/>
      <c r="AK95" s="880"/>
      <c r="AL95" s="880"/>
      <c r="AM95" s="880"/>
      <c r="AN95" s="880"/>
      <c r="AO95" s="880"/>
      <c r="AP95" s="880"/>
      <c r="AQ95" s="880"/>
      <c r="AR95" s="880"/>
      <c r="AS95" s="880"/>
      <c r="AT95" s="880"/>
      <c r="AU95" s="880"/>
      <c r="AV95" s="880"/>
      <c r="AW95" s="880"/>
      <c r="AX95" s="880"/>
      <c r="AY95" s="880"/>
      <c r="AZ95" s="376"/>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9" customFormat="true" ht="15" customHeight="true" x14ac:dyDescent="0.2">
      <c r="A96" s="104"/>
      <c r="B96" s="164"/>
      <c r="C96" s="129"/>
      <c r="D96" s="128"/>
      <c r="E96" s="128"/>
      <c r="F96" s="128"/>
      <c r="G96" s="127"/>
      <c r="H96" s="126"/>
      <c r="I96" s="128"/>
      <c r="J96" s="128"/>
      <c r="K96" s="128"/>
      <c r="L96" s="125"/>
      <c r="M96" s="129"/>
      <c r="N96" s="128"/>
      <c r="O96" s="128"/>
      <c r="P96" s="128"/>
      <c r="Q96" s="127"/>
      <c r="R96" s="126"/>
      <c r="S96" s="128"/>
      <c r="T96" s="128"/>
      <c r="U96" s="128"/>
      <c r="V96" s="128"/>
      <c r="W96" s="128"/>
      <c r="X96" s="128"/>
      <c r="Y96" s="128"/>
      <c r="Z96" s="128"/>
      <c r="AA96" s="128"/>
      <c r="AB96" s="125"/>
      <c r="AC96" s="880"/>
      <c r="AD96" s="880"/>
      <c r="AE96" s="880"/>
      <c r="AF96" s="880"/>
      <c r="AG96" s="880"/>
      <c r="AH96" s="880"/>
      <c r="AI96" s="880"/>
      <c r="AJ96" s="880"/>
      <c r="AK96" s="880"/>
      <c r="AL96" s="880"/>
      <c r="AM96" s="880"/>
      <c r="AN96" s="880"/>
      <c r="AO96" s="880"/>
      <c r="AP96" s="880"/>
      <c r="AQ96" s="880"/>
      <c r="AR96" s="880"/>
      <c r="AS96" s="880"/>
      <c r="AT96" s="880"/>
      <c r="AU96" s="880"/>
      <c r="AV96" s="880"/>
      <c r="AW96" s="880"/>
      <c r="AX96" s="880"/>
      <c r="AY96" s="880"/>
      <c r="AZ96" s="376"/>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9" customFormat="true" ht="15" customHeight="true" x14ac:dyDescent="0.2">
      <c r="A97" s="172"/>
      <c r="B97" s="164"/>
      <c r="C97" s="129"/>
      <c r="D97" s="128"/>
      <c r="E97" s="128"/>
      <c r="F97" s="128"/>
      <c r="G97" s="127"/>
      <c r="H97" s="126"/>
      <c r="I97" s="128"/>
      <c r="J97" s="128"/>
      <c r="K97" s="128"/>
      <c r="L97" s="125"/>
      <c r="M97" s="129"/>
      <c r="N97" s="128"/>
      <c r="O97" s="128"/>
      <c r="P97" s="128"/>
      <c r="Q97" s="127"/>
      <c r="R97" s="126"/>
      <c r="S97" s="128"/>
      <c r="T97" s="128"/>
      <c r="U97" s="128"/>
      <c r="V97" s="128"/>
      <c r="W97" s="128"/>
      <c r="X97" s="128"/>
      <c r="Y97" s="128"/>
      <c r="Z97" s="128"/>
      <c r="AA97" s="128"/>
      <c r="AB97" s="125"/>
      <c r="AC97" s="880"/>
      <c r="AD97" s="880"/>
      <c r="AE97" s="880"/>
      <c r="AF97" s="880"/>
      <c r="AG97" s="880"/>
      <c r="AH97" s="880"/>
      <c r="AI97" s="880"/>
      <c r="AJ97" s="880"/>
      <c r="AK97" s="880"/>
      <c r="AL97" s="880"/>
      <c r="AM97" s="880"/>
      <c r="AN97" s="880"/>
      <c r="AO97" s="880"/>
      <c r="AP97" s="880"/>
      <c r="AQ97" s="880"/>
      <c r="AR97" s="880"/>
      <c r="AS97" s="880"/>
      <c r="AT97" s="880"/>
      <c r="AU97" s="880"/>
      <c r="AV97" s="880"/>
      <c r="AW97" s="880"/>
      <c r="AX97" s="880"/>
      <c r="AY97" s="880"/>
      <c r="AZ97" s="376"/>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9" customFormat="true" ht="15" customHeight="true" x14ac:dyDescent="0.2">
      <c r="A98" s="104"/>
      <c r="B98" s="164"/>
      <c r="C98" s="129"/>
      <c r="D98" s="128"/>
      <c r="E98" s="128"/>
      <c r="F98" s="128"/>
      <c r="G98" s="127"/>
      <c r="H98" s="126"/>
      <c r="I98" s="128"/>
      <c r="J98" s="128"/>
      <c r="K98" s="128"/>
      <c r="L98" s="125"/>
      <c r="M98" s="129"/>
      <c r="N98" s="128"/>
      <c r="O98" s="128"/>
      <c r="P98" s="128"/>
      <c r="Q98" s="127"/>
      <c r="R98" s="126"/>
      <c r="S98" s="128"/>
      <c r="T98" s="128"/>
      <c r="U98" s="128"/>
      <c r="V98" s="128"/>
      <c r="W98" s="128"/>
      <c r="X98" s="128"/>
      <c r="Y98" s="128"/>
      <c r="Z98" s="128"/>
      <c r="AA98" s="128"/>
      <c r="AB98" s="125"/>
      <c r="AC98" s="880"/>
      <c r="AD98" s="880"/>
      <c r="AE98" s="880"/>
      <c r="AF98" s="880"/>
      <c r="AG98" s="880"/>
      <c r="AH98" s="880"/>
      <c r="AI98" s="880"/>
      <c r="AJ98" s="880"/>
      <c r="AK98" s="880"/>
      <c r="AL98" s="880"/>
      <c r="AM98" s="880"/>
      <c r="AN98" s="880"/>
      <c r="AO98" s="880"/>
      <c r="AP98" s="880"/>
      <c r="AQ98" s="880"/>
      <c r="AR98" s="880"/>
      <c r="AS98" s="880"/>
      <c r="AT98" s="880"/>
      <c r="AU98" s="880"/>
      <c r="AV98" s="880"/>
      <c r="AW98" s="880"/>
      <c r="AX98" s="880"/>
      <c r="AY98" s="880"/>
      <c r="AZ98" s="376"/>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9" customFormat="true" ht="15" customHeight="true" x14ac:dyDescent="0.2">
      <c r="A99" s="104"/>
      <c r="B99" s="164"/>
      <c r="C99" s="129"/>
      <c r="D99" s="128"/>
      <c r="E99" s="128"/>
      <c r="F99" s="128"/>
      <c r="G99" s="127"/>
      <c r="H99" s="126"/>
      <c r="I99" s="128"/>
      <c r="J99" s="128"/>
      <c r="K99" s="128"/>
      <c r="L99" s="125"/>
      <c r="M99" s="129"/>
      <c r="N99" s="128"/>
      <c r="O99" s="128"/>
      <c r="P99" s="128"/>
      <c r="Q99" s="127"/>
      <c r="R99" s="126"/>
      <c r="S99" s="128"/>
      <c r="T99" s="128"/>
      <c r="U99" s="128"/>
      <c r="V99" s="128"/>
      <c r="W99" s="128"/>
      <c r="X99" s="128"/>
      <c r="Y99" s="128"/>
      <c r="Z99" s="128"/>
      <c r="AA99" s="128"/>
      <c r="AB99" s="125"/>
      <c r="AC99" s="880"/>
      <c r="AD99" s="880"/>
      <c r="AE99" s="880"/>
      <c r="AF99" s="880"/>
      <c r="AG99" s="880"/>
      <c r="AH99" s="880"/>
      <c r="AI99" s="880"/>
      <c r="AJ99" s="880"/>
      <c r="AK99" s="880"/>
      <c r="AL99" s="880"/>
      <c r="AM99" s="880"/>
      <c r="AN99" s="880"/>
      <c r="AO99" s="880"/>
      <c r="AP99" s="880"/>
      <c r="AQ99" s="880"/>
      <c r="AR99" s="880"/>
      <c r="AS99" s="880"/>
      <c r="AT99" s="880"/>
      <c r="AU99" s="880"/>
      <c r="AV99" s="880"/>
      <c r="AW99" s="880"/>
      <c r="AX99" s="880"/>
      <c r="AY99" s="880"/>
      <c r="AZ99" s="376"/>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9" customFormat="true" ht="15" customHeight="true" x14ac:dyDescent="0.2">
      <c r="A100" s="104"/>
      <c r="B100" s="164"/>
      <c r="C100" s="129"/>
      <c r="D100" s="128"/>
      <c r="E100" s="128"/>
      <c r="F100" s="128"/>
      <c r="G100" s="127"/>
      <c r="H100" s="126"/>
      <c r="I100" s="128"/>
      <c r="J100" s="128"/>
      <c r="K100" s="128"/>
      <c r="L100" s="125"/>
      <c r="M100" s="129"/>
      <c r="N100" s="128"/>
      <c r="O100" s="128"/>
      <c r="P100" s="128"/>
      <c r="Q100" s="127"/>
      <c r="R100" s="126"/>
      <c r="S100" s="128"/>
      <c r="T100" s="128"/>
      <c r="U100" s="128"/>
      <c r="V100" s="128"/>
      <c r="W100" s="128"/>
      <c r="X100" s="128"/>
      <c r="Y100" s="128"/>
      <c r="Z100" s="128"/>
      <c r="AA100" s="128"/>
      <c r="AB100" s="125"/>
      <c r="AC100" s="880"/>
      <c r="AD100" s="880"/>
      <c r="AE100" s="880"/>
      <c r="AF100" s="880"/>
      <c r="AG100" s="880"/>
      <c r="AH100" s="880"/>
      <c r="AI100" s="880"/>
      <c r="AJ100" s="880"/>
      <c r="AK100" s="880"/>
      <c r="AL100" s="880"/>
      <c r="AM100" s="880"/>
      <c r="AN100" s="880"/>
      <c r="AO100" s="880"/>
      <c r="AP100" s="880"/>
      <c r="AQ100" s="880"/>
      <c r="AR100" s="880"/>
      <c r="AS100" s="880"/>
      <c r="AT100" s="880"/>
      <c r="AU100" s="880"/>
      <c r="AV100" s="880"/>
      <c r="AW100" s="880"/>
      <c r="AX100" s="880"/>
      <c r="AY100" s="880"/>
      <c r="AZ100" s="376"/>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9" customFormat="true" ht="15" customHeight="true" x14ac:dyDescent="0.2">
      <c r="A101" s="172"/>
      <c r="B101" s="164"/>
      <c r="C101" s="129"/>
      <c r="D101" s="128"/>
      <c r="E101" s="128"/>
      <c r="F101" s="128"/>
      <c r="G101" s="127"/>
      <c r="H101" s="126"/>
      <c r="I101" s="128"/>
      <c r="J101" s="128"/>
      <c r="K101" s="128"/>
      <c r="L101" s="125"/>
      <c r="M101" s="129"/>
      <c r="N101" s="128"/>
      <c r="O101" s="128"/>
      <c r="P101" s="128"/>
      <c r="Q101" s="127"/>
      <c r="R101" s="126"/>
      <c r="S101" s="128"/>
      <c r="T101" s="128"/>
      <c r="U101" s="128"/>
      <c r="V101" s="128"/>
      <c r="W101" s="128"/>
      <c r="X101" s="128"/>
      <c r="Y101" s="128"/>
      <c r="Z101" s="128"/>
      <c r="AA101" s="128"/>
      <c r="AB101" s="125"/>
      <c r="AC101" s="880"/>
      <c r="AD101" s="880"/>
      <c r="AE101" s="880"/>
      <c r="AF101" s="880"/>
      <c r="AG101" s="880"/>
      <c r="AH101" s="880"/>
      <c r="AI101" s="880"/>
      <c r="AJ101" s="880"/>
      <c r="AK101" s="880"/>
      <c r="AL101" s="880"/>
      <c r="AM101" s="880"/>
      <c r="AN101" s="880"/>
      <c r="AO101" s="880"/>
      <c r="AP101" s="880"/>
      <c r="AQ101" s="880"/>
      <c r="AR101" s="880"/>
      <c r="AS101" s="880"/>
      <c r="AT101" s="880"/>
      <c r="AU101" s="880"/>
      <c r="AV101" s="880"/>
      <c r="AW101" s="880"/>
      <c r="AX101" s="880"/>
      <c r="AY101" s="880"/>
      <c r="AZ101" s="376"/>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9" customFormat="true" ht="15" customHeight="true" x14ac:dyDescent="0.2">
      <c r="A102" s="104"/>
      <c r="B102" s="164"/>
      <c r="C102" s="129"/>
      <c r="D102" s="128"/>
      <c r="E102" s="128"/>
      <c r="F102" s="128"/>
      <c r="G102" s="127"/>
      <c r="H102" s="126"/>
      <c r="I102" s="128"/>
      <c r="J102" s="128"/>
      <c r="K102" s="128"/>
      <c r="L102" s="125"/>
      <c r="M102" s="129"/>
      <c r="N102" s="128"/>
      <c r="O102" s="128"/>
      <c r="P102" s="128"/>
      <c r="Q102" s="127"/>
      <c r="R102" s="126"/>
      <c r="S102" s="128"/>
      <c r="T102" s="128"/>
      <c r="U102" s="128"/>
      <c r="V102" s="128"/>
      <c r="W102" s="128"/>
      <c r="X102" s="128"/>
      <c r="Y102" s="128"/>
      <c r="Z102" s="128"/>
      <c r="AA102" s="128"/>
      <c r="AB102" s="125"/>
      <c r="AC102" s="880"/>
      <c r="AD102" s="880"/>
      <c r="AE102" s="880"/>
      <c r="AF102" s="880"/>
      <c r="AG102" s="880"/>
      <c r="AH102" s="880"/>
      <c r="AI102" s="880"/>
      <c r="AJ102" s="880"/>
      <c r="AK102" s="880"/>
      <c r="AL102" s="880"/>
      <c r="AM102" s="880"/>
      <c r="AN102" s="880"/>
      <c r="AO102" s="880"/>
      <c r="AP102" s="880"/>
      <c r="AQ102" s="880"/>
      <c r="AR102" s="880"/>
      <c r="AS102" s="880"/>
      <c r="AT102" s="880"/>
      <c r="AU102" s="880"/>
      <c r="AV102" s="880"/>
      <c r="AW102" s="880"/>
      <c r="AX102" s="880"/>
      <c r="AY102" s="880"/>
      <c r="AZ102" s="376"/>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9" customFormat="true" ht="15" customHeight="true" x14ac:dyDescent="0.2">
      <c r="A103" s="104"/>
      <c r="B103" s="164"/>
      <c r="C103" s="129"/>
      <c r="D103" s="128"/>
      <c r="E103" s="128"/>
      <c r="F103" s="128"/>
      <c r="G103" s="127"/>
      <c r="H103" s="126"/>
      <c r="I103" s="128"/>
      <c r="J103" s="128"/>
      <c r="K103" s="128"/>
      <c r="L103" s="125"/>
      <c r="M103" s="129"/>
      <c r="N103" s="128"/>
      <c r="O103" s="128"/>
      <c r="P103" s="128"/>
      <c r="Q103" s="127"/>
      <c r="R103" s="126"/>
      <c r="S103" s="128"/>
      <c r="T103" s="128"/>
      <c r="U103" s="128"/>
      <c r="V103" s="128"/>
      <c r="W103" s="128"/>
      <c r="X103" s="128"/>
      <c r="Y103" s="128"/>
      <c r="Z103" s="128"/>
      <c r="AA103" s="128"/>
      <c r="AB103" s="125"/>
      <c r="AC103" s="880"/>
      <c r="AD103" s="880"/>
      <c r="AE103" s="880"/>
      <c r="AF103" s="880"/>
      <c r="AG103" s="880"/>
      <c r="AH103" s="880"/>
      <c r="AI103" s="880"/>
      <c r="AJ103" s="880"/>
      <c r="AK103" s="880"/>
      <c r="AL103" s="880"/>
      <c r="AM103" s="880"/>
      <c r="AN103" s="880"/>
      <c r="AO103" s="880"/>
      <c r="AP103" s="880"/>
      <c r="AQ103" s="880"/>
      <c r="AR103" s="880"/>
      <c r="AS103" s="880"/>
      <c r="AT103" s="880"/>
      <c r="AU103" s="880"/>
      <c r="AV103" s="880"/>
      <c r="AW103" s="880"/>
      <c r="AX103" s="880"/>
      <c r="AY103" s="880"/>
      <c r="AZ103" s="376"/>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9" customFormat="true" ht="15" customHeight="true" x14ac:dyDescent="0.2">
      <c r="A104" s="104"/>
      <c r="B104" s="164"/>
      <c r="C104" s="129"/>
      <c r="D104" s="128"/>
      <c r="E104" s="128"/>
      <c r="F104" s="128"/>
      <c r="G104" s="127"/>
      <c r="H104" s="126"/>
      <c r="I104" s="128"/>
      <c r="J104" s="128"/>
      <c r="K104" s="128"/>
      <c r="L104" s="125"/>
      <c r="M104" s="129"/>
      <c r="N104" s="128"/>
      <c r="O104" s="128"/>
      <c r="P104" s="128"/>
      <c r="Q104" s="127"/>
      <c r="R104" s="126"/>
      <c r="S104" s="128"/>
      <c r="T104" s="128"/>
      <c r="U104" s="128"/>
      <c r="V104" s="128"/>
      <c r="W104" s="128"/>
      <c r="X104" s="128"/>
      <c r="Y104" s="128"/>
      <c r="Z104" s="128"/>
      <c r="AA104" s="128"/>
      <c r="AB104" s="125"/>
      <c r="AC104" s="880"/>
      <c r="AD104" s="880"/>
      <c r="AE104" s="880"/>
      <c r="AF104" s="880"/>
      <c r="AG104" s="880"/>
      <c r="AH104" s="880"/>
      <c r="AI104" s="880"/>
      <c r="AJ104" s="880"/>
      <c r="AK104" s="880"/>
      <c r="AL104" s="880"/>
      <c r="AM104" s="880"/>
      <c r="AN104" s="880"/>
      <c r="AO104" s="880"/>
      <c r="AP104" s="880"/>
      <c r="AQ104" s="880"/>
      <c r="AR104" s="880"/>
      <c r="AS104" s="880"/>
      <c r="AT104" s="880"/>
      <c r="AU104" s="880"/>
      <c r="AV104" s="880"/>
      <c r="AW104" s="880"/>
      <c r="AX104" s="880"/>
      <c r="AY104" s="880"/>
      <c r="AZ104" s="376"/>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9" customFormat="true" ht="15" customHeight="true" x14ac:dyDescent="0.2">
      <c r="A105" s="169"/>
      <c r="B105" s="163"/>
      <c r="C105" s="124"/>
      <c r="D105" s="123"/>
      <c r="E105" s="123"/>
      <c r="F105" s="123"/>
      <c r="G105" s="122"/>
      <c r="H105" s="121"/>
      <c r="I105" s="123"/>
      <c r="J105" s="123"/>
      <c r="K105" s="123"/>
      <c r="L105" s="120"/>
      <c r="M105" s="124"/>
      <c r="N105" s="123"/>
      <c r="O105" s="123"/>
      <c r="P105" s="123"/>
      <c r="Q105" s="122"/>
      <c r="R105" s="121"/>
      <c r="S105" s="123"/>
      <c r="T105" s="123"/>
      <c r="U105" s="123"/>
      <c r="V105" s="123"/>
      <c r="W105" s="123"/>
      <c r="X105" s="123"/>
      <c r="Y105" s="123"/>
      <c r="Z105" s="123"/>
      <c r="AA105" s="123"/>
      <c r="AB105" s="120"/>
      <c r="AC105" s="880"/>
      <c r="AD105" s="880"/>
      <c r="AE105" s="880"/>
      <c r="AF105" s="880"/>
      <c r="AG105" s="880"/>
      <c r="AH105" s="880"/>
      <c r="AI105" s="880"/>
      <c r="AJ105" s="880"/>
      <c r="AK105" s="880"/>
      <c r="AL105" s="880"/>
      <c r="AM105" s="880"/>
      <c r="AN105" s="880"/>
      <c r="AO105" s="880"/>
      <c r="AP105" s="880"/>
      <c r="AQ105" s="880"/>
      <c r="AR105" s="880"/>
      <c r="AS105" s="880"/>
      <c r="AT105" s="880"/>
      <c r="AU105" s="880"/>
      <c r="AV105" s="880"/>
      <c r="AW105" s="880"/>
      <c r="AX105" s="880"/>
      <c r="AY105" s="880"/>
      <c r="AZ105" s="376"/>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9" customFormat="true" ht="250.15" customHeight="true" x14ac:dyDescent="0.2">
      <c r="A106" s="532"/>
      <c r="B106" s="202"/>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19" customFormat="true" ht="18" customHeight="true" x14ac:dyDescent="0.2">
      <c r="A107" s="532"/>
      <c r="B107" s="320"/>
      <c r="C107" s="444"/>
      <c r="D107" s="444"/>
      <c r="E107" s="444"/>
      <c r="F107" s="444"/>
      <c r="G107" s="444"/>
      <c r="H107" s="444"/>
      <c r="I107" s="444"/>
      <c r="J107" s="444"/>
      <c r="K107" s="444"/>
      <c r="L107" s="444"/>
      <c r="M107" s="444"/>
      <c r="N107" s="444"/>
      <c r="O107" s="444"/>
      <c r="P107" s="444"/>
      <c r="Q107" s="444"/>
      <c r="R107" s="444"/>
      <c r="S107" s="444"/>
      <c r="T107" s="444"/>
      <c r="U107" s="444"/>
      <c r="V107" s="444"/>
      <c r="W107" s="444"/>
      <c r="X107" s="444"/>
      <c r="Y107" s="444"/>
      <c r="Z107" s="444"/>
      <c r="AA107" s="444"/>
      <c r="AB107" s="444"/>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19" customFormat="true" ht="22.5" customHeight="true" x14ac:dyDescent="0.35">
      <c r="A108" s="1094" t="str">
        <f>A1026</f>
        <v>Mozambique</v>
      </c>
      <c r="B108" s="1095"/>
      <c r="C108" s="321"/>
      <c r="D108" s="321"/>
      <c r="E108" s="321"/>
      <c r="F108" s="321"/>
      <c r="G108" s="321"/>
      <c r="H108" s="321"/>
      <c r="I108" s="321"/>
      <c r="J108" s="321"/>
      <c r="K108" s="321"/>
      <c r="L108" s="321"/>
      <c r="M108" s="321"/>
      <c r="N108" s="321"/>
      <c r="O108" s="321"/>
      <c r="P108" s="321"/>
      <c r="Q108" s="321"/>
      <c r="R108" s="321"/>
      <c r="S108" s="321"/>
      <c r="T108" s="321"/>
      <c r="U108" s="32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19" customFormat="true" ht="22.5" customHeight="true" x14ac:dyDescent="0.35">
      <c r="A109" s="346" t="str">
        <f>A1034</f>
        <v>2003</v>
      </c>
      <c r="B109" s="347"/>
      <c r="C109" s="321"/>
      <c r="D109" s="321"/>
      <c r="E109" s="321"/>
      <c r="F109" s="321"/>
      <c r="G109" s="321"/>
      <c r="H109" s="321"/>
      <c r="I109" s="321"/>
      <c r="J109" s="321"/>
      <c r="K109" s="321"/>
      <c r="L109" s="321"/>
      <c r="M109" s="321"/>
      <c r="N109" s="321"/>
      <c r="O109" s="321"/>
      <c r="P109" s="321"/>
      <c r="Q109" s="321"/>
      <c r="R109" s="321"/>
      <c r="S109" s="321"/>
      <c r="T109" s="321"/>
      <c r="U109" s="32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19" customFormat="true" ht="22.5" customHeight="true" x14ac:dyDescent="0.35">
      <c r="A110" s="348" t="s">
        <v>99</v>
      </c>
      <c r="B110" s="349"/>
      <c r="C110" s="321"/>
      <c r="D110" s="321"/>
      <c r="E110" s="321"/>
      <c r="F110" s="321"/>
      <c r="G110" s="321"/>
      <c r="H110" s="321"/>
      <c r="I110" s="321"/>
      <c r="J110" s="321"/>
      <c r="K110" s="321"/>
      <c r="L110" s="321"/>
      <c r="M110" s="321"/>
      <c r="N110" s="321"/>
      <c r="O110" s="321"/>
      <c r="P110" s="321"/>
      <c r="Q110" s="321"/>
      <c r="R110" s="321"/>
      <c r="S110" s="321"/>
      <c r="T110" s="321"/>
      <c r="U110" s="32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19" customFormat="true" ht="20.1" customHeight="true" x14ac:dyDescent="0.35">
      <c r="A111" s="350" t="s">
        <v>97</v>
      </c>
      <c r="B111" s="347"/>
      <c r="C111" s="321"/>
      <c r="D111" s="321"/>
      <c r="E111" s="321"/>
      <c r="F111" s="321"/>
      <c r="G111" s="321"/>
      <c r="H111" s="321"/>
      <c r="I111" s="321"/>
      <c r="J111" s="321"/>
      <c r="K111" s="321"/>
      <c r="L111" s="321"/>
      <c r="M111" s="321"/>
      <c r="N111" s="321"/>
      <c r="O111" s="321"/>
      <c r="P111" s="321"/>
      <c r="Q111" s="321"/>
      <c r="R111" s="321"/>
      <c r="S111" s="321"/>
      <c r="T111" s="321"/>
      <c r="U111" s="32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19" customFormat="true" ht="15" customHeight="true" x14ac:dyDescent="0.2">
      <c r="A112" s="626" t="s">
        <v>98</v>
      </c>
      <c r="B112" s="384"/>
      <c r="C112" s="321"/>
      <c r="D112" s="321"/>
      <c r="E112" s="321"/>
      <c r="F112" s="321"/>
      <c r="G112" s="321"/>
      <c r="H112" s="321"/>
      <c r="I112" s="321"/>
      <c r="J112" s="321"/>
      <c r="K112" s="321"/>
      <c r="L112" s="321"/>
      <c r="M112" s="321"/>
      <c r="N112" s="321"/>
      <c r="O112" s="321"/>
      <c r="P112" s="321"/>
      <c r="Q112" s="321"/>
      <c r="R112" s="321"/>
      <c r="S112" s="321"/>
      <c r="T112" s="321"/>
      <c r="U112" s="32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19" customFormat="true" ht="15" customHeight="true" x14ac:dyDescent="0.2">
      <c r="A113" s="360" t="s">
        <v>40</v>
      </c>
      <c r="B113" s="359"/>
      <c r="C113" s="321"/>
      <c r="D113" s="321"/>
      <c r="E113" s="321"/>
      <c r="F113" s="321"/>
      <c r="G113" s="321"/>
      <c r="H113" s="321"/>
      <c r="I113" s="321"/>
      <c r="J113" s="321"/>
      <c r="K113" s="321"/>
      <c r="L113" s="321"/>
      <c r="M113" s="321"/>
      <c r="N113" s="321"/>
      <c r="O113" s="321"/>
      <c r="P113" s="321"/>
      <c r="Q113" s="321"/>
      <c r="R113" s="321"/>
      <c r="S113" s="321"/>
      <c r="T113" s="321"/>
      <c r="U113" s="32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19" customFormat="true" ht="15" customHeight="true" x14ac:dyDescent="0.2">
      <c r="A114" s="358" t="s">
        <v>39</v>
      </c>
      <c r="B114" s="359"/>
      <c r="C114" s="321"/>
      <c r="D114" s="321"/>
      <c r="E114" s="321"/>
      <c r="F114" s="321"/>
      <c r="G114" s="321"/>
      <c r="H114" s="321"/>
      <c r="I114" s="321"/>
      <c r="J114" s="321"/>
      <c r="K114" s="321"/>
      <c r="L114" s="321"/>
      <c r="M114" s="321"/>
      <c r="N114" s="321"/>
      <c r="O114" s="321"/>
      <c r="P114" s="321"/>
      <c r="Q114" s="321"/>
      <c r="R114" s="321"/>
      <c r="S114" s="321"/>
      <c r="T114" s="321"/>
      <c r="U114" s="32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19" customFormat="true" ht="15" customHeight="true" x14ac:dyDescent="0.2">
      <c r="A115" s="358" t="s">
        <v>136</v>
      </c>
      <c r="B115" s="383" t="str">
        <f>A1025</f>
        <v>DHS03</v>
      </c>
      <c r="C115" s="321"/>
      <c r="D115" s="321"/>
      <c r="E115" s="321"/>
      <c r="F115" s="321"/>
      <c r="G115" s="321"/>
      <c r="H115" s="321"/>
      <c r="I115" s="321"/>
      <c r="J115" s="321"/>
      <c r="K115" s="321"/>
      <c r="L115" s="321"/>
      <c r="M115" s="321"/>
      <c r="N115" s="321"/>
      <c r="O115" s="321"/>
      <c r="P115" s="321"/>
      <c r="Q115" s="321"/>
      <c r="R115" s="321"/>
      <c r="S115" s="321"/>
      <c r="T115" s="321"/>
      <c r="U115" s="32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19" customFormat="true" ht="15" customHeight="true" x14ac:dyDescent="0.2">
      <c r="A116" s="208" t="str">
        <f>B1030</f>
        <v>Ratio of Improved latrines based on:</v>
      </c>
      <c r="B116" s="207" t="s">
        <v>180</v>
      </c>
      <c r="C116" s="321"/>
      <c r="D116" s="321"/>
      <c r="E116" s="321"/>
      <c r="F116" s="321"/>
      <c r="G116" s="321"/>
      <c r="H116" s="321"/>
      <c r="I116" s="321"/>
      <c r="J116" s="321"/>
      <c r="K116" s="321"/>
      <c r="L116" s="321"/>
      <c r="M116" s="321"/>
      <c r="N116" s="321"/>
      <c r="O116" s="321"/>
      <c r="P116" s="321"/>
      <c r="Q116" s="321"/>
      <c r="R116" s="321"/>
      <c r="S116" s="321"/>
      <c r="T116" s="321"/>
      <c r="U116" s="32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19" customFormat="true" ht="15" customHeight="true" x14ac:dyDescent="0.2">
      <c r="A117" s="208" t="str">
        <f>B1029</f>
        <v>Ratio of Shared improved based on:</v>
      </c>
      <c r="B117" s="206" t="s">
        <v>180</v>
      </c>
      <c r="C117" s="321"/>
      <c r="D117" s="321"/>
      <c r="E117" s="321"/>
      <c r="F117" s="321"/>
      <c r="G117" s="321"/>
      <c r="H117" s="321"/>
      <c r="I117" s="321"/>
      <c r="J117" s="321"/>
      <c r="K117" s="321"/>
      <c r="L117" s="321"/>
      <c r="M117" s="321"/>
      <c r="N117" s="321"/>
      <c r="O117" s="321"/>
      <c r="P117" s="321"/>
      <c r="Q117" s="321"/>
      <c r="R117" s="321"/>
      <c r="S117" s="321"/>
      <c r="T117" s="321"/>
      <c r="U117" s="32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19" customFormat="true" ht="21" customHeight="true" x14ac:dyDescent="0.2">
      <c r="A118" s="205"/>
      <c r="B118" s="207"/>
      <c r="C118" s="321"/>
      <c r="D118" s="321"/>
      <c r="E118" s="321"/>
      <c r="F118" s="321"/>
      <c r="G118" s="321"/>
      <c r="H118" s="321"/>
      <c r="I118" s="321"/>
      <c r="J118" s="321"/>
      <c r="K118" s="321"/>
      <c r="L118" s="321"/>
      <c r="M118" s="321"/>
      <c r="N118" s="321"/>
      <c r="O118" s="321"/>
      <c r="P118" s="321"/>
      <c r="Q118" s="321"/>
      <c r="R118" s="321"/>
      <c r="S118" s="321"/>
      <c r="T118" s="321"/>
      <c r="U118" s="32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19" customFormat="true" ht="15" customHeight="true" x14ac:dyDescent="0.2">
      <c r="A119" s="204"/>
      <c r="B119" s="203"/>
      <c r="C119" s="321"/>
      <c r="D119" s="321"/>
      <c r="E119" s="321"/>
      <c r="F119" s="321"/>
      <c r="G119" s="321"/>
      <c r="H119" s="321"/>
      <c r="I119" s="321"/>
      <c r="J119" s="321"/>
      <c r="K119" s="321"/>
      <c r="L119" s="321"/>
      <c r="M119" s="321"/>
      <c r="N119" s="321"/>
      <c r="O119" s="321"/>
      <c r="P119" s="321"/>
      <c r="Q119" s="321"/>
      <c r="R119" s="321"/>
      <c r="S119" s="321"/>
      <c r="T119" s="321"/>
      <c r="U119" s="32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531"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43" t="s">
        <v>142</v>
      </c>
      <c r="S120" s="456"/>
      <c r="T120" s="456"/>
      <c r="U120" s="456"/>
      <c r="V120" s="456"/>
      <c r="W120" s="456"/>
      <c r="X120" s="456"/>
      <c r="Y120" s="456"/>
      <c r="Z120" s="456"/>
      <c r="AA120" s="456"/>
      <c r="AB120" s="456"/>
      <c r="AC120" s="880"/>
      <c r="AD120" s="880"/>
      <c r="AE120" s="880"/>
      <c r="AF120" s="880"/>
      <c r="AG120" s="880"/>
      <c r="AH120" s="880"/>
      <c r="AI120" s="880"/>
      <c r="AJ120" s="880"/>
      <c r="AK120" s="880"/>
      <c r="AL120" s="880"/>
      <c r="AM120" s="880"/>
      <c r="AN120" s="880"/>
      <c r="AO120" s="880"/>
      <c r="AP120" s="880"/>
      <c r="AQ120" s="880"/>
      <c r="AR120" s="880"/>
      <c r="AS120" s="880"/>
      <c r="AT120" s="880"/>
      <c r="AU120" s="880"/>
      <c r="AV120" s="880"/>
      <c r="AW120" s="880"/>
      <c r="AX120" s="880"/>
      <c r="AY120" s="880"/>
      <c r="AZ120" s="376"/>
      <c r="BA120" s="377" t="s">
        <v>131</v>
      </c>
      <c r="BB120" s="324" t="s">
        <v>99</v>
      </c>
      <c r="BC120" s="1102" t="s">
        <v>115</v>
      </c>
      <c r="BD120" s="1103"/>
      <c r="BE120" s="1103"/>
      <c r="BF120" s="1103"/>
      <c r="BG120" s="1116"/>
      <c r="BH120" s="1102" t="s">
        <v>38</v>
      </c>
      <c r="BI120" s="1103"/>
      <c r="BJ120" s="1103"/>
      <c r="BK120" s="1103"/>
      <c r="BL120" s="1116"/>
      <c r="BM120" s="1102" t="s">
        <v>37</v>
      </c>
      <c r="BN120" s="1103"/>
      <c r="BO120" s="1103"/>
      <c r="BP120" s="1103"/>
      <c r="BQ120" s="1104"/>
      <c r="BR120" s="42" t="s">
        <v>142</v>
      </c>
      <c r="BS120" s="456"/>
      <c r="BT120" s="456"/>
      <c r="BU120" s="456"/>
      <c r="BV120" s="456"/>
      <c r="BW120" s="456"/>
      <c r="BX120" s="456"/>
      <c r="BY120" s="45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531"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28" t="s">
        <v>4</v>
      </c>
      <c r="R121" s="410" t="s">
        <v>158</v>
      </c>
      <c r="S121" s="634" t="s">
        <v>159</v>
      </c>
      <c r="T121" s="634" t="s">
        <v>160</v>
      </c>
      <c r="U121" s="634" t="s">
        <v>161</v>
      </c>
      <c r="V121" s="634" t="s">
        <v>162</v>
      </c>
      <c r="W121" s="634" t="s">
        <v>163</v>
      </c>
      <c r="X121" s="634" t="s">
        <v>164</v>
      </c>
      <c r="Y121" s="634" t="s">
        <v>165</v>
      </c>
      <c r="Z121" s="634" t="s">
        <v>166</v>
      </c>
      <c r="AA121" s="634" t="s">
        <v>167</v>
      </c>
      <c r="AB121" s="635" t="s">
        <v>168</v>
      </c>
      <c r="AC121" s="880"/>
      <c r="AD121" s="880"/>
      <c r="AE121" s="880"/>
      <c r="AF121" s="880"/>
      <c r="AG121" s="880"/>
      <c r="AH121" s="880"/>
      <c r="AI121" s="880"/>
      <c r="AJ121" s="880"/>
      <c r="AK121" s="880"/>
      <c r="AL121" s="880"/>
      <c r="AM121" s="880"/>
      <c r="AN121" s="880"/>
      <c r="AO121" s="880"/>
      <c r="AP121" s="880"/>
      <c r="AQ121" s="880"/>
      <c r="AR121" s="880"/>
      <c r="AS121" s="880"/>
      <c r="AT121" s="880"/>
      <c r="AU121" s="880"/>
      <c r="AV121" s="880"/>
      <c r="AW121" s="880"/>
      <c r="AX121" s="880"/>
      <c r="AY121" s="880"/>
      <c r="AZ121" s="376"/>
      <c r="BA121" s="363" t="s">
        <v>117</v>
      </c>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158</v>
      </c>
      <c r="BS121" s="598" t="s">
        <v>159</v>
      </c>
      <c r="BT121" s="598" t="s">
        <v>160</v>
      </c>
      <c r="BU121" s="598" t="s">
        <v>161</v>
      </c>
      <c r="BV121" s="598" t="s">
        <v>162</v>
      </c>
      <c r="BW121" s="598" t="s">
        <v>163</v>
      </c>
      <c r="BX121" s="598" t="s">
        <v>164</v>
      </c>
      <c r="BY121" s="599" t="s">
        <v>165</v>
      </c>
      <c r="BZ121" s="599" t="s">
        <v>166</v>
      </c>
      <c r="CA121" s="599" t="s">
        <v>167</v>
      </c>
      <c r="CB121" s="599" t="s">
        <v>168</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531" customFormat="true" ht="15" customHeight="true" x14ac:dyDescent="0.2">
      <c r="A122" s="1086" t="s">
        <v>18</v>
      </c>
      <c r="B122" s="407" t="s">
        <v>14</v>
      </c>
      <c r="C122" s="156">
        <f>C153+(C154)*'AIS09'!C130/100</f>
        <v>13.240587020770777</v>
      </c>
      <c r="D122" s="155">
        <f>D153+(D154)*'AIS09'!D130/100</f>
        <v>10.132699777790517</v>
      </c>
      <c r="E122" s="155">
        <f>E153+(E154)*'AIS09'!E130/100</f>
        <v>15.595702755025069</v>
      </c>
      <c r="F122" s="155">
        <f>F153+(F154)*'AIS09'!F130/100</f>
        <v>24.549216759399208</v>
      </c>
      <c r="G122" s="154">
        <f>G153+(G154)*'AIS09'!G130/100</f>
        <v>55.691290676109013</v>
      </c>
      <c r="H122" s="153">
        <f>H153+(H154)*'AIS09'!H130/100</f>
        <v>20.758162019353467</v>
      </c>
      <c r="I122" s="155">
        <f>I153+(I154)*'AIS09'!I130/100</f>
        <v>21.763304293722324</v>
      </c>
      <c r="J122" s="155">
        <f>J153+(J154)*'AIS09'!J130/100</f>
        <v>37.720578123676006</v>
      </c>
      <c r="K122" s="155">
        <f>K153+(K154)*'AIS09'!K130/100</f>
        <v>61.088427245313312</v>
      </c>
      <c r="L122" s="152">
        <f>L153+(L154)*'AIS09'!L130/100</f>
        <v>66.17217728679168</v>
      </c>
      <c r="M122" s="156">
        <f>M153+(M154)*'AIS09'!M130/100</f>
        <v>11.256798332364067</v>
      </c>
      <c r="N122" s="155">
        <f>N153+(N154)*'AIS09'!N130/100</f>
        <v>9.2445422860234014</v>
      </c>
      <c r="O122" s="155">
        <f>O153+(O154)*'AIS09'!O130/100</f>
        <v>11.94701128338942</v>
      </c>
      <c r="P122" s="155">
        <f>P153+(P154)*'AIS09'!P130/100</f>
        <v>18.715740725407553</v>
      </c>
      <c r="Q122" s="154">
        <f>Q153+(Q154)*'AIS09'!Q130/100</f>
        <v>23.955237569488222</v>
      </c>
      <c r="R122" s="153">
        <f>R153+(R154)*'AIS09'!R130/100</f>
        <v>36.63116813468578</v>
      </c>
      <c r="S122" s="155">
        <f>S153+(S154)*'AIS09'!S130/100</f>
        <v>28.200558631056861</v>
      </c>
      <c r="T122" s="155">
        <f>T153+(T154)*'AIS09'!T130/100</f>
        <v>18.794931826756095</v>
      </c>
      <c r="U122" s="155">
        <f>U153+(U154)*'AIS09'!U130/100</f>
        <v>27.757788206882086</v>
      </c>
      <c r="V122" s="155">
        <f>V153+(V154)*'AIS09'!V130/100</f>
        <v>62.748288722029656</v>
      </c>
      <c r="W122" s="155">
        <f>W153+(W154)*'AIS09'!W130/100</f>
        <v>30.272760449992646</v>
      </c>
      <c r="X122" s="155">
        <f>X153+(X154)*'AIS09'!X130/100</f>
        <v>15.680928534420438</v>
      </c>
      <c r="Y122" s="155">
        <f>Y153+(Y154)*'AIS09'!Y130/100</f>
        <v>31.968086644037953</v>
      </c>
      <c r="Z122" s="155">
        <f>Z153+(Z154)*'AIS09'!Z130/100</f>
        <v>11.945231561457049</v>
      </c>
      <c r="AA122" s="155">
        <f>AA153+(AA154)*'AIS09'!AA130/100</f>
        <v>35.312075730789132</v>
      </c>
      <c r="AB122" s="152">
        <f>AB153+(AB154)*'AIS09'!AB130/100</f>
        <v>7.2060605400459021</v>
      </c>
      <c r="AC122" s="880"/>
      <c r="AD122" s="880"/>
      <c r="AE122" s="880"/>
      <c r="AF122" s="880"/>
      <c r="AG122" s="880"/>
      <c r="AH122" s="880"/>
      <c r="AI122" s="880"/>
      <c r="AJ122" s="880"/>
      <c r="AK122" s="880"/>
      <c r="AL122" s="880"/>
      <c r="AM122" s="880"/>
      <c r="AN122" s="880"/>
      <c r="AO122" s="880"/>
      <c r="AP122" s="880"/>
      <c r="AQ122" s="880"/>
      <c r="AR122" s="880"/>
      <c r="AS122" s="880"/>
      <c r="AT122" s="880"/>
      <c r="AU122" s="880"/>
      <c r="AV122" s="880"/>
      <c r="AW122" s="880"/>
      <c r="AX122" s="880"/>
      <c r="AY122" s="880"/>
      <c r="AZ122" s="376"/>
      <c r="BA122" s="1114" t="s">
        <v>18</v>
      </c>
      <c r="BB122" s="624" t="s">
        <v>14</v>
      </c>
      <c r="BC122" s="87" t="s">
        <v>35</v>
      </c>
      <c r="BD122" s="83" t="s">
        <v>35</v>
      </c>
      <c r="BE122" s="83" t="s">
        <v>35</v>
      </c>
      <c r="BF122" s="83" t="s">
        <v>35</v>
      </c>
      <c r="BG122" s="78" t="s">
        <v>35</v>
      </c>
      <c r="BH122" s="87" t="s">
        <v>35</v>
      </c>
      <c r="BI122" s="83" t="s">
        <v>35</v>
      </c>
      <c r="BJ122" s="83" t="s">
        <v>35</v>
      </c>
      <c r="BK122" s="83" t="s">
        <v>35</v>
      </c>
      <c r="BL122" s="78" t="s">
        <v>35</v>
      </c>
      <c r="BM122" s="87" t="s">
        <v>35</v>
      </c>
      <c r="BN122" s="83" t="s">
        <v>35</v>
      </c>
      <c r="BO122" s="83" t="s">
        <v>35</v>
      </c>
      <c r="BP122" s="83" t="s">
        <v>35</v>
      </c>
      <c r="BQ122" s="78" t="s">
        <v>35</v>
      </c>
      <c r="BR122" s="87" t="s">
        <v>35</v>
      </c>
      <c r="BS122" s="83" t="s">
        <v>35</v>
      </c>
      <c r="BT122" s="83" t="s">
        <v>35</v>
      </c>
      <c r="BU122" s="83" t="s">
        <v>35</v>
      </c>
      <c r="BV122" s="83" t="s">
        <v>35</v>
      </c>
      <c r="BW122" s="83" t="s">
        <v>35</v>
      </c>
      <c r="BX122" s="83" t="s">
        <v>35</v>
      </c>
      <c r="BY122" s="71" t="s">
        <v>35</v>
      </c>
      <c r="BZ122" s="71" t="s">
        <v>35</v>
      </c>
      <c r="CA122" s="71" t="s">
        <v>35</v>
      </c>
      <c r="CB122" s="71" t="s">
        <v>35</v>
      </c>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row>
    <row r="123" s="531" customFormat="true" ht="15" customHeight="true" x14ac:dyDescent="0.2">
      <c r="A123" s="1087"/>
      <c r="B123" s="408" t="s">
        <v>51</v>
      </c>
      <c r="C123" s="151">
        <f>100-C122</f>
        <v>86.759412979229225</v>
      </c>
      <c r="D123" s="150">
        <f t="shared" ref="D123:AB123" si="3">100-D122</f>
        <v>89.867300222209479</v>
      </c>
      <c r="E123" s="150">
        <f t="shared" si="3"/>
        <v>84.404297244974927</v>
      </c>
      <c r="F123" s="150">
        <f t="shared" si="3"/>
        <v>75.450783240600799</v>
      </c>
      <c r="G123" s="149">
        <f t="shared" si="3"/>
        <v>44.308709323890987</v>
      </c>
      <c r="H123" s="148">
        <f t="shared" si="3"/>
        <v>79.241837980646537</v>
      </c>
      <c r="I123" s="150">
        <f t="shared" si="3"/>
        <v>78.236695706277672</v>
      </c>
      <c r="J123" s="150">
        <f t="shared" si="3"/>
        <v>62.279421876323994</v>
      </c>
      <c r="K123" s="150">
        <f t="shared" si="3"/>
        <v>38.911572754686688</v>
      </c>
      <c r="L123" s="147">
        <f t="shared" si="3"/>
        <v>33.82782271320832</v>
      </c>
      <c r="M123" s="151">
        <f t="shared" si="3"/>
        <v>88.74320166763593</v>
      </c>
      <c r="N123" s="150">
        <f t="shared" si="3"/>
        <v>90.755457713976597</v>
      </c>
      <c r="O123" s="150">
        <f t="shared" si="3"/>
        <v>88.052988716610585</v>
      </c>
      <c r="P123" s="150">
        <f t="shared" si="3"/>
        <v>81.284259274592443</v>
      </c>
      <c r="Q123" s="149">
        <f t="shared" si="3"/>
        <v>76.044762430511781</v>
      </c>
      <c r="R123" s="148">
        <f t="shared" si="3"/>
        <v>63.36883186531422</v>
      </c>
      <c r="S123" s="150">
        <f t="shared" si="3"/>
        <v>71.799441368943135</v>
      </c>
      <c r="T123" s="150">
        <f t="shared" si="3"/>
        <v>81.205068173243902</v>
      </c>
      <c r="U123" s="150">
        <f t="shared" si="3"/>
        <v>72.242211793117917</v>
      </c>
      <c r="V123" s="150">
        <f t="shared" si="3"/>
        <v>37.251711277970344</v>
      </c>
      <c r="W123" s="150">
        <f t="shared" si="3"/>
        <v>69.727239550007354</v>
      </c>
      <c r="X123" s="150">
        <f t="shared" si="3"/>
        <v>84.319071465579555</v>
      </c>
      <c r="Y123" s="150">
        <f t="shared" si="3"/>
        <v>68.031913355962047</v>
      </c>
      <c r="Z123" s="150">
        <f t="shared" si="3"/>
        <v>88.054768438542951</v>
      </c>
      <c r="AA123" s="150">
        <f t="shared" si="3"/>
        <v>64.687924269210868</v>
      </c>
      <c r="AB123" s="147">
        <f t="shared" si="3"/>
        <v>92.793939459954103</v>
      </c>
      <c r="AC123" s="880"/>
      <c r="AD123" s="880"/>
      <c r="AE123" s="880"/>
      <c r="AF123" s="880"/>
      <c r="AG123" s="880"/>
      <c r="AH123" s="880"/>
      <c r="AI123" s="880"/>
      <c r="AJ123" s="880"/>
      <c r="AK123" s="880"/>
      <c r="AL123" s="880"/>
      <c r="AM123" s="880"/>
      <c r="AN123" s="880"/>
      <c r="AO123" s="880"/>
      <c r="AP123" s="880"/>
      <c r="AQ123" s="880"/>
      <c r="AR123" s="880"/>
      <c r="AS123" s="880"/>
      <c r="AT123" s="880"/>
      <c r="AU123" s="880"/>
      <c r="AV123" s="880"/>
      <c r="AW123" s="880"/>
      <c r="AX123" s="880"/>
      <c r="AY123" s="880"/>
      <c r="AZ123" s="376"/>
      <c r="BA123" s="1115"/>
      <c r="BB123" s="622" t="s">
        <v>51</v>
      </c>
      <c r="BC123" s="86" t="s">
        <v>35</v>
      </c>
      <c r="BD123" s="82" t="s">
        <v>35</v>
      </c>
      <c r="BE123" s="82" t="s">
        <v>35</v>
      </c>
      <c r="BF123" s="82" t="s">
        <v>35</v>
      </c>
      <c r="BG123" s="77" t="s">
        <v>35</v>
      </c>
      <c r="BH123" s="86" t="s">
        <v>35</v>
      </c>
      <c r="BI123" s="82" t="s">
        <v>35</v>
      </c>
      <c r="BJ123" s="82" t="s">
        <v>35</v>
      </c>
      <c r="BK123" s="82" t="s">
        <v>35</v>
      </c>
      <c r="BL123" s="77" t="s">
        <v>35</v>
      </c>
      <c r="BM123" s="86" t="s">
        <v>35</v>
      </c>
      <c r="BN123" s="82" t="s">
        <v>35</v>
      </c>
      <c r="BO123" s="82" t="s">
        <v>35</v>
      </c>
      <c r="BP123" s="82" t="s">
        <v>35</v>
      </c>
      <c r="BQ123" s="77" t="s">
        <v>35</v>
      </c>
      <c r="BR123" s="86" t="s">
        <v>35</v>
      </c>
      <c r="BS123" s="82" t="s">
        <v>35</v>
      </c>
      <c r="BT123" s="82" t="s">
        <v>35</v>
      </c>
      <c r="BU123" s="82" t="s">
        <v>35</v>
      </c>
      <c r="BV123" s="82" t="s">
        <v>35</v>
      </c>
      <c r="BW123" s="82" t="s">
        <v>35</v>
      </c>
      <c r="BX123" s="82" t="s">
        <v>35</v>
      </c>
      <c r="BY123" s="70" t="s">
        <v>35</v>
      </c>
      <c r="BZ123" s="70" t="s">
        <v>35</v>
      </c>
      <c r="CA123" s="70" t="s">
        <v>35</v>
      </c>
      <c r="CB123" s="70" t="s">
        <v>35</v>
      </c>
      <c r="CC123" s="32"/>
      <c r="CD123" s="32"/>
      <c r="CE123" s="32"/>
      <c r="CF123" s="32"/>
      <c r="CG123" s="32"/>
      <c r="CH123" s="32"/>
      <c r="CI123" s="32"/>
      <c r="CJ123" s="32"/>
      <c r="CK123" s="32"/>
      <c r="CL123" s="32"/>
      <c r="CM123" s="32"/>
      <c r="CN123" s="32"/>
      <c r="CO123" s="32"/>
      <c r="CP123" s="32"/>
      <c r="CQ123" s="32"/>
      <c r="CR123" s="32"/>
      <c r="CS123" s="32"/>
      <c r="CT123" s="32"/>
      <c r="CU123" s="32"/>
      <c r="CV123" s="32"/>
      <c r="CW123" s="32"/>
      <c r="CX123" s="32"/>
      <c r="CY123" s="32"/>
      <c r="CZ123" s="32"/>
    </row>
    <row r="124" s="531" customFormat="true" ht="15" customHeight="true" x14ac:dyDescent="0.2">
      <c r="A124" s="1087" t="s">
        <v>50</v>
      </c>
      <c r="B124" s="408" t="s">
        <v>15</v>
      </c>
      <c r="C124" s="151">
        <f>C122*'AIS09'!C129/100</f>
        <v>11.050971689971156</v>
      </c>
      <c r="D124" s="150">
        <f>D122*'AIS09'!D129/100</f>
        <v>7.9716482420457044</v>
      </c>
      <c r="E124" s="150">
        <f>E122*'AIS09'!E129/100</f>
        <v>12.248791128655432</v>
      </c>
      <c r="F124" s="150">
        <f>F122*'AIS09'!F129/100</f>
        <v>17.820955352918858</v>
      </c>
      <c r="G124" s="149">
        <f>G122*'AIS09'!G129/100</f>
        <v>46.158908543564138</v>
      </c>
      <c r="H124" s="148">
        <f>H122*'AIS09'!H129/100</f>
        <v>16.222788665005954</v>
      </c>
      <c r="I124" s="150">
        <f>I122*'AIS09'!I129/100</f>
        <v>14.739774991569723</v>
      </c>
      <c r="J124" s="150">
        <f>J122*'AIS09'!J129/100</f>
        <v>28.619588957920016</v>
      </c>
      <c r="K124" s="150">
        <f>K122*'AIS09'!K129/100</f>
        <v>46.932768813581994</v>
      </c>
      <c r="L124" s="147">
        <f>L122*'AIS09'!L129/100</f>
        <v>59.106668401503818</v>
      </c>
      <c r="M124" s="151">
        <f>M122*'AIS09'!M129/100</f>
        <v>9.644007690682276</v>
      </c>
      <c r="N124" s="150">
        <f>N122*'AIS09'!N129/100</f>
        <v>7.1961075045348055</v>
      </c>
      <c r="O124" s="150">
        <f>O122*'AIS09'!O129/100</f>
        <v>9.4009569075971484</v>
      </c>
      <c r="P124" s="150">
        <f>P122*'AIS09'!P129/100</f>
        <v>14.426833021924244</v>
      </c>
      <c r="Q124" s="149">
        <f>Q122*'AIS09'!Q129/100</f>
        <v>19.177501205473398</v>
      </c>
      <c r="R124" s="148">
        <f>R122*'AIS09'!R129/100</f>
        <v>29.426387623809113</v>
      </c>
      <c r="S124" s="150">
        <f>S122*'AIS09'!S129/100</f>
        <v>26.865950730330997</v>
      </c>
      <c r="T124" s="150">
        <f>T122*'AIS09'!T129/100</f>
        <v>17.128941400722429</v>
      </c>
      <c r="U124" s="150">
        <f>U122*'AIS09'!U129/100</f>
        <v>17.890289355264578</v>
      </c>
      <c r="V124" s="150">
        <f>V122*'AIS09'!V129/100</f>
        <v>48.089444491806518</v>
      </c>
      <c r="W124" s="150">
        <f>W122*'AIS09'!W129/100</f>
        <v>27.527471877006228</v>
      </c>
      <c r="X124" s="150">
        <f>X122*'AIS09'!X129/100</f>
        <v>13.249939102378768</v>
      </c>
      <c r="Y124" s="150">
        <f>Y122*'AIS09'!Y129/100</f>
        <v>25.954787866328978</v>
      </c>
      <c r="Z124" s="150">
        <f>Z122*'AIS09'!Z129/100</f>
        <v>6.3711933699007259</v>
      </c>
      <c r="AA124" s="150">
        <f>AA122*'AIS09'!AA129/100</f>
        <v>25.637711785659988</v>
      </c>
      <c r="AB124" s="147">
        <f>AB122*'AIS09'!AB129/100</f>
        <v>5.5876349560406382</v>
      </c>
      <c r="AC124" s="880"/>
      <c r="AD124" s="880"/>
      <c r="AE124" s="880"/>
      <c r="AF124" s="880"/>
      <c r="AG124" s="880"/>
      <c r="AH124" s="880"/>
      <c r="AI124" s="880"/>
      <c r="AJ124" s="880"/>
      <c r="AK124" s="880"/>
      <c r="AL124" s="880"/>
      <c r="AM124" s="880"/>
      <c r="AN124" s="880"/>
      <c r="AO124" s="880"/>
      <c r="AP124" s="880"/>
      <c r="AQ124" s="880"/>
      <c r="AR124" s="880"/>
      <c r="AS124" s="880"/>
      <c r="AT124" s="880"/>
      <c r="AU124" s="880"/>
      <c r="AV124" s="880"/>
      <c r="AW124" s="880"/>
      <c r="AX124" s="880"/>
      <c r="AY124" s="880"/>
      <c r="AZ124" s="376"/>
      <c r="BA124" s="1115" t="s">
        <v>50</v>
      </c>
      <c r="BB124" s="622" t="s">
        <v>15</v>
      </c>
      <c r="BC124" s="86" t="s">
        <v>35</v>
      </c>
      <c r="BD124" s="82" t="s">
        <v>35</v>
      </c>
      <c r="BE124" s="82" t="s">
        <v>35</v>
      </c>
      <c r="BF124" s="82" t="s">
        <v>35</v>
      </c>
      <c r="BG124" s="77" t="s">
        <v>35</v>
      </c>
      <c r="BH124" s="86" t="s">
        <v>35</v>
      </c>
      <c r="BI124" s="82" t="s">
        <v>35</v>
      </c>
      <c r="BJ124" s="82" t="s">
        <v>35</v>
      </c>
      <c r="BK124" s="82" t="s">
        <v>35</v>
      </c>
      <c r="BL124" s="77" t="s">
        <v>35</v>
      </c>
      <c r="BM124" s="86" t="s">
        <v>35</v>
      </c>
      <c r="BN124" s="82" t="s">
        <v>35</v>
      </c>
      <c r="BO124" s="82" t="s">
        <v>35</v>
      </c>
      <c r="BP124" s="82" t="s">
        <v>35</v>
      </c>
      <c r="BQ124" s="77" t="s">
        <v>35</v>
      </c>
      <c r="BR124" s="86" t="s">
        <v>35</v>
      </c>
      <c r="BS124" s="82" t="s">
        <v>35</v>
      </c>
      <c r="BT124" s="82" t="s">
        <v>35</v>
      </c>
      <c r="BU124" s="82" t="s">
        <v>35</v>
      </c>
      <c r="BV124" s="82" t="s">
        <v>35</v>
      </c>
      <c r="BW124" s="82" t="s">
        <v>35</v>
      </c>
      <c r="BX124" s="82" t="s">
        <v>35</v>
      </c>
      <c r="BY124" s="70" t="s">
        <v>35</v>
      </c>
      <c r="BZ124" s="70" t="s">
        <v>35</v>
      </c>
      <c r="CA124" s="70" t="s">
        <v>35</v>
      </c>
      <c r="CB124" s="70" t="s">
        <v>35</v>
      </c>
      <c r="CC124" s="32"/>
      <c r="CD124" s="32"/>
      <c r="CE124" s="32"/>
      <c r="CF124" s="32"/>
      <c r="CG124" s="32"/>
      <c r="CH124" s="32"/>
      <c r="CI124" s="32"/>
      <c r="CJ124" s="32"/>
      <c r="CK124" s="32"/>
      <c r="CL124" s="32"/>
      <c r="CM124" s="32"/>
      <c r="CN124" s="32"/>
      <c r="CO124" s="32"/>
      <c r="CP124" s="32"/>
      <c r="CQ124" s="32"/>
      <c r="CR124" s="32"/>
      <c r="CS124" s="32"/>
      <c r="CT124" s="32"/>
      <c r="CU124" s="32"/>
      <c r="CV124" s="32"/>
      <c r="CW124" s="32"/>
      <c r="CX124" s="32"/>
      <c r="CY124" s="32"/>
      <c r="CZ124" s="32"/>
    </row>
    <row r="125" s="531" customFormat="true" ht="15" customHeight="true" x14ac:dyDescent="0.2">
      <c r="A125" s="1087"/>
      <c r="B125" s="408" t="s">
        <v>16</v>
      </c>
      <c r="C125" s="151">
        <f>C122*'AIS09'!C128/100</f>
        <v>2.1896153307996253</v>
      </c>
      <c r="D125" s="150">
        <f>D122*'AIS09'!D128/100</f>
        <v>2.1610515357448103</v>
      </c>
      <c r="E125" s="150">
        <f>E122*'AIS09'!E128/100</f>
        <v>3.346911626369641</v>
      </c>
      <c r="F125" s="150">
        <f>F122*'AIS09'!F128/100</f>
        <v>6.7282614064803594</v>
      </c>
      <c r="G125" s="149">
        <f>G122*'AIS09'!G128/100</f>
        <v>9.5323821325449174</v>
      </c>
      <c r="H125" s="148">
        <f>H122*'AIS09'!H128/100</f>
        <v>4.535373354347513</v>
      </c>
      <c r="I125" s="150">
        <f>I122*'AIS09'!I128/100</f>
        <v>7.0235293021526175</v>
      </c>
      <c r="J125" s="150">
        <f>J122*'AIS09'!J128/100</f>
        <v>9.1009891657559816</v>
      </c>
      <c r="K125" s="150">
        <f>K122*'AIS09'!K128/100</f>
        <v>14.155658431731279</v>
      </c>
      <c r="L125" s="147">
        <f>L122*'AIS09'!L128/100</f>
        <v>7.0655088852878398</v>
      </c>
      <c r="M125" s="151">
        <f>M122*'AIS09'!M128/100</f>
        <v>1.6127906416817896</v>
      </c>
      <c r="N125" s="150">
        <f>N122*'AIS09'!N128/100</f>
        <v>2.048434781488595</v>
      </c>
      <c r="O125" s="150">
        <f>O122*'AIS09'!O128/100</f>
        <v>2.5460543757922709</v>
      </c>
      <c r="P125" s="150">
        <f>P122*'AIS09'!P128/100</f>
        <v>4.2889077034832912</v>
      </c>
      <c r="Q125" s="149">
        <f>Q122*'AIS09'!Q128/100</f>
        <v>4.7777363640148369</v>
      </c>
      <c r="R125" s="148">
        <f>R122*'AIS09'!R128/100</f>
        <v>7.2047805108766534</v>
      </c>
      <c r="S125" s="150">
        <f>S122*'AIS09'!S128/100</f>
        <v>1.3346079007258655</v>
      </c>
      <c r="T125" s="150">
        <f>T122*'AIS09'!T128/100</f>
        <v>1.6659904260336622</v>
      </c>
      <c r="U125" s="150">
        <f>U122*'AIS09'!U128/100</f>
        <v>9.8674988516175173</v>
      </c>
      <c r="V125" s="150">
        <f>V122*'AIS09'!V128/100</f>
        <v>14.658844230223128</v>
      </c>
      <c r="W125" s="150">
        <f>W122*'AIS09'!W128/100</f>
        <v>2.7452885729864223</v>
      </c>
      <c r="X125" s="150">
        <f>X122*'AIS09'!X128/100</f>
        <v>2.4309894320416716</v>
      </c>
      <c r="Y125" s="150">
        <f>Y122*'AIS09'!Y128/100</f>
        <v>6.0132987777089761</v>
      </c>
      <c r="Z125" s="150">
        <f>Z122*'AIS09'!Z128/100</f>
        <v>5.5740381915563351</v>
      </c>
      <c r="AA125" s="150">
        <f>AA122*'AIS09'!AA128/100</f>
        <v>9.6743639451291639</v>
      </c>
      <c r="AB125" s="147">
        <f>AB122*'AIS09'!AB128/100</f>
        <v>1.6184255840052659</v>
      </c>
      <c r="AC125" s="880"/>
      <c r="AD125" s="880"/>
      <c r="AE125" s="880"/>
      <c r="AF125" s="880"/>
      <c r="AG125" s="880"/>
      <c r="AH125" s="880"/>
      <c r="AI125" s="880"/>
      <c r="AJ125" s="880"/>
      <c r="AK125" s="880"/>
      <c r="AL125" s="880"/>
      <c r="AM125" s="880"/>
      <c r="AN125" s="880"/>
      <c r="AO125" s="880"/>
      <c r="AP125" s="880"/>
      <c r="AQ125" s="880"/>
      <c r="AR125" s="880"/>
      <c r="AS125" s="880"/>
      <c r="AT125" s="880"/>
      <c r="AU125" s="880"/>
      <c r="AV125" s="880"/>
      <c r="AW125" s="880"/>
      <c r="AX125" s="880"/>
      <c r="AY125" s="880"/>
      <c r="AZ125" s="376"/>
      <c r="BA125" s="1115"/>
      <c r="BB125" s="622" t="s">
        <v>16</v>
      </c>
      <c r="BC125" s="86" t="s">
        <v>35</v>
      </c>
      <c r="BD125" s="82" t="s">
        <v>35</v>
      </c>
      <c r="BE125" s="82" t="s">
        <v>35</v>
      </c>
      <c r="BF125" s="82" t="s">
        <v>35</v>
      </c>
      <c r="BG125" s="77" t="s">
        <v>35</v>
      </c>
      <c r="BH125" s="86" t="s">
        <v>35</v>
      </c>
      <c r="BI125" s="82" t="s">
        <v>35</v>
      </c>
      <c r="BJ125" s="82" t="s">
        <v>35</v>
      </c>
      <c r="BK125" s="82" t="s">
        <v>35</v>
      </c>
      <c r="BL125" s="77" t="s">
        <v>35</v>
      </c>
      <c r="BM125" s="86" t="s">
        <v>35</v>
      </c>
      <c r="BN125" s="82" t="s">
        <v>35</v>
      </c>
      <c r="BO125" s="82" t="s">
        <v>35</v>
      </c>
      <c r="BP125" s="82" t="s">
        <v>35</v>
      </c>
      <c r="BQ125" s="77" t="s">
        <v>35</v>
      </c>
      <c r="BR125" s="86" t="s">
        <v>35</v>
      </c>
      <c r="BS125" s="82" t="s">
        <v>35</v>
      </c>
      <c r="BT125" s="82" t="s">
        <v>35</v>
      </c>
      <c r="BU125" s="82" t="s">
        <v>35</v>
      </c>
      <c r="BV125" s="82" t="s">
        <v>35</v>
      </c>
      <c r="BW125" s="82" t="s">
        <v>35</v>
      </c>
      <c r="BX125" s="82" t="s">
        <v>35</v>
      </c>
      <c r="BY125" s="70" t="s">
        <v>35</v>
      </c>
      <c r="BZ125" s="70" t="s">
        <v>35</v>
      </c>
      <c r="CA125" s="70" t="s">
        <v>35</v>
      </c>
      <c r="CB125" s="70" t="s">
        <v>35</v>
      </c>
      <c r="CC125" s="32"/>
      <c r="CD125" s="32"/>
      <c r="CE125" s="32"/>
      <c r="CF125" s="32"/>
      <c r="CG125" s="32"/>
      <c r="CH125" s="32"/>
      <c r="CI125" s="32"/>
      <c r="CJ125" s="32"/>
      <c r="CK125" s="32"/>
      <c r="CL125" s="32"/>
      <c r="CM125" s="32"/>
      <c r="CN125" s="32"/>
      <c r="CO125" s="32"/>
      <c r="CP125" s="32"/>
      <c r="CQ125" s="32"/>
      <c r="CR125" s="32"/>
      <c r="CS125" s="32"/>
      <c r="CT125" s="32"/>
      <c r="CU125" s="32"/>
      <c r="CV125" s="32"/>
      <c r="CW125" s="32"/>
      <c r="CX125" s="32"/>
      <c r="CY125" s="32"/>
      <c r="CZ125" s="32"/>
    </row>
    <row r="126" s="531" customFormat="true" ht="15" customHeight="true" x14ac:dyDescent="0.2">
      <c r="A126" s="1087"/>
      <c r="B126" s="408" t="s">
        <v>22</v>
      </c>
      <c r="C126" s="151">
        <f>100-C124-C125-C127</f>
        <v>22.514552222073178</v>
      </c>
      <c r="D126" s="150">
        <f t="shared" ref="D126:AB126" si="4">100-D124-D125-D127</f>
        <v>20.845140806611795</v>
      </c>
      <c r="E126" s="150">
        <f t="shared" si="4"/>
        <v>27.312422040495413</v>
      </c>
      <c r="F126" s="150">
        <f t="shared" si="4"/>
        <v>39.224436846292242</v>
      </c>
      <c r="G126" s="149">
        <f t="shared" si="4"/>
        <v>39.844828333048383</v>
      </c>
      <c r="H126" s="148">
        <f t="shared" si="4"/>
        <v>37.144461222273073</v>
      </c>
      <c r="I126" s="150">
        <f t="shared" si="4"/>
        <v>44.725652470304624</v>
      </c>
      <c r="J126" s="150">
        <f t="shared" si="4"/>
        <v>52.149945200501783</v>
      </c>
      <c r="K126" s="150">
        <f t="shared" si="4"/>
        <v>34.877825934367763</v>
      </c>
      <c r="L126" s="147">
        <f t="shared" si="4"/>
        <v>33.362846303971722</v>
      </c>
      <c r="M126" s="151">
        <f t="shared" si="4"/>
        <v>19.125302612989216</v>
      </c>
      <c r="N126" s="150">
        <f t="shared" si="4"/>
        <v>19.75862843353849</v>
      </c>
      <c r="O126" s="150">
        <f t="shared" si="4"/>
        <v>24.996443105177839</v>
      </c>
      <c r="P126" s="150">
        <f t="shared" si="4"/>
        <v>22.476288067658601</v>
      </c>
      <c r="Q126" s="149">
        <f t="shared" si="4"/>
        <v>33.586888013445893</v>
      </c>
      <c r="R126" s="148">
        <f t="shared" si="4"/>
        <v>24.248472459546996</v>
      </c>
      <c r="S126" s="150">
        <f t="shared" si="4"/>
        <v>39.855085100402945</v>
      </c>
      <c r="T126" s="150">
        <f t="shared" si="4"/>
        <v>45.319345869350784</v>
      </c>
      <c r="U126" s="150">
        <f t="shared" si="4"/>
        <v>24.112563360756383</v>
      </c>
      <c r="V126" s="150">
        <f t="shared" si="4"/>
        <v>37.020718221972707</v>
      </c>
      <c r="W126" s="150">
        <f t="shared" si="4"/>
        <v>61.142213771820117</v>
      </c>
      <c r="X126" s="150">
        <f t="shared" si="4"/>
        <v>25.388104515682578</v>
      </c>
      <c r="Y126" s="150">
        <f t="shared" si="4"/>
        <v>45.863645987266111</v>
      </c>
      <c r="Z126" s="150">
        <f t="shared" si="4"/>
        <v>18.582688457103359</v>
      </c>
      <c r="AA126" s="150">
        <f t="shared" si="4"/>
        <v>19.185933450366456</v>
      </c>
      <c r="AB126" s="147">
        <f t="shared" si="4"/>
        <v>13.260249098095187</v>
      </c>
      <c r="AC126" s="880"/>
      <c r="AD126" s="880"/>
      <c r="AE126" s="880"/>
      <c r="AF126" s="880"/>
      <c r="AG126" s="880"/>
      <c r="AH126" s="880"/>
      <c r="AI126" s="880"/>
      <c r="AJ126" s="880"/>
      <c r="AK126" s="880"/>
      <c r="AL126" s="880"/>
      <c r="AM126" s="880"/>
      <c r="AN126" s="880"/>
      <c r="AO126" s="880"/>
      <c r="AP126" s="880"/>
      <c r="AQ126" s="880"/>
      <c r="AR126" s="880"/>
      <c r="AS126" s="880"/>
      <c r="AT126" s="880"/>
      <c r="AU126" s="880"/>
      <c r="AV126" s="880"/>
      <c r="AW126" s="880"/>
      <c r="AX126" s="880"/>
      <c r="AY126" s="880"/>
      <c r="AZ126" s="376"/>
      <c r="BA126" s="1115"/>
      <c r="BB126" s="622" t="s">
        <v>22</v>
      </c>
      <c r="BC126" s="86" t="s">
        <v>35</v>
      </c>
      <c r="BD126" s="82" t="s">
        <v>35</v>
      </c>
      <c r="BE126" s="82" t="s">
        <v>35</v>
      </c>
      <c r="BF126" s="82" t="s">
        <v>35</v>
      </c>
      <c r="BG126" s="77" t="s">
        <v>35</v>
      </c>
      <c r="BH126" s="86" t="s">
        <v>35</v>
      </c>
      <c r="BI126" s="82" t="s">
        <v>35</v>
      </c>
      <c r="BJ126" s="82" t="s">
        <v>35</v>
      </c>
      <c r="BK126" s="82" t="s">
        <v>35</v>
      </c>
      <c r="BL126" s="77" t="s">
        <v>35</v>
      </c>
      <c r="BM126" s="86" t="s">
        <v>35</v>
      </c>
      <c r="BN126" s="82" t="s">
        <v>35</v>
      </c>
      <c r="BO126" s="82" t="s">
        <v>35</v>
      </c>
      <c r="BP126" s="82" t="s">
        <v>35</v>
      </c>
      <c r="BQ126" s="77" t="s">
        <v>35</v>
      </c>
      <c r="BR126" s="86" t="s">
        <v>35</v>
      </c>
      <c r="BS126" s="82" t="s">
        <v>35</v>
      </c>
      <c r="BT126" s="82" t="s">
        <v>35</v>
      </c>
      <c r="BU126" s="82" t="s">
        <v>35</v>
      </c>
      <c r="BV126" s="82" t="s">
        <v>35</v>
      </c>
      <c r="BW126" s="82" t="s">
        <v>35</v>
      </c>
      <c r="BX126" s="82" t="s">
        <v>35</v>
      </c>
      <c r="BY126" s="70" t="s">
        <v>35</v>
      </c>
      <c r="BZ126" s="70" t="s">
        <v>35</v>
      </c>
      <c r="CA126" s="70" t="s">
        <v>35</v>
      </c>
      <c r="CB126" s="70" t="s">
        <v>35</v>
      </c>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row>
    <row r="127" s="531" customFormat="true" ht="15" customHeight="true" x14ac:dyDescent="0.2">
      <c r="A127" s="1087"/>
      <c r="B127" s="408" t="s">
        <v>19</v>
      </c>
      <c r="C127" s="151">
        <f>C156</f>
        <v>64.244860757156033</v>
      </c>
      <c r="D127" s="150">
        <f t="shared" ref="D127:AB127" si="5">D156</f>
        <v>69.022159415597699</v>
      </c>
      <c r="E127" s="150">
        <f t="shared" si="5"/>
        <v>57.091875204479514</v>
      </c>
      <c r="F127" s="150">
        <f t="shared" si="5"/>
        <v>36.226346394308543</v>
      </c>
      <c r="G127" s="149">
        <f t="shared" si="5"/>
        <v>4.4638809908425623</v>
      </c>
      <c r="H127" s="148">
        <f t="shared" si="5"/>
        <v>42.097376758373464</v>
      </c>
      <c r="I127" s="150">
        <f t="shared" si="5"/>
        <v>33.511043235973034</v>
      </c>
      <c r="J127" s="150">
        <f t="shared" si="5"/>
        <v>10.129476675822218</v>
      </c>
      <c r="K127" s="150">
        <f t="shared" si="5"/>
        <v>4.0337468203189699</v>
      </c>
      <c r="L127" s="147">
        <f t="shared" si="5"/>
        <v>0.46497640923661909</v>
      </c>
      <c r="M127" s="151">
        <f t="shared" si="5"/>
        <v>69.617899054646728</v>
      </c>
      <c r="N127" s="150">
        <f t="shared" si="5"/>
        <v>70.996829280438106</v>
      </c>
      <c r="O127" s="150">
        <f t="shared" si="5"/>
        <v>63.056545611432746</v>
      </c>
      <c r="P127" s="150">
        <f t="shared" si="5"/>
        <v>58.807971206933871</v>
      </c>
      <c r="Q127" s="149">
        <f t="shared" si="5"/>
        <v>42.457874417065874</v>
      </c>
      <c r="R127" s="148">
        <f t="shared" si="5"/>
        <v>39.120359405767232</v>
      </c>
      <c r="S127" s="150">
        <f t="shared" si="5"/>
        <v>31.94435626854019</v>
      </c>
      <c r="T127" s="150">
        <f t="shared" si="5"/>
        <v>35.885722303893132</v>
      </c>
      <c r="U127" s="150">
        <f t="shared" si="5"/>
        <v>48.129648432361535</v>
      </c>
      <c r="V127" s="150">
        <f t="shared" si="5"/>
        <v>0.23099305599764952</v>
      </c>
      <c r="W127" s="150">
        <f t="shared" si="5"/>
        <v>8.5850257781872248</v>
      </c>
      <c r="X127" s="150">
        <f t="shared" si="5"/>
        <v>58.930966949896991</v>
      </c>
      <c r="Y127" s="150">
        <f t="shared" si="5"/>
        <v>22.168267368695926</v>
      </c>
      <c r="Z127" s="150">
        <f t="shared" si="5"/>
        <v>69.472079981439578</v>
      </c>
      <c r="AA127" s="150">
        <f t="shared" si="5"/>
        <v>45.501990818844398</v>
      </c>
      <c r="AB127" s="147">
        <f t="shared" si="5"/>
        <v>79.533690361858916</v>
      </c>
      <c r="AC127" s="880"/>
      <c r="AD127" s="880"/>
      <c r="AE127" s="880"/>
      <c r="AF127" s="880"/>
      <c r="AG127" s="880"/>
      <c r="AH127" s="880"/>
      <c r="AI127" s="880"/>
      <c r="AJ127" s="880"/>
      <c r="AK127" s="880"/>
      <c r="AL127" s="880"/>
      <c r="AM127" s="880"/>
      <c r="AN127" s="880"/>
      <c r="AO127" s="880"/>
      <c r="AP127" s="880"/>
      <c r="AQ127" s="880"/>
      <c r="AR127" s="880"/>
      <c r="AS127" s="880"/>
      <c r="AT127" s="880"/>
      <c r="AU127" s="880"/>
      <c r="AV127" s="880"/>
      <c r="AW127" s="880"/>
      <c r="AX127" s="880"/>
      <c r="AY127" s="880"/>
      <c r="AZ127" s="376"/>
      <c r="BA127" s="1115"/>
      <c r="BB127" s="622" t="s">
        <v>19</v>
      </c>
      <c r="BC127" s="86" t="s">
        <v>35</v>
      </c>
      <c r="BD127" s="82" t="s">
        <v>35</v>
      </c>
      <c r="BE127" s="82" t="s">
        <v>35</v>
      </c>
      <c r="BF127" s="82" t="s">
        <v>35</v>
      </c>
      <c r="BG127" s="77" t="s">
        <v>35</v>
      </c>
      <c r="BH127" s="86" t="s">
        <v>35</v>
      </c>
      <c r="BI127" s="82" t="s">
        <v>35</v>
      </c>
      <c r="BJ127" s="82" t="s">
        <v>35</v>
      </c>
      <c r="BK127" s="82" t="s">
        <v>35</v>
      </c>
      <c r="BL127" s="77" t="s">
        <v>35</v>
      </c>
      <c r="BM127" s="86" t="s">
        <v>35</v>
      </c>
      <c r="BN127" s="82" t="s">
        <v>35</v>
      </c>
      <c r="BO127" s="82" t="s">
        <v>35</v>
      </c>
      <c r="BP127" s="82" t="s">
        <v>35</v>
      </c>
      <c r="BQ127" s="77" t="s">
        <v>35</v>
      </c>
      <c r="BR127" s="86" t="s">
        <v>35</v>
      </c>
      <c r="BS127" s="82" t="s">
        <v>35</v>
      </c>
      <c r="BT127" s="82" t="s">
        <v>35</v>
      </c>
      <c r="BU127" s="82" t="s">
        <v>35</v>
      </c>
      <c r="BV127" s="82" t="s">
        <v>35</v>
      </c>
      <c r="BW127" s="82" t="s">
        <v>35</v>
      </c>
      <c r="BX127" s="82" t="s">
        <v>35</v>
      </c>
      <c r="BY127" s="70" t="s">
        <v>35</v>
      </c>
      <c r="BZ127" s="70" t="s">
        <v>35</v>
      </c>
      <c r="CA127" s="70" t="s">
        <v>35</v>
      </c>
      <c r="CB127" s="70" t="s">
        <v>35</v>
      </c>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row>
    <row r="128" s="531" customFormat="true" ht="15" customHeight="true" x14ac:dyDescent="0.2">
      <c r="A128" s="1087" t="s">
        <v>181</v>
      </c>
      <c r="B128" s="408" t="s">
        <v>49</v>
      </c>
      <c r="C128" s="102" t="s">
        <v>35</v>
      </c>
      <c r="D128" s="99" t="s">
        <v>35</v>
      </c>
      <c r="E128" s="99" t="s">
        <v>35</v>
      </c>
      <c r="F128" s="99" t="s">
        <v>35</v>
      </c>
      <c r="G128" s="96" t="s">
        <v>35</v>
      </c>
      <c r="H128" s="93" t="s">
        <v>35</v>
      </c>
      <c r="I128" s="99" t="s">
        <v>35</v>
      </c>
      <c r="J128" s="99" t="s">
        <v>35</v>
      </c>
      <c r="K128" s="99" t="s">
        <v>35</v>
      </c>
      <c r="L128" s="90" t="s">
        <v>35</v>
      </c>
      <c r="M128" s="102" t="s">
        <v>35</v>
      </c>
      <c r="N128" s="99" t="s">
        <v>35</v>
      </c>
      <c r="O128" s="99" t="s">
        <v>35</v>
      </c>
      <c r="P128" s="99" t="s">
        <v>35</v>
      </c>
      <c r="Q128" s="96" t="s">
        <v>35</v>
      </c>
      <c r="R128" s="93" t="s">
        <v>35</v>
      </c>
      <c r="S128" s="99" t="s">
        <v>35</v>
      </c>
      <c r="T128" s="99" t="s">
        <v>35</v>
      </c>
      <c r="U128" s="99" t="s">
        <v>35</v>
      </c>
      <c r="V128" s="99" t="s">
        <v>35</v>
      </c>
      <c r="W128" s="99" t="s">
        <v>35</v>
      </c>
      <c r="X128" s="99" t="s">
        <v>35</v>
      </c>
      <c r="Y128" s="99" t="s">
        <v>35</v>
      </c>
      <c r="Z128" s="99" t="s">
        <v>35</v>
      </c>
      <c r="AA128" s="99" t="s">
        <v>35</v>
      </c>
      <c r="AB128" s="90" t="s">
        <v>35</v>
      </c>
      <c r="AC128" s="880"/>
      <c r="AD128" s="880"/>
      <c r="AE128" s="880"/>
      <c r="AF128" s="880"/>
      <c r="AG128" s="880"/>
      <c r="AH128" s="880"/>
      <c r="AI128" s="880"/>
      <c r="AJ128" s="880"/>
      <c r="AK128" s="880"/>
      <c r="AL128" s="880"/>
      <c r="AM128" s="880"/>
      <c r="AN128" s="880"/>
      <c r="AO128" s="880"/>
      <c r="AP128" s="880"/>
      <c r="AQ128" s="880"/>
      <c r="AR128" s="880"/>
      <c r="AS128" s="880"/>
      <c r="AT128" s="880"/>
      <c r="AU128" s="880"/>
      <c r="AV128" s="880"/>
      <c r="AW128" s="880"/>
      <c r="AX128" s="880"/>
      <c r="AY128" s="880"/>
      <c r="AZ128" s="376"/>
      <c r="BA128" s="1115" t="s">
        <v>109</v>
      </c>
      <c r="BB128" s="622" t="s">
        <v>49</v>
      </c>
      <c r="BC128" s="86" t="s">
        <v>35</v>
      </c>
      <c r="BD128" s="82" t="s">
        <v>35</v>
      </c>
      <c r="BE128" s="82" t="s">
        <v>35</v>
      </c>
      <c r="BF128" s="82" t="s">
        <v>35</v>
      </c>
      <c r="BG128" s="77" t="s">
        <v>35</v>
      </c>
      <c r="BH128" s="86" t="s">
        <v>35</v>
      </c>
      <c r="BI128" s="82" t="s">
        <v>35</v>
      </c>
      <c r="BJ128" s="82" t="s">
        <v>35</v>
      </c>
      <c r="BK128" s="82" t="s">
        <v>35</v>
      </c>
      <c r="BL128" s="77" t="s">
        <v>35</v>
      </c>
      <c r="BM128" s="86" t="s">
        <v>35</v>
      </c>
      <c r="BN128" s="82" t="s">
        <v>35</v>
      </c>
      <c r="BO128" s="82" t="s">
        <v>35</v>
      </c>
      <c r="BP128" s="82" t="s">
        <v>35</v>
      </c>
      <c r="BQ128" s="77" t="s">
        <v>35</v>
      </c>
      <c r="BR128" s="86" t="s">
        <v>35</v>
      </c>
      <c r="BS128" s="82" t="s">
        <v>35</v>
      </c>
      <c r="BT128" s="82" t="s">
        <v>35</v>
      </c>
      <c r="BU128" s="82" t="s">
        <v>35</v>
      </c>
      <c r="BV128" s="82" t="s">
        <v>35</v>
      </c>
      <c r="BW128" s="82" t="s">
        <v>35</v>
      </c>
      <c r="BX128" s="82" t="s">
        <v>35</v>
      </c>
      <c r="BY128" s="70" t="s">
        <v>35</v>
      </c>
      <c r="BZ128" s="70" t="s">
        <v>35</v>
      </c>
      <c r="CA128" s="70" t="s">
        <v>35</v>
      </c>
      <c r="CB128" s="70" t="s">
        <v>35</v>
      </c>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row>
    <row r="129" s="531" customFormat="true" ht="15" customHeight="true" x14ac:dyDescent="0.2">
      <c r="A129" s="1088"/>
      <c r="B129" s="409" t="s">
        <v>48</v>
      </c>
      <c r="C129" s="101" t="s">
        <v>35</v>
      </c>
      <c r="D129" s="98" t="s">
        <v>35</v>
      </c>
      <c r="E129" s="98" t="s">
        <v>35</v>
      </c>
      <c r="F129" s="98" t="s">
        <v>35</v>
      </c>
      <c r="G129" s="95" t="s">
        <v>35</v>
      </c>
      <c r="H129" s="92" t="s">
        <v>35</v>
      </c>
      <c r="I129" s="98" t="s">
        <v>35</v>
      </c>
      <c r="J129" s="98" t="s">
        <v>35</v>
      </c>
      <c r="K129" s="98" t="s">
        <v>35</v>
      </c>
      <c r="L129" s="89" t="s">
        <v>35</v>
      </c>
      <c r="M129" s="101" t="s">
        <v>35</v>
      </c>
      <c r="N129" s="98" t="s">
        <v>35</v>
      </c>
      <c r="O129" s="98" t="s">
        <v>35</v>
      </c>
      <c r="P129" s="98" t="s">
        <v>35</v>
      </c>
      <c r="Q129" s="95" t="s">
        <v>35</v>
      </c>
      <c r="R129" s="92" t="s">
        <v>35</v>
      </c>
      <c r="S129" s="98" t="s">
        <v>35</v>
      </c>
      <c r="T129" s="98" t="s">
        <v>35</v>
      </c>
      <c r="U129" s="98" t="s">
        <v>35</v>
      </c>
      <c r="V129" s="98" t="s">
        <v>35</v>
      </c>
      <c r="W129" s="98" t="s">
        <v>35</v>
      </c>
      <c r="X129" s="98" t="s">
        <v>35</v>
      </c>
      <c r="Y129" s="98" t="s">
        <v>35</v>
      </c>
      <c r="Z129" s="98" t="s">
        <v>35</v>
      </c>
      <c r="AA129" s="98" t="s">
        <v>35</v>
      </c>
      <c r="AB129" s="89" t="s">
        <v>35</v>
      </c>
      <c r="AC129" s="880"/>
      <c r="AD129" s="880"/>
      <c r="AE129" s="880"/>
      <c r="AF129" s="880"/>
      <c r="AG129" s="880"/>
      <c r="AH129" s="880"/>
      <c r="AI129" s="880"/>
      <c r="AJ129" s="880"/>
      <c r="AK129" s="880"/>
      <c r="AL129" s="880"/>
      <c r="AM129" s="880"/>
      <c r="AN129" s="880"/>
      <c r="AO129" s="880"/>
      <c r="AP129" s="880"/>
      <c r="AQ129" s="880"/>
      <c r="AR129" s="880"/>
      <c r="AS129" s="880"/>
      <c r="AT129" s="880"/>
      <c r="AU129" s="880"/>
      <c r="AV129" s="880"/>
      <c r="AW129" s="880"/>
      <c r="AX129" s="880"/>
      <c r="AY129" s="880"/>
      <c r="AZ129" s="376"/>
      <c r="BA129" s="1117"/>
      <c r="BB129" s="623" t="s">
        <v>48</v>
      </c>
      <c r="BC129" s="85" t="s">
        <v>35</v>
      </c>
      <c r="BD129" s="81" t="s">
        <v>35</v>
      </c>
      <c r="BE129" s="81" t="s">
        <v>35</v>
      </c>
      <c r="BF129" s="81" t="s">
        <v>35</v>
      </c>
      <c r="BG129" s="76" t="s">
        <v>35</v>
      </c>
      <c r="BH129" s="85" t="s">
        <v>35</v>
      </c>
      <c r="BI129" s="81" t="s">
        <v>35</v>
      </c>
      <c r="BJ129" s="81" t="s">
        <v>35</v>
      </c>
      <c r="BK129" s="81" t="s">
        <v>35</v>
      </c>
      <c r="BL129" s="76" t="s">
        <v>35</v>
      </c>
      <c r="BM129" s="85" t="s">
        <v>35</v>
      </c>
      <c r="BN129" s="81" t="s">
        <v>35</v>
      </c>
      <c r="BO129" s="81" t="s">
        <v>35</v>
      </c>
      <c r="BP129" s="81" t="s">
        <v>35</v>
      </c>
      <c r="BQ129" s="76" t="s">
        <v>35</v>
      </c>
      <c r="BR129" s="85" t="s">
        <v>35</v>
      </c>
      <c r="BS129" s="81" t="s">
        <v>35</v>
      </c>
      <c r="BT129" s="81" t="s">
        <v>35</v>
      </c>
      <c r="BU129" s="81" t="s">
        <v>35</v>
      </c>
      <c r="BV129" s="81" t="s">
        <v>35</v>
      </c>
      <c r="BW129" s="81" t="s">
        <v>35</v>
      </c>
      <c r="BX129" s="81" t="s">
        <v>35</v>
      </c>
      <c r="BY129" s="69" t="s">
        <v>35</v>
      </c>
      <c r="BZ129" s="69" t="s">
        <v>35</v>
      </c>
      <c r="CA129" s="69" t="s">
        <v>35</v>
      </c>
      <c r="CB129" s="69" t="s">
        <v>35</v>
      </c>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row>
    <row r="130" s="339" customFormat="true" ht="15" hidden="true" customHeight="true" x14ac:dyDescent="0.2">
      <c r="A130" s="1107" t="s">
        <v>47</v>
      </c>
      <c r="B130" s="406" t="s">
        <v>42</v>
      </c>
      <c r="C130" s="412"/>
      <c r="D130" s="413"/>
      <c r="E130" s="413"/>
      <c r="F130" s="413"/>
      <c r="G130" s="414"/>
      <c r="H130" s="415"/>
      <c r="I130" s="413"/>
      <c r="J130" s="413"/>
      <c r="K130" s="413"/>
      <c r="L130" s="416"/>
      <c r="M130" s="412"/>
      <c r="N130" s="413"/>
      <c r="O130" s="413"/>
      <c r="P130" s="413"/>
      <c r="Q130" s="414"/>
      <c r="R130" s="415"/>
      <c r="S130" s="413"/>
      <c r="T130" s="413"/>
      <c r="U130" s="413"/>
      <c r="V130" s="413"/>
      <c r="W130" s="413"/>
      <c r="X130" s="413"/>
      <c r="Y130" s="413"/>
      <c r="Z130" s="413"/>
      <c r="AA130" s="413"/>
      <c r="AB130" s="416"/>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hidden="true" customHeight="true" x14ac:dyDescent="0.2">
      <c r="A131" s="1108"/>
      <c r="B131" s="403" t="s">
        <v>46</v>
      </c>
      <c r="C131" s="417"/>
      <c r="D131" s="418"/>
      <c r="E131" s="418"/>
      <c r="F131" s="418"/>
      <c r="G131" s="419"/>
      <c r="H131" s="420"/>
      <c r="I131" s="418"/>
      <c r="J131" s="418"/>
      <c r="K131" s="418"/>
      <c r="L131" s="421"/>
      <c r="M131" s="417"/>
      <c r="N131" s="418"/>
      <c r="O131" s="418"/>
      <c r="P131" s="418"/>
      <c r="Q131" s="419"/>
      <c r="R131" s="420"/>
      <c r="S131" s="418"/>
      <c r="T131" s="418"/>
      <c r="U131" s="418"/>
      <c r="V131" s="418"/>
      <c r="W131" s="418"/>
      <c r="X131" s="418"/>
      <c r="Y131" s="418"/>
      <c r="Z131" s="418"/>
      <c r="AA131" s="418"/>
      <c r="AB131" s="421"/>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hidden="true" customHeight="true" x14ac:dyDescent="0.2">
      <c r="A132" s="1109"/>
      <c r="B132" s="404" t="s">
        <v>46</v>
      </c>
      <c r="C132" s="422"/>
      <c r="D132" s="423"/>
      <c r="E132" s="423"/>
      <c r="F132" s="423"/>
      <c r="G132" s="424"/>
      <c r="H132" s="425"/>
      <c r="I132" s="423"/>
      <c r="J132" s="423"/>
      <c r="K132" s="423"/>
      <c r="L132" s="426"/>
      <c r="M132" s="422"/>
      <c r="N132" s="423"/>
      <c r="O132" s="423"/>
      <c r="P132" s="423"/>
      <c r="Q132" s="424"/>
      <c r="R132" s="41"/>
      <c r="S132" s="40"/>
      <c r="T132" s="40"/>
      <c r="U132" s="40"/>
      <c r="V132" s="40"/>
      <c r="W132" s="40"/>
      <c r="X132" s="40"/>
      <c r="Y132" s="40"/>
      <c r="Z132" s="40"/>
      <c r="AA132" s="40"/>
      <c r="AB132" s="39"/>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531" customFormat="true" ht="15" customHeight="true" x14ac:dyDescent="0.2">
      <c r="A133" s="338"/>
      <c r="B133" s="405"/>
      <c r="C133" s="1110" t="s">
        <v>115</v>
      </c>
      <c r="D133" s="1111"/>
      <c r="E133" s="1111"/>
      <c r="F133" s="1111"/>
      <c r="G133" s="1112"/>
      <c r="H133" s="1099" t="s">
        <v>38</v>
      </c>
      <c r="I133" s="1100"/>
      <c r="J133" s="1100"/>
      <c r="K133" s="1100"/>
      <c r="L133" s="1101"/>
      <c r="M133" s="1113" t="s">
        <v>37</v>
      </c>
      <c r="N133" s="1100"/>
      <c r="O133" s="1100"/>
      <c r="P133" s="1100"/>
      <c r="Q133" s="1101"/>
      <c r="R133" s="43" t="s">
        <v>142</v>
      </c>
      <c r="S133" s="456"/>
      <c r="T133" s="456"/>
      <c r="U133" s="456"/>
      <c r="V133" s="456"/>
      <c r="W133" s="456"/>
      <c r="X133" s="456"/>
      <c r="Y133" s="456"/>
      <c r="Z133" s="456"/>
      <c r="AA133" s="456"/>
      <c r="AB133" s="456"/>
      <c r="AC133" s="880"/>
      <c r="AD133" s="880"/>
      <c r="AE133" s="880"/>
      <c r="AF133" s="880"/>
      <c r="AG133" s="880"/>
      <c r="AH133" s="880"/>
      <c r="AI133" s="880"/>
      <c r="AJ133" s="880"/>
      <c r="AK133" s="880"/>
      <c r="AL133" s="880"/>
      <c r="AM133" s="880"/>
      <c r="AN133" s="880"/>
      <c r="AO133" s="880"/>
      <c r="AP133" s="880"/>
      <c r="AQ133" s="880"/>
      <c r="AR133" s="880"/>
      <c r="AS133" s="880"/>
      <c r="AT133" s="880"/>
      <c r="AU133" s="880"/>
      <c r="AV133" s="880"/>
      <c r="AW133" s="880"/>
      <c r="AX133" s="880"/>
      <c r="AY133" s="880"/>
      <c r="AZ133" s="376"/>
      <c r="BA133" s="377" t="s">
        <v>131</v>
      </c>
      <c r="BB133" s="324" t="s">
        <v>99</v>
      </c>
      <c r="BC133" s="1102" t="s">
        <v>115</v>
      </c>
      <c r="BD133" s="1103"/>
      <c r="BE133" s="1103"/>
      <c r="BF133" s="1103"/>
      <c r="BG133" s="1116"/>
      <c r="BH133" s="1102" t="s">
        <v>38</v>
      </c>
      <c r="BI133" s="1103"/>
      <c r="BJ133" s="1103"/>
      <c r="BK133" s="1103"/>
      <c r="BL133" s="1116"/>
      <c r="BM133" s="1102" t="s">
        <v>37</v>
      </c>
      <c r="BN133" s="1103"/>
      <c r="BO133" s="1103"/>
      <c r="BP133" s="1103"/>
      <c r="BQ133" s="1104"/>
      <c r="BR133" s="42" t="s">
        <v>142</v>
      </c>
      <c r="BS133" s="456"/>
      <c r="BT133" s="456"/>
      <c r="BU133" s="456"/>
      <c r="BV133" s="456"/>
      <c r="BW133" s="456"/>
      <c r="BX133" s="456"/>
      <c r="BY133" s="45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531"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28" t="s">
        <v>4</v>
      </c>
      <c r="R134" s="410" t="s">
        <v>158</v>
      </c>
      <c r="S134" s="634" t="s">
        <v>159</v>
      </c>
      <c r="T134" s="634" t="s">
        <v>160</v>
      </c>
      <c r="U134" s="634" t="s">
        <v>161</v>
      </c>
      <c r="V134" s="634" t="s">
        <v>162</v>
      </c>
      <c r="W134" s="634" t="s">
        <v>163</v>
      </c>
      <c r="X134" s="634" t="s">
        <v>164</v>
      </c>
      <c r="Y134" s="634" t="s">
        <v>165</v>
      </c>
      <c r="Z134" s="634" t="s">
        <v>166</v>
      </c>
      <c r="AA134" s="634" t="s">
        <v>167</v>
      </c>
      <c r="AB134" s="635" t="s">
        <v>168</v>
      </c>
      <c r="AC134" s="880"/>
      <c r="AD134" s="880"/>
      <c r="AE134" s="880"/>
      <c r="AF134" s="880"/>
      <c r="AG134" s="880"/>
      <c r="AH134" s="880"/>
      <c r="AI134" s="880"/>
      <c r="AJ134" s="880"/>
      <c r="AK134" s="880"/>
      <c r="AL134" s="880"/>
      <c r="AM134" s="880"/>
      <c r="AN134" s="880"/>
      <c r="AO134" s="880"/>
      <c r="AP134" s="880"/>
      <c r="AQ134" s="880"/>
      <c r="AR134" s="880"/>
      <c r="AS134" s="880"/>
      <c r="AT134" s="880"/>
      <c r="AU134" s="880"/>
      <c r="AV134" s="880"/>
      <c r="AW134" s="880"/>
      <c r="AX134" s="880"/>
      <c r="AY134" s="880"/>
      <c r="AZ134" s="376"/>
      <c r="BA134" s="363" t="s">
        <v>117</v>
      </c>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158</v>
      </c>
      <c r="BS134" s="598" t="s">
        <v>159</v>
      </c>
      <c r="BT134" s="598" t="s">
        <v>160</v>
      </c>
      <c r="BU134" s="598" t="s">
        <v>161</v>
      </c>
      <c r="BV134" s="598" t="s">
        <v>162</v>
      </c>
      <c r="BW134" s="598" t="s">
        <v>163</v>
      </c>
      <c r="BX134" s="598" t="s">
        <v>164</v>
      </c>
      <c r="BY134" s="599" t="s">
        <v>165</v>
      </c>
      <c r="BZ134" s="599" t="s">
        <v>166</v>
      </c>
      <c r="CA134" s="599" t="s">
        <v>167</v>
      </c>
      <c r="CB134" s="599" t="s">
        <v>168</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531" customFormat="true" ht="15" customHeight="true" x14ac:dyDescent="0.2">
      <c r="A135" s="1086" t="s">
        <v>45</v>
      </c>
      <c r="B135" s="407" t="s">
        <v>44</v>
      </c>
      <c r="C135" s="100" t="s">
        <v>35</v>
      </c>
      <c r="D135" s="97" t="s">
        <v>35</v>
      </c>
      <c r="E135" s="97" t="s">
        <v>35</v>
      </c>
      <c r="F135" s="97" t="s">
        <v>35</v>
      </c>
      <c r="G135" s="94" t="s">
        <v>35</v>
      </c>
      <c r="H135" s="91" t="s">
        <v>35</v>
      </c>
      <c r="I135" s="97" t="s">
        <v>35</v>
      </c>
      <c r="J135" s="97" t="s">
        <v>35</v>
      </c>
      <c r="K135" s="97" t="s">
        <v>35</v>
      </c>
      <c r="L135" s="88" t="s">
        <v>35</v>
      </c>
      <c r="M135" s="100" t="s">
        <v>35</v>
      </c>
      <c r="N135" s="97" t="s">
        <v>35</v>
      </c>
      <c r="O135" s="97" t="s">
        <v>35</v>
      </c>
      <c r="P135" s="97" t="s">
        <v>35</v>
      </c>
      <c r="Q135" s="94" t="s">
        <v>35</v>
      </c>
      <c r="R135" s="91" t="s">
        <v>35</v>
      </c>
      <c r="S135" s="97" t="s">
        <v>35</v>
      </c>
      <c r="T135" s="97" t="s">
        <v>35</v>
      </c>
      <c r="U135" s="97" t="s">
        <v>35</v>
      </c>
      <c r="V135" s="97" t="s">
        <v>35</v>
      </c>
      <c r="W135" s="97" t="s">
        <v>35</v>
      </c>
      <c r="X135" s="97" t="s">
        <v>35</v>
      </c>
      <c r="Y135" s="97" t="s">
        <v>35</v>
      </c>
      <c r="Z135" s="97" t="s">
        <v>35</v>
      </c>
      <c r="AA135" s="97" t="s">
        <v>35</v>
      </c>
      <c r="AB135" s="88" t="s">
        <v>35</v>
      </c>
      <c r="AC135" s="880"/>
      <c r="AD135" s="880"/>
      <c r="AE135" s="880"/>
      <c r="AF135" s="880"/>
      <c r="AG135" s="880"/>
      <c r="AH135" s="880"/>
      <c r="AI135" s="880"/>
      <c r="AJ135" s="880"/>
      <c r="AK135" s="880"/>
      <c r="AL135" s="880"/>
      <c r="AM135" s="880"/>
      <c r="AN135" s="880"/>
      <c r="AO135" s="880"/>
      <c r="AP135" s="880"/>
      <c r="AQ135" s="880"/>
      <c r="AR135" s="880"/>
      <c r="AS135" s="880"/>
      <c r="AT135" s="880"/>
      <c r="AU135" s="880"/>
      <c r="AV135" s="880"/>
      <c r="AW135" s="880"/>
      <c r="AX135" s="880"/>
      <c r="AY135" s="880"/>
      <c r="AZ135" s="376"/>
      <c r="BA135" s="1114" t="s">
        <v>45</v>
      </c>
      <c r="BB135" s="624" t="s">
        <v>44</v>
      </c>
      <c r="BC135" s="87" t="s">
        <v>35</v>
      </c>
      <c r="BD135" s="83" t="s">
        <v>35</v>
      </c>
      <c r="BE135" s="83" t="s">
        <v>35</v>
      </c>
      <c r="BF135" s="83" t="s">
        <v>35</v>
      </c>
      <c r="BG135" s="78" t="s">
        <v>35</v>
      </c>
      <c r="BH135" s="87" t="s">
        <v>35</v>
      </c>
      <c r="BI135" s="83" t="s">
        <v>35</v>
      </c>
      <c r="BJ135" s="83" t="s">
        <v>35</v>
      </c>
      <c r="BK135" s="83" t="s">
        <v>35</v>
      </c>
      <c r="BL135" s="78" t="s">
        <v>35</v>
      </c>
      <c r="BM135" s="87" t="s">
        <v>35</v>
      </c>
      <c r="BN135" s="83" t="s">
        <v>35</v>
      </c>
      <c r="BO135" s="83" t="s">
        <v>35</v>
      </c>
      <c r="BP135" s="83" t="s">
        <v>35</v>
      </c>
      <c r="BQ135" s="78" t="s">
        <v>35</v>
      </c>
      <c r="BR135" s="87" t="s">
        <v>35</v>
      </c>
      <c r="BS135" s="83" t="s">
        <v>35</v>
      </c>
      <c r="BT135" s="83" t="s">
        <v>35</v>
      </c>
      <c r="BU135" s="83" t="s">
        <v>35</v>
      </c>
      <c r="BV135" s="83" t="s">
        <v>35</v>
      </c>
      <c r="BW135" s="83" t="s">
        <v>35</v>
      </c>
      <c r="BX135" s="83" t="s">
        <v>35</v>
      </c>
      <c r="BY135" s="71" t="s">
        <v>35</v>
      </c>
      <c r="BZ135" s="71" t="s">
        <v>35</v>
      </c>
      <c r="CA135" s="71" t="s">
        <v>35</v>
      </c>
      <c r="CB135" s="71" t="s">
        <v>35</v>
      </c>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row>
    <row r="136" s="531" customFormat="true" ht="15" customHeight="true" x14ac:dyDescent="0.2">
      <c r="A136" s="1087"/>
      <c r="B136" s="408" t="s">
        <v>43</v>
      </c>
      <c r="C136" s="102" t="s">
        <v>35</v>
      </c>
      <c r="D136" s="99" t="s">
        <v>35</v>
      </c>
      <c r="E136" s="99" t="s">
        <v>35</v>
      </c>
      <c r="F136" s="99" t="s">
        <v>35</v>
      </c>
      <c r="G136" s="96" t="s">
        <v>35</v>
      </c>
      <c r="H136" s="93" t="s">
        <v>35</v>
      </c>
      <c r="I136" s="99" t="s">
        <v>35</v>
      </c>
      <c r="J136" s="99" t="s">
        <v>35</v>
      </c>
      <c r="K136" s="99" t="s">
        <v>35</v>
      </c>
      <c r="L136" s="90" t="s">
        <v>35</v>
      </c>
      <c r="M136" s="102" t="s">
        <v>35</v>
      </c>
      <c r="N136" s="99" t="s">
        <v>35</v>
      </c>
      <c r="O136" s="99" t="s">
        <v>35</v>
      </c>
      <c r="P136" s="99" t="s">
        <v>35</v>
      </c>
      <c r="Q136" s="96" t="s">
        <v>35</v>
      </c>
      <c r="R136" s="93" t="s">
        <v>35</v>
      </c>
      <c r="S136" s="99" t="s">
        <v>35</v>
      </c>
      <c r="T136" s="99" t="s">
        <v>35</v>
      </c>
      <c r="U136" s="99" t="s">
        <v>35</v>
      </c>
      <c r="V136" s="99" t="s">
        <v>35</v>
      </c>
      <c r="W136" s="99" t="s">
        <v>35</v>
      </c>
      <c r="X136" s="99" t="s">
        <v>35</v>
      </c>
      <c r="Y136" s="99" t="s">
        <v>35</v>
      </c>
      <c r="Z136" s="99" t="s">
        <v>35</v>
      </c>
      <c r="AA136" s="99" t="s">
        <v>35</v>
      </c>
      <c r="AB136" s="90" t="s">
        <v>35</v>
      </c>
      <c r="AC136" s="880"/>
      <c r="AD136" s="880"/>
      <c r="AE136" s="880"/>
      <c r="AF136" s="880"/>
      <c r="AG136" s="880"/>
      <c r="AH136" s="880"/>
      <c r="AI136" s="880"/>
      <c r="AJ136" s="880"/>
      <c r="AK136" s="880"/>
      <c r="AL136" s="880"/>
      <c r="AM136" s="880"/>
      <c r="AN136" s="880"/>
      <c r="AO136" s="880"/>
      <c r="AP136" s="880"/>
      <c r="AQ136" s="880"/>
      <c r="AR136" s="880"/>
      <c r="AS136" s="880"/>
      <c r="AT136" s="880"/>
      <c r="AU136" s="880"/>
      <c r="AV136" s="880"/>
      <c r="AW136" s="880"/>
      <c r="AX136" s="880"/>
      <c r="AY136" s="880"/>
      <c r="AZ136" s="376"/>
      <c r="BA136" s="1115"/>
      <c r="BB136" s="622" t="s">
        <v>43</v>
      </c>
      <c r="BC136" s="86" t="s">
        <v>35</v>
      </c>
      <c r="BD136" s="82" t="s">
        <v>35</v>
      </c>
      <c r="BE136" s="82" t="s">
        <v>35</v>
      </c>
      <c r="BF136" s="82" t="s">
        <v>35</v>
      </c>
      <c r="BG136" s="77" t="s">
        <v>35</v>
      </c>
      <c r="BH136" s="86" t="s">
        <v>35</v>
      </c>
      <c r="BI136" s="82" t="s">
        <v>35</v>
      </c>
      <c r="BJ136" s="82" t="s">
        <v>35</v>
      </c>
      <c r="BK136" s="82" t="s">
        <v>35</v>
      </c>
      <c r="BL136" s="77" t="s">
        <v>35</v>
      </c>
      <c r="BM136" s="86" t="s">
        <v>35</v>
      </c>
      <c r="BN136" s="82" t="s">
        <v>35</v>
      </c>
      <c r="BO136" s="82" t="s">
        <v>35</v>
      </c>
      <c r="BP136" s="82" t="s">
        <v>35</v>
      </c>
      <c r="BQ136" s="77" t="s">
        <v>35</v>
      </c>
      <c r="BR136" s="86" t="s">
        <v>35</v>
      </c>
      <c r="BS136" s="82" t="s">
        <v>35</v>
      </c>
      <c r="BT136" s="82" t="s">
        <v>35</v>
      </c>
      <c r="BU136" s="82" t="s">
        <v>35</v>
      </c>
      <c r="BV136" s="82" t="s">
        <v>35</v>
      </c>
      <c r="BW136" s="82" t="s">
        <v>35</v>
      </c>
      <c r="BX136" s="82" t="s">
        <v>35</v>
      </c>
      <c r="BY136" s="70" t="s">
        <v>35</v>
      </c>
      <c r="BZ136" s="70" t="s">
        <v>35</v>
      </c>
      <c r="CA136" s="70" t="s">
        <v>35</v>
      </c>
      <c r="CB136" s="70" t="s">
        <v>35</v>
      </c>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row>
    <row r="137" s="531" customFormat="true" ht="15" customHeight="true" x14ac:dyDescent="0.2">
      <c r="A137" s="1087"/>
      <c r="B137" s="408" t="s">
        <v>42</v>
      </c>
      <c r="C137" s="102" t="s">
        <v>35</v>
      </c>
      <c r="D137" s="99" t="s">
        <v>35</v>
      </c>
      <c r="E137" s="99" t="s">
        <v>35</v>
      </c>
      <c r="F137" s="99" t="s">
        <v>35</v>
      </c>
      <c r="G137" s="96" t="s">
        <v>35</v>
      </c>
      <c r="H137" s="93" t="s">
        <v>35</v>
      </c>
      <c r="I137" s="99" t="s">
        <v>35</v>
      </c>
      <c r="J137" s="99" t="s">
        <v>35</v>
      </c>
      <c r="K137" s="99" t="s">
        <v>35</v>
      </c>
      <c r="L137" s="90" t="s">
        <v>35</v>
      </c>
      <c r="M137" s="102" t="s">
        <v>35</v>
      </c>
      <c r="N137" s="99" t="s">
        <v>35</v>
      </c>
      <c r="O137" s="99" t="s">
        <v>35</v>
      </c>
      <c r="P137" s="99" t="s">
        <v>35</v>
      </c>
      <c r="Q137" s="96" t="s">
        <v>35</v>
      </c>
      <c r="R137" s="93" t="s">
        <v>35</v>
      </c>
      <c r="S137" s="99" t="s">
        <v>35</v>
      </c>
      <c r="T137" s="99" t="s">
        <v>35</v>
      </c>
      <c r="U137" s="99" t="s">
        <v>35</v>
      </c>
      <c r="V137" s="99" t="s">
        <v>35</v>
      </c>
      <c r="W137" s="99" t="s">
        <v>35</v>
      </c>
      <c r="X137" s="99" t="s">
        <v>35</v>
      </c>
      <c r="Y137" s="99" t="s">
        <v>35</v>
      </c>
      <c r="Z137" s="99" t="s">
        <v>35</v>
      </c>
      <c r="AA137" s="99" t="s">
        <v>35</v>
      </c>
      <c r="AB137" s="90" t="s">
        <v>35</v>
      </c>
      <c r="AC137" s="880"/>
      <c r="AD137" s="880"/>
      <c r="AE137" s="880"/>
      <c r="AF137" s="880"/>
      <c r="AG137" s="880"/>
      <c r="AH137" s="880"/>
      <c r="AI137" s="880"/>
      <c r="AJ137" s="880"/>
      <c r="AK137" s="880"/>
      <c r="AL137" s="880"/>
      <c r="AM137" s="880"/>
      <c r="AN137" s="880"/>
      <c r="AO137" s="880"/>
      <c r="AP137" s="880"/>
      <c r="AQ137" s="880"/>
      <c r="AR137" s="880"/>
      <c r="AS137" s="880"/>
      <c r="AT137" s="880"/>
      <c r="AU137" s="880"/>
      <c r="AV137" s="880"/>
      <c r="AW137" s="880"/>
      <c r="AX137" s="880"/>
      <c r="AY137" s="880"/>
      <c r="AZ137" s="376"/>
      <c r="BA137" s="1115"/>
      <c r="BB137" s="622" t="s">
        <v>42</v>
      </c>
      <c r="BC137" s="86" t="s">
        <v>35</v>
      </c>
      <c r="BD137" s="82" t="s">
        <v>35</v>
      </c>
      <c r="BE137" s="82" t="s">
        <v>35</v>
      </c>
      <c r="BF137" s="82" t="s">
        <v>35</v>
      </c>
      <c r="BG137" s="77" t="s">
        <v>35</v>
      </c>
      <c r="BH137" s="86" t="s">
        <v>35</v>
      </c>
      <c r="BI137" s="82" t="s">
        <v>35</v>
      </c>
      <c r="BJ137" s="82" t="s">
        <v>35</v>
      </c>
      <c r="BK137" s="82" t="s">
        <v>35</v>
      </c>
      <c r="BL137" s="77" t="s">
        <v>35</v>
      </c>
      <c r="BM137" s="86" t="s">
        <v>35</v>
      </c>
      <c r="BN137" s="82" t="s">
        <v>35</v>
      </c>
      <c r="BO137" s="82" t="s">
        <v>35</v>
      </c>
      <c r="BP137" s="82" t="s">
        <v>35</v>
      </c>
      <c r="BQ137" s="77" t="s">
        <v>35</v>
      </c>
      <c r="BR137" s="86" t="s">
        <v>35</v>
      </c>
      <c r="BS137" s="82" t="s">
        <v>35</v>
      </c>
      <c r="BT137" s="82" t="s">
        <v>35</v>
      </c>
      <c r="BU137" s="82" t="s">
        <v>35</v>
      </c>
      <c r="BV137" s="82" t="s">
        <v>35</v>
      </c>
      <c r="BW137" s="82" t="s">
        <v>35</v>
      </c>
      <c r="BX137" s="82" t="s">
        <v>35</v>
      </c>
      <c r="BY137" s="70" t="s">
        <v>35</v>
      </c>
      <c r="BZ137" s="70" t="s">
        <v>35</v>
      </c>
      <c r="CA137" s="70" t="s">
        <v>35</v>
      </c>
      <c r="CB137" s="70" t="s">
        <v>35</v>
      </c>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row>
    <row r="138" s="531" customFormat="true" ht="15" customHeight="true" x14ac:dyDescent="0.2">
      <c r="A138" s="1087"/>
      <c r="B138" s="408" t="s">
        <v>41</v>
      </c>
      <c r="C138" s="102" t="s">
        <v>35</v>
      </c>
      <c r="D138" s="99" t="s">
        <v>35</v>
      </c>
      <c r="E138" s="99" t="s">
        <v>35</v>
      </c>
      <c r="F138" s="99" t="s">
        <v>35</v>
      </c>
      <c r="G138" s="96" t="s">
        <v>35</v>
      </c>
      <c r="H138" s="93" t="s">
        <v>35</v>
      </c>
      <c r="I138" s="99" t="s">
        <v>35</v>
      </c>
      <c r="J138" s="99" t="s">
        <v>35</v>
      </c>
      <c r="K138" s="99" t="s">
        <v>35</v>
      </c>
      <c r="L138" s="90" t="s">
        <v>35</v>
      </c>
      <c r="M138" s="102" t="s">
        <v>35</v>
      </c>
      <c r="N138" s="99" t="s">
        <v>35</v>
      </c>
      <c r="O138" s="99" t="s">
        <v>35</v>
      </c>
      <c r="P138" s="99" t="s">
        <v>35</v>
      </c>
      <c r="Q138" s="96" t="s">
        <v>35</v>
      </c>
      <c r="R138" s="93" t="s">
        <v>35</v>
      </c>
      <c r="S138" s="99" t="s">
        <v>35</v>
      </c>
      <c r="T138" s="99" t="s">
        <v>35</v>
      </c>
      <c r="U138" s="99" t="s">
        <v>35</v>
      </c>
      <c r="V138" s="99" t="s">
        <v>35</v>
      </c>
      <c r="W138" s="99" t="s">
        <v>35</v>
      </c>
      <c r="X138" s="99" t="s">
        <v>35</v>
      </c>
      <c r="Y138" s="99" t="s">
        <v>35</v>
      </c>
      <c r="Z138" s="99" t="s">
        <v>35</v>
      </c>
      <c r="AA138" s="99" t="s">
        <v>35</v>
      </c>
      <c r="AB138" s="90" t="s">
        <v>35</v>
      </c>
      <c r="AC138" s="880"/>
      <c r="AD138" s="880"/>
      <c r="AE138" s="880"/>
      <c r="AF138" s="880"/>
      <c r="AG138" s="880"/>
      <c r="AH138" s="880"/>
      <c r="AI138" s="880"/>
      <c r="AJ138" s="880"/>
      <c r="AK138" s="880"/>
      <c r="AL138" s="880"/>
      <c r="AM138" s="880"/>
      <c r="AN138" s="880"/>
      <c r="AO138" s="880"/>
      <c r="AP138" s="880"/>
      <c r="AQ138" s="880"/>
      <c r="AR138" s="880"/>
      <c r="AS138" s="880"/>
      <c r="AT138" s="880"/>
      <c r="AU138" s="880"/>
      <c r="AV138" s="880"/>
      <c r="AW138" s="880"/>
      <c r="AX138" s="880"/>
      <c r="AY138" s="880"/>
      <c r="AZ138" s="376"/>
      <c r="BA138" s="1115"/>
      <c r="BB138" s="622" t="s">
        <v>41</v>
      </c>
      <c r="BC138" s="86" t="s">
        <v>35</v>
      </c>
      <c r="BD138" s="82" t="s">
        <v>35</v>
      </c>
      <c r="BE138" s="82" t="s">
        <v>35</v>
      </c>
      <c r="BF138" s="82" t="s">
        <v>35</v>
      </c>
      <c r="BG138" s="77" t="s">
        <v>35</v>
      </c>
      <c r="BH138" s="86" t="s">
        <v>35</v>
      </c>
      <c r="BI138" s="82" t="s">
        <v>35</v>
      </c>
      <c r="BJ138" s="82" t="s">
        <v>35</v>
      </c>
      <c r="BK138" s="82" t="s">
        <v>35</v>
      </c>
      <c r="BL138" s="77" t="s">
        <v>35</v>
      </c>
      <c r="BM138" s="86" t="s">
        <v>35</v>
      </c>
      <c r="BN138" s="82" t="s">
        <v>35</v>
      </c>
      <c r="BO138" s="82" t="s">
        <v>35</v>
      </c>
      <c r="BP138" s="82" t="s">
        <v>35</v>
      </c>
      <c r="BQ138" s="77" t="s">
        <v>35</v>
      </c>
      <c r="BR138" s="86" t="s">
        <v>35</v>
      </c>
      <c r="BS138" s="82" t="s">
        <v>35</v>
      </c>
      <c r="BT138" s="82" t="s">
        <v>35</v>
      </c>
      <c r="BU138" s="82" t="s">
        <v>35</v>
      </c>
      <c r="BV138" s="82" t="s">
        <v>35</v>
      </c>
      <c r="BW138" s="82" t="s">
        <v>35</v>
      </c>
      <c r="BX138" s="82" t="s">
        <v>35</v>
      </c>
      <c r="BY138" s="70" t="s">
        <v>35</v>
      </c>
      <c r="BZ138" s="70" t="s">
        <v>35</v>
      </c>
      <c r="CA138" s="70" t="s">
        <v>35</v>
      </c>
      <c r="CB138" s="70" t="s">
        <v>35</v>
      </c>
      <c r="CC138" s="32"/>
      <c r="CD138" s="32"/>
      <c r="CE138" s="32"/>
      <c r="CF138" s="32"/>
      <c r="CG138" s="32"/>
      <c r="CH138" s="32"/>
      <c r="CI138" s="32"/>
      <c r="CJ138" s="32"/>
      <c r="CK138" s="32"/>
      <c r="CL138" s="32"/>
      <c r="CM138" s="32"/>
      <c r="CN138" s="32"/>
      <c r="CO138" s="32"/>
      <c r="CP138" s="32"/>
      <c r="CQ138" s="32"/>
      <c r="CR138" s="32"/>
      <c r="CS138" s="32"/>
      <c r="CT138" s="32"/>
      <c r="CU138" s="32"/>
      <c r="CV138" s="32"/>
      <c r="CW138" s="32"/>
      <c r="CX138" s="32"/>
      <c r="CY138" s="32"/>
      <c r="CZ138" s="32"/>
    </row>
    <row r="139" s="531" customFormat="true" ht="15" customHeight="true" x14ac:dyDescent="0.2">
      <c r="A139" s="1087"/>
      <c r="B139" s="408" t="s">
        <v>19</v>
      </c>
      <c r="C139" s="102" t="s">
        <v>35</v>
      </c>
      <c r="D139" s="99" t="s">
        <v>35</v>
      </c>
      <c r="E139" s="99" t="s">
        <v>35</v>
      </c>
      <c r="F139" s="99" t="s">
        <v>35</v>
      </c>
      <c r="G139" s="96" t="s">
        <v>35</v>
      </c>
      <c r="H139" s="93" t="s">
        <v>35</v>
      </c>
      <c r="I139" s="99" t="s">
        <v>35</v>
      </c>
      <c r="J139" s="99" t="s">
        <v>35</v>
      </c>
      <c r="K139" s="99" t="s">
        <v>35</v>
      </c>
      <c r="L139" s="90" t="s">
        <v>35</v>
      </c>
      <c r="M139" s="102" t="s">
        <v>35</v>
      </c>
      <c r="N139" s="99" t="s">
        <v>35</v>
      </c>
      <c r="O139" s="99" t="s">
        <v>35</v>
      </c>
      <c r="P139" s="99" t="s">
        <v>35</v>
      </c>
      <c r="Q139" s="96" t="s">
        <v>35</v>
      </c>
      <c r="R139" s="93" t="s">
        <v>35</v>
      </c>
      <c r="S139" s="99" t="s">
        <v>35</v>
      </c>
      <c r="T139" s="99" t="s">
        <v>35</v>
      </c>
      <c r="U139" s="99" t="s">
        <v>35</v>
      </c>
      <c r="V139" s="99" t="s">
        <v>35</v>
      </c>
      <c r="W139" s="99" t="s">
        <v>35</v>
      </c>
      <c r="X139" s="99" t="s">
        <v>35</v>
      </c>
      <c r="Y139" s="99" t="s">
        <v>35</v>
      </c>
      <c r="Z139" s="99" t="s">
        <v>35</v>
      </c>
      <c r="AA139" s="99" t="s">
        <v>35</v>
      </c>
      <c r="AB139" s="90" t="s">
        <v>35</v>
      </c>
      <c r="AC139" s="880"/>
      <c r="AD139" s="880"/>
      <c r="AE139" s="880"/>
      <c r="AF139" s="880"/>
      <c r="AG139" s="880"/>
      <c r="AH139" s="880"/>
      <c r="AI139" s="880"/>
      <c r="AJ139" s="880"/>
      <c r="AK139" s="880"/>
      <c r="AL139" s="880"/>
      <c r="AM139" s="880"/>
      <c r="AN139" s="880"/>
      <c r="AO139" s="880"/>
      <c r="AP139" s="880"/>
      <c r="AQ139" s="880"/>
      <c r="AR139" s="880"/>
      <c r="AS139" s="880"/>
      <c r="AT139" s="880"/>
      <c r="AU139" s="880"/>
      <c r="AV139" s="880"/>
      <c r="AW139" s="880"/>
      <c r="AX139" s="880"/>
      <c r="AY139" s="880"/>
      <c r="AZ139" s="376"/>
      <c r="BA139" s="1115"/>
      <c r="BB139" s="622" t="s">
        <v>19</v>
      </c>
      <c r="BC139" s="86" t="s">
        <v>35</v>
      </c>
      <c r="BD139" s="82" t="s">
        <v>35</v>
      </c>
      <c r="BE139" s="82" t="s">
        <v>35</v>
      </c>
      <c r="BF139" s="82" t="s">
        <v>35</v>
      </c>
      <c r="BG139" s="77" t="s">
        <v>35</v>
      </c>
      <c r="BH139" s="86" t="s">
        <v>35</v>
      </c>
      <c r="BI139" s="82" t="s">
        <v>35</v>
      </c>
      <c r="BJ139" s="82" t="s">
        <v>35</v>
      </c>
      <c r="BK139" s="82" t="s">
        <v>35</v>
      </c>
      <c r="BL139" s="77" t="s">
        <v>35</v>
      </c>
      <c r="BM139" s="86" t="s">
        <v>35</v>
      </c>
      <c r="BN139" s="82" t="s">
        <v>35</v>
      </c>
      <c r="BO139" s="82" t="s">
        <v>35</v>
      </c>
      <c r="BP139" s="82" t="s">
        <v>35</v>
      </c>
      <c r="BQ139" s="77" t="s">
        <v>35</v>
      </c>
      <c r="BR139" s="86" t="s">
        <v>35</v>
      </c>
      <c r="BS139" s="82" t="s">
        <v>35</v>
      </c>
      <c r="BT139" s="82" t="s">
        <v>35</v>
      </c>
      <c r="BU139" s="82" t="s">
        <v>35</v>
      </c>
      <c r="BV139" s="82" t="s">
        <v>35</v>
      </c>
      <c r="BW139" s="82" t="s">
        <v>35</v>
      </c>
      <c r="BX139" s="82" t="s">
        <v>35</v>
      </c>
      <c r="BY139" s="70" t="s">
        <v>35</v>
      </c>
      <c r="BZ139" s="70" t="s">
        <v>35</v>
      </c>
      <c r="CA139" s="70" t="s">
        <v>35</v>
      </c>
      <c r="CB139" s="70" t="s">
        <v>35</v>
      </c>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row>
    <row r="140" s="338" customFormat="true" ht="15" customHeight="true" x14ac:dyDescent="0.2">
      <c r="A140" s="1087" t="s">
        <v>107</v>
      </c>
      <c r="B140" s="408" t="s">
        <v>64</v>
      </c>
      <c r="C140" s="102" t="s">
        <v>35</v>
      </c>
      <c r="D140" s="99" t="s">
        <v>35</v>
      </c>
      <c r="E140" s="99" t="s">
        <v>35</v>
      </c>
      <c r="F140" s="99" t="s">
        <v>35</v>
      </c>
      <c r="G140" s="96" t="s">
        <v>35</v>
      </c>
      <c r="H140" s="93" t="s">
        <v>35</v>
      </c>
      <c r="I140" s="99" t="s">
        <v>35</v>
      </c>
      <c r="J140" s="99" t="s">
        <v>35</v>
      </c>
      <c r="K140" s="99" t="s">
        <v>35</v>
      </c>
      <c r="L140" s="90" t="s">
        <v>35</v>
      </c>
      <c r="M140" s="102" t="s">
        <v>35</v>
      </c>
      <c r="N140" s="99" t="s">
        <v>35</v>
      </c>
      <c r="O140" s="99" t="s">
        <v>35</v>
      </c>
      <c r="P140" s="99" t="s">
        <v>35</v>
      </c>
      <c r="Q140" s="96" t="s">
        <v>35</v>
      </c>
      <c r="R140" s="93" t="s">
        <v>35</v>
      </c>
      <c r="S140" s="99" t="s">
        <v>35</v>
      </c>
      <c r="T140" s="99" t="s">
        <v>35</v>
      </c>
      <c r="U140" s="99" t="s">
        <v>35</v>
      </c>
      <c r="V140" s="99" t="s">
        <v>35</v>
      </c>
      <c r="W140" s="99" t="s">
        <v>35</v>
      </c>
      <c r="X140" s="99" t="s">
        <v>35</v>
      </c>
      <c r="Y140" s="99" t="s">
        <v>35</v>
      </c>
      <c r="Z140" s="99" t="s">
        <v>35</v>
      </c>
      <c r="AA140" s="99" t="s">
        <v>35</v>
      </c>
      <c r="AB140" s="90"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75"/>
      <c r="BA140" s="1115" t="s">
        <v>107</v>
      </c>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087"/>
      <c r="B141" s="408" t="s">
        <v>65</v>
      </c>
      <c r="C141" s="102" t="s">
        <v>35</v>
      </c>
      <c r="D141" s="99" t="s">
        <v>35</v>
      </c>
      <c r="E141" s="99" t="s">
        <v>35</v>
      </c>
      <c r="F141" s="99" t="s">
        <v>35</v>
      </c>
      <c r="G141" s="96" t="s">
        <v>35</v>
      </c>
      <c r="H141" s="93" t="s">
        <v>35</v>
      </c>
      <c r="I141" s="99" t="s">
        <v>35</v>
      </c>
      <c r="J141" s="99" t="s">
        <v>35</v>
      </c>
      <c r="K141" s="99" t="s">
        <v>35</v>
      </c>
      <c r="L141" s="90" t="s">
        <v>35</v>
      </c>
      <c r="M141" s="102" t="s">
        <v>35</v>
      </c>
      <c r="N141" s="99" t="s">
        <v>35</v>
      </c>
      <c r="O141" s="99" t="s">
        <v>35</v>
      </c>
      <c r="P141" s="99" t="s">
        <v>35</v>
      </c>
      <c r="Q141" s="96" t="s">
        <v>35</v>
      </c>
      <c r="R141" s="93" t="s">
        <v>35</v>
      </c>
      <c r="S141" s="99" t="s">
        <v>35</v>
      </c>
      <c r="T141" s="99" t="s">
        <v>35</v>
      </c>
      <c r="U141" s="99" t="s">
        <v>35</v>
      </c>
      <c r="V141" s="99" t="s">
        <v>35</v>
      </c>
      <c r="W141" s="99" t="s">
        <v>35</v>
      </c>
      <c r="X141" s="99" t="s">
        <v>35</v>
      </c>
      <c r="Y141" s="99" t="s">
        <v>35</v>
      </c>
      <c r="Z141" s="99" t="s">
        <v>35</v>
      </c>
      <c r="AA141" s="99" t="s">
        <v>35</v>
      </c>
      <c r="AB141" s="90"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75"/>
      <c r="BA141" s="1115"/>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087"/>
      <c r="B142" s="408" t="s">
        <v>66</v>
      </c>
      <c r="C142" s="102" t="s">
        <v>35</v>
      </c>
      <c r="D142" s="99" t="s">
        <v>35</v>
      </c>
      <c r="E142" s="99" t="s">
        <v>35</v>
      </c>
      <c r="F142" s="99" t="s">
        <v>35</v>
      </c>
      <c r="G142" s="96" t="s">
        <v>35</v>
      </c>
      <c r="H142" s="93" t="s">
        <v>35</v>
      </c>
      <c r="I142" s="99" t="s">
        <v>35</v>
      </c>
      <c r="J142" s="99" t="s">
        <v>35</v>
      </c>
      <c r="K142" s="99" t="s">
        <v>35</v>
      </c>
      <c r="L142" s="90" t="s">
        <v>35</v>
      </c>
      <c r="M142" s="102" t="s">
        <v>35</v>
      </c>
      <c r="N142" s="99" t="s">
        <v>35</v>
      </c>
      <c r="O142" s="99" t="s">
        <v>35</v>
      </c>
      <c r="P142" s="99" t="s">
        <v>35</v>
      </c>
      <c r="Q142" s="96" t="s">
        <v>35</v>
      </c>
      <c r="R142" s="93" t="s">
        <v>35</v>
      </c>
      <c r="S142" s="99" t="s">
        <v>35</v>
      </c>
      <c r="T142" s="99" t="s">
        <v>35</v>
      </c>
      <c r="U142" s="99" t="s">
        <v>35</v>
      </c>
      <c r="V142" s="99" t="s">
        <v>35</v>
      </c>
      <c r="W142" s="99" t="s">
        <v>35</v>
      </c>
      <c r="X142" s="99" t="s">
        <v>35</v>
      </c>
      <c r="Y142" s="99" t="s">
        <v>35</v>
      </c>
      <c r="Z142" s="99" t="s">
        <v>35</v>
      </c>
      <c r="AA142" s="99" t="s">
        <v>35</v>
      </c>
      <c r="AB142" s="90"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75"/>
      <c r="BA142" s="1115"/>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087"/>
      <c r="B143" s="408" t="s">
        <v>67</v>
      </c>
      <c r="C143" s="102" t="s">
        <v>35</v>
      </c>
      <c r="D143" s="99" t="s">
        <v>35</v>
      </c>
      <c r="E143" s="99" t="s">
        <v>35</v>
      </c>
      <c r="F143" s="99" t="s">
        <v>35</v>
      </c>
      <c r="G143" s="96" t="s">
        <v>35</v>
      </c>
      <c r="H143" s="93" t="s">
        <v>35</v>
      </c>
      <c r="I143" s="99" t="s">
        <v>35</v>
      </c>
      <c r="J143" s="99" t="s">
        <v>35</v>
      </c>
      <c r="K143" s="99" t="s">
        <v>35</v>
      </c>
      <c r="L143" s="90" t="s">
        <v>35</v>
      </c>
      <c r="M143" s="102" t="s">
        <v>35</v>
      </c>
      <c r="N143" s="99" t="s">
        <v>35</v>
      </c>
      <c r="O143" s="99" t="s">
        <v>35</v>
      </c>
      <c r="P143" s="99" t="s">
        <v>35</v>
      </c>
      <c r="Q143" s="96" t="s">
        <v>35</v>
      </c>
      <c r="R143" s="93" t="s">
        <v>35</v>
      </c>
      <c r="S143" s="99" t="s">
        <v>35</v>
      </c>
      <c r="T143" s="99" t="s">
        <v>35</v>
      </c>
      <c r="U143" s="99" t="s">
        <v>35</v>
      </c>
      <c r="V143" s="99" t="s">
        <v>35</v>
      </c>
      <c r="W143" s="99" t="s">
        <v>35</v>
      </c>
      <c r="X143" s="99" t="s">
        <v>35</v>
      </c>
      <c r="Y143" s="99" t="s">
        <v>35</v>
      </c>
      <c r="Z143" s="99" t="s">
        <v>35</v>
      </c>
      <c r="AA143" s="99" t="s">
        <v>35</v>
      </c>
      <c r="AB143" s="90"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75"/>
      <c r="BA143" s="1115"/>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087" t="s">
        <v>108</v>
      </c>
      <c r="B144" s="408" t="s">
        <v>64</v>
      </c>
      <c r="C144" s="102" t="s">
        <v>35</v>
      </c>
      <c r="D144" s="99" t="s">
        <v>35</v>
      </c>
      <c r="E144" s="99" t="s">
        <v>35</v>
      </c>
      <c r="F144" s="99" t="s">
        <v>35</v>
      </c>
      <c r="G144" s="96" t="s">
        <v>35</v>
      </c>
      <c r="H144" s="93" t="s">
        <v>35</v>
      </c>
      <c r="I144" s="99" t="s">
        <v>35</v>
      </c>
      <c r="J144" s="99" t="s">
        <v>35</v>
      </c>
      <c r="K144" s="99" t="s">
        <v>35</v>
      </c>
      <c r="L144" s="90" t="s">
        <v>35</v>
      </c>
      <c r="M144" s="102" t="s">
        <v>35</v>
      </c>
      <c r="N144" s="99" t="s">
        <v>35</v>
      </c>
      <c r="O144" s="99" t="s">
        <v>35</v>
      </c>
      <c r="P144" s="99" t="s">
        <v>35</v>
      </c>
      <c r="Q144" s="96" t="s">
        <v>35</v>
      </c>
      <c r="R144" s="93" t="s">
        <v>35</v>
      </c>
      <c r="S144" s="99" t="s">
        <v>35</v>
      </c>
      <c r="T144" s="99" t="s">
        <v>35</v>
      </c>
      <c r="U144" s="99" t="s">
        <v>35</v>
      </c>
      <c r="V144" s="99" t="s">
        <v>35</v>
      </c>
      <c r="W144" s="99" t="s">
        <v>35</v>
      </c>
      <c r="X144" s="99" t="s">
        <v>35</v>
      </c>
      <c r="Y144" s="99" t="s">
        <v>35</v>
      </c>
      <c r="Z144" s="99" t="s">
        <v>35</v>
      </c>
      <c r="AA144" s="99" t="s">
        <v>35</v>
      </c>
      <c r="AB144" s="90"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75"/>
      <c r="BA144" s="1115" t="s">
        <v>108</v>
      </c>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087"/>
      <c r="B145" s="408" t="s">
        <v>65</v>
      </c>
      <c r="C145" s="102" t="s">
        <v>35</v>
      </c>
      <c r="D145" s="99" t="s">
        <v>35</v>
      </c>
      <c r="E145" s="99" t="s">
        <v>35</v>
      </c>
      <c r="F145" s="99" t="s">
        <v>35</v>
      </c>
      <c r="G145" s="96" t="s">
        <v>35</v>
      </c>
      <c r="H145" s="93" t="s">
        <v>35</v>
      </c>
      <c r="I145" s="99" t="s">
        <v>35</v>
      </c>
      <c r="J145" s="99" t="s">
        <v>35</v>
      </c>
      <c r="K145" s="99" t="s">
        <v>35</v>
      </c>
      <c r="L145" s="90" t="s">
        <v>35</v>
      </c>
      <c r="M145" s="102" t="s">
        <v>35</v>
      </c>
      <c r="N145" s="99" t="s">
        <v>35</v>
      </c>
      <c r="O145" s="99" t="s">
        <v>35</v>
      </c>
      <c r="P145" s="99" t="s">
        <v>35</v>
      </c>
      <c r="Q145" s="96" t="s">
        <v>35</v>
      </c>
      <c r="R145" s="93" t="s">
        <v>35</v>
      </c>
      <c r="S145" s="99" t="s">
        <v>35</v>
      </c>
      <c r="T145" s="99" t="s">
        <v>35</v>
      </c>
      <c r="U145" s="99" t="s">
        <v>35</v>
      </c>
      <c r="V145" s="99" t="s">
        <v>35</v>
      </c>
      <c r="W145" s="99" t="s">
        <v>35</v>
      </c>
      <c r="X145" s="99" t="s">
        <v>35</v>
      </c>
      <c r="Y145" s="99" t="s">
        <v>35</v>
      </c>
      <c r="Z145" s="99" t="s">
        <v>35</v>
      </c>
      <c r="AA145" s="99" t="s">
        <v>35</v>
      </c>
      <c r="AB145" s="90"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75"/>
      <c r="BA145" s="1115"/>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087"/>
      <c r="B146" s="408" t="s">
        <v>66</v>
      </c>
      <c r="C146" s="102" t="s">
        <v>35</v>
      </c>
      <c r="D146" s="99" t="s">
        <v>35</v>
      </c>
      <c r="E146" s="99" t="s">
        <v>35</v>
      </c>
      <c r="F146" s="99" t="s">
        <v>35</v>
      </c>
      <c r="G146" s="96" t="s">
        <v>35</v>
      </c>
      <c r="H146" s="93" t="s">
        <v>35</v>
      </c>
      <c r="I146" s="99" t="s">
        <v>35</v>
      </c>
      <c r="J146" s="99" t="s">
        <v>35</v>
      </c>
      <c r="K146" s="99" t="s">
        <v>35</v>
      </c>
      <c r="L146" s="90" t="s">
        <v>35</v>
      </c>
      <c r="M146" s="102" t="s">
        <v>35</v>
      </c>
      <c r="N146" s="99" t="s">
        <v>35</v>
      </c>
      <c r="O146" s="99" t="s">
        <v>35</v>
      </c>
      <c r="P146" s="99" t="s">
        <v>35</v>
      </c>
      <c r="Q146" s="96" t="s">
        <v>35</v>
      </c>
      <c r="R146" s="93" t="s">
        <v>35</v>
      </c>
      <c r="S146" s="99" t="s">
        <v>35</v>
      </c>
      <c r="T146" s="99" t="s">
        <v>35</v>
      </c>
      <c r="U146" s="99" t="s">
        <v>35</v>
      </c>
      <c r="V146" s="99" t="s">
        <v>35</v>
      </c>
      <c r="W146" s="99" t="s">
        <v>35</v>
      </c>
      <c r="X146" s="99" t="s">
        <v>35</v>
      </c>
      <c r="Y146" s="99" t="s">
        <v>35</v>
      </c>
      <c r="Z146" s="99" t="s">
        <v>35</v>
      </c>
      <c r="AA146" s="99" t="s">
        <v>35</v>
      </c>
      <c r="AB146" s="90"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75"/>
      <c r="BA146" s="1115"/>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087"/>
      <c r="B147" s="408" t="s">
        <v>67</v>
      </c>
      <c r="C147" s="102" t="s">
        <v>35</v>
      </c>
      <c r="D147" s="99" t="s">
        <v>35</v>
      </c>
      <c r="E147" s="99" t="s">
        <v>35</v>
      </c>
      <c r="F147" s="99" t="s">
        <v>35</v>
      </c>
      <c r="G147" s="96" t="s">
        <v>35</v>
      </c>
      <c r="H147" s="93" t="s">
        <v>35</v>
      </c>
      <c r="I147" s="99" t="s">
        <v>35</v>
      </c>
      <c r="J147" s="99" t="s">
        <v>35</v>
      </c>
      <c r="K147" s="99" t="s">
        <v>35</v>
      </c>
      <c r="L147" s="90" t="s">
        <v>35</v>
      </c>
      <c r="M147" s="102" t="s">
        <v>35</v>
      </c>
      <c r="N147" s="99" t="s">
        <v>35</v>
      </c>
      <c r="O147" s="99" t="s">
        <v>35</v>
      </c>
      <c r="P147" s="99" t="s">
        <v>35</v>
      </c>
      <c r="Q147" s="96" t="s">
        <v>35</v>
      </c>
      <c r="R147" s="93" t="s">
        <v>35</v>
      </c>
      <c r="S147" s="99" t="s">
        <v>35</v>
      </c>
      <c r="T147" s="99" t="s">
        <v>35</v>
      </c>
      <c r="U147" s="99" t="s">
        <v>35</v>
      </c>
      <c r="V147" s="99" t="s">
        <v>35</v>
      </c>
      <c r="W147" s="99" t="s">
        <v>35</v>
      </c>
      <c r="X147" s="99" t="s">
        <v>35</v>
      </c>
      <c r="Y147" s="99" t="s">
        <v>35</v>
      </c>
      <c r="Z147" s="99" t="s">
        <v>35</v>
      </c>
      <c r="AA147" s="99" t="s">
        <v>35</v>
      </c>
      <c r="AB147" s="90"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75"/>
      <c r="BA147" s="1115"/>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087" t="s">
        <v>109</v>
      </c>
      <c r="B148" s="408" t="s">
        <v>49</v>
      </c>
      <c r="C148" s="102" t="s">
        <v>35</v>
      </c>
      <c r="D148" s="99" t="s">
        <v>35</v>
      </c>
      <c r="E148" s="99" t="s">
        <v>35</v>
      </c>
      <c r="F148" s="99" t="s">
        <v>35</v>
      </c>
      <c r="G148" s="96" t="s">
        <v>35</v>
      </c>
      <c r="H148" s="93" t="s">
        <v>35</v>
      </c>
      <c r="I148" s="99" t="s">
        <v>35</v>
      </c>
      <c r="J148" s="99" t="s">
        <v>35</v>
      </c>
      <c r="K148" s="99" t="s">
        <v>35</v>
      </c>
      <c r="L148" s="90" t="s">
        <v>35</v>
      </c>
      <c r="M148" s="102" t="s">
        <v>35</v>
      </c>
      <c r="N148" s="99" t="s">
        <v>35</v>
      </c>
      <c r="O148" s="99" t="s">
        <v>35</v>
      </c>
      <c r="P148" s="99" t="s">
        <v>35</v>
      </c>
      <c r="Q148" s="96" t="s">
        <v>35</v>
      </c>
      <c r="R148" s="93" t="s">
        <v>35</v>
      </c>
      <c r="S148" s="99" t="s">
        <v>35</v>
      </c>
      <c r="T148" s="99" t="s">
        <v>35</v>
      </c>
      <c r="U148" s="99" t="s">
        <v>35</v>
      </c>
      <c r="V148" s="99" t="s">
        <v>35</v>
      </c>
      <c r="W148" s="99" t="s">
        <v>35</v>
      </c>
      <c r="X148" s="99" t="s">
        <v>35</v>
      </c>
      <c r="Y148" s="99" t="s">
        <v>35</v>
      </c>
      <c r="Z148" s="99" t="s">
        <v>35</v>
      </c>
      <c r="AA148" s="99" t="s">
        <v>35</v>
      </c>
      <c r="AB148" s="90" t="s">
        <v>35</v>
      </c>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c r="AY148" s="33"/>
      <c r="AZ148" s="375"/>
      <c r="BA148" s="1115" t="s">
        <v>109</v>
      </c>
      <c r="BB148" s="622" t="s">
        <v>49</v>
      </c>
      <c r="BC148" s="86" t="s">
        <v>35</v>
      </c>
      <c r="BD148" s="82" t="s">
        <v>35</v>
      </c>
      <c r="BE148" s="82" t="s">
        <v>35</v>
      </c>
      <c r="BF148" s="82" t="s">
        <v>35</v>
      </c>
      <c r="BG148" s="77" t="s">
        <v>35</v>
      </c>
      <c r="BH148" s="86" t="s">
        <v>35</v>
      </c>
      <c r="BI148" s="82" t="s">
        <v>35</v>
      </c>
      <c r="BJ148" s="82" t="s">
        <v>35</v>
      </c>
      <c r="BK148" s="82" t="s">
        <v>35</v>
      </c>
      <c r="BL148" s="77" t="s">
        <v>35</v>
      </c>
      <c r="BM148" s="86" t="s">
        <v>35</v>
      </c>
      <c r="BN148" s="82" t="s">
        <v>35</v>
      </c>
      <c r="BO148" s="82" t="s">
        <v>35</v>
      </c>
      <c r="BP148" s="82" t="s">
        <v>35</v>
      </c>
      <c r="BQ148" s="77" t="s">
        <v>35</v>
      </c>
      <c r="BR148" s="86" t="s">
        <v>35</v>
      </c>
      <c r="BS148" s="82" t="s">
        <v>35</v>
      </c>
      <c r="BT148" s="82" t="s">
        <v>35</v>
      </c>
      <c r="BU148" s="82" t="s">
        <v>35</v>
      </c>
      <c r="BV148" s="82" t="s">
        <v>35</v>
      </c>
      <c r="BW148" s="82" t="s">
        <v>35</v>
      </c>
      <c r="BX148" s="82" t="s">
        <v>35</v>
      </c>
      <c r="BY148" s="70" t="s">
        <v>35</v>
      </c>
      <c r="BZ148" s="70" t="s">
        <v>35</v>
      </c>
      <c r="CA148" s="70" t="s">
        <v>35</v>
      </c>
      <c r="CB148" s="70" t="s">
        <v>35</v>
      </c>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row>
    <row r="149" s="338" customFormat="true" ht="15" customHeight="true" x14ac:dyDescent="0.2">
      <c r="A149" s="1087"/>
      <c r="B149" s="408" t="s">
        <v>48</v>
      </c>
      <c r="C149" s="102" t="s">
        <v>35</v>
      </c>
      <c r="D149" s="99" t="s">
        <v>35</v>
      </c>
      <c r="E149" s="99" t="s">
        <v>35</v>
      </c>
      <c r="F149" s="99" t="s">
        <v>35</v>
      </c>
      <c r="G149" s="96" t="s">
        <v>35</v>
      </c>
      <c r="H149" s="93" t="s">
        <v>35</v>
      </c>
      <c r="I149" s="99" t="s">
        <v>35</v>
      </c>
      <c r="J149" s="99" t="s">
        <v>35</v>
      </c>
      <c r="K149" s="99" t="s">
        <v>35</v>
      </c>
      <c r="L149" s="90" t="s">
        <v>35</v>
      </c>
      <c r="M149" s="102" t="s">
        <v>35</v>
      </c>
      <c r="N149" s="99" t="s">
        <v>35</v>
      </c>
      <c r="O149" s="99" t="s">
        <v>35</v>
      </c>
      <c r="P149" s="99" t="s">
        <v>35</v>
      </c>
      <c r="Q149" s="96" t="s">
        <v>35</v>
      </c>
      <c r="R149" s="93" t="s">
        <v>35</v>
      </c>
      <c r="S149" s="99" t="s">
        <v>35</v>
      </c>
      <c r="T149" s="99" t="s">
        <v>35</v>
      </c>
      <c r="U149" s="99" t="s">
        <v>35</v>
      </c>
      <c r="V149" s="99" t="s">
        <v>35</v>
      </c>
      <c r="W149" s="99" t="s">
        <v>35</v>
      </c>
      <c r="X149" s="99" t="s">
        <v>35</v>
      </c>
      <c r="Y149" s="99" t="s">
        <v>35</v>
      </c>
      <c r="Z149" s="99" t="s">
        <v>35</v>
      </c>
      <c r="AA149" s="99" t="s">
        <v>35</v>
      </c>
      <c r="AB149" s="90" t="s">
        <v>35</v>
      </c>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33"/>
      <c r="AZ149" s="375"/>
      <c r="BA149" s="1115"/>
      <c r="BB149" s="622" t="s">
        <v>48</v>
      </c>
      <c r="BC149" s="86" t="s">
        <v>35</v>
      </c>
      <c r="BD149" s="82" t="s">
        <v>35</v>
      </c>
      <c r="BE149" s="82" t="s">
        <v>35</v>
      </c>
      <c r="BF149" s="82" t="s">
        <v>35</v>
      </c>
      <c r="BG149" s="77" t="s">
        <v>35</v>
      </c>
      <c r="BH149" s="86" t="s">
        <v>35</v>
      </c>
      <c r="BI149" s="82" t="s">
        <v>35</v>
      </c>
      <c r="BJ149" s="82" t="s">
        <v>35</v>
      </c>
      <c r="BK149" s="82" t="s">
        <v>35</v>
      </c>
      <c r="BL149" s="77" t="s">
        <v>35</v>
      </c>
      <c r="BM149" s="86" t="s">
        <v>35</v>
      </c>
      <c r="BN149" s="82" t="s">
        <v>35</v>
      </c>
      <c r="BO149" s="82" t="s">
        <v>35</v>
      </c>
      <c r="BP149" s="82" t="s">
        <v>35</v>
      </c>
      <c r="BQ149" s="77" t="s">
        <v>35</v>
      </c>
      <c r="BR149" s="86" t="s">
        <v>35</v>
      </c>
      <c r="BS149" s="82" t="s">
        <v>35</v>
      </c>
      <c r="BT149" s="82" t="s">
        <v>35</v>
      </c>
      <c r="BU149" s="82" t="s">
        <v>35</v>
      </c>
      <c r="BV149" s="82" t="s">
        <v>35</v>
      </c>
      <c r="BW149" s="82" t="s">
        <v>35</v>
      </c>
      <c r="BX149" s="82" t="s">
        <v>35</v>
      </c>
      <c r="BY149" s="70" t="s">
        <v>35</v>
      </c>
      <c r="BZ149" s="70" t="s">
        <v>35</v>
      </c>
      <c r="CA149" s="70" t="s">
        <v>35</v>
      </c>
      <c r="CB149" s="70" t="s">
        <v>35</v>
      </c>
      <c r="CC149" s="32"/>
      <c r="CD149" s="32"/>
      <c r="CE149" s="32"/>
      <c r="CF149" s="32"/>
      <c r="CG149" s="32"/>
      <c r="CH149" s="32"/>
      <c r="CI149" s="32"/>
      <c r="CJ149" s="32"/>
      <c r="CK149" s="32"/>
      <c r="CL149" s="32"/>
      <c r="CM149" s="32"/>
      <c r="CN149" s="32"/>
      <c r="CO149" s="32"/>
      <c r="CP149" s="32"/>
      <c r="CQ149" s="32"/>
      <c r="CR149" s="32"/>
      <c r="CS149" s="32"/>
      <c r="CT149" s="32"/>
      <c r="CU149" s="32"/>
      <c r="CV149" s="32"/>
      <c r="CW149" s="32"/>
      <c r="CX149" s="32"/>
      <c r="CY149" s="32"/>
      <c r="CZ149" s="32"/>
    </row>
    <row r="150" s="338" customFormat="true" ht="15" customHeight="true" x14ac:dyDescent="0.2">
      <c r="A150" s="1087"/>
      <c r="B150" s="408" t="s">
        <v>111</v>
      </c>
      <c r="C150" s="102" t="s">
        <v>35</v>
      </c>
      <c r="D150" s="99" t="s">
        <v>35</v>
      </c>
      <c r="E150" s="99" t="s">
        <v>35</v>
      </c>
      <c r="F150" s="99" t="s">
        <v>35</v>
      </c>
      <c r="G150" s="96" t="s">
        <v>35</v>
      </c>
      <c r="H150" s="93" t="s">
        <v>35</v>
      </c>
      <c r="I150" s="99" t="s">
        <v>35</v>
      </c>
      <c r="J150" s="99" t="s">
        <v>35</v>
      </c>
      <c r="K150" s="99" t="s">
        <v>35</v>
      </c>
      <c r="L150" s="90" t="s">
        <v>35</v>
      </c>
      <c r="M150" s="102" t="s">
        <v>35</v>
      </c>
      <c r="N150" s="99" t="s">
        <v>35</v>
      </c>
      <c r="O150" s="99" t="s">
        <v>35</v>
      </c>
      <c r="P150" s="99" t="s">
        <v>35</v>
      </c>
      <c r="Q150" s="96" t="s">
        <v>35</v>
      </c>
      <c r="R150" s="93" t="s">
        <v>35</v>
      </c>
      <c r="S150" s="99" t="s">
        <v>35</v>
      </c>
      <c r="T150" s="99" t="s">
        <v>35</v>
      </c>
      <c r="U150" s="99" t="s">
        <v>35</v>
      </c>
      <c r="V150" s="99" t="s">
        <v>35</v>
      </c>
      <c r="W150" s="99" t="s">
        <v>35</v>
      </c>
      <c r="X150" s="99" t="s">
        <v>35</v>
      </c>
      <c r="Y150" s="99" t="s">
        <v>35</v>
      </c>
      <c r="Z150" s="99" t="s">
        <v>35</v>
      </c>
      <c r="AA150" s="99" t="s">
        <v>35</v>
      </c>
      <c r="AB150" s="90" t="s">
        <v>35</v>
      </c>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c r="AY150" s="33"/>
      <c r="AZ150" s="375"/>
      <c r="BA150" s="1115"/>
      <c r="BB150" s="622" t="s">
        <v>111</v>
      </c>
      <c r="BC150" s="86" t="s">
        <v>35</v>
      </c>
      <c r="BD150" s="82" t="s">
        <v>35</v>
      </c>
      <c r="BE150" s="82" t="s">
        <v>35</v>
      </c>
      <c r="BF150" s="82" t="s">
        <v>35</v>
      </c>
      <c r="BG150" s="77" t="s">
        <v>35</v>
      </c>
      <c r="BH150" s="86" t="s">
        <v>35</v>
      </c>
      <c r="BI150" s="82" t="s">
        <v>35</v>
      </c>
      <c r="BJ150" s="82" t="s">
        <v>35</v>
      </c>
      <c r="BK150" s="82" t="s">
        <v>35</v>
      </c>
      <c r="BL150" s="77" t="s">
        <v>35</v>
      </c>
      <c r="BM150" s="86" t="s">
        <v>35</v>
      </c>
      <c r="BN150" s="82" t="s">
        <v>35</v>
      </c>
      <c r="BO150" s="82" t="s">
        <v>35</v>
      </c>
      <c r="BP150" s="82" t="s">
        <v>35</v>
      </c>
      <c r="BQ150" s="77" t="s">
        <v>35</v>
      </c>
      <c r="BR150" s="86" t="s">
        <v>35</v>
      </c>
      <c r="BS150" s="82" t="s">
        <v>35</v>
      </c>
      <c r="BT150" s="82" t="s">
        <v>35</v>
      </c>
      <c r="BU150" s="82" t="s">
        <v>35</v>
      </c>
      <c r="BV150" s="82" t="s">
        <v>35</v>
      </c>
      <c r="BW150" s="82" t="s">
        <v>35</v>
      </c>
      <c r="BX150" s="82" t="s">
        <v>35</v>
      </c>
      <c r="BY150" s="70" t="s">
        <v>35</v>
      </c>
      <c r="BZ150" s="70" t="s">
        <v>35</v>
      </c>
      <c r="CA150" s="70" t="s">
        <v>35</v>
      </c>
      <c r="CB150" s="70" t="s">
        <v>35</v>
      </c>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row>
    <row r="151" s="338" customFormat="true" ht="15" customHeight="true" x14ac:dyDescent="0.2">
      <c r="A151" s="1087" t="s">
        <v>110</v>
      </c>
      <c r="B151" s="408" t="s">
        <v>49</v>
      </c>
      <c r="C151" s="191">
        <v>23.481488452111545</v>
      </c>
      <c r="D151" s="190">
        <v>19.281143507342669</v>
      </c>
      <c r="E151" s="190">
        <v>17.011118801252273</v>
      </c>
      <c r="F151" s="190">
        <v>15.875395007583009</v>
      </c>
      <c r="G151" s="189">
        <v>12.837322322944599</v>
      </c>
      <c r="H151" s="179">
        <v>24.603766950376446</v>
      </c>
      <c r="I151" s="190">
        <v>20.657610914627973</v>
      </c>
      <c r="J151" s="190">
        <v>19.052851347177182</v>
      </c>
      <c r="K151" s="190">
        <v>15.425491204546427</v>
      </c>
      <c r="L151" s="183">
        <v>5.2330885369206674</v>
      </c>
      <c r="M151" s="191">
        <v>21.051580558934177</v>
      </c>
      <c r="N151" s="190">
        <v>21.906947764886297</v>
      </c>
      <c r="O151" s="190">
        <v>16.918359785172253</v>
      </c>
      <c r="P151" s="190">
        <v>16.517652524538576</v>
      </c>
      <c r="Q151" s="189">
        <v>11.602679360798259</v>
      </c>
      <c r="R151" s="179">
        <v>22.13334759740216</v>
      </c>
      <c r="S151" s="190">
        <v>14.341141521629991</v>
      </c>
      <c r="T151" s="190">
        <v>6.2428574229054057</v>
      </c>
      <c r="U151" s="190">
        <v>24.06538527025274</v>
      </c>
      <c r="V151" s="190">
        <v>13.00900709387775</v>
      </c>
      <c r="W151" s="190">
        <v>6.9099066130293219</v>
      </c>
      <c r="X151" s="190">
        <v>17.393771593647646</v>
      </c>
      <c r="Y151" s="190">
        <v>11.004633661388381</v>
      </c>
      <c r="Z151" s="190">
        <v>36.732547263633144</v>
      </c>
      <c r="AA151" s="190">
        <v>35.833006495075537</v>
      </c>
      <c r="AB151" s="183">
        <v>4.7093257773703208</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1115" t="s">
        <v>110</v>
      </c>
      <c r="BB151" s="622" t="s">
        <v>49</v>
      </c>
      <c r="BC151" s="86" t="s">
        <v>35</v>
      </c>
      <c r="BD151" s="82" t="s">
        <v>35</v>
      </c>
      <c r="BE151" s="82" t="s">
        <v>35</v>
      </c>
      <c r="BF151" s="82" t="s">
        <v>35</v>
      </c>
      <c r="BG151" s="77" t="s">
        <v>35</v>
      </c>
      <c r="BH151" s="86" t="s">
        <v>35</v>
      </c>
      <c r="BI151" s="82" t="s">
        <v>35</v>
      </c>
      <c r="BJ151" s="82" t="s">
        <v>35</v>
      </c>
      <c r="BK151" s="82" t="s">
        <v>35</v>
      </c>
      <c r="BL151" s="77" t="s">
        <v>35</v>
      </c>
      <c r="BM151" s="86" t="s">
        <v>35</v>
      </c>
      <c r="BN151" s="82" t="s">
        <v>35</v>
      </c>
      <c r="BO151" s="82" t="s">
        <v>35</v>
      </c>
      <c r="BP151" s="82" t="s">
        <v>35</v>
      </c>
      <c r="BQ151" s="77" t="s">
        <v>35</v>
      </c>
      <c r="BR151" s="86" t="s">
        <v>35</v>
      </c>
      <c r="BS151" s="82" t="s">
        <v>35</v>
      </c>
      <c r="BT151" s="82" t="s">
        <v>35</v>
      </c>
      <c r="BU151" s="82" t="s">
        <v>35</v>
      </c>
      <c r="BV151" s="82" t="s">
        <v>35</v>
      </c>
      <c r="BW151" s="82" t="s">
        <v>35</v>
      </c>
      <c r="BX151" s="82" t="s">
        <v>35</v>
      </c>
      <c r="BY151" s="70" t="s">
        <v>35</v>
      </c>
      <c r="BZ151" s="70" t="s">
        <v>35</v>
      </c>
      <c r="CA151" s="70" t="s">
        <v>35</v>
      </c>
      <c r="CB151" s="70" t="s">
        <v>35</v>
      </c>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row>
    <row r="152" s="338" customFormat="true" ht="15" customHeight="true" x14ac:dyDescent="0.2">
      <c r="A152" s="1087"/>
      <c r="B152" s="408" t="s">
        <v>48</v>
      </c>
      <c r="C152" s="191">
        <v>76.079107236194474</v>
      </c>
      <c r="D152" s="190">
        <v>80.078472433811868</v>
      </c>
      <c r="E152" s="190">
        <v>81.991256854466144</v>
      </c>
      <c r="F152" s="190">
        <v>83.199454175541305</v>
      </c>
      <c r="G152" s="189">
        <v>86.156350517733713</v>
      </c>
      <c r="H152" s="179">
        <v>75.039804278518815</v>
      </c>
      <c r="I152" s="190">
        <v>78.418374569278839</v>
      </c>
      <c r="J152" s="190">
        <v>79.775950154740016</v>
      </c>
      <c r="K152" s="190">
        <v>83.694943529403361</v>
      </c>
      <c r="L152" s="183">
        <v>93.746901719584059</v>
      </c>
      <c r="M152" s="191">
        <v>78.522182734544899</v>
      </c>
      <c r="N152" s="190">
        <v>77.500987733769037</v>
      </c>
      <c r="O152" s="190">
        <v>81.859105582145602</v>
      </c>
      <c r="P152" s="190">
        <v>82.845414045950463</v>
      </c>
      <c r="Q152" s="189">
        <v>87.340710210779264</v>
      </c>
      <c r="R152" s="179">
        <v>76.471072456769832</v>
      </c>
      <c r="S152" s="190">
        <v>85.620855480460349</v>
      </c>
      <c r="T152" s="190">
        <v>93.757142577094683</v>
      </c>
      <c r="U152" s="190">
        <v>74.626173862513909</v>
      </c>
      <c r="V152" s="190">
        <v>86.687501026824094</v>
      </c>
      <c r="W152" s="190">
        <v>92.208328964316152</v>
      </c>
      <c r="X152" s="190">
        <v>80.255466489513978</v>
      </c>
      <c r="Y152" s="190">
        <v>88.358365477285489</v>
      </c>
      <c r="Z152" s="190">
        <v>63.189086679886607</v>
      </c>
      <c r="AA152" s="190">
        <v>63.795789165502256</v>
      </c>
      <c r="AB152" s="183">
        <v>94.473445009911501</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1115"/>
      <c r="BB152" s="622" t="s">
        <v>48</v>
      </c>
      <c r="BC152" s="86" t="s">
        <v>35</v>
      </c>
      <c r="BD152" s="82" t="s">
        <v>35</v>
      </c>
      <c r="BE152" s="82" t="s">
        <v>35</v>
      </c>
      <c r="BF152" s="82" t="s">
        <v>35</v>
      </c>
      <c r="BG152" s="77" t="s">
        <v>35</v>
      </c>
      <c r="BH152" s="86" t="s">
        <v>35</v>
      </c>
      <c r="BI152" s="82" t="s">
        <v>35</v>
      </c>
      <c r="BJ152" s="82" t="s">
        <v>35</v>
      </c>
      <c r="BK152" s="82" t="s">
        <v>35</v>
      </c>
      <c r="BL152" s="77" t="s">
        <v>35</v>
      </c>
      <c r="BM152" s="86" t="s">
        <v>35</v>
      </c>
      <c r="BN152" s="82" t="s">
        <v>35</v>
      </c>
      <c r="BO152" s="82" t="s">
        <v>35</v>
      </c>
      <c r="BP152" s="82" t="s">
        <v>35</v>
      </c>
      <c r="BQ152" s="77" t="s">
        <v>35</v>
      </c>
      <c r="BR152" s="86" t="s">
        <v>35</v>
      </c>
      <c r="BS152" s="82" t="s">
        <v>35</v>
      </c>
      <c r="BT152" s="82" t="s">
        <v>35</v>
      </c>
      <c r="BU152" s="82" t="s">
        <v>35</v>
      </c>
      <c r="BV152" s="82" t="s">
        <v>35</v>
      </c>
      <c r="BW152" s="82" t="s">
        <v>35</v>
      </c>
      <c r="BX152" s="82" t="s">
        <v>35</v>
      </c>
      <c r="BY152" s="70" t="s">
        <v>35</v>
      </c>
      <c r="BZ152" s="70" t="s">
        <v>35</v>
      </c>
      <c r="CA152" s="70" t="s">
        <v>35</v>
      </c>
      <c r="CB152" s="70" t="s">
        <v>35</v>
      </c>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row>
    <row r="153" s="531" customFormat="true" ht="15" customHeight="true" x14ac:dyDescent="0.2">
      <c r="A153" s="1087" t="s">
        <v>62</v>
      </c>
      <c r="B153" s="408" t="s">
        <v>182</v>
      </c>
      <c r="C153" s="151">
        <v>0</v>
      </c>
      <c r="D153" s="150">
        <v>0</v>
      </c>
      <c r="E153" s="150">
        <v>0</v>
      </c>
      <c r="F153" s="150">
        <v>0.16008503135032914</v>
      </c>
      <c r="G153" s="149">
        <v>14.302721435716151</v>
      </c>
      <c r="H153" s="148">
        <v>0</v>
      </c>
      <c r="I153" s="150">
        <v>0.30830144588337138</v>
      </c>
      <c r="J153" s="150">
        <v>0.58152382919955325</v>
      </c>
      <c r="K153" s="150">
        <v>3.9007682009585771</v>
      </c>
      <c r="L153" s="147">
        <v>35.963630868744609</v>
      </c>
      <c r="M153" s="151">
        <v>0</v>
      </c>
      <c r="N153" s="150">
        <v>0</v>
      </c>
      <c r="O153" s="150">
        <v>0</v>
      </c>
      <c r="P153" s="150">
        <v>0</v>
      </c>
      <c r="Q153" s="149">
        <v>1.2916041107563012</v>
      </c>
      <c r="R153" s="148">
        <v>0.1270931235905397</v>
      </c>
      <c r="S153" s="150">
        <v>0.48854693864344789</v>
      </c>
      <c r="T153" s="150">
        <v>0.44763040046076491</v>
      </c>
      <c r="U153" s="150">
        <v>0.84824433758428419</v>
      </c>
      <c r="V153" s="150">
        <v>17.816817287353583</v>
      </c>
      <c r="W153" s="150">
        <v>8.0821009826643646</v>
      </c>
      <c r="X153" s="150">
        <v>1.4495741756109657</v>
      </c>
      <c r="Y153" s="150">
        <v>0.37296111423913969</v>
      </c>
      <c r="Z153" s="150">
        <v>3.9334471909687418</v>
      </c>
      <c r="AA153" s="150">
        <v>2.8945865915276583</v>
      </c>
      <c r="AB153" s="147">
        <v>0.85337639634374662</v>
      </c>
      <c r="AC153" s="880"/>
      <c r="AD153" s="880"/>
      <c r="AE153" s="880"/>
      <c r="AF153" s="880"/>
      <c r="AG153" s="880"/>
      <c r="AH153" s="880"/>
      <c r="AI153" s="880"/>
      <c r="AJ153" s="880"/>
      <c r="AK153" s="880"/>
      <c r="AL153" s="880"/>
      <c r="AM153" s="880"/>
      <c r="AN153" s="880"/>
      <c r="AO153" s="880"/>
      <c r="AP153" s="880"/>
      <c r="AQ153" s="880"/>
      <c r="AR153" s="880"/>
      <c r="AS153" s="880"/>
      <c r="AT153" s="880"/>
      <c r="AU153" s="880"/>
      <c r="AV153" s="880"/>
      <c r="AW153" s="880"/>
      <c r="AX153" s="880"/>
      <c r="AY153" s="880"/>
      <c r="AZ153" s="376"/>
      <c r="BA153" s="1114" t="s">
        <v>62</v>
      </c>
      <c r="BB153" s="624" t="s">
        <v>182</v>
      </c>
      <c r="BC153" s="478">
        <v>0</v>
      </c>
      <c r="BD153" s="462">
        <v>0</v>
      </c>
      <c r="BE153" s="462">
        <v>0</v>
      </c>
      <c r="BF153" s="462">
        <v>17.878163000000001</v>
      </c>
      <c r="BG153" s="480">
        <v>1754.0773309999995</v>
      </c>
      <c r="BH153" s="478">
        <v>0</v>
      </c>
      <c r="BI153" s="462">
        <v>12.975294999999999</v>
      </c>
      <c r="BJ153" s="462">
        <v>24.049061999999996</v>
      </c>
      <c r="BK153" s="462">
        <v>160.28645300000002</v>
      </c>
      <c r="BL153" s="480">
        <v>1477.0267739999993</v>
      </c>
      <c r="BM153" s="478">
        <v>0</v>
      </c>
      <c r="BN153" s="462">
        <v>0</v>
      </c>
      <c r="BO153" s="462">
        <v>0</v>
      </c>
      <c r="BP153" s="462">
        <v>0</v>
      </c>
      <c r="BQ153" s="480">
        <v>97.617909999999995</v>
      </c>
      <c r="BR153" s="478">
        <v>6.9365399999999999</v>
      </c>
      <c r="BS153" s="462">
        <v>14.727593000000002</v>
      </c>
      <c r="BT153" s="462">
        <v>23.128432</v>
      </c>
      <c r="BU153" s="462">
        <v>35.931671000000001</v>
      </c>
      <c r="BV153" s="462">
        <v>741.24993300000028</v>
      </c>
      <c r="BW153" s="462">
        <v>357.26113300000009</v>
      </c>
      <c r="BX153" s="462">
        <v>174.74932900000002</v>
      </c>
      <c r="BY153" s="463">
        <v>10.605414000000001</v>
      </c>
      <c r="BZ153" s="463">
        <v>172.83176000000003</v>
      </c>
      <c r="CA153" s="463">
        <v>150.11802200000005</v>
      </c>
      <c r="CB153" s="463">
        <v>84.415667000000013</v>
      </c>
      <c r="CC153" s="31"/>
      <c r="CD153" s="31"/>
      <c r="CE153" s="31"/>
      <c r="CF153" s="31"/>
      <c r="CG153" s="31"/>
      <c r="CH153" s="31"/>
      <c r="CI153" s="31"/>
      <c r="CJ153" s="31"/>
      <c r="CK153" s="31"/>
      <c r="CL153" s="31"/>
      <c r="CM153" s="31"/>
      <c r="CN153" s="31"/>
      <c r="CO153" s="31"/>
      <c r="CP153" s="31"/>
      <c r="CQ153" s="31"/>
      <c r="CR153" s="31"/>
      <c r="CS153" s="31"/>
      <c r="CT153" s="31"/>
      <c r="CU153" s="31"/>
      <c r="CV153" s="31"/>
      <c r="CW153" s="31"/>
      <c r="CX153" s="31"/>
      <c r="CY153" s="31"/>
      <c r="CZ153" s="31"/>
    </row>
    <row r="154" s="531" customFormat="true" ht="15" customHeight="true" x14ac:dyDescent="0.2">
      <c r="A154" s="1087"/>
      <c r="B154" s="408" t="s">
        <v>183</v>
      </c>
      <c r="C154" s="151">
        <v>34.966275425926014</v>
      </c>
      <c r="D154" s="150">
        <v>30.367687256693642</v>
      </c>
      <c r="E154" s="150">
        <v>42.550616283615703</v>
      </c>
      <c r="F154" s="150">
        <v>62.641942875352839</v>
      </c>
      <c r="G154" s="149">
        <v>72.060065812992605</v>
      </c>
      <c r="H154" s="148">
        <v>56.802943342166671</v>
      </c>
      <c r="I154" s="150">
        <v>64.368853513623009</v>
      </c>
      <c r="J154" s="150">
        <v>87.335226165263677</v>
      </c>
      <c r="K154" s="150">
        <v>83.75588711049474</v>
      </c>
      <c r="L154" s="147">
        <v>46.592742477079682</v>
      </c>
      <c r="M154" s="151">
        <v>29.820530875846686</v>
      </c>
      <c r="N154" s="150">
        <v>28.204076406605672</v>
      </c>
      <c r="O154" s="150">
        <v>36.603737436179273</v>
      </c>
      <c r="P154" s="150">
        <v>40.83328953303878</v>
      </c>
      <c r="Q154" s="149">
        <v>55.729004003968974</v>
      </c>
      <c r="R154" s="148">
        <v>59.350280535734669</v>
      </c>
      <c r="S154" s="150">
        <v>67.11989086464726</v>
      </c>
      <c r="T154" s="150">
        <v>63.470963112285595</v>
      </c>
      <c r="U154" s="150">
        <v>49.069465375917154</v>
      </c>
      <c r="V154" s="150">
        <v>66.159327182173655</v>
      </c>
      <c r="W154" s="150">
        <v>75.845132864731013</v>
      </c>
      <c r="X154" s="150">
        <v>38.894378067406087</v>
      </c>
      <c r="Y154" s="150">
        <v>74.238111729046466</v>
      </c>
      <c r="Z154" s="150">
        <v>25.450055384013382</v>
      </c>
      <c r="AA154" s="150">
        <v>51.41840788338817</v>
      </c>
      <c r="AB154" s="147">
        <v>19.221268546299878</v>
      </c>
      <c r="AC154" s="880"/>
      <c r="AD154" s="880"/>
      <c r="AE154" s="880"/>
      <c r="AF154" s="880"/>
      <c r="AG154" s="880"/>
      <c r="AH154" s="880"/>
      <c r="AI154" s="880"/>
      <c r="AJ154" s="880"/>
      <c r="AK154" s="880"/>
      <c r="AL154" s="880"/>
      <c r="AM154" s="880"/>
      <c r="AN154" s="880"/>
      <c r="AO154" s="880"/>
      <c r="AP154" s="880"/>
      <c r="AQ154" s="880"/>
      <c r="AR154" s="880"/>
      <c r="AS154" s="880"/>
      <c r="AT154" s="880"/>
      <c r="AU154" s="880"/>
      <c r="AV154" s="880"/>
      <c r="AW154" s="880"/>
      <c r="AX154" s="880"/>
      <c r="AY154" s="880"/>
      <c r="AZ154" s="376"/>
      <c r="BA154" s="1115"/>
      <c r="BB154" s="622" t="s">
        <v>183</v>
      </c>
      <c r="BC154" s="479">
        <v>3667.1240029999944</v>
      </c>
      <c r="BD154" s="464">
        <v>4331.5308619999987</v>
      </c>
      <c r="BE154" s="464">
        <v>5380.0177699999977</v>
      </c>
      <c r="BF154" s="464">
        <v>6995.8000189999902</v>
      </c>
      <c r="BG154" s="483">
        <v>8837.4040200000236</v>
      </c>
      <c r="BH154" s="479">
        <v>2250.9701449999993</v>
      </c>
      <c r="BI154" s="464">
        <v>2709.0526959999984</v>
      </c>
      <c r="BJ154" s="464">
        <v>3611.7699109999976</v>
      </c>
      <c r="BK154" s="464">
        <v>3441.6128749999989</v>
      </c>
      <c r="BL154" s="483">
        <v>1913.5645220000006</v>
      </c>
      <c r="BM154" s="479">
        <v>2391.1660109999989</v>
      </c>
      <c r="BN154" s="464">
        <v>2400.2115139999996</v>
      </c>
      <c r="BO154" s="464">
        <v>2946.3956400000038</v>
      </c>
      <c r="BP154" s="464">
        <v>3335.2011959999977</v>
      </c>
      <c r="BQ154" s="483">
        <v>4211.9321639999989</v>
      </c>
      <c r="BR154" s="479">
        <v>3239.2436609999968</v>
      </c>
      <c r="BS154" s="464">
        <v>2023.3765819999996</v>
      </c>
      <c r="BT154" s="464">
        <v>3279.4552219999982</v>
      </c>
      <c r="BU154" s="464">
        <v>2078.5849169999965</v>
      </c>
      <c r="BV154" s="464">
        <v>2752.4891819999998</v>
      </c>
      <c r="BW154" s="464">
        <v>3352.6577009999992</v>
      </c>
      <c r="BX154" s="464">
        <v>4688.8021210000061</v>
      </c>
      <c r="BY154" s="465">
        <v>2111.0133989999999</v>
      </c>
      <c r="BZ154" s="465">
        <v>1118.2501380000003</v>
      </c>
      <c r="CA154" s="465">
        <v>2666.6432119999981</v>
      </c>
      <c r="CB154" s="465">
        <v>1901.3605390000012</v>
      </c>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row>
    <row r="155" s="531" customFormat="true" ht="15" customHeight="true" x14ac:dyDescent="0.2">
      <c r="A155" s="1087"/>
      <c r="B155" s="408" t="s">
        <v>184</v>
      </c>
      <c r="C155" s="151">
        <v>3.7705948243074269E-3</v>
      </c>
      <c r="D155" s="150">
        <v>0</v>
      </c>
      <c r="E155" s="150">
        <v>1.6995023825232939E-2</v>
      </c>
      <c r="F155" s="150">
        <v>0.32416002798006532</v>
      </c>
      <c r="G155" s="149">
        <v>8.7828091898297824</v>
      </c>
      <c r="H155" s="148">
        <v>9.97900393296558E-3</v>
      </c>
      <c r="I155" s="150">
        <v>0.44991934062363181</v>
      </c>
      <c r="J155" s="150">
        <v>1.2292513484328627</v>
      </c>
      <c r="K155" s="150">
        <v>7.8297836846601729</v>
      </c>
      <c r="L155" s="147">
        <v>16.978650244939058</v>
      </c>
      <c r="M155" s="151">
        <v>0</v>
      </c>
      <c r="N155" s="150">
        <v>0</v>
      </c>
      <c r="O155" s="150">
        <v>0</v>
      </c>
      <c r="P155" s="150">
        <v>1.2421998391822507E-2</v>
      </c>
      <c r="Q155" s="149">
        <v>0.33919828607466851</v>
      </c>
      <c r="R155" s="148">
        <v>0</v>
      </c>
      <c r="S155" s="150">
        <v>0.17996472769437893</v>
      </c>
      <c r="T155" s="150">
        <v>8.6444974192543697E-2</v>
      </c>
      <c r="U155" s="150">
        <v>0.63381164941673429</v>
      </c>
      <c r="V155" s="150">
        <v>15.022192049145325</v>
      </c>
      <c r="W155" s="150">
        <v>7.0810808648599455</v>
      </c>
      <c r="X155" s="150">
        <v>0.28775502517986717</v>
      </c>
      <c r="Y155" s="150">
        <v>0.81290240992637541</v>
      </c>
      <c r="Z155" s="150">
        <v>0.93971251726131733</v>
      </c>
      <c r="AA155" s="150">
        <v>9.3821609544119611E-2</v>
      </c>
      <c r="AB155" s="147">
        <v>0.37575474725469171</v>
      </c>
      <c r="AC155" s="880"/>
      <c r="AD155" s="880"/>
      <c r="AE155" s="880"/>
      <c r="AF155" s="880"/>
      <c r="AG155" s="880"/>
      <c r="AH155" s="880"/>
      <c r="AI155" s="880"/>
      <c r="AJ155" s="880"/>
      <c r="AK155" s="880"/>
      <c r="AL155" s="880"/>
      <c r="AM155" s="880"/>
      <c r="AN155" s="880"/>
      <c r="AO155" s="880"/>
      <c r="AP155" s="880"/>
      <c r="AQ155" s="880"/>
      <c r="AR155" s="880"/>
      <c r="AS155" s="880"/>
      <c r="AT155" s="880"/>
      <c r="AU155" s="880"/>
      <c r="AV155" s="880"/>
      <c r="AW155" s="880"/>
      <c r="AX155" s="880"/>
      <c r="AY155" s="880"/>
      <c r="AZ155" s="376"/>
      <c r="BA155" s="1115"/>
      <c r="BB155" s="622" t="s">
        <v>184</v>
      </c>
      <c r="BC155" s="479">
        <v>0.39544499999999999</v>
      </c>
      <c r="BD155" s="464">
        <v>0</v>
      </c>
      <c r="BE155" s="464">
        <v>2.1488180000000003</v>
      </c>
      <c r="BF155" s="464">
        <v>36.201921999999989</v>
      </c>
      <c r="BG155" s="483">
        <v>1077.118545</v>
      </c>
      <c r="BH155" s="479">
        <v>0.39544499999999999</v>
      </c>
      <c r="BI155" s="464">
        <v>18.935480999999999</v>
      </c>
      <c r="BJ155" s="464">
        <v>50.835993999999992</v>
      </c>
      <c r="BK155" s="464">
        <v>321.7336150000001</v>
      </c>
      <c r="BL155" s="483">
        <v>697.31337999999994</v>
      </c>
      <c r="BM155" s="479">
        <v>0</v>
      </c>
      <c r="BN155" s="464">
        <v>0</v>
      </c>
      <c r="BO155" s="464">
        <v>0</v>
      </c>
      <c r="BP155" s="464">
        <v>1.01461</v>
      </c>
      <c r="BQ155" s="483">
        <v>25.636205</v>
      </c>
      <c r="BR155" s="479">
        <v>0</v>
      </c>
      <c r="BS155" s="464">
        <v>5.4251639999999997</v>
      </c>
      <c r="BT155" s="464">
        <v>4.4664900000000003</v>
      </c>
      <c r="BU155" s="464">
        <v>26.848292000000001</v>
      </c>
      <c r="BV155" s="464">
        <v>624.98249100000021</v>
      </c>
      <c r="BW155" s="464">
        <v>313.01204700000005</v>
      </c>
      <c r="BX155" s="464">
        <v>34.689496000000005</v>
      </c>
      <c r="BY155" s="465">
        <v>23.115456999999999</v>
      </c>
      <c r="BZ155" s="465">
        <v>41.290034000000006</v>
      </c>
      <c r="CA155" s="465">
        <v>4.8657430000000002</v>
      </c>
      <c r="CB155" s="465">
        <v>37.169515999999994</v>
      </c>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531" customFormat="true" ht="15" customHeight="true" x14ac:dyDescent="0.2">
      <c r="A156" s="1087"/>
      <c r="B156" s="408" t="s">
        <v>185</v>
      </c>
      <c r="C156" s="151">
        <v>64.244860757156033</v>
      </c>
      <c r="D156" s="150">
        <v>69.022159415597699</v>
      </c>
      <c r="E156" s="150">
        <v>57.091875204479514</v>
      </c>
      <c r="F156" s="150">
        <v>36.226346394308543</v>
      </c>
      <c r="G156" s="149">
        <v>4.4638809908425623</v>
      </c>
      <c r="H156" s="148">
        <v>42.097376758373464</v>
      </c>
      <c r="I156" s="150">
        <v>33.511043235973034</v>
      </c>
      <c r="J156" s="150">
        <v>10.129476675822218</v>
      </c>
      <c r="K156" s="150">
        <v>4.0337468203189699</v>
      </c>
      <c r="L156" s="147">
        <v>0.46497640923661909</v>
      </c>
      <c r="M156" s="151">
        <v>69.617899054646728</v>
      </c>
      <c r="N156" s="150">
        <v>70.996829280438106</v>
      </c>
      <c r="O156" s="150">
        <v>63.056545611432746</v>
      </c>
      <c r="P156" s="150">
        <v>58.807971206933871</v>
      </c>
      <c r="Q156" s="149">
        <v>42.457874417065874</v>
      </c>
      <c r="R156" s="148">
        <v>39.120359405767232</v>
      </c>
      <c r="S156" s="150">
        <v>31.94435626854019</v>
      </c>
      <c r="T156" s="150">
        <v>35.885722303893132</v>
      </c>
      <c r="U156" s="150">
        <v>48.129648432361535</v>
      </c>
      <c r="V156" s="150">
        <v>0.23099305599764952</v>
      </c>
      <c r="W156" s="150">
        <v>8.5850257781872248</v>
      </c>
      <c r="X156" s="150">
        <v>58.930966949896991</v>
      </c>
      <c r="Y156" s="150">
        <v>22.168267368695926</v>
      </c>
      <c r="Z156" s="150">
        <v>69.472079981439578</v>
      </c>
      <c r="AA156" s="150">
        <v>45.501990818844398</v>
      </c>
      <c r="AB156" s="147">
        <v>79.533690361858916</v>
      </c>
      <c r="AC156" s="880"/>
      <c r="AD156" s="880"/>
      <c r="AE156" s="880"/>
      <c r="AF156" s="880"/>
      <c r="AG156" s="880"/>
      <c r="AH156" s="880"/>
      <c r="AI156" s="880"/>
      <c r="AJ156" s="880"/>
      <c r="AK156" s="880"/>
      <c r="AL156" s="880"/>
      <c r="AM156" s="880"/>
      <c r="AN156" s="880"/>
      <c r="AO156" s="880"/>
      <c r="AP156" s="880"/>
      <c r="AQ156" s="880"/>
      <c r="AR156" s="880"/>
      <c r="AS156" s="880"/>
      <c r="AT156" s="880"/>
      <c r="AU156" s="880"/>
      <c r="AV156" s="880"/>
      <c r="AW156" s="880"/>
      <c r="AX156" s="880"/>
      <c r="AY156" s="880"/>
      <c r="AZ156" s="376"/>
      <c r="BA156" s="1115"/>
      <c r="BB156" s="622" t="s">
        <v>185</v>
      </c>
      <c r="BC156" s="479">
        <v>6737.7456730000013</v>
      </c>
      <c r="BD156" s="464">
        <v>9845.0570549999957</v>
      </c>
      <c r="BE156" s="464">
        <v>7218.5864730000048</v>
      </c>
      <c r="BF156" s="464">
        <v>4045.7281999999982</v>
      </c>
      <c r="BG156" s="483">
        <v>547.44773499999997</v>
      </c>
      <c r="BH156" s="479">
        <v>1668.2223260000005</v>
      </c>
      <c r="BI156" s="464">
        <v>1410.3588470000002</v>
      </c>
      <c r="BJ156" s="464">
        <v>418.90701700000011</v>
      </c>
      <c r="BK156" s="464">
        <v>165.750677</v>
      </c>
      <c r="BL156" s="483">
        <v>19.096587</v>
      </c>
      <c r="BM156" s="479">
        <v>5582.3269769999943</v>
      </c>
      <c r="BN156" s="464">
        <v>6041.9424709999985</v>
      </c>
      <c r="BO156" s="464">
        <v>5075.6983870000049</v>
      </c>
      <c r="BP156" s="464">
        <v>4803.3459500000017</v>
      </c>
      <c r="BQ156" s="483">
        <v>3208.9158969999958</v>
      </c>
      <c r="BR156" s="479">
        <v>2135.1268279999967</v>
      </c>
      <c r="BS156" s="464">
        <v>962.98521300000039</v>
      </c>
      <c r="BT156" s="464">
        <v>1854.1647020000019</v>
      </c>
      <c r="BU156" s="464">
        <v>2038.7742259999982</v>
      </c>
      <c r="BV156" s="464">
        <v>9.6102229999999995</v>
      </c>
      <c r="BW156" s="464">
        <v>379.4924170000001</v>
      </c>
      <c r="BX156" s="464">
        <v>7104.2566190000034</v>
      </c>
      <c r="BY156" s="465">
        <v>630.37041699999952</v>
      </c>
      <c r="BZ156" s="465">
        <v>3052.5341439999997</v>
      </c>
      <c r="CA156" s="465">
        <v>2359.8080910000012</v>
      </c>
      <c r="CB156" s="465">
        <v>7867.4422559999957</v>
      </c>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531" customFormat="true" ht="15" customHeight="true" x14ac:dyDescent="0.2">
      <c r="A157" s="1087"/>
      <c r="B157" s="408" t="s">
        <v>186</v>
      </c>
      <c r="C157" s="151">
        <v>0.78509322209368015</v>
      </c>
      <c r="D157" s="150">
        <v>0.6101533277084441</v>
      </c>
      <c r="E157" s="150">
        <v>0.34051348807969495</v>
      </c>
      <c r="F157" s="150">
        <v>0.64746567100814478</v>
      </c>
      <c r="G157" s="149">
        <v>0.39052257061930612</v>
      </c>
      <c r="H157" s="148">
        <v>1.0897008955269851</v>
      </c>
      <c r="I157" s="150">
        <v>1.3618824638968143</v>
      </c>
      <c r="J157" s="150">
        <v>0.72452198128171352</v>
      </c>
      <c r="K157" s="150">
        <v>0.47981418356754035</v>
      </c>
      <c r="L157" s="147">
        <v>0</v>
      </c>
      <c r="M157" s="151">
        <v>0.56157006950666144</v>
      </c>
      <c r="N157" s="150">
        <v>0.7990943129561745</v>
      </c>
      <c r="O157" s="150">
        <v>0.33971695238828348</v>
      </c>
      <c r="P157" s="150">
        <v>0.34631726163552062</v>
      </c>
      <c r="Q157" s="149">
        <v>0.18231918213404602</v>
      </c>
      <c r="R157" s="148">
        <v>1.4022669349077073</v>
      </c>
      <c r="S157" s="150">
        <v>0.26724120047490979</v>
      </c>
      <c r="T157" s="150">
        <v>0.10923920916796545</v>
      </c>
      <c r="U157" s="150">
        <v>1.3188302047202334</v>
      </c>
      <c r="V157" s="150">
        <v>0.77067042532986274</v>
      </c>
      <c r="W157" s="150">
        <v>0.40665950955753427</v>
      </c>
      <c r="X157" s="150">
        <v>0.43732578190620364</v>
      </c>
      <c r="Y157" s="150">
        <v>2.407757378091989</v>
      </c>
      <c r="Z157" s="150">
        <v>0.20470492631696433</v>
      </c>
      <c r="AA157" s="150">
        <v>9.1193096695939002E-2</v>
      </c>
      <c r="AB157" s="147">
        <v>1.5909948242476914E-2</v>
      </c>
      <c r="AC157" s="880"/>
      <c r="AD157" s="880"/>
      <c r="AE157" s="880"/>
      <c r="AF157" s="880"/>
      <c r="AG157" s="880"/>
      <c r="AH157" s="880"/>
      <c r="AI157" s="880"/>
      <c r="AJ157" s="880"/>
      <c r="AK157" s="880"/>
      <c r="AL157" s="880"/>
      <c r="AM157" s="880"/>
      <c r="AN157" s="880"/>
      <c r="AO157" s="880"/>
      <c r="AP157" s="880"/>
      <c r="AQ157" s="880"/>
      <c r="AR157" s="880"/>
      <c r="AS157" s="880"/>
      <c r="AT157" s="880"/>
      <c r="AU157" s="880"/>
      <c r="AV157" s="880"/>
      <c r="AW157" s="880"/>
      <c r="AX157" s="880"/>
      <c r="AY157" s="880"/>
      <c r="AZ157" s="376"/>
      <c r="BA157" s="1115"/>
      <c r="BB157" s="622" t="s">
        <v>186</v>
      </c>
      <c r="BC157" s="479">
        <v>82.337457000000001</v>
      </c>
      <c r="BD157" s="464">
        <v>87.029938999999985</v>
      </c>
      <c r="BE157" s="464">
        <v>43.053868000000001</v>
      </c>
      <c r="BF157" s="464">
        <v>72.308427000000009</v>
      </c>
      <c r="BG157" s="483">
        <v>47.89345800000001</v>
      </c>
      <c r="BH157" s="479">
        <v>43.182342999999989</v>
      </c>
      <c r="BI157" s="464">
        <v>57.316717000000004</v>
      </c>
      <c r="BJ157" s="464">
        <v>29.962786000000001</v>
      </c>
      <c r="BK157" s="464">
        <v>19.716042999999999</v>
      </c>
      <c r="BL157" s="483">
        <v>0</v>
      </c>
      <c r="BM157" s="479">
        <v>45.029622999999994</v>
      </c>
      <c r="BN157" s="464">
        <v>68.004189999999994</v>
      </c>
      <c r="BO157" s="464">
        <v>27.345309999999998</v>
      </c>
      <c r="BP157" s="464">
        <v>28.286669000000003</v>
      </c>
      <c r="BQ157" s="483">
        <v>13.779468000000001</v>
      </c>
      <c r="BR157" s="479">
        <v>76.533493000000007</v>
      </c>
      <c r="BS157" s="464">
        <v>8.0561749999999996</v>
      </c>
      <c r="BT157" s="464">
        <v>5.6442359999999994</v>
      </c>
      <c r="BU157" s="464">
        <v>55.865711000000012</v>
      </c>
      <c r="BV157" s="464">
        <v>32.062932000000004</v>
      </c>
      <c r="BW157" s="464">
        <v>17.975974000000001</v>
      </c>
      <c r="BX157" s="464">
        <v>52.720576999999992</v>
      </c>
      <c r="BY157" s="465">
        <v>68.466290000000015</v>
      </c>
      <c r="BZ157" s="465">
        <v>8.9945309999999985</v>
      </c>
      <c r="CA157" s="465">
        <v>4.7294239999999999</v>
      </c>
      <c r="CB157" s="465">
        <v>1.573806</v>
      </c>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402" customFormat="true" ht="15" customHeight="true" x14ac:dyDescent="0.2">
      <c r="A158" s="168"/>
      <c r="B158" s="103"/>
      <c r="C158" s="132"/>
      <c r="D158" s="139"/>
      <c r="E158" s="139"/>
      <c r="F158" s="139"/>
      <c r="G158" s="138"/>
      <c r="H158" s="131"/>
      <c r="I158" s="139"/>
      <c r="J158" s="139"/>
      <c r="K158" s="139"/>
      <c r="L158" s="130"/>
      <c r="M158" s="132"/>
      <c r="N158" s="139"/>
      <c r="O158" s="139"/>
      <c r="P158" s="139"/>
      <c r="Q158" s="138"/>
      <c r="R158" s="131"/>
      <c r="S158" s="139"/>
      <c r="T158" s="139"/>
      <c r="U158" s="139"/>
      <c r="V158" s="139"/>
      <c r="W158" s="139"/>
      <c r="X158" s="139"/>
      <c r="Y158" s="139"/>
      <c r="Z158" s="139"/>
      <c r="AA158" s="139"/>
      <c r="AB158" s="130"/>
      <c r="AC158" s="880"/>
      <c r="AD158" s="880"/>
      <c r="AE158" s="880"/>
      <c r="AF158" s="880"/>
      <c r="AG158" s="880"/>
      <c r="AH158" s="880"/>
      <c r="AI158" s="880"/>
      <c r="AJ158" s="880"/>
      <c r="AK158" s="880"/>
      <c r="AL158" s="880"/>
      <c r="AM158" s="880"/>
      <c r="AN158" s="880"/>
      <c r="AO158" s="880"/>
      <c r="AP158" s="880"/>
      <c r="AQ158" s="880"/>
      <c r="AR158" s="880"/>
      <c r="AS158" s="880"/>
      <c r="AT158" s="880"/>
      <c r="AU158" s="880"/>
      <c r="AV158" s="880"/>
      <c r="AW158" s="880"/>
      <c r="AX158" s="880"/>
      <c r="AY158" s="880"/>
      <c r="AZ158" s="376"/>
      <c r="BA158" s="1117"/>
      <c r="BB158" s="623" t="s">
        <v>187</v>
      </c>
      <c r="BC158" s="479">
        <v>10487.602577999993</v>
      </c>
      <c r="BD158" s="464">
        <v>14263.617856000026</v>
      </c>
      <c r="BE158" s="464">
        <v>12643.806928999984</v>
      </c>
      <c r="BF158" s="464">
        <v>11167.916730999998</v>
      </c>
      <c r="BG158" s="483">
        <v>12263.941088999971</v>
      </c>
      <c r="BH158" s="479">
        <v>3962.7702589999967</v>
      </c>
      <c r="BI158" s="464">
        <v>4208.639036000005</v>
      </c>
      <c r="BJ158" s="464">
        <v>4135.5247699999964</v>
      </c>
      <c r="BK158" s="464">
        <v>4109.0996629999991</v>
      </c>
      <c r="BL158" s="483">
        <v>4107.001263000001</v>
      </c>
      <c r="BM158" s="479">
        <v>8018.5226109999876</v>
      </c>
      <c r="BN158" s="464">
        <v>8510.1581750000023</v>
      </c>
      <c r="BO158" s="464">
        <v>8049.4393369999843</v>
      </c>
      <c r="BP158" s="464">
        <v>8167.8484250000001</v>
      </c>
      <c r="BQ158" s="483">
        <v>7557.8816440000055</v>
      </c>
      <c r="BR158" s="479">
        <v>5457.8405219999859</v>
      </c>
      <c r="BS158" s="464">
        <v>3014.5707269999943</v>
      </c>
      <c r="BT158" s="464">
        <v>5166.8590819999999</v>
      </c>
      <c r="BU158" s="464">
        <v>4236.0048169999973</v>
      </c>
      <c r="BV158" s="464">
        <v>4160.3947609999968</v>
      </c>
      <c r="BW158" s="464">
        <v>4420.399271999996</v>
      </c>
      <c r="BX158" s="464">
        <v>12055.218141999996</v>
      </c>
      <c r="BY158" s="465">
        <v>2843.5709770000026</v>
      </c>
      <c r="BZ158" s="465">
        <v>4393.9006070000005</v>
      </c>
      <c r="CA158" s="465">
        <v>5186.1644919999844</v>
      </c>
      <c r="CB158" s="465">
        <v>9891.9617840000265</v>
      </c>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402" customFormat="true" ht="15" customHeight="true" x14ac:dyDescent="0.2">
      <c r="B159" s="343"/>
      <c r="C159" s="132"/>
      <c r="D159" s="139"/>
      <c r="E159" s="139"/>
      <c r="F159" s="139"/>
      <c r="G159" s="138"/>
      <c r="H159" s="131"/>
      <c r="I159" s="139"/>
      <c r="J159" s="139"/>
      <c r="K159" s="139"/>
      <c r="L159" s="130"/>
      <c r="M159" s="132"/>
      <c r="N159" s="139"/>
      <c r="O159" s="139"/>
      <c r="P159" s="139"/>
      <c r="Q159" s="138"/>
      <c r="R159" s="131"/>
      <c r="S159" s="139"/>
      <c r="T159" s="139"/>
      <c r="U159" s="139"/>
      <c r="V159" s="139"/>
      <c r="W159" s="139"/>
      <c r="X159" s="139"/>
      <c r="Y159" s="139"/>
      <c r="Z159" s="139"/>
      <c r="AA159" s="139"/>
      <c r="AB159" s="130"/>
      <c r="AC159" s="880"/>
      <c r="AD159" s="880"/>
      <c r="AE159" s="880"/>
      <c r="AF159" s="880"/>
      <c r="AG159" s="880"/>
      <c r="AH159" s="880"/>
      <c r="AI159" s="880"/>
      <c r="AJ159" s="880"/>
      <c r="AK159" s="880"/>
      <c r="AL159" s="880"/>
      <c r="AM159" s="880"/>
      <c r="AN159" s="880"/>
      <c r="AO159" s="880"/>
      <c r="AP159" s="880"/>
      <c r="AQ159" s="880"/>
      <c r="AR159" s="880"/>
      <c r="AS159" s="880"/>
      <c r="AT159" s="880"/>
      <c r="AU159" s="880"/>
      <c r="AV159" s="880"/>
      <c r="AW159" s="880"/>
      <c r="AX159" s="880"/>
      <c r="AY159" s="880"/>
      <c r="AZ159" s="376"/>
      <c r="BA159" s="926"/>
      <c r="BB159" s="622"/>
      <c r="BC159" s="479"/>
      <c r="BD159" s="464"/>
      <c r="BE159" s="464"/>
      <c r="BF159" s="464"/>
      <c r="BG159" s="483"/>
      <c r="BH159" s="479"/>
      <c r="BI159" s="464"/>
      <c r="BJ159" s="464"/>
      <c r="BK159" s="464"/>
      <c r="BL159" s="483"/>
      <c r="BM159" s="479"/>
      <c r="BN159" s="464"/>
      <c r="BO159" s="464"/>
      <c r="BP159" s="464"/>
      <c r="BQ159" s="483"/>
      <c r="BR159" s="479"/>
      <c r="BS159" s="464"/>
      <c r="BT159" s="464"/>
      <c r="BU159" s="464"/>
      <c r="BV159" s="464"/>
      <c r="BW159" s="464"/>
      <c r="BX159" s="464"/>
      <c r="BY159" s="465"/>
      <c r="BZ159" s="465"/>
      <c r="CA159" s="465"/>
      <c r="CB159" s="465"/>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402" customFormat="true" ht="15" customHeight="true" x14ac:dyDescent="0.2">
      <c r="A160" s="376"/>
      <c r="B160" s="919"/>
      <c r="C160" s="132"/>
      <c r="D160" s="139"/>
      <c r="E160" s="139"/>
      <c r="F160" s="139"/>
      <c r="G160" s="138"/>
      <c r="H160" s="131"/>
      <c r="I160" s="139"/>
      <c r="J160" s="139"/>
      <c r="K160" s="139"/>
      <c r="L160" s="130"/>
      <c r="M160" s="132"/>
      <c r="N160" s="139"/>
      <c r="O160" s="139"/>
      <c r="P160" s="139"/>
      <c r="Q160" s="138"/>
      <c r="R160" s="131"/>
      <c r="S160" s="139"/>
      <c r="T160" s="139"/>
      <c r="U160" s="139"/>
      <c r="V160" s="139"/>
      <c r="W160" s="139"/>
      <c r="X160" s="139"/>
      <c r="Y160" s="139"/>
      <c r="Z160" s="139"/>
      <c r="AA160" s="139"/>
      <c r="AB160" s="130"/>
      <c r="AC160" s="880"/>
      <c r="AD160" s="880"/>
      <c r="AE160" s="880"/>
      <c r="AF160" s="880"/>
      <c r="AG160" s="880"/>
      <c r="AH160" s="880"/>
      <c r="AI160" s="880"/>
      <c r="AJ160" s="880"/>
      <c r="AK160" s="880"/>
      <c r="AL160" s="880"/>
      <c r="AM160" s="880"/>
      <c r="AN160" s="880"/>
      <c r="AO160" s="880"/>
      <c r="AP160" s="880"/>
      <c r="AQ160" s="880"/>
      <c r="AR160" s="880"/>
      <c r="AS160" s="880"/>
      <c r="AT160" s="880"/>
      <c r="AU160" s="880"/>
      <c r="AV160" s="880"/>
      <c r="AW160" s="880"/>
      <c r="AX160" s="880"/>
      <c r="AY160" s="880"/>
      <c r="AZ160" s="376"/>
      <c r="BA160" s="926"/>
      <c r="BB160" s="622"/>
      <c r="BC160" s="479"/>
      <c r="BD160" s="464"/>
      <c r="BE160" s="464"/>
      <c r="BF160" s="464"/>
      <c r="BG160" s="483"/>
      <c r="BH160" s="479"/>
      <c r="BI160" s="464"/>
      <c r="BJ160" s="464"/>
      <c r="BK160" s="464"/>
      <c r="BL160" s="483"/>
      <c r="BM160" s="479"/>
      <c r="BN160" s="464"/>
      <c r="BO160" s="464"/>
      <c r="BP160" s="464"/>
      <c r="BQ160" s="483"/>
      <c r="BR160" s="479"/>
      <c r="BS160" s="464"/>
      <c r="BT160" s="464"/>
      <c r="BU160" s="464"/>
      <c r="BV160" s="464"/>
      <c r="BW160" s="464"/>
      <c r="BX160" s="464"/>
      <c r="BY160" s="465"/>
      <c r="BZ160" s="465"/>
      <c r="CA160" s="465"/>
      <c r="CB160" s="465"/>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531" customFormat="true" ht="15" customHeight="true" x14ac:dyDescent="0.2">
      <c r="A161" s="928"/>
      <c r="B161" s="927"/>
      <c r="C161" s="117"/>
      <c r="D161" s="116"/>
      <c r="E161" s="116"/>
      <c r="F161" s="116"/>
      <c r="G161" s="115"/>
      <c r="H161" s="114"/>
      <c r="I161" s="116"/>
      <c r="J161" s="116"/>
      <c r="K161" s="116"/>
      <c r="L161" s="113"/>
      <c r="M161" s="117"/>
      <c r="N161" s="116"/>
      <c r="O161" s="116"/>
      <c r="P161" s="116"/>
      <c r="Q161" s="115"/>
      <c r="R161" s="114"/>
      <c r="S161" s="116"/>
      <c r="T161" s="116"/>
      <c r="U161" s="116"/>
      <c r="V161" s="116"/>
      <c r="W161" s="116"/>
      <c r="X161" s="116"/>
      <c r="Y161" s="116"/>
      <c r="Z161" s="116"/>
      <c r="AA161" s="116"/>
      <c r="AB161" s="113"/>
      <c r="AC161" s="880"/>
      <c r="AD161" s="880"/>
      <c r="AE161" s="880"/>
      <c r="AF161" s="880"/>
      <c r="AG161" s="880"/>
      <c r="AH161" s="880"/>
      <c r="AI161" s="880"/>
      <c r="AJ161" s="880"/>
      <c r="AK161" s="880"/>
      <c r="AL161" s="880"/>
      <c r="AM161" s="880"/>
      <c r="AN161" s="880"/>
      <c r="AO161" s="880"/>
      <c r="AP161" s="880"/>
      <c r="AQ161" s="880"/>
      <c r="AR161" s="880"/>
      <c r="AS161" s="880"/>
      <c r="AT161" s="880"/>
      <c r="AU161" s="880"/>
      <c r="AV161" s="880"/>
      <c r="AW161" s="880"/>
      <c r="AX161" s="880"/>
      <c r="AY161" s="880"/>
      <c r="AZ161" s="376"/>
      <c r="BA161" s="926"/>
      <c r="BB161" s="622"/>
      <c r="BC161" s="479"/>
      <c r="BD161" s="464"/>
      <c r="BE161" s="464"/>
      <c r="BF161" s="464"/>
      <c r="BG161" s="483"/>
      <c r="BH161" s="479"/>
      <c r="BI161" s="464"/>
      <c r="BJ161" s="464"/>
      <c r="BK161" s="464"/>
      <c r="BL161" s="483"/>
      <c r="BM161" s="479"/>
      <c r="BN161" s="464"/>
      <c r="BO161" s="464"/>
      <c r="BP161" s="464"/>
      <c r="BQ161" s="483"/>
      <c r="BR161" s="479"/>
      <c r="BS161" s="464"/>
      <c r="BT161" s="464"/>
      <c r="BU161" s="464"/>
      <c r="BV161" s="464"/>
      <c r="BW161" s="464"/>
      <c r="BX161" s="464"/>
      <c r="BY161" s="465"/>
      <c r="BZ161" s="465"/>
      <c r="CA161" s="465"/>
      <c r="CB161" s="465"/>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531" customFormat="true" ht="15" customHeight="true" x14ac:dyDescent="0.2">
      <c r="A162" s="170"/>
      <c r="B162" s="158"/>
      <c r="C162" s="185"/>
      <c r="D162" s="184"/>
      <c r="E162" s="184"/>
      <c r="F162" s="184"/>
      <c r="G162" s="174"/>
      <c r="H162" s="177"/>
      <c r="I162" s="184"/>
      <c r="J162" s="184"/>
      <c r="K162" s="184"/>
      <c r="L162" s="180"/>
      <c r="M162" s="185"/>
      <c r="N162" s="184"/>
      <c r="O162" s="184"/>
      <c r="P162" s="184"/>
      <c r="Q162" s="174"/>
      <c r="R162" s="177"/>
      <c r="S162" s="184"/>
      <c r="T162" s="184"/>
      <c r="U162" s="184"/>
      <c r="V162" s="184"/>
      <c r="W162" s="184"/>
      <c r="X162" s="184"/>
      <c r="Y162" s="184"/>
      <c r="Z162" s="184"/>
      <c r="AA162" s="184"/>
      <c r="AB162" s="180"/>
      <c r="AC162" s="880"/>
      <c r="AD162" s="880"/>
      <c r="AE162" s="880"/>
      <c r="AF162" s="880"/>
      <c r="AG162" s="880"/>
      <c r="AH162" s="880"/>
      <c r="AI162" s="880"/>
      <c r="AJ162" s="880"/>
      <c r="AK162" s="880"/>
      <c r="AL162" s="880"/>
      <c r="AM162" s="880"/>
      <c r="AN162" s="880"/>
      <c r="AO162" s="880"/>
      <c r="AP162" s="880"/>
      <c r="AQ162" s="880"/>
      <c r="AR162" s="880"/>
      <c r="AS162" s="880"/>
      <c r="AT162" s="880"/>
      <c r="AU162" s="880"/>
      <c r="AV162" s="880"/>
      <c r="AW162" s="880"/>
      <c r="AX162" s="880"/>
      <c r="AY162" s="880"/>
      <c r="AZ162" s="376"/>
      <c r="BA162" s="926"/>
      <c r="BB162" s="622"/>
      <c r="BC162" s="479"/>
      <c r="BD162" s="464"/>
      <c r="BE162" s="464"/>
      <c r="BF162" s="464"/>
      <c r="BG162" s="483"/>
      <c r="BH162" s="479"/>
      <c r="BI162" s="464"/>
      <c r="BJ162" s="464"/>
      <c r="BK162" s="464"/>
      <c r="BL162" s="483"/>
      <c r="BM162" s="479"/>
      <c r="BN162" s="464"/>
      <c r="BO162" s="464"/>
      <c r="BP162" s="464"/>
      <c r="BQ162" s="483"/>
      <c r="BR162" s="479"/>
      <c r="BS162" s="464"/>
      <c r="BT162" s="464"/>
      <c r="BU162" s="464"/>
      <c r="BV162" s="464"/>
      <c r="BW162" s="464"/>
      <c r="BX162" s="464"/>
      <c r="BY162" s="465"/>
      <c r="BZ162" s="465"/>
      <c r="CA162" s="465"/>
      <c r="CB162" s="465"/>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531" customFormat="true" ht="15" customHeight="true" x14ac:dyDescent="0.2">
      <c r="A163" s="173"/>
      <c r="B163" s="167"/>
      <c r="C163" s="185"/>
      <c r="D163" s="184"/>
      <c r="E163" s="184"/>
      <c r="F163" s="184"/>
      <c r="G163" s="174"/>
      <c r="H163" s="177"/>
      <c r="I163" s="184"/>
      <c r="J163" s="184"/>
      <c r="K163" s="184"/>
      <c r="L163" s="180"/>
      <c r="M163" s="185"/>
      <c r="N163" s="184"/>
      <c r="O163" s="184"/>
      <c r="P163" s="184"/>
      <c r="Q163" s="174"/>
      <c r="R163" s="177"/>
      <c r="S163" s="184"/>
      <c r="T163" s="184"/>
      <c r="U163" s="184"/>
      <c r="V163" s="184"/>
      <c r="W163" s="184"/>
      <c r="X163" s="184"/>
      <c r="Y163" s="184"/>
      <c r="Z163" s="184"/>
      <c r="AA163" s="184"/>
      <c r="AB163" s="180"/>
      <c r="AC163" s="880"/>
      <c r="AD163" s="880"/>
      <c r="AE163" s="880"/>
      <c r="AF163" s="880"/>
      <c r="AG163" s="880"/>
      <c r="AH163" s="880"/>
      <c r="AI163" s="880"/>
      <c r="AJ163" s="880"/>
      <c r="AK163" s="880"/>
      <c r="AL163" s="880"/>
      <c r="AM163" s="880"/>
      <c r="AN163" s="880"/>
      <c r="AO163" s="880"/>
      <c r="AP163" s="880"/>
      <c r="AQ163" s="880"/>
      <c r="AR163" s="880"/>
      <c r="AS163" s="880"/>
      <c r="AT163" s="880"/>
      <c r="AU163" s="880"/>
      <c r="AV163" s="880"/>
      <c r="AW163" s="880"/>
      <c r="AX163" s="880"/>
      <c r="AY163" s="880"/>
      <c r="AZ163" s="376"/>
      <c r="BA163" s="926"/>
      <c r="BB163" s="622"/>
      <c r="BC163" s="479"/>
      <c r="BD163" s="464"/>
      <c r="BE163" s="464"/>
      <c r="BF163" s="464"/>
      <c r="BG163" s="483"/>
      <c r="BH163" s="479"/>
      <c r="BI163" s="464"/>
      <c r="BJ163" s="464"/>
      <c r="BK163" s="464"/>
      <c r="BL163" s="483"/>
      <c r="BM163" s="479"/>
      <c r="BN163" s="464"/>
      <c r="BO163" s="464"/>
      <c r="BP163" s="464"/>
      <c r="BQ163" s="483"/>
      <c r="BR163" s="479"/>
      <c r="BS163" s="464"/>
      <c r="BT163" s="464"/>
      <c r="BU163" s="464"/>
      <c r="BV163" s="464"/>
      <c r="BW163" s="464"/>
      <c r="BX163" s="464"/>
      <c r="BY163" s="465"/>
      <c r="BZ163" s="465"/>
      <c r="CA163" s="465"/>
      <c r="CB163" s="465"/>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531" customFormat="true" ht="15" customHeight="true" x14ac:dyDescent="0.2">
      <c r="A164" s="173"/>
      <c r="B164" s="167"/>
      <c r="C164" s="137"/>
      <c r="D164" s="136"/>
      <c r="E164" s="136"/>
      <c r="F164" s="136"/>
      <c r="G164" s="135"/>
      <c r="H164" s="134"/>
      <c r="I164" s="136"/>
      <c r="J164" s="136"/>
      <c r="K164" s="136"/>
      <c r="L164" s="133"/>
      <c r="M164" s="137"/>
      <c r="N164" s="136"/>
      <c r="O164" s="136"/>
      <c r="P164" s="136"/>
      <c r="Q164" s="135"/>
      <c r="R164" s="134"/>
      <c r="S164" s="136"/>
      <c r="T164" s="136"/>
      <c r="U164" s="136"/>
      <c r="V164" s="136"/>
      <c r="W164" s="136"/>
      <c r="X164" s="136"/>
      <c r="Y164" s="136"/>
      <c r="Z164" s="136"/>
      <c r="AA164" s="136"/>
      <c r="AB164" s="133"/>
      <c r="AC164" s="880"/>
      <c r="AD164" s="880"/>
      <c r="AE164" s="880"/>
      <c r="AF164" s="880"/>
      <c r="AG164" s="880"/>
      <c r="AH164" s="880"/>
      <c r="AI164" s="880"/>
      <c r="AJ164" s="880"/>
      <c r="AK164" s="880"/>
      <c r="AL164" s="880"/>
      <c r="AM164" s="880"/>
      <c r="AN164" s="880"/>
      <c r="AO164" s="880"/>
      <c r="AP164" s="880"/>
      <c r="AQ164" s="880"/>
      <c r="AR164" s="880"/>
      <c r="AS164" s="880"/>
      <c r="AT164" s="880"/>
      <c r="AU164" s="880"/>
      <c r="AV164" s="880"/>
      <c r="AW164" s="880"/>
      <c r="AX164" s="880"/>
      <c r="AY164" s="880"/>
      <c r="AZ164" s="376"/>
      <c r="BA164" s="926"/>
      <c r="BB164" s="622"/>
      <c r="BC164" s="479"/>
      <c r="BD164" s="464"/>
      <c r="BE164" s="464"/>
      <c r="BF164" s="464"/>
      <c r="BG164" s="483"/>
      <c r="BH164" s="479"/>
      <c r="BI164" s="464"/>
      <c r="BJ164" s="464"/>
      <c r="BK164" s="464"/>
      <c r="BL164" s="483"/>
      <c r="BM164" s="479"/>
      <c r="BN164" s="464"/>
      <c r="BO164" s="464"/>
      <c r="BP164" s="464"/>
      <c r="BQ164" s="483"/>
      <c r="BR164" s="479"/>
      <c r="BS164" s="464"/>
      <c r="BT164" s="464"/>
      <c r="BU164" s="464"/>
      <c r="BV164" s="464"/>
      <c r="BW164" s="464"/>
      <c r="BX164" s="464"/>
      <c r="BY164" s="465"/>
      <c r="BZ164" s="465"/>
      <c r="CA164" s="465"/>
      <c r="CB164" s="465"/>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531" customFormat="true" ht="15" customHeight="true" x14ac:dyDescent="0.2">
      <c r="A165" s="173"/>
      <c r="B165" s="167"/>
      <c r="C165" s="137"/>
      <c r="D165" s="136"/>
      <c r="E165" s="136"/>
      <c r="F165" s="136"/>
      <c r="G165" s="135"/>
      <c r="H165" s="134"/>
      <c r="I165" s="136"/>
      <c r="J165" s="136"/>
      <c r="K165" s="136"/>
      <c r="L165" s="133"/>
      <c r="M165" s="137"/>
      <c r="N165" s="136"/>
      <c r="O165" s="136"/>
      <c r="P165" s="136"/>
      <c r="Q165" s="135"/>
      <c r="R165" s="134"/>
      <c r="S165" s="136"/>
      <c r="T165" s="136"/>
      <c r="U165" s="136"/>
      <c r="V165" s="136"/>
      <c r="W165" s="136"/>
      <c r="X165" s="136"/>
      <c r="Y165" s="136"/>
      <c r="Z165" s="136"/>
      <c r="AA165" s="136"/>
      <c r="AB165" s="133"/>
      <c r="AC165" s="880"/>
      <c r="AD165" s="880"/>
      <c r="AE165" s="880"/>
      <c r="AF165" s="880"/>
      <c r="AG165" s="880"/>
      <c r="AH165" s="880"/>
      <c r="AI165" s="880"/>
      <c r="AJ165" s="880"/>
      <c r="AK165" s="880"/>
      <c r="AL165" s="880"/>
      <c r="AM165" s="880"/>
      <c r="AN165" s="880"/>
      <c r="AO165" s="880"/>
      <c r="AP165" s="880"/>
      <c r="AQ165" s="880"/>
      <c r="AR165" s="880"/>
      <c r="AS165" s="880"/>
      <c r="AT165" s="880"/>
      <c r="AU165" s="880"/>
      <c r="AV165" s="880"/>
      <c r="AW165" s="880"/>
      <c r="AX165" s="880"/>
      <c r="AY165" s="880"/>
      <c r="AZ165" s="376"/>
      <c r="BA165" s="926"/>
      <c r="BB165" s="622"/>
      <c r="BC165" s="479"/>
      <c r="BD165" s="464"/>
      <c r="BE165" s="464"/>
      <c r="BF165" s="464"/>
      <c r="BG165" s="483"/>
      <c r="BH165" s="479"/>
      <c r="BI165" s="464"/>
      <c r="BJ165" s="464"/>
      <c r="BK165" s="464"/>
      <c r="BL165" s="483"/>
      <c r="BM165" s="479"/>
      <c r="BN165" s="464"/>
      <c r="BO165" s="464"/>
      <c r="BP165" s="464"/>
      <c r="BQ165" s="483"/>
      <c r="BR165" s="479"/>
      <c r="BS165" s="464"/>
      <c r="BT165" s="464"/>
      <c r="BU165" s="464"/>
      <c r="BV165" s="464"/>
      <c r="BW165" s="464"/>
      <c r="BX165" s="464"/>
      <c r="BY165" s="465"/>
      <c r="BZ165" s="465"/>
      <c r="CA165" s="465"/>
      <c r="CB165" s="465"/>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531" customFormat="true" ht="15" customHeight="true" x14ac:dyDescent="0.2">
      <c r="A166" s="173"/>
      <c r="B166" s="167"/>
      <c r="C166" s="137"/>
      <c r="D166" s="136"/>
      <c r="E166" s="136"/>
      <c r="F166" s="136"/>
      <c r="G166" s="135"/>
      <c r="H166" s="134"/>
      <c r="I166" s="136"/>
      <c r="J166" s="136"/>
      <c r="K166" s="136"/>
      <c r="L166" s="133"/>
      <c r="M166" s="137"/>
      <c r="N166" s="136"/>
      <c r="O166" s="136"/>
      <c r="P166" s="136"/>
      <c r="Q166" s="135"/>
      <c r="R166" s="134"/>
      <c r="S166" s="136"/>
      <c r="T166" s="136"/>
      <c r="U166" s="136"/>
      <c r="V166" s="136"/>
      <c r="W166" s="136"/>
      <c r="X166" s="136"/>
      <c r="Y166" s="136"/>
      <c r="Z166" s="136"/>
      <c r="AA166" s="136"/>
      <c r="AB166" s="133"/>
      <c r="AC166" s="880"/>
      <c r="AD166" s="880"/>
      <c r="AE166" s="880"/>
      <c r="AF166" s="880"/>
      <c r="AG166" s="880"/>
      <c r="AH166" s="880"/>
      <c r="AI166" s="880"/>
      <c r="AJ166" s="880"/>
      <c r="AK166" s="880"/>
      <c r="AL166" s="880"/>
      <c r="AM166" s="880"/>
      <c r="AN166" s="880"/>
      <c r="AO166" s="880"/>
      <c r="AP166" s="880"/>
      <c r="AQ166" s="880"/>
      <c r="AR166" s="880"/>
      <c r="AS166" s="880"/>
      <c r="AT166" s="880"/>
      <c r="AU166" s="880"/>
      <c r="AV166" s="880"/>
      <c r="AW166" s="880"/>
      <c r="AX166" s="880"/>
      <c r="AY166" s="880"/>
      <c r="AZ166" s="376"/>
      <c r="BA166" s="926"/>
      <c r="BB166" s="622"/>
      <c r="BC166" s="479"/>
      <c r="BD166" s="464"/>
      <c r="BE166" s="464"/>
      <c r="BF166" s="464"/>
      <c r="BG166" s="483"/>
      <c r="BH166" s="479"/>
      <c r="BI166" s="464"/>
      <c r="BJ166" s="464"/>
      <c r="BK166" s="464"/>
      <c r="BL166" s="483"/>
      <c r="BM166" s="479"/>
      <c r="BN166" s="464"/>
      <c r="BO166" s="464"/>
      <c r="BP166" s="464"/>
      <c r="BQ166" s="483"/>
      <c r="BR166" s="479"/>
      <c r="BS166" s="464"/>
      <c r="BT166" s="464"/>
      <c r="BU166" s="464"/>
      <c r="BV166" s="464"/>
      <c r="BW166" s="464"/>
      <c r="BX166" s="464"/>
      <c r="BY166" s="465"/>
      <c r="BZ166" s="465"/>
      <c r="CA166" s="465"/>
      <c r="CB166" s="465"/>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531" customFormat="true" ht="15" customHeight="true" x14ac:dyDescent="0.2">
      <c r="A167" s="173"/>
      <c r="B167" s="167"/>
      <c r="C167" s="137"/>
      <c r="D167" s="136"/>
      <c r="E167" s="136"/>
      <c r="F167" s="136"/>
      <c r="G167" s="135"/>
      <c r="H167" s="134"/>
      <c r="I167" s="136"/>
      <c r="J167" s="136"/>
      <c r="K167" s="136"/>
      <c r="L167" s="133"/>
      <c r="M167" s="137"/>
      <c r="N167" s="136"/>
      <c r="O167" s="136"/>
      <c r="P167" s="136"/>
      <c r="Q167" s="135"/>
      <c r="R167" s="134"/>
      <c r="S167" s="136"/>
      <c r="T167" s="136"/>
      <c r="U167" s="136"/>
      <c r="V167" s="136"/>
      <c r="W167" s="136"/>
      <c r="X167" s="136"/>
      <c r="Y167" s="136"/>
      <c r="Z167" s="136"/>
      <c r="AA167" s="136"/>
      <c r="AB167" s="133"/>
      <c r="AC167" s="880"/>
      <c r="AD167" s="880"/>
      <c r="AE167" s="880"/>
      <c r="AF167" s="880"/>
      <c r="AG167" s="880"/>
      <c r="AH167" s="880"/>
      <c r="AI167" s="880"/>
      <c r="AJ167" s="880"/>
      <c r="AK167" s="880"/>
      <c r="AL167" s="880"/>
      <c r="AM167" s="880"/>
      <c r="AN167" s="880"/>
      <c r="AO167" s="880"/>
      <c r="AP167" s="880"/>
      <c r="AQ167" s="880"/>
      <c r="AR167" s="880"/>
      <c r="AS167" s="880"/>
      <c r="AT167" s="880"/>
      <c r="AU167" s="880"/>
      <c r="AV167" s="880"/>
      <c r="AW167" s="880"/>
      <c r="AX167" s="880"/>
      <c r="AY167" s="880"/>
      <c r="AZ167" s="376"/>
      <c r="BA167" s="926"/>
      <c r="BB167" s="622"/>
      <c r="BC167" s="479"/>
      <c r="BD167" s="464"/>
      <c r="BE167" s="464"/>
      <c r="BF167" s="464"/>
      <c r="BG167" s="483"/>
      <c r="BH167" s="479"/>
      <c r="BI167" s="464"/>
      <c r="BJ167" s="464"/>
      <c r="BK167" s="464"/>
      <c r="BL167" s="483"/>
      <c r="BM167" s="479"/>
      <c r="BN167" s="464"/>
      <c r="BO167" s="464"/>
      <c r="BP167" s="464"/>
      <c r="BQ167" s="483"/>
      <c r="BR167" s="479"/>
      <c r="BS167" s="464"/>
      <c r="BT167" s="464"/>
      <c r="BU167" s="464"/>
      <c r="BV167" s="464"/>
      <c r="BW167" s="464"/>
      <c r="BX167" s="464"/>
      <c r="BY167" s="465"/>
      <c r="BZ167" s="465"/>
      <c r="CA167" s="465"/>
      <c r="CB167" s="465"/>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531" customFormat="true" ht="15" customHeight="true" x14ac:dyDescent="0.2">
      <c r="A168" s="173"/>
      <c r="B168" s="167"/>
      <c r="C168" s="137"/>
      <c r="D168" s="136"/>
      <c r="E168" s="136"/>
      <c r="F168" s="136"/>
      <c r="G168" s="135"/>
      <c r="H168" s="134"/>
      <c r="I168" s="136"/>
      <c r="J168" s="136"/>
      <c r="K168" s="136"/>
      <c r="L168" s="133"/>
      <c r="M168" s="137"/>
      <c r="N168" s="136"/>
      <c r="O168" s="136"/>
      <c r="P168" s="136"/>
      <c r="Q168" s="135"/>
      <c r="R168" s="134"/>
      <c r="S168" s="136"/>
      <c r="T168" s="136"/>
      <c r="U168" s="136"/>
      <c r="V168" s="136"/>
      <c r="W168" s="136"/>
      <c r="X168" s="136"/>
      <c r="Y168" s="136"/>
      <c r="Z168" s="136"/>
      <c r="AA168" s="136"/>
      <c r="AB168" s="133"/>
      <c r="AC168" s="880"/>
      <c r="AD168" s="880"/>
      <c r="AE168" s="880"/>
      <c r="AF168" s="880"/>
      <c r="AG168" s="880"/>
      <c r="AH168" s="880"/>
      <c r="AI168" s="880"/>
      <c r="AJ168" s="880"/>
      <c r="AK168" s="880"/>
      <c r="AL168" s="880"/>
      <c r="AM168" s="880"/>
      <c r="AN168" s="880"/>
      <c r="AO168" s="880"/>
      <c r="AP168" s="880"/>
      <c r="AQ168" s="880"/>
      <c r="AR168" s="880"/>
      <c r="AS168" s="880"/>
      <c r="AT168" s="880"/>
      <c r="AU168" s="880"/>
      <c r="AV168" s="880"/>
      <c r="AW168" s="880"/>
      <c r="AX168" s="880"/>
      <c r="AY168" s="880"/>
      <c r="AZ168" s="376"/>
      <c r="BA168" s="926"/>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531" customFormat="true" ht="15" customHeight="true" x14ac:dyDescent="0.2">
      <c r="A169" s="173"/>
      <c r="B169" s="167"/>
      <c r="C169" s="137"/>
      <c r="D169" s="136"/>
      <c r="E169" s="136"/>
      <c r="F169" s="136"/>
      <c r="G169" s="135"/>
      <c r="H169" s="134"/>
      <c r="I169" s="136"/>
      <c r="J169" s="136"/>
      <c r="K169" s="136"/>
      <c r="L169" s="133"/>
      <c r="M169" s="137"/>
      <c r="N169" s="136"/>
      <c r="O169" s="136"/>
      <c r="P169" s="136"/>
      <c r="Q169" s="135"/>
      <c r="R169" s="134"/>
      <c r="S169" s="136"/>
      <c r="T169" s="136"/>
      <c r="U169" s="136"/>
      <c r="V169" s="136"/>
      <c r="W169" s="136"/>
      <c r="X169" s="136"/>
      <c r="Y169" s="136"/>
      <c r="Z169" s="136"/>
      <c r="AA169" s="136"/>
      <c r="AB169" s="133"/>
      <c r="AC169" s="880"/>
      <c r="AD169" s="880"/>
      <c r="AE169" s="880"/>
      <c r="AF169" s="880"/>
      <c r="AG169" s="880"/>
      <c r="AH169" s="880"/>
      <c r="AI169" s="880"/>
      <c r="AJ169" s="880"/>
      <c r="AK169" s="880"/>
      <c r="AL169" s="880"/>
      <c r="AM169" s="880"/>
      <c r="AN169" s="880"/>
      <c r="AO169" s="880"/>
      <c r="AP169" s="880"/>
      <c r="AQ169" s="880"/>
      <c r="AR169" s="880"/>
      <c r="AS169" s="880"/>
      <c r="AT169" s="880"/>
      <c r="AU169" s="880"/>
      <c r="AV169" s="880"/>
      <c r="AW169" s="880"/>
      <c r="AX169" s="880"/>
      <c r="AY169" s="880"/>
      <c r="AZ169" s="376"/>
      <c r="BA169" s="926"/>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531" customFormat="true" ht="15" customHeight="true" x14ac:dyDescent="0.2">
      <c r="A170" s="173"/>
      <c r="B170" s="167"/>
      <c r="C170" s="185"/>
      <c r="D170" s="184"/>
      <c r="E170" s="184"/>
      <c r="F170" s="184"/>
      <c r="G170" s="174"/>
      <c r="H170" s="177"/>
      <c r="I170" s="184"/>
      <c r="J170" s="184"/>
      <c r="K170" s="184"/>
      <c r="L170" s="180"/>
      <c r="M170" s="185"/>
      <c r="N170" s="184"/>
      <c r="O170" s="184"/>
      <c r="P170" s="184"/>
      <c r="Q170" s="174"/>
      <c r="R170" s="177"/>
      <c r="S170" s="184"/>
      <c r="T170" s="184"/>
      <c r="U170" s="184"/>
      <c r="V170" s="184"/>
      <c r="W170" s="184"/>
      <c r="X170" s="184"/>
      <c r="Y170" s="184"/>
      <c r="Z170" s="184"/>
      <c r="AA170" s="184"/>
      <c r="AB170" s="180"/>
      <c r="AC170" s="880"/>
      <c r="AD170" s="880"/>
      <c r="AE170" s="880"/>
      <c r="AF170" s="880"/>
      <c r="AG170" s="880"/>
      <c r="AH170" s="880"/>
      <c r="AI170" s="880"/>
      <c r="AJ170" s="880"/>
      <c r="AK170" s="880"/>
      <c r="AL170" s="880"/>
      <c r="AM170" s="880"/>
      <c r="AN170" s="880"/>
      <c r="AO170" s="880"/>
      <c r="AP170" s="880"/>
      <c r="AQ170" s="880"/>
      <c r="AR170" s="880"/>
      <c r="AS170" s="880"/>
      <c r="AT170" s="880"/>
      <c r="AU170" s="880"/>
      <c r="AV170" s="880"/>
      <c r="AW170" s="880"/>
      <c r="AX170" s="880"/>
      <c r="AY170" s="880"/>
      <c r="AZ170" s="376"/>
      <c r="BA170" s="926"/>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531" customFormat="true" ht="15" customHeight="true" x14ac:dyDescent="0.2">
      <c r="A171" s="173"/>
      <c r="B171" s="167"/>
      <c r="C171" s="112"/>
      <c r="D171" s="111"/>
      <c r="E171" s="111"/>
      <c r="F171" s="111"/>
      <c r="G171" s="110"/>
      <c r="H171" s="109"/>
      <c r="I171" s="111"/>
      <c r="J171" s="111"/>
      <c r="K171" s="111"/>
      <c r="L171" s="108"/>
      <c r="M171" s="112"/>
      <c r="N171" s="111"/>
      <c r="O171" s="111"/>
      <c r="P171" s="111"/>
      <c r="Q171" s="110"/>
      <c r="R171" s="109"/>
      <c r="S171" s="111"/>
      <c r="T171" s="111"/>
      <c r="U171" s="111"/>
      <c r="V171" s="111"/>
      <c r="W171" s="111"/>
      <c r="X171" s="111"/>
      <c r="Y171" s="111"/>
      <c r="Z171" s="111"/>
      <c r="AA171" s="111"/>
      <c r="AB171" s="108"/>
      <c r="AC171" s="880"/>
      <c r="AD171" s="880"/>
      <c r="AE171" s="880"/>
      <c r="AF171" s="880"/>
      <c r="AG171" s="880"/>
      <c r="AH171" s="880"/>
      <c r="AI171" s="880"/>
      <c r="AJ171" s="880"/>
      <c r="AK171" s="880"/>
      <c r="AL171" s="880"/>
      <c r="AM171" s="880"/>
      <c r="AN171" s="880"/>
      <c r="AO171" s="880"/>
      <c r="AP171" s="880"/>
      <c r="AQ171" s="880"/>
      <c r="AR171" s="880"/>
      <c r="AS171" s="880"/>
      <c r="AT171" s="880"/>
      <c r="AU171" s="880"/>
      <c r="AV171" s="880"/>
      <c r="AW171" s="880"/>
      <c r="AX171" s="880"/>
      <c r="AY171" s="880"/>
      <c r="AZ171" s="376"/>
      <c r="BA171" s="926"/>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531" customFormat="true" ht="15" customHeight="true" x14ac:dyDescent="0.2">
      <c r="A172" s="173"/>
      <c r="B172" s="167"/>
      <c r="C172" s="112"/>
      <c r="D172" s="111"/>
      <c r="E172" s="111"/>
      <c r="F172" s="111"/>
      <c r="G172" s="110"/>
      <c r="H172" s="109"/>
      <c r="I172" s="111"/>
      <c r="J172" s="111"/>
      <c r="K172" s="111"/>
      <c r="L172" s="108"/>
      <c r="M172" s="112"/>
      <c r="N172" s="111"/>
      <c r="O172" s="111"/>
      <c r="P172" s="111"/>
      <c r="Q172" s="110"/>
      <c r="R172" s="109"/>
      <c r="S172" s="111"/>
      <c r="T172" s="111"/>
      <c r="U172" s="111"/>
      <c r="V172" s="111"/>
      <c r="W172" s="111"/>
      <c r="X172" s="111"/>
      <c r="Y172" s="111"/>
      <c r="Z172" s="111"/>
      <c r="AA172" s="111"/>
      <c r="AB172" s="108"/>
      <c r="AC172" s="880"/>
      <c r="AD172" s="880"/>
      <c r="AE172" s="880"/>
      <c r="AF172" s="880"/>
      <c r="AG172" s="880"/>
      <c r="AH172" s="880"/>
      <c r="AI172" s="880"/>
      <c r="AJ172" s="880"/>
      <c r="AK172" s="880"/>
      <c r="AL172" s="880"/>
      <c r="AM172" s="880"/>
      <c r="AN172" s="880"/>
      <c r="AO172" s="880"/>
      <c r="AP172" s="880"/>
      <c r="AQ172" s="880"/>
      <c r="AR172" s="880"/>
      <c r="AS172" s="880"/>
      <c r="AT172" s="880"/>
      <c r="AU172" s="880"/>
      <c r="AV172" s="880"/>
      <c r="AW172" s="880"/>
      <c r="AX172" s="880"/>
      <c r="AY172" s="880"/>
      <c r="AZ172" s="376"/>
      <c r="BA172" s="926"/>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531" customFormat="true" ht="15" customHeight="true" x14ac:dyDescent="0.2">
      <c r="A173" s="173"/>
      <c r="B173" s="167"/>
      <c r="C173" s="112"/>
      <c r="D173" s="111"/>
      <c r="E173" s="111"/>
      <c r="F173" s="111"/>
      <c r="G173" s="110"/>
      <c r="H173" s="109"/>
      <c r="I173" s="111"/>
      <c r="J173" s="111"/>
      <c r="K173" s="111"/>
      <c r="L173" s="108"/>
      <c r="M173" s="112"/>
      <c r="N173" s="111"/>
      <c r="O173" s="111"/>
      <c r="P173" s="111"/>
      <c r="Q173" s="110"/>
      <c r="R173" s="109"/>
      <c r="S173" s="111"/>
      <c r="T173" s="111"/>
      <c r="U173" s="111"/>
      <c r="V173" s="111"/>
      <c r="W173" s="111"/>
      <c r="X173" s="111"/>
      <c r="Y173" s="111"/>
      <c r="Z173" s="111"/>
      <c r="AA173" s="111"/>
      <c r="AB173" s="108"/>
      <c r="AC173" s="880"/>
      <c r="AD173" s="880"/>
      <c r="AE173" s="880"/>
      <c r="AF173" s="880"/>
      <c r="AG173" s="880"/>
      <c r="AH173" s="880"/>
      <c r="AI173" s="880"/>
      <c r="AJ173" s="880"/>
      <c r="AK173" s="880"/>
      <c r="AL173" s="880"/>
      <c r="AM173" s="880"/>
      <c r="AN173" s="880"/>
      <c r="AO173" s="880"/>
      <c r="AP173" s="880"/>
      <c r="AQ173" s="880"/>
      <c r="AR173" s="880"/>
      <c r="AS173" s="880"/>
      <c r="AT173" s="880"/>
      <c r="AU173" s="880"/>
      <c r="AV173" s="880"/>
      <c r="AW173" s="880"/>
      <c r="AX173" s="880"/>
      <c r="AY173" s="880"/>
      <c r="AZ173" s="376"/>
      <c r="BA173" s="926"/>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531" customFormat="true" ht="15" customHeight="true" x14ac:dyDescent="0.2">
      <c r="A174" s="173"/>
      <c r="B174" s="167"/>
      <c r="C174" s="112"/>
      <c r="D174" s="111"/>
      <c r="E174" s="111"/>
      <c r="F174" s="111"/>
      <c r="G174" s="110"/>
      <c r="H174" s="109"/>
      <c r="I174" s="111"/>
      <c r="J174" s="111"/>
      <c r="K174" s="111"/>
      <c r="L174" s="108"/>
      <c r="M174" s="112"/>
      <c r="N174" s="111"/>
      <c r="O174" s="111"/>
      <c r="P174" s="111"/>
      <c r="Q174" s="110"/>
      <c r="R174" s="109"/>
      <c r="S174" s="111"/>
      <c r="T174" s="111"/>
      <c r="U174" s="111"/>
      <c r="V174" s="111"/>
      <c r="W174" s="111"/>
      <c r="X174" s="111"/>
      <c r="Y174" s="111"/>
      <c r="Z174" s="111"/>
      <c r="AA174" s="111"/>
      <c r="AB174" s="108"/>
      <c r="AC174" s="880"/>
      <c r="AD174" s="880"/>
      <c r="AE174" s="880"/>
      <c r="AF174" s="880"/>
      <c r="AG174" s="880"/>
      <c r="AH174" s="880"/>
      <c r="AI174" s="880"/>
      <c r="AJ174" s="880"/>
      <c r="AK174" s="880"/>
      <c r="AL174" s="880"/>
      <c r="AM174" s="880"/>
      <c r="AN174" s="880"/>
      <c r="AO174" s="880"/>
      <c r="AP174" s="880"/>
      <c r="AQ174" s="880"/>
      <c r="AR174" s="880"/>
      <c r="AS174" s="880"/>
      <c r="AT174" s="880"/>
      <c r="AU174" s="880"/>
      <c r="AV174" s="880"/>
      <c r="AW174" s="880"/>
      <c r="AX174" s="880"/>
      <c r="AY174" s="880"/>
      <c r="AZ174" s="376"/>
      <c r="BA174" s="926"/>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531" customFormat="true" ht="15" customHeight="true" x14ac:dyDescent="0.2">
      <c r="A175" s="171"/>
      <c r="B175" s="162"/>
      <c r="C175" s="112"/>
      <c r="D175" s="111"/>
      <c r="E175" s="111"/>
      <c r="F175" s="111"/>
      <c r="G175" s="110"/>
      <c r="H175" s="109"/>
      <c r="I175" s="111"/>
      <c r="J175" s="111"/>
      <c r="K175" s="111"/>
      <c r="L175" s="108"/>
      <c r="M175" s="112"/>
      <c r="N175" s="111"/>
      <c r="O175" s="111"/>
      <c r="P175" s="111"/>
      <c r="Q175" s="110"/>
      <c r="R175" s="109"/>
      <c r="S175" s="111"/>
      <c r="T175" s="111"/>
      <c r="U175" s="111"/>
      <c r="V175" s="111"/>
      <c r="W175" s="111"/>
      <c r="X175" s="111"/>
      <c r="Y175" s="111"/>
      <c r="Z175" s="111"/>
      <c r="AA175" s="111"/>
      <c r="AB175" s="108"/>
      <c r="AC175" s="880"/>
      <c r="AD175" s="880"/>
      <c r="AE175" s="880"/>
      <c r="AF175" s="880"/>
      <c r="AG175" s="880"/>
      <c r="AH175" s="880"/>
      <c r="AI175" s="880"/>
      <c r="AJ175" s="880"/>
      <c r="AK175" s="880"/>
      <c r="AL175" s="880"/>
      <c r="AM175" s="880"/>
      <c r="AN175" s="880"/>
      <c r="AO175" s="880"/>
      <c r="AP175" s="880"/>
      <c r="AQ175" s="880"/>
      <c r="AR175" s="880"/>
      <c r="AS175" s="880"/>
      <c r="AT175" s="880"/>
      <c r="AU175" s="880"/>
      <c r="AV175" s="880"/>
      <c r="AW175" s="880"/>
      <c r="AX175" s="880"/>
      <c r="AY175" s="880"/>
      <c r="AZ175" s="376"/>
      <c r="BA175" s="926"/>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531" customFormat="true" ht="15" customHeight="true" x14ac:dyDescent="0.2">
      <c r="A176" s="171"/>
      <c r="B176" s="162"/>
      <c r="C176" s="112"/>
      <c r="D176" s="111"/>
      <c r="E176" s="111"/>
      <c r="F176" s="111"/>
      <c r="G176" s="110"/>
      <c r="H176" s="109"/>
      <c r="I176" s="111"/>
      <c r="J176" s="111"/>
      <c r="K176" s="111"/>
      <c r="L176" s="108"/>
      <c r="M176" s="112"/>
      <c r="N176" s="111"/>
      <c r="O176" s="111"/>
      <c r="P176" s="111"/>
      <c r="Q176" s="110"/>
      <c r="R176" s="109"/>
      <c r="S176" s="111"/>
      <c r="T176" s="111"/>
      <c r="U176" s="111"/>
      <c r="V176" s="111"/>
      <c r="W176" s="111"/>
      <c r="X176" s="111"/>
      <c r="Y176" s="111"/>
      <c r="Z176" s="111"/>
      <c r="AA176" s="111"/>
      <c r="AB176" s="108"/>
      <c r="AC176" s="880"/>
      <c r="AD176" s="880"/>
      <c r="AE176" s="880"/>
      <c r="AF176" s="880"/>
      <c r="AG176" s="880"/>
      <c r="AH176" s="880"/>
      <c r="AI176" s="880"/>
      <c r="AJ176" s="880"/>
      <c r="AK176" s="880"/>
      <c r="AL176" s="880"/>
      <c r="AM176" s="880"/>
      <c r="AN176" s="880"/>
      <c r="AO176" s="880"/>
      <c r="AP176" s="880"/>
      <c r="AQ176" s="880"/>
      <c r="AR176" s="880"/>
      <c r="AS176" s="880"/>
      <c r="AT176" s="880"/>
      <c r="AU176" s="880"/>
      <c r="AV176" s="880"/>
      <c r="AW176" s="880"/>
      <c r="AX176" s="880"/>
      <c r="AY176" s="880"/>
      <c r="AZ176" s="376"/>
      <c r="BA176" s="926"/>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531" customFormat="true" ht="15" customHeight="true" x14ac:dyDescent="0.2">
      <c r="A177" s="171"/>
      <c r="B177" s="162"/>
      <c r="C177" s="112"/>
      <c r="D177" s="111"/>
      <c r="E177" s="111"/>
      <c r="F177" s="111"/>
      <c r="G177" s="110"/>
      <c r="H177" s="109"/>
      <c r="I177" s="111"/>
      <c r="J177" s="111"/>
      <c r="K177" s="111"/>
      <c r="L177" s="108"/>
      <c r="M177" s="112"/>
      <c r="N177" s="111"/>
      <c r="O177" s="111"/>
      <c r="P177" s="111"/>
      <c r="Q177" s="110"/>
      <c r="R177" s="109"/>
      <c r="S177" s="111"/>
      <c r="T177" s="111"/>
      <c r="U177" s="111"/>
      <c r="V177" s="111"/>
      <c r="W177" s="111"/>
      <c r="X177" s="111"/>
      <c r="Y177" s="111"/>
      <c r="Z177" s="111"/>
      <c r="AA177" s="111"/>
      <c r="AB177" s="108"/>
      <c r="AC177" s="880"/>
      <c r="AD177" s="880"/>
      <c r="AE177" s="880"/>
      <c r="AF177" s="880"/>
      <c r="AG177" s="880"/>
      <c r="AH177" s="880"/>
      <c r="AI177" s="880"/>
      <c r="AJ177" s="880"/>
      <c r="AK177" s="880"/>
      <c r="AL177" s="880"/>
      <c r="AM177" s="880"/>
      <c r="AN177" s="880"/>
      <c r="AO177" s="880"/>
      <c r="AP177" s="880"/>
      <c r="AQ177" s="880"/>
      <c r="AR177" s="880"/>
      <c r="AS177" s="880"/>
      <c r="AT177" s="880"/>
      <c r="AU177" s="880"/>
      <c r="AV177" s="880"/>
      <c r="AW177" s="880"/>
      <c r="AX177" s="880"/>
      <c r="AY177" s="880"/>
      <c r="AZ177" s="376"/>
      <c r="BA177" s="926"/>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531" customFormat="true" ht="15" customHeight="true" x14ac:dyDescent="0.2">
      <c r="A178" s="171"/>
      <c r="B178" s="162"/>
      <c r="C178" s="112"/>
      <c r="D178" s="111"/>
      <c r="E178" s="111"/>
      <c r="F178" s="111"/>
      <c r="G178" s="110"/>
      <c r="H178" s="109"/>
      <c r="I178" s="111"/>
      <c r="J178" s="111"/>
      <c r="K178" s="111"/>
      <c r="L178" s="108"/>
      <c r="M178" s="112"/>
      <c r="N178" s="111"/>
      <c r="O178" s="111"/>
      <c r="P178" s="111"/>
      <c r="Q178" s="110"/>
      <c r="R178" s="109"/>
      <c r="S178" s="111"/>
      <c r="T178" s="111"/>
      <c r="U178" s="111"/>
      <c r="V178" s="111"/>
      <c r="W178" s="111"/>
      <c r="X178" s="111"/>
      <c r="Y178" s="111"/>
      <c r="Z178" s="111"/>
      <c r="AA178" s="111"/>
      <c r="AB178" s="108"/>
      <c r="AC178" s="880"/>
      <c r="AD178" s="880"/>
      <c r="AE178" s="880"/>
      <c r="AF178" s="880"/>
      <c r="AG178" s="880"/>
      <c r="AH178" s="880"/>
      <c r="AI178" s="880"/>
      <c r="AJ178" s="880"/>
      <c r="AK178" s="880"/>
      <c r="AL178" s="880"/>
      <c r="AM178" s="880"/>
      <c r="AN178" s="880"/>
      <c r="AO178" s="880"/>
      <c r="AP178" s="880"/>
      <c r="AQ178" s="880"/>
      <c r="AR178" s="880"/>
      <c r="AS178" s="880"/>
      <c r="AT178" s="880"/>
      <c r="AU178" s="880"/>
      <c r="AV178" s="880"/>
      <c r="AW178" s="880"/>
      <c r="AX178" s="880"/>
      <c r="AY178" s="880"/>
      <c r="AZ178" s="376"/>
      <c r="BA178" s="926"/>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531" customFormat="true" ht="15" customHeight="true" x14ac:dyDescent="0.2">
      <c r="A179" s="171"/>
      <c r="B179" s="162"/>
      <c r="C179" s="112"/>
      <c r="D179" s="111"/>
      <c r="E179" s="111"/>
      <c r="F179" s="111"/>
      <c r="G179" s="110"/>
      <c r="H179" s="109"/>
      <c r="I179" s="111"/>
      <c r="J179" s="111"/>
      <c r="K179" s="111"/>
      <c r="L179" s="108"/>
      <c r="M179" s="112"/>
      <c r="N179" s="111"/>
      <c r="O179" s="111"/>
      <c r="P179" s="111"/>
      <c r="Q179" s="110"/>
      <c r="R179" s="109"/>
      <c r="S179" s="111"/>
      <c r="T179" s="111"/>
      <c r="U179" s="111"/>
      <c r="V179" s="111"/>
      <c r="W179" s="111"/>
      <c r="X179" s="111"/>
      <c r="Y179" s="111"/>
      <c r="Z179" s="111"/>
      <c r="AA179" s="111"/>
      <c r="AB179" s="108"/>
      <c r="AC179" s="880"/>
      <c r="AD179" s="880"/>
      <c r="AE179" s="880"/>
      <c r="AF179" s="880"/>
      <c r="AG179" s="880"/>
      <c r="AH179" s="880"/>
      <c r="AI179" s="880"/>
      <c r="AJ179" s="880"/>
      <c r="AK179" s="880"/>
      <c r="AL179" s="880"/>
      <c r="AM179" s="880"/>
      <c r="AN179" s="880"/>
      <c r="AO179" s="880"/>
      <c r="AP179" s="880"/>
      <c r="AQ179" s="880"/>
      <c r="AR179" s="880"/>
      <c r="AS179" s="880"/>
      <c r="AT179" s="880"/>
      <c r="AU179" s="880"/>
      <c r="AV179" s="880"/>
      <c r="AW179" s="880"/>
      <c r="AX179" s="880"/>
      <c r="AY179" s="880"/>
      <c r="AZ179" s="376"/>
      <c r="BA179" s="926"/>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531" customFormat="true" ht="15" customHeight="true" x14ac:dyDescent="0.2">
      <c r="A180" s="171"/>
      <c r="B180" s="162"/>
      <c r="C180" s="112"/>
      <c r="D180" s="111"/>
      <c r="E180" s="111"/>
      <c r="F180" s="111"/>
      <c r="G180" s="110"/>
      <c r="H180" s="109"/>
      <c r="I180" s="111"/>
      <c r="J180" s="111"/>
      <c r="K180" s="111"/>
      <c r="L180" s="108"/>
      <c r="M180" s="112"/>
      <c r="N180" s="111"/>
      <c r="O180" s="111"/>
      <c r="P180" s="111"/>
      <c r="Q180" s="110"/>
      <c r="R180" s="109"/>
      <c r="S180" s="111"/>
      <c r="T180" s="111"/>
      <c r="U180" s="111"/>
      <c r="V180" s="111"/>
      <c r="W180" s="111"/>
      <c r="X180" s="111"/>
      <c r="Y180" s="111"/>
      <c r="Z180" s="111"/>
      <c r="AA180" s="111"/>
      <c r="AB180" s="108"/>
      <c r="AC180" s="880"/>
      <c r="AD180" s="880"/>
      <c r="AE180" s="880"/>
      <c r="AF180" s="880"/>
      <c r="AG180" s="880"/>
      <c r="AH180" s="880"/>
      <c r="AI180" s="880"/>
      <c r="AJ180" s="880"/>
      <c r="AK180" s="880"/>
      <c r="AL180" s="880"/>
      <c r="AM180" s="880"/>
      <c r="AN180" s="880"/>
      <c r="AO180" s="880"/>
      <c r="AP180" s="880"/>
      <c r="AQ180" s="880"/>
      <c r="AR180" s="880"/>
      <c r="AS180" s="880"/>
      <c r="AT180" s="880"/>
      <c r="AU180" s="880"/>
      <c r="AV180" s="880"/>
      <c r="AW180" s="880"/>
      <c r="AX180" s="880"/>
      <c r="AY180" s="880"/>
      <c r="AZ180" s="376"/>
      <c r="BA180" s="926"/>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531" customFormat="true" ht="15" customHeight="true" x14ac:dyDescent="0.2">
      <c r="A181" s="171"/>
      <c r="B181" s="162"/>
      <c r="C181" s="112"/>
      <c r="D181" s="111"/>
      <c r="E181" s="111"/>
      <c r="F181" s="111"/>
      <c r="G181" s="110"/>
      <c r="H181" s="109"/>
      <c r="I181" s="111"/>
      <c r="J181" s="111"/>
      <c r="K181" s="111"/>
      <c r="L181" s="108"/>
      <c r="M181" s="112"/>
      <c r="N181" s="111"/>
      <c r="O181" s="111"/>
      <c r="P181" s="111"/>
      <c r="Q181" s="110"/>
      <c r="R181" s="109"/>
      <c r="S181" s="111"/>
      <c r="T181" s="111"/>
      <c r="U181" s="111"/>
      <c r="V181" s="111"/>
      <c r="W181" s="111"/>
      <c r="X181" s="111"/>
      <c r="Y181" s="111"/>
      <c r="Z181" s="111"/>
      <c r="AA181" s="111"/>
      <c r="AB181" s="108"/>
      <c r="AC181" s="880"/>
      <c r="AD181" s="880"/>
      <c r="AE181" s="880"/>
      <c r="AF181" s="880"/>
      <c r="AG181" s="880"/>
      <c r="AH181" s="880"/>
      <c r="AI181" s="880"/>
      <c r="AJ181" s="880"/>
      <c r="AK181" s="880"/>
      <c r="AL181" s="880"/>
      <c r="AM181" s="880"/>
      <c r="AN181" s="880"/>
      <c r="AO181" s="880"/>
      <c r="AP181" s="880"/>
      <c r="AQ181" s="880"/>
      <c r="AR181" s="880"/>
      <c r="AS181" s="880"/>
      <c r="AT181" s="880"/>
      <c r="AU181" s="880"/>
      <c r="AV181" s="880"/>
      <c r="AW181" s="880"/>
      <c r="AX181" s="880"/>
      <c r="AY181" s="880"/>
      <c r="AZ181" s="376"/>
      <c r="BA181" s="926"/>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531" customFormat="true" ht="15" customHeight="true" x14ac:dyDescent="0.2">
      <c r="A182" s="171"/>
      <c r="B182" s="162"/>
      <c r="C182" s="112"/>
      <c r="D182" s="111"/>
      <c r="E182" s="111"/>
      <c r="F182" s="111"/>
      <c r="G182" s="110"/>
      <c r="H182" s="109"/>
      <c r="I182" s="111"/>
      <c r="J182" s="111"/>
      <c r="K182" s="111"/>
      <c r="L182" s="108"/>
      <c r="M182" s="112"/>
      <c r="N182" s="111"/>
      <c r="O182" s="111"/>
      <c r="P182" s="111"/>
      <c r="Q182" s="110"/>
      <c r="R182" s="109"/>
      <c r="S182" s="111"/>
      <c r="T182" s="111"/>
      <c r="U182" s="111"/>
      <c r="V182" s="111"/>
      <c r="W182" s="111"/>
      <c r="X182" s="111"/>
      <c r="Y182" s="111"/>
      <c r="Z182" s="111"/>
      <c r="AA182" s="111"/>
      <c r="AB182" s="108"/>
      <c r="AC182" s="880"/>
      <c r="AD182" s="880"/>
      <c r="AE182" s="880"/>
      <c r="AF182" s="880"/>
      <c r="AG182" s="880"/>
      <c r="AH182" s="880"/>
      <c r="AI182" s="880"/>
      <c r="AJ182" s="880"/>
      <c r="AK182" s="880"/>
      <c r="AL182" s="880"/>
      <c r="AM182" s="880"/>
      <c r="AN182" s="880"/>
      <c r="AO182" s="880"/>
      <c r="AP182" s="880"/>
      <c r="AQ182" s="880"/>
      <c r="AR182" s="880"/>
      <c r="AS182" s="880"/>
      <c r="AT182" s="880"/>
      <c r="AU182" s="880"/>
      <c r="AV182" s="880"/>
      <c r="AW182" s="880"/>
      <c r="AX182" s="880"/>
      <c r="AY182" s="880"/>
      <c r="AZ182" s="376"/>
      <c r="BA182" s="926"/>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531" customFormat="true" ht="15" customHeight="true" x14ac:dyDescent="0.2">
      <c r="A183" s="171"/>
      <c r="B183" s="162"/>
      <c r="C183" s="112"/>
      <c r="D183" s="111"/>
      <c r="E183" s="111"/>
      <c r="F183" s="111"/>
      <c r="G183" s="110"/>
      <c r="H183" s="109"/>
      <c r="I183" s="111"/>
      <c r="J183" s="111"/>
      <c r="K183" s="111"/>
      <c r="L183" s="108"/>
      <c r="M183" s="112"/>
      <c r="N183" s="111"/>
      <c r="O183" s="111"/>
      <c r="P183" s="111"/>
      <c r="Q183" s="110"/>
      <c r="R183" s="109"/>
      <c r="S183" s="111"/>
      <c r="T183" s="111"/>
      <c r="U183" s="111"/>
      <c r="V183" s="111"/>
      <c r="W183" s="111"/>
      <c r="X183" s="111"/>
      <c r="Y183" s="111"/>
      <c r="Z183" s="111"/>
      <c r="AA183" s="111"/>
      <c r="AB183" s="108"/>
      <c r="AC183" s="880"/>
      <c r="AD183" s="880"/>
      <c r="AE183" s="880"/>
      <c r="AF183" s="880"/>
      <c r="AG183" s="880"/>
      <c r="AH183" s="880"/>
      <c r="AI183" s="880"/>
      <c r="AJ183" s="880"/>
      <c r="AK183" s="880"/>
      <c r="AL183" s="880"/>
      <c r="AM183" s="880"/>
      <c r="AN183" s="880"/>
      <c r="AO183" s="880"/>
      <c r="AP183" s="880"/>
      <c r="AQ183" s="880"/>
      <c r="AR183" s="880"/>
      <c r="AS183" s="880"/>
      <c r="AT183" s="880"/>
      <c r="AU183" s="880"/>
      <c r="AV183" s="880"/>
      <c r="AW183" s="880"/>
      <c r="AX183" s="880"/>
      <c r="AY183" s="880"/>
      <c r="AZ183" s="376"/>
      <c r="BA183" s="926"/>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531" customFormat="true" ht="15" customHeight="true" x14ac:dyDescent="0.2">
      <c r="A184" s="171"/>
      <c r="B184" s="162"/>
      <c r="C184" s="112"/>
      <c r="D184" s="111"/>
      <c r="E184" s="111"/>
      <c r="F184" s="111"/>
      <c r="G184" s="110"/>
      <c r="H184" s="109"/>
      <c r="I184" s="111"/>
      <c r="J184" s="111"/>
      <c r="K184" s="111"/>
      <c r="L184" s="108"/>
      <c r="M184" s="112"/>
      <c r="N184" s="111"/>
      <c r="O184" s="111"/>
      <c r="P184" s="111"/>
      <c r="Q184" s="110"/>
      <c r="R184" s="109"/>
      <c r="S184" s="111"/>
      <c r="T184" s="111"/>
      <c r="U184" s="111"/>
      <c r="V184" s="111"/>
      <c r="W184" s="111"/>
      <c r="X184" s="111"/>
      <c r="Y184" s="111"/>
      <c r="Z184" s="111"/>
      <c r="AA184" s="111"/>
      <c r="AB184" s="108"/>
      <c r="AC184" s="880"/>
      <c r="AD184" s="880"/>
      <c r="AE184" s="880"/>
      <c r="AF184" s="880"/>
      <c r="AG184" s="880"/>
      <c r="AH184" s="880"/>
      <c r="AI184" s="880"/>
      <c r="AJ184" s="880"/>
      <c r="AK184" s="880"/>
      <c r="AL184" s="880"/>
      <c r="AM184" s="880"/>
      <c r="AN184" s="880"/>
      <c r="AO184" s="880"/>
      <c r="AP184" s="880"/>
      <c r="AQ184" s="880"/>
      <c r="AR184" s="880"/>
      <c r="AS184" s="880"/>
      <c r="AT184" s="880"/>
      <c r="AU184" s="880"/>
      <c r="AV184" s="880"/>
      <c r="AW184" s="880"/>
      <c r="AX184" s="880"/>
      <c r="AY184" s="880"/>
      <c r="AZ184" s="376"/>
      <c r="BA184" s="926"/>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531" customFormat="true" ht="15" customHeight="true" x14ac:dyDescent="0.2">
      <c r="A185" s="171"/>
      <c r="B185" s="162"/>
      <c r="C185" s="112"/>
      <c r="D185" s="111"/>
      <c r="E185" s="111"/>
      <c r="F185" s="111"/>
      <c r="G185" s="110"/>
      <c r="H185" s="109"/>
      <c r="I185" s="111"/>
      <c r="J185" s="111"/>
      <c r="K185" s="111"/>
      <c r="L185" s="108"/>
      <c r="M185" s="112"/>
      <c r="N185" s="111"/>
      <c r="O185" s="111"/>
      <c r="P185" s="111"/>
      <c r="Q185" s="110"/>
      <c r="R185" s="109"/>
      <c r="S185" s="111"/>
      <c r="T185" s="111"/>
      <c r="U185" s="111"/>
      <c r="V185" s="111"/>
      <c r="W185" s="111"/>
      <c r="X185" s="111"/>
      <c r="Y185" s="111"/>
      <c r="Z185" s="111"/>
      <c r="AA185" s="111"/>
      <c r="AB185" s="108"/>
      <c r="AC185" s="880"/>
      <c r="AD185" s="880"/>
      <c r="AE185" s="880"/>
      <c r="AF185" s="880"/>
      <c r="AG185" s="880"/>
      <c r="AH185" s="880"/>
      <c r="AI185" s="880"/>
      <c r="AJ185" s="880"/>
      <c r="AK185" s="880"/>
      <c r="AL185" s="880"/>
      <c r="AM185" s="880"/>
      <c r="AN185" s="880"/>
      <c r="AO185" s="880"/>
      <c r="AP185" s="880"/>
      <c r="AQ185" s="880"/>
      <c r="AR185" s="880"/>
      <c r="AS185" s="880"/>
      <c r="AT185" s="880"/>
      <c r="AU185" s="880"/>
      <c r="AV185" s="880"/>
      <c r="AW185" s="880"/>
      <c r="AX185" s="880"/>
      <c r="AY185" s="880"/>
      <c r="AZ185" s="376"/>
      <c r="BA185" s="926"/>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531" customFormat="true" ht="15" customHeight="true" x14ac:dyDescent="0.2">
      <c r="A186" s="171"/>
      <c r="B186" s="162"/>
      <c r="C186" s="112"/>
      <c r="D186" s="111"/>
      <c r="E186" s="111"/>
      <c r="F186" s="111"/>
      <c r="G186" s="110"/>
      <c r="H186" s="109"/>
      <c r="I186" s="111"/>
      <c r="J186" s="111"/>
      <c r="K186" s="111"/>
      <c r="L186" s="108"/>
      <c r="M186" s="112"/>
      <c r="N186" s="111"/>
      <c r="O186" s="111"/>
      <c r="P186" s="111"/>
      <c r="Q186" s="110"/>
      <c r="R186" s="109"/>
      <c r="S186" s="111"/>
      <c r="T186" s="111"/>
      <c r="U186" s="111"/>
      <c r="V186" s="111"/>
      <c r="W186" s="111"/>
      <c r="X186" s="111"/>
      <c r="Y186" s="111"/>
      <c r="Z186" s="111"/>
      <c r="AA186" s="111"/>
      <c r="AB186" s="108"/>
      <c r="AC186" s="880"/>
      <c r="AD186" s="880"/>
      <c r="AE186" s="880"/>
      <c r="AF186" s="880"/>
      <c r="AG186" s="880"/>
      <c r="AH186" s="880"/>
      <c r="AI186" s="880"/>
      <c r="AJ186" s="880"/>
      <c r="AK186" s="880"/>
      <c r="AL186" s="880"/>
      <c r="AM186" s="880"/>
      <c r="AN186" s="880"/>
      <c r="AO186" s="880"/>
      <c r="AP186" s="880"/>
      <c r="AQ186" s="880"/>
      <c r="AR186" s="880"/>
      <c r="AS186" s="880"/>
      <c r="AT186" s="880"/>
      <c r="AU186" s="880"/>
      <c r="AV186" s="880"/>
      <c r="AW186" s="880"/>
      <c r="AX186" s="880"/>
      <c r="AY186" s="880"/>
      <c r="AZ186" s="376"/>
      <c r="BA186" s="926"/>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531" customFormat="true" ht="15" customHeight="true" x14ac:dyDescent="0.2">
      <c r="A187" s="171"/>
      <c r="B187" s="162"/>
      <c r="C187" s="112"/>
      <c r="D187" s="111"/>
      <c r="E187" s="111"/>
      <c r="F187" s="111"/>
      <c r="G187" s="110"/>
      <c r="H187" s="109"/>
      <c r="I187" s="111"/>
      <c r="J187" s="111"/>
      <c r="K187" s="111"/>
      <c r="L187" s="108"/>
      <c r="M187" s="112"/>
      <c r="N187" s="111"/>
      <c r="O187" s="111"/>
      <c r="P187" s="111"/>
      <c r="Q187" s="110"/>
      <c r="R187" s="109"/>
      <c r="S187" s="111"/>
      <c r="T187" s="111"/>
      <c r="U187" s="111"/>
      <c r="V187" s="111"/>
      <c r="W187" s="111"/>
      <c r="X187" s="111"/>
      <c r="Y187" s="111"/>
      <c r="Z187" s="111"/>
      <c r="AA187" s="111"/>
      <c r="AB187" s="108"/>
      <c r="AC187" s="880"/>
      <c r="AD187" s="880"/>
      <c r="AE187" s="880"/>
      <c r="AF187" s="880"/>
      <c r="AG187" s="880"/>
      <c r="AH187" s="880"/>
      <c r="AI187" s="880"/>
      <c r="AJ187" s="880"/>
      <c r="AK187" s="880"/>
      <c r="AL187" s="880"/>
      <c r="AM187" s="880"/>
      <c r="AN187" s="880"/>
      <c r="AO187" s="880"/>
      <c r="AP187" s="880"/>
      <c r="AQ187" s="880"/>
      <c r="AR187" s="880"/>
      <c r="AS187" s="880"/>
      <c r="AT187" s="880"/>
      <c r="AU187" s="880"/>
      <c r="AV187" s="880"/>
      <c r="AW187" s="880"/>
      <c r="AX187" s="880"/>
      <c r="AY187" s="880"/>
      <c r="AZ187" s="376"/>
      <c r="BA187" s="926"/>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531" customFormat="true" ht="15" customHeight="true" x14ac:dyDescent="0.2">
      <c r="A188" s="171"/>
      <c r="B188" s="162"/>
      <c r="C188" s="112"/>
      <c r="D188" s="111"/>
      <c r="E188" s="111"/>
      <c r="F188" s="111"/>
      <c r="G188" s="110"/>
      <c r="H188" s="109"/>
      <c r="I188" s="111"/>
      <c r="J188" s="111"/>
      <c r="K188" s="111"/>
      <c r="L188" s="108"/>
      <c r="M188" s="112"/>
      <c r="N188" s="111"/>
      <c r="O188" s="111"/>
      <c r="P188" s="111"/>
      <c r="Q188" s="110"/>
      <c r="R188" s="109"/>
      <c r="S188" s="111"/>
      <c r="T188" s="111"/>
      <c r="U188" s="111"/>
      <c r="V188" s="111"/>
      <c r="W188" s="111"/>
      <c r="X188" s="111"/>
      <c r="Y188" s="111"/>
      <c r="Z188" s="111"/>
      <c r="AA188" s="111"/>
      <c r="AB188" s="108"/>
      <c r="AC188" s="880"/>
      <c r="AD188" s="880"/>
      <c r="AE188" s="880"/>
      <c r="AF188" s="880"/>
      <c r="AG188" s="880"/>
      <c r="AH188" s="880"/>
      <c r="AI188" s="880"/>
      <c r="AJ188" s="880"/>
      <c r="AK188" s="880"/>
      <c r="AL188" s="880"/>
      <c r="AM188" s="880"/>
      <c r="AN188" s="880"/>
      <c r="AO188" s="880"/>
      <c r="AP188" s="880"/>
      <c r="AQ188" s="880"/>
      <c r="AR188" s="880"/>
      <c r="AS188" s="880"/>
      <c r="AT188" s="880"/>
      <c r="AU188" s="880"/>
      <c r="AV188" s="880"/>
      <c r="AW188" s="880"/>
      <c r="AX188" s="880"/>
      <c r="AY188" s="880"/>
      <c r="AZ188" s="376"/>
      <c r="BA188" s="926"/>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531" customFormat="true" ht="15" customHeight="true" x14ac:dyDescent="0.2">
      <c r="A189" s="171"/>
      <c r="B189" s="162"/>
      <c r="C189" s="112"/>
      <c r="D189" s="111"/>
      <c r="E189" s="111"/>
      <c r="F189" s="111"/>
      <c r="G189" s="110"/>
      <c r="H189" s="109"/>
      <c r="I189" s="111"/>
      <c r="J189" s="111"/>
      <c r="K189" s="111"/>
      <c r="L189" s="108"/>
      <c r="M189" s="112"/>
      <c r="N189" s="111"/>
      <c r="O189" s="111"/>
      <c r="P189" s="111"/>
      <c r="Q189" s="110"/>
      <c r="R189" s="109"/>
      <c r="S189" s="111"/>
      <c r="T189" s="111"/>
      <c r="U189" s="111"/>
      <c r="V189" s="111"/>
      <c r="W189" s="111"/>
      <c r="X189" s="111"/>
      <c r="Y189" s="111"/>
      <c r="Z189" s="111"/>
      <c r="AA189" s="111"/>
      <c r="AB189" s="108"/>
      <c r="AC189" s="880"/>
      <c r="AD189" s="880"/>
      <c r="AE189" s="880"/>
      <c r="AF189" s="880"/>
      <c r="AG189" s="880"/>
      <c r="AH189" s="880"/>
      <c r="AI189" s="880"/>
      <c r="AJ189" s="880"/>
      <c r="AK189" s="880"/>
      <c r="AL189" s="880"/>
      <c r="AM189" s="880"/>
      <c r="AN189" s="880"/>
      <c r="AO189" s="880"/>
      <c r="AP189" s="880"/>
      <c r="AQ189" s="880"/>
      <c r="AR189" s="880"/>
      <c r="AS189" s="880"/>
      <c r="AT189" s="880"/>
      <c r="AU189" s="880"/>
      <c r="AV189" s="880"/>
      <c r="AW189" s="880"/>
      <c r="AX189" s="880"/>
      <c r="AY189" s="880"/>
      <c r="AZ189" s="376"/>
      <c r="BA189" s="926"/>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531" customFormat="true" ht="15" customHeight="true" x14ac:dyDescent="0.2">
      <c r="A190" s="171"/>
      <c r="B190" s="162"/>
      <c r="C190" s="112"/>
      <c r="D190" s="111"/>
      <c r="E190" s="111"/>
      <c r="F190" s="111"/>
      <c r="G190" s="110"/>
      <c r="H190" s="109"/>
      <c r="I190" s="111"/>
      <c r="J190" s="111"/>
      <c r="K190" s="111"/>
      <c r="L190" s="108"/>
      <c r="M190" s="112"/>
      <c r="N190" s="111"/>
      <c r="O190" s="111"/>
      <c r="P190" s="111"/>
      <c r="Q190" s="110"/>
      <c r="R190" s="109"/>
      <c r="S190" s="111"/>
      <c r="T190" s="111"/>
      <c r="U190" s="111"/>
      <c r="V190" s="111"/>
      <c r="W190" s="111"/>
      <c r="X190" s="111"/>
      <c r="Y190" s="111"/>
      <c r="Z190" s="111"/>
      <c r="AA190" s="111"/>
      <c r="AB190" s="108"/>
      <c r="AC190" s="880"/>
      <c r="AD190" s="880"/>
      <c r="AE190" s="880"/>
      <c r="AF190" s="880"/>
      <c r="AG190" s="880"/>
      <c r="AH190" s="880"/>
      <c r="AI190" s="880"/>
      <c r="AJ190" s="880"/>
      <c r="AK190" s="880"/>
      <c r="AL190" s="880"/>
      <c r="AM190" s="880"/>
      <c r="AN190" s="880"/>
      <c r="AO190" s="880"/>
      <c r="AP190" s="880"/>
      <c r="AQ190" s="880"/>
      <c r="AR190" s="880"/>
      <c r="AS190" s="880"/>
      <c r="AT190" s="880"/>
      <c r="AU190" s="880"/>
      <c r="AV190" s="880"/>
      <c r="AW190" s="880"/>
      <c r="AX190" s="880"/>
      <c r="AY190" s="880"/>
      <c r="AZ190" s="376"/>
      <c r="BA190" s="926"/>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531" customFormat="true" ht="15" customHeight="true" x14ac:dyDescent="0.2">
      <c r="A191" s="171"/>
      <c r="B191" s="162"/>
      <c r="C191" s="112"/>
      <c r="D191" s="111"/>
      <c r="E191" s="111"/>
      <c r="F191" s="111"/>
      <c r="G191" s="110"/>
      <c r="H191" s="109"/>
      <c r="I191" s="111"/>
      <c r="J191" s="111"/>
      <c r="K191" s="111"/>
      <c r="L191" s="108"/>
      <c r="M191" s="112"/>
      <c r="N191" s="111"/>
      <c r="O191" s="111"/>
      <c r="P191" s="111"/>
      <c r="Q191" s="110"/>
      <c r="R191" s="109"/>
      <c r="S191" s="111"/>
      <c r="T191" s="111"/>
      <c r="U191" s="111"/>
      <c r="V191" s="111"/>
      <c r="W191" s="111"/>
      <c r="X191" s="111"/>
      <c r="Y191" s="111"/>
      <c r="Z191" s="111"/>
      <c r="AA191" s="111"/>
      <c r="AB191" s="108"/>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376"/>
      <c r="BA191" s="926"/>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531" customFormat="true" ht="15" customHeight="true" x14ac:dyDescent="0.2">
      <c r="A192" s="171"/>
      <c r="B192" s="162"/>
      <c r="C192" s="112"/>
      <c r="D192" s="111"/>
      <c r="E192" s="111"/>
      <c r="F192" s="111"/>
      <c r="G192" s="110"/>
      <c r="H192" s="109"/>
      <c r="I192" s="111"/>
      <c r="J192" s="111"/>
      <c r="K192" s="111"/>
      <c r="L192" s="108"/>
      <c r="M192" s="112"/>
      <c r="N192" s="111"/>
      <c r="O192" s="111"/>
      <c r="P192" s="111"/>
      <c r="Q192" s="110"/>
      <c r="R192" s="109"/>
      <c r="S192" s="111"/>
      <c r="T192" s="111"/>
      <c r="U192" s="111"/>
      <c r="V192" s="111"/>
      <c r="W192" s="111"/>
      <c r="X192" s="111"/>
      <c r="Y192" s="111"/>
      <c r="Z192" s="111"/>
      <c r="AA192" s="111"/>
      <c r="AB192" s="108"/>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376"/>
      <c r="BA192" s="926"/>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531" customFormat="true" ht="15" customHeight="true" x14ac:dyDescent="0.2">
      <c r="A193" s="195"/>
      <c r="B193" s="161"/>
      <c r="C193" s="132"/>
      <c r="D193" s="139"/>
      <c r="E193" s="139"/>
      <c r="F193" s="139"/>
      <c r="G193" s="138"/>
      <c r="H193" s="131"/>
      <c r="I193" s="139"/>
      <c r="J193" s="139"/>
      <c r="K193" s="139"/>
      <c r="L193" s="130"/>
      <c r="M193" s="132"/>
      <c r="N193" s="139"/>
      <c r="O193" s="139"/>
      <c r="P193" s="139"/>
      <c r="Q193" s="138"/>
      <c r="R193" s="131"/>
      <c r="S193" s="139"/>
      <c r="T193" s="139"/>
      <c r="U193" s="139"/>
      <c r="V193" s="139"/>
      <c r="W193" s="139"/>
      <c r="X193" s="139"/>
      <c r="Y193" s="139"/>
      <c r="Z193" s="139"/>
      <c r="AA193" s="139"/>
      <c r="AB193" s="130"/>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376"/>
      <c r="BA193" s="926"/>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339" customFormat="true" ht="15" customHeight="true" x14ac:dyDescent="0.2">
      <c r="A194" s="194"/>
      <c r="B194" s="160"/>
      <c r="C194" s="132"/>
      <c r="D194" s="139"/>
      <c r="E194" s="139"/>
      <c r="F194" s="139"/>
      <c r="G194" s="138"/>
      <c r="H194" s="131"/>
      <c r="I194" s="139"/>
      <c r="J194" s="139"/>
      <c r="K194" s="139"/>
      <c r="L194" s="130"/>
      <c r="M194" s="132"/>
      <c r="N194" s="139"/>
      <c r="O194" s="139"/>
      <c r="P194" s="139"/>
      <c r="Q194" s="138"/>
      <c r="R194" s="131"/>
      <c r="S194" s="139"/>
      <c r="T194" s="139"/>
      <c r="U194" s="139"/>
      <c r="V194" s="139"/>
      <c r="W194" s="139"/>
      <c r="X194" s="139"/>
      <c r="Y194" s="139"/>
      <c r="Z194" s="139"/>
      <c r="AA194" s="139"/>
      <c r="AB194" s="130"/>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376"/>
      <c r="BA194" s="926"/>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39" customFormat="true" ht="15" customHeight="true" x14ac:dyDescent="0.2">
      <c r="A195" s="194"/>
      <c r="B195" s="160"/>
      <c r="C195" s="132"/>
      <c r="D195" s="139"/>
      <c r="E195" s="139"/>
      <c r="F195" s="139"/>
      <c r="G195" s="138"/>
      <c r="H195" s="131"/>
      <c r="I195" s="139"/>
      <c r="J195" s="139"/>
      <c r="K195" s="139"/>
      <c r="L195" s="130"/>
      <c r="M195" s="132"/>
      <c r="N195" s="139"/>
      <c r="O195" s="139"/>
      <c r="P195" s="139"/>
      <c r="Q195" s="138"/>
      <c r="R195" s="131"/>
      <c r="S195" s="139"/>
      <c r="T195" s="139"/>
      <c r="U195" s="139"/>
      <c r="V195" s="139"/>
      <c r="W195" s="139"/>
      <c r="X195" s="139"/>
      <c r="Y195" s="139"/>
      <c r="Z195" s="139"/>
      <c r="AA195" s="139"/>
      <c r="AB195" s="13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376"/>
      <c r="BA195" s="926"/>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9" customFormat="true" ht="15" customHeight="true" x14ac:dyDescent="0.2">
      <c r="A196" s="194"/>
      <c r="B196" s="160"/>
      <c r="C196" s="132"/>
      <c r="D196" s="139"/>
      <c r="E196" s="139"/>
      <c r="F196" s="139"/>
      <c r="G196" s="138"/>
      <c r="H196" s="131"/>
      <c r="I196" s="139"/>
      <c r="J196" s="139"/>
      <c r="K196" s="139"/>
      <c r="L196" s="130"/>
      <c r="M196" s="132"/>
      <c r="N196" s="139"/>
      <c r="O196" s="139"/>
      <c r="P196" s="139"/>
      <c r="Q196" s="138"/>
      <c r="R196" s="131"/>
      <c r="S196" s="139"/>
      <c r="T196" s="139"/>
      <c r="U196" s="139"/>
      <c r="V196" s="139"/>
      <c r="W196" s="139"/>
      <c r="X196" s="139"/>
      <c r="Y196" s="139"/>
      <c r="Z196" s="139"/>
      <c r="AA196" s="139"/>
      <c r="AB196" s="13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376"/>
      <c r="BA196" s="926"/>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9" customFormat="true" ht="15" customHeight="true" x14ac:dyDescent="0.2">
      <c r="A197" s="194"/>
      <c r="B197" s="160"/>
      <c r="C197" s="132"/>
      <c r="D197" s="139"/>
      <c r="E197" s="139"/>
      <c r="F197" s="139"/>
      <c r="G197" s="138"/>
      <c r="H197" s="131"/>
      <c r="I197" s="139"/>
      <c r="J197" s="139"/>
      <c r="K197" s="139"/>
      <c r="L197" s="130"/>
      <c r="M197" s="132"/>
      <c r="N197" s="139"/>
      <c r="O197" s="139"/>
      <c r="P197" s="139"/>
      <c r="Q197" s="138"/>
      <c r="R197" s="131"/>
      <c r="S197" s="139"/>
      <c r="T197" s="139"/>
      <c r="U197" s="139"/>
      <c r="V197" s="139"/>
      <c r="W197" s="139"/>
      <c r="X197" s="139"/>
      <c r="Y197" s="139"/>
      <c r="Z197" s="139"/>
      <c r="AA197" s="139"/>
      <c r="AB197" s="13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376"/>
      <c r="BA197" s="926"/>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9" customFormat="true" ht="15" customHeight="true" x14ac:dyDescent="0.2">
      <c r="A198" s="194"/>
      <c r="B198" s="160"/>
      <c r="C198" s="132"/>
      <c r="D198" s="139"/>
      <c r="E198" s="139"/>
      <c r="F198" s="139"/>
      <c r="G198" s="138"/>
      <c r="H198" s="131"/>
      <c r="I198" s="139"/>
      <c r="J198" s="139"/>
      <c r="K198" s="139"/>
      <c r="L198" s="130"/>
      <c r="M198" s="132"/>
      <c r="N198" s="139"/>
      <c r="O198" s="139"/>
      <c r="P198" s="139"/>
      <c r="Q198" s="138"/>
      <c r="R198" s="131"/>
      <c r="S198" s="139"/>
      <c r="T198" s="139"/>
      <c r="U198" s="139"/>
      <c r="V198" s="139"/>
      <c r="W198" s="139"/>
      <c r="X198" s="139"/>
      <c r="Y198" s="139"/>
      <c r="Z198" s="139"/>
      <c r="AA198" s="139"/>
      <c r="AB198" s="13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376"/>
      <c r="BA198" s="926"/>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9" customFormat="true" ht="15" customHeight="true" x14ac:dyDescent="0.2">
      <c r="A199" s="194"/>
      <c r="B199" s="160"/>
      <c r="C199" s="132"/>
      <c r="D199" s="139"/>
      <c r="E199" s="139"/>
      <c r="F199" s="139"/>
      <c r="G199" s="138"/>
      <c r="H199" s="131"/>
      <c r="I199" s="139"/>
      <c r="J199" s="139"/>
      <c r="K199" s="139"/>
      <c r="L199" s="130"/>
      <c r="M199" s="132"/>
      <c r="N199" s="139"/>
      <c r="O199" s="139"/>
      <c r="P199" s="139"/>
      <c r="Q199" s="138"/>
      <c r="R199" s="131"/>
      <c r="S199" s="139"/>
      <c r="T199" s="139"/>
      <c r="U199" s="139"/>
      <c r="V199" s="139"/>
      <c r="W199" s="139"/>
      <c r="X199" s="139"/>
      <c r="Y199" s="139"/>
      <c r="Z199" s="139"/>
      <c r="AA199" s="139"/>
      <c r="AB199" s="13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376"/>
      <c r="BA199" s="926"/>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9" customFormat="true" ht="15" customHeight="true" x14ac:dyDescent="0.2">
      <c r="A200" s="194"/>
      <c r="B200" s="160"/>
      <c r="C200" s="132"/>
      <c r="D200" s="139"/>
      <c r="E200" s="139"/>
      <c r="F200" s="139"/>
      <c r="G200" s="138"/>
      <c r="H200" s="131"/>
      <c r="I200" s="139"/>
      <c r="J200" s="139"/>
      <c r="K200" s="139"/>
      <c r="L200" s="130"/>
      <c r="M200" s="132"/>
      <c r="N200" s="139"/>
      <c r="O200" s="139"/>
      <c r="P200" s="139"/>
      <c r="Q200" s="138"/>
      <c r="R200" s="131"/>
      <c r="S200" s="139"/>
      <c r="T200" s="139"/>
      <c r="U200" s="139"/>
      <c r="V200" s="139"/>
      <c r="W200" s="139"/>
      <c r="X200" s="139"/>
      <c r="Y200" s="139"/>
      <c r="Z200" s="139"/>
      <c r="AA200" s="139"/>
      <c r="AB200" s="13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376"/>
      <c r="BA200" s="926"/>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9" customFormat="true" ht="15" customHeight="true" x14ac:dyDescent="0.2">
      <c r="A201" s="194"/>
      <c r="B201" s="160"/>
      <c r="C201" s="132"/>
      <c r="D201" s="139"/>
      <c r="E201" s="139"/>
      <c r="F201" s="139"/>
      <c r="G201" s="138"/>
      <c r="H201" s="131"/>
      <c r="I201" s="139"/>
      <c r="J201" s="139"/>
      <c r="K201" s="139"/>
      <c r="L201" s="130"/>
      <c r="M201" s="132"/>
      <c r="N201" s="139"/>
      <c r="O201" s="139"/>
      <c r="P201" s="139"/>
      <c r="Q201" s="138"/>
      <c r="R201" s="131"/>
      <c r="S201" s="139"/>
      <c r="T201" s="139"/>
      <c r="U201" s="139"/>
      <c r="V201" s="139"/>
      <c r="W201" s="139"/>
      <c r="X201" s="139"/>
      <c r="Y201" s="139"/>
      <c r="Z201" s="139"/>
      <c r="AA201" s="139"/>
      <c r="AB201" s="13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376"/>
      <c r="BA201" s="926"/>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531" customFormat="true" ht="15" customHeight="true" x14ac:dyDescent="0.2">
      <c r="A202" s="1105"/>
      <c r="B202" s="162"/>
      <c r="C202" s="151"/>
      <c r="D202" s="150"/>
      <c r="E202" s="150"/>
      <c r="F202" s="150"/>
      <c r="G202" s="149"/>
      <c r="H202" s="148"/>
      <c r="I202" s="150"/>
      <c r="J202" s="150"/>
      <c r="K202" s="150"/>
      <c r="L202" s="147"/>
      <c r="M202" s="151"/>
      <c r="N202" s="150"/>
      <c r="O202" s="150"/>
      <c r="P202" s="150"/>
      <c r="Q202" s="149"/>
      <c r="R202" s="148"/>
      <c r="S202" s="150"/>
      <c r="T202" s="150"/>
      <c r="U202" s="150"/>
      <c r="V202" s="150"/>
      <c r="W202" s="150"/>
      <c r="X202" s="150"/>
      <c r="Y202" s="150"/>
      <c r="Z202" s="150"/>
      <c r="AA202" s="150"/>
      <c r="AB202" s="147"/>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376"/>
      <c r="BA202" s="926"/>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531" customFormat="true" ht="15" customHeight="true" x14ac:dyDescent="0.2">
      <c r="A203" s="1105"/>
      <c r="B203" s="162"/>
      <c r="C203" s="151"/>
      <c r="D203" s="150"/>
      <c r="E203" s="150"/>
      <c r="F203" s="150"/>
      <c r="G203" s="149"/>
      <c r="H203" s="148"/>
      <c r="I203" s="150"/>
      <c r="J203" s="150"/>
      <c r="K203" s="150"/>
      <c r="L203" s="147"/>
      <c r="M203" s="151"/>
      <c r="N203" s="150"/>
      <c r="O203" s="150"/>
      <c r="P203" s="150"/>
      <c r="Q203" s="149"/>
      <c r="R203" s="148"/>
      <c r="S203" s="150"/>
      <c r="T203" s="150"/>
      <c r="U203" s="150"/>
      <c r="V203" s="150"/>
      <c r="W203" s="150"/>
      <c r="X203" s="150"/>
      <c r="Y203" s="150"/>
      <c r="Z203" s="150"/>
      <c r="AA203" s="150"/>
      <c r="AB203" s="147"/>
      <c r="AC203" s="880"/>
      <c r="AD203" s="880"/>
      <c r="AE203" s="880"/>
      <c r="AF203" s="880"/>
      <c r="AG203" s="880"/>
      <c r="AH203" s="880"/>
      <c r="AI203" s="880"/>
      <c r="AJ203" s="880"/>
      <c r="AK203" s="880"/>
      <c r="AL203" s="880"/>
      <c r="AM203" s="880"/>
      <c r="AN203" s="880"/>
      <c r="AO203" s="880"/>
      <c r="AP203" s="880"/>
      <c r="AQ203" s="880"/>
      <c r="AR203" s="880"/>
      <c r="AS203" s="880"/>
      <c r="AT203" s="880"/>
      <c r="AU203" s="880"/>
      <c r="AV203" s="880"/>
      <c r="AW203" s="880"/>
      <c r="AX203" s="880"/>
      <c r="AY203" s="880"/>
      <c r="AZ203" s="376"/>
      <c r="BA203" s="926"/>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531" customFormat="true" ht="15" customHeight="true" x14ac:dyDescent="0.2">
      <c r="A204" s="1105"/>
      <c r="B204" s="162"/>
      <c r="C204" s="151"/>
      <c r="D204" s="150"/>
      <c r="E204" s="150"/>
      <c r="F204" s="150"/>
      <c r="G204" s="149"/>
      <c r="H204" s="148"/>
      <c r="I204" s="150"/>
      <c r="J204" s="150"/>
      <c r="K204" s="150"/>
      <c r="L204" s="147"/>
      <c r="M204" s="151"/>
      <c r="N204" s="150"/>
      <c r="O204" s="150"/>
      <c r="P204" s="150"/>
      <c r="Q204" s="149"/>
      <c r="R204" s="148"/>
      <c r="S204" s="150"/>
      <c r="T204" s="150"/>
      <c r="U204" s="150"/>
      <c r="V204" s="150"/>
      <c r="W204" s="150"/>
      <c r="X204" s="150"/>
      <c r="Y204" s="150"/>
      <c r="Z204" s="150"/>
      <c r="AA204" s="150"/>
      <c r="AB204" s="147"/>
      <c r="AC204" s="880"/>
      <c r="AD204" s="880"/>
      <c r="AE204" s="880"/>
      <c r="AF204" s="880"/>
      <c r="AG204" s="880"/>
      <c r="AH204" s="880"/>
      <c r="AI204" s="880"/>
      <c r="AJ204" s="880"/>
      <c r="AK204" s="880"/>
      <c r="AL204" s="880"/>
      <c r="AM204" s="880"/>
      <c r="AN204" s="880"/>
      <c r="AO204" s="880"/>
      <c r="AP204" s="880"/>
      <c r="AQ204" s="880"/>
      <c r="AR204" s="880"/>
      <c r="AS204" s="880"/>
      <c r="AT204" s="880"/>
      <c r="AU204" s="880"/>
      <c r="AV204" s="880"/>
      <c r="AW204" s="880"/>
      <c r="AX204" s="880"/>
      <c r="AY204" s="880"/>
      <c r="AZ204" s="376"/>
      <c r="BA204" s="926"/>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339" customFormat="true" ht="15" customHeight="true" x14ac:dyDescent="0.2">
      <c r="A205" s="193"/>
      <c r="B205" s="159"/>
      <c r="C205" s="107"/>
      <c r="D205" s="119"/>
      <c r="E205" s="119"/>
      <c r="F205" s="119"/>
      <c r="G205" s="118"/>
      <c r="H205" s="106"/>
      <c r="I205" s="119"/>
      <c r="J205" s="119"/>
      <c r="K205" s="119"/>
      <c r="L205" s="105"/>
      <c r="M205" s="107"/>
      <c r="N205" s="119"/>
      <c r="O205" s="119"/>
      <c r="P205" s="119"/>
      <c r="Q205" s="118"/>
      <c r="R205" s="106"/>
      <c r="S205" s="119"/>
      <c r="T205" s="119"/>
      <c r="U205" s="119"/>
      <c r="V205" s="119"/>
      <c r="W205" s="119"/>
      <c r="X205" s="119"/>
      <c r="Y205" s="119"/>
      <c r="Z205" s="119"/>
      <c r="AA205" s="119"/>
      <c r="AB205" s="105"/>
      <c r="AC205" s="880"/>
      <c r="AD205" s="880"/>
      <c r="AE205" s="880"/>
      <c r="AF205" s="880"/>
      <c r="AG205" s="880"/>
      <c r="AH205" s="880"/>
      <c r="AI205" s="880"/>
      <c r="AJ205" s="880"/>
      <c r="AK205" s="880"/>
      <c r="AL205" s="880"/>
      <c r="AM205" s="880"/>
      <c r="AN205" s="880"/>
      <c r="AO205" s="880"/>
      <c r="AP205" s="880"/>
      <c r="AQ205" s="880"/>
      <c r="AR205" s="880"/>
      <c r="AS205" s="880"/>
      <c r="AT205" s="880"/>
      <c r="AU205" s="880"/>
      <c r="AV205" s="880"/>
      <c r="AW205" s="880"/>
      <c r="AX205" s="880"/>
      <c r="AY205" s="880"/>
      <c r="AZ205" s="376"/>
      <c r="BA205" s="926"/>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339" customFormat="true" ht="250.15" customHeight="true" x14ac:dyDescent="0.2">
      <c r="B206" s="341"/>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0"/>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19" customFormat="true" ht="18" customHeight="true" x14ac:dyDescent="0.2">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19" customFormat="true" ht="22.5" customHeight="true" x14ac:dyDescent="0.35">
      <c r="A208" s="1094" t="str">
        <f>A1026</f>
        <v>Mozambique</v>
      </c>
      <c r="B208" s="1095"/>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19" customFormat="true" ht="22.5" customHeight="true" x14ac:dyDescent="0.35">
      <c r="A209" s="346" t="str">
        <f>A1034</f>
        <v>2003</v>
      </c>
      <c r="B209" s="347"/>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19" customFormat="true" ht="22.5" customHeight="true" x14ac:dyDescent="0.35">
      <c r="A210" s="625" t="s">
        <v>112</v>
      </c>
      <c r="B210" s="349"/>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19" customFormat="true" ht="20.1" customHeight="true" x14ac:dyDescent="0.35">
      <c r="A211" s="351" t="s">
        <v>97</v>
      </c>
      <c r="B211" s="347"/>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19" customFormat="true" ht="15" customHeight="true" x14ac:dyDescent="0.2">
      <c r="A212" s="626" t="s">
        <v>98</v>
      </c>
      <c r="B212" s="384"/>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19" customFormat="true" ht="15" customHeight="true" x14ac:dyDescent="0.2">
      <c r="A213" s="360" t="s">
        <v>40</v>
      </c>
      <c r="B213" s="359"/>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19" customFormat="true" ht="15" customHeight="true" x14ac:dyDescent="0.2">
      <c r="A214" s="358" t="s">
        <v>39</v>
      </c>
      <c r="B214" s="359"/>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19" customFormat="true" ht="15" customHeight="true" x14ac:dyDescent="0.2">
      <c r="A215" s="358" t="s">
        <v>136</v>
      </c>
      <c r="B215" s="383" t="str">
        <f>A1025</f>
        <v>DHS03</v>
      </c>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19" customFormat="true" ht="15" customHeight="true" x14ac:dyDescent="0.2">
      <c r="A216" s="205"/>
      <c r="B216" s="207"/>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19" customFormat="true" ht="15" customHeight="true" x14ac:dyDescent="0.2">
      <c r="A217" s="205"/>
      <c r="B217" s="206"/>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19" customFormat="true" ht="18" customHeight="true" x14ac:dyDescent="0.2">
      <c r="A218" s="205"/>
      <c r="B218" s="207"/>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19" customFormat="true" ht="18" customHeight="true" x14ac:dyDescent="0.2">
      <c r="A219" s="204"/>
      <c r="B219" s="203"/>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531"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43" t="s">
        <v>142</v>
      </c>
      <c r="S220" s="456"/>
      <c r="T220" s="456"/>
      <c r="U220" s="456"/>
      <c r="V220" s="456"/>
      <c r="W220" s="456"/>
      <c r="X220" s="456"/>
      <c r="Y220" s="456"/>
      <c r="Z220" s="456"/>
      <c r="AA220" s="456"/>
      <c r="AB220" s="456"/>
      <c r="AC220" s="880"/>
      <c r="AD220" s="880"/>
      <c r="AE220" s="880"/>
      <c r="AF220" s="880"/>
      <c r="AG220" s="880"/>
      <c r="AH220" s="880"/>
      <c r="AI220" s="880"/>
      <c r="AJ220" s="880"/>
      <c r="AK220" s="880"/>
      <c r="AL220" s="880"/>
      <c r="AM220" s="880"/>
      <c r="AN220" s="880"/>
      <c r="AO220" s="880"/>
      <c r="AP220" s="880"/>
      <c r="AQ220" s="880"/>
      <c r="AR220" s="880"/>
      <c r="AS220" s="880"/>
      <c r="AT220" s="880"/>
      <c r="AU220" s="880"/>
      <c r="AV220" s="880"/>
      <c r="AW220" s="880"/>
      <c r="AX220" s="880"/>
      <c r="AY220" s="880"/>
      <c r="AZ220" s="376"/>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04"/>
      <c r="BR220" s="42" t="s">
        <v>142</v>
      </c>
      <c r="BS220" s="456"/>
      <c r="BT220" s="456"/>
      <c r="BU220" s="456"/>
      <c r="BV220" s="456"/>
      <c r="BW220" s="456"/>
      <c r="BX220" s="456"/>
      <c r="BY220" s="45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531"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28" t="s">
        <v>4</v>
      </c>
      <c r="R221" s="410" t="s">
        <v>158</v>
      </c>
      <c r="S221" s="634" t="s">
        <v>159</v>
      </c>
      <c r="T221" s="634" t="s">
        <v>160</v>
      </c>
      <c r="U221" s="634" t="s">
        <v>161</v>
      </c>
      <c r="V221" s="634" t="s">
        <v>162</v>
      </c>
      <c r="W221" s="634" t="s">
        <v>163</v>
      </c>
      <c r="X221" s="634" t="s">
        <v>164</v>
      </c>
      <c r="Y221" s="634" t="s">
        <v>165</v>
      </c>
      <c r="Z221" s="634" t="s">
        <v>166</v>
      </c>
      <c r="AA221" s="634" t="s">
        <v>167</v>
      </c>
      <c r="AB221" s="635" t="s">
        <v>168</v>
      </c>
      <c r="AC221" s="880"/>
      <c r="AD221" s="880"/>
      <c r="AE221" s="880"/>
      <c r="AF221" s="880"/>
      <c r="AG221" s="880"/>
      <c r="AH221" s="880"/>
      <c r="AI221" s="880"/>
      <c r="AJ221" s="880"/>
      <c r="AK221" s="880"/>
      <c r="AL221" s="880"/>
      <c r="AM221" s="880"/>
      <c r="AN221" s="880"/>
      <c r="AO221" s="880"/>
      <c r="AP221" s="880"/>
      <c r="AQ221" s="880"/>
      <c r="AR221" s="880"/>
      <c r="AS221" s="880"/>
      <c r="AT221" s="880"/>
      <c r="AU221" s="880"/>
      <c r="AV221" s="880"/>
      <c r="AW221" s="880"/>
      <c r="AX221" s="880"/>
      <c r="AY221" s="880"/>
      <c r="AZ221" s="376"/>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158</v>
      </c>
      <c r="BS221" s="598" t="s">
        <v>159</v>
      </c>
      <c r="BT221" s="598" t="s">
        <v>160</v>
      </c>
      <c r="BU221" s="598" t="s">
        <v>161</v>
      </c>
      <c r="BV221" s="598" t="s">
        <v>162</v>
      </c>
      <c r="BW221" s="598" t="s">
        <v>163</v>
      </c>
      <c r="BX221" s="598" t="s">
        <v>164</v>
      </c>
      <c r="BY221" s="599" t="s">
        <v>165</v>
      </c>
      <c r="BZ221" s="599" t="s">
        <v>166</v>
      </c>
      <c r="CA221" s="599" t="s">
        <v>167</v>
      </c>
      <c r="CB221" s="599" t="s">
        <v>168</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531" customFormat="true" ht="15" customHeight="true" x14ac:dyDescent="0.2">
      <c r="A222" s="1086" t="s">
        <v>36</v>
      </c>
      <c r="B222" s="407" t="s">
        <v>15</v>
      </c>
      <c r="C222" s="100" t="s">
        <v>35</v>
      </c>
      <c r="D222" s="97" t="s">
        <v>35</v>
      </c>
      <c r="E222" s="97" t="s">
        <v>35</v>
      </c>
      <c r="F222" s="97" t="s">
        <v>35</v>
      </c>
      <c r="G222" s="94" t="s">
        <v>35</v>
      </c>
      <c r="H222" s="91" t="s">
        <v>35</v>
      </c>
      <c r="I222" s="97" t="s">
        <v>35</v>
      </c>
      <c r="J222" s="97" t="s">
        <v>35</v>
      </c>
      <c r="K222" s="97" t="s">
        <v>35</v>
      </c>
      <c r="L222" s="88" t="s">
        <v>35</v>
      </c>
      <c r="M222" s="100" t="s">
        <v>35</v>
      </c>
      <c r="N222" s="97" t="s">
        <v>35</v>
      </c>
      <c r="O222" s="97" t="s">
        <v>35</v>
      </c>
      <c r="P222" s="97" t="s">
        <v>35</v>
      </c>
      <c r="Q222" s="94" t="s">
        <v>35</v>
      </c>
      <c r="R222" s="91" t="s">
        <v>35</v>
      </c>
      <c r="S222" s="97" t="s">
        <v>35</v>
      </c>
      <c r="T222" s="97" t="s">
        <v>35</v>
      </c>
      <c r="U222" s="97" t="s">
        <v>35</v>
      </c>
      <c r="V222" s="97" t="s">
        <v>35</v>
      </c>
      <c r="W222" s="97" t="s">
        <v>35</v>
      </c>
      <c r="X222" s="97" t="s">
        <v>35</v>
      </c>
      <c r="Y222" s="97" t="s">
        <v>35</v>
      </c>
      <c r="Z222" s="97" t="s">
        <v>35</v>
      </c>
      <c r="AA222" s="97" t="s">
        <v>35</v>
      </c>
      <c r="AB222" s="88" t="s">
        <v>35</v>
      </c>
      <c r="AC222" s="880"/>
      <c r="AD222" s="880"/>
      <c r="AE222" s="880"/>
      <c r="AF222" s="880"/>
      <c r="AG222" s="880"/>
      <c r="AH222" s="880"/>
      <c r="AI222" s="880"/>
      <c r="AJ222" s="880"/>
      <c r="AK222" s="880"/>
      <c r="AL222" s="880"/>
      <c r="AM222" s="880"/>
      <c r="AN222" s="880"/>
      <c r="AO222" s="880"/>
      <c r="AP222" s="880"/>
      <c r="AQ222" s="880"/>
      <c r="AR222" s="880"/>
      <c r="AS222" s="880"/>
      <c r="AT222" s="880"/>
      <c r="AU222" s="880"/>
      <c r="AV222" s="880"/>
      <c r="AW222" s="880"/>
      <c r="AX222" s="880"/>
      <c r="AY222" s="880"/>
      <c r="AZ222" s="376"/>
      <c r="BA222" s="1114" t="s">
        <v>36</v>
      </c>
      <c r="BB222" s="624" t="s">
        <v>15</v>
      </c>
      <c r="BC222" s="87" t="s">
        <v>35</v>
      </c>
      <c r="BD222" s="83" t="s">
        <v>35</v>
      </c>
      <c r="BE222" s="83" t="s">
        <v>35</v>
      </c>
      <c r="BF222" s="83" t="s">
        <v>35</v>
      </c>
      <c r="BG222" s="78" t="s">
        <v>35</v>
      </c>
      <c r="BH222" s="87" t="s">
        <v>35</v>
      </c>
      <c r="BI222" s="83" t="s">
        <v>35</v>
      </c>
      <c r="BJ222" s="83" t="s">
        <v>35</v>
      </c>
      <c r="BK222" s="83" t="s">
        <v>35</v>
      </c>
      <c r="BL222" s="78" t="s">
        <v>35</v>
      </c>
      <c r="BM222" s="87" t="s">
        <v>35</v>
      </c>
      <c r="BN222" s="83" t="s">
        <v>35</v>
      </c>
      <c r="BO222" s="83" t="s">
        <v>35</v>
      </c>
      <c r="BP222" s="83" t="s">
        <v>35</v>
      </c>
      <c r="BQ222" s="78" t="s">
        <v>35</v>
      </c>
      <c r="BR222" s="87" t="s">
        <v>35</v>
      </c>
      <c r="BS222" s="83" t="s">
        <v>35</v>
      </c>
      <c r="BT222" s="83" t="s">
        <v>35</v>
      </c>
      <c r="BU222" s="83" t="s">
        <v>35</v>
      </c>
      <c r="BV222" s="83" t="s">
        <v>35</v>
      </c>
      <c r="BW222" s="83" t="s">
        <v>35</v>
      </c>
      <c r="BX222" s="83" t="s">
        <v>35</v>
      </c>
      <c r="BY222" s="71" t="s">
        <v>35</v>
      </c>
      <c r="BZ222" s="71" t="s">
        <v>35</v>
      </c>
      <c r="CA222" s="71" t="s">
        <v>35</v>
      </c>
      <c r="CB222" s="71" t="s">
        <v>35</v>
      </c>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2"/>
    </row>
    <row r="223" s="531" customFormat="true" ht="15" customHeight="true" x14ac:dyDescent="0.2">
      <c r="A223" s="1087"/>
      <c r="B223" s="408" t="s">
        <v>16</v>
      </c>
      <c r="C223" s="102" t="s">
        <v>35</v>
      </c>
      <c r="D223" s="99" t="s">
        <v>35</v>
      </c>
      <c r="E223" s="99" t="s">
        <v>35</v>
      </c>
      <c r="F223" s="99" t="s">
        <v>35</v>
      </c>
      <c r="G223" s="96" t="s">
        <v>35</v>
      </c>
      <c r="H223" s="93" t="s">
        <v>35</v>
      </c>
      <c r="I223" s="99" t="s">
        <v>35</v>
      </c>
      <c r="J223" s="99" t="s">
        <v>35</v>
      </c>
      <c r="K223" s="99" t="s">
        <v>35</v>
      </c>
      <c r="L223" s="90" t="s">
        <v>35</v>
      </c>
      <c r="M223" s="102" t="s">
        <v>35</v>
      </c>
      <c r="N223" s="99" t="s">
        <v>35</v>
      </c>
      <c r="O223" s="99" t="s">
        <v>35</v>
      </c>
      <c r="P223" s="99" t="s">
        <v>35</v>
      </c>
      <c r="Q223" s="96" t="s">
        <v>35</v>
      </c>
      <c r="R223" s="93" t="s">
        <v>35</v>
      </c>
      <c r="S223" s="99" t="s">
        <v>35</v>
      </c>
      <c r="T223" s="99" t="s">
        <v>35</v>
      </c>
      <c r="U223" s="99" t="s">
        <v>35</v>
      </c>
      <c r="V223" s="99" t="s">
        <v>35</v>
      </c>
      <c r="W223" s="99" t="s">
        <v>35</v>
      </c>
      <c r="X223" s="99" t="s">
        <v>35</v>
      </c>
      <c r="Y223" s="99" t="s">
        <v>35</v>
      </c>
      <c r="Z223" s="99" t="s">
        <v>35</v>
      </c>
      <c r="AA223" s="99" t="s">
        <v>35</v>
      </c>
      <c r="AB223" s="90" t="s">
        <v>35</v>
      </c>
      <c r="AC223" s="880"/>
      <c r="AD223" s="880"/>
      <c r="AE223" s="880"/>
      <c r="AF223" s="880"/>
      <c r="AG223" s="880"/>
      <c r="AH223" s="880"/>
      <c r="AI223" s="880"/>
      <c r="AJ223" s="880"/>
      <c r="AK223" s="880"/>
      <c r="AL223" s="880"/>
      <c r="AM223" s="880"/>
      <c r="AN223" s="880"/>
      <c r="AO223" s="880"/>
      <c r="AP223" s="880"/>
      <c r="AQ223" s="880"/>
      <c r="AR223" s="880"/>
      <c r="AS223" s="880"/>
      <c r="AT223" s="880"/>
      <c r="AU223" s="880"/>
      <c r="AV223" s="880"/>
      <c r="AW223" s="880"/>
      <c r="AX223" s="880"/>
      <c r="AY223" s="880"/>
      <c r="AZ223" s="376"/>
      <c r="BA223" s="1115"/>
      <c r="BB223" s="622" t="s">
        <v>16</v>
      </c>
      <c r="BC223" s="86" t="s">
        <v>35</v>
      </c>
      <c r="BD223" s="82" t="s">
        <v>35</v>
      </c>
      <c r="BE223" s="82" t="s">
        <v>35</v>
      </c>
      <c r="BF223" s="82" t="s">
        <v>35</v>
      </c>
      <c r="BG223" s="77" t="s">
        <v>35</v>
      </c>
      <c r="BH223" s="86" t="s">
        <v>35</v>
      </c>
      <c r="BI223" s="82" t="s">
        <v>35</v>
      </c>
      <c r="BJ223" s="82" t="s">
        <v>35</v>
      </c>
      <c r="BK223" s="82" t="s">
        <v>35</v>
      </c>
      <c r="BL223" s="77" t="s">
        <v>35</v>
      </c>
      <c r="BM223" s="86" t="s">
        <v>35</v>
      </c>
      <c r="BN223" s="82" t="s">
        <v>35</v>
      </c>
      <c r="BO223" s="82" t="s">
        <v>35</v>
      </c>
      <c r="BP223" s="82" t="s">
        <v>35</v>
      </c>
      <c r="BQ223" s="77" t="s">
        <v>35</v>
      </c>
      <c r="BR223" s="86" t="s">
        <v>35</v>
      </c>
      <c r="BS223" s="82" t="s">
        <v>35</v>
      </c>
      <c r="BT223" s="82" t="s">
        <v>35</v>
      </c>
      <c r="BU223" s="82" t="s">
        <v>35</v>
      </c>
      <c r="BV223" s="82" t="s">
        <v>35</v>
      </c>
      <c r="BW223" s="82" t="s">
        <v>35</v>
      </c>
      <c r="BX223" s="82" t="s">
        <v>35</v>
      </c>
      <c r="BY223" s="70" t="s">
        <v>35</v>
      </c>
      <c r="BZ223" s="70" t="s">
        <v>35</v>
      </c>
      <c r="CA223" s="70" t="s">
        <v>35</v>
      </c>
      <c r="CB223" s="70" t="s">
        <v>35</v>
      </c>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2"/>
    </row>
    <row r="224" s="531" customFormat="true" ht="15" customHeight="true" x14ac:dyDescent="0.2">
      <c r="A224" s="1088"/>
      <c r="B224" s="409" t="s">
        <v>20</v>
      </c>
      <c r="C224" s="102" t="s">
        <v>35</v>
      </c>
      <c r="D224" s="99" t="s">
        <v>35</v>
      </c>
      <c r="E224" s="99" t="s">
        <v>35</v>
      </c>
      <c r="F224" s="99" t="s">
        <v>35</v>
      </c>
      <c r="G224" s="96" t="s">
        <v>35</v>
      </c>
      <c r="H224" s="93" t="s">
        <v>35</v>
      </c>
      <c r="I224" s="99" t="s">
        <v>35</v>
      </c>
      <c r="J224" s="99" t="s">
        <v>35</v>
      </c>
      <c r="K224" s="99" t="s">
        <v>35</v>
      </c>
      <c r="L224" s="90" t="s">
        <v>35</v>
      </c>
      <c r="M224" s="102" t="s">
        <v>35</v>
      </c>
      <c r="N224" s="99" t="s">
        <v>35</v>
      </c>
      <c r="O224" s="99" t="s">
        <v>35</v>
      </c>
      <c r="P224" s="99" t="s">
        <v>35</v>
      </c>
      <c r="Q224" s="96" t="s">
        <v>35</v>
      </c>
      <c r="R224" s="93" t="s">
        <v>35</v>
      </c>
      <c r="S224" s="99" t="s">
        <v>35</v>
      </c>
      <c r="T224" s="99" t="s">
        <v>35</v>
      </c>
      <c r="U224" s="99" t="s">
        <v>35</v>
      </c>
      <c r="V224" s="99" t="s">
        <v>35</v>
      </c>
      <c r="W224" s="99" t="s">
        <v>35</v>
      </c>
      <c r="X224" s="99" t="s">
        <v>35</v>
      </c>
      <c r="Y224" s="99" t="s">
        <v>35</v>
      </c>
      <c r="Z224" s="99" t="s">
        <v>35</v>
      </c>
      <c r="AA224" s="99" t="s">
        <v>35</v>
      </c>
      <c r="AB224" s="90" t="s">
        <v>35</v>
      </c>
      <c r="AC224" s="880"/>
      <c r="AD224" s="880"/>
      <c r="AE224" s="880"/>
      <c r="AF224" s="880"/>
      <c r="AG224" s="880"/>
      <c r="AH224" s="880"/>
      <c r="AI224" s="880"/>
      <c r="AJ224" s="880"/>
      <c r="AK224" s="880"/>
      <c r="AL224" s="880"/>
      <c r="AM224" s="880"/>
      <c r="AN224" s="880"/>
      <c r="AO224" s="880"/>
      <c r="AP224" s="880"/>
      <c r="AQ224" s="880"/>
      <c r="AR224" s="880"/>
      <c r="AS224" s="880"/>
      <c r="AT224" s="880"/>
      <c r="AU224" s="880"/>
      <c r="AV224" s="880"/>
      <c r="AW224" s="880"/>
      <c r="AX224" s="880"/>
      <c r="AY224" s="880"/>
      <c r="AZ224" s="376"/>
      <c r="BA224" s="1115"/>
      <c r="BB224" s="622" t="s">
        <v>20</v>
      </c>
      <c r="BC224" s="86" t="s">
        <v>35</v>
      </c>
      <c r="BD224" s="82" t="s">
        <v>35</v>
      </c>
      <c r="BE224" s="82" t="s">
        <v>35</v>
      </c>
      <c r="BF224" s="82" t="s">
        <v>35</v>
      </c>
      <c r="BG224" s="77" t="s">
        <v>35</v>
      </c>
      <c r="BH224" s="86" t="s">
        <v>35</v>
      </c>
      <c r="BI224" s="82" t="s">
        <v>35</v>
      </c>
      <c r="BJ224" s="82" t="s">
        <v>35</v>
      </c>
      <c r="BK224" s="82" t="s">
        <v>35</v>
      </c>
      <c r="BL224" s="77" t="s">
        <v>35</v>
      </c>
      <c r="BM224" s="86" t="s">
        <v>35</v>
      </c>
      <c r="BN224" s="82" t="s">
        <v>35</v>
      </c>
      <c r="BO224" s="82" t="s">
        <v>35</v>
      </c>
      <c r="BP224" s="82" t="s">
        <v>35</v>
      </c>
      <c r="BQ224" s="77" t="s">
        <v>35</v>
      </c>
      <c r="BR224" s="86" t="s">
        <v>35</v>
      </c>
      <c r="BS224" s="82" t="s">
        <v>35</v>
      </c>
      <c r="BT224" s="82" t="s">
        <v>35</v>
      </c>
      <c r="BU224" s="82" t="s">
        <v>35</v>
      </c>
      <c r="BV224" s="82" t="s">
        <v>35</v>
      </c>
      <c r="BW224" s="82" t="s">
        <v>35</v>
      </c>
      <c r="BX224" s="82" t="s">
        <v>35</v>
      </c>
      <c r="BY224" s="70" t="s">
        <v>35</v>
      </c>
      <c r="BZ224" s="70" t="s">
        <v>35</v>
      </c>
      <c r="CA224" s="70" t="s">
        <v>35</v>
      </c>
      <c r="CB224" s="70" t="s">
        <v>35</v>
      </c>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2"/>
    </row>
    <row r="225" s="531" customFormat="true" ht="15" customHeight="true" x14ac:dyDescent="0.2">
      <c r="A225" s="170"/>
      <c r="B225" s="158"/>
      <c r="C225" s="117"/>
      <c r="D225" s="116"/>
      <c r="E225" s="116"/>
      <c r="F225" s="116"/>
      <c r="G225" s="115"/>
      <c r="H225" s="114"/>
      <c r="I225" s="116"/>
      <c r="J225" s="116"/>
      <c r="K225" s="116"/>
      <c r="L225" s="113"/>
      <c r="M225" s="117"/>
      <c r="N225" s="116"/>
      <c r="O225" s="116"/>
      <c r="P225" s="116"/>
      <c r="Q225" s="115"/>
      <c r="R225" s="114"/>
      <c r="S225" s="116"/>
      <c r="T225" s="116"/>
      <c r="U225" s="116"/>
      <c r="V225" s="116"/>
      <c r="W225" s="116"/>
      <c r="X225" s="116"/>
      <c r="Y225" s="116"/>
      <c r="Z225" s="116"/>
      <c r="AA225" s="116"/>
      <c r="AB225" s="113"/>
      <c r="AC225" s="880"/>
      <c r="AD225" s="880"/>
      <c r="AE225" s="880"/>
      <c r="AF225" s="880"/>
      <c r="AG225" s="880"/>
      <c r="AH225" s="880"/>
      <c r="AI225" s="880"/>
      <c r="AJ225" s="880"/>
      <c r="AK225" s="880"/>
      <c r="AL225" s="880"/>
      <c r="AM225" s="880"/>
      <c r="AN225" s="880"/>
      <c r="AO225" s="880"/>
      <c r="AP225" s="880"/>
      <c r="AQ225" s="880"/>
      <c r="AR225" s="880"/>
      <c r="AS225" s="880"/>
      <c r="AT225" s="880"/>
      <c r="AU225" s="880"/>
      <c r="AV225" s="880"/>
      <c r="AW225" s="880"/>
      <c r="AX225" s="880"/>
      <c r="AY225" s="880"/>
      <c r="AZ225" s="376"/>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531" customFormat="true" ht="15" customHeight="true" x14ac:dyDescent="0.2">
      <c r="A226" s="173"/>
      <c r="B226" s="167"/>
      <c r="C226" s="185"/>
      <c r="D226" s="184"/>
      <c r="E226" s="184"/>
      <c r="F226" s="184"/>
      <c r="G226" s="174"/>
      <c r="H226" s="177"/>
      <c r="I226" s="184"/>
      <c r="J226" s="184"/>
      <c r="K226" s="184"/>
      <c r="L226" s="180"/>
      <c r="M226" s="185"/>
      <c r="N226" s="184"/>
      <c r="O226" s="184"/>
      <c r="P226" s="184"/>
      <c r="Q226" s="174"/>
      <c r="R226" s="177"/>
      <c r="S226" s="184"/>
      <c r="T226" s="184"/>
      <c r="U226" s="184"/>
      <c r="V226" s="184"/>
      <c r="W226" s="184"/>
      <c r="X226" s="184"/>
      <c r="Y226" s="184"/>
      <c r="Z226" s="184"/>
      <c r="AA226" s="184"/>
      <c r="AB226" s="180"/>
      <c r="AC226" s="880"/>
      <c r="AD226" s="880"/>
      <c r="AE226" s="880"/>
      <c r="AF226" s="880"/>
      <c r="AG226" s="880"/>
      <c r="AH226" s="880"/>
      <c r="AI226" s="880"/>
      <c r="AJ226" s="880"/>
      <c r="AK226" s="880"/>
      <c r="AL226" s="880"/>
      <c r="AM226" s="880"/>
      <c r="AN226" s="880"/>
      <c r="AO226" s="880"/>
      <c r="AP226" s="880"/>
      <c r="AQ226" s="880"/>
      <c r="AR226" s="880"/>
      <c r="AS226" s="880"/>
      <c r="AT226" s="880"/>
      <c r="AU226" s="880"/>
      <c r="AV226" s="880"/>
      <c r="AW226" s="880"/>
      <c r="AX226" s="880"/>
      <c r="AY226" s="880"/>
      <c r="AZ226" s="376"/>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531" customFormat="true" ht="15" customHeight="true" x14ac:dyDescent="0.2">
      <c r="A227" s="173"/>
      <c r="B227" s="167"/>
      <c r="C227" s="185"/>
      <c r="D227" s="184"/>
      <c r="E227" s="184"/>
      <c r="F227" s="184"/>
      <c r="G227" s="174"/>
      <c r="H227" s="177"/>
      <c r="I227" s="184"/>
      <c r="J227" s="184"/>
      <c r="K227" s="184"/>
      <c r="L227" s="180"/>
      <c r="M227" s="185"/>
      <c r="N227" s="184"/>
      <c r="O227" s="184"/>
      <c r="P227" s="184"/>
      <c r="Q227" s="174"/>
      <c r="R227" s="177"/>
      <c r="S227" s="184"/>
      <c r="T227" s="184"/>
      <c r="U227" s="184"/>
      <c r="V227" s="184"/>
      <c r="W227" s="184"/>
      <c r="X227" s="184"/>
      <c r="Y227" s="184"/>
      <c r="Z227" s="184"/>
      <c r="AA227" s="184"/>
      <c r="AB227" s="180"/>
      <c r="AC227" s="880"/>
      <c r="AD227" s="880"/>
      <c r="AE227" s="880"/>
      <c r="AF227" s="880"/>
      <c r="AG227" s="880"/>
      <c r="AH227" s="880"/>
      <c r="AI227" s="880"/>
      <c r="AJ227" s="880"/>
      <c r="AK227" s="880"/>
      <c r="AL227" s="880"/>
      <c r="AM227" s="880"/>
      <c r="AN227" s="880"/>
      <c r="AO227" s="880"/>
      <c r="AP227" s="880"/>
      <c r="AQ227" s="880"/>
      <c r="AR227" s="880"/>
      <c r="AS227" s="880"/>
      <c r="AT227" s="880"/>
      <c r="AU227" s="880"/>
      <c r="AV227" s="880"/>
      <c r="AW227" s="880"/>
      <c r="AX227" s="880"/>
      <c r="AY227" s="880"/>
      <c r="AZ227" s="376"/>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531" customFormat="true" ht="15" customHeight="true" x14ac:dyDescent="0.2">
      <c r="A228" s="173"/>
      <c r="B228" s="167"/>
      <c r="C228" s="151"/>
      <c r="D228" s="150"/>
      <c r="E228" s="150"/>
      <c r="F228" s="150"/>
      <c r="G228" s="149"/>
      <c r="H228" s="148"/>
      <c r="I228" s="150"/>
      <c r="J228" s="150"/>
      <c r="K228" s="150"/>
      <c r="L228" s="147"/>
      <c r="M228" s="151"/>
      <c r="N228" s="150"/>
      <c r="O228" s="150"/>
      <c r="P228" s="150"/>
      <c r="Q228" s="149"/>
      <c r="R228" s="148"/>
      <c r="S228" s="150"/>
      <c r="T228" s="150"/>
      <c r="U228" s="150"/>
      <c r="V228" s="150"/>
      <c r="W228" s="150"/>
      <c r="X228" s="150"/>
      <c r="Y228" s="150"/>
      <c r="Z228" s="150"/>
      <c r="AA228" s="150"/>
      <c r="AB228" s="147"/>
      <c r="AC228" s="880"/>
      <c r="AD228" s="880"/>
      <c r="AE228" s="880"/>
      <c r="AF228" s="880"/>
      <c r="AG228" s="880"/>
      <c r="AH228" s="880"/>
      <c r="AI228" s="880"/>
      <c r="AJ228" s="880"/>
      <c r="AK228" s="880"/>
      <c r="AL228" s="880"/>
      <c r="AM228" s="880"/>
      <c r="AN228" s="880"/>
      <c r="AO228" s="880"/>
      <c r="AP228" s="880"/>
      <c r="AQ228" s="880"/>
      <c r="AR228" s="880"/>
      <c r="AS228" s="880"/>
      <c r="AT228" s="880"/>
      <c r="AU228" s="880"/>
      <c r="AV228" s="880"/>
      <c r="AW228" s="880"/>
      <c r="AX228" s="880"/>
      <c r="AY228" s="880"/>
      <c r="AZ228" s="376"/>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531" customFormat="true" ht="15" customHeight="true" x14ac:dyDescent="0.2">
      <c r="A229" s="173"/>
      <c r="B229" s="167"/>
      <c r="C229" s="151"/>
      <c r="D229" s="150"/>
      <c r="E229" s="150"/>
      <c r="F229" s="150"/>
      <c r="G229" s="149"/>
      <c r="H229" s="148"/>
      <c r="I229" s="150"/>
      <c r="J229" s="150"/>
      <c r="K229" s="150"/>
      <c r="L229" s="147"/>
      <c r="M229" s="151"/>
      <c r="N229" s="150"/>
      <c r="O229" s="150"/>
      <c r="P229" s="150"/>
      <c r="Q229" s="149"/>
      <c r="R229" s="148"/>
      <c r="S229" s="150"/>
      <c r="T229" s="150"/>
      <c r="U229" s="150"/>
      <c r="V229" s="150"/>
      <c r="W229" s="150"/>
      <c r="X229" s="150"/>
      <c r="Y229" s="150"/>
      <c r="Z229" s="150"/>
      <c r="AA229" s="150"/>
      <c r="AB229" s="147"/>
      <c r="AC229" s="880"/>
      <c r="AD229" s="880"/>
      <c r="AE229" s="880"/>
      <c r="AF229" s="880"/>
      <c r="AG229" s="880"/>
      <c r="AH229" s="880"/>
      <c r="AI229" s="880"/>
      <c r="AJ229" s="880"/>
      <c r="AK229" s="880"/>
      <c r="AL229" s="880"/>
      <c r="AM229" s="880"/>
      <c r="AN229" s="880"/>
      <c r="AO229" s="880"/>
      <c r="AP229" s="880"/>
      <c r="AQ229" s="880"/>
      <c r="AR229" s="880"/>
      <c r="AS229" s="880"/>
      <c r="AT229" s="880"/>
      <c r="AU229" s="880"/>
      <c r="AV229" s="880"/>
      <c r="AW229" s="880"/>
      <c r="AX229" s="880"/>
      <c r="AY229" s="880"/>
      <c r="AZ229" s="376"/>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531" customFormat="true" ht="15" customHeight="true" x14ac:dyDescent="0.2">
      <c r="A230" s="173"/>
      <c r="B230" s="167"/>
      <c r="C230" s="151"/>
      <c r="D230" s="150"/>
      <c r="E230" s="150"/>
      <c r="F230" s="150"/>
      <c r="G230" s="149"/>
      <c r="H230" s="148"/>
      <c r="I230" s="150"/>
      <c r="J230" s="150"/>
      <c r="K230" s="150"/>
      <c r="L230" s="147"/>
      <c r="M230" s="151"/>
      <c r="N230" s="150"/>
      <c r="O230" s="150"/>
      <c r="P230" s="150"/>
      <c r="Q230" s="149"/>
      <c r="R230" s="148"/>
      <c r="S230" s="150"/>
      <c r="T230" s="150"/>
      <c r="U230" s="150"/>
      <c r="V230" s="150"/>
      <c r="W230" s="150"/>
      <c r="X230" s="150"/>
      <c r="Y230" s="150"/>
      <c r="Z230" s="150"/>
      <c r="AA230" s="150"/>
      <c r="AB230" s="147"/>
      <c r="AC230" s="880"/>
      <c r="AD230" s="880"/>
      <c r="AE230" s="880"/>
      <c r="AF230" s="880"/>
      <c r="AG230" s="880"/>
      <c r="AH230" s="880"/>
      <c r="AI230" s="880"/>
      <c r="AJ230" s="880"/>
      <c r="AK230" s="880"/>
      <c r="AL230" s="880"/>
      <c r="AM230" s="880"/>
      <c r="AN230" s="880"/>
      <c r="AO230" s="880"/>
      <c r="AP230" s="880"/>
      <c r="AQ230" s="880"/>
      <c r="AR230" s="880"/>
      <c r="AS230" s="880"/>
      <c r="AT230" s="880"/>
      <c r="AU230" s="880"/>
      <c r="AV230" s="880"/>
      <c r="AW230" s="880"/>
      <c r="AX230" s="880"/>
      <c r="AY230" s="880"/>
      <c r="AZ230" s="376"/>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531" customFormat="true" ht="15" customHeight="true" x14ac:dyDescent="0.2">
      <c r="A231" s="173"/>
      <c r="B231" s="167"/>
      <c r="C231" s="185"/>
      <c r="D231" s="184"/>
      <c r="E231" s="184"/>
      <c r="F231" s="184"/>
      <c r="G231" s="174"/>
      <c r="H231" s="177"/>
      <c r="I231" s="184"/>
      <c r="J231" s="184"/>
      <c r="K231" s="184"/>
      <c r="L231" s="180"/>
      <c r="M231" s="185"/>
      <c r="N231" s="184"/>
      <c r="O231" s="184"/>
      <c r="P231" s="184"/>
      <c r="Q231" s="174"/>
      <c r="R231" s="177"/>
      <c r="S231" s="184"/>
      <c r="T231" s="184"/>
      <c r="U231" s="184"/>
      <c r="V231" s="184"/>
      <c r="W231" s="184"/>
      <c r="X231" s="184"/>
      <c r="Y231" s="184"/>
      <c r="Z231" s="184"/>
      <c r="AA231" s="184"/>
      <c r="AB231" s="180"/>
      <c r="AC231" s="880"/>
      <c r="AD231" s="880"/>
      <c r="AE231" s="880"/>
      <c r="AF231" s="880"/>
      <c r="AG231" s="880"/>
      <c r="AH231" s="880"/>
      <c r="AI231" s="880"/>
      <c r="AJ231" s="880"/>
      <c r="AK231" s="880"/>
      <c r="AL231" s="880"/>
      <c r="AM231" s="880"/>
      <c r="AN231" s="880"/>
      <c r="AO231" s="880"/>
      <c r="AP231" s="880"/>
      <c r="AQ231" s="880"/>
      <c r="AR231" s="880"/>
      <c r="AS231" s="880"/>
      <c r="AT231" s="880"/>
      <c r="AU231" s="880"/>
      <c r="AV231" s="880"/>
      <c r="AW231" s="880"/>
      <c r="AX231" s="880"/>
      <c r="AY231" s="880"/>
      <c r="AZ231" s="376"/>
      <c r="BA231" s="533"/>
      <c r="BB231" s="622"/>
      <c r="BC231" s="479"/>
      <c r="BD231" s="464"/>
      <c r="BE231" s="464"/>
      <c r="BF231" s="464"/>
      <c r="BG231" s="483"/>
      <c r="BH231" s="479"/>
      <c r="BI231" s="464"/>
      <c r="BJ231" s="464"/>
      <c r="BK231" s="464"/>
      <c r="BL231" s="483"/>
      <c r="BM231" s="479"/>
      <c r="BN231" s="464"/>
      <c r="BO231" s="464"/>
      <c r="BP231" s="464"/>
      <c r="BQ231" s="483"/>
      <c r="BR231" s="479"/>
      <c r="BS231" s="464"/>
      <c r="BT231" s="464"/>
      <c r="BU231" s="464"/>
      <c r="BV231" s="464"/>
      <c r="BW231" s="464"/>
      <c r="BX231" s="464"/>
      <c r="BY231" s="465"/>
      <c r="BZ231" s="465"/>
      <c r="CA231" s="465"/>
      <c r="CB231" s="465"/>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row>
    <row r="232" s="531" customFormat="true" ht="15" customHeight="true" x14ac:dyDescent="0.2">
      <c r="A232" s="173"/>
      <c r="B232" s="167"/>
      <c r="C232" s="185"/>
      <c r="D232" s="184"/>
      <c r="E232" s="184"/>
      <c r="F232" s="184"/>
      <c r="G232" s="174"/>
      <c r="H232" s="177"/>
      <c r="I232" s="184"/>
      <c r="J232" s="184"/>
      <c r="K232" s="184"/>
      <c r="L232" s="180"/>
      <c r="M232" s="185"/>
      <c r="N232" s="184"/>
      <c r="O232" s="184"/>
      <c r="P232" s="184"/>
      <c r="Q232" s="174"/>
      <c r="R232" s="177"/>
      <c r="S232" s="184"/>
      <c r="T232" s="184"/>
      <c r="U232" s="184"/>
      <c r="V232" s="184"/>
      <c r="W232" s="184"/>
      <c r="X232" s="184"/>
      <c r="Y232" s="184"/>
      <c r="Z232" s="184"/>
      <c r="AA232" s="184"/>
      <c r="AB232" s="180"/>
      <c r="AC232" s="880"/>
      <c r="AD232" s="880"/>
      <c r="AE232" s="880"/>
      <c r="AF232" s="880"/>
      <c r="AG232" s="880"/>
      <c r="AH232" s="880"/>
      <c r="AI232" s="880"/>
      <c r="AJ232" s="880"/>
      <c r="AK232" s="880"/>
      <c r="AL232" s="880"/>
      <c r="AM232" s="880"/>
      <c r="AN232" s="880"/>
      <c r="AO232" s="880"/>
      <c r="AP232" s="880"/>
      <c r="AQ232" s="880"/>
      <c r="AR232" s="880"/>
      <c r="AS232" s="880"/>
      <c r="AT232" s="880"/>
      <c r="AU232" s="880"/>
      <c r="AV232" s="880"/>
      <c r="AW232" s="880"/>
      <c r="AX232" s="880"/>
      <c r="AY232" s="880"/>
      <c r="AZ232" s="376"/>
      <c r="BA232" s="926"/>
      <c r="BB232" s="622"/>
      <c r="BC232" s="479"/>
      <c r="BD232" s="464"/>
      <c r="BE232" s="464"/>
      <c r="BF232" s="464"/>
      <c r="BG232" s="483"/>
      <c r="BH232" s="479"/>
      <c r="BI232" s="464"/>
      <c r="BJ232" s="464"/>
      <c r="BK232" s="464"/>
      <c r="BL232" s="483"/>
      <c r="BM232" s="479"/>
      <c r="BN232" s="464"/>
      <c r="BO232" s="464"/>
      <c r="BP232" s="464"/>
      <c r="BQ232" s="483"/>
      <c r="BR232" s="479"/>
      <c r="BS232" s="464"/>
      <c r="BT232" s="464"/>
      <c r="BU232" s="464"/>
      <c r="BV232" s="464"/>
      <c r="BW232" s="464"/>
      <c r="BX232" s="464"/>
      <c r="BY232" s="465"/>
      <c r="BZ232" s="465"/>
      <c r="CA232" s="465"/>
      <c r="CB232" s="465"/>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531" customFormat="true" ht="15" customHeight="true" x14ac:dyDescent="0.2">
      <c r="A233" s="173"/>
      <c r="B233" s="167"/>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11"/>
      <c r="Z233" s="111"/>
      <c r="AA233" s="111"/>
      <c r="AB233" s="108"/>
      <c r="AC233" s="880"/>
      <c r="AD233" s="880"/>
      <c r="AE233" s="880"/>
      <c r="AF233" s="880"/>
      <c r="AG233" s="880"/>
      <c r="AH233" s="880"/>
      <c r="AI233" s="880"/>
      <c r="AJ233" s="880"/>
      <c r="AK233" s="880"/>
      <c r="AL233" s="880"/>
      <c r="AM233" s="880"/>
      <c r="AN233" s="880"/>
      <c r="AO233" s="880"/>
      <c r="AP233" s="880"/>
      <c r="AQ233" s="880"/>
      <c r="AR233" s="880"/>
      <c r="AS233" s="880"/>
      <c r="AT233" s="880"/>
      <c r="AU233" s="880"/>
      <c r="AV233" s="880"/>
      <c r="AW233" s="880"/>
      <c r="AX233" s="880"/>
      <c r="AY233" s="880"/>
      <c r="AZ233" s="376"/>
      <c r="BA233" s="926"/>
      <c r="BB233" s="622"/>
      <c r="BC233" s="479"/>
      <c r="BD233" s="464"/>
      <c r="BE233" s="464"/>
      <c r="BF233" s="464"/>
      <c r="BG233" s="483"/>
      <c r="BH233" s="479"/>
      <c r="BI233" s="464"/>
      <c r="BJ233" s="464"/>
      <c r="BK233" s="464"/>
      <c r="BL233" s="483"/>
      <c r="BM233" s="479"/>
      <c r="BN233" s="464"/>
      <c r="BO233" s="464"/>
      <c r="BP233" s="464"/>
      <c r="BQ233" s="483"/>
      <c r="BR233" s="479"/>
      <c r="BS233" s="464"/>
      <c r="BT233" s="464"/>
      <c r="BU233" s="464"/>
      <c r="BV233" s="464"/>
      <c r="BW233" s="464"/>
      <c r="BX233" s="464"/>
      <c r="BY233" s="465"/>
      <c r="BZ233" s="465"/>
      <c r="CA233" s="465"/>
      <c r="CB233" s="465"/>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531" customFormat="true" ht="15" customHeight="true" x14ac:dyDescent="0.2">
      <c r="A234" s="173"/>
      <c r="B234" s="167"/>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11"/>
      <c r="Z234" s="111"/>
      <c r="AA234" s="111"/>
      <c r="AB234" s="108"/>
      <c r="AC234" s="880"/>
      <c r="AD234" s="880"/>
      <c r="AE234" s="880"/>
      <c r="AF234" s="880"/>
      <c r="AG234" s="880"/>
      <c r="AH234" s="880"/>
      <c r="AI234" s="880"/>
      <c r="AJ234" s="880"/>
      <c r="AK234" s="880"/>
      <c r="AL234" s="880"/>
      <c r="AM234" s="880"/>
      <c r="AN234" s="880"/>
      <c r="AO234" s="880"/>
      <c r="AP234" s="880"/>
      <c r="AQ234" s="880"/>
      <c r="AR234" s="880"/>
      <c r="AS234" s="880"/>
      <c r="AT234" s="880"/>
      <c r="AU234" s="880"/>
      <c r="AV234" s="880"/>
      <c r="AW234" s="880"/>
      <c r="AX234" s="880"/>
      <c r="AY234" s="880"/>
      <c r="AZ234" s="376"/>
      <c r="BA234" s="926"/>
      <c r="BB234" s="622"/>
      <c r="BC234" s="479"/>
      <c r="BD234" s="464"/>
      <c r="BE234" s="464"/>
      <c r="BF234" s="464"/>
      <c r="BG234" s="483"/>
      <c r="BH234" s="479"/>
      <c r="BI234" s="464"/>
      <c r="BJ234" s="464"/>
      <c r="BK234" s="464"/>
      <c r="BL234" s="483"/>
      <c r="BM234" s="479"/>
      <c r="BN234" s="464"/>
      <c r="BO234" s="464"/>
      <c r="BP234" s="464"/>
      <c r="BQ234" s="483"/>
      <c r="BR234" s="479"/>
      <c r="BS234" s="464"/>
      <c r="BT234" s="464"/>
      <c r="BU234" s="464"/>
      <c r="BV234" s="464"/>
      <c r="BW234" s="464"/>
      <c r="BX234" s="464"/>
      <c r="BY234" s="465"/>
      <c r="BZ234" s="465"/>
      <c r="CA234" s="465"/>
      <c r="CB234" s="465"/>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531" customFormat="true" ht="15" customHeight="true" x14ac:dyDescent="0.2">
      <c r="A235" s="173"/>
      <c r="B235" s="167"/>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11"/>
      <c r="Z235" s="111"/>
      <c r="AA235" s="111"/>
      <c r="AB235" s="108"/>
      <c r="AC235" s="880"/>
      <c r="AD235" s="880"/>
      <c r="AE235" s="880"/>
      <c r="AF235" s="880"/>
      <c r="AG235" s="880"/>
      <c r="AH235" s="880"/>
      <c r="AI235" s="880"/>
      <c r="AJ235" s="880"/>
      <c r="AK235" s="880"/>
      <c r="AL235" s="880"/>
      <c r="AM235" s="880"/>
      <c r="AN235" s="880"/>
      <c r="AO235" s="880"/>
      <c r="AP235" s="880"/>
      <c r="AQ235" s="880"/>
      <c r="AR235" s="880"/>
      <c r="AS235" s="880"/>
      <c r="AT235" s="880"/>
      <c r="AU235" s="880"/>
      <c r="AV235" s="880"/>
      <c r="AW235" s="880"/>
      <c r="AX235" s="880"/>
      <c r="AY235" s="880"/>
      <c r="AZ235" s="376"/>
      <c r="BA235" s="926"/>
      <c r="BB235" s="622"/>
      <c r="BC235" s="479"/>
      <c r="BD235" s="464"/>
      <c r="BE235" s="464"/>
      <c r="BF235" s="464"/>
      <c r="BG235" s="483"/>
      <c r="BH235" s="479"/>
      <c r="BI235" s="464"/>
      <c r="BJ235" s="464"/>
      <c r="BK235" s="464"/>
      <c r="BL235" s="483"/>
      <c r="BM235" s="479"/>
      <c r="BN235" s="464"/>
      <c r="BO235" s="464"/>
      <c r="BP235" s="464"/>
      <c r="BQ235" s="483"/>
      <c r="BR235" s="479"/>
      <c r="BS235" s="464"/>
      <c r="BT235" s="464"/>
      <c r="BU235" s="464"/>
      <c r="BV235" s="464"/>
      <c r="BW235" s="464"/>
      <c r="BX235" s="464"/>
      <c r="BY235" s="465"/>
      <c r="BZ235" s="465"/>
      <c r="CA235" s="465"/>
      <c r="CB235" s="465"/>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531" customFormat="true" ht="15" customHeight="true" x14ac:dyDescent="0.2">
      <c r="A236" s="173"/>
      <c r="B236" s="167"/>
      <c r="C236" s="112"/>
      <c r="D236" s="111"/>
      <c r="E236" s="111"/>
      <c r="F236" s="111"/>
      <c r="G236" s="110"/>
      <c r="H236" s="109"/>
      <c r="I236" s="111"/>
      <c r="J236" s="111"/>
      <c r="K236" s="111"/>
      <c r="L236" s="108"/>
      <c r="M236" s="112"/>
      <c r="N236" s="111"/>
      <c r="O236" s="111"/>
      <c r="P236" s="111"/>
      <c r="Q236" s="110"/>
      <c r="R236" s="109"/>
      <c r="S236" s="111"/>
      <c r="T236" s="111"/>
      <c r="U236" s="111"/>
      <c r="V236" s="111"/>
      <c r="W236" s="111"/>
      <c r="X236" s="111"/>
      <c r="Y236" s="111"/>
      <c r="Z236" s="111"/>
      <c r="AA236" s="111"/>
      <c r="AB236" s="108"/>
      <c r="AC236" s="880"/>
      <c r="AD236" s="880"/>
      <c r="AE236" s="880"/>
      <c r="AF236" s="880"/>
      <c r="AG236" s="880"/>
      <c r="AH236" s="880"/>
      <c r="AI236" s="880"/>
      <c r="AJ236" s="880"/>
      <c r="AK236" s="880"/>
      <c r="AL236" s="880"/>
      <c r="AM236" s="880"/>
      <c r="AN236" s="880"/>
      <c r="AO236" s="880"/>
      <c r="AP236" s="880"/>
      <c r="AQ236" s="880"/>
      <c r="AR236" s="880"/>
      <c r="AS236" s="880"/>
      <c r="AT236" s="880"/>
      <c r="AU236" s="880"/>
      <c r="AV236" s="880"/>
      <c r="AW236" s="880"/>
      <c r="AX236" s="880"/>
      <c r="AY236" s="880"/>
      <c r="AZ236" s="376"/>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531" customFormat="true" ht="15" customHeight="true" x14ac:dyDescent="0.2">
      <c r="A237" s="173"/>
      <c r="B237" s="167"/>
      <c r="C237" s="112"/>
      <c r="D237" s="111"/>
      <c r="E237" s="111"/>
      <c r="F237" s="111"/>
      <c r="G237" s="110"/>
      <c r="H237" s="109"/>
      <c r="I237" s="111"/>
      <c r="J237" s="111"/>
      <c r="K237" s="111"/>
      <c r="L237" s="108"/>
      <c r="M237" s="112"/>
      <c r="N237" s="111"/>
      <c r="O237" s="111"/>
      <c r="P237" s="111"/>
      <c r="Q237" s="110"/>
      <c r="R237" s="109"/>
      <c r="S237" s="111"/>
      <c r="T237" s="111"/>
      <c r="U237" s="111"/>
      <c r="V237" s="111"/>
      <c r="W237" s="111"/>
      <c r="X237" s="111"/>
      <c r="Y237" s="111"/>
      <c r="Z237" s="111"/>
      <c r="AA237" s="111"/>
      <c r="AB237" s="108"/>
      <c r="AC237" s="880"/>
      <c r="AD237" s="880"/>
      <c r="AE237" s="880"/>
      <c r="AF237" s="880"/>
      <c r="AG237" s="880"/>
      <c r="AH237" s="880"/>
      <c r="AI237" s="880"/>
      <c r="AJ237" s="880"/>
      <c r="AK237" s="880"/>
      <c r="AL237" s="880"/>
      <c r="AM237" s="880"/>
      <c r="AN237" s="880"/>
      <c r="AO237" s="880"/>
      <c r="AP237" s="880"/>
      <c r="AQ237" s="880"/>
      <c r="AR237" s="880"/>
      <c r="AS237" s="880"/>
      <c r="AT237" s="880"/>
      <c r="AU237" s="880"/>
      <c r="AV237" s="880"/>
      <c r="AW237" s="880"/>
      <c r="AX237" s="880"/>
      <c r="AY237" s="880"/>
      <c r="AZ237" s="376"/>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531" customFormat="true" ht="15" customHeight="true" x14ac:dyDescent="0.2">
      <c r="A238" s="173"/>
      <c r="B238" s="167"/>
      <c r="C238" s="112"/>
      <c r="D238" s="111"/>
      <c r="E238" s="111"/>
      <c r="F238" s="111"/>
      <c r="G238" s="110"/>
      <c r="H238" s="109"/>
      <c r="I238" s="111"/>
      <c r="J238" s="111"/>
      <c r="K238" s="111"/>
      <c r="L238" s="108"/>
      <c r="M238" s="112"/>
      <c r="N238" s="111"/>
      <c r="O238" s="111"/>
      <c r="P238" s="111"/>
      <c r="Q238" s="110"/>
      <c r="R238" s="109"/>
      <c r="S238" s="111"/>
      <c r="T238" s="111"/>
      <c r="U238" s="111"/>
      <c r="V238" s="111"/>
      <c r="W238" s="111"/>
      <c r="X238" s="111"/>
      <c r="Y238" s="111"/>
      <c r="Z238" s="111"/>
      <c r="AA238" s="111"/>
      <c r="AB238" s="108"/>
      <c r="AC238" s="880"/>
      <c r="AD238" s="880"/>
      <c r="AE238" s="880"/>
      <c r="AF238" s="880"/>
      <c r="AG238" s="880"/>
      <c r="AH238" s="880"/>
      <c r="AI238" s="880"/>
      <c r="AJ238" s="880"/>
      <c r="AK238" s="880"/>
      <c r="AL238" s="880"/>
      <c r="AM238" s="880"/>
      <c r="AN238" s="880"/>
      <c r="AO238" s="880"/>
      <c r="AP238" s="880"/>
      <c r="AQ238" s="880"/>
      <c r="AR238" s="880"/>
      <c r="AS238" s="880"/>
      <c r="AT238" s="880"/>
      <c r="AU238" s="880"/>
      <c r="AV238" s="880"/>
      <c r="AW238" s="880"/>
      <c r="AX238" s="880"/>
      <c r="AY238" s="880"/>
      <c r="AZ238" s="376"/>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531" customFormat="true" ht="15" customHeight="true" x14ac:dyDescent="0.2">
      <c r="A239" s="173"/>
      <c r="B239" s="167"/>
      <c r="C239" s="112"/>
      <c r="D239" s="111"/>
      <c r="E239" s="111"/>
      <c r="F239" s="111"/>
      <c r="G239" s="110"/>
      <c r="H239" s="109"/>
      <c r="I239" s="111"/>
      <c r="J239" s="111"/>
      <c r="K239" s="111"/>
      <c r="L239" s="108"/>
      <c r="M239" s="112"/>
      <c r="N239" s="111"/>
      <c r="O239" s="111"/>
      <c r="P239" s="111"/>
      <c r="Q239" s="110"/>
      <c r="R239" s="109"/>
      <c r="S239" s="111"/>
      <c r="T239" s="111"/>
      <c r="U239" s="111"/>
      <c r="V239" s="111"/>
      <c r="W239" s="111"/>
      <c r="X239" s="111"/>
      <c r="Y239" s="111"/>
      <c r="Z239" s="111"/>
      <c r="AA239" s="111"/>
      <c r="AB239" s="108"/>
      <c r="AC239" s="880"/>
      <c r="AD239" s="880"/>
      <c r="AE239" s="880"/>
      <c r="AF239" s="880"/>
      <c r="AG239" s="880"/>
      <c r="AH239" s="880"/>
      <c r="AI239" s="880"/>
      <c r="AJ239" s="880"/>
      <c r="AK239" s="880"/>
      <c r="AL239" s="880"/>
      <c r="AM239" s="880"/>
      <c r="AN239" s="880"/>
      <c r="AO239" s="880"/>
      <c r="AP239" s="880"/>
      <c r="AQ239" s="880"/>
      <c r="AR239" s="880"/>
      <c r="AS239" s="880"/>
      <c r="AT239" s="880"/>
      <c r="AU239" s="880"/>
      <c r="AV239" s="880"/>
      <c r="AW239" s="880"/>
      <c r="AX239" s="880"/>
      <c r="AY239" s="880"/>
      <c r="AZ239" s="376"/>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531" customFormat="true" ht="15" customHeight="true" x14ac:dyDescent="0.2">
      <c r="A240" s="173"/>
      <c r="B240" s="167"/>
      <c r="C240" s="112"/>
      <c r="D240" s="111"/>
      <c r="E240" s="111"/>
      <c r="F240" s="111"/>
      <c r="G240" s="110"/>
      <c r="H240" s="109"/>
      <c r="I240" s="111"/>
      <c r="J240" s="111"/>
      <c r="K240" s="111"/>
      <c r="L240" s="108"/>
      <c r="M240" s="112"/>
      <c r="N240" s="111"/>
      <c r="O240" s="111"/>
      <c r="P240" s="111"/>
      <c r="Q240" s="110"/>
      <c r="R240" s="109"/>
      <c r="S240" s="111"/>
      <c r="T240" s="111"/>
      <c r="U240" s="111"/>
      <c r="V240" s="111"/>
      <c r="W240" s="111"/>
      <c r="X240" s="111"/>
      <c r="Y240" s="111"/>
      <c r="Z240" s="111"/>
      <c r="AA240" s="111"/>
      <c r="AB240" s="108"/>
      <c r="AC240" s="880"/>
      <c r="AD240" s="880"/>
      <c r="AE240" s="880"/>
      <c r="AF240" s="880"/>
      <c r="AG240" s="880"/>
      <c r="AH240" s="880"/>
      <c r="AI240" s="880"/>
      <c r="AJ240" s="880"/>
      <c r="AK240" s="880"/>
      <c r="AL240" s="880"/>
      <c r="AM240" s="880"/>
      <c r="AN240" s="880"/>
      <c r="AO240" s="880"/>
      <c r="AP240" s="880"/>
      <c r="AQ240" s="880"/>
      <c r="AR240" s="880"/>
      <c r="AS240" s="880"/>
      <c r="AT240" s="880"/>
      <c r="AU240" s="880"/>
      <c r="AV240" s="880"/>
      <c r="AW240" s="880"/>
      <c r="AX240" s="880"/>
      <c r="AY240" s="880"/>
      <c r="AZ240" s="376"/>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531" customFormat="true" ht="15" customHeight="true" x14ac:dyDescent="0.2">
      <c r="A241" s="173"/>
      <c r="B241" s="167"/>
      <c r="C241" s="112"/>
      <c r="D241" s="111"/>
      <c r="E241" s="111"/>
      <c r="F241" s="111"/>
      <c r="G241" s="110"/>
      <c r="H241" s="109"/>
      <c r="I241" s="111"/>
      <c r="J241" s="111"/>
      <c r="K241" s="111"/>
      <c r="L241" s="108"/>
      <c r="M241" s="112"/>
      <c r="N241" s="111"/>
      <c r="O241" s="111"/>
      <c r="P241" s="111"/>
      <c r="Q241" s="110"/>
      <c r="R241" s="109"/>
      <c r="S241" s="111"/>
      <c r="T241" s="111"/>
      <c r="U241" s="111"/>
      <c r="V241" s="111"/>
      <c r="W241" s="111"/>
      <c r="X241" s="111"/>
      <c r="Y241" s="111"/>
      <c r="Z241" s="111"/>
      <c r="AA241" s="111"/>
      <c r="AB241" s="108"/>
      <c r="AC241" s="880"/>
      <c r="AD241" s="880"/>
      <c r="AE241" s="880"/>
      <c r="AF241" s="880"/>
      <c r="AG241" s="880"/>
      <c r="AH241" s="880"/>
      <c r="AI241" s="880"/>
      <c r="AJ241" s="880"/>
      <c r="AK241" s="880"/>
      <c r="AL241" s="880"/>
      <c r="AM241" s="880"/>
      <c r="AN241" s="880"/>
      <c r="AO241" s="880"/>
      <c r="AP241" s="880"/>
      <c r="AQ241" s="880"/>
      <c r="AR241" s="880"/>
      <c r="AS241" s="880"/>
      <c r="AT241" s="880"/>
      <c r="AU241" s="880"/>
      <c r="AV241" s="880"/>
      <c r="AW241" s="880"/>
      <c r="AX241" s="880"/>
      <c r="AY241" s="880"/>
      <c r="AZ241" s="376"/>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531" customFormat="true" ht="15" customHeight="true" x14ac:dyDescent="0.2">
      <c r="A242" s="197"/>
      <c r="B242" s="166"/>
      <c r="C242" s="132"/>
      <c r="D242" s="139"/>
      <c r="E242" s="139"/>
      <c r="F242" s="139"/>
      <c r="G242" s="138"/>
      <c r="H242" s="131"/>
      <c r="I242" s="139"/>
      <c r="J242" s="139"/>
      <c r="K242" s="139"/>
      <c r="L242" s="130"/>
      <c r="M242" s="132"/>
      <c r="N242" s="139"/>
      <c r="O242" s="139"/>
      <c r="P242" s="139"/>
      <c r="Q242" s="138"/>
      <c r="R242" s="131"/>
      <c r="S242" s="139"/>
      <c r="T242" s="139"/>
      <c r="U242" s="139"/>
      <c r="V242" s="139"/>
      <c r="W242" s="139"/>
      <c r="X242" s="139"/>
      <c r="Y242" s="139"/>
      <c r="Z242" s="139"/>
      <c r="AA242" s="139"/>
      <c r="AB242" s="130"/>
      <c r="AC242" s="880"/>
      <c r="AD242" s="880"/>
      <c r="AE242" s="880"/>
      <c r="AF242" s="880"/>
      <c r="AG242" s="880"/>
      <c r="AH242" s="880"/>
      <c r="AI242" s="880"/>
      <c r="AJ242" s="880"/>
      <c r="AK242" s="880"/>
      <c r="AL242" s="880"/>
      <c r="AM242" s="880"/>
      <c r="AN242" s="880"/>
      <c r="AO242" s="880"/>
      <c r="AP242" s="880"/>
      <c r="AQ242" s="880"/>
      <c r="AR242" s="880"/>
      <c r="AS242" s="880"/>
      <c r="AT242" s="880"/>
      <c r="AU242" s="880"/>
      <c r="AV242" s="880"/>
      <c r="AW242" s="880"/>
      <c r="AX242" s="880"/>
      <c r="AY242" s="880"/>
      <c r="AZ242" s="376"/>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531" customFormat="true" ht="15" customHeight="true" x14ac:dyDescent="0.2">
      <c r="A243" s="197"/>
      <c r="B243" s="166"/>
      <c r="C243" s="132"/>
      <c r="D243" s="139"/>
      <c r="E243" s="139"/>
      <c r="F243" s="139"/>
      <c r="G243" s="138"/>
      <c r="H243" s="131"/>
      <c r="I243" s="139"/>
      <c r="J243" s="139"/>
      <c r="K243" s="139"/>
      <c r="L243" s="130"/>
      <c r="M243" s="132"/>
      <c r="N243" s="139"/>
      <c r="O243" s="139"/>
      <c r="P243" s="139"/>
      <c r="Q243" s="138"/>
      <c r="R243" s="131"/>
      <c r="S243" s="139"/>
      <c r="T243" s="139"/>
      <c r="U243" s="139"/>
      <c r="V243" s="139"/>
      <c r="W243" s="139"/>
      <c r="X243" s="139"/>
      <c r="Y243" s="139"/>
      <c r="Z243" s="139"/>
      <c r="AA243" s="139"/>
      <c r="AB243" s="130"/>
      <c r="AC243" s="880"/>
      <c r="AD243" s="880"/>
      <c r="AE243" s="880"/>
      <c r="AF243" s="880"/>
      <c r="AG243" s="880"/>
      <c r="AH243" s="880"/>
      <c r="AI243" s="880"/>
      <c r="AJ243" s="880"/>
      <c r="AK243" s="880"/>
      <c r="AL243" s="880"/>
      <c r="AM243" s="880"/>
      <c r="AN243" s="880"/>
      <c r="AO243" s="880"/>
      <c r="AP243" s="880"/>
      <c r="AQ243" s="880"/>
      <c r="AR243" s="880"/>
      <c r="AS243" s="880"/>
      <c r="AT243" s="880"/>
      <c r="AU243" s="880"/>
      <c r="AV243" s="880"/>
      <c r="AW243" s="880"/>
      <c r="AX243" s="880"/>
      <c r="AY243" s="880"/>
      <c r="AZ243" s="376"/>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531" customFormat="true" ht="15" customHeight="true" x14ac:dyDescent="0.2">
      <c r="A244" s="197"/>
      <c r="B244" s="166"/>
      <c r="C244" s="132"/>
      <c r="D244" s="139"/>
      <c r="E244" s="139"/>
      <c r="F244" s="139"/>
      <c r="G244" s="138"/>
      <c r="H244" s="131"/>
      <c r="I244" s="139"/>
      <c r="J244" s="139"/>
      <c r="K244" s="139"/>
      <c r="L244" s="130"/>
      <c r="M244" s="132"/>
      <c r="N244" s="139"/>
      <c r="O244" s="139"/>
      <c r="P244" s="139"/>
      <c r="Q244" s="138"/>
      <c r="R244" s="131"/>
      <c r="S244" s="139"/>
      <c r="T244" s="139"/>
      <c r="U244" s="139"/>
      <c r="V244" s="139"/>
      <c r="W244" s="139"/>
      <c r="X244" s="139"/>
      <c r="Y244" s="139"/>
      <c r="Z244" s="139"/>
      <c r="AA244" s="139"/>
      <c r="AB244" s="130"/>
      <c r="AC244" s="880"/>
      <c r="AD244" s="880"/>
      <c r="AE244" s="880"/>
      <c r="AF244" s="880"/>
      <c r="AG244" s="880"/>
      <c r="AH244" s="880"/>
      <c r="AI244" s="880"/>
      <c r="AJ244" s="880"/>
      <c r="AK244" s="880"/>
      <c r="AL244" s="880"/>
      <c r="AM244" s="880"/>
      <c r="AN244" s="880"/>
      <c r="AO244" s="880"/>
      <c r="AP244" s="880"/>
      <c r="AQ244" s="880"/>
      <c r="AR244" s="880"/>
      <c r="AS244" s="880"/>
      <c r="AT244" s="880"/>
      <c r="AU244" s="880"/>
      <c r="AV244" s="880"/>
      <c r="AW244" s="880"/>
      <c r="AX244" s="880"/>
      <c r="AY244" s="880"/>
      <c r="AZ244" s="376"/>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531" customFormat="true" ht="15" customHeight="true" x14ac:dyDescent="0.2">
      <c r="A245" s="197"/>
      <c r="B245" s="166"/>
      <c r="C245" s="132"/>
      <c r="D245" s="139"/>
      <c r="E245" s="139"/>
      <c r="F245" s="139"/>
      <c r="G245" s="138"/>
      <c r="H245" s="131"/>
      <c r="I245" s="139"/>
      <c r="J245" s="139"/>
      <c r="K245" s="139"/>
      <c r="L245" s="130"/>
      <c r="M245" s="132"/>
      <c r="N245" s="139"/>
      <c r="O245" s="139"/>
      <c r="P245" s="139"/>
      <c r="Q245" s="138"/>
      <c r="R245" s="131"/>
      <c r="S245" s="139"/>
      <c r="T245" s="139"/>
      <c r="U245" s="139"/>
      <c r="V245" s="139"/>
      <c r="W245" s="139"/>
      <c r="X245" s="139"/>
      <c r="Y245" s="139"/>
      <c r="Z245" s="139"/>
      <c r="AA245" s="139"/>
      <c r="AB245" s="130"/>
      <c r="AC245" s="880"/>
      <c r="AD245" s="880"/>
      <c r="AE245" s="880"/>
      <c r="AF245" s="880"/>
      <c r="AG245" s="880"/>
      <c r="AH245" s="880"/>
      <c r="AI245" s="880"/>
      <c r="AJ245" s="880"/>
      <c r="AK245" s="880"/>
      <c r="AL245" s="880"/>
      <c r="AM245" s="880"/>
      <c r="AN245" s="880"/>
      <c r="AO245" s="880"/>
      <c r="AP245" s="880"/>
      <c r="AQ245" s="880"/>
      <c r="AR245" s="880"/>
      <c r="AS245" s="880"/>
      <c r="AT245" s="880"/>
      <c r="AU245" s="880"/>
      <c r="AV245" s="880"/>
      <c r="AW245" s="880"/>
      <c r="AX245" s="880"/>
      <c r="AY245" s="880"/>
      <c r="AZ245" s="376"/>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531" customFormat="true" ht="15" customHeight="true" x14ac:dyDescent="0.2">
      <c r="A246" s="197"/>
      <c r="B246" s="166"/>
      <c r="C246" s="132"/>
      <c r="D246" s="139"/>
      <c r="E246" s="139"/>
      <c r="F246" s="139"/>
      <c r="G246" s="138"/>
      <c r="H246" s="131"/>
      <c r="I246" s="139"/>
      <c r="J246" s="139"/>
      <c r="K246" s="139"/>
      <c r="L246" s="130"/>
      <c r="M246" s="132"/>
      <c r="N246" s="139"/>
      <c r="O246" s="139"/>
      <c r="P246" s="139"/>
      <c r="Q246" s="138"/>
      <c r="R246" s="131"/>
      <c r="S246" s="139"/>
      <c r="T246" s="139"/>
      <c r="U246" s="139"/>
      <c r="V246" s="139"/>
      <c r="W246" s="139"/>
      <c r="X246" s="139"/>
      <c r="Y246" s="139"/>
      <c r="Z246" s="139"/>
      <c r="AA246" s="139"/>
      <c r="AB246" s="130"/>
      <c r="AC246" s="880"/>
      <c r="AD246" s="880"/>
      <c r="AE246" s="880"/>
      <c r="AF246" s="880"/>
      <c r="AG246" s="880"/>
      <c r="AH246" s="880"/>
      <c r="AI246" s="880"/>
      <c r="AJ246" s="880"/>
      <c r="AK246" s="880"/>
      <c r="AL246" s="880"/>
      <c r="AM246" s="880"/>
      <c r="AN246" s="880"/>
      <c r="AO246" s="880"/>
      <c r="AP246" s="880"/>
      <c r="AQ246" s="880"/>
      <c r="AR246" s="880"/>
      <c r="AS246" s="880"/>
      <c r="AT246" s="880"/>
      <c r="AU246" s="880"/>
      <c r="AV246" s="880"/>
      <c r="AW246" s="880"/>
      <c r="AX246" s="880"/>
      <c r="AY246" s="880"/>
      <c r="AZ246" s="376"/>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531" customFormat="true" ht="15" customHeight="true" x14ac:dyDescent="0.2">
      <c r="A247" s="197"/>
      <c r="B247" s="166"/>
      <c r="C247" s="132"/>
      <c r="D247" s="139"/>
      <c r="E247" s="139"/>
      <c r="F247" s="139"/>
      <c r="G247" s="138"/>
      <c r="H247" s="131"/>
      <c r="I247" s="139"/>
      <c r="J247" s="139"/>
      <c r="K247" s="139"/>
      <c r="L247" s="130"/>
      <c r="M247" s="132"/>
      <c r="N247" s="139"/>
      <c r="O247" s="139"/>
      <c r="P247" s="139"/>
      <c r="Q247" s="138"/>
      <c r="R247" s="131"/>
      <c r="S247" s="139"/>
      <c r="T247" s="139"/>
      <c r="U247" s="139"/>
      <c r="V247" s="139"/>
      <c r="W247" s="139"/>
      <c r="X247" s="139"/>
      <c r="Y247" s="139"/>
      <c r="Z247" s="139"/>
      <c r="AA247" s="139"/>
      <c r="AB247" s="130"/>
      <c r="AC247" s="880"/>
      <c r="AD247" s="880"/>
      <c r="AE247" s="880"/>
      <c r="AF247" s="880"/>
      <c r="AG247" s="880"/>
      <c r="AH247" s="880"/>
      <c r="AI247" s="880"/>
      <c r="AJ247" s="880"/>
      <c r="AK247" s="880"/>
      <c r="AL247" s="880"/>
      <c r="AM247" s="880"/>
      <c r="AN247" s="880"/>
      <c r="AO247" s="880"/>
      <c r="AP247" s="880"/>
      <c r="AQ247" s="880"/>
      <c r="AR247" s="880"/>
      <c r="AS247" s="880"/>
      <c r="AT247" s="880"/>
      <c r="AU247" s="880"/>
      <c r="AV247" s="880"/>
      <c r="AW247" s="880"/>
      <c r="AX247" s="880"/>
      <c r="AY247" s="880"/>
      <c r="AZ247" s="376"/>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531" customFormat="true" ht="15" customHeight="true" x14ac:dyDescent="0.2">
      <c r="A248" s="192"/>
      <c r="B248" s="157"/>
      <c r="C248" s="107"/>
      <c r="D248" s="119"/>
      <c r="E248" s="119"/>
      <c r="F248" s="119"/>
      <c r="G248" s="118"/>
      <c r="H248" s="106"/>
      <c r="I248" s="119"/>
      <c r="J248" s="119"/>
      <c r="K248" s="119"/>
      <c r="L248" s="105"/>
      <c r="M248" s="107"/>
      <c r="N248" s="119"/>
      <c r="O248" s="119"/>
      <c r="P248" s="119"/>
      <c r="Q248" s="118"/>
      <c r="R248" s="106"/>
      <c r="S248" s="119"/>
      <c r="T248" s="119"/>
      <c r="U248" s="119"/>
      <c r="V248" s="119"/>
      <c r="W248" s="119"/>
      <c r="X248" s="119"/>
      <c r="Y248" s="119"/>
      <c r="Z248" s="119"/>
      <c r="AA248" s="119"/>
      <c r="AB248" s="105"/>
      <c r="AC248" s="880"/>
      <c r="AD248" s="880"/>
      <c r="AE248" s="880"/>
      <c r="AF248" s="880"/>
      <c r="AG248" s="880"/>
      <c r="AH248" s="880"/>
      <c r="AI248" s="880"/>
      <c r="AJ248" s="880"/>
      <c r="AK248" s="880"/>
      <c r="AL248" s="880"/>
      <c r="AM248" s="880"/>
      <c r="AN248" s="880"/>
      <c r="AO248" s="880"/>
      <c r="AP248" s="880"/>
      <c r="AQ248" s="880"/>
      <c r="AR248" s="880"/>
      <c r="AS248" s="880"/>
      <c r="AT248" s="880"/>
      <c r="AU248" s="880"/>
      <c r="AV248" s="880"/>
      <c r="AW248" s="880"/>
      <c r="AX248" s="880"/>
      <c r="AY248" s="880"/>
      <c r="AZ248" s="376"/>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531" customFormat="true" ht="250.15" customHeight="true" x14ac:dyDescent="0.2">
      <c r="B249" s="530"/>
      <c r="AC249" s="376"/>
      <c r="AD249" s="376"/>
      <c r="AE249" s="376"/>
      <c r="AF249" s="376"/>
      <c r="AG249" s="376"/>
      <c r="AH249" s="376"/>
      <c r="AI249" s="376"/>
      <c r="AJ249" s="376"/>
      <c r="AK249" s="376"/>
      <c r="AL249" s="376"/>
      <c r="AM249" s="376"/>
      <c r="AN249" s="376"/>
      <c r="AO249" s="376"/>
      <c r="AP249" s="376"/>
      <c r="AQ249" s="376"/>
      <c r="AR249" s="376"/>
      <c r="AS249" s="376"/>
      <c r="AT249" s="376"/>
      <c r="AU249" s="376"/>
      <c r="AV249" s="376"/>
      <c r="AW249" s="376"/>
      <c r="AX249" s="376"/>
      <c r="AY249" s="376"/>
      <c r="AZ249" s="376"/>
      <c r="BA249" s="340"/>
      <c r="BB249" s="338"/>
      <c r="BC249" s="338"/>
      <c r="BD249" s="338"/>
      <c r="BE249" s="338"/>
      <c r="BF249" s="338"/>
      <c r="BG249" s="338"/>
      <c r="BH249" s="338"/>
      <c r="BI249" s="338"/>
      <c r="BJ249" s="338"/>
      <c r="BK249" s="338"/>
      <c r="BL249" s="338"/>
      <c r="BM249" s="338"/>
      <c r="BN249" s="338"/>
      <c r="BO249" s="338"/>
      <c r="BP249" s="338"/>
      <c r="BQ249" s="338"/>
      <c r="BR249" s="338"/>
      <c r="BS249" s="338"/>
      <c r="BT249" s="338"/>
      <c r="BU249" s="338"/>
      <c r="BV249" s="338"/>
      <c r="BW249" s="338"/>
      <c r="BX249" s="338"/>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s="378" customFormat="true" ht="19.15" customHeight="true" x14ac:dyDescent="0.2">
      <c r="B250" s="529"/>
      <c r="AC250" s="371"/>
      <c r="AD250" s="371"/>
      <c r="AE250" s="371"/>
      <c r="AF250" s="371"/>
      <c r="AG250" s="371"/>
      <c r="AH250" s="371"/>
      <c r="AI250" s="371"/>
      <c r="AJ250" s="371"/>
      <c r="AK250" s="371"/>
      <c r="AL250" s="371"/>
      <c r="AM250" s="371"/>
      <c r="AN250" s="371"/>
      <c r="AO250" s="371"/>
      <c r="AP250" s="371"/>
      <c r="AQ250" s="371"/>
      <c r="AR250" s="371"/>
      <c r="AS250" s="371"/>
      <c r="AT250" s="371"/>
      <c r="AU250" s="371"/>
      <c r="AV250" s="371"/>
      <c r="AW250" s="371"/>
      <c r="AX250" s="371"/>
      <c r="AY250" s="371"/>
      <c r="AZ250" s="371"/>
      <c r="BA250" s="528"/>
      <c r="BB250" s="39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371"/>
      <c r="CA250" s="371"/>
      <c r="CB250" s="371"/>
      <c r="CC250" s="371"/>
      <c r="CD250" s="371"/>
      <c r="CE250" s="371"/>
      <c r="CF250" s="371"/>
      <c r="CG250" s="371"/>
      <c r="CH250" s="371"/>
      <c r="CI250" s="371"/>
      <c r="CJ250" s="371"/>
      <c r="CK250" s="371"/>
      <c r="CL250" s="371"/>
      <c r="CM250" s="371"/>
      <c r="CN250" s="371"/>
      <c r="CO250" s="371"/>
      <c r="CP250" s="371"/>
      <c r="CQ250" s="371"/>
      <c r="CR250" s="371"/>
      <c r="CS250" s="371"/>
      <c r="CT250" s="371"/>
      <c r="CU250" s="371"/>
      <c r="CV250" s="371"/>
      <c r="CW250" s="371"/>
      <c r="CX250" s="371"/>
      <c r="CY250" s="371"/>
      <c r="CZ250" s="371"/>
    </row>
    <row r="251" s="378" customFormat="true" ht="15" customHeight="true" x14ac:dyDescent="0.2">
      <c r="B251" s="529"/>
      <c r="AC251" s="371"/>
      <c r="AD251" s="371"/>
      <c r="AE251" s="371"/>
      <c r="AF251" s="371"/>
      <c r="AG251" s="371"/>
      <c r="AH251" s="371"/>
      <c r="AI251" s="371"/>
      <c r="AJ251" s="371"/>
      <c r="AK251" s="371"/>
      <c r="AL251" s="371"/>
      <c r="AM251" s="371"/>
      <c r="AN251" s="371"/>
      <c r="AO251" s="371"/>
      <c r="AP251" s="371"/>
      <c r="AQ251" s="371"/>
      <c r="AR251" s="371"/>
      <c r="AS251" s="371"/>
      <c r="AT251" s="371"/>
      <c r="AU251" s="371"/>
      <c r="AV251" s="371"/>
      <c r="AW251" s="371"/>
      <c r="AX251" s="371"/>
      <c r="AY251" s="371"/>
      <c r="AZ251" s="371"/>
      <c r="BA251" s="528"/>
      <c r="BB251" s="39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371"/>
      <c r="CA251" s="371"/>
      <c r="CB251" s="371"/>
      <c r="CC251" s="371"/>
      <c r="CD251" s="371"/>
      <c r="CE251" s="371"/>
      <c r="CF251" s="371"/>
      <c r="CG251" s="371"/>
      <c r="CH251" s="371"/>
      <c r="CI251" s="371"/>
      <c r="CJ251" s="371"/>
      <c r="CK251" s="371"/>
      <c r="CL251" s="371"/>
      <c r="CM251" s="371"/>
      <c r="CN251" s="371"/>
      <c r="CO251" s="371"/>
      <c r="CP251" s="371"/>
      <c r="CQ251" s="371"/>
      <c r="CR251" s="371"/>
      <c r="CS251" s="371"/>
      <c r="CT251" s="371"/>
      <c r="CU251" s="371"/>
      <c r="CV251" s="371"/>
      <c r="CW251" s="371"/>
      <c r="CX251" s="371"/>
      <c r="CY251" s="371"/>
      <c r="CZ251" s="371"/>
    </row>
    <row r="252" s="378" customFormat="true" ht="15" customHeight="true" x14ac:dyDescent="0.2">
      <c r="B252" s="529"/>
      <c r="AC252" s="371"/>
      <c r="AD252" s="371"/>
      <c r="AE252" s="371"/>
      <c r="AF252" s="371"/>
      <c r="AG252" s="371"/>
      <c r="AH252" s="371"/>
      <c r="AI252" s="371"/>
      <c r="AJ252" s="371"/>
      <c r="AK252" s="371"/>
      <c r="AL252" s="371"/>
      <c r="AM252" s="371"/>
      <c r="AN252" s="371"/>
      <c r="AO252" s="371"/>
      <c r="AP252" s="371"/>
      <c r="AQ252" s="371"/>
      <c r="AR252" s="371"/>
      <c r="AS252" s="371"/>
      <c r="AT252" s="371"/>
      <c r="AU252" s="371"/>
      <c r="AV252" s="371"/>
      <c r="AW252" s="371"/>
      <c r="AX252" s="371"/>
      <c r="AY252" s="371"/>
      <c r="AZ252" s="371"/>
      <c r="BA252" s="528"/>
      <c r="BB252" s="39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371"/>
      <c r="CA252" s="371"/>
      <c r="CB252" s="371"/>
      <c r="CC252" s="371"/>
      <c r="CD252" s="371"/>
      <c r="CE252" s="371"/>
      <c r="CF252" s="371"/>
      <c r="CG252" s="371"/>
      <c r="CH252" s="371"/>
      <c r="CI252" s="371"/>
      <c r="CJ252" s="371"/>
      <c r="CK252" s="371"/>
      <c r="CL252" s="371"/>
      <c r="CM252" s="371"/>
      <c r="CN252" s="371"/>
      <c r="CO252" s="371"/>
      <c r="CP252" s="371"/>
      <c r="CQ252" s="371"/>
      <c r="CR252" s="371"/>
      <c r="CS252" s="371"/>
      <c r="CT252" s="371"/>
      <c r="CU252" s="371"/>
      <c r="CV252" s="371"/>
      <c r="CW252" s="371"/>
      <c r="CX252" s="371"/>
      <c r="CY252" s="371"/>
      <c r="CZ252" s="371"/>
    </row>
    <row r="253" s="378" customFormat="true" ht="15" customHeight="true" x14ac:dyDescent="0.2">
      <c r="B253" s="529"/>
      <c r="AC253" s="371"/>
      <c r="AD253" s="371"/>
      <c r="AE253" s="371"/>
      <c r="AF253" s="371"/>
      <c r="AG253" s="371"/>
      <c r="AH253" s="371"/>
      <c r="AI253" s="371"/>
      <c r="AJ253" s="371"/>
      <c r="AK253" s="371"/>
      <c r="AL253" s="371"/>
      <c r="AM253" s="371"/>
      <c r="AN253" s="371"/>
      <c r="AO253" s="371"/>
      <c r="AP253" s="371"/>
      <c r="AQ253" s="371"/>
      <c r="AR253" s="371"/>
      <c r="AS253" s="371"/>
      <c r="AT253" s="371"/>
      <c r="AU253" s="371"/>
      <c r="AV253" s="371"/>
      <c r="AW253" s="371"/>
      <c r="AX253" s="371"/>
      <c r="AY253" s="371"/>
      <c r="AZ253" s="371"/>
      <c r="BA253" s="528"/>
      <c r="BB253" s="39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371"/>
      <c r="CA253" s="371"/>
      <c r="CB253" s="371"/>
      <c r="CC253" s="371"/>
      <c r="CD253" s="371"/>
      <c r="CE253" s="371"/>
      <c r="CF253" s="371"/>
      <c r="CG253" s="371"/>
      <c r="CH253" s="371"/>
      <c r="CI253" s="371"/>
      <c r="CJ253" s="371"/>
      <c r="CK253" s="371"/>
      <c r="CL253" s="371"/>
      <c r="CM253" s="371"/>
      <c r="CN253" s="371"/>
      <c r="CO253" s="371"/>
      <c r="CP253" s="371"/>
      <c r="CQ253" s="371"/>
      <c r="CR253" s="371"/>
      <c r="CS253" s="371"/>
      <c r="CT253" s="371"/>
      <c r="CU253" s="371"/>
      <c r="CV253" s="371"/>
      <c r="CW253" s="371"/>
      <c r="CX253" s="371"/>
      <c r="CY253" s="371"/>
      <c r="CZ253" s="371"/>
    </row>
    <row r="254" s="378" customFormat="true" ht="15" customHeight="true" x14ac:dyDescent="0.2">
      <c r="B254" s="529"/>
      <c r="AC254" s="371"/>
      <c r="AD254" s="371"/>
      <c r="AE254" s="371"/>
      <c r="AF254" s="371"/>
      <c r="AG254" s="371"/>
      <c r="AH254" s="371"/>
      <c r="AI254" s="371"/>
      <c r="AJ254" s="371"/>
      <c r="AK254" s="371"/>
      <c r="AL254" s="371"/>
      <c r="AM254" s="371"/>
      <c r="AN254" s="371"/>
      <c r="AO254" s="371"/>
      <c r="AP254" s="371"/>
      <c r="AQ254" s="371"/>
      <c r="AR254" s="371"/>
      <c r="AS254" s="371"/>
      <c r="AT254" s="371"/>
      <c r="AU254" s="371"/>
      <c r="AV254" s="371"/>
      <c r="AW254" s="371"/>
      <c r="AX254" s="371"/>
      <c r="AY254" s="371"/>
      <c r="AZ254" s="371"/>
      <c r="BA254" s="528"/>
      <c r="BB254" s="39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371"/>
      <c r="CA254" s="371"/>
      <c r="CB254" s="371"/>
      <c r="CC254" s="371"/>
      <c r="CD254" s="371"/>
      <c r="CE254" s="371"/>
      <c r="CF254" s="371"/>
      <c r="CG254" s="371"/>
      <c r="CH254" s="371"/>
      <c r="CI254" s="371"/>
      <c r="CJ254" s="371"/>
      <c r="CK254" s="371"/>
      <c r="CL254" s="371"/>
      <c r="CM254" s="371"/>
      <c r="CN254" s="371"/>
      <c r="CO254" s="371"/>
      <c r="CP254" s="371"/>
      <c r="CQ254" s="371"/>
      <c r="CR254" s="371"/>
      <c r="CS254" s="371"/>
      <c r="CT254" s="371"/>
      <c r="CU254" s="371"/>
      <c r="CV254" s="371"/>
      <c r="CW254" s="371"/>
      <c r="CX254" s="371"/>
      <c r="CY254" s="371"/>
      <c r="CZ254" s="371"/>
    </row>
    <row r="255" s="378" customFormat="true" ht="15" customHeight="true" x14ac:dyDescent="0.2">
      <c r="B255" s="529"/>
      <c r="AC255" s="371"/>
      <c r="AD255" s="371"/>
      <c r="AE255" s="371"/>
      <c r="AF255" s="371"/>
      <c r="AG255" s="371"/>
      <c r="AH255" s="371"/>
      <c r="AI255" s="371"/>
      <c r="AJ255" s="371"/>
      <c r="AK255" s="371"/>
      <c r="AL255" s="371"/>
      <c r="AM255" s="371"/>
      <c r="AN255" s="371"/>
      <c r="AO255" s="371"/>
      <c r="AP255" s="371"/>
      <c r="AQ255" s="371"/>
      <c r="AR255" s="371"/>
      <c r="AS255" s="371"/>
      <c r="AT255" s="371"/>
      <c r="AU255" s="371"/>
      <c r="AV255" s="371"/>
      <c r="AW255" s="371"/>
      <c r="AX255" s="371"/>
      <c r="AY255" s="371"/>
      <c r="AZ255" s="371"/>
      <c r="BA255" s="528"/>
      <c r="BB255" s="39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371"/>
      <c r="CA255" s="371"/>
      <c r="CB255" s="371"/>
      <c r="CC255" s="371"/>
      <c r="CD255" s="371"/>
      <c r="CE255" s="371"/>
      <c r="CF255" s="371"/>
      <c r="CG255" s="371"/>
      <c r="CH255" s="371"/>
      <c r="CI255" s="371"/>
      <c r="CJ255" s="371"/>
      <c r="CK255" s="371"/>
      <c r="CL255" s="371"/>
      <c r="CM255" s="371"/>
      <c r="CN255" s="371"/>
      <c r="CO255" s="371"/>
      <c r="CP255" s="371"/>
      <c r="CQ255" s="371"/>
      <c r="CR255" s="371"/>
      <c r="CS255" s="371"/>
      <c r="CT255" s="371"/>
      <c r="CU255" s="371"/>
      <c r="CV255" s="371"/>
      <c r="CW255" s="371"/>
      <c r="CX255" s="371"/>
      <c r="CY255" s="371"/>
      <c r="CZ255" s="371"/>
    </row>
    <row r="256" s="378" customFormat="true" ht="15" customHeight="true" x14ac:dyDescent="0.2">
      <c r="B256" s="529"/>
      <c r="AC256" s="371"/>
      <c r="AD256" s="371"/>
      <c r="AE256" s="371"/>
      <c r="AF256" s="371"/>
      <c r="AG256" s="371"/>
      <c r="AH256" s="371"/>
      <c r="AI256" s="371"/>
      <c r="AJ256" s="371"/>
      <c r="AK256" s="371"/>
      <c r="AL256" s="371"/>
      <c r="AM256" s="371"/>
      <c r="AN256" s="371"/>
      <c r="AO256" s="371"/>
      <c r="AP256" s="371"/>
      <c r="AQ256" s="371"/>
      <c r="AR256" s="371"/>
      <c r="AS256" s="371"/>
      <c r="AT256" s="371"/>
      <c r="AU256" s="371"/>
      <c r="AV256" s="371"/>
      <c r="AW256" s="371"/>
      <c r="AX256" s="371"/>
      <c r="AY256" s="371"/>
      <c r="AZ256" s="371"/>
      <c r="BA256" s="528"/>
      <c r="BB256" s="39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371"/>
      <c r="CA256" s="371"/>
      <c r="CB256" s="371"/>
      <c r="CC256" s="371"/>
      <c r="CD256" s="371"/>
      <c r="CE256" s="371"/>
      <c r="CF256" s="371"/>
      <c r="CG256" s="371"/>
      <c r="CH256" s="371"/>
      <c r="CI256" s="371"/>
      <c r="CJ256" s="371"/>
      <c r="CK256" s="371"/>
      <c r="CL256" s="371"/>
      <c r="CM256" s="371"/>
      <c r="CN256" s="371"/>
      <c r="CO256" s="371"/>
      <c r="CP256" s="371"/>
      <c r="CQ256" s="371"/>
      <c r="CR256" s="371"/>
      <c r="CS256" s="371"/>
      <c r="CT256" s="371"/>
      <c r="CU256" s="371"/>
      <c r="CV256" s="371"/>
      <c r="CW256" s="371"/>
      <c r="CX256" s="371"/>
      <c r="CY256" s="371"/>
      <c r="CZ256" s="371"/>
    </row>
    <row r="257" s="378" customFormat="true" ht="18" customHeight="true" x14ac:dyDescent="0.2">
      <c r="B257" s="529"/>
      <c r="AC257" s="371"/>
      <c r="AD257" s="371"/>
      <c r="AE257" s="371"/>
      <c r="AF257" s="371"/>
      <c r="AG257" s="371"/>
      <c r="AH257" s="371"/>
      <c r="AI257" s="371"/>
      <c r="AJ257" s="371"/>
      <c r="AK257" s="371"/>
      <c r="AL257" s="371"/>
      <c r="AM257" s="371"/>
      <c r="AN257" s="371"/>
      <c r="AO257" s="371"/>
      <c r="AP257" s="371"/>
      <c r="AQ257" s="371"/>
      <c r="AR257" s="371"/>
      <c r="AS257" s="371"/>
      <c r="AT257" s="371"/>
      <c r="AU257" s="371"/>
      <c r="AV257" s="371"/>
      <c r="AW257" s="371"/>
      <c r="AX257" s="371"/>
      <c r="AY257" s="371"/>
      <c r="AZ257" s="371"/>
      <c r="BA257" s="528"/>
      <c r="BB257" s="39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371"/>
      <c r="CA257" s="371"/>
      <c r="CB257" s="371"/>
      <c r="CC257" s="371"/>
      <c r="CD257" s="371"/>
      <c r="CE257" s="371"/>
      <c r="CF257" s="371"/>
      <c r="CG257" s="371"/>
      <c r="CH257" s="371"/>
      <c r="CI257" s="371"/>
      <c r="CJ257" s="371"/>
      <c r="CK257" s="371"/>
      <c r="CL257" s="371"/>
      <c r="CM257" s="371"/>
      <c r="CN257" s="371"/>
      <c r="CO257" s="371"/>
      <c r="CP257" s="371"/>
      <c r="CQ257" s="371"/>
      <c r="CR257" s="371"/>
      <c r="CS257" s="371"/>
      <c r="CT257" s="371"/>
      <c r="CU257" s="371"/>
      <c r="CV257" s="371"/>
      <c r="CW257" s="371"/>
      <c r="CX257" s="371"/>
      <c r="CY257" s="371"/>
      <c r="CZ257" s="371"/>
    </row>
    <row r="258" s="378" customFormat="true" ht="18" customHeight="true" x14ac:dyDescent="0.2">
      <c r="B258" s="529"/>
      <c r="AC258" s="371"/>
      <c r="AD258" s="371"/>
      <c r="AE258" s="371"/>
      <c r="AF258" s="371"/>
      <c r="AG258" s="371"/>
      <c r="AH258" s="371"/>
      <c r="AI258" s="371"/>
      <c r="AJ258" s="371"/>
      <c r="AK258" s="371"/>
      <c r="AL258" s="371"/>
      <c r="AM258" s="371"/>
      <c r="AN258" s="371"/>
      <c r="AO258" s="371"/>
      <c r="AP258" s="371"/>
      <c r="AQ258" s="371"/>
      <c r="AR258" s="371"/>
      <c r="AS258" s="371"/>
      <c r="AT258" s="371"/>
      <c r="AU258" s="371"/>
      <c r="AV258" s="371"/>
      <c r="AW258" s="371"/>
      <c r="AX258" s="371"/>
      <c r="AY258" s="371"/>
      <c r="AZ258" s="371"/>
      <c r="BA258" s="528"/>
      <c r="BB258" s="39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371"/>
      <c r="CA258" s="371"/>
      <c r="CB258" s="371"/>
      <c r="CC258" s="371"/>
      <c r="CD258" s="371"/>
      <c r="CE258" s="371"/>
      <c r="CF258" s="371"/>
      <c r="CG258" s="371"/>
      <c r="CH258" s="371"/>
      <c r="CI258" s="371"/>
      <c r="CJ258" s="371"/>
      <c r="CK258" s="371"/>
      <c r="CL258" s="371"/>
      <c r="CM258" s="371"/>
      <c r="CN258" s="371"/>
      <c r="CO258" s="371"/>
      <c r="CP258" s="371"/>
      <c r="CQ258" s="371"/>
      <c r="CR258" s="371"/>
      <c r="CS258" s="371"/>
      <c r="CT258" s="371"/>
      <c r="CU258" s="371"/>
      <c r="CV258" s="371"/>
      <c r="CW258" s="371"/>
      <c r="CX258" s="371"/>
      <c r="CY258" s="371"/>
      <c r="CZ258" s="371"/>
    </row>
    <row r="259" s="531" customFormat="true" ht="15" customHeight="true" x14ac:dyDescent="0.2">
      <c r="B259" s="530"/>
      <c r="AC259" s="376"/>
      <c r="AD259" s="376"/>
      <c r="AE259" s="376"/>
      <c r="AF259" s="376"/>
      <c r="AG259" s="376"/>
      <c r="AH259" s="376"/>
      <c r="AI259" s="376"/>
      <c r="AJ259" s="376"/>
      <c r="AK259" s="376"/>
      <c r="AL259" s="376"/>
      <c r="AM259" s="376"/>
      <c r="AN259" s="376"/>
      <c r="AO259" s="376"/>
      <c r="AP259" s="376"/>
      <c r="AQ259" s="376"/>
      <c r="AR259" s="376"/>
      <c r="AS259" s="376"/>
      <c r="AT259" s="376"/>
      <c r="AU259" s="376"/>
      <c r="AV259" s="376"/>
      <c r="AW259" s="376"/>
      <c r="AX259" s="376"/>
      <c r="AY259" s="376"/>
      <c r="AZ259" s="376"/>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04"/>
      <c r="BR259" s="42" t="s">
        <v>142</v>
      </c>
      <c r="BS259" s="456"/>
      <c r="BT259" s="456"/>
      <c r="BU259" s="456"/>
      <c r="BV259" s="456"/>
      <c r="BW259" s="456"/>
      <c r="BX259" s="456"/>
      <c r="BY259" s="45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531" customFormat="true" ht="24" x14ac:dyDescent="0.2">
      <c r="B260" s="530"/>
      <c r="AC260" s="376"/>
      <c r="AD260" s="376"/>
      <c r="AE260" s="376"/>
      <c r="AF260" s="376"/>
      <c r="AG260" s="376"/>
      <c r="AH260" s="376"/>
      <c r="AI260" s="376"/>
      <c r="AJ260" s="376"/>
      <c r="AK260" s="376"/>
      <c r="AL260" s="376"/>
      <c r="AM260" s="376"/>
      <c r="AN260" s="376"/>
      <c r="AO260" s="376"/>
      <c r="AP260" s="376"/>
      <c r="AQ260" s="376"/>
      <c r="AR260" s="376"/>
      <c r="AS260" s="376"/>
      <c r="AT260" s="376"/>
      <c r="AU260" s="376"/>
      <c r="AV260" s="376"/>
      <c r="AW260" s="376"/>
      <c r="AX260" s="376"/>
      <c r="AY260" s="376"/>
      <c r="AZ260" s="376"/>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158</v>
      </c>
      <c r="BS260" s="598" t="s">
        <v>159</v>
      </c>
      <c r="BT260" s="598" t="s">
        <v>160</v>
      </c>
      <c r="BU260" s="598" t="s">
        <v>161</v>
      </c>
      <c r="BV260" s="598" t="s">
        <v>162</v>
      </c>
      <c r="BW260" s="598" t="s">
        <v>163</v>
      </c>
      <c r="BX260" s="598" t="s">
        <v>164</v>
      </c>
      <c r="BY260" s="599" t="s">
        <v>165</v>
      </c>
      <c r="BZ260" s="599" t="s">
        <v>166</v>
      </c>
      <c r="CA260" s="599" t="s">
        <v>167</v>
      </c>
      <c r="CB260" s="599" t="s">
        <v>168</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531" customFormat="true" ht="15" customHeight="true" x14ac:dyDescent="0.2">
      <c r="B261" s="530"/>
      <c r="AC261" s="376"/>
      <c r="AD261" s="376"/>
      <c r="AE261" s="376"/>
      <c r="AF261" s="376"/>
      <c r="AG261" s="376"/>
      <c r="AH261" s="376"/>
      <c r="AI261" s="376"/>
      <c r="AJ261" s="376"/>
      <c r="AK261" s="376"/>
      <c r="AL261" s="376"/>
      <c r="AM261" s="376"/>
      <c r="AN261" s="376"/>
      <c r="AO261" s="376"/>
      <c r="AP261" s="376"/>
      <c r="AQ261" s="376"/>
      <c r="AR261" s="376"/>
      <c r="AS261" s="376"/>
      <c r="AT261" s="376"/>
      <c r="AU261" s="376"/>
      <c r="AV261" s="376"/>
      <c r="AW261" s="376"/>
      <c r="AX261" s="376"/>
      <c r="AY261" s="376"/>
      <c r="AZ261" s="376"/>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531" customFormat="true" ht="15" customHeight="true" x14ac:dyDescent="0.2">
      <c r="B262" s="530"/>
      <c r="AC262" s="376"/>
      <c r="AD262" s="376"/>
      <c r="AE262" s="376"/>
      <c r="AF262" s="376"/>
      <c r="AG262" s="376"/>
      <c r="AH262" s="376"/>
      <c r="AI262" s="376"/>
      <c r="AJ262" s="376"/>
      <c r="AK262" s="376"/>
      <c r="AL262" s="376"/>
      <c r="AM262" s="376"/>
      <c r="AN262" s="376"/>
      <c r="AO262" s="376"/>
      <c r="AP262" s="376"/>
      <c r="AQ262" s="376"/>
      <c r="AR262" s="376"/>
      <c r="AS262" s="376"/>
      <c r="AT262" s="376"/>
      <c r="AU262" s="376"/>
      <c r="AV262" s="376"/>
      <c r="AW262" s="376"/>
      <c r="AX262" s="376"/>
      <c r="AY262" s="376"/>
      <c r="AZ262" s="376"/>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531" customFormat="true" ht="15" customHeight="true" x14ac:dyDescent="0.2">
      <c r="B263" s="530"/>
      <c r="AC263" s="376"/>
      <c r="AD263" s="376"/>
      <c r="AE263" s="376"/>
      <c r="AF263" s="376"/>
      <c r="AG263" s="376"/>
      <c r="AH263" s="376"/>
      <c r="AI263" s="376"/>
      <c r="AJ263" s="376"/>
      <c r="AK263" s="376"/>
      <c r="AL263" s="376"/>
      <c r="AM263" s="376"/>
      <c r="AN263" s="376"/>
      <c r="AO263" s="376"/>
      <c r="AP263" s="376"/>
      <c r="AQ263" s="376"/>
      <c r="AR263" s="376"/>
      <c r="AS263" s="376"/>
      <c r="AT263" s="376"/>
      <c r="AU263" s="376"/>
      <c r="AV263" s="376"/>
      <c r="AW263" s="376"/>
      <c r="AX263" s="376"/>
      <c r="AY263" s="376"/>
      <c r="AZ263" s="376"/>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531" customFormat="true" ht="15" customHeight="true" x14ac:dyDescent="0.2">
      <c r="B264" s="530"/>
      <c r="AC264" s="376"/>
      <c r="AD264" s="376"/>
      <c r="AE264" s="376"/>
      <c r="AF264" s="376"/>
      <c r="AG264" s="376"/>
      <c r="AH264" s="376"/>
      <c r="AI264" s="376"/>
      <c r="AJ264" s="376"/>
      <c r="AK264" s="376"/>
      <c r="AL264" s="376"/>
      <c r="AM264" s="376"/>
      <c r="AN264" s="376"/>
      <c r="AO264" s="376"/>
      <c r="AP264" s="376"/>
      <c r="AQ264" s="376"/>
      <c r="AR264" s="376"/>
      <c r="AS264" s="376"/>
      <c r="AT264" s="376"/>
      <c r="AU264" s="376"/>
      <c r="AV264" s="376"/>
      <c r="AW264" s="376"/>
      <c r="AX264" s="376"/>
      <c r="AY264" s="376"/>
      <c r="AZ264" s="376"/>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531" customFormat="true" ht="15" customHeight="true" x14ac:dyDescent="0.2">
      <c r="B265" s="530"/>
      <c r="AC265" s="376"/>
      <c r="AD265" s="376"/>
      <c r="AE265" s="376"/>
      <c r="AF265" s="376"/>
      <c r="AG265" s="376"/>
      <c r="AH265" s="376"/>
      <c r="AI265" s="376"/>
      <c r="AJ265" s="376"/>
      <c r="AK265" s="376"/>
      <c r="AL265" s="376"/>
      <c r="AM265" s="376"/>
      <c r="AN265" s="376"/>
      <c r="AO265" s="376"/>
      <c r="AP265" s="376"/>
      <c r="AQ265" s="376"/>
      <c r="AR265" s="376"/>
      <c r="AS265" s="376"/>
      <c r="AT265" s="376"/>
      <c r="AU265" s="376"/>
      <c r="AV265" s="376"/>
      <c r="AW265" s="376"/>
      <c r="AX265" s="376"/>
      <c r="AY265" s="376"/>
      <c r="AZ265" s="376"/>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531" customFormat="true" ht="15" customHeight="true" x14ac:dyDescent="0.2">
      <c r="B266" s="530"/>
      <c r="AC266" s="376"/>
      <c r="AD266" s="376"/>
      <c r="AE266" s="376"/>
      <c r="AF266" s="376"/>
      <c r="AG266" s="376"/>
      <c r="AH266" s="376"/>
      <c r="AI266" s="376"/>
      <c r="AJ266" s="376"/>
      <c r="AK266" s="376"/>
      <c r="AL266" s="376"/>
      <c r="AM266" s="376"/>
      <c r="AN266" s="376"/>
      <c r="AO266" s="376"/>
      <c r="AP266" s="376"/>
      <c r="AQ266" s="376"/>
      <c r="AR266" s="376"/>
      <c r="AS266" s="376"/>
      <c r="AT266" s="376"/>
      <c r="AU266" s="376"/>
      <c r="AV266" s="376"/>
      <c r="AW266" s="376"/>
      <c r="AX266" s="376"/>
      <c r="AY266" s="376"/>
      <c r="AZ266" s="376"/>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531" customFormat="true" ht="15" customHeight="true" x14ac:dyDescent="0.2">
      <c r="B267" s="530"/>
      <c r="AC267" s="376"/>
      <c r="AD267" s="376"/>
      <c r="AE267" s="376"/>
      <c r="AF267" s="376"/>
      <c r="AG267" s="376"/>
      <c r="AH267" s="376"/>
      <c r="AI267" s="376"/>
      <c r="AJ267" s="376"/>
      <c r="AK267" s="376"/>
      <c r="AL267" s="376"/>
      <c r="AM267" s="376"/>
      <c r="AN267" s="376"/>
      <c r="AO267" s="376"/>
      <c r="AP267" s="376"/>
      <c r="AQ267" s="376"/>
      <c r="AR267" s="376"/>
      <c r="AS267" s="376"/>
      <c r="AT267" s="376"/>
      <c r="AU267" s="376"/>
      <c r="AV267" s="376"/>
      <c r="AW267" s="376"/>
      <c r="AX267" s="376"/>
      <c r="AY267" s="376"/>
      <c r="AZ267" s="376"/>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531" customFormat="true" ht="15" customHeight="true" x14ac:dyDescent="0.2">
      <c r="B268" s="530"/>
      <c r="AC268" s="376"/>
      <c r="AD268" s="376"/>
      <c r="AE268" s="376"/>
      <c r="AF268" s="376"/>
      <c r="AG268" s="376"/>
      <c r="AH268" s="376"/>
      <c r="AI268" s="376"/>
      <c r="AJ268" s="376"/>
      <c r="AK268" s="376"/>
      <c r="AL268" s="376"/>
      <c r="AM268" s="376"/>
      <c r="AN268" s="376"/>
      <c r="AO268" s="376"/>
      <c r="AP268" s="376"/>
      <c r="AQ268" s="376"/>
      <c r="AR268" s="376"/>
      <c r="AS268" s="376"/>
      <c r="AT268" s="376"/>
      <c r="AU268" s="376"/>
      <c r="AV268" s="376"/>
      <c r="AW268" s="376"/>
      <c r="AX268" s="376"/>
      <c r="AY268" s="376"/>
      <c r="AZ268" s="376"/>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531" customFormat="true" ht="15" customHeight="true" x14ac:dyDescent="0.2">
      <c r="B269" s="530"/>
      <c r="AC269" s="376"/>
      <c r="AD269" s="376"/>
      <c r="AE269" s="376"/>
      <c r="AF269" s="376"/>
      <c r="AG269" s="376"/>
      <c r="AH269" s="376"/>
      <c r="AI269" s="376"/>
      <c r="AJ269" s="376"/>
      <c r="AK269" s="376"/>
      <c r="AL269" s="376"/>
      <c r="AM269" s="376"/>
      <c r="AN269" s="376"/>
      <c r="AO269" s="376"/>
      <c r="AP269" s="376"/>
      <c r="AQ269" s="376"/>
      <c r="AR269" s="376"/>
      <c r="AS269" s="376"/>
      <c r="AT269" s="376"/>
      <c r="AU269" s="376"/>
      <c r="AV269" s="376"/>
      <c r="AW269" s="376"/>
      <c r="AX269" s="376"/>
      <c r="AY269" s="376"/>
      <c r="AZ269" s="376"/>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531" customFormat="true" ht="15" customHeight="true" x14ac:dyDescent="0.2">
      <c r="B270" s="530"/>
      <c r="AC270" s="376"/>
      <c r="AD270" s="376"/>
      <c r="AE270" s="376"/>
      <c r="AF270" s="376"/>
      <c r="AG270" s="376"/>
      <c r="AH270" s="376"/>
      <c r="AI270" s="376"/>
      <c r="AJ270" s="376"/>
      <c r="AK270" s="376"/>
      <c r="AL270" s="376"/>
      <c r="AM270" s="376"/>
      <c r="AN270" s="376"/>
      <c r="AO270" s="376"/>
      <c r="AP270" s="376"/>
      <c r="AQ270" s="376"/>
      <c r="AR270" s="376"/>
      <c r="AS270" s="376"/>
      <c r="AT270" s="376"/>
      <c r="AU270" s="376"/>
      <c r="AV270" s="376"/>
      <c r="AW270" s="376"/>
      <c r="AX270" s="376"/>
      <c r="AY270" s="376"/>
      <c r="AZ270" s="376"/>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531" customFormat="true" ht="15" customHeight="true" x14ac:dyDescent="0.2">
      <c r="B271" s="530"/>
      <c r="AC271" s="376"/>
      <c r="AD271" s="376"/>
      <c r="AE271" s="376"/>
      <c r="AF271" s="376"/>
      <c r="AG271" s="376"/>
      <c r="AH271" s="376"/>
      <c r="AI271" s="376"/>
      <c r="AJ271" s="376"/>
      <c r="AK271" s="376"/>
      <c r="AL271" s="376"/>
      <c r="AM271" s="376"/>
      <c r="AN271" s="376"/>
      <c r="AO271" s="376"/>
      <c r="AP271" s="376"/>
      <c r="AQ271" s="376"/>
      <c r="AR271" s="376"/>
      <c r="AS271" s="376"/>
      <c r="AT271" s="376"/>
      <c r="AU271" s="376"/>
      <c r="AV271" s="376"/>
      <c r="AW271" s="376"/>
      <c r="AX271" s="376"/>
      <c r="AY271" s="376"/>
      <c r="AZ271" s="376"/>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531" customFormat="true" ht="15" customHeight="true" x14ac:dyDescent="0.2">
      <c r="B272" s="530"/>
      <c r="AC272" s="376"/>
      <c r="AD272" s="376"/>
      <c r="AE272" s="376"/>
      <c r="AF272" s="376"/>
      <c r="AG272" s="376"/>
      <c r="AH272" s="376"/>
      <c r="AI272" s="376"/>
      <c r="AJ272" s="376"/>
      <c r="AK272" s="376"/>
      <c r="AL272" s="376"/>
      <c r="AM272" s="376"/>
      <c r="AN272" s="376"/>
      <c r="AO272" s="376"/>
      <c r="AP272" s="376"/>
      <c r="AQ272" s="376"/>
      <c r="AR272" s="376"/>
      <c r="AS272" s="376"/>
      <c r="AT272" s="376"/>
      <c r="AU272" s="376"/>
      <c r="AV272" s="376"/>
      <c r="AW272" s="376"/>
      <c r="AX272" s="376"/>
      <c r="AY272" s="376"/>
      <c r="AZ272" s="376"/>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531" customFormat="true" ht="15" customHeight="true" x14ac:dyDescent="0.2">
      <c r="B273" s="530"/>
      <c r="AC273" s="376"/>
      <c r="AD273" s="376"/>
      <c r="AE273" s="376"/>
      <c r="AF273" s="376"/>
      <c r="AG273" s="376"/>
      <c r="AH273" s="376"/>
      <c r="AI273" s="376"/>
      <c r="AJ273" s="376"/>
      <c r="AK273" s="376"/>
      <c r="AL273" s="376"/>
      <c r="AM273" s="376"/>
      <c r="AN273" s="376"/>
      <c r="AO273" s="376"/>
      <c r="AP273" s="376"/>
      <c r="AQ273" s="376"/>
      <c r="AR273" s="376"/>
      <c r="AS273" s="376"/>
      <c r="AT273" s="376"/>
      <c r="AU273" s="376"/>
      <c r="AV273" s="376"/>
      <c r="AW273" s="376"/>
      <c r="AX273" s="376"/>
      <c r="AY273" s="376"/>
      <c r="AZ273" s="376"/>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531" customFormat="true" ht="15" customHeight="true" x14ac:dyDescent="0.2">
      <c r="B274" s="530"/>
      <c r="AC274" s="376"/>
      <c r="AD274" s="376"/>
      <c r="AE274" s="376"/>
      <c r="AF274" s="376"/>
      <c r="AG274" s="376"/>
      <c r="AH274" s="376"/>
      <c r="AI274" s="376"/>
      <c r="AJ274" s="376"/>
      <c r="AK274" s="376"/>
      <c r="AL274" s="376"/>
      <c r="AM274" s="376"/>
      <c r="AN274" s="376"/>
      <c r="AO274" s="376"/>
      <c r="AP274" s="376"/>
      <c r="AQ274" s="376"/>
      <c r="AR274" s="376"/>
      <c r="AS274" s="376"/>
      <c r="AT274" s="376"/>
      <c r="AU274" s="376"/>
      <c r="AV274" s="376"/>
      <c r="AW274" s="376"/>
      <c r="AX274" s="376"/>
      <c r="AY274" s="376"/>
      <c r="AZ274" s="376"/>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531" customFormat="true" ht="15" customHeight="true" x14ac:dyDescent="0.2">
      <c r="B275" s="530"/>
      <c r="AC275" s="376"/>
      <c r="AD275" s="376"/>
      <c r="AE275" s="376"/>
      <c r="AF275" s="376"/>
      <c r="AG275" s="376"/>
      <c r="AH275" s="376"/>
      <c r="AI275" s="376"/>
      <c r="AJ275" s="376"/>
      <c r="AK275" s="376"/>
      <c r="AL275" s="376"/>
      <c r="AM275" s="376"/>
      <c r="AN275" s="376"/>
      <c r="AO275" s="376"/>
      <c r="AP275" s="376"/>
      <c r="AQ275" s="376"/>
      <c r="AR275" s="376"/>
      <c r="AS275" s="376"/>
      <c r="AT275" s="376"/>
      <c r="AU275" s="376"/>
      <c r="AV275" s="376"/>
      <c r="AW275" s="376"/>
      <c r="AX275" s="376"/>
      <c r="AY275" s="376"/>
      <c r="AZ275" s="376"/>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531" customFormat="true" ht="15" customHeight="true" x14ac:dyDescent="0.2">
      <c r="B276" s="530"/>
      <c r="AC276" s="376"/>
      <c r="AD276" s="376"/>
      <c r="AE276" s="376"/>
      <c r="AF276" s="376"/>
      <c r="AG276" s="376"/>
      <c r="AH276" s="376"/>
      <c r="AI276" s="376"/>
      <c r="AJ276" s="376"/>
      <c r="AK276" s="376"/>
      <c r="AL276" s="376"/>
      <c r="AM276" s="376"/>
      <c r="AN276" s="376"/>
      <c r="AO276" s="376"/>
      <c r="AP276" s="376"/>
      <c r="AQ276" s="376"/>
      <c r="AR276" s="376"/>
      <c r="AS276" s="376"/>
      <c r="AT276" s="376"/>
      <c r="AU276" s="376"/>
      <c r="AV276" s="376"/>
      <c r="AW276" s="376"/>
      <c r="AX276" s="376"/>
      <c r="AY276" s="376"/>
      <c r="AZ276" s="376"/>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531" customFormat="true" ht="15" customHeight="true" x14ac:dyDescent="0.2">
      <c r="B277" s="530"/>
      <c r="AC277" s="376"/>
      <c r="AD277" s="376"/>
      <c r="AE277" s="376"/>
      <c r="AF277" s="376"/>
      <c r="AG277" s="376"/>
      <c r="AH277" s="376"/>
      <c r="AI277" s="376"/>
      <c r="AJ277" s="376"/>
      <c r="AK277" s="376"/>
      <c r="AL277" s="376"/>
      <c r="AM277" s="376"/>
      <c r="AN277" s="376"/>
      <c r="AO277" s="376"/>
      <c r="AP277" s="376"/>
      <c r="AQ277" s="376"/>
      <c r="AR277" s="376"/>
      <c r="AS277" s="376"/>
      <c r="AT277" s="376"/>
      <c r="AU277" s="376"/>
      <c r="AV277" s="376"/>
      <c r="AW277" s="376"/>
      <c r="AX277" s="376"/>
      <c r="AY277" s="376"/>
      <c r="AZ277" s="376"/>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531" customFormat="true" ht="15" customHeight="true" x14ac:dyDescent="0.2">
      <c r="B278" s="530"/>
      <c r="AC278" s="376"/>
      <c r="AD278" s="376"/>
      <c r="AE278" s="376"/>
      <c r="AF278" s="376"/>
      <c r="AG278" s="376"/>
      <c r="AH278" s="376"/>
      <c r="AI278" s="376"/>
      <c r="AJ278" s="376"/>
      <c r="AK278" s="376"/>
      <c r="AL278" s="376"/>
      <c r="AM278" s="376"/>
      <c r="AN278" s="376"/>
      <c r="AO278" s="376"/>
      <c r="AP278" s="376"/>
      <c r="AQ278" s="376"/>
      <c r="AR278" s="376"/>
      <c r="AS278" s="376"/>
      <c r="AT278" s="376"/>
      <c r="AU278" s="376"/>
      <c r="AV278" s="376"/>
      <c r="AW278" s="376"/>
      <c r="AX278" s="376"/>
      <c r="AY278" s="376"/>
      <c r="AZ278" s="376"/>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531" customFormat="true" ht="15" customHeight="true" x14ac:dyDescent="0.2">
      <c r="B279" s="530"/>
      <c r="AC279" s="376"/>
      <c r="AD279" s="376"/>
      <c r="AE279" s="376"/>
      <c r="AF279" s="376"/>
      <c r="AG279" s="376"/>
      <c r="AH279" s="376"/>
      <c r="AI279" s="376"/>
      <c r="AJ279" s="376"/>
      <c r="AK279" s="376"/>
      <c r="AL279" s="376"/>
      <c r="AM279" s="376"/>
      <c r="AN279" s="376"/>
      <c r="AO279" s="376"/>
      <c r="AP279" s="376"/>
      <c r="AQ279" s="376"/>
      <c r="AR279" s="376"/>
      <c r="AS279" s="376"/>
      <c r="AT279" s="376"/>
      <c r="AU279" s="376"/>
      <c r="AV279" s="376"/>
      <c r="AW279" s="376"/>
      <c r="AX279" s="376"/>
      <c r="AY279" s="376"/>
      <c r="AZ279" s="376"/>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531" customFormat="true" ht="15" customHeight="true" x14ac:dyDescent="0.2">
      <c r="B280" s="530"/>
      <c r="AC280" s="376"/>
      <c r="AD280" s="376"/>
      <c r="AE280" s="376"/>
      <c r="AF280" s="376"/>
      <c r="AG280" s="376"/>
      <c r="AH280" s="376"/>
      <c r="AI280" s="376"/>
      <c r="AJ280" s="376"/>
      <c r="AK280" s="376"/>
      <c r="AL280" s="376"/>
      <c r="AM280" s="376"/>
      <c r="AN280" s="376"/>
      <c r="AO280" s="376"/>
      <c r="AP280" s="376"/>
      <c r="AQ280" s="376"/>
      <c r="AR280" s="376"/>
      <c r="AS280" s="376"/>
      <c r="AT280" s="376"/>
      <c r="AU280" s="376"/>
      <c r="AV280" s="376"/>
      <c r="AW280" s="376"/>
      <c r="AX280" s="376"/>
      <c r="AY280" s="376"/>
      <c r="AZ280" s="376"/>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531" customFormat="true" ht="15" customHeight="true" x14ac:dyDescent="0.2">
      <c r="B281" s="530"/>
      <c r="AC281" s="376"/>
      <c r="AD281" s="376"/>
      <c r="AE281" s="376"/>
      <c r="AF281" s="376"/>
      <c r="AG281" s="376"/>
      <c r="AH281" s="376"/>
      <c r="AI281" s="376"/>
      <c r="AJ281" s="376"/>
      <c r="AK281" s="376"/>
      <c r="AL281" s="376"/>
      <c r="AM281" s="376"/>
      <c r="AN281" s="376"/>
      <c r="AO281" s="376"/>
      <c r="AP281" s="376"/>
      <c r="AQ281" s="376"/>
      <c r="AR281" s="376"/>
      <c r="AS281" s="376"/>
      <c r="AT281" s="376"/>
      <c r="AU281" s="376"/>
      <c r="AV281" s="376"/>
      <c r="AW281" s="376"/>
      <c r="AX281" s="376"/>
      <c r="AY281" s="376"/>
      <c r="AZ281" s="376"/>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531" customFormat="true" ht="15" customHeight="true" x14ac:dyDescent="0.2">
      <c r="B282" s="530"/>
      <c r="AC282" s="376"/>
      <c r="AD282" s="376"/>
      <c r="AE282" s="376"/>
      <c r="AF282" s="376"/>
      <c r="AG282" s="376"/>
      <c r="AH282" s="376"/>
      <c r="AI282" s="376"/>
      <c r="AJ282" s="376"/>
      <c r="AK282" s="376"/>
      <c r="AL282" s="376"/>
      <c r="AM282" s="376"/>
      <c r="AN282" s="376"/>
      <c r="AO282" s="376"/>
      <c r="AP282" s="376"/>
      <c r="AQ282" s="376"/>
      <c r="AR282" s="376"/>
      <c r="AS282" s="376"/>
      <c r="AT282" s="376"/>
      <c r="AU282" s="376"/>
      <c r="AV282" s="376"/>
      <c r="AW282" s="376"/>
      <c r="AX282" s="376"/>
      <c r="AY282" s="376"/>
      <c r="AZ282" s="376"/>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531" customFormat="true" ht="15" customHeight="true" x14ac:dyDescent="0.2">
      <c r="B283" s="530"/>
      <c r="AC283" s="376"/>
      <c r="AD283" s="376"/>
      <c r="AE283" s="376"/>
      <c r="AF283" s="376"/>
      <c r="AG283" s="376"/>
      <c r="AH283" s="376"/>
      <c r="AI283" s="376"/>
      <c r="AJ283" s="376"/>
      <c r="AK283" s="376"/>
      <c r="AL283" s="376"/>
      <c r="AM283" s="376"/>
      <c r="AN283" s="376"/>
      <c r="AO283" s="376"/>
      <c r="AP283" s="376"/>
      <c r="AQ283" s="376"/>
      <c r="AR283" s="376"/>
      <c r="AS283" s="376"/>
      <c r="AT283" s="376"/>
      <c r="AU283" s="376"/>
      <c r="AV283" s="376"/>
      <c r="AW283" s="376"/>
      <c r="AX283" s="376"/>
      <c r="AY283" s="376"/>
      <c r="AZ283" s="376"/>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531" customFormat="true" ht="15" customHeight="true" x14ac:dyDescent="0.2">
      <c r="B284" s="530"/>
      <c r="AC284" s="376"/>
      <c r="AD284" s="376"/>
      <c r="AE284" s="376"/>
      <c r="AF284" s="376"/>
      <c r="AG284" s="376"/>
      <c r="AH284" s="376"/>
      <c r="AI284" s="376"/>
      <c r="AJ284" s="376"/>
      <c r="AK284" s="376"/>
      <c r="AL284" s="376"/>
      <c r="AM284" s="376"/>
      <c r="AN284" s="376"/>
      <c r="AO284" s="376"/>
      <c r="AP284" s="376"/>
      <c r="AQ284" s="376"/>
      <c r="AR284" s="376"/>
      <c r="AS284" s="376"/>
      <c r="AT284" s="376"/>
      <c r="AU284" s="376"/>
      <c r="AV284" s="376"/>
      <c r="AW284" s="376"/>
      <c r="AX284" s="376"/>
      <c r="AY284" s="376"/>
      <c r="AZ284" s="376"/>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531" customFormat="true" ht="15" customHeight="true" x14ac:dyDescent="0.2">
      <c r="B285" s="530"/>
      <c r="AC285" s="376"/>
      <c r="AD285" s="376"/>
      <c r="AE285" s="376"/>
      <c r="AF285" s="376"/>
      <c r="AG285" s="376"/>
      <c r="AH285" s="376"/>
      <c r="AI285" s="376"/>
      <c r="AJ285" s="376"/>
      <c r="AK285" s="376"/>
      <c r="AL285" s="376"/>
      <c r="AM285" s="376"/>
      <c r="AN285" s="376"/>
      <c r="AO285" s="376"/>
      <c r="AP285" s="376"/>
      <c r="AQ285" s="376"/>
      <c r="AR285" s="376"/>
      <c r="AS285" s="376"/>
      <c r="AT285" s="376"/>
      <c r="AU285" s="376"/>
      <c r="AV285" s="376"/>
      <c r="AW285" s="376"/>
      <c r="AX285" s="376"/>
      <c r="AY285" s="376"/>
      <c r="AZ285" s="376"/>
      <c r="BA285" s="340"/>
      <c r="BB285" s="338"/>
      <c r="BC285" s="338"/>
      <c r="BD285" s="338"/>
      <c r="BE285" s="338"/>
      <c r="BF285" s="338"/>
      <c r="BG285" s="338"/>
      <c r="BH285" s="338"/>
      <c r="BI285" s="338"/>
      <c r="BJ285" s="338"/>
      <c r="BK285" s="338"/>
      <c r="BL285" s="338"/>
      <c r="BM285" s="338"/>
      <c r="BN285" s="338"/>
      <c r="BO285" s="338"/>
      <c r="BP285" s="338"/>
      <c r="BQ285" s="338"/>
      <c r="BR285" s="338"/>
      <c r="BS285" s="338"/>
      <c r="BT285" s="338"/>
      <c r="BU285" s="338"/>
      <c r="BV285" s="338"/>
      <c r="BW285" s="338"/>
      <c r="BX285" s="338"/>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531" customFormat="true" ht="15" customHeight="true" x14ac:dyDescent="0.2">
      <c r="B286" s="530"/>
      <c r="AC286" s="376"/>
      <c r="AD286" s="376"/>
      <c r="AE286" s="376"/>
      <c r="AF286" s="376"/>
      <c r="AG286" s="376"/>
      <c r="AH286" s="376"/>
      <c r="AI286" s="376"/>
      <c r="AJ286" s="376"/>
      <c r="AK286" s="376"/>
      <c r="AL286" s="376"/>
      <c r="AM286" s="376"/>
      <c r="AN286" s="376"/>
      <c r="AO286" s="376"/>
      <c r="AP286" s="376"/>
      <c r="AQ286" s="376"/>
      <c r="AR286" s="376"/>
      <c r="AS286" s="376"/>
      <c r="AT286" s="376"/>
      <c r="AU286" s="376"/>
      <c r="AV286" s="376"/>
      <c r="AW286" s="376"/>
      <c r="AX286" s="376"/>
      <c r="AY286" s="376"/>
      <c r="AZ286" s="376"/>
      <c r="BA286" s="340"/>
      <c r="BB286" s="338"/>
      <c r="BC286" s="338"/>
      <c r="BD286" s="338"/>
      <c r="BE286" s="338"/>
      <c r="BF286" s="338"/>
      <c r="BG286" s="338"/>
      <c r="BH286" s="338"/>
      <c r="BI286" s="338"/>
      <c r="BJ286" s="338"/>
      <c r="BK286" s="338"/>
      <c r="BL286" s="338"/>
      <c r="BM286" s="338"/>
      <c r="BN286" s="338"/>
      <c r="BO286" s="338"/>
      <c r="BP286" s="338"/>
      <c r="BQ286" s="338"/>
      <c r="BR286" s="338"/>
      <c r="BS286" s="338"/>
      <c r="BT286" s="338"/>
      <c r="BU286" s="338"/>
      <c r="BV286" s="338"/>
      <c r="BW286" s="338"/>
      <c r="BX286" s="338"/>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531" customFormat="true" ht="15" customHeight="true" x14ac:dyDescent="0.2">
      <c r="B287" s="530"/>
      <c r="AC287" s="376"/>
      <c r="AD287" s="376"/>
      <c r="AE287" s="376"/>
      <c r="AF287" s="376"/>
      <c r="AG287" s="376"/>
      <c r="AH287" s="376"/>
      <c r="AI287" s="376"/>
      <c r="AJ287" s="376"/>
      <c r="AK287" s="376"/>
      <c r="AL287" s="376"/>
      <c r="AM287" s="376"/>
      <c r="AN287" s="376"/>
      <c r="AO287" s="376"/>
      <c r="AP287" s="376"/>
      <c r="AQ287" s="376"/>
      <c r="AR287" s="376"/>
      <c r="AS287" s="376"/>
      <c r="AT287" s="376"/>
      <c r="AU287" s="376"/>
      <c r="AV287" s="376"/>
      <c r="AW287" s="376"/>
      <c r="AX287" s="376"/>
      <c r="AY287" s="376"/>
      <c r="AZ287" s="376"/>
      <c r="BA287" s="340"/>
      <c r="BB287" s="338"/>
      <c r="BC287" s="338"/>
      <c r="BD287" s="338"/>
      <c r="BE287" s="338"/>
      <c r="BF287" s="338"/>
      <c r="BG287" s="338"/>
      <c r="BH287" s="338"/>
      <c r="BI287" s="338"/>
      <c r="BJ287" s="338"/>
      <c r="BK287" s="338"/>
      <c r="BL287" s="338"/>
      <c r="BM287" s="338"/>
      <c r="BN287" s="338"/>
      <c r="BO287" s="338"/>
      <c r="BP287" s="338"/>
      <c r="BQ287" s="338"/>
      <c r="BR287" s="338"/>
      <c r="BS287" s="338"/>
      <c r="BT287" s="338"/>
      <c r="BU287" s="338"/>
      <c r="BV287" s="338"/>
      <c r="BW287" s="338"/>
      <c r="BX287" s="338"/>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531" customFormat="true" ht="15" customHeight="true" x14ac:dyDescent="0.2">
      <c r="B288" s="530"/>
      <c r="AC288" s="376"/>
      <c r="AD288" s="376"/>
      <c r="AE288" s="376"/>
      <c r="AF288" s="376"/>
      <c r="AG288" s="376"/>
      <c r="AH288" s="376"/>
      <c r="AI288" s="376"/>
      <c r="AJ288" s="376"/>
      <c r="AK288" s="376"/>
      <c r="AL288" s="376"/>
      <c r="AM288" s="376"/>
      <c r="AN288" s="376"/>
      <c r="AO288" s="376"/>
      <c r="AP288" s="376"/>
      <c r="AQ288" s="376"/>
      <c r="AR288" s="376"/>
      <c r="AS288" s="376"/>
      <c r="AT288" s="376"/>
      <c r="AU288" s="376"/>
      <c r="AV288" s="376"/>
      <c r="AW288" s="376"/>
      <c r="AX288" s="376"/>
      <c r="AY288" s="376"/>
      <c r="AZ288" s="376"/>
      <c r="BA288" s="340"/>
      <c r="BB288" s="338"/>
      <c r="BC288" s="338"/>
      <c r="BD288" s="338"/>
      <c r="BE288" s="338"/>
      <c r="BF288" s="338"/>
      <c r="BG288" s="338"/>
      <c r="BH288" s="338"/>
      <c r="BI288" s="338"/>
      <c r="BJ288" s="338"/>
      <c r="BK288" s="338"/>
      <c r="BL288" s="338"/>
      <c r="BM288" s="338"/>
      <c r="BN288" s="338"/>
      <c r="BO288" s="338"/>
      <c r="BP288" s="338"/>
      <c r="BQ288" s="338"/>
      <c r="BR288" s="338"/>
      <c r="BS288" s="338"/>
      <c r="BT288" s="338"/>
      <c r="BU288" s="338"/>
      <c r="BV288" s="338"/>
      <c r="BW288" s="338"/>
      <c r="BX288" s="338"/>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531" customFormat="true" ht="15" customHeight="true" x14ac:dyDescent="0.2">
      <c r="A289" s="544"/>
      <c r="B289" s="543"/>
      <c r="C289" s="544"/>
      <c r="AC289" s="376"/>
      <c r="AD289" s="376"/>
      <c r="AE289" s="376"/>
      <c r="AF289" s="376"/>
      <c r="AG289" s="376"/>
      <c r="AH289" s="376"/>
      <c r="AI289" s="376"/>
      <c r="AJ289" s="376"/>
      <c r="AK289" s="376"/>
      <c r="AL289" s="376"/>
      <c r="AM289" s="376"/>
      <c r="AN289" s="376"/>
      <c r="AO289" s="376"/>
      <c r="AP289" s="376"/>
      <c r="AQ289" s="376"/>
      <c r="AR289" s="376"/>
      <c r="AS289" s="376"/>
      <c r="AT289" s="376"/>
      <c r="AU289" s="376"/>
      <c r="AV289" s="376"/>
      <c r="AW289" s="376"/>
      <c r="AX289" s="376"/>
      <c r="AY289" s="376"/>
      <c r="AZ289" s="376"/>
      <c r="BA289" s="340"/>
      <c r="BB289" s="338"/>
      <c r="BC289" s="338"/>
      <c r="BD289" s="338"/>
      <c r="BE289" s="338"/>
      <c r="BF289" s="338"/>
      <c r="BG289" s="338"/>
      <c r="BH289" s="338"/>
      <c r="BI289" s="338"/>
      <c r="BJ289" s="338"/>
      <c r="BK289" s="338"/>
      <c r="BL289" s="338"/>
      <c r="BM289" s="338"/>
      <c r="BN289" s="338"/>
      <c r="BO289" s="338"/>
      <c r="BP289" s="338"/>
      <c r="BQ289" s="338"/>
      <c r="BR289" s="338"/>
      <c r="BS289" s="338"/>
      <c r="BT289" s="338"/>
      <c r="BU289" s="338"/>
      <c r="BV289" s="338"/>
      <c r="BW289" s="338"/>
      <c r="BX289" s="338"/>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531" customFormat="true" ht="15" customHeight="true" x14ac:dyDescent="0.2">
      <c r="A290" s="533"/>
      <c r="B290" s="200"/>
      <c r="C290" s="198"/>
      <c r="AC290" s="376"/>
      <c r="AD290" s="376"/>
      <c r="AE290" s="376"/>
      <c r="AF290" s="376"/>
      <c r="AG290" s="376"/>
      <c r="AH290" s="376"/>
      <c r="AI290" s="376"/>
      <c r="AJ290" s="376"/>
      <c r="AK290" s="376"/>
      <c r="AL290" s="376"/>
      <c r="AM290" s="376"/>
      <c r="AN290" s="376"/>
      <c r="AO290" s="376"/>
      <c r="AP290" s="376"/>
      <c r="AQ290" s="376"/>
      <c r="AR290" s="376"/>
      <c r="AS290" s="376"/>
      <c r="AT290" s="376"/>
      <c r="AU290" s="376"/>
      <c r="AV290" s="376"/>
      <c r="AW290" s="376"/>
      <c r="AX290" s="376"/>
      <c r="AY290" s="376"/>
      <c r="AZ290" s="376"/>
      <c r="BA290" s="340"/>
      <c r="BB290" s="338"/>
      <c r="BC290" s="338"/>
      <c r="BD290" s="338"/>
      <c r="BE290" s="338"/>
      <c r="BF290" s="338"/>
      <c r="BG290" s="338"/>
      <c r="BH290" s="338"/>
      <c r="BI290" s="338"/>
      <c r="BJ290" s="338"/>
      <c r="BK290" s="338"/>
      <c r="BL290" s="338"/>
      <c r="BM290" s="338"/>
      <c r="BN290" s="338"/>
      <c r="BO290" s="338"/>
      <c r="BP290" s="338"/>
      <c r="BQ290" s="338"/>
      <c r="BR290" s="338"/>
      <c r="BS290" s="338"/>
      <c r="BT290" s="338"/>
      <c r="BU290" s="338"/>
      <c r="BV290" s="338"/>
      <c r="BW290" s="338"/>
      <c r="BX290" s="338"/>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531" customFormat="true" ht="15" customHeight="true" x14ac:dyDescent="0.2">
      <c r="A291" s="533"/>
      <c r="B291" s="200"/>
      <c r="C291" s="198"/>
      <c r="AC291" s="376"/>
      <c r="AD291" s="376"/>
      <c r="AE291" s="376"/>
      <c r="AF291" s="376"/>
      <c r="AG291" s="376"/>
      <c r="AH291" s="376"/>
      <c r="AI291" s="376"/>
      <c r="AJ291" s="376"/>
      <c r="AK291" s="376"/>
      <c r="AL291" s="376"/>
      <c r="AM291" s="376"/>
      <c r="AN291" s="376"/>
      <c r="AO291" s="376"/>
      <c r="AP291" s="376"/>
      <c r="AQ291" s="376"/>
      <c r="AR291" s="376"/>
      <c r="AS291" s="376"/>
      <c r="AT291" s="376"/>
      <c r="AU291" s="376"/>
      <c r="AV291" s="376"/>
      <c r="AW291" s="376"/>
      <c r="AX291" s="376"/>
      <c r="AY291" s="376"/>
      <c r="AZ291" s="376"/>
      <c r="BA291" s="340"/>
      <c r="BB291" s="338"/>
      <c r="BC291" s="338"/>
      <c r="BD291" s="338"/>
      <c r="BE291" s="338"/>
      <c r="BF291" s="338"/>
      <c r="BG291" s="338"/>
      <c r="BH291" s="338"/>
      <c r="BI291" s="338"/>
      <c r="BJ291" s="338"/>
      <c r="BK291" s="338"/>
      <c r="BL291" s="338"/>
      <c r="BM291" s="338"/>
      <c r="BN291" s="338"/>
      <c r="BO291" s="338"/>
      <c r="BP291" s="338"/>
      <c r="BQ291" s="338"/>
      <c r="BR291" s="338"/>
      <c r="BS291" s="338"/>
      <c r="BT291" s="338"/>
      <c r="BU291" s="338"/>
      <c r="BV291" s="338"/>
      <c r="BW291" s="338"/>
      <c r="BX291" s="338"/>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531" customFormat="true" ht="15" customHeight="true" x14ac:dyDescent="0.2">
      <c r="A292" s="533"/>
      <c r="B292" s="200"/>
      <c r="C292" s="198"/>
      <c r="AC292" s="376"/>
      <c r="AD292" s="376"/>
      <c r="AE292" s="376"/>
      <c r="AF292" s="376"/>
      <c r="AG292" s="376"/>
      <c r="AH292" s="376"/>
      <c r="AI292" s="376"/>
      <c r="AJ292" s="376"/>
      <c r="AK292" s="376"/>
      <c r="AL292" s="376"/>
      <c r="AM292" s="376"/>
      <c r="AN292" s="376"/>
      <c r="AO292" s="376"/>
      <c r="AP292" s="376"/>
      <c r="AQ292" s="376"/>
      <c r="AR292" s="376"/>
      <c r="AS292" s="376"/>
      <c r="AT292" s="376"/>
      <c r="AU292" s="376"/>
      <c r="AV292" s="376"/>
      <c r="AW292" s="376"/>
      <c r="AX292" s="376"/>
      <c r="AY292" s="376"/>
      <c r="AZ292" s="376"/>
      <c r="BA292" s="340"/>
      <c r="BB292" s="338"/>
      <c r="BC292" s="338"/>
      <c r="BD292" s="338"/>
      <c r="BE292" s="338"/>
      <c r="BF292" s="338"/>
      <c r="BG292" s="338"/>
      <c r="BH292" s="338"/>
      <c r="BI292" s="338"/>
      <c r="BJ292" s="338"/>
      <c r="BK292" s="338"/>
      <c r="BL292" s="338"/>
      <c r="BM292" s="338"/>
      <c r="BN292" s="338"/>
      <c r="BO292" s="338"/>
      <c r="BP292" s="338"/>
      <c r="BQ292" s="338"/>
      <c r="BR292" s="338"/>
      <c r="BS292" s="338"/>
      <c r="BT292" s="338"/>
      <c r="BU292" s="338"/>
      <c r="BV292" s="338"/>
      <c r="BW292" s="338"/>
      <c r="BX292" s="338"/>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531" customFormat="true" ht="15" customHeight="true" x14ac:dyDescent="0.2">
      <c r="A293" s="533"/>
      <c r="B293" s="200"/>
      <c r="C293" s="199"/>
      <c r="AC293" s="376"/>
      <c r="AD293" s="376"/>
      <c r="AE293" s="376"/>
      <c r="AF293" s="376"/>
      <c r="AG293" s="376"/>
      <c r="AH293" s="376"/>
      <c r="AI293" s="376"/>
      <c r="AJ293" s="376"/>
      <c r="AK293" s="376"/>
      <c r="AL293" s="376"/>
      <c r="AM293" s="376"/>
      <c r="AN293" s="376"/>
      <c r="AO293" s="376"/>
      <c r="AP293" s="376"/>
      <c r="AQ293" s="376"/>
      <c r="AR293" s="376"/>
      <c r="AS293" s="376"/>
      <c r="AT293" s="376"/>
      <c r="AU293" s="376"/>
      <c r="AV293" s="376"/>
      <c r="AW293" s="376"/>
      <c r="AX293" s="376"/>
      <c r="AY293" s="376"/>
      <c r="AZ293" s="376"/>
      <c r="BA293" s="340"/>
      <c r="BB293" s="338"/>
      <c r="BC293" s="338"/>
      <c r="BD293" s="338"/>
      <c r="BE293" s="338"/>
      <c r="BF293" s="338"/>
      <c r="BG293" s="338"/>
      <c r="BH293" s="338"/>
      <c r="BI293" s="338"/>
      <c r="BJ293" s="338"/>
      <c r="BK293" s="338"/>
      <c r="BL293" s="338"/>
      <c r="BM293" s="338"/>
      <c r="BN293" s="338"/>
      <c r="BO293" s="338"/>
      <c r="BP293" s="338"/>
      <c r="BQ293" s="338"/>
      <c r="BR293" s="338"/>
      <c r="BS293" s="338"/>
      <c r="BT293" s="338"/>
      <c r="BU293" s="338"/>
      <c r="BV293" s="338"/>
      <c r="BW293" s="338"/>
      <c r="BX293" s="338"/>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531" customFormat="true" ht="15" customHeight="true" x14ac:dyDescent="0.2">
      <c r="A294" s="533"/>
      <c r="B294" s="200"/>
      <c r="C294" s="199"/>
      <c r="AC294" s="376"/>
      <c r="AD294" s="376"/>
      <c r="AE294" s="376"/>
      <c r="AF294" s="376"/>
      <c r="AG294" s="376"/>
      <c r="AH294" s="376"/>
      <c r="AI294" s="376"/>
      <c r="AJ294" s="376"/>
      <c r="AK294" s="376"/>
      <c r="AL294" s="376"/>
      <c r="AM294" s="376"/>
      <c r="AN294" s="376"/>
      <c r="AO294" s="376"/>
      <c r="AP294" s="376"/>
      <c r="AQ294" s="376"/>
      <c r="AR294" s="376"/>
      <c r="AS294" s="376"/>
      <c r="AT294" s="376"/>
      <c r="AU294" s="376"/>
      <c r="AV294" s="376"/>
      <c r="AW294" s="376"/>
      <c r="AX294" s="376"/>
      <c r="AY294" s="376"/>
      <c r="AZ294" s="376"/>
      <c r="BA294" s="340"/>
      <c r="BB294" s="338"/>
      <c r="BC294" s="338"/>
      <c r="BD294" s="338"/>
      <c r="BE294" s="338"/>
      <c r="BF294" s="338"/>
      <c r="BG294" s="338"/>
      <c r="BH294" s="338"/>
      <c r="BI294" s="338"/>
      <c r="BJ294" s="338"/>
      <c r="BK294" s="338"/>
      <c r="BL294" s="338"/>
      <c r="BM294" s="338"/>
      <c r="BN294" s="338"/>
      <c r="BO294" s="338"/>
      <c r="BP294" s="338"/>
      <c r="BQ294" s="338"/>
      <c r="BR294" s="338"/>
      <c r="BS294" s="338"/>
      <c r="BT294" s="338"/>
      <c r="BU294" s="338"/>
      <c r="BV294" s="338"/>
      <c r="BW294" s="338"/>
      <c r="BX294" s="338"/>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531" customFormat="true" ht="15" customHeight="true" x14ac:dyDescent="0.2">
      <c r="A295" s="533"/>
      <c r="B295" s="200"/>
      <c r="C295" s="199"/>
      <c r="AC295" s="376"/>
      <c r="AD295" s="376"/>
      <c r="AE295" s="376"/>
      <c r="AF295" s="376"/>
      <c r="AG295" s="376"/>
      <c r="AH295" s="376"/>
      <c r="AI295" s="376"/>
      <c r="AJ295" s="376"/>
      <c r="AK295" s="376"/>
      <c r="AL295" s="376"/>
      <c r="AM295" s="376"/>
      <c r="AN295" s="376"/>
      <c r="AO295" s="376"/>
      <c r="AP295" s="376"/>
      <c r="AQ295" s="376"/>
      <c r="AR295" s="376"/>
      <c r="AS295" s="376"/>
      <c r="AT295" s="376"/>
      <c r="AU295" s="376"/>
      <c r="AV295" s="376"/>
      <c r="AW295" s="376"/>
      <c r="AX295" s="376"/>
      <c r="AY295" s="376"/>
      <c r="AZ295" s="376"/>
      <c r="BA295" s="340"/>
      <c r="BB295" s="338"/>
      <c r="BC295" s="338"/>
      <c r="BD295" s="338"/>
      <c r="BE295" s="338"/>
      <c r="BF295" s="338"/>
      <c r="BG295" s="338"/>
      <c r="BH295" s="338"/>
      <c r="BI295" s="338"/>
      <c r="BJ295" s="338"/>
      <c r="BK295" s="338"/>
      <c r="BL295" s="338"/>
      <c r="BM295" s="338"/>
      <c r="BN295" s="338"/>
      <c r="BO295" s="338"/>
      <c r="BP295" s="338"/>
      <c r="BQ295" s="338"/>
      <c r="BR295" s="338"/>
      <c r="BS295" s="338"/>
      <c r="BT295" s="338"/>
      <c r="BU295" s="338"/>
      <c r="BV295" s="338"/>
      <c r="BW295" s="338"/>
      <c r="BX295" s="338"/>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531" customFormat="true" ht="15" customHeight="true" x14ac:dyDescent="0.2">
      <c r="A296" s="533"/>
      <c r="B296" s="200"/>
      <c r="C296" s="199"/>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0"/>
      <c r="BB296" s="338"/>
      <c r="BC296" s="338"/>
      <c r="BD296" s="338"/>
      <c r="BE296" s="338"/>
      <c r="BF296" s="338"/>
      <c r="BG296" s="338"/>
      <c r="BH296" s="338"/>
      <c r="BI296" s="338"/>
      <c r="BJ296" s="338"/>
      <c r="BK296" s="338"/>
      <c r="BL296" s="338"/>
      <c r="BM296" s="338"/>
      <c r="BN296" s="338"/>
      <c r="BO296" s="338"/>
      <c r="BP296" s="338"/>
      <c r="BQ296" s="338"/>
      <c r="BR296" s="338"/>
      <c r="BS296" s="338"/>
      <c r="BT296" s="338"/>
      <c r="BU296" s="338"/>
      <c r="BV296" s="338"/>
      <c r="BW296" s="338"/>
      <c r="BX296" s="338"/>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531" customFormat="true" ht="15" customHeight="true" x14ac:dyDescent="0.2">
      <c r="A297" s="533"/>
      <c r="B297" s="200"/>
      <c r="C297" s="199"/>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0"/>
      <c r="BB297" s="338"/>
      <c r="BC297" s="338"/>
      <c r="BD297" s="338"/>
      <c r="BE297" s="338"/>
      <c r="BF297" s="338"/>
      <c r="BG297" s="338"/>
      <c r="BH297" s="338"/>
      <c r="BI297" s="338"/>
      <c r="BJ297" s="338"/>
      <c r="BK297" s="338"/>
      <c r="BL297" s="338"/>
      <c r="BM297" s="338"/>
      <c r="BN297" s="338"/>
      <c r="BO297" s="338"/>
      <c r="BP297" s="338"/>
      <c r="BQ297" s="338"/>
      <c r="BR297" s="338"/>
      <c r="BS297" s="338"/>
      <c r="BT297" s="338"/>
      <c r="BU297" s="338"/>
      <c r="BV297" s="338"/>
      <c r="BW297" s="338"/>
      <c r="BX297" s="338"/>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531" customFormat="true" ht="15" customHeight="true" x14ac:dyDescent="0.2">
      <c r="B298" s="530"/>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0"/>
      <c r="BB298" s="338"/>
      <c r="BC298" s="338"/>
      <c r="BD298" s="338"/>
      <c r="BE298" s="338"/>
      <c r="BF298" s="338"/>
      <c r="BG298" s="338"/>
      <c r="BH298" s="338"/>
      <c r="BI298" s="338"/>
      <c r="BJ298" s="338"/>
      <c r="BK298" s="338"/>
      <c r="BL298" s="338"/>
      <c r="BM298" s="338"/>
      <c r="BN298" s="338"/>
      <c r="BO298" s="338"/>
      <c r="BP298" s="338"/>
      <c r="BQ298" s="338"/>
      <c r="BR298" s="338"/>
      <c r="BS298" s="338"/>
      <c r="BT298" s="338"/>
      <c r="BU298" s="338"/>
      <c r="BV298" s="338"/>
      <c r="BW298" s="338"/>
      <c r="BX298" s="338"/>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531" customFormat="true" ht="15" customHeight="true" x14ac:dyDescent="0.2">
      <c r="A299" s="544"/>
      <c r="B299" s="543"/>
      <c r="C299" s="544"/>
      <c r="D299" s="544"/>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0"/>
      <c r="BB299" s="338"/>
      <c r="BC299" s="338"/>
      <c r="BD299" s="338"/>
      <c r="BE299" s="338"/>
      <c r="BF299" s="338"/>
      <c r="BG299" s="338"/>
      <c r="BH299" s="338"/>
      <c r="BI299" s="338"/>
      <c r="BJ299" s="338"/>
      <c r="BK299" s="338"/>
      <c r="BL299" s="338"/>
      <c r="BM299" s="338"/>
      <c r="BN299" s="338"/>
      <c r="BO299" s="338"/>
      <c r="BP299" s="338"/>
      <c r="BQ299" s="338"/>
      <c r="BR299" s="338"/>
      <c r="BS299" s="338"/>
      <c r="BT299" s="338"/>
      <c r="BU299" s="338"/>
      <c r="BV299" s="338"/>
      <c r="BW299" s="338"/>
      <c r="BX299" s="338"/>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531" customFormat="true" ht="15" customHeight="true" x14ac:dyDescent="0.2">
      <c r="A300" s="533"/>
      <c r="B300" s="200"/>
      <c r="C300" s="198"/>
      <c r="D300" s="198"/>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0"/>
      <c r="BB300" s="338"/>
      <c r="BC300" s="338"/>
      <c r="BD300" s="338"/>
      <c r="BE300" s="338"/>
      <c r="BF300" s="338"/>
      <c r="BG300" s="338"/>
      <c r="BH300" s="338"/>
      <c r="BI300" s="338"/>
      <c r="BJ300" s="338"/>
      <c r="BK300" s="338"/>
      <c r="BL300" s="338"/>
      <c r="BM300" s="338"/>
      <c r="BN300" s="338"/>
      <c r="BO300" s="338"/>
      <c r="BP300" s="338"/>
      <c r="BQ300" s="338"/>
      <c r="BR300" s="338"/>
      <c r="BS300" s="338"/>
      <c r="BT300" s="338"/>
      <c r="BU300" s="338"/>
      <c r="BV300" s="338"/>
      <c r="BW300" s="338"/>
      <c r="BX300" s="338"/>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531" customFormat="true" ht="15" customHeight="true" x14ac:dyDescent="0.2">
      <c r="A301" s="533"/>
      <c r="B301" s="200"/>
      <c r="C301" s="198"/>
      <c r="D301" s="198"/>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0"/>
      <c r="BB301" s="338"/>
      <c r="BC301" s="338"/>
      <c r="BD301" s="338"/>
      <c r="BE301" s="338"/>
      <c r="BF301" s="338"/>
      <c r="BG301" s="338"/>
      <c r="BH301" s="338"/>
      <c r="BI301" s="338"/>
      <c r="BJ301" s="338"/>
      <c r="BK301" s="338"/>
      <c r="BL301" s="338"/>
      <c r="BM301" s="338"/>
      <c r="BN301" s="338"/>
      <c r="BO301" s="338"/>
      <c r="BP301" s="338"/>
      <c r="BQ301" s="338"/>
      <c r="BR301" s="338"/>
      <c r="BS301" s="338"/>
      <c r="BT301" s="338"/>
      <c r="BU301" s="338"/>
      <c r="BV301" s="338"/>
      <c r="BW301" s="338"/>
      <c r="BX301" s="338"/>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531" customFormat="true" ht="15" customHeight="true" x14ac:dyDescent="0.2">
      <c r="A302" s="533"/>
      <c r="B302" s="200"/>
      <c r="C302" s="198"/>
      <c r="D302" s="198"/>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0"/>
      <c r="BB302" s="338"/>
      <c r="BC302" s="338"/>
      <c r="BD302" s="338"/>
      <c r="BE302" s="338"/>
      <c r="BF302" s="338"/>
      <c r="BG302" s="338"/>
      <c r="BH302" s="338"/>
      <c r="BI302" s="338"/>
      <c r="BJ302" s="338"/>
      <c r="BK302" s="338"/>
      <c r="BL302" s="338"/>
      <c r="BM302" s="338"/>
      <c r="BN302" s="338"/>
      <c r="BO302" s="338"/>
      <c r="BP302" s="338"/>
      <c r="BQ302" s="338"/>
      <c r="BR302" s="338"/>
      <c r="BS302" s="338"/>
      <c r="BT302" s="338"/>
      <c r="BU302" s="338"/>
      <c r="BV302" s="338"/>
      <c r="BW302" s="338"/>
      <c r="BX302" s="338"/>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531" customFormat="true" ht="15" customHeight="true" x14ac:dyDescent="0.2">
      <c r="A303" s="533"/>
      <c r="B303" s="200"/>
      <c r="C303" s="199"/>
      <c r="D303" s="199"/>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0"/>
      <c r="BB303" s="338"/>
      <c r="BC303" s="338"/>
      <c r="BD303" s="338"/>
      <c r="BE303" s="338"/>
      <c r="BF303" s="338"/>
      <c r="BG303" s="338"/>
      <c r="BH303" s="338"/>
      <c r="BI303" s="338"/>
      <c r="BJ303" s="338"/>
      <c r="BK303" s="338"/>
      <c r="BL303" s="338"/>
      <c r="BM303" s="338"/>
      <c r="BN303" s="338"/>
      <c r="BO303" s="338"/>
      <c r="BP303" s="338"/>
      <c r="BQ303" s="338"/>
      <c r="BR303" s="338"/>
      <c r="BS303" s="338"/>
      <c r="BT303" s="338"/>
      <c r="BU303" s="338"/>
      <c r="BV303" s="338"/>
      <c r="BW303" s="338"/>
      <c r="BX303" s="338"/>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531" customFormat="true" ht="15" customHeight="true" x14ac:dyDescent="0.2">
      <c r="A304" s="533"/>
      <c r="B304" s="200"/>
      <c r="C304" s="199"/>
      <c r="D304" s="199"/>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0"/>
      <c r="BB304" s="338"/>
      <c r="BC304" s="338"/>
      <c r="BD304" s="338"/>
      <c r="BE304" s="338"/>
      <c r="BF304" s="338"/>
      <c r="BG304" s="338"/>
      <c r="BH304" s="338"/>
      <c r="BI304" s="338"/>
      <c r="BJ304" s="338"/>
      <c r="BK304" s="338"/>
      <c r="BL304" s="338"/>
      <c r="BM304" s="338"/>
      <c r="BN304" s="338"/>
      <c r="BO304" s="338"/>
      <c r="BP304" s="338"/>
      <c r="BQ304" s="338"/>
      <c r="BR304" s="338"/>
      <c r="BS304" s="338"/>
      <c r="BT304" s="338"/>
      <c r="BU304" s="338"/>
      <c r="BV304" s="338"/>
      <c r="BW304" s="338"/>
      <c r="BX304" s="338"/>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531" customFormat="true" ht="15" customHeight="true" x14ac:dyDescent="0.2">
      <c r="A305" s="533"/>
      <c r="B305" s="200"/>
      <c r="C305" s="199"/>
      <c r="D305" s="199"/>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0"/>
      <c r="BB305" s="338"/>
      <c r="BC305" s="338"/>
      <c r="BD305" s="338"/>
      <c r="BE305" s="338"/>
      <c r="BF305" s="338"/>
      <c r="BG305" s="338"/>
      <c r="BH305" s="338"/>
      <c r="BI305" s="338"/>
      <c r="BJ305" s="338"/>
      <c r="BK305" s="338"/>
      <c r="BL305" s="338"/>
      <c r="BM305" s="338"/>
      <c r="BN305" s="338"/>
      <c r="BO305" s="338"/>
      <c r="BP305" s="338"/>
      <c r="BQ305" s="338"/>
      <c r="BR305" s="338"/>
      <c r="BS305" s="338"/>
      <c r="BT305" s="338"/>
      <c r="BU305" s="338"/>
      <c r="BV305" s="338"/>
      <c r="BW305" s="338"/>
      <c r="BX305" s="338"/>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531" customFormat="true" ht="15" customHeight="true" x14ac:dyDescent="0.2">
      <c r="B306" s="530"/>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0"/>
      <c r="BB306" s="338"/>
      <c r="BC306" s="338"/>
      <c r="BD306" s="338"/>
      <c r="BE306" s="338"/>
      <c r="BF306" s="338"/>
      <c r="BG306" s="338"/>
      <c r="BH306" s="338"/>
      <c r="BI306" s="338"/>
      <c r="BJ306" s="338"/>
      <c r="BK306" s="338"/>
      <c r="BL306" s="338"/>
      <c r="BM306" s="338"/>
      <c r="BN306" s="338"/>
      <c r="BO306" s="338"/>
      <c r="BP306" s="338"/>
      <c r="BQ306" s="338"/>
      <c r="BR306" s="338"/>
      <c r="BS306" s="338"/>
      <c r="BT306" s="338"/>
      <c r="BU306" s="338"/>
      <c r="BV306" s="338"/>
      <c r="BW306" s="338"/>
      <c r="BX306" s="338"/>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531" customFormat="true" ht="15" customHeight="true" x14ac:dyDescent="0.2">
      <c r="B307" s="530"/>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0"/>
      <c r="BB307" s="338"/>
      <c r="BC307" s="338"/>
      <c r="BD307" s="338"/>
      <c r="BE307" s="338"/>
      <c r="BF307" s="338"/>
      <c r="BG307" s="338"/>
      <c r="BH307" s="338"/>
      <c r="BI307" s="338"/>
      <c r="BJ307" s="338"/>
      <c r="BK307" s="338"/>
      <c r="BL307" s="338"/>
      <c r="BM307" s="338"/>
      <c r="BN307" s="338"/>
      <c r="BO307" s="338"/>
      <c r="BP307" s="338"/>
      <c r="BQ307" s="338"/>
      <c r="BR307" s="338"/>
      <c r="BS307" s="338"/>
      <c r="BT307" s="338"/>
      <c r="BU307" s="338"/>
      <c r="BV307" s="338"/>
      <c r="BW307" s="338"/>
      <c r="BX307" s="338"/>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531" customFormat="true" ht="15" customHeight="true" x14ac:dyDescent="0.2">
      <c r="B308" s="530"/>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0"/>
      <c r="BB308" s="338"/>
      <c r="BC308" s="338"/>
      <c r="BD308" s="338"/>
      <c r="BE308" s="338"/>
      <c r="BF308" s="338"/>
      <c r="BG308" s="338"/>
      <c r="BH308" s="338"/>
      <c r="BI308" s="338"/>
      <c r="BJ308" s="338"/>
      <c r="BK308" s="338"/>
      <c r="BL308" s="338"/>
      <c r="BM308" s="338"/>
      <c r="BN308" s="338"/>
      <c r="BO308" s="338"/>
      <c r="BP308" s="338"/>
      <c r="BQ308" s="338"/>
      <c r="BR308" s="338"/>
      <c r="BS308" s="338"/>
      <c r="BT308" s="338"/>
      <c r="BU308" s="338"/>
      <c r="BV308" s="338"/>
      <c r="BW308" s="338"/>
      <c r="BX308" s="338"/>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531" customFormat="true" ht="15" customHeight="true" x14ac:dyDescent="0.2">
      <c r="B309" s="530"/>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0"/>
      <c r="BB309" s="338"/>
      <c r="BC309" s="338"/>
      <c r="BD309" s="338"/>
      <c r="BE309" s="338"/>
      <c r="BF309" s="338"/>
      <c r="BG309" s="338"/>
      <c r="BH309" s="338"/>
      <c r="BI309" s="338"/>
      <c r="BJ309" s="338"/>
      <c r="BK309" s="338"/>
      <c r="BL309" s="338"/>
      <c r="BM309" s="338"/>
      <c r="BN309" s="338"/>
      <c r="BO309" s="338"/>
      <c r="BP309" s="338"/>
      <c r="BQ309" s="338"/>
      <c r="BR309" s="338"/>
      <c r="BS309" s="338"/>
      <c r="BT309" s="338"/>
      <c r="BU309" s="338"/>
      <c r="BV309" s="338"/>
      <c r="BW309" s="338"/>
      <c r="BX309" s="338"/>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531" customFormat="true" ht="15" customHeight="true" x14ac:dyDescent="0.2">
      <c r="B310" s="530"/>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0"/>
      <c r="BB310" s="338"/>
      <c r="BC310" s="338"/>
      <c r="BD310" s="338"/>
      <c r="BE310" s="338"/>
      <c r="BF310" s="338"/>
      <c r="BG310" s="338"/>
      <c r="BH310" s="338"/>
      <c r="BI310" s="338"/>
      <c r="BJ310" s="338"/>
      <c r="BK310" s="338"/>
      <c r="BL310" s="338"/>
      <c r="BM310" s="338"/>
      <c r="BN310" s="338"/>
      <c r="BO310" s="338"/>
      <c r="BP310" s="338"/>
      <c r="BQ310" s="338"/>
      <c r="BR310" s="338"/>
      <c r="BS310" s="338"/>
      <c r="BT310" s="338"/>
      <c r="BU310" s="338"/>
      <c r="BV310" s="338"/>
      <c r="BW310" s="338"/>
      <c r="BX310" s="338"/>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531" customFormat="true" ht="15" customHeight="true" x14ac:dyDescent="0.2">
      <c r="B311" s="530"/>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0"/>
      <c r="BB311" s="338"/>
      <c r="BC311" s="338"/>
      <c r="BD311" s="338"/>
      <c r="BE311" s="338"/>
      <c r="BF311" s="338"/>
      <c r="BG311" s="338"/>
      <c r="BH311" s="338"/>
      <c r="BI311" s="338"/>
      <c r="BJ311" s="338"/>
      <c r="BK311" s="338"/>
      <c r="BL311" s="338"/>
      <c r="BM311" s="338"/>
      <c r="BN311" s="338"/>
      <c r="BO311" s="338"/>
      <c r="BP311" s="338"/>
      <c r="BQ311" s="338"/>
      <c r="BR311" s="338"/>
      <c r="BS311" s="338"/>
      <c r="BT311" s="338"/>
      <c r="BU311" s="338"/>
      <c r="BV311" s="338"/>
      <c r="BW311" s="338"/>
      <c r="BX311" s="338"/>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531" customFormat="true" ht="15" customHeight="true" x14ac:dyDescent="0.2">
      <c r="B312" s="530"/>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0"/>
      <c r="BB312" s="338"/>
      <c r="BC312" s="338"/>
      <c r="BD312" s="338"/>
      <c r="BE312" s="338"/>
      <c r="BF312" s="338"/>
      <c r="BG312" s="338"/>
      <c r="BH312" s="338"/>
      <c r="BI312" s="338"/>
      <c r="BJ312" s="338"/>
      <c r="BK312" s="338"/>
      <c r="BL312" s="338"/>
      <c r="BM312" s="338"/>
      <c r="BN312" s="338"/>
      <c r="BO312" s="338"/>
      <c r="BP312" s="338"/>
      <c r="BQ312" s="338"/>
      <c r="BR312" s="338"/>
      <c r="BS312" s="338"/>
      <c r="BT312" s="338"/>
      <c r="BU312" s="338"/>
      <c r="BV312" s="338"/>
      <c r="BW312" s="338"/>
      <c r="BX312" s="338"/>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531" customFormat="true" ht="15" customHeight="true" x14ac:dyDescent="0.2">
      <c r="B313" s="530"/>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0"/>
      <c r="BB313" s="338"/>
      <c r="BC313" s="338"/>
      <c r="BD313" s="338"/>
      <c r="BE313" s="338"/>
      <c r="BF313" s="338"/>
      <c r="BG313" s="338"/>
      <c r="BH313" s="338"/>
      <c r="BI313" s="338"/>
      <c r="BJ313" s="338"/>
      <c r="BK313" s="338"/>
      <c r="BL313" s="338"/>
      <c r="BM313" s="338"/>
      <c r="BN313" s="338"/>
      <c r="BO313" s="338"/>
      <c r="BP313" s="338"/>
      <c r="BQ313" s="338"/>
      <c r="BR313" s="338"/>
      <c r="BS313" s="338"/>
      <c r="BT313" s="338"/>
      <c r="BU313" s="338"/>
      <c r="BV313" s="338"/>
      <c r="BW313" s="338"/>
      <c r="BX313" s="338"/>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531" customFormat="true" ht="15" customHeight="true" x14ac:dyDescent="0.2">
      <c r="B314" s="530"/>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0"/>
      <c r="BB314" s="338"/>
      <c r="BC314" s="338"/>
      <c r="BD314" s="338"/>
      <c r="BE314" s="338"/>
      <c r="BF314" s="338"/>
      <c r="BG314" s="338"/>
      <c r="BH314" s="338"/>
      <c r="BI314" s="338"/>
      <c r="BJ314" s="338"/>
      <c r="BK314" s="338"/>
      <c r="BL314" s="338"/>
      <c r="BM314" s="338"/>
      <c r="BN314" s="338"/>
      <c r="BO314" s="338"/>
      <c r="BP314" s="338"/>
      <c r="BQ314" s="338"/>
      <c r="BR314" s="338"/>
      <c r="BS314" s="338"/>
      <c r="BT314" s="338"/>
      <c r="BU314" s="338"/>
      <c r="BV314" s="338"/>
      <c r="BW314" s="338"/>
      <c r="BX314" s="338"/>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531" customFormat="true" ht="15" customHeight="true" x14ac:dyDescent="0.2">
      <c r="B315" s="530"/>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0"/>
      <c r="BB315" s="338"/>
      <c r="BC315" s="338"/>
      <c r="BD315" s="338"/>
      <c r="BE315" s="338"/>
      <c r="BF315" s="338"/>
      <c r="BG315" s="338"/>
      <c r="BH315" s="338"/>
      <c r="BI315" s="338"/>
      <c r="BJ315" s="338"/>
      <c r="BK315" s="338"/>
      <c r="BL315" s="338"/>
      <c r="BM315" s="338"/>
      <c r="BN315" s="338"/>
      <c r="BO315" s="338"/>
      <c r="BP315" s="338"/>
      <c r="BQ315" s="338"/>
      <c r="BR315" s="338"/>
      <c r="BS315" s="338"/>
      <c r="BT315" s="338"/>
      <c r="BU315" s="338"/>
      <c r="BV315" s="338"/>
      <c r="BW315" s="338"/>
      <c r="BX315" s="338"/>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531" customFormat="true" ht="15" customHeight="true" x14ac:dyDescent="0.2">
      <c r="B316" s="530"/>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0"/>
      <c r="BB316" s="338"/>
      <c r="BC316" s="338"/>
      <c r="BD316" s="338"/>
      <c r="BE316" s="338"/>
      <c r="BF316" s="338"/>
      <c r="BG316" s="338"/>
      <c r="BH316" s="338"/>
      <c r="BI316" s="338"/>
      <c r="BJ316" s="338"/>
      <c r="BK316" s="338"/>
      <c r="BL316" s="338"/>
      <c r="BM316" s="338"/>
      <c r="BN316" s="338"/>
      <c r="BO316" s="338"/>
      <c r="BP316" s="338"/>
      <c r="BQ316" s="338"/>
      <c r="BR316" s="338"/>
      <c r="BS316" s="338"/>
      <c r="BT316" s="338"/>
      <c r="BU316" s="338"/>
      <c r="BV316" s="338"/>
      <c r="BW316" s="338"/>
      <c r="BX316" s="338"/>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531" customFormat="true" ht="15" customHeight="true" x14ac:dyDescent="0.2">
      <c r="B317" s="530"/>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0"/>
      <c r="BB317" s="338"/>
      <c r="BC317" s="338"/>
      <c r="BD317" s="338"/>
      <c r="BE317" s="338"/>
      <c r="BF317" s="338"/>
      <c r="BG317" s="338"/>
      <c r="BH317" s="338"/>
      <c r="BI317" s="338"/>
      <c r="BJ317" s="338"/>
      <c r="BK317" s="338"/>
      <c r="BL317" s="338"/>
      <c r="BM317" s="338"/>
      <c r="BN317" s="338"/>
      <c r="BO317" s="338"/>
      <c r="BP317" s="338"/>
      <c r="BQ317" s="338"/>
      <c r="BR317" s="338"/>
      <c r="BS317" s="338"/>
      <c r="BT317" s="338"/>
      <c r="BU317" s="338"/>
      <c r="BV317" s="338"/>
      <c r="BW317" s="338"/>
      <c r="BX317" s="338"/>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531" customFormat="true" ht="15" customHeight="true" x14ac:dyDescent="0.2">
      <c r="B318" s="530"/>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0"/>
      <c r="BB318" s="338"/>
      <c r="BC318" s="338"/>
      <c r="BD318" s="338"/>
      <c r="BE318" s="338"/>
      <c r="BF318" s="338"/>
      <c r="BG318" s="338"/>
      <c r="BH318" s="338"/>
      <c r="BI318" s="338"/>
      <c r="BJ318" s="338"/>
      <c r="BK318" s="338"/>
      <c r="BL318" s="338"/>
      <c r="BM318" s="338"/>
      <c r="BN318" s="338"/>
      <c r="BO318" s="338"/>
      <c r="BP318" s="338"/>
      <c r="BQ318" s="338"/>
      <c r="BR318" s="338"/>
      <c r="BS318" s="338"/>
      <c r="BT318" s="338"/>
      <c r="BU318" s="338"/>
      <c r="BV318" s="338"/>
      <c r="BW318" s="338"/>
      <c r="BX318" s="338"/>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531" customFormat="true" ht="15" customHeight="true" x14ac:dyDescent="0.2">
      <c r="B319" s="530"/>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0"/>
      <c r="BB319" s="338"/>
      <c r="BC319" s="338"/>
      <c r="BD319" s="338"/>
      <c r="BE319" s="338"/>
      <c r="BF319" s="338"/>
      <c r="BG319" s="338"/>
      <c r="BH319" s="338"/>
      <c r="BI319" s="338"/>
      <c r="BJ319" s="338"/>
      <c r="BK319" s="338"/>
      <c r="BL319" s="338"/>
      <c r="BM319" s="338"/>
      <c r="BN319" s="338"/>
      <c r="BO319" s="338"/>
      <c r="BP319" s="338"/>
      <c r="BQ319" s="338"/>
      <c r="BR319" s="338"/>
      <c r="BS319" s="338"/>
      <c r="BT319" s="338"/>
      <c r="BU319" s="338"/>
      <c r="BV319" s="338"/>
      <c r="BW319" s="338"/>
      <c r="BX319" s="338"/>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531" customFormat="true" ht="15" customHeight="true" x14ac:dyDescent="0.2">
      <c r="B320" s="530"/>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0"/>
      <c r="BB320" s="338"/>
      <c r="BC320" s="338"/>
      <c r="BD320" s="338"/>
      <c r="BE320" s="338"/>
      <c r="BF320" s="338"/>
      <c r="BG320" s="338"/>
      <c r="BH320" s="338"/>
      <c r="BI320" s="338"/>
      <c r="BJ320" s="338"/>
      <c r="BK320" s="338"/>
      <c r="BL320" s="338"/>
      <c r="BM320" s="338"/>
      <c r="BN320" s="338"/>
      <c r="BO320" s="338"/>
      <c r="BP320" s="338"/>
      <c r="BQ320" s="338"/>
      <c r="BR320" s="338"/>
      <c r="BS320" s="338"/>
      <c r="BT320" s="338"/>
      <c r="BU320" s="338"/>
      <c r="BV320" s="338"/>
      <c r="BW320" s="338"/>
      <c r="BX320" s="338"/>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531" customFormat="true" ht="15" customHeight="true" x14ac:dyDescent="0.2">
      <c r="B321" s="530"/>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0"/>
      <c r="BB321" s="338"/>
      <c r="BC321" s="338"/>
      <c r="BD321" s="338"/>
      <c r="BE321" s="338"/>
      <c r="BF321" s="338"/>
      <c r="BG321" s="338"/>
      <c r="BH321" s="338"/>
      <c r="BI321" s="338"/>
      <c r="BJ321" s="338"/>
      <c r="BK321" s="338"/>
      <c r="BL321" s="338"/>
      <c r="BM321" s="338"/>
      <c r="BN321" s="338"/>
      <c r="BO321" s="338"/>
      <c r="BP321" s="338"/>
      <c r="BQ321" s="338"/>
      <c r="BR321" s="338"/>
      <c r="BS321" s="338"/>
      <c r="BT321" s="338"/>
      <c r="BU321" s="338"/>
      <c r="BV321" s="338"/>
      <c r="BW321" s="338"/>
      <c r="BX321" s="338"/>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531" customFormat="true" ht="15" customHeight="true" x14ac:dyDescent="0.2">
      <c r="B322" s="530"/>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0"/>
      <c r="BB322" s="338"/>
      <c r="BC322" s="338"/>
      <c r="BD322" s="338"/>
      <c r="BE322" s="338"/>
      <c r="BF322" s="338"/>
      <c r="BG322" s="338"/>
      <c r="BH322" s="338"/>
      <c r="BI322" s="338"/>
      <c r="BJ322" s="338"/>
      <c r="BK322" s="338"/>
      <c r="BL322" s="338"/>
      <c r="BM322" s="338"/>
      <c r="BN322" s="338"/>
      <c r="BO322" s="338"/>
      <c r="BP322" s="338"/>
      <c r="BQ322" s="338"/>
      <c r="BR322" s="338"/>
      <c r="BS322" s="338"/>
      <c r="BT322" s="338"/>
      <c r="BU322" s="338"/>
      <c r="BV322" s="338"/>
      <c r="BW322" s="338"/>
      <c r="BX322" s="338"/>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531" customFormat="true" ht="15" customHeight="true" x14ac:dyDescent="0.2">
      <c r="B323" s="530"/>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0"/>
      <c r="BB323" s="338"/>
      <c r="BC323" s="338"/>
      <c r="BD323" s="338"/>
      <c r="BE323" s="338"/>
      <c r="BF323" s="338"/>
      <c r="BG323" s="338"/>
      <c r="BH323" s="338"/>
      <c r="BI323" s="338"/>
      <c r="BJ323" s="338"/>
      <c r="BK323" s="338"/>
      <c r="BL323" s="338"/>
      <c r="BM323" s="338"/>
      <c r="BN323" s="338"/>
      <c r="BO323" s="338"/>
      <c r="BP323" s="338"/>
      <c r="BQ323" s="338"/>
      <c r="BR323" s="338"/>
      <c r="BS323" s="338"/>
      <c r="BT323" s="338"/>
      <c r="BU323" s="338"/>
      <c r="BV323" s="338"/>
      <c r="BW323" s="338"/>
      <c r="BX323" s="338"/>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531" customFormat="true" ht="15" customHeight="true" x14ac:dyDescent="0.2">
      <c r="B324" s="530"/>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0"/>
      <c r="BB324" s="338"/>
      <c r="BC324" s="338"/>
      <c r="BD324" s="338"/>
      <c r="BE324" s="338"/>
      <c r="BF324" s="338"/>
      <c r="BG324" s="338"/>
      <c r="BH324" s="338"/>
      <c r="BI324" s="338"/>
      <c r="BJ324" s="338"/>
      <c r="BK324" s="338"/>
      <c r="BL324" s="338"/>
      <c r="BM324" s="338"/>
      <c r="BN324" s="338"/>
      <c r="BO324" s="338"/>
      <c r="BP324" s="338"/>
      <c r="BQ324" s="338"/>
      <c r="BR324" s="338"/>
      <c r="BS324" s="338"/>
      <c r="BT324" s="338"/>
      <c r="BU324" s="338"/>
      <c r="BV324" s="338"/>
      <c r="BW324" s="338"/>
      <c r="BX324" s="338"/>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531" customFormat="true" ht="15" customHeight="true" x14ac:dyDescent="0.2">
      <c r="B325" s="530"/>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0"/>
      <c r="BB325" s="338"/>
      <c r="BC325" s="338"/>
      <c r="BD325" s="338"/>
      <c r="BE325" s="338"/>
      <c r="BF325" s="338"/>
      <c r="BG325" s="338"/>
      <c r="BH325" s="338"/>
      <c r="BI325" s="338"/>
      <c r="BJ325" s="338"/>
      <c r="BK325" s="338"/>
      <c r="BL325" s="338"/>
      <c r="BM325" s="338"/>
      <c r="BN325" s="338"/>
      <c r="BO325" s="338"/>
      <c r="BP325" s="338"/>
      <c r="BQ325" s="338"/>
      <c r="BR325" s="338"/>
      <c r="BS325" s="338"/>
      <c r="BT325" s="338"/>
      <c r="BU325" s="338"/>
      <c r="BV325" s="338"/>
      <c r="BW325" s="338"/>
      <c r="BX325" s="338"/>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531" customFormat="true" ht="15" customHeight="true" x14ac:dyDescent="0.2">
      <c r="B326" s="530"/>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0"/>
      <c r="BB326" s="338"/>
      <c r="BC326" s="338"/>
      <c r="BD326" s="338"/>
      <c r="BE326" s="338"/>
      <c r="BF326" s="338"/>
      <c r="BG326" s="338"/>
      <c r="BH326" s="338"/>
      <c r="BI326" s="338"/>
      <c r="BJ326" s="338"/>
      <c r="BK326" s="338"/>
      <c r="BL326" s="338"/>
      <c r="BM326" s="338"/>
      <c r="BN326" s="338"/>
      <c r="BO326" s="338"/>
      <c r="BP326" s="338"/>
      <c r="BQ326" s="338"/>
      <c r="BR326" s="338"/>
      <c r="BS326" s="338"/>
      <c r="BT326" s="338"/>
      <c r="BU326" s="338"/>
      <c r="BV326" s="338"/>
      <c r="BW326" s="338"/>
      <c r="BX326" s="338"/>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531" customFormat="true" ht="15" customHeight="true" x14ac:dyDescent="0.2">
      <c r="B327" s="530"/>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0"/>
      <c r="BB327" s="338"/>
      <c r="BC327" s="338"/>
      <c r="BD327" s="338"/>
      <c r="BE327" s="338"/>
      <c r="BF327" s="338"/>
      <c r="BG327" s="338"/>
      <c r="BH327" s="338"/>
      <c r="BI327" s="338"/>
      <c r="BJ327" s="338"/>
      <c r="BK327" s="338"/>
      <c r="BL327" s="338"/>
      <c r="BM327" s="338"/>
      <c r="BN327" s="338"/>
      <c r="BO327" s="338"/>
      <c r="BP327" s="338"/>
      <c r="BQ327" s="338"/>
      <c r="BR327" s="338"/>
      <c r="BS327" s="338"/>
      <c r="BT327" s="338"/>
      <c r="BU327" s="338"/>
      <c r="BV327" s="338"/>
      <c r="BW327" s="338"/>
      <c r="BX327" s="338"/>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531" customFormat="true" ht="15" customHeight="true" x14ac:dyDescent="0.2">
      <c r="B328" s="530"/>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0"/>
      <c r="BB328" s="338"/>
      <c r="BC328" s="338"/>
      <c r="BD328" s="338"/>
      <c r="BE328" s="338"/>
      <c r="BF328" s="338"/>
      <c r="BG328" s="338"/>
      <c r="BH328" s="338"/>
      <c r="BI328" s="338"/>
      <c r="BJ328" s="338"/>
      <c r="BK328" s="338"/>
      <c r="BL328" s="338"/>
      <c r="BM328" s="338"/>
      <c r="BN328" s="338"/>
      <c r="BO328" s="338"/>
      <c r="BP328" s="338"/>
      <c r="BQ328" s="338"/>
      <c r="BR328" s="338"/>
      <c r="BS328" s="338"/>
      <c r="BT328" s="338"/>
      <c r="BU328" s="338"/>
      <c r="BV328" s="338"/>
      <c r="BW328" s="338"/>
      <c r="BX328" s="338"/>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531" customFormat="true" ht="250.15" customHeight="true" x14ac:dyDescent="0.2">
      <c r="B329" s="530"/>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0"/>
      <c r="BB329" s="338"/>
      <c r="BC329" s="338"/>
      <c r="BD329" s="338"/>
      <c r="BE329" s="338"/>
      <c r="BF329" s="338"/>
      <c r="BG329" s="338"/>
      <c r="BH329" s="338"/>
      <c r="BI329" s="338"/>
      <c r="BJ329" s="338"/>
      <c r="BK329" s="338"/>
      <c r="BL329" s="338"/>
      <c r="BM329" s="338"/>
      <c r="BN329" s="338"/>
      <c r="BO329" s="338"/>
      <c r="BP329" s="338"/>
      <c r="BQ329" s="338"/>
      <c r="BR329" s="338"/>
      <c r="BS329" s="338"/>
      <c r="BT329" s="338"/>
      <c r="BU329" s="338"/>
      <c r="BV329" s="338"/>
      <c r="BW329" s="338"/>
      <c r="BX329" s="338"/>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s="378" customFormat="true" ht="19.15" customHeight="true" x14ac:dyDescent="0.2">
      <c r="B330" s="529"/>
      <c r="AC330" s="371"/>
      <c r="AD330" s="371"/>
      <c r="AE330" s="371"/>
      <c r="AF330" s="371"/>
      <c r="AG330" s="371"/>
      <c r="AH330" s="371"/>
      <c r="AI330" s="371"/>
      <c r="AJ330" s="371"/>
      <c r="AK330" s="371"/>
      <c r="AL330" s="371"/>
      <c r="AM330" s="371"/>
      <c r="AN330" s="371"/>
      <c r="AO330" s="371"/>
      <c r="AP330" s="371"/>
      <c r="AQ330" s="371"/>
      <c r="AR330" s="371"/>
      <c r="AS330" s="371"/>
      <c r="AT330" s="371"/>
      <c r="AU330" s="371"/>
      <c r="AV330" s="371"/>
      <c r="AW330" s="371"/>
      <c r="AX330" s="371"/>
      <c r="AY330" s="371"/>
      <c r="AZ330" s="371"/>
      <c r="BA330" s="343"/>
      <c r="BB330" s="343"/>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371"/>
      <c r="CA330" s="371"/>
      <c r="CB330" s="371"/>
      <c r="CC330" s="371"/>
      <c r="CD330" s="371"/>
      <c r="CE330" s="371"/>
      <c r="CF330" s="371"/>
      <c r="CG330" s="371"/>
      <c r="CH330" s="371"/>
      <c r="CI330" s="371"/>
      <c r="CJ330" s="371"/>
      <c r="CK330" s="371"/>
      <c r="CL330" s="371"/>
      <c r="CM330" s="371"/>
      <c r="CN330" s="371"/>
      <c r="CO330" s="371"/>
      <c r="CP330" s="371"/>
      <c r="CQ330" s="371"/>
      <c r="CR330" s="371"/>
      <c r="CS330" s="371"/>
      <c r="CT330" s="371"/>
      <c r="CU330" s="371"/>
      <c r="CV330" s="371"/>
      <c r="CW330" s="371"/>
      <c r="CX330" s="371"/>
      <c r="CY330" s="371"/>
      <c r="CZ330" s="371"/>
    </row>
    <row r="331" s="378" customFormat="true" ht="15" customHeight="true" x14ac:dyDescent="0.2">
      <c r="B331" s="529"/>
      <c r="AC331" s="371"/>
      <c r="AD331" s="371"/>
      <c r="AE331" s="371"/>
      <c r="AF331" s="371"/>
      <c r="AG331" s="371"/>
      <c r="AH331" s="371"/>
      <c r="AI331" s="371"/>
      <c r="AJ331" s="371"/>
      <c r="AK331" s="371"/>
      <c r="AL331" s="371"/>
      <c r="AM331" s="371"/>
      <c r="AN331" s="371"/>
      <c r="AO331" s="371"/>
      <c r="AP331" s="371"/>
      <c r="AQ331" s="371"/>
      <c r="AR331" s="371"/>
      <c r="AS331" s="371"/>
      <c r="AT331" s="371"/>
      <c r="AU331" s="371"/>
      <c r="AV331" s="371"/>
      <c r="AW331" s="371"/>
      <c r="AX331" s="371"/>
      <c r="AY331" s="371"/>
      <c r="AZ331" s="371"/>
      <c r="BA331" s="343"/>
      <c r="BB331" s="343"/>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371"/>
      <c r="CA331" s="371"/>
      <c r="CB331" s="371"/>
      <c r="CC331" s="371"/>
      <c r="CD331" s="371"/>
      <c r="CE331" s="371"/>
      <c r="CF331" s="371"/>
      <c r="CG331" s="371"/>
      <c r="CH331" s="371"/>
      <c r="CI331" s="371"/>
      <c r="CJ331" s="371"/>
      <c r="CK331" s="371"/>
      <c r="CL331" s="371"/>
      <c r="CM331" s="371"/>
      <c r="CN331" s="371"/>
      <c r="CO331" s="371"/>
      <c r="CP331" s="371"/>
      <c r="CQ331" s="371"/>
      <c r="CR331" s="371"/>
      <c r="CS331" s="371"/>
      <c r="CT331" s="371"/>
      <c r="CU331" s="371"/>
      <c r="CV331" s="371"/>
      <c r="CW331" s="371"/>
      <c r="CX331" s="371"/>
      <c r="CY331" s="371"/>
      <c r="CZ331" s="371"/>
    </row>
    <row r="332" s="378" customFormat="true" ht="15" customHeight="true" x14ac:dyDescent="0.2">
      <c r="B332" s="529"/>
      <c r="AC332" s="371"/>
      <c r="AD332" s="371"/>
      <c r="AE332" s="371"/>
      <c r="AF332" s="371"/>
      <c r="AG332" s="371"/>
      <c r="AH332" s="371"/>
      <c r="AI332" s="371"/>
      <c r="AJ332" s="371"/>
      <c r="AK332" s="371"/>
      <c r="AL332" s="371"/>
      <c r="AM332" s="371"/>
      <c r="AN332" s="371"/>
      <c r="AO332" s="371"/>
      <c r="AP332" s="371"/>
      <c r="AQ332" s="371"/>
      <c r="AR332" s="371"/>
      <c r="AS332" s="371"/>
      <c r="AT332" s="371"/>
      <c r="AU332" s="371"/>
      <c r="AV332" s="371"/>
      <c r="AW332" s="371"/>
      <c r="AX332" s="371"/>
      <c r="AY332" s="371"/>
      <c r="AZ332" s="371"/>
      <c r="BA332" s="343"/>
      <c r="BB332" s="343"/>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371"/>
      <c r="CA332" s="371"/>
      <c r="CB332" s="371"/>
      <c r="CC332" s="371"/>
      <c r="CD332" s="371"/>
      <c r="CE332" s="371"/>
      <c r="CF332" s="371"/>
      <c r="CG332" s="371"/>
      <c r="CH332" s="371"/>
      <c r="CI332" s="371"/>
      <c r="CJ332" s="371"/>
      <c r="CK332" s="371"/>
      <c r="CL332" s="371"/>
      <c r="CM332" s="371"/>
      <c r="CN332" s="371"/>
      <c r="CO332" s="371"/>
      <c r="CP332" s="371"/>
      <c r="CQ332" s="371"/>
      <c r="CR332" s="371"/>
      <c r="CS332" s="371"/>
      <c r="CT332" s="371"/>
      <c r="CU332" s="371"/>
      <c r="CV332" s="371"/>
      <c r="CW332" s="371"/>
      <c r="CX332" s="371"/>
      <c r="CY332" s="371"/>
      <c r="CZ332" s="371"/>
    </row>
    <row r="333" s="378" customFormat="true" ht="15" customHeight="true" x14ac:dyDescent="0.2">
      <c r="B333" s="529"/>
      <c r="AC333" s="371"/>
      <c r="AD333" s="371"/>
      <c r="AE333" s="371"/>
      <c r="AF333" s="371"/>
      <c r="AG333" s="371"/>
      <c r="AH333" s="371"/>
      <c r="AI333" s="371"/>
      <c r="AJ333" s="371"/>
      <c r="AK333" s="371"/>
      <c r="AL333" s="371"/>
      <c r="AM333" s="371"/>
      <c r="AN333" s="371"/>
      <c r="AO333" s="371"/>
      <c r="AP333" s="371"/>
      <c r="AQ333" s="371"/>
      <c r="AR333" s="371"/>
      <c r="AS333" s="371"/>
      <c r="AT333" s="371"/>
      <c r="AU333" s="371"/>
      <c r="AV333" s="371"/>
      <c r="AW333" s="371"/>
      <c r="AX333" s="371"/>
      <c r="AY333" s="371"/>
      <c r="AZ333" s="371"/>
      <c r="BA333" s="343"/>
      <c r="BB333" s="343"/>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371"/>
      <c r="CA333" s="371"/>
      <c r="CB333" s="371"/>
      <c r="CC333" s="371"/>
      <c r="CD333" s="371"/>
      <c r="CE333" s="371"/>
      <c r="CF333" s="371"/>
      <c r="CG333" s="371"/>
      <c r="CH333" s="371"/>
      <c r="CI333" s="371"/>
      <c r="CJ333" s="371"/>
      <c r="CK333" s="371"/>
      <c r="CL333" s="371"/>
      <c r="CM333" s="371"/>
      <c r="CN333" s="371"/>
      <c r="CO333" s="371"/>
      <c r="CP333" s="371"/>
      <c r="CQ333" s="371"/>
      <c r="CR333" s="371"/>
      <c r="CS333" s="371"/>
      <c r="CT333" s="371"/>
      <c r="CU333" s="371"/>
      <c r="CV333" s="371"/>
      <c r="CW333" s="371"/>
      <c r="CX333" s="371"/>
      <c r="CY333" s="371"/>
      <c r="CZ333" s="371"/>
    </row>
    <row r="334" s="378" customFormat="true" ht="15" customHeight="true" x14ac:dyDescent="0.2">
      <c r="B334" s="529"/>
      <c r="AC334" s="371"/>
      <c r="AD334" s="371"/>
      <c r="AE334" s="371"/>
      <c r="AF334" s="371"/>
      <c r="AG334" s="371"/>
      <c r="AH334" s="371"/>
      <c r="AI334" s="371"/>
      <c r="AJ334" s="371"/>
      <c r="AK334" s="371"/>
      <c r="AL334" s="371"/>
      <c r="AM334" s="371"/>
      <c r="AN334" s="371"/>
      <c r="AO334" s="371"/>
      <c r="AP334" s="371"/>
      <c r="AQ334" s="371"/>
      <c r="AR334" s="371"/>
      <c r="AS334" s="371"/>
      <c r="AT334" s="371"/>
      <c r="AU334" s="371"/>
      <c r="AV334" s="371"/>
      <c r="AW334" s="371"/>
      <c r="AX334" s="371"/>
      <c r="AY334" s="371"/>
      <c r="AZ334" s="371"/>
      <c r="BA334" s="343"/>
      <c r="BB334" s="343"/>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371"/>
      <c r="CA334" s="371"/>
      <c r="CB334" s="371"/>
      <c r="CC334" s="371"/>
      <c r="CD334" s="371"/>
      <c r="CE334" s="371"/>
      <c r="CF334" s="371"/>
      <c r="CG334" s="371"/>
      <c r="CH334" s="371"/>
      <c r="CI334" s="371"/>
      <c r="CJ334" s="371"/>
      <c r="CK334" s="371"/>
      <c r="CL334" s="371"/>
      <c r="CM334" s="371"/>
      <c r="CN334" s="371"/>
      <c r="CO334" s="371"/>
      <c r="CP334" s="371"/>
      <c r="CQ334" s="371"/>
      <c r="CR334" s="371"/>
      <c r="CS334" s="371"/>
      <c r="CT334" s="371"/>
      <c r="CU334" s="371"/>
      <c r="CV334" s="371"/>
      <c r="CW334" s="371"/>
      <c r="CX334" s="371"/>
      <c r="CY334" s="371"/>
      <c r="CZ334" s="371"/>
    </row>
    <row r="335" s="378" customFormat="true" ht="15" customHeight="true" x14ac:dyDescent="0.2">
      <c r="B335" s="529"/>
      <c r="AC335" s="371"/>
      <c r="AD335" s="371"/>
      <c r="AE335" s="371"/>
      <c r="AF335" s="371"/>
      <c r="AG335" s="371"/>
      <c r="AH335" s="371"/>
      <c r="AI335" s="371"/>
      <c r="AJ335" s="371"/>
      <c r="AK335" s="371"/>
      <c r="AL335" s="371"/>
      <c r="AM335" s="371"/>
      <c r="AN335" s="371"/>
      <c r="AO335" s="371"/>
      <c r="AP335" s="371"/>
      <c r="AQ335" s="371"/>
      <c r="AR335" s="371"/>
      <c r="AS335" s="371"/>
      <c r="AT335" s="371"/>
      <c r="AU335" s="371"/>
      <c r="AV335" s="371"/>
      <c r="AW335" s="371"/>
      <c r="AX335" s="371"/>
      <c r="AY335" s="371"/>
      <c r="AZ335" s="371"/>
      <c r="BA335" s="343"/>
      <c r="BB335" s="343"/>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371"/>
      <c r="CA335" s="371"/>
      <c r="CB335" s="371"/>
      <c r="CC335" s="371"/>
      <c r="CD335" s="371"/>
      <c r="CE335" s="371"/>
      <c r="CF335" s="371"/>
      <c r="CG335" s="371"/>
      <c r="CH335" s="371"/>
      <c r="CI335" s="371"/>
      <c r="CJ335" s="371"/>
      <c r="CK335" s="371"/>
      <c r="CL335" s="371"/>
      <c r="CM335" s="371"/>
      <c r="CN335" s="371"/>
      <c r="CO335" s="371"/>
      <c r="CP335" s="371"/>
      <c r="CQ335" s="371"/>
      <c r="CR335" s="371"/>
      <c r="CS335" s="371"/>
      <c r="CT335" s="371"/>
      <c r="CU335" s="371"/>
      <c r="CV335" s="371"/>
      <c r="CW335" s="371"/>
      <c r="CX335" s="371"/>
      <c r="CY335" s="371"/>
      <c r="CZ335" s="371"/>
    </row>
    <row r="336" s="378" customFormat="true" ht="15" customHeight="true" x14ac:dyDescent="0.2">
      <c r="B336" s="529"/>
      <c r="AC336" s="371"/>
      <c r="AD336" s="371"/>
      <c r="AE336" s="371"/>
      <c r="AF336" s="371"/>
      <c r="AG336" s="371"/>
      <c r="AH336" s="371"/>
      <c r="AI336" s="371"/>
      <c r="AJ336" s="371"/>
      <c r="AK336" s="371"/>
      <c r="AL336" s="371"/>
      <c r="AM336" s="371"/>
      <c r="AN336" s="371"/>
      <c r="AO336" s="371"/>
      <c r="AP336" s="371"/>
      <c r="AQ336" s="371"/>
      <c r="AR336" s="371"/>
      <c r="AS336" s="371"/>
      <c r="AT336" s="371"/>
      <c r="AU336" s="371"/>
      <c r="AV336" s="371"/>
      <c r="AW336" s="371"/>
      <c r="AX336" s="371"/>
      <c r="AY336" s="371"/>
      <c r="AZ336" s="371"/>
      <c r="BA336" s="343"/>
      <c r="BB336" s="343"/>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371"/>
      <c r="CA336" s="371"/>
      <c r="CB336" s="371"/>
      <c r="CC336" s="371"/>
      <c r="CD336" s="371"/>
      <c r="CE336" s="371"/>
      <c r="CF336" s="371"/>
      <c r="CG336" s="371"/>
      <c r="CH336" s="371"/>
      <c r="CI336" s="371"/>
      <c r="CJ336" s="371"/>
      <c r="CK336" s="371"/>
      <c r="CL336" s="371"/>
      <c r="CM336" s="371"/>
      <c r="CN336" s="371"/>
      <c r="CO336" s="371"/>
      <c r="CP336" s="371"/>
      <c r="CQ336" s="371"/>
      <c r="CR336" s="371"/>
      <c r="CS336" s="371"/>
      <c r="CT336" s="371"/>
      <c r="CU336" s="371"/>
      <c r="CV336" s="371"/>
      <c r="CW336" s="371"/>
      <c r="CX336" s="371"/>
      <c r="CY336" s="371"/>
      <c r="CZ336" s="371"/>
    </row>
    <row r="337" s="378" customFormat="true" ht="18" customHeight="true" x14ac:dyDescent="0.2">
      <c r="B337" s="529"/>
      <c r="AC337" s="371"/>
      <c r="AD337" s="371"/>
      <c r="AE337" s="371"/>
      <c r="AF337" s="371"/>
      <c r="AG337" s="371"/>
      <c r="AH337" s="371"/>
      <c r="AI337" s="371"/>
      <c r="AJ337" s="371"/>
      <c r="AK337" s="371"/>
      <c r="AL337" s="371"/>
      <c r="AM337" s="371"/>
      <c r="AN337" s="371"/>
      <c r="AO337" s="371"/>
      <c r="AP337" s="371"/>
      <c r="AQ337" s="371"/>
      <c r="AR337" s="371"/>
      <c r="AS337" s="371"/>
      <c r="AT337" s="371"/>
      <c r="AU337" s="371"/>
      <c r="AV337" s="371"/>
      <c r="AW337" s="371"/>
      <c r="AX337" s="371"/>
      <c r="AY337" s="371"/>
      <c r="AZ337" s="371"/>
      <c r="BA337" s="343"/>
      <c r="BB337" s="343"/>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371"/>
      <c r="CA337" s="371"/>
      <c r="CB337" s="371"/>
      <c r="CC337" s="371"/>
      <c r="CD337" s="371"/>
      <c r="CE337" s="371"/>
      <c r="CF337" s="371"/>
      <c r="CG337" s="371"/>
      <c r="CH337" s="371"/>
      <c r="CI337" s="371"/>
      <c r="CJ337" s="371"/>
      <c r="CK337" s="371"/>
      <c r="CL337" s="371"/>
      <c r="CM337" s="371"/>
      <c r="CN337" s="371"/>
      <c r="CO337" s="371"/>
      <c r="CP337" s="371"/>
      <c r="CQ337" s="371"/>
      <c r="CR337" s="371"/>
      <c r="CS337" s="371"/>
      <c r="CT337" s="371"/>
      <c r="CU337" s="371"/>
      <c r="CV337" s="371"/>
      <c r="CW337" s="371"/>
      <c r="CX337" s="371"/>
      <c r="CY337" s="371"/>
      <c r="CZ337" s="371"/>
    </row>
    <row r="338" s="378" customFormat="true" ht="18" customHeight="true" x14ac:dyDescent="0.2">
      <c r="B338" s="529"/>
      <c r="AC338" s="371"/>
      <c r="AD338" s="371"/>
      <c r="AE338" s="371"/>
      <c r="AF338" s="371"/>
      <c r="AG338" s="371"/>
      <c r="AH338" s="371"/>
      <c r="AI338" s="371"/>
      <c r="AJ338" s="371"/>
      <c r="AK338" s="371"/>
      <c r="AL338" s="371"/>
      <c r="AM338" s="371"/>
      <c r="AN338" s="371"/>
      <c r="AO338" s="371"/>
      <c r="AP338" s="371"/>
      <c r="AQ338" s="371"/>
      <c r="AR338" s="371"/>
      <c r="AS338" s="371"/>
      <c r="AT338" s="371"/>
      <c r="AU338" s="371"/>
      <c r="AV338" s="371"/>
      <c r="AW338" s="371"/>
      <c r="AX338" s="371"/>
      <c r="AY338" s="371"/>
      <c r="AZ338" s="371"/>
      <c r="BA338" s="343"/>
      <c r="BB338" s="343"/>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371"/>
      <c r="CA338" s="371"/>
      <c r="CB338" s="371"/>
      <c r="CC338" s="371"/>
      <c r="CD338" s="371"/>
      <c r="CE338" s="371"/>
      <c r="CF338" s="371"/>
      <c r="CG338" s="371"/>
      <c r="CH338" s="371"/>
      <c r="CI338" s="371"/>
      <c r="CJ338" s="371"/>
      <c r="CK338" s="371"/>
      <c r="CL338" s="371"/>
      <c r="CM338" s="371"/>
      <c r="CN338" s="371"/>
      <c r="CO338" s="371"/>
      <c r="CP338" s="371"/>
      <c r="CQ338" s="371"/>
      <c r="CR338" s="371"/>
      <c r="CS338" s="371"/>
      <c r="CT338" s="371"/>
      <c r="CU338" s="371"/>
      <c r="CV338" s="371"/>
      <c r="CW338" s="371"/>
      <c r="CX338" s="371"/>
      <c r="CY338" s="371"/>
      <c r="CZ338" s="371"/>
    </row>
    <row r="339" s="531" customFormat="true" ht="15" customHeight="true" x14ac:dyDescent="0.2">
      <c r="B339" s="530"/>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04"/>
      <c r="BR339" s="42" t="s">
        <v>142</v>
      </c>
      <c r="BS339" s="456"/>
      <c r="BT339" s="456"/>
      <c r="BU339" s="456"/>
      <c r="BV339" s="456"/>
      <c r="BW339" s="456"/>
      <c r="BX339" s="456"/>
      <c r="BY339" s="45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531" customFormat="true" ht="24" x14ac:dyDescent="0.2">
      <c r="B340" s="530"/>
      <c r="AC340" s="376"/>
      <c r="AD340" s="376"/>
      <c r="AE340" s="376"/>
      <c r="AF340" s="376"/>
      <c r="AG340" s="376"/>
      <c r="AH340" s="376"/>
      <c r="AI340" s="376"/>
      <c r="AJ340" s="376"/>
      <c r="AK340" s="376"/>
      <c r="AL340" s="376"/>
      <c r="AM340" s="376"/>
      <c r="AN340" s="376"/>
      <c r="AO340" s="376"/>
      <c r="AP340" s="376"/>
      <c r="AQ340" s="376"/>
      <c r="AR340" s="376"/>
      <c r="AS340" s="376"/>
      <c r="AT340" s="376"/>
      <c r="AU340" s="376"/>
      <c r="AV340" s="376"/>
      <c r="AW340" s="376"/>
      <c r="AX340" s="376"/>
      <c r="AY340" s="376"/>
      <c r="AZ340" s="376"/>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158</v>
      </c>
      <c r="BS340" s="598" t="s">
        <v>159</v>
      </c>
      <c r="BT340" s="598" t="s">
        <v>160</v>
      </c>
      <c r="BU340" s="598" t="s">
        <v>161</v>
      </c>
      <c r="BV340" s="598" t="s">
        <v>162</v>
      </c>
      <c r="BW340" s="598" t="s">
        <v>163</v>
      </c>
      <c r="BX340" s="598" t="s">
        <v>164</v>
      </c>
      <c r="BY340" s="599" t="s">
        <v>165</v>
      </c>
      <c r="BZ340" s="599" t="s">
        <v>166</v>
      </c>
      <c r="CA340" s="599" t="s">
        <v>167</v>
      </c>
      <c r="CB340" s="599" t="s">
        <v>168</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531" customFormat="true" ht="15" customHeight="true" x14ac:dyDescent="0.2">
      <c r="B341" s="530"/>
      <c r="AC341" s="376"/>
      <c r="AD341" s="376"/>
      <c r="AE341" s="376"/>
      <c r="AF341" s="376"/>
      <c r="AG341" s="376"/>
      <c r="AH341" s="376"/>
      <c r="AI341" s="376"/>
      <c r="AJ341" s="376"/>
      <c r="AK341" s="376"/>
      <c r="AL341" s="376"/>
      <c r="AM341" s="376"/>
      <c r="AN341" s="376"/>
      <c r="AO341" s="376"/>
      <c r="AP341" s="376"/>
      <c r="AQ341" s="376"/>
      <c r="AR341" s="376"/>
      <c r="AS341" s="376"/>
      <c r="AT341" s="376"/>
      <c r="AU341" s="376"/>
      <c r="AV341" s="376"/>
      <c r="AW341" s="376"/>
      <c r="AX341" s="376"/>
      <c r="AY341" s="376"/>
      <c r="AZ341" s="376"/>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531" customFormat="true" ht="15" customHeight="true" x14ac:dyDescent="0.2">
      <c r="B342" s="530"/>
      <c r="AC342" s="376"/>
      <c r="AD342" s="376"/>
      <c r="AE342" s="376"/>
      <c r="AF342" s="376"/>
      <c r="AG342" s="376"/>
      <c r="AH342" s="376"/>
      <c r="AI342" s="376"/>
      <c r="AJ342" s="376"/>
      <c r="AK342" s="376"/>
      <c r="AL342" s="376"/>
      <c r="AM342" s="376"/>
      <c r="AN342" s="376"/>
      <c r="AO342" s="376"/>
      <c r="AP342" s="376"/>
      <c r="AQ342" s="376"/>
      <c r="AR342" s="376"/>
      <c r="AS342" s="376"/>
      <c r="AT342" s="376"/>
      <c r="AU342" s="376"/>
      <c r="AV342" s="376"/>
      <c r="AW342" s="376"/>
      <c r="AX342" s="376"/>
      <c r="AY342" s="376"/>
      <c r="AZ342" s="376"/>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531" customFormat="true" ht="15" customHeight="true" x14ac:dyDescent="0.2">
      <c r="B343" s="530"/>
      <c r="AC343" s="376"/>
      <c r="AD343" s="376"/>
      <c r="AE343" s="376"/>
      <c r="AF343" s="376"/>
      <c r="AG343" s="376"/>
      <c r="AH343" s="376"/>
      <c r="AI343" s="376"/>
      <c r="AJ343" s="376"/>
      <c r="AK343" s="376"/>
      <c r="AL343" s="376"/>
      <c r="AM343" s="376"/>
      <c r="AN343" s="376"/>
      <c r="AO343" s="376"/>
      <c r="AP343" s="376"/>
      <c r="AQ343" s="376"/>
      <c r="AR343" s="376"/>
      <c r="AS343" s="376"/>
      <c r="AT343" s="376"/>
      <c r="AU343" s="376"/>
      <c r="AV343" s="376"/>
      <c r="AW343" s="376"/>
      <c r="AX343" s="376"/>
      <c r="AY343" s="376"/>
      <c r="AZ343" s="376"/>
      <c r="BA343" s="1119" t="s">
        <v>150</v>
      </c>
      <c r="BB343" s="622" t="s">
        <v>49</v>
      </c>
      <c r="BC343" s="86" t="s">
        <v>35</v>
      </c>
      <c r="BD343" s="82" t="s">
        <v>35</v>
      </c>
      <c r="BE343" s="82" t="s">
        <v>35</v>
      </c>
      <c r="BF343" s="82" t="s">
        <v>35</v>
      </c>
      <c r="BG343" s="77" t="s">
        <v>35</v>
      </c>
      <c r="BH343" s="86" t="s">
        <v>35</v>
      </c>
      <c r="BI343" s="82" t="s">
        <v>35</v>
      </c>
      <c r="BJ343" s="82" t="s">
        <v>35</v>
      </c>
      <c r="BK343" s="82" t="s">
        <v>35</v>
      </c>
      <c r="BL343" s="77" t="s">
        <v>35</v>
      </c>
      <c r="BM343" s="86" t="s">
        <v>35</v>
      </c>
      <c r="BN343" s="82" t="s">
        <v>35</v>
      </c>
      <c r="BO343" s="82" t="s">
        <v>35</v>
      </c>
      <c r="BP343" s="82" t="s">
        <v>35</v>
      </c>
      <c r="BQ343" s="77" t="s">
        <v>35</v>
      </c>
      <c r="BR343" s="86" t="s">
        <v>35</v>
      </c>
      <c r="BS343" s="82" t="s">
        <v>35</v>
      </c>
      <c r="BT343" s="82" t="s">
        <v>35</v>
      </c>
      <c r="BU343" s="82" t="s">
        <v>35</v>
      </c>
      <c r="BV343" s="82" t="s">
        <v>35</v>
      </c>
      <c r="BW343" s="82" t="s">
        <v>35</v>
      </c>
      <c r="BX343" s="82" t="s">
        <v>35</v>
      </c>
      <c r="BY343" s="70" t="s">
        <v>35</v>
      </c>
      <c r="BZ343" s="70" t="s">
        <v>35</v>
      </c>
      <c r="CA343" s="70" t="s">
        <v>35</v>
      </c>
      <c r="CB343" s="70" t="s">
        <v>35</v>
      </c>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row>
    <row r="344" s="531" customFormat="true" ht="15" customHeight="true" x14ac:dyDescent="0.2">
      <c r="B344" s="530"/>
      <c r="AC344" s="376"/>
      <c r="AD344" s="376"/>
      <c r="AE344" s="376"/>
      <c r="AF344" s="376"/>
      <c r="AG344" s="376"/>
      <c r="AH344" s="376"/>
      <c r="AI344" s="376"/>
      <c r="AJ344" s="376"/>
      <c r="AK344" s="376"/>
      <c r="AL344" s="376"/>
      <c r="AM344" s="376"/>
      <c r="AN344" s="376"/>
      <c r="AO344" s="376"/>
      <c r="AP344" s="376"/>
      <c r="AQ344" s="376"/>
      <c r="AR344" s="376"/>
      <c r="AS344" s="376"/>
      <c r="AT344" s="376"/>
      <c r="AU344" s="376"/>
      <c r="AV344" s="376"/>
      <c r="AW344" s="376"/>
      <c r="AX344" s="376"/>
      <c r="AY344" s="376"/>
      <c r="AZ344" s="376"/>
      <c r="BA344" s="1115"/>
      <c r="BB344" s="622" t="s">
        <v>48</v>
      </c>
      <c r="BC344" s="86" t="s">
        <v>35</v>
      </c>
      <c r="BD344" s="82" t="s">
        <v>35</v>
      </c>
      <c r="BE344" s="82" t="s">
        <v>35</v>
      </c>
      <c r="BF344" s="82" t="s">
        <v>35</v>
      </c>
      <c r="BG344" s="77" t="s">
        <v>35</v>
      </c>
      <c r="BH344" s="86" t="s">
        <v>35</v>
      </c>
      <c r="BI344" s="82" t="s">
        <v>35</v>
      </c>
      <c r="BJ344" s="82" t="s">
        <v>35</v>
      </c>
      <c r="BK344" s="82" t="s">
        <v>35</v>
      </c>
      <c r="BL344" s="77" t="s">
        <v>35</v>
      </c>
      <c r="BM344" s="86" t="s">
        <v>35</v>
      </c>
      <c r="BN344" s="82" t="s">
        <v>35</v>
      </c>
      <c r="BO344" s="82" t="s">
        <v>35</v>
      </c>
      <c r="BP344" s="82" t="s">
        <v>35</v>
      </c>
      <c r="BQ344" s="77" t="s">
        <v>35</v>
      </c>
      <c r="BR344" s="86" t="s">
        <v>35</v>
      </c>
      <c r="BS344" s="82" t="s">
        <v>35</v>
      </c>
      <c r="BT344" s="82" t="s">
        <v>35</v>
      </c>
      <c r="BU344" s="82" t="s">
        <v>35</v>
      </c>
      <c r="BV344" s="82" t="s">
        <v>35</v>
      </c>
      <c r="BW344" s="82" t="s">
        <v>35</v>
      </c>
      <c r="BX344" s="82" t="s">
        <v>35</v>
      </c>
      <c r="BY344" s="70" t="s">
        <v>35</v>
      </c>
      <c r="BZ344" s="70" t="s">
        <v>35</v>
      </c>
      <c r="CA344" s="70" t="s">
        <v>35</v>
      </c>
      <c r="CB344" s="70" t="s">
        <v>35</v>
      </c>
      <c r="CC344" s="32"/>
      <c r="CD344" s="32"/>
      <c r="CE344" s="32"/>
      <c r="CF344" s="32"/>
      <c r="CG344" s="32"/>
      <c r="CH344" s="32"/>
      <c r="CI344" s="32"/>
      <c r="CJ344" s="32"/>
      <c r="CK344" s="32"/>
      <c r="CL344" s="32"/>
      <c r="CM344" s="32"/>
      <c r="CN344" s="32"/>
      <c r="CO344" s="32"/>
      <c r="CP344" s="32"/>
      <c r="CQ344" s="32"/>
      <c r="CR344" s="32"/>
      <c r="CS344" s="32"/>
      <c r="CT344" s="32"/>
      <c r="CU344" s="32"/>
      <c r="CV344" s="32"/>
      <c r="CW344" s="32"/>
      <c r="CX344" s="32"/>
      <c r="CY344" s="32"/>
      <c r="CZ344" s="32"/>
    </row>
    <row r="345" s="531" customFormat="true" ht="15" customHeight="true" x14ac:dyDescent="0.2">
      <c r="B345" s="530"/>
      <c r="AC345" s="376"/>
      <c r="AD345" s="376"/>
      <c r="AE345" s="376"/>
      <c r="AF345" s="376"/>
      <c r="AG345" s="376"/>
      <c r="AH345" s="376"/>
      <c r="AI345" s="376"/>
      <c r="AJ345" s="376"/>
      <c r="AK345" s="376"/>
      <c r="AL345" s="376"/>
      <c r="AM345" s="376"/>
      <c r="AN345" s="376"/>
      <c r="AO345" s="376"/>
      <c r="AP345" s="376"/>
      <c r="AQ345" s="376"/>
      <c r="AR345" s="376"/>
      <c r="AS345" s="376"/>
      <c r="AT345" s="376"/>
      <c r="AU345" s="376"/>
      <c r="AV345" s="376"/>
      <c r="AW345" s="376"/>
      <c r="AX345" s="376"/>
      <c r="AY345" s="376"/>
      <c r="AZ345" s="376"/>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531" customFormat="true" ht="15" customHeight="true" x14ac:dyDescent="0.2">
      <c r="B346" s="530"/>
      <c r="AC346" s="376"/>
      <c r="AD346" s="376"/>
      <c r="AE346" s="376"/>
      <c r="AF346" s="376"/>
      <c r="AG346" s="376"/>
      <c r="AH346" s="376"/>
      <c r="AI346" s="376"/>
      <c r="AJ346" s="376"/>
      <c r="AK346" s="376"/>
      <c r="AL346" s="376"/>
      <c r="AM346" s="376"/>
      <c r="AN346" s="376"/>
      <c r="AO346" s="376"/>
      <c r="AP346" s="376"/>
      <c r="AQ346" s="376"/>
      <c r="AR346" s="376"/>
      <c r="AS346" s="376"/>
      <c r="AT346" s="376"/>
      <c r="AU346" s="376"/>
      <c r="AV346" s="376"/>
      <c r="AW346" s="376"/>
      <c r="AX346" s="376"/>
      <c r="AY346" s="376"/>
      <c r="AZ346" s="376"/>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531" customFormat="true" ht="15" customHeight="true" x14ac:dyDescent="0.2">
      <c r="B347" s="530"/>
      <c r="AC347" s="376"/>
      <c r="AD347" s="376"/>
      <c r="AE347" s="376"/>
      <c r="AF347" s="376"/>
      <c r="AG347" s="376"/>
      <c r="AH347" s="376"/>
      <c r="AI347" s="376"/>
      <c r="AJ347" s="376"/>
      <c r="AK347" s="376"/>
      <c r="AL347" s="376"/>
      <c r="AM347" s="376"/>
      <c r="AN347" s="376"/>
      <c r="AO347" s="376"/>
      <c r="AP347" s="376"/>
      <c r="AQ347" s="376"/>
      <c r="AR347" s="376"/>
      <c r="AS347" s="376"/>
      <c r="AT347" s="376"/>
      <c r="AU347" s="376"/>
      <c r="AV347" s="376"/>
      <c r="AW347" s="376"/>
      <c r="AX347" s="376"/>
      <c r="AY347" s="376"/>
      <c r="AZ347" s="376"/>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531" customFormat="true" ht="15" customHeight="true" x14ac:dyDescent="0.2">
      <c r="B348" s="530"/>
      <c r="AC348" s="376"/>
      <c r="AD348" s="376"/>
      <c r="AE348" s="376"/>
      <c r="AF348" s="376"/>
      <c r="AG348" s="376"/>
      <c r="AH348" s="376"/>
      <c r="AI348" s="376"/>
      <c r="AJ348" s="376"/>
      <c r="AK348" s="376"/>
      <c r="AL348" s="376"/>
      <c r="AM348" s="376"/>
      <c r="AN348" s="376"/>
      <c r="AO348" s="376"/>
      <c r="AP348" s="376"/>
      <c r="AQ348" s="376"/>
      <c r="AR348" s="376"/>
      <c r="AS348" s="376"/>
      <c r="AT348" s="376"/>
      <c r="AU348" s="376"/>
      <c r="AV348" s="376"/>
      <c r="AW348" s="376"/>
      <c r="AX348" s="376"/>
      <c r="AY348" s="376"/>
      <c r="AZ348" s="376"/>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531" customFormat="true" ht="15" customHeight="true" x14ac:dyDescent="0.2">
      <c r="B349" s="530"/>
      <c r="AC349" s="376"/>
      <c r="AD349" s="376"/>
      <c r="AE349" s="376"/>
      <c r="AF349" s="376"/>
      <c r="AG349" s="376"/>
      <c r="AH349" s="376"/>
      <c r="AI349" s="376"/>
      <c r="AJ349" s="376"/>
      <c r="AK349" s="376"/>
      <c r="AL349" s="376"/>
      <c r="AM349" s="376"/>
      <c r="AN349" s="376"/>
      <c r="AO349" s="376"/>
      <c r="AP349" s="376"/>
      <c r="AQ349" s="376"/>
      <c r="AR349" s="376"/>
      <c r="AS349" s="376"/>
      <c r="AT349" s="376"/>
      <c r="AU349" s="376"/>
      <c r="AV349" s="376"/>
      <c r="AW349" s="376"/>
      <c r="AX349" s="376"/>
      <c r="AY349" s="376"/>
      <c r="AZ349" s="376"/>
      <c r="BA349" s="1119" t="s">
        <v>153</v>
      </c>
      <c r="BB349" s="622" t="s">
        <v>49</v>
      </c>
      <c r="BC349" s="86" t="s">
        <v>35</v>
      </c>
      <c r="BD349" s="82" t="s">
        <v>35</v>
      </c>
      <c r="BE349" s="82" t="s">
        <v>35</v>
      </c>
      <c r="BF349" s="82" t="s">
        <v>35</v>
      </c>
      <c r="BG349" s="77" t="s">
        <v>35</v>
      </c>
      <c r="BH349" s="86" t="s">
        <v>35</v>
      </c>
      <c r="BI349" s="82" t="s">
        <v>35</v>
      </c>
      <c r="BJ349" s="82" t="s">
        <v>35</v>
      </c>
      <c r="BK349" s="82" t="s">
        <v>35</v>
      </c>
      <c r="BL349" s="77" t="s">
        <v>35</v>
      </c>
      <c r="BM349" s="86" t="s">
        <v>35</v>
      </c>
      <c r="BN349" s="82" t="s">
        <v>35</v>
      </c>
      <c r="BO349" s="82" t="s">
        <v>35</v>
      </c>
      <c r="BP349" s="82" t="s">
        <v>35</v>
      </c>
      <c r="BQ349" s="77" t="s">
        <v>35</v>
      </c>
      <c r="BR349" s="86" t="s">
        <v>35</v>
      </c>
      <c r="BS349" s="82" t="s">
        <v>35</v>
      </c>
      <c r="BT349" s="82" t="s">
        <v>35</v>
      </c>
      <c r="BU349" s="82" t="s">
        <v>35</v>
      </c>
      <c r="BV349" s="82" t="s">
        <v>35</v>
      </c>
      <c r="BW349" s="82" t="s">
        <v>35</v>
      </c>
      <c r="BX349" s="82" t="s">
        <v>35</v>
      </c>
      <c r="BY349" s="70" t="s">
        <v>35</v>
      </c>
      <c r="BZ349" s="70" t="s">
        <v>35</v>
      </c>
      <c r="CA349" s="70" t="s">
        <v>35</v>
      </c>
      <c r="CB349" s="70" t="s">
        <v>35</v>
      </c>
      <c r="CC349" s="32"/>
      <c r="CD349" s="32"/>
      <c r="CE349" s="32"/>
      <c r="CF349" s="32"/>
      <c r="CG349" s="32"/>
      <c r="CH349" s="32"/>
      <c r="CI349" s="32"/>
      <c r="CJ349" s="32"/>
      <c r="CK349" s="32"/>
      <c r="CL349" s="32"/>
      <c r="CM349" s="32"/>
      <c r="CN349" s="32"/>
      <c r="CO349" s="32"/>
      <c r="CP349" s="32"/>
      <c r="CQ349" s="32"/>
      <c r="CR349" s="32"/>
      <c r="CS349" s="32"/>
      <c r="CT349" s="32"/>
      <c r="CU349" s="32"/>
      <c r="CV349" s="32"/>
      <c r="CW349" s="32"/>
      <c r="CX349" s="32"/>
      <c r="CY349" s="32"/>
      <c r="CZ349" s="32"/>
    </row>
    <row r="350" s="531" customFormat="true" ht="15" customHeight="true" x14ac:dyDescent="0.2">
      <c r="B350" s="530"/>
      <c r="AC350" s="376"/>
      <c r="AD350" s="376"/>
      <c r="AE350" s="376"/>
      <c r="AF350" s="376"/>
      <c r="AG350" s="376"/>
      <c r="AH350" s="376"/>
      <c r="AI350" s="376"/>
      <c r="AJ350" s="376"/>
      <c r="AK350" s="376"/>
      <c r="AL350" s="376"/>
      <c r="AM350" s="376"/>
      <c r="AN350" s="376"/>
      <c r="AO350" s="376"/>
      <c r="AP350" s="376"/>
      <c r="AQ350" s="376"/>
      <c r="AR350" s="376"/>
      <c r="AS350" s="376"/>
      <c r="AT350" s="376"/>
      <c r="AU350" s="376"/>
      <c r="AV350" s="376"/>
      <c r="AW350" s="376"/>
      <c r="AX350" s="376"/>
      <c r="AY350" s="376"/>
      <c r="AZ350" s="376"/>
      <c r="BA350" s="1115"/>
      <c r="BB350" s="622" t="s">
        <v>48</v>
      </c>
      <c r="BC350" s="86" t="s">
        <v>35</v>
      </c>
      <c r="BD350" s="82" t="s">
        <v>35</v>
      </c>
      <c r="BE350" s="82" t="s">
        <v>35</v>
      </c>
      <c r="BF350" s="82" t="s">
        <v>35</v>
      </c>
      <c r="BG350" s="77" t="s">
        <v>35</v>
      </c>
      <c r="BH350" s="86" t="s">
        <v>35</v>
      </c>
      <c r="BI350" s="82" t="s">
        <v>35</v>
      </c>
      <c r="BJ350" s="82" t="s">
        <v>35</v>
      </c>
      <c r="BK350" s="82" t="s">
        <v>35</v>
      </c>
      <c r="BL350" s="77" t="s">
        <v>35</v>
      </c>
      <c r="BM350" s="86" t="s">
        <v>35</v>
      </c>
      <c r="BN350" s="82" t="s">
        <v>35</v>
      </c>
      <c r="BO350" s="82" t="s">
        <v>35</v>
      </c>
      <c r="BP350" s="82" t="s">
        <v>35</v>
      </c>
      <c r="BQ350" s="77" t="s">
        <v>35</v>
      </c>
      <c r="BR350" s="86" t="s">
        <v>35</v>
      </c>
      <c r="BS350" s="82" t="s">
        <v>35</v>
      </c>
      <c r="BT350" s="82" t="s">
        <v>35</v>
      </c>
      <c r="BU350" s="82" t="s">
        <v>35</v>
      </c>
      <c r="BV350" s="82" t="s">
        <v>35</v>
      </c>
      <c r="BW350" s="82" t="s">
        <v>35</v>
      </c>
      <c r="BX350" s="82" t="s">
        <v>35</v>
      </c>
      <c r="BY350" s="70" t="s">
        <v>35</v>
      </c>
      <c r="BZ350" s="70" t="s">
        <v>35</v>
      </c>
      <c r="CA350" s="70" t="s">
        <v>35</v>
      </c>
      <c r="CB350" s="70" t="s">
        <v>35</v>
      </c>
      <c r="CC350" s="32"/>
      <c r="CD350" s="32"/>
      <c r="CE350" s="32"/>
      <c r="CF350" s="32"/>
      <c r="CG350" s="32"/>
      <c r="CH350" s="32"/>
      <c r="CI350" s="32"/>
      <c r="CJ350" s="32"/>
      <c r="CK350" s="32"/>
      <c r="CL350" s="32"/>
      <c r="CM350" s="32"/>
      <c r="CN350" s="32"/>
      <c r="CO350" s="32"/>
      <c r="CP350" s="32"/>
      <c r="CQ350" s="32"/>
      <c r="CR350" s="32"/>
      <c r="CS350" s="32"/>
      <c r="CT350" s="32"/>
      <c r="CU350" s="32"/>
      <c r="CV350" s="32"/>
      <c r="CW350" s="32"/>
      <c r="CX350" s="32"/>
      <c r="CY350" s="32"/>
      <c r="CZ350" s="32"/>
    </row>
    <row r="351" s="531" customFormat="true" ht="15" customHeight="true" x14ac:dyDescent="0.2">
      <c r="B351" s="530"/>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1119" t="s">
        <v>154</v>
      </c>
      <c r="BB351" s="622" t="s">
        <v>49</v>
      </c>
      <c r="BC351" s="86" t="s">
        <v>35</v>
      </c>
      <c r="BD351" s="82" t="s">
        <v>35</v>
      </c>
      <c r="BE351" s="82" t="s">
        <v>35</v>
      </c>
      <c r="BF351" s="82" t="s">
        <v>35</v>
      </c>
      <c r="BG351" s="77" t="s">
        <v>35</v>
      </c>
      <c r="BH351" s="86" t="s">
        <v>35</v>
      </c>
      <c r="BI351" s="82" t="s">
        <v>35</v>
      </c>
      <c r="BJ351" s="82" t="s">
        <v>35</v>
      </c>
      <c r="BK351" s="82" t="s">
        <v>35</v>
      </c>
      <c r="BL351" s="77" t="s">
        <v>35</v>
      </c>
      <c r="BM351" s="86" t="s">
        <v>35</v>
      </c>
      <c r="BN351" s="82" t="s">
        <v>35</v>
      </c>
      <c r="BO351" s="82" t="s">
        <v>35</v>
      </c>
      <c r="BP351" s="82" t="s">
        <v>35</v>
      </c>
      <c r="BQ351" s="77" t="s">
        <v>35</v>
      </c>
      <c r="BR351" s="86" t="s">
        <v>35</v>
      </c>
      <c r="BS351" s="82" t="s">
        <v>35</v>
      </c>
      <c r="BT351" s="82" t="s">
        <v>35</v>
      </c>
      <c r="BU351" s="82" t="s">
        <v>35</v>
      </c>
      <c r="BV351" s="82" t="s">
        <v>35</v>
      </c>
      <c r="BW351" s="82" t="s">
        <v>35</v>
      </c>
      <c r="BX351" s="82" t="s">
        <v>35</v>
      </c>
      <c r="BY351" s="70" t="s">
        <v>35</v>
      </c>
      <c r="BZ351" s="70" t="s">
        <v>35</v>
      </c>
      <c r="CA351" s="70" t="s">
        <v>35</v>
      </c>
      <c r="CB351" s="70" t="s">
        <v>35</v>
      </c>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row>
    <row r="352" s="531" customFormat="true" ht="15" customHeight="true" x14ac:dyDescent="0.2">
      <c r="B352" s="530"/>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1115"/>
      <c r="BB352" s="622" t="s">
        <v>48</v>
      </c>
      <c r="BC352" s="86" t="s">
        <v>35</v>
      </c>
      <c r="BD352" s="82" t="s">
        <v>35</v>
      </c>
      <c r="BE352" s="82" t="s">
        <v>35</v>
      </c>
      <c r="BF352" s="82" t="s">
        <v>35</v>
      </c>
      <c r="BG352" s="77" t="s">
        <v>35</v>
      </c>
      <c r="BH352" s="86" t="s">
        <v>35</v>
      </c>
      <c r="BI352" s="82" t="s">
        <v>35</v>
      </c>
      <c r="BJ352" s="82" t="s">
        <v>35</v>
      </c>
      <c r="BK352" s="82" t="s">
        <v>35</v>
      </c>
      <c r="BL352" s="77" t="s">
        <v>35</v>
      </c>
      <c r="BM352" s="86" t="s">
        <v>35</v>
      </c>
      <c r="BN352" s="82" t="s">
        <v>35</v>
      </c>
      <c r="BO352" s="82" t="s">
        <v>35</v>
      </c>
      <c r="BP352" s="82" t="s">
        <v>35</v>
      </c>
      <c r="BQ352" s="77" t="s">
        <v>35</v>
      </c>
      <c r="BR352" s="86" t="s">
        <v>35</v>
      </c>
      <c r="BS352" s="82" t="s">
        <v>35</v>
      </c>
      <c r="BT352" s="82" t="s">
        <v>35</v>
      </c>
      <c r="BU352" s="82" t="s">
        <v>35</v>
      </c>
      <c r="BV352" s="82" t="s">
        <v>35</v>
      </c>
      <c r="BW352" s="82" t="s">
        <v>35</v>
      </c>
      <c r="BX352" s="82" t="s">
        <v>35</v>
      </c>
      <c r="BY352" s="70" t="s">
        <v>35</v>
      </c>
      <c r="BZ352" s="70" t="s">
        <v>35</v>
      </c>
      <c r="CA352" s="70" t="s">
        <v>35</v>
      </c>
      <c r="CB352" s="70" t="s">
        <v>35</v>
      </c>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row>
    <row r="353" s="531" customFormat="true" ht="15" customHeight="true" x14ac:dyDescent="0.2">
      <c r="B353" s="530"/>
      <c r="AC353" s="376"/>
      <c r="AD353" s="376"/>
      <c r="AE353" s="376"/>
      <c r="AF353" s="376"/>
      <c r="AG353" s="376"/>
      <c r="AH353" s="376"/>
      <c r="AI353" s="376"/>
      <c r="AJ353" s="376"/>
      <c r="AK353" s="376"/>
      <c r="AL353" s="376"/>
      <c r="AM353" s="376"/>
      <c r="AN353" s="376"/>
      <c r="AO353" s="376"/>
      <c r="AP353" s="376"/>
      <c r="AQ353" s="376"/>
      <c r="AR353" s="376"/>
      <c r="AS353" s="376"/>
      <c r="AT353" s="376"/>
      <c r="AU353" s="376"/>
      <c r="AV353" s="376"/>
      <c r="AW353" s="376"/>
      <c r="AX353" s="376"/>
      <c r="AY353" s="376"/>
      <c r="AZ353" s="376"/>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531" customFormat="true" ht="15" customHeight="true" x14ac:dyDescent="0.2">
      <c r="B354" s="530"/>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1117"/>
      <c r="BB354" s="623" t="s">
        <v>48</v>
      </c>
      <c r="BC354" s="85" t="s">
        <v>35</v>
      </c>
      <c r="BD354" s="81" t="s">
        <v>35</v>
      </c>
      <c r="BE354" s="81" t="s">
        <v>35</v>
      </c>
      <c r="BF354" s="81" t="s">
        <v>35</v>
      </c>
      <c r="BG354" s="76" t="s">
        <v>35</v>
      </c>
      <c r="BH354" s="85" t="s">
        <v>35</v>
      </c>
      <c r="BI354" s="81" t="s">
        <v>35</v>
      </c>
      <c r="BJ354" s="81" t="s">
        <v>35</v>
      </c>
      <c r="BK354" s="81" t="s">
        <v>35</v>
      </c>
      <c r="BL354" s="76" t="s">
        <v>35</v>
      </c>
      <c r="BM354" s="85" t="s">
        <v>35</v>
      </c>
      <c r="BN354" s="81" t="s">
        <v>35</v>
      </c>
      <c r="BO354" s="81" t="s">
        <v>35</v>
      </c>
      <c r="BP354" s="81" t="s">
        <v>35</v>
      </c>
      <c r="BQ354" s="76" t="s">
        <v>35</v>
      </c>
      <c r="BR354" s="85" t="s">
        <v>35</v>
      </c>
      <c r="BS354" s="81" t="s">
        <v>35</v>
      </c>
      <c r="BT354" s="81" t="s">
        <v>35</v>
      </c>
      <c r="BU354" s="81" t="s">
        <v>35</v>
      </c>
      <c r="BV354" s="81" t="s">
        <v>35</v>
      </c>
      <c r="BW354" s="81" t="s">
        <v>35</v>
      </c>
      <c r="BX354" s="81" t="s">
        <v>35</v>
      </c>
      <c r="BY354" s="69" t="s">
        <v>35</v>
      </c>
      <c r="BZ354" s="69" t="s">
        <v>35</v>
      </c>
      <c r="CA354" s="69" t="s">
        <v>35</v>
      </c>
      <c r="CB354" s="69" t="s">
        <v>35</v>
      </c>
      <c r="CC354" s="32"/>
      <c r="CD354" s="32"/>
      <c r="CE354" s="32"/>
      <c r="CF354" s="32"/>
      <c r="CG354" s="32"/>
      <c r="CH354" s="32"/>
      <c r="CI354" s="32"/>
      <c r="CJ354" s="32"/>
      <c r="CK354" s="32"/>
      <c r="CL354" s="32"/>
      <c r="CM354" s="32"/>
      <c r="CN354" s="32"/>
      <c r="CO354" s="32"/>
      <c r="CP354" s="32"/>
      <c r="CQ354" s="32"/>
      <c r="CR354" s="32"/>
      <c r="CS354" s="32"/>
      <c r="CT354" s="32"/>
      <c r="CU354" s="32"/>
      <c r="CV354" s="32"/>
      <c r="CW354" s="32"/>
      <c r="CX354" s="32"/>
      <c r="CY354" s="32"/>
      <c r="CZ354" s="32"/>
    </row>
    <row r="355" s="531" customFormat="true" ht="15" customHeight="true" x14ac:dyDescent="0.2">
      <c r="B355" s="530"/>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A355" s="402"/>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531" customFormat="true" ht="15" customHeight="true" x14ac:dyDescent="0.2">
      <c r="B356" s="530"/>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A356" s="402"/>
      <c r="BB356" s="343"/>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339" customFormat="true" ht="15" customHeight="true" x14ac:dyDescent="0.2">
      <c r="B357" s="341"/>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A357" s="402"/>
      <c r="BB357" s="343"/>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339" customFormat="true" ht="15" customHeight="true" x14ac:dyDescent="0.2">
      <c r="B358" s="341"/>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A358" s="402"/>
      <c r="BB358" s="343"/>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339" customFormat="true" ht="15" customHeight="true" x14ac:dyDescent="0.2">
      <c r="B359" s="341"/>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402"/>
      <c r="BB359" s="343"/>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339" customFormat="true" ht="15" customHeight="true" x14ac:dyDescent="0.2">
      <c r="B360" s="341"/>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A360" s="402"/>
      <c r="BB360" s="343"/>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339" customFormat="true" ht="15" customHeight="true" x14ac:dyDescent="0.2">
      <c r="B361" s="341"/>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A361" s="402"/>
      <c r="BB361" s="343"/>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339" customFormat="true" ht="15" customHeight="true" x14ac:dyDescent="0.2">
      <c r="B362" s="341"/>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A362" s="402"/>
      <c r="BB362" s="343"/>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339" customFormat="true" ht="15" customHeight="true" x14ac:dyDescent="0.2">
      <c r="B363" s="341"/>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A363" s="402"/>
      <c r="BB363" s="343"/>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339" customFormat="true" ht="15" customHeight="true" x14ac:dyDescent="0.2">
      <c r="B364" s="341"/>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A364" s="402"/>
      <c r="BB364" s="343"/>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339" customFormat="true" ht="15" customHeight="true" x14ac:dyDescent="0.2">
      <c r="B365" s="341"/>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A365" s="402"/>
      <c r="BB365" s="343"/>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339" customFormat="true" ht="15" customHeight="true" x14ac:dyDescent="0.2">
      <c r="B366" s="341"/>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A366" s="402"/>
      <c r="BB366" s="343"/>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339" customFormat="true" ht="15" customHeight="true" x14ac:dyDescent="0.2">
      <c r="B367" s="341"/>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A367" s="402"/>
      <c r="BB367" s="343"/>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339" customFormat="true" ht="15" customHeight="true" x14ac:dyDescent="0.2">
      <c r="B368" s="341"/>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A368" s="402"/>
      <c r="BB368" s="343"/>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339" customFormat="true" ht="15" customHeight="true" x14ac:dyDescent="0.2">
      <c r="B369" s="341"/>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A369" s="402"/>
      <c r="BB369" s="343"/>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339" customFormat="true" ht="15" customHeight="true" x14ac:dyDescent="0.2">
      <c r="B370" s="341"/>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A370" s="402"/>
      <c r="BB370" s="343"/>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339" customFormat="true" ht="15" customHeight="true" x14ac:dyDescent="0.2">
      <c r="B371" s="341"/>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A371" s="402"/>
      <c r="BB371" s="343"/>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339" customFormat="true" ht="15" customHeight="true" x14ac:dyDescent="0.2">
      <c r="B372" s="341"/>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A372" s="402"/>
      <c r="BB372" s="343"/>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339" customFormat="true" ht="15" customHeight="true" x14ac:dyDescent="0.2">
      <c r="B373" s="341"/>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A373" s="402"/>
      <c r="BB373" s="343"/>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339" customFormat="true" ht="15" customHeight="true" x14ac:dyDescent="0.2">
      <c r="B374" s="341"/>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A374" s="402"/>
      <c r="BB374" s="343"/>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9" customFormat="true" ht="15" customHeight="true" x14ac:dyDescent="0.2">
      <c r="B375" s="341"/>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0"/>
      <c r="BB375" s="338"/>
      <c r="BC375" s="338"/>
      <c r="BD375" s="338"/>
      <c r="BE375" s="338"/>
      <c r="BF375" s="338"/>
      <c r="BG375" s="338"/>
      <c r="BH375" s="338"/>
      <c r="BI375" s="338"/>
      <c r="BJ375" s="338"/>
      <c r="BK375" s="338"/>
      <c r="BL375" s="338"/>
      <c r="BM375" s="338"/>
      <c r="BN375" s="338"/>
      <c r="BO375" s="338"/>
      <c r="BP375" s="338"/>
      <c r="BQ375" s="338"/>
      <c r="BR375" s="338"/>
      <c r="BS375" s="338"/>
      <c r="BT375" s="338"/>
      <c r="BU375" s="338"/>
      <c r="BV375" s="338"/>
      <c r="BW375" s="338"/>
      <c r="BX375" s="338"/>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9" customFormat="true" ht="15" customHeight="true" x14ac:dyDescent="0.2">
      <c r="B376" s="341"/>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0"/>
      <c r="BB376" s="338"/>
      <c r="BC376" s="338"/>
      <c r="BD376" s="338"/>
      <c r="BE376" s="338"/>
      <c r="BF376" s="338"/>
      <c r="BG376" s="338"/>
      <c r="BH376" s="338"/>
      <c r="BI376" s="338"/>
      <c r="BJ376" s="338"/>
      <c r="BK376" s="338"/>
      <c r="BL376" s="338"/>
      <c r="BM376" s="338"/>
      <c r="BN376" s="338"/>
      <c r="BO376" s="338"/>
      <c r="BP376" s="338"/>
      <c r="BQ376" s="338"/>
      <c r="BR376" s="338"/>
      <c r="BS376" s="338"/>
      <c r="BT376" s="338"/>
      <c r="BU376" s="338"/>
      <c r="BV376" s="338"/>
      <c r="BW376" s="338"/>
      <c r="BX376" s="338"/>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9" customFormat="true" ht="15" customHeight="true" x14ac:dyDescent="0.2">
      <c r="B377" s="341"/>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0"/>
      <c r="BB377" s="338"/>
      <c r="BC377" s="338"/>
      <c r="BD377" s="338"/>
      <c r="BE377" s="338"/>
      <c r="BF377" s="338"/>
      <c r="BG377" s="338"/>
      <c r="BH377" s="338"/>
      <c r="BI377" s="338"/>
      <c r="BJ377" s="338"/>
      <c r="BK377" s="338"/>
      <c r="BL377" s="338"/>
      <c r="BM377" s="338"/>
      <c r="BN377" s="338"/>
      <c r="BO377" s="338"/>
      <c r="BP377" s="338"/>
      <c r="BQ377" s="338"/>
      <c r="BR377" s="338"/>
      <c r="BS377" s="338"/>
      <c r="BT377" s="338"/>
      <c r="BU377" s="338"/>
      <c r="BV377" s="338"/>
      <c r="BW377" s="338"/>
      <c r="BX377" s="338"/>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9" customFormat="true" ht="15" customHeight="true" x14ac:dyDescent="0.2">
      <c r="B378" s="341"/>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0"/>
      <c r="BB378" s="338"/>
      <c r="BC378" s="338"/>
      <c r="BD378" s="338"/>
      <c r="BE378" s="338"/>
      <c r="BF378" s="338"/>
      <c r="BG378" s="338"/>
      <c r="BH378" s="338"/>
      <c r="BI378" s="338"/>
      <c r="BJ378" s="338"/>
      <c r="BK378" s="338"/>
      <c r="BL378" s="338"/>
      <c r="BM378" s="338"/>
      <c r="BN378" s="338"/>
      <c r="BO378" s="338"/>
      <c r="BP378" s="338"/>
      <c r="BQ378" s="338"/>
      <c r="BR378" s="338"/>
      <c r="BS378" s="338"/>
      <c r="BT378" s="338"/>
      <c r="BU378" s="338"/>
      <c r="BV378" s="338"/>
      <c r="BW378" s="338"/>
      <c r="BX378" s="338"/>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9" customFormat="true" ht="15" customHeight="true" x14ac:dyDescent="0.2">
      <c r="B379" s="341"/>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0"/>
      <c r="BB379" s="338"/>
      <c r="BC379" s="338"/>
      <c r="BD379" s="338"/>
      <c r="BE379" s="338"/>
      <c r="BF379" s="338"/>
      <c r="BG379" s="338"/>
      <c r="BH379" s="338"/>
      <c r="BI379" s="338"/>
      <c r="BJ379" s="338"/>
      <c r="BK379" s="338"/>
      <c r="BL379" s="338"/>
      <c r="BM379" s="338"/>
      <c r="BN379" s="338"/>
      <c r="BO379" s="338"/>
      <c r="BP379" s="338"/>
      <c r="BQ379" s="338"/>
      <c r="BR379" s="338"/>
      <c r="BS379" s="338"/>
      <c r="BT379" s="338"/>
      <c r="BU379" s="338"/>
      <c r="BV379" s="338"/>
      <c r="BW379" s="338"/>
      <c r="BX379" s="338"/>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9" customFormat="true" ht="15" customHeight="true" x14ac:dyDescent="0.2">
      <c r="B380" s="341"/>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0"/>
      <c r="BB380" s="338"/>
      <c r="BC380" s="338"/>
      <c r="BD380" s="338"/>
      <c r="BE380" s="338"/>
      <c r="BF380" s="338"/>
      <c r="BG380" s="338"/>
      <c r="BH380" s="338"/>
      <c r="BI380" s="338"/>
      <c r="BJ380" s="338"/>
      <c r="BK380" s="338"/>
      <c r="BL380" s="338"/>
      <c r="BM380" s="338"/>
      <c r="BN380" s="338"/>
      <c r="BO380" s="338"/>
      <c r="BP380" s="338"/>
      <c r="BQ380" s="338"/>
      <c r="BR380" s="338"/>
      <c r="BS380" s="338"/>
      <c r="BT380" s="338"/>
      <c r="BU380" s="338"/>
      <c r="BV380" s="338"/>
      <c r="BW380" s="338"/>
      <c r="BX380" s="338"/>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9" customFormat="true" ht="15" customHeight="true" x14ac:dyDescent="0.2">
      <c r="B381" s="341"/>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0"/>
      <c r="BB381" s="338"/>
      <c r="BC381" s="338"/>
      <c r="BD381" s="338"/>
      <c r="BE381" s="338"/>
      <c r="BF381" s="338"/>
      <c r="BG381" s="338"/>
      <c r="BH381" s="338"/>
      <c r="BI381" s="338"/>
      <c r="BJ381" s="338"/>
      <c r="BK381" s="338"/>
      <c r="BL381" s="338"/>
      <c r="BM381" s="338"/>
      <c r="BN381" s="338"/>
      <c r="BO381" s="338"/>
      <c r="BP381" s="338"/>
      <c r="BQ381" s="338"/>
      <c r="BR381" s="338"/>
      <c r="BS381" s="338"/>
      <c r="BT381" s="338"/>
      <c r="BU381" s="338"/>
      <c r="BV381" s="338"/>
      <c r="BW381" s="338"/>
      <c r="BX381" s="338"/>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9" customFormat="true" ht="15" customHeight="true" x14ac:dyDescent="0.2">
      <c r="B382" s="341"/>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0"/>
      <c r="BB382" s="338"/>
      <c r="BC382" s="338"/>
      <c r="BD382" s="338"/>
      <c r="BE382" s="338"/>
      <c r="BF382" s="338"/>
      <c r="BG382" s="338"/>
      <c r="BH382" s="338"/>
      <c r="BI382" s="338"/>
      <c r="BJ382" s="338"/>
      <c r="BK382" s="338"/>
      <c r="BL382" s="338"/>
      <c r="BM382" s="338"/>
      <c r="BN382" s="338"/>
      <c r="BO382" s="338"/>
      <c r="BP382" s="338"/>
      <c r="BQ382" s="338"/>
      <c r="BR382" s="338"/>
      <c r="BS382" s="338"/>
      <c r="BT382" s="338"/>
      <c r="BU382" s="338"/>
      <c r="BV382" s="338"/>
      <c r="BW382" s="338"/>
      <c r="BX382" s="338"/>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9" customFormat="true" ht="15" customHeight="true" x14ac:dyDescent="0.2">
      <c r="B383" s="341"/>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0"/>
      <c r="BB383" s="338"/>
      <c r="BC383" s="338"/>
      <c r="BD383" s="338"/>
      <c r="BE383" s="338"/>
      <c r="BF383" s="338"/>
      <c r="BG383" s="338"/>
      <c r="BH383" s="338"/>
      <c r="BI383" s="338"/>
      <c r="BJ383" s="338"/>
      <c r="BK383" s="338"/>
      <c r="BL383" s="338"/>
      <c r="BM383" s="338"/>
      <c r="BN383" s="338"/>
      <c r="BO383" s="338"/>
      <c r="BP383" s="338"/>
      <c r="BQ383" s="338"/>
      <c r="BR383" s="338"/>
      <c r="BS383" s="338"/>
      <c r="BT383" s="338"/>
      <c r="BU383" s="338"/>
      <c r="BV383" s="338"/>
      <c r="BW383" s="338"/>
      <c r="BX383" s="338"/>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9" customFormat="true" ht="15" customHeight="true" x14ac:dyDescent="0.2">
      <c r="B384" s="341"/>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0"/>
      <c r="BB384" s="338"/>
      <c r="BC384" s="338"/>
      <c r="BD384" s="338"/>
      <c r="BE384" s="338"/>
      <c r="BF384" s="338"/>
      <c r="BG384" s="338"/>
      <c r="BH384" s="338"/>
      <c r="BI384" s="338"/>
      <c r="BJ384" s="338"/>
      <c r="BK384" s="338"/>
      <c r="BL384" s="338"/>
      <c r="BM384" s="338"/>
      <c r="BN384" s="338"/>
      <c r="BO384" s="338"/>
      <c r="BP384" s="338"/>
      <c r="BQ384" s="338"/>
      <c r="BR384" s="338"/>
      <c r="BS384" s="338"/>
      <c r="BT384" s="338"/>
      <c r="BU384" s="338"/>
      <c r="BV384" s="338"/>
      <c r="BW384" s="338"/>
      <c r="BX384" s="338"/>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9" customFormat="true" ht="15" customHeight="true" x14ac:dyDescent="0.2">
      <c r="B385" s="341"/>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0"/>
      <c r="BB385" s="338"/>
      <c r="BC385" s="338"/>
      <c r="BD385" s="338"/>
      <c r="BE385" s="338"/>
      <c r="BF385" s="338"/>
      <c r="BG385" s="338"/>
      <c r="BH385" s="338"/>
      <c r="BI385" s="338"/>
      <c r="BJ385" s="338"/>
      <c r="BK385" s="338"/>
      <c r="BL385" s="338"/>
      <c r="BM385" s="338"/>
      <c r="BN385" s="338"/>
      <c r="BO385" s="338"/>
      <c r="BP385" s="338"/>
      <c r="BQ385" s="338"/>
      <c r="BR385" s="338"/>
      <c r="BS385" s="338"/>
      <c r="BT385" s="338"/>
      <c r="BU385" s="338"/>
      <c r="BV385" s="338"/>
      <c r="BW385" s="338"/>
      <c r="BX385" s="338"/>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9" customFormat="true" ht="15" customHeight="true" x14ac:dyDescent="0.2">
      <c r="B386" s="341"/>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0"/>
      <c r="BB386" s="338"/>
      <c r="BC386" s="338"/>
      <c r="BD386" s="338"/>
      <c r="BE386" s="338"/>
      <c r="BF386" s="338"/>
      <c r="BG386" s="338"/>
      <c r="BH386" s="338"/>
      <c r="BI386" s="338"/>
      <c r="BJ386" s="338"/>
      <c r="BK386" s="338"/>
      <c r="BL386" s="338"/>
      <c r="BM386" s="338"/>
      <c r="BN386" s="338"/>
      <c r="BO386" s="338"/>
      <c r="BP386" s="338"/>
      <c r="BQ386" s="338"/>
      <c r="BR386" s="338"/>
      <c r="BS386" s="338"/>
      <c r="BT386" s="338"/>
      <c r="BU386" s="338"/>
      <c r="BV386" s="338"/>
      <c r="BW386" s="338"/>
      <c r="BX386" s="338"/>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9" customFormat="true" ht="15" customHeight="true" x14ac:dyDescent="0.2">
      <c r="B387" s="341"/>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0"/>
      <c r="BB387" s="338"/>
      <c r="BC387" s="338"/>
      <c r="BD387" s="338"/>
      <c r="BE387" s="338"/>
      <c r="BF387" s="338"/>
      <c r="BG387" s="338"/>
      <c r="BH387" s="338"/>
      <c r="BI387" s="338"/>
      <c r="BJ387" s="338"/>
      <c r="BK387" s="338"/>
      <c r="BL387" s="338"/>
      <c r="BM387" s="338"/>
      <c r="BN387" s="338"/>
      <c r="BO387" s="338"/>
      <c r="BP387" s="338"/>
      <c r="BQ387" s="338"/>
      <c r="BR387" s="338"/>
      <c r="BS387" s="338"/>
      <c r="BT387" s="338"/>
      <c r="BU387" s="338"/>
      <c r="BV387" s="338"/>
      <c r="BW387" s="338"/>
      <c r="BX387" s="338"/>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9" customFormat="true" ht="15" customHeight="true" x14ac:dyDescent="0.2">
      <c r="B388" s="341"/>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0"/>
      <c r="BB388" s="338"/>
      <c r="BC388" s="338"/>
      <c r="BD388" s="338"/>
      <c r="BE388" s="338"/>
      <c r="BF388" s="338"/>
      <c r="BG388" s="338"/>
      <c r="BH388" s="338"/>
      <c r="BI388" s="338"/>
      <c r="BJ388" s="338"/>
      <c r="BK388" s="338"/>
      <c r="BL388" s="338"/>
      <c r="BM388" s="338"/>
      <c r="BN388" s="338"/>
      <c r="BO388" s="338"/>
      <c r="BP388" s="338"/>
      <c r="BQ388" s="338"/>
      <c r="BR388" s="338"/>
      <c r="BS388" s="338"/>
      <c r="BT388" s="338"/>
      <c r="BU388" s="338"/>
      <c r="BV388" s="338"/>
      <c r="BW388" s="338"/>
      <c r="BX388" s="338"/>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9" customFormat="true" ht="15" customHeight="true" x14ac:dyDescent="0.2">
      <c r="B389" s="341"/>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0"/>
      <c r="BB389" s="338"/>
      <c r="BC389" s="338"/>
      <c r="BD389" s="338"/>
      <c r="BE389" s="338"/>
      <c r="BF389" s="338"/>
      <c r="BG389" s="338"/>
      <c r="BH389" s="338"/>
      <c r="BI389" s="338"/>
      <c r="BJ389" s="338"/>
      <c r="BK389" s="338"/>
      <c r="BL389" s="338"/>
      <c r="BM389" s="338"/>
      <c r="BN389" s="338"/>
      <c r="BO389" s="338"/>
      <c r="BP389" s="338"/>
      <c r="BQ389" s="338"/>
      <c r="BR389" s="338"/>
      <c r="BS389" s="338"/>
      <c r="BT389" s="338"/>
      <c r="BU389" s="338"/>
      <c r="BV389" s="338"/>
      <c r="BW389" s="338"/>
      <c r="BX389" s="338"/>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531" customFormat="true" ht="15" customHeight="true" x14ac:dyDescent="0.2">
      <c r="B390" s="530"/>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0"/>
      <c r="BB390" s="338"/>
      <c r="BC390" s="338"/>
      <c r="BD390" s="338"/>
      <c r="BE390" s="338"/>
      <c r="BF390" s="338"/>
      <c r="BG390" s="338"/>
      <c r="BH390" s="338"/>
      <c r="BI390" s="338"/>
      <c r="BJ390" s="338"/>
      <c r="BK390" s="338"/>
      <c r="BL390" s="338"/>
      <c r="BM390" s="338"/>
      <c r="BN390" s="338"/>
      <c r="BO390" s="338"/>
      <c r="BP390" s="338"/>
      <c r="BQ390" s="338"/>
      <c r="BR390" s="338"/>
      <c r="BS390" s="338"/>
      <c r="BT390" s="338"/>
      <c r="BU390" s="338"/>
      <c r="BV390" s="338"/>
      <c r="BW390" s="338"/>
      <c r="BX390" s="338"/>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531" customFormat="true" ht="15" customHeight="true" x14ac:dyDescent="0.2">
      <c r="B391" s="530"/>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0"/>
      <c r="BB391" s="338"/>
      <c r="BC391" s="338"/>
      <c r="BD391" s="338"/>
      <c r="BE391" s="338"/>
      <c r="BF391" s="338"/>
      <c r="BG391" s="338"/>
      <c r="BH391" s="338"/>
      <c r="BI391" s="338"/>
      <c r="BJ391" s="338"/>
      <c r="BK391" s="338"/>
      <c r="BL391" s="338"/>
      <c r="BM391" s="338"/>
      <c r="BN391" s="338"/>
      <c r="BO391" s="338"/>
      <c r="BP391" s="338"/>
      <c r="BQ391" s="338"/>
      <c r="BR391" s="338"/>
      <c r="BS391" s="338"/>
      <c r="BT391" s="338"/>
      <c r="BU391" s="338"/>
      <c r="BV391" s="338"/>
      <c r="BW391" s="338"/>
      <c r="BX391" s="338"/>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531" customFormat="true" ht="15" customHeight="true" x14ac:dyDescent="0.2">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0"/>
      <c r="BB392" s="338"/>
      <c r="BC392" s="338"/>
      <c r="BD392" s="338"/>
      <c r="BE392" s="338"/>
      <c r="BF392" s="338"/>
      <c r="BG392" s="338"/>
      <c r="BH392" s="338"/>
      <c r="BI392" s="338"/>
      <c r="BJ392" s="338"/>
      <c r="BK392" s="338"/>
      <c r="BL392" s="338"/>
      <c r="BM392" s="338"/>
      <c r="BN392" s="338"/>
      <c r="BO392" s="338"/>
      <c r="BP392" s="338"/>
      <c r="BQ392" s="338"/>
      <c r="BR392" s="338"/>
      <c r="BS392" s="338"/>
      <c r="BT392" s="338"/>
      <c r="BU392" s="338"/>
      <c r="BV392" s="338"/>
      <c r="BW392" s="338"/>
      <c r="BX392" s="338"/>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531" customFormat="true" ht="15" customHeight="true" x14ac:dyDescent="0.2">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0"/>
      <c r="BB393" s="338"/>
      <c r="BC393" s="338"/>
      <c r="BD393" s="338"/>
      <c r="BE393" s="338"/>
      <c r="BF393" s="338"/>
      <c r="BG393" s="338"/>
      <c r="BH393" s="338"/>
      <c r="BI393" s="338"/>
      <c r="BJ393" s="338"/>
      <c r="BK393" s="338"/>
      <c r="BL393" s="338"/>
      <c r="BM393" s="338"/>
      <c r="BN393" s="338"/>
      <c r="BO393" s="338"/>
      <c r="BP393" s="338"/>
      <c r="BQ393" s="338"/>
      <c r="BR393" s="338"/>
      <c r="BS393" s="338"/>
      <c r="BT393" s="338"/>
      <c r="BU393" s="338"/>
      <c r="BV393" s="338"/>
      <c r="BW393" s="338"/>
      <c r="BX393" s="338"/>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531" customFormat="true" ht="15" customHeight="true" x14ac:dyDescent="0.2">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0"/>
      <c r="BB394" s="338"/>
      <c r="BC394" s="338"/>
      <c r="BD394" s="338"/>
      <c r="BE394" s="338"/>
      <c r="BF394" s="338"/>
      <c r="BG394" s="338"/>
      <c r="BH394" s="338"/>
      <c r="BI394" s="338"/>
      <c r="BJ394" s="338"/>
      <c r="BK394" s="338"/>
      <c r="BL394" s="338"/>
      <c r="BM394" s="338"/>
      <c r="BN394" s="338"/>
      <c r="BO394" s="338"/>
      <c r="BP394" s="338"/>
      <c r="BQ394" s="338"/>
      <c r="BR394" s="338"/>
      <c r="BS394" s="338"/>
      <c r="BT394" s="338"/>
      <c r="BU394" s="338"/>
      <c r="BV394" s="338"/>
      <c r="BW394" s="338"/>
      <c r="BX394" s="338"/>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531" customFormat="true" ht="15" customHeight="true" x14ac:dyDescent="0.2">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0"/>
      <c r="BB395" s="338"/>
      <c r="BC395" s="338"/>
      <c r="BD395" s="338"/>
      <c r="BE395" s="338"/>
      <c r="BF395" s="338"/>
      <c r="BG395" s="338"/>
      <c r="BH395" s="338"/>
      <c r="BI395" s="338"/>
      <c r="BJ395" s="338"/>
      <c r="BK395" s="338"/>
      <c r="BL395" s="338"/>
      <c r="BM395" s="338"/>
      <c r="BN395" s="338"/>
      <c r="BO395" s="338"/>
      <c r="BP395" s="338"/>
      <c r="BQ395" s="338"/>
      <c r="BR395" s="338"/>
      <c r="BS395" s="338"/>
      <c r="BT395" s="338"/>
      <c r="BU395" s="338"/>
      <c r="BV395" s="338"/>
      <c r="BW395" s="338"/>
      <c r="BX395" s="338"/>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531" customFormat="true" ht="15" customHeight="true" x14ac:dyDescent="0.2">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0"/>
      <c r="BB396" s="338"/>
      <c r="BC396" s="338"/>
      <c r="BD396" s="338"/>
      <c r="BE396" s="338"/>
      <c r="BF396" s="338"/>
      <c r="BG396" s="338"/>
      <c r="BH396" s="338"/>
      <c r="BI396" s="338"/>
      <c r="BJ396" s="338"/>
      <c r="BK396" s="338"/>
      <c r="BL396" s="338"/>
      <c r="BM396" s="338"/>
      <c r="BN396" s="338"/>
      <c r="BO396" s="338"/>
      <c r="BP396" s="338"/>
      <c r="BQ396" s="338"/>
      <c r="BR396" s="338"/>
      <c r="BS396" s="338"/>
      <c r="BT396" s="338"/>
      <c r="BU396" s="338"/>
      <c r="BV396" s="338"/>
      <c r="BW396" s="338"/>
      <c r="BX396" s="338"/>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531" customFormat="true" ht="15" customHeight="true" x14ac:dyDescent="0.2">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0"/>
      <c r="BB397" s="338"/>
      <c r="BC397" s="338"/>
      <c r="BD397" s="338"/>
      <c r="BE397" s="338"/>
      <c r="BF397" s="338"/>
      <c r="BG397" s="338"/>
      <c r="BH397" s="338"/>
      <c r="BI397" s="338"/>
      <c r="BJ397" s="338"/>
      <c r="BK397" s="338"/>
      <c r="BL397" s="338"/>
      <c r="BM397" s="338"/>
      <c r="BN397" s="338"/>
      <c r="BO397" s="338"/>
      <c r="BP397" s="338"/>
      <c r="BQ397" s="338"/>
      <c r="BR397" s="338"/>
      <c r="BS397" s="338"/>
      <c r="BT397" s="338"/>
      <c r="BU397" s="338"/>
      <c r="BV397" s="338"/>
      <c r="BW397" s="338"/>
      <c r="BX397" s="338"/>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531" customFormat="true" ht="15" customHeight="true" x14ac:dyDescent="0.2">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0"/>
      <c r="BB398" s="338"/>
      <c r="BC398" s="338"/>
      <c r="BD398" s="338"/>
      <c r="BE398" s="338"/>
      <c r="BF398" s="338"/>
      <c r="BG398" s="338"/>
      <c r="BH398" s="338"/>
      <c r="BI398" s="338"/>
      <c r="BJ398" s="338"/>
      <c r="BK398" s="338"/>
      <c r="BL398" s="338"/>
      <c r="BM398" s="338"/>
      <c r="BN398" s="338"/>
      <c r="BO398" s="338"/>
      <c r="BP398" s="338"/>
      <c r="BQ398" s="338"/>
      <c r="BR398" s="338"/>
      <c r="BS398" s="338"/>
      <c r="BT398" s="338"/>
      <c r="BU398" s="338"/>
      <c r="BV398" s="338"/>
      <c r="BW398" s="338"/>
      <c r="BX398" s="338"/>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545"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378" customFormat="true" ht="24" customHeight="true" x14ac:dyDescent="0.2">
      <c r="C400" s="1091" t="s">
        <v>203</v>
      </c>
      <c r="D400" s="992"/>
      <c r="E400" s="992"/>
      <c r="H400" s="1091" t="s">
        <v>203</v>
      </c>
      <c r="I400" s="992"/>
      <c r="J400" s="992"/>
      <c r="M400" s="1091" t="s">
        <v>203</v>
      </c>
      <c r="N400" s="992"/>
      <c r="O400" s="992"/>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A400" s="545"/>
      <c r="BB400" s="344"/>
      <c r="BC400" s="545"/>
      <c r="BD400" s="545"/>
      <c r="BE400" s="545"/>
      <c r="BF400" s="545"/>
      <c r="BG400" s="545"/>
      <c r="BH400" s="545"/>
      <c r="BI400" s="545"/>
      <c r="BJ400" s="545"/>
      <c r="BK400" s="545"/>
      <c r="BL400" s="545"/>
      <c r="BM400" s="545"/>
      <c r="BN400" s="545"/>
      <c r="BO400" s="545"/>
      <c r="BP400" s="545"/>
      <c r="BQ400" s="545"/>
      <c r="BR400" s="545"/>
      <c r="BS400" s="545"/>
      <c r="BT400" s="545"/>
      <c r="BU400" s="545"/>
      <c r="BV400" s="545"/>
      <c r="BW400" s="545"/>
      <c r="BX400" s="545"/>
      <c r="BY400" s="545"/>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378" customFormat="true" ht="25.15" customHeight="true" x14ac:dyDescent="0.2">
      <c r="C401" s="1092"/>
      <c r="D401" s="992"/>
      <c r="E401" s="546" t="s">
        <v>204</v>
      </c>
      <c r="H401" s="1092"/>
      <c r="I401" s="992"/>
      <c r="J401" s="547" t="s">
        <v>204</v>
      </c>
      <c r="M401" s="1092"/>
      <c r="N401" s="992"/>
      <c r="O401" s="548" t="s">
        <v>204</v>
      </c>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A401" s="545"/>
      <c r="BB401" s="344"/>
      <c r="BC401" s="545"/>
      <c r="BD401" s="545"/>
      <c r="BE401" s="545"/>
      <c r="BF401" s="545"/>
      <c r="BG401" s="545"/>
      <c r="BH401" s="545"/>
      <c r="BI401" s="545"/>
      <c r="BJ401" s="545"/>
      <c r="BK401" s="545"/>
      <c r="BL401" s="545"/>
      <c r="BM401" s="545"/>
      <c r="BN401" s="545"/>
      <c r="BO401" s="545"/>
      <c r="BP401" s="545"/>
      <c r="BQ401" s="545"/>
      <c r="BR401" s="545"/>
      <c r="BS401" s="545"/>
      <c r="BT401" s="545"/>
      <c r="BU401" s="545"/>
      <c r="BV401" s="545"/>
      <c r="BW401" s="545"/>
      <c r="BX401" s="545"/>
      <c r="BY401" s="545"/>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378" customFormat="true" ht="25.15" customHeight="true" x14ac:dyDescent="0.2">
      <c r="B402" s="1093" t="s">
        <v>139</v>
      </c>
      <c r="C402" s="992"/>
      <c r="D402" s="992"/>
      <c r="E402" s="549" t="s">
        <v>205</v>
      </c>
      <c r="H402" s="992"/>
      <c r="I402" s="992"/>
      <c r="J402" s="550" t="s">
        <v>205</v>
      </c>
      <c r="M402" s="992"/>
      <c r="N402" s="992"/>
      <c r="O402" s="551" t="s">
        <v>205</v>
      </c>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A402" s="545"/>
      <c r="BB402" s="344"/>
      <c r="BC402" s="545"/>
      <c r="BD402" s="545"/>
      <c r="BE402" s="545"/>
      <c r="BF402" s="545"/>
      <c r="BG402" s="545"/>
      <c r="BH402" s="545"/>
      <c r="BI402" s="545"/>
      <c r="BJ402" s="545"/>
      <c r="BK402" s="545"/>
      <c r="BL402" s="545"/>
      <c r="BM402" s="545"/>
      <c r="BN402" s="545"/>
      <c r="BO402" s="545"/>
      <c r="BP402" s="545"/>
      <c r="BQ402" s="545"/>
      <c r="BR402" s="545"/>
      <c r="BS402" s="545"/>
      <c r="BT402" s="545"/>
      <c r="BU402" s="545"/>
      <c r="BV402" s="545"/>
      <c r="BW402" s="545"/>
      <c r="BX402" s="545"/>
      <c r="BY402" s="545"/>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8" customFormat="true" ht="25.15" customHeight="true" x14ac:dyDescent="0.2">
      <c r="B403" s="992"/>
      <c r="C403" s="1076" t="s">
        <v>206</v>
      </c>
      <c r="D403" s="1075"/>
      <c r="E403" s="653">
        <v>0.82306866997089878</v>
      </c>
      <c r="F403" s="636"/>
      <c r="G403" s="636"/>
      <c r="H403" s="1076" t="s">
        <v>207</v>
      </c>
      <c r="I403" s="1075"/>
      <c r="J403" s="654">
        <v>0.81661896137932344</v>
      </c>
      <c r="K403" s="636"/>
      <c r="L403" s="636"/>
      <c r="M403" s="1076" t="s">
        <v>208</v>
      </c>
      <c r="N403" s="1075"/>
      <c r="O403" s="655">
        <v>-0.64203229428873809</v>
      </c>
      <c r="P403" s="636"/>
      <c r="Q403" s="636"/>
      <c r="AC403" s="371"/>
      <c r="AD403" s="371"/>
      <c r="AE403" s="371"/>
      <c r="AF403" s="371"/>
      <c r="AG403" s="371"/>
      <c r="AH403" s="371"/>
      <c r="AI403" s="371"/>
      <c r="AJ403" s="371"/>
      <c r="AK403" s="371"/>
      <c r="AL403" s="371"/>
      <c r="AM403" s="371"/>
      <c r="AN403" s="371"/>
      <c r="AO403" s="371"/>
      <c r="AP403" s="371"/>
      <c r="AQ403" s="371"/>
      <c r="AR403" s="371"/>
      <c r="AS403" s="371"/>
      <c r="AT403" s="371"/>
      <c r="AU403" s="371"/>
      <c r="AV403" s="371"/>
      <c r="AW403" s="371"/>
      <c r="AX403" s="371"/>
      <c r="AY403" s="371"/>
      <c r="AZ403" s="371"/>
      <c r="BA403" s="373"/>
      <c r="BB403" s="449"/>
      <c r="BC403" s="373"/>
      <c r="BD403" s="373"/>
      <c r="BE403" s="373"/>
      <c r="BF403" s="373"/>
      <c r="BG403" s="373"/>
      <c r="BH403" s="373"/>
      <c r="BI403" s="373"/>
      <c r="BJ403" s="373"/>
      <c r="BK403" s="373"/>
      <c r="BL403" s="373"/>
      <c r="BM403" s="373"/>
      <c r="BN403" s="373"/>
      <c r="BO403" s="373"/>
      <c r="BP403" s="373"/>
      <c r="BQ403" s="373"/>
      <c r="BR403" s="373"/>
      <c r="BS403" s="373"/>
      <c r="BT403" s="373"/>
      <c r="BU403" s="373"/>
      <c r="BV403" s="373"/>
      <c r="BW403" s="373"/>
      <c r="BX403" s="373"/>
      <c r="BY403" s="373"/>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8" customFormat="true" ht="25.15" customHeight="true" x14ac:dyDescent="0.2">
      <c r="B404" s="992"/>
      <c r="C404" s="1076" t="s">
        <v>207</v>
      </c>
      <c r="D404" s="1075"/>
      <c r="E404" s="656">
        <v>0.81749088840928086</v>
      </c>
      <c r="F404" s="636"/>
      <c r="G404" s="636"/>
      <c r="H404" s="1076" t="s">
        <v>209</v>
      </c>
      <c r="I404" s="1075"/>
      <c r="J404" s="657">
        <v>0.80548789402933674</v>
      </c>
      <c r="K404" s="636"/>
      <c r="L404" s="636"/>
      <c r="M404" s="1076" t="s">
        <v>206</v>
      </c>
      <c r="N404" s="1075"/>
      <c r="O404" s="658">
        <v>0.62672139161840335</v>
      </c>
      <c r="P404" s="636"/>
      <c r="Q404" s="636"/>
      <c r="AC404" s="371"/>
      <c r="AD404" s="371"/>
      <c r="AE404" s="371"/>
      <c r="AF404" s="371"/>
      <c r="AG404" s="371"/>
      <c r="AH404" s="371"/>
      <c r="AI404" s="371"/>
      <c r="AJ404" s="371"/>
      <c r="AK404" s="371"/>
      <c r="AL404" s="371"/>
      <c r="AM404" s="371"/>
      <c r="AN404" s="371"/>
      <c r="AO404" s="371"/>
      <c r="AP404" s="371"/>
      <c r="AQ404" s="371"/>
      <c r="AR404" s="371"/>
      <c r="AS404" s="371"/>
      <c r="AT404" s="371"/>
      <c r="AU404" s="371"/>
      <c r="AV404" s="371"/>
      <c r="AW404" s="371"/>
      <c r="AX404" s="371"/>
      <c r="AY404" s="371"/>
      <c r="AZ404" s="371"/>
      <c r="BA404" s="373"/>
      <c r="BB404" s="449"/>
      <c r="BC404" s="373"/>
      <c r="BD404" s="373"/>
      <c r="BE404" s="373"/>
      <c r="BF404" s="373"/>
      <c r="BG404" s="373"/>
      <c r="BH404" s="373"/>
      <c r="BI404" s="373"/>
      <c r="BJ404" s="373"/>
      <c r="BK404" s="373"/>
      <c r="BL404" s="373"/>
      <c r="BM404" s="373"/>
      <c r="BN404" s="373"/>
      <c r="BO404" s="373"/>
      <c r="BP404" s="373"/>
      <c r="BQ404" s="373"/>
      <c r="BR404" s="373"/>
      <c r="BS404" s="373"/>
      <c r="BT404" s="373"/>
      <c r="BU404" s="373"/>
      <c r="BV404" s="373"/>
      <c r="BW404" s="373"/>
      <c r="BX404" s="373"/>
      <c r="BY404" s="373"/>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8" customFormat="true" ht="25.15" customHeight="true" x14ac:dyDescent="0.2">
      <c r="B405" s="992"/>
      <c r="C405" s="1076" t="s">
        <v>209</v>
      </c>
      <c r="D405" s="1075"/>
      <c r="E405" s="656">
        <v>0.8142787041898456</v>
      </c>
      <c r="F405" s="636"/>
      <c r="G405" s="636"/>
      <c r="H405" s="1076" t="s">
        <v>206</v>
      </c>
      <c r="I405" s="1075"/>
      <c r="J405" s="657">
        <v>0.79931525237564816</v>
      </c>
      <c r="K405" s="636"/>
      <c r="L405" s="636"/>
      <c r="M405" s="1076" t="s">
        <v>210</v>
      </c>
      <c r="N405" s="1075"/>
      <c r="O405" s="658">
        <v>0.62247566262587428</v>
      </c>
      <c r="P405" s="636"/>
      <c r="Q405" s="636"/>
      <c r="AC405" s="371"/>
      <c r="AD405" s="371"/>
      <c r="AE405" s="371"/>
      <c r="AF405" s="371"/>
      <c r="AG405" s="371"/>
      <c r="AH405" s="371"/>
      <c r="AI405" s="371"/>
      <c r="AJ405" s="371"/>
      <c r="AK405" s="371"/>
      <c r="AL405" s="371"/>
      <c r="AM405" s="371"/>
      <c r="AN405" s="371"/>
      <c r="AO405" s="371"/>
      <c r="AP405" s="371"/>
      <c r="AQ405" s="371"/>
      <c r="AR405" s="371"/>
      <c r="AS405" s="371"/>
      <c r="AT405" s="371"/>
      <c r="AU405" s="371"/>
      <c r="AV405" s="371"/>
      <c r="AW405" s="371"/>
      <c r="AX405" s="371"/>
      <c r="AY405" s="371"/>
      <c r="AZ405" s="371"/>
      <c r="BA405" s="373"/>
      <c r="BB405" s="449"/>
      <c r="BC405" s="373"/>
      <c r="BD405" s="373"/>
      <c r="BE405" s="373"/>
      <c r="BF405" s="373"/>
      <c r="BG405" s="373"/>
      <c r="BH405" s="373"/>
      <c r="BI405" s="373"/>
      <c r="BJ405" s="373"/>
      <c r="BK405" s="373"/>
      <c r="BL405" s="373"/>
      <c r="BM405" s="373"/>
      <c r="BN405" s="373"/>
      <c r="BO405" s="373"/>
      <c r="BP405" s="373"/>
      <c r="BQ405" s="373"/>
      <c r="BR405" s="373"/>
      <c r="BS405" s="373"/>
      <c r="BT405" s="373"/>
      <c r="BU405" s="373"/>
      <c r="BV405" s="373"/>
      <c r="BW405" s="373"/>
      <c r="BX405" s="373"/>
      <c r="BY405" s="373"/>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8" customFormat="true" ht="25.15" customHeight="true" x14ac:dyDescent="0.2">
      <c r="B406" s="992"/>
      <c r="C406" s="1076" t="s">
        <v>211</v>
      </c>
      <c r="D406" s="1075"/>
      <c r="E406" s="656">
        <v>-0.7683334245129142</v>
      </c>
      <c r="F406" s="636"/>
      <c r="G406" s="636"/>
      <c r="H406" s="1076" t="s">
        <v>208</v>
      </c>
      <c r="I406" s="1075"/>
      <c r="J406" s="657">
        <v>-0.67343628447889026</v>
      </c>
      <c r="K406" s="636"/>
      <c r="L406" s="636"/>
      <c r="M406" s="1076" t="s">
        <v>207</v>
      </c>
      <c r="N406" s="1075"/>
      <c r="O406" s="658">
        <v>0.58814839968377186</v>
      </c>
      <c r="P406" s="636"/>
      <c r="Q406" s="636"/>
      <c r="AC406" s="371"/>
      <c r="AD406" s="371"/>
      <c r="AE406" s="371"/>
      <c r="AF406" s="371"/>
      <c r="AG406" s="371"/>
      <c r="AH406" s="371"/>
      <c r="AI406" s="371"/>
      <c r="AJ406" s="371"/>
      <c r="AK406" s="371"/>
      <c r="AL406" s="371"/>
      <c r="AM406" s="371"/>
      <c r="AN406" s="371"/>
      <c r="AO406" s="371"/>
      <c r="AP406" s="371"/>
      <c r="AQ406" s="371"/>
      <c r="AR406" s="371"/>
      <c r="AS406" s="371"/>
      <c r="AT406" s="371"/>
      <c r="AU406" s="371"/>
      <c r="AV406" s="371"/>
      <c r="AW406" s="371"/>
      <c r="AX406" s="371"/>
      <c r="AY406" s="371"/>
      <c r="AZ406" s="371"/>
      <c r="BA406" s="373"/>
      <c r="BB406" s="449"/>
      <c r="BC406" s="373"/>
      <c r="BD406" s="373"/>
      <c r="BE406" s="373"/>
      <c r="BF406" s="373"/>
      <c r="BG406" s="373"/>
      <c r="BH406" s="373"/>
      <c r="BI406" s="373"/>
      <c r="BJ406" s="373"/>
      <c r="BK406" s="373"/>
      <c r="BL406" s="373"/>
      <c r="BM406" s="373"/>
      <c r="BN406" s="373"/>
      <c r="BO406" s="373"/>
      <c r="BP406" s="373"/>
      <c r="BQ406" s="373"/>
      <c r="BR406" s="373"/>
      <c r="BS406" s="373"/>
      <c r="BT406" s="373"/>
      <c r="BU406" s="373"/>
      <c r="BV406" s="373"/>
      <c r="BW406" s="373"/>
      <c r="BX406" s="373"/>
      <c r="BY406" s="373"/>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8" customFormat="true" ht="25.15" customHeight="true" x14ac:dyDescent="0.2">
      <c r="B407" s="992"/>
      <c r="C407" s="1076" t="s">
        <v>208</v>
      </c>
      <c r="D407" s="1075"/>
      <c r="E407" s="656">
        <v>-0.73138392060474822</v>
      </c>
      <c r="F407" s="636"/>
      <c r="G407" s="636"/>
      <c r="H407" s="1076" t="s">
        <v>211</v>
      </c>
      <c r="I407" s="1075"/>
      <c r="J407" s="657">
        <v>-0.66269888077856098</v>
      </c>
      <c r="K407" s="636"/>
      <c r="L407" s="636"/>
      <c r="M407" s="1076" t="s">
        <v>209</v>
      </c>
      <c r="N407" s="1075"/>
      <c r="O407" s="658">
        <v>0.54451192970441087</v>
      </c>
      <c r="P407" s="636"/>
      <c r="Q407" s="636"/>
      <c r="AC407" s="371"/>
      <c r="AD407" s="371"/>
      <c r="AE407" s="371"/>
      <c r="AF407" s="371"/>
      <c r="AG407" s="371"/>
      <c r="AH407" s="371"/>
      <c r="AI407" s="371"/>
      <c r="AJ407" s="371"/>
      <c r="AK407" s="371"/>
      <c r="AL407" s="371"/>
      <c r="AM407" s="371"/>
      <c r="AN407" s="371"/>
      <c r="AO407" s="371"/>
      <c r="AP407" s="371"/>
      <c r="AQ407" s="371"/>
      <c r="AR407" s="371"/>
      <c r="AS407" s="371"/>
      <c r="AT407" s="371"/>
      <c r="AU407" s="371"/>
      <c r="AV407" s="371"/>
      <c r="AW407" s="371"/>
      <c r="AX407" s="371"/>
      <c r="AY407" s="371"/>
      <c r="AZ407" s="371"/>
      <c r="BA407" s="373"/>
      <c r="BB407" s="449"/>
      <c r="BC407" s="373"/>
      <c r="BD407" s="373"/>
      <c r="BE407" s="373"/>
      <c r="BF407" s="373"/>
      <c r="BG407" s="373"/>
      <c r="BH407" s="373"/>
      <c r="BI407" s="373"/>
      <c r="BJ407" s="373"/>
      <c r="BK407" s="373"/>
      <c r="BL407" s="373"/>
      <c r="BM407" s="373"/>
      <c r="BN407" s="373"/>
      <c r="BO407" s="373"/>
      <c r="BP407" s="373"/>
      <c r="BQ407" s="373"/>
      <c r="BR407" s="373"/>
      <c r="BS407" s="373"/>
      <c r="BT407" s="373"/>
      <c r="BU407" s="373"/>
      <c r="BV407" s="373"/>
      <c r="BW407" s="373"/>
      <c r="BX407" s="373"/>
      <c r="BY407" s="373"/>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8" customFormat="true" ht="25.15" customHeight="true" x14ac:dyDescent="0.2">
      <c r="B408" s="992"/>
      <c r="C408" s="1076" t="s">
        <v>210</v>
      </c>
      <c r="D408" s="1075"/>
      <c r="E408" s="656">
        <v>0.60521713438156088</v>
      </c>
      <c r="F408" s="636"/>
      <c r="G408" s="636"/>
      <c r="H408" s="1076" t="s">
        <v>212</v>
      </c>
      <c r="I408" s="1075"/>
      <c r="J408" s="657">
        <v>0.57569907012009069</v>
      </c>
      <c r="K408" s="636"/>
      <c r="L408" s="636"/>
      <c r="M408" s="1076" t="s">
        <v>211</v>
      </c>
      <c r="N408" s="1075"/>
      <c r="O408" s="658">
        <v>-0.48785153434113426</v>
      </c>
      <c r="P408" s="636"/>
      <c r="Q408" s="636"/>
      <c r="AC408" s="371"/>
      <c r="AD408" s="371"/>
      <c r="AE408" s="371"/>
      <c r="AF408" s="371"/>
      <c r="AG408" s="371"/>
      <c r="AH408" s="371"/>
      <c r="AI408" s="371"/>
      <c r="AJ408" s="371"/>
      <c r="AK408" s="371"/>
      <c r="AL408" s="371"/>
      <c r="AM408" s="371"/>
      <c r="AN408" s="371"/>
      <c r="AO408" s="371"/>
      <c r="AP408" s="371"/>
      <c r="AQ408" s="371"/>
      <c r="AR408" s="371"/>
      <c r="AS408" s="371"/>
      <c r="AT408" s="371"/>
      <c r="AU408" s="371"/>
      <c r="AV408" s="371"/>
      <c r="AW408" s="371"/>
      <c r="AX408" s="371"/>
      <c r="AY408" s="371"/>
      <c r="AZ408" s="371"/>
      <c r="BA408" s="373"/>
      <c r="BB408" s="449"/>
      <c r="BC408" s="373"/>
      <c r="BD408" s="373"/>
      <c r="BE408" s="373"/>
      <c r="BF408" s="373"/>
      <c r="BG408" s="373"/>
      <c r="BH408" s="373"/>
      <c r="BI408" s="373"/>
      <c r="BJ408" s="373"/>
      <c r="BK408" s="373"/>
      <c r="BL408" s="373"/>
      <c r="BM408" s="373"/>
      <c r="BN408" s="373"/>
      <c r="BO408" s="373"/>
      <c r="BP408" s="373"/>
      <c r="BQ408" s="373"/>
      <c r="BR408" s="373"/>
      <c r="BS408" s="373"/>
      <c r="BT408" s="373"/>
      <c r="BU408" s="373"/>
      <c r="BV408" s="373"/>
      <c r="BW408" s="373"/>
      <c r="BX408" s="373"/>
      <c r="BY408" s="373"/>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8" customFormat="true" ht="25.15" customHeight="true" x14ac:dyDescent="0.2">
      <c r="B409" s="992"/>
      <c r="C409" s="1076" t="s">
        <v>212</v>
      </c>
      <c r="D409" s="1075"/>
      <c r="E409" s="656">
        <v>0.56696632145406345</v>
      </c>
      <c r="F409" s="636"/>
      <c r="G409" s="636"/>
      <c r="H409" s="1076" t="s">
        <v>213</v>
      </c>
      <c r="I409" s="1075"/>
      <c r="J409" s="657">
        <v>0.5750729110626186</v>
      </c>
      <c r="K409" s="636"/>
      <c r="L409" s="636"/>
      <c r="M409" s="1076" t="s">
        <v>214</v>
      </c>
      <c r="N409" s="1075"/>
      <c r="O409" s="658">
        <v>0.43624452024895993</v>
      </c>
      <c r="P409" s="636"/>
      <c r="Q409" s="636"/>
      <c r="AC409" s="371"/>
      <c r="AD409" s="371"/>
      <c r="AE409" s="371"/>
      <c r="AF409" s="371"/>
      <c r="AG409" s="371"/>
      <c r="AH409" s="371"/>
      <c r="AI409" s="371"/>
      <c r="AJ409" s="371"/>
      <c r="AK409" s="371"/>
      <c r="AL409" s="371"/>
      <c r="AM409" s="371"/>
      <c r="AN409" s="371"/>
      <c r="AO409" s="371"/>
      <c r="AP409" s="371"/>
      <c r="AQ409" s="371"/>
      <c r="AR409" s="371"/>
      <c r="AS409" s="371"/>
      <c r="AT409" s="371"/>
      <c r="AU409" s="371"/>
      <c r="AV409" s="371"/>
      <c r="AW409" s="371"/>
      <c r="AX409" s="371"/>
      <c r="AY409" s="371"/>
      <c r="AZ409" s="371"/>
      <c r="BA409" s="373"/>
      <c r="BB409" s="449"/>
      <c r="BC409" s="373"/>
      <c r="BD409" s="373"/>
      <c r="BE409" s="373"/>
      <c r="BF409" s="373"/>
      <c r="BG409" s="373"/>
      <c r="BH409" s="373"/>
      <c r="BI409" s="373"/>
      <c r="BJ409" s="373"/>
      <c r="BK409" s="373"/>
      <c r="BL409" s="373"/>
      <c r="BM409" s="373"/>
      <c r="BN409" s="373"/>
      <c r="BO409" s="373"/>
      <c r="BP409" s="373"/>
      <c r="BQ409" s="373"/>
      <c r="BR409" s="373"/>
      <c r="BS409" s="373"/>
      <c r="BT409" s="373"/>
      <c r="BU409" s="373"/>
      <c r="BV409" s="373"/>
      <c r="BW409" s="373"/>
      <c r="BX409" s="373"/>
      <c r="BY409" s="373"/>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8" customFormat="true" ht="25.15" customHeight="true" x14ac:dyDescent="0.2">
      <c r="B410" s="992"/>
      <c r="C410" s="1076" t="s">
        <v>213</v>
      </c>
      <c r="D410" s="1075"/>
      <c r="E410" s="656">
        <v>0.54991826393961629</v>
      </c>
      <c r="F410" s="636"/>
      <c r="G410" s="636"/>
      <c r="H410" s="1076" t="s">
        <v>215</v>
      </c>
      <c r="I410" s="1075"/>
      <c r="J410" s="657">
        <v>0.53832447416837148</v>
      </c>
      <c r="K410" s="636"/>
      <c r="L410" s="636"/>
      <c r="M410" s="1076" t="s">
        <v>216</v>
      </c>
      <c r="N410" s="1075"/>
      <c r="O410" s="658">
        <v>0.36920466017907849</v>
      </c>
      <c r="P410" s="636"/>
      <c r="Q410" s="636"/>
      <c r="AC410" s="371"/>
      <c r="AD410" s="371"/>
      <c r="AE410" s="371"/>
      <c r="AF410" s="371"/>
      <c r="AG410" s="371"/>
      <c r="AH410" s="371"/>
      <c r="AI410" s="371"/>
      <c r="AJ410" s="371"/>
      <c r="AK410" s="371"/>
      <c r="AL410" s="371"/>
      <c r="AM410" s="371"/>
      <c r="AN410" s="371"/>
      <c r="AO410" s="371"/>
      <c r="AP410" s="371"/>
      <c r="AQ410" s="371"/>
      <c r="AR410" s="371"/>
      <c r="AS410" s="371"/>
      <c r="AT410" s="371"/>
      <c r="AU410" s="371"/>
      <c r="AV410" s="371"/>
      <c r="AW410" s="371"/>
      <c r="AX410" s="371"/>
      <c r="AY410" s="371"/>
      <c r="AZ410" s="371"/>
      <c r="BA410" s="373"/>
      <c r="BB410" s="449"/>
      <c r="BC410" s="373"/>
      <c r="BD410" s="373"/>
      <c r="BE410" s="373"/>
      <c r="BF410" s="373"/>
      <c r="BG410" s="373"/>
      <c r="BH410" s="373"/>
      <c r="BI410" s="373"/>
      <c r="BJ410" s="373"/>
      <c r="BK410" s="373"/>
      <c r="BL410" s="373"/>
      <c r="BM410" s="373"/>
      <c r="BN410" s="373"/>
      <c r="BO410" s="373"/>
      <c r="BP410" s="373"/>
      <c r="BQ410" s="373"/>
      <c r="BR410" s="373"/>
      <c r="BS410" s="373"/>
      <c r="BT410" s="373"/>
      <c r="BU410" s="373"/>
      <c r="BV410" s="373"/>
      <c r="BW410" s="373"/>
      <c r="BX410" s="373"/>
      <c r="BY410" s="373"/>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8" customFormat="true" ht="25.15" customHeight="true" x14ac:dyDescent="0.2">
      <c r="B411" s="992"/>
      <c r="C411" s="1076" t="s">
        <v>216</v>
      </c>
      <c r="D411" s="1075"/>
      <c r="E411" s="656">
        <v>0.52602848861423235</v>
      </c>
      <c r="F411" s="636"/>
      <c r="G411" s="636"/>
      <c r="H411" s="1076" t="s">
        <v>217</v>
      </c>
      <c r="I411" s="1075"/>
      <c r="J411" s="657">
        <v>0.49080256714099307</v>
      </c>
      <c r="K411" s="636"/>
      <c r="L411" s="636"/>
      <c r="M411" s="1076" t="s">
        <v>212</v>
      </c>
      <c r="N411" s="1075"/>
      <c r="O411" s="658">
        <v>0.36224327403795969</v>
      </c>
      <c r="P411" s="636"/>
      <c r="Q411" s="636"/>
      <c r="AC411" s="371"/>
      <c r="AD411" s="371"/>
      <c r="AE411" s="371"/>
      <c r="AF411" s="371"/>
      <c r="AG411" s="371"/>
      <c r="AH411" s="371"/>
      <c r="AI411" s="371"/>
      <c r="AJ411" s="371"/>
      <c r="AK411" s="371"/>
      <c r="AL411" s="371"/>
      <c r="AM411" s="371"/>
      <c r="AN411" s="371"/>
      <c r="AO411" s="371"/>
      <c r="AP411" s="371"/>
      <c r="AQ411" s="371"/>
      <c r="AR411" s="371"/>
      <c r="AS411" s="371"/>
      <c r="AT411" s="371"/>
      <c r="AU411" s="371"/>
      <c r="AV411" s="371"/>
      <c r="AW411" s="371"/>
      <c r="AX411" s="371"/>
      <c r="AY411" s="371"/>
      <c r="AZ411" s="371"/>
      <c r="BA411" s="373"/>
      <c r="BB411" s="449"/>
      <c r="BC411" s="373"/>
      <c r="BD411" s="373"/>
      <c r="BE411" s="373"/>
      <c r="BF411" s="373"/>
      <c r="BG411" s="373"/>
      <c r="BH411" s="373"/>
      <c r="BI411" s="373"/>
      <c r="BJ411" s="373"/>
      <c r="BK411" s="373"/>
      <c r="BL411" s="373"/>
      <c r="BM411" s="373"/>
      <c r="BN411" s="373"/>
      <c r="BO411" s="373"/>
      <c r="BP411" s="373"/>
      <c r="BQ411" s="373"/>
      <c r="BR411" s="373"/>
      <c r="BS411" s="373"/>
      <c r="BT411" s="373"/>
      <c r="BU411" s="373"/>
      <c r="BV411" s="373"/>
      <c r="BW411" s="373"/>
      <c r="BX411" s="373"/>
      <c r="BY411" s="373"/>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8" customFormat="true" ht="25.15" customHeight="true" x14ac:dyDescent="0.2">
      <c r="B412" s="992"/>
      <c r="C412" s="1076" t="s">
        <v>215</v>
      </c>
      <c r="D412" s="1075"/>
      <c r="E412" s="656">
        <v>0.52292640945912272</v>
      </c>
      <c r="F412" s="636"/>
      <c r="G412" s="636"/>
      <c r="H412" s="1076" t="s">
        <v>210</v>
      </c>
      <c r="I412" s="1075"/>
      <c r="J412" s="657">
        <v>0.43635681117025632</v>
      </c>
      <c r="K412" s="636"/>
      <c r="L412" s="636"/>
      <c r="M412" s="1076" t="s">
        <v>217</v>
      </c>
      <c r="N412" s="1075"/>
      <c r="O412" s="658">
        <v>0.35980074751227226</v>
      </c>
      <c r="P412" s="636"/>
      <c r="Q412" s="636"/>
      <c r="AC412" s="371"/>
      <c r="AD412" s="371"/>
      <c r="AE412" s="371"/>
      <c r="AF412" s="371"/>
      <c r="AG412" s="371"/>
      <c r="AH412" s="371"/>
      <c r="AI412" s="371"/>
      <c r="AJ412" s="371"/>
      <c r="AK412" s="371"/>
      <c r="AL412" s="371"/>
      <c r="AM412" s="371"/>
      <c r="AN412" s="371"/>
      <c r="AO412" s="371"/>
      <c r="AP412" s="371"/>
      <c r="AQ412" s="371"/>
      <c r="AR412" s="371"/>
      <c r="AS412" s="371"/>
      <c r="AT412" s="371"/>
      <c r="AU412" s="371"/>
      <c r="AV412" s="371"/>
      <c r="AW412" s="371"/>
      <c r="AX412" s="371"/>
      <c r="AY412" s="371"/>
      <c r="AZ412" s="371"/>
      <c r="BA412" s="373"/>
      <c r="BB412" s="449"/>
      <c r="BC412" s="373"/>
      <c r="BD412" s="373"/>
      <c r="BE412" s="373"/>
      <c r="BF412" s="373"/>
      <c r="BG412" s="373"/>
      <c r="BH412" s="373"/>
      <c r="BI412" s="373"/>
      <c r="BJ412" s="373"/>
      <c r="BK412" s="373"/>
      <c r="BL412" s="373"/>
      <c r="BM412" s="373"/>
      <c r="BN412" s="373"/>
      <c r="BO412" s="373"/>
      <c r="BP412" s="373"/>
      <c r="BQ412" s="373"/>
      <c r="BR412" s="373"/>
      <c r="BS412" s="373"/>
      <c r="BT412" s="373"/>
      <c r="BU412" s="373"/>
      <c r="BV412" s="373"/>
      <c r="BW412" s="373"/>
      <c r="BX412" s="373"/>
      <c r="BY412" s="373"/>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8" customFormat="true" ht="25.15" customHeight="true" x14ac:dyDescent="0.2">
      <c r="B413" s="992"/>
      <c r="C413" s="1076" t="s">
        <v>217</v>
      </c>
      <c r="D413" s="1075"/>
      <c r="E413" s="656">
        <v>0.47819550806771344</v>
      </c>
      <c r="F413" s="636"/>
      <c r="G413" s="636"/>
      <c r="H413" s="1076" t="s">
        <v>218</v>
      </c>
      <c r="I413" s="1075"/>
      <c r="J413" s="657">
        <v>0.39754598004886293</v>
      </c>
      <c r="K413" s="636"/>
      <c r="L413" s="636"/>
      <c r="M413" s="1076" t="s">
        <v>213</v>
      </c>
      <c r="N413" s="1075"/>
      <c r="O413" s="658">
        <v>0.33884094257564101</v>
      </c>
      <c r="P413" s="636"/>
      <c r="Q413" s="636"/>
      <c r="AC413" s="371"/>
      <c r="AD413" s="371"/>
      <c r="AE413" s="371"/>
      <c r="AF413" s="371"/>
      <c r="AG413" s="371"/>
      <c r="AH413" s="371"/>
      <c r="AI413" s="371"/>
      <c r="AJ413" s="371"/>
      <c r="AK413" s="371"/>
      <c r="AL413" s="371"/>
      <c r="AM413" s="371"/>
      <c r="AN413" s="371"/>
      <c r="AO413" s="371"/>
      <c r="AP413" s="371"/>
      <c r="AQ413" s="371"/>
      <c r="AR413" s="371"/>
      <c r="AS413" s="371"/>
      <c r="AT413" s="371"/>
      <c r="AU413" s="371"/>
      <c r="AV413" s="371"/>
      <c r="AW413" s="371"/>
      <c r="AX413" s="371"/>
      <c r="AY413" s="371"/>
      <c r="AZ413" s="371"/>
      <c r="BA413" s="373"/>
      <c r="BB413" s="449"/>
      <c r="BC413" s="373"/>
      <c r="BD413" s="373"/>
      <c r="BE413" s="373"/>
      <c r="BF413" s="373"/>
      <c r="BG413" s="373"/>
      <c r="BH413" s="373"/>
      <c r="BI413" s="373"/>
      <c r="BJ413" s="373"/>
      <c r="BK413" s="373"/>
      <c r="BL413" s="373"/>
      <c r="BM413" s="373"/>
      <c r="BN413" s="373"/>
      <c r="BO413" s="373"/>
      <c r="BP413" s="373"/>
      <c r="BQ413" s="373"/>
      <c r="BR413" s="373"/>
      <c r="BS413" s="373"/>
      <c r="BT413" s="373"/>
      <c r="BU413" s="373"/>
      <c r="BV413" s="373"/>
      <c r="BW413" s="373"/>
      <c r="BX413" s="373"/>
      <c r="BY413" s="373"/>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8" customFormat="true" ht="25.15" customHeight="true" x14ac:dyDescent="0.2">
      <c r="B414" s="992"/>
      <c r="C414" s="1076" t="s">
        <v>218</v>
      </c>
      <c r="D414" s="1075"/>
      <c r="E414" s="656">
        <v>0.33870651047392331</v>
      </c>
      <c r="F414" s="636"/>
      <c r="G414" s="636"/>
      <c r="H414" s="1076" t="s">
        <v>216</v>
      </c>
      <c r="I414" s="1075"/>
      <c r="J414" s="657">
        <v>0.32060956077755037</v>
      </c>
      <c r="K414" s="636"/>
      <c r="L414" s="636"/>
      <c r="M414" s="1076" t="s">
        <v>219</v>
      </c>
      <c r="N414" s="1075"/>
      <c r="O414" s="658">
        <v>0.23233567109641773</v>
      </c>
      <c r="P414" s="636"/>
      <c r="Q414" s="636"/>
      <c r="AC414" s="371"/>
      <c r="AD414" s="371"/>
      <c r="AE414" s="371"/>
      <c r="AF414" s="371"/>
      <c r="AG414" s="371"/>
      <c r="AH414" s="371"/>
      <c r="AI414" s="371"/>
      <c r="AJ414" s="371"/>
      <c r="AK414" s="371"/>
      <c r="AL414" s="371"/>
      <c r="AM414" s="371"/>
      <c r="AN414" s="371"/>
      <c r="AO414" s="371"/>
      <c r="AP414" s="371"/>
      <c r="AQ414" s="371"/>
      <c r="AR414" s="371"/>
      <c r="AS414" s="371"/>
      <c r="AT414" s="371"/>
      <c r="AU414" s="371"/>
      <c r="AV414" s="371"/>
      <c r="AW414" s="371"/>
      <c r="AX414" s="371"/>
      <c r="AY414" s="371"/>
      <c r="AZ414" s="371"/>
      <c r="BA414" s="373"/>
      <c r="BB414" s="449"/>
      <c r="BC414" s="373"/>
      <c r="BD414" s="373"/>
      <c r="BE414" s="373"/>
      <c r="BF414" s="373"/>
      <c r="BG414" s="373"/>
      <c r="BH414" s="373"/>
      <c r="BI414" s="373"/>
      <c r="BJ414" s="373"/>
      <c r="BK414" s="373"/>
      <c r="BL414" s="373"/>
      <c r="BM414" s="373"/>
      <c r="BN414" s="373"/>
      <c r="BO414" s="373"/>
      <c r="BP414" s="373"/>
      <c r="BQ414" s="373"/>
      <c r="BR414" s="373"/>
      <c r="BS414" s="373"/>
      <c r="BT414" s="373"/>
      <c r="BU414" s="373"/>
      <c r="BV414" s="373"/>
      <c r="BW414" s="373"/>
      <c r="BX414" s="373"/>
      <c r="BY414" s="373"/>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8" customFormat="true" ht="25.15" customHeight="true" x14ac:dyDescent="0.2">
      <c r="B415" s="992"/>
      <c r="C415" s="1076" t="s">
        <v>214</v>
      </c>
      <c r="D415" s="1075"/>
      <c r="E415" s="656">
        <v>0.30330015795547666</v>
      </c>
      <c r="F415" s="636"/>
      <c r="G415" s="636"/>
      <c r="H415" s="1076" t="s">
        <v>214</v>
      </c>
      <c r="I415" s="1075"/>
      <c r="J415" s="657">
        <v>0.29141269276554982</v>
      </c>
      <c r="K415" s="636"/>
      <c r="L415" s="636"/>
      <c r="M415" s="1076" t="s">
        <v>218</v>
      </c>
      <c r="N415" s="1075"/>
      <c r="O415" s="658">
        <v>0.19338791601501465</v>
      </c>
      <c r="P415" s="636"/>
      <c r="Q415" s="636"/>
      <c r="AC415" s="371"/>
      <c r="AD415" s="371"/>
      <c r="AE415" s="371"/>
      <c r="AF415" s="371"/>
      <c r="AG415" s="371"/>
      <c r="AH415" s="371"/>
      <c r="AI415" s="371"/>
      <c r="AJ415" s="371"/>
      <c r="AK415" s="371"/>
      <c r="AL415" s="371"/>
      <c r="AM415" s="371"/>
      <c r="AN415" s="371"/>
      <c r="AO415" s="371"/>
      <c r="AP415" s="371"/>
      <c r="AQ415" s="371"/>
      <c r="AR415" s="371"/>
      <c r="AS415" s="371"/>
      <c r="AT415" s="371"/>
      <c r="AU415" s="371"/>
      <c r="AV415" s="371"/>
      <c r="AW415" s="371"/>
      <c r="AX415" s="371"/>
      <c r="AY415" s="371"/>
      <c r="AZ415" s="371"/>
      <c r="BA415" s="373"/>
      <c r="BB415" s="449"/>
      <c r="BC415" s="373"/>
      <c r="BD415" s="373"/>
      <c r="BE415" s="373"/>
      <c r="BF415" s="373"/>
      <c r="BG415" s="373"/>
      <c r="BH415" s="373"/>
      <c r="BI415" s="373"/>
      <c r="BJ415" s="373"/>
      <c r="BK415" s="373"/>
      <c r="BL415" s="373"/>
      <c r="BM415" s="373"/>
      <c r="BN415" s="373"/>
      <c r="BO415" s="373"/>
      <c r="BP415" s="373"/>
      <c r="BQ415" s="373"/>
      <c r="BR415" s="373"/>
      <c r="BS415" s="373"/>
      <c r="BT415" s="373"/>
      <c r="BU415" s="373"/>
      <c r="BV415" s="373"/>
      <c r="BW415" s="373"/>
      <c r="BX415" s="373"/>
      <c r="BY415" s="373"/>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8" customFormat="true" ht="25.15" customHeight="true" x14ac:dyDescent="0.2">
      <c r="B416" s="992"/>
      <c r="C416" s="1076" t="s">
        <v>219</v>
      </c>
      <c r="D416" s="1075"/>
      <c r="E416" s="656">
        <v>0.22801002167456774</v>
      </c>
      <c r="F416" s="636"/>
      <c r="G416" s="636"/>
      <c r="H416" s="1076" t="s">
        <v>219</v>
      </c>
      <c r="I416" s="1075"/>
      <c r="J416" s="657">
        <v>0.21575987342112388</v>
      </c>
      <c r="K416" s="636"/>
      <c r="L416" s="636"/>
      <c r="M416" s="1076" t="s">
        <v>220</v>
      </c>
      <c r="N416" s="1075"/>
      <c r="O416" s="658">
        <v>0.13380179493173369</v>
      </c>
      <c r="P416" s="636"/>
      <c r="Q416" s="636"/>
      <c r="AC416" s="371"/>
      <c r="AD416" s="371"/>
      <c r="AE416" s="371"/>
      <c r="AF416" s="371"/>
      <c r="AG416" s="371"/>
      <c r="AH416" s="371"/>
      <c r="AI416" s="371"/>
      <c r="AJ416" s="371"/>
      <c r="AK416" s="371"/>
      <c r="AL416" s="371"/>
      <c r="AM416" s="371"/>
      <c r="AN416" s="371"/>
      <c r="AO416" s="371"/>
      <c r="AP416" s="371"/>
      <c r="AQ416" s="371"/>
      <c r="AR416" s="371"/>
      <c r="AS416" s="371"/>
      <c r="AT416" s="371"/>
      <c r="AU416" s="371"/>
      <c r="AV416" s="371"/>
      <c r="AW416" s="371"/>
      <c r="AX416" s="371"/>
      <c r="AY416" s="371"/>
      <c r="AZ416" s="371"/>
      <c r="BA416" s="373"/>
      <c r="BB416" s="449"/>
      <c r="BC416" s="373"/>
      <c r="BD416" s="373"/>
      <c r="BE416" s="373"/>
      <c r="BF416" s="373"/>
      <c r="BG416" s="373"/>
      <c r="BH416" s="373"/>
      <c r="BI416" s="373"/>
      <c r="BJ416" s="373"/>
      <c r="BK416" s="373"/>
      <c r="BL416" s="373"/>
      <c r="BM416" s="373"/>
      <c r="BN416" s="373"/>
      <c r="BO416" s="373"/>
      <c r="BP416" s="373"/>
      <c r="BQ416" s="373"/>
      <c r="BR416" s="373"/>
      <c r="BS416" s="373"/>
      <c r="BT416" s="373"/>
      <c r="BU416" s="373"/>
      <c r="BV416" s="373"/>
      <c r="BW416" s="373"/>
      <c r="BX416" s="373"/>
      <c r="BY416" s="373"/>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8" customFormat="true" ht="25.15" customHeight="true" x14ac:dyDescent="0.2">
      <c r="B417" s="992"/>
      <c r="C417" s="1076" t="s">
        <v>220</v>
      </c>
      <c r="D417" s="1075"/>
      <c r="E417" s="656">
        <v>0.20223981772479685</v>
      </c>
      <c r="F417" s="636"/>
      <c r="G417" s="636"/>
      <c r="H417" s="1076" t="s">
        <v>220</v>
      </c>
      <c r="I417" s="1075"/>
      <c r="J417" s="657">
        <v>0.20387028275233476</v>
      </c>
      <c r="K417" s="636"/>
      <c r="L417" s="636"/>
      <c r="M417" s="1076" t="s">
        <v>221</v>
      </c>
      <c r="N417" s="1075"/>
      <c r="O417" s="658">
        <v>0.10611470195341685</v>
      </c>
      <c r="P417" s="636"/>
      <c r="Q417" s="636"/>
      <c r="AC417" s="371"/>
      <c r="AD417" s="371"/>
      <c r="AE417" s="371"/>
      <c r="AF417" s="371"/>
      <c r="AG417" s="371"/>
      <c r="AH417" s="371"/>
      <c r="AI417" s="371"/>
      <c r="AJ417" s="371"/>
      <c r="AK417" s="371"/>
      <c r="AL417" s="371"/>
      <c r="AM417" s="371"/>
      <c r="AN417" s="371"/>
      <c r="AO417" s="371"/>
      <c r="AP417" s="371"/>
      <c r="AQ417" s="371"/>
      <c r="AR417" s="371"/>
      <c r="AS417" s="371"/>
      <c r="AT417" s="371"/>
      <c r="AU417" s="371"/>
      <c r="AV417" s="371"/>
      <c r="AW417" s="371"/>
      <c r="AX417" s="371"/>
      <c r="AY417" s="371"/>
      <c r="AZ417" s="371"/>
      <c r="BA417" s="373"/>
      <c r="BB417" s="449"/>
      <c r="BC417" s="373"/>
      <c r="BD417" s="373"/>
      <c r="BE417" s="373"/>
      <c r="BF417" s="373"/>
      <c r="BG417" s="373"/>
      <c r="BH417" s="373"/>
      <c r="BI417" s="373"/>
      <c r="BJ417" s="373"/>
      <c r="BK417" s="373"/>
      <c r="BL417" s="373"/>
      <c r="BM417" s="373"/>
      <c r="BN417" s="373"/>
      <c r="BO417" s="373"/>
      <c r="BP417" s="373"/>
      <c r="BQ417" s="373"/>
      <c r="BR417" s="373"/>
      <c r="BS417" s="373"/>
      <c r="BT417" s="373"/>
      <c r="BU417" s="373"/>
      <c r="BV417" s="373"/>
      <c r="BW417" s="373"/>
      <c r="BX417" s="373"/>
      <c r="BY417" s="373"/>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8" customFormat="true" ht="25.15" customHeight="true" x14ac:dyDescent="0.2">
      <c r="B418" s="992"/>
      <c r="C418" s="1076" t="s">
        <v>222</v>
      </c>
      <c r="D418" s="1075"/>
      <c r="E418" s="656">
        <v>-0.12462931157678686</v>
      </c>
      <c r="F418" s="636"/>
      <c r="G418" s="636"/>
      <c r="H418" s="1076" t="s">
        <v>222</v>
      </c>
      <c r="I418" s="1075"/>
      <c r="J418" s="657">
        <v>-0.15337435655968362</v>
      </c>
      <c r="K418" s="636"/>
      <c r="L418" s="636"/>
      <c r="M418" s="1076" t="s">
        <v>215</v>
      </c>
      <c r="N418" s="1075"/>
      <c r="O418" s="658">
        <v>0.10478626491629683</v>
      </c>
      <c r="P418" s="636"/>
      <c r="Q418" s="636"/>
      <c r="AC418" s="371"/>
      <c r="AD418" s="371"/>
      <c r="AE418" s="371"/>
      <c r="AF418" s="371"/>
      <c r="AG418" s="371"/>
      <c r="AH418" s="371"/>
      <c r="AI418" s="371"/>
      <c r="AJ418" s="371"/>
      <c r="AK418" s="371"/>
      <c r="AL418" s="371"/>
      <c r="AM418" s="371"/>
      <c r="AN418" s="371"/>
      <c r="AO418" s="371"/>
      <c r="AP418" s="371"/>
      <c r="AQ418" s="371"/>
      <c r="AR418" s="371"/>
      <c r="AS418" s="371"/>
      <c r="AT418" s="371"/>
      <c r="AU418" s="371"/>
      <c r="AV418" s="371"/>
      <c r="AW418" s="371"/>
      <c r="AX418" s="371"/>
      <c r="AY418" s="371"/>
      <c r="AZ418" s="371"/>
      <c r="BA418" s="373"/>
      <c r="BB418" s="449"/>
      <c r="BC418" s="373"/>
      <c r="BD418" s="373"/>
      <c r="BE418" s="373"/>
      <c r="BF418" s="373"/>
      <c r="BG418" s="373"/>
      <c r="BH418" s="373"/>
      <c r="BI418" s="373"/>
      <c r="BJ418" s="373"/>
      <c r="BK418" s="373"/>
      <c r="BL418" s="373"/>
      <c r="BM418" s="373"/>
      <c r="BN418" s="373"/>
      <c r="BO418" s="373"/>
      <c r="BP418" s="373"/>
      <c r="BQ418" s="373"/>
      <c r="BR418" s="373"/>
      <c r="BS418" s="373"/>
      <c r="BT418" s="373"/>
      <c r="BU418" s="373"/>
      <c r="BV418" s="373"/>
      <c r="BW418" s="373"/>
      <c r="BX418" s="373"/>
      <c r="BY418" s="373"/>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8" customFormat="true" ht="25.15" customHeight="true" x14ac:dyDescent="0.2">
      <c r="B419" s="992"/>
      <c r="C419" s="1076" t="s">
        <v>223</v>
      </c>
      <c r="D419" s="1075"/>
      <c r="E419" s="656">
        <v>0.10055536766249762</v>
      </c>
      <c r="F419" s="636"/>
      <c r="G419" s="636"/>
      <c r="H419" s="1076" t="s">
        <v>221</v>
      </c>
      <c r="I419" s="1075"/>
      <c r="J419" s="657">
        <v>-6.7404404117334504E-2</v>
      </c>
      <c r="K419" s="636"/>
      <c r="L419" s="636"/>
      <c r="M419" s="1076" t="s">
        <v>222</v>
      </c>
      <c r="N419" s="1075"/>
      <c r="O419" s="658">
        <v>-0.10145934595497698</v>
      </c>
      <c r="P419" s="636"/>
      <c r="Q419" s="636"/>
      <c r="AC419" s="371"/>
      <c r="AD419" s="371"/>
      <c r="AE419" s="371"/>
      <c r="AF419" s="371"/>
      <c r="AG419" s="371"/>
      <c r="AH419" s="371"/>
      <c r="AI419" s="371"/>
      <c r="AJ419" s="371"/>
      <c r="AK419" s="371"/>
      <c r="AL419" s="371"/>
      <c r="AM419" s="371"/>
      <c r="AN419" s="371"/>
      <c r="AO419" s="371"/>
      <c r="AP419" s="371"/>
      <c r="AQ419" s="371"/>
      <c r="AR419" s="371"/>
      <c r="AS419" s="371"/>
      <c r="AT419" s="371"/>
      <c r="AU419" s="371"/>
      <c r="AV419" s="371"/>
      <c r="AW419" s="371"/>
      <c r="AX419" s="371"/>
      <c r="AY419" s="371"/>
      <c r="AZ419" s="371"/>
      <c r="BA419" s="373"/>
      <c r="BB419" s="449"/>
      <c r="BC419" s="373"/>
      <c r="BD419" s="373"/>
      <c r="BE419" s="373"/>
      <c r="BF419" s="373"/>
      <c r="BG419" s="373"/>
      <c r="BH419" s="373"/>
      <c r="BI419" s="373"/>
      <c r="BJ419" s="373"/>
      <c r="BK419" s="373"/>
      <c r="BL419" s="373"/>
      <c r="BM419" s="373"/>
      <c r="BN419" s="373"/>
      <c r="BO419" s="373"/>
      <c r="BP419" s="373"/>
      <c r="BQ419" s="373"/>
      <c r="BR419" s="373"/>
      <c r="BS419" s="373"/>
      <c r="BT419" s="373"/>
      <c r="BU419" s="373"/>
      <c r="BV419" s="373"/>
      <c r="BW419" s="373"/>
      <c r="BX419" s="373"/>
      <c r="BY419" s="373"/>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8" customFormat="true" ht="25.15" customHeight="true" x14ac:dyDescent="0.2">
      <c r="B420" s="992"/>
      <c r="C420" s="1076" t="s">
        <v>224</v>
      </c>
      <c r="D420" s="1075"/>
      <c r="E420" s="656">
        <v>-9.7238711832819139E-2</v>
      </c>
      <c r="F420" s="636"/>
      <c r="G420" s="636"/>
      <c r="H420" s="1076" t="s">
        <v>225</v>
      </c>
      <c r="I420" s="1075"/>
      <c r="J420" s="657">
        <v>6.485551828227859E-2</v>
      </c>
      <c r="K420" s="636"/>
      <c r="L420" s="636"/>
      <c r="M420" s="1076" t="s">
        <v>226</v>
      </c>
      <c r="N420" s="1075"/>
      <c r="O420" s="658">
        <v>8.5348962204425324E-2</v>
      </c>
      <c r="P420" s="636"/>
      <c r="Q420" s="636"/>
      <c r="AC420" s="371"/>
      <c r="AD420" s="371"/>
      <c r="AE420" s="371"/>
      <c r="AF420" s="371"/>
      <c r="AG420" s="371"/>
      <c r="AH420" s="371"/>
      <c r="AI420" s="371"/>
      <c r="AJ420" s="371"/>
      <c r="AK420" s="371"/>
      <c r="AL420" s="371"/>
      <c r="AM420" s="371"/>
      <c r="AN420" s="371"/>
      <c r="AO420" s="371"/>
      <c r="AP420" s="371"/>
      <c r="AQ420" s="371"/>
      <c r="AR420" s="371"/>
      <c r="AS420" s="371"/>
      <c r="AT420" s="371"/>
      <c r="AU420" s="371"/>
      <c r="AV420" s="371"/>
      <c r="AW420" s="371"/>
      <c r="AX420" s="371"/>
      <c r="AY420" s="371"/>
      <c r="AZ420" s="371"/>
      <c r="BA420" s="373"/>
      <c r="BB420" s="449"/>
      <c r="BC420" s="373"/>
      <c r="BD420" s="373"/>
      <c r="BE420" s="373"/>
      <c r="BF420" s="373"/>
      <c r="BG420" s="373"/>
      <c r="BH420" s="373"/>
      <c r="BI420" s="373"/>
      <c r="BJ420" s="373"/>
      <c r="BK420" s="373"/>
      <c r="BL420" s="373"/>
      <c r="BM420" s="373"/>
      <c r="BN420" s="373"/>
      <c r="BO420" s="373"/>
      <c r="BP420" s="373"/>
      <c r="BQ420" s="373"/>
      <c r="BR420" s="373"/>
      <c r="BS420" s="373"/>
      <c r="BT420" s="373"/>
      <c r="BU420" s="373"/>
      <c r="BV420" s="373"/>
      <c r="BW420" s="373"/>
      <c r="BX420" s="373"/>
      <c r="BY420" s="373"/>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8" customFormat="true" ht="25.15" customHeight="true" x14ac:dyDescent="0.2">
      <c r="B421" s="992"/>
      <c r="C421" s="1076" t="s">
        <v>227</v>
      </c>
      <c r="D421" s="1075"/>
      <c r="E421" s="656">
        <v>6.6230100640307363E-2</v>
      </c>
      <c r="F421" s="636"/>
      <c r="G421" s="636"/>
      <c r="H421" s="1076" t="s">
        <v>224</v>
      </c>
      <c r="I421" s="1075"/>
      <c r="J421" s="657">
        <v>-5.7348552985372017E-2</v>
      </c>
      <c r="K421" s="636"/>
      <c r="L421" s="636"/>
      <c r="M421" s="1076" t="s">
        <v>227</v>
      </c>
      <c r="N421" s="1075"/>
      <c r="O421" s="658">
        <v>7.9469272716748376E-2</v>
      </c>
      <c r="P421" s="636"/>
      <c r="Q421" s="636"/>
      <c r="AC421" s="371"/>
      <c r="AD421" s="371"/>
      <c r="AE421" s="371"/>
      <c r="AF421" s="371"/>
      <c r="AG421" s="371"/>
      <c r="AH421" s="371"/>
      <c r="AI421" s="371"/>
      <c r="AJ421" s="371"/>
      <c r="AK421" s="371"/>
      <c r="AL421" s="371"/>
      <c r="AM421" s="371"/>
      <c r="AN421" s="371"/>
      <c r="AO421" s="371"/>
      <c r="AP421" s="371"/>
      <c r="AQ421" s="371"/>
      <c r="AR421" s="371"/>
      <c r="AS421" s="371"/>
      <c r="AT421" s="371"/>
      <c r="AU421" s="371"/>
      <c r="AV421" s="371"/>
      <c r="AW421" s="371"/>
      <c r="AX421" s="371"/>
      <c r="AY421" s="371"/>
      <c r="AZ421" s="371"/>
      <c r="BA421" s="373"/>
      <c r="BB421" s="449"/>
      <c r="BC421" s="373"/>
      <c r="BD421" s="373"/>
      <c r="BE421" s="373"/>
      <c r="BF421" s="373"/>
      <c r="BG421" s="373"/>
      <c r="BH421" s="373"/>
      <c r="BI421" s="373"/>
      <c r="BJ421" s="373"/>
      <c r="BK421" s="373"/>
      <c r="BL421" s="373"/>
      <c r="BM421" s="373"/>
      <c r="BN421" s="373"/>
      <c r="BO421" s="373"/>
      <c r="BP421" s="373"/>
      <c r="BQ421" s="373"/>
      <c r="BR421" s="373"/>
      <c r="BS421" s="373"/>
      <c r="BT421" s="373"/>
      <c r="BU421" s="373"/>
      <c r="BV421" s="373"/>
      <c r="BW421" s="373"/>
      <c r="BX421" s="373"/>
      <c r="BY421" s="373"/>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8" customFormat="true" ht="25.15" customHeight="true" x14ac:dyDescent="0.2">
      <c r="B422" s="992"/>
      <c r="C422" s="1076" t="s">
        <v>225</v>
      </c>
      <c r="D422" s="1075"/>
      <c r="E422" s="656">
        <v>6.3133856671993741E-2</v>
      </c>
      <c r="F422" s="636"/>
      <c r="G422" s="636"/>
      <c r="H422" s="1076" t="s">
        <v>223</v>
      </c>
      <c r="I422" s="1075"/>
      <c r="J422" s="657">
        <v>5.2434892333213322E-2</v>
      </c>
      <c r="K422" s="636"/>
      <c r="L422" s="636"/>
      <c r="M422" s="1076" t="s">
        <v>228</v>
      </c>
      <c r="N422" s="1075"/>
      <c r="O422" s="658">
        <v>6.4430507653400346E-2</v>
      </c>
      <c r="P422" s="636"/>
      <c r="Q422" s="636"/>
      <c r="AC422" s="371"/>
      <c r="AD422" s="371"/>
      <c r="AE422" s="371"/>
      <c r="AF422" s="371"/>
      <c r="AG422" s="371"/>
      <c r="AH422" s="371"/>
      <c r="AI422" s="371"/>
      <c r="AJ422" s="371"/>
      <c r="AK422" s="371"/>
      <c r="AL422" s="371"/>
      <c r="AM422" s="371"/>
      <c r="AN422" s="371"/>
      <c r="AO422" s="371"/>
      <c r="AP422" s="371"/>
      <c r="AQ422" s="371"/>
      <c r="AR422" s="371"/>
      <c r="AS422" s="371"/>
      <c r="AT422" s="371"/>
      <c r="AU422" s="371"/>
      <c r="AV422" s="371"/>
      <c r="AW422" s="371"/>
      <c r="AX422" s="371"/>
      <c r="AY422" s="371"/>
      <c r="AZ422" s="371"/>
      <c r="BA422" s="373"/>
      <c r="BB422" s="449"/>
      <c r="BC422" s="373"/>
      <c r="BD422" s="373"/>
      <c r="BE422" s="373"/>
      <c r="BF422" s="373"/>
      <c r="BG422" s="373"/>
      <c r="BH422" s="373"/>
      <c r="BI422" s="373"/>
      <c r="BJ422" s="373"/>
      <c r="BK422" s="373"/>
      <c r="BL422" s="373"/>
      <c r="BM422" s="373"/>
      <c r="BN422" s="373"/>
      <c r="BO422" s="373"/>
      <c r="BP422" s="373"/>
      <c r="BQ422" s="373"/>
      <c r="BR422" s="373"/>
      <c r="BS422" s="373"/>
      <c r="BT422" s="373"/>
      <c r="BU422" s="373"/>
      <c r="BV422" s="373"/>
      <c r="BW422" s="373"/>
      <c r="BX422" s="373"/>
      <c r="BY422" s="373"/>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8" customFormat="true" ht="25.15" customHeight="true" x14ac:dyDescent="0.2">
      <c r="B423" s="992"/>
      <c r="C423" s="1076" t="s">
        <v>221</v>
      </c>
      <c r="D423" s="1075"/>
      <c r="E423" s="656">
        <v>-2.7810479160575836E-2</v>
      </c>
      <c r="F423" s="636"/>
      <c r="G423" s="636"/>
      <c r="H423" s="1076" t="s">
        <v>227</v>
      </c>
      <c r="I423" s="1075"/>
      <c r="J423" s="657">
        <v>2.8677286989559226E-2</v>
      </c>
      <c r="K423" s="636"/>
      <c r="L423" s="636"/>
      <c r="M423" s="1076" t="s">
        <v>223</v>
      </c>
      <c r="N423" s="1075"/>
      <c r="O423" s="658">
        <v>4.3236192143967907E-2</v>
      </c>
      <c r="P423" s="636"/>
      <c r="Q423" s="636"/>
      <c r="AC423" s="371"/>
      <c r="AD423" s="371"/>
      <c r="AE423" s="371"/>
      <c r="AF423" s="371"/>
      <c r="AG423" s="371"/>
      <c r="AH423" s="371"/>
      <c r="AI423" s="371"/>
      <c r="AJ423" s="371"/>
      <c r="AK423" s="371"/>
      <c r="AL423" s="371"/>
      <c r="AM423" s="371"/>
      <c r="AN423" s="371"/>
      <c r="AO423" s="371"/>
      <c r="AP423" s="371"/>
      <c r="AQ423" s="371"/>
      <c r="AR423" s="371"/>
      <c r="AS423" s="371"/>
      <c r="AT423" s="371"/>
      <c r="AU423" s="371"/>
      <c r="AV423" s="371"/>
      <c r="AW423" s="371"/>
      <c r="AX423" s="371"/>
      <c r="AY423" s="371"/>
      <c r="AZ423" s="371"/>
      <c r="BA423" s="373"/>
      <c r="BB423" s="449"/>
      <c r="BC423" s="373"/>
      <c r="BD423" s="373"/>
      <c r="BE423" s="373"/>
      <c r="BF423" s="373"/>
      <c r="BG423" s="373"/>
      <c r="BH423" s="373"/>
      <c r="BI423" s="373"/>
      <c r="BJ423" s="373"/>
      <c r="BK423" s="373"/>
      <c r="BL423" s="373"/>
      <c r="BM423" s="373"/>
      <c r="BN423" s="373"/>
      <c r="BO423" s="373"/>
      <c r="BP423" s="373"/>
      <c r="BQ423" s="373"/>
      <c r="BR423" s="373"/>
      <c r="BS423" s="373"/>
      <c r="BT423" s="373"/>
      <c r="BU423" s="373"/>
      <c r="BV423" s="373"/>
      <c r="BW423" s="373"/>
      <c r="BX423" s="373"/>
      <c r="BY423" s="373"/>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8" customFormat="true" ht="25.15" customHeight="true" x14ac:dyDescent="0.2">
      <c r="B424" s="992"/>
      <c r="C424" s="1076" t="s">
        <v>228</v>
      </c>
      <c r="D424" s="1075"/>
      <c r="E424" s="656">
        <v>4.7033187775072953E-3</v>
      </c>
      <c r="F424" s="636"/>
      <c r="G424" s="636"/>
      <c r="H424" s="1076" t="s">
        <v>228</v>
      </c>
      <c r="I424" s="1075"/>
      <c r="J424" s="657">
        <v>-1.8846437178437262E-2</v>
      </c>
      <c r="K424" s="636"/>
      <c r="L424" s="636"/>
      <c r="M424" s="1076" t="s">
        <v>229</v>
      </c>
      <c r="N424" s="1075"/>
      <c r="O424" s="658">
        <v>8.6208789582240177E-3</v>
      </c>
      <c r="P424" s="636"/>
      <c r="Q424" s="636"/>
      <c r="AC424" s="371"/>
      <c r="AD424" s="371"/>
      <c r="AE424" s="371"/>
      <c r="AF424" s="371"/>
      <c r="AG424" s="371"/>
      <c r="AH424" s="371"/>
      <c r="AI424" s="371"/>
      <c r="AJ424" s="371"/>
      <c r="AK424" s="371"/>
      <c r="AL424" s="371"/>
      <c r="AM424" s="371"/>
      <c r="AN424" s="371"/>
      <c r="AO424" s="371"/>
      <c r="AP424" s="371"/>
      <c r="AQ424" s="371"/>
      <c r="AR424" s="371"/>
      <c r="AS424" s="371"/>
      <c r="AT424" s="371"/>
      <c r="AU424" s="371"/>
      <c r="AV424" s="371"/>
      <c r="AW424" s="371"/>
      <c r="AX424" s="371"/>
      <c r="AY424" s="371"/>
      <c r="AZ424" s="371"/>
      <c r="BA424" s="373"/>
      <c r="BB424" s="449"/>
      <c r="BC424" s="373"/>
      <c r="BD424" s="373"/>
      <c r="BE424" s="373"/>
      <c r="BF424" s="373"/>
      <c r="BG424" s="373"/>
      <c r="BH424" s="373"/>
      <c r="BI424" s="373"/>
      <c r="BJ424" s="373"/>
      <c r="BK424" s="373"/>
      <c r="BL424" s="373"/>
      <c r="BM424" s="373"/>
      <c r="BN424" s="373"/>
      <c r="BO424" s="373"/>
      <c r="BP424" s="373"/>
      <c r="BQ424" s="373"/>
      <c r="BR424" s="373"/>
      <c r="BS424" s="373"/>
      <c r="BT424" s="373"/>
      <c r="BU424" s="373"/>
      <c r="BV424" s="373"/>
      <c r="BW424" s="373"/>
      <c r="BX424" s="373"/>
      <c r="BY424" s="373"/>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8" customFormat="true" ht="25.15" customHeight="true" x14ac:dyDescent="0.2">
      <c r="B425" s="992"/>
      <c r="C425" s="1076" t="s">
        <v>229</v>
      </c>
      <c r="D425" s="1075"/>
      <c r="E425" s="656">
        <v>2.8776072362199862E-3</v>
      </c>
      <c r="F425" s="636"/>
      <c r="G425" s="636"/>
      <c r="H425" s="1076" t="s">
        <v>226</v>
      </c>
      <c r="I425" s="1075"/>
      <c r="J425" s="657">
        <v>-1.4481910627017737E-2</v>
      </c>
      <c r="K425" s="636"/>
      <c r="L425" s="636"/>
      <c r="M425" s="1076" t="s">
        <v>224</v>
      </c>
      <c r="N425" s="1075"/>
      <c r="O425" s="659">
        <v>3.4079009102081798E-3</v>
      </c>
      <c r="P425" s="636"/>
      <c r="Q425" s="636"/>
      <c r="AC425" s="371"/>
      <c r="AD425" s="371"/>
      <c r="AE425" s="371"/>
      <c r="AF425" s="371"/>
      <c r="AG425" s="371"/>
      <c r="AH425" s="371"/>
      <c r="AI425" s="371"/>
      <c r="AJ425" s="371"/>
      <c r="AK425" s="371"/>
      <c r="AL425" s="371"/>
      <c r="AM425" s="371"/>
      <c r="AN425" s="371"/>
      <c r="AO425" s="371"/>
      <c r="AP425" s="371"/>
      <c r="AQ425" s="371"/>
      <c r="AR425" s="371"/>
      <c r="AS425" s="371"/>
      <c r="AT425" s="371"/>
      <c r="AU425" s="371"/>
      <c r="AV425" s="371"/>
      <c r="AW425" s="371"/>
      <c r="AX425" s="371"/>
      <c r="AY425" s="371"/>
      <c r="AZ425" s="371"/>
      <c r="BA425" s="373"/>
      <c r="BB425" s="449"/>
      <c r="BC425" s="373"/>
      <c r="BD425" s="373"/>
      <c r="BE425" s="373"/>
      <c r="BF425" s="373"/>
      <c r="BG425" s="373"/>
      <c r="BH425" s="373"/>
      <c r="BI425" s="373"/>
      <c r="BJ425" s="373"/>
      <c r="BK425" s="373"/>
      <c r="BL425" s="373"/>
      <c r="BM425" s="373"/>
      <c r="BN425" s="373"/>
      <c r="BO425" s="373"/>
      <c r="BP425" s="373"/>
      <c r="BQ425" s="373"/>
      <c r="BR425" s="373"/>
      <c r="BS425" s="373"/>
      <c r="BT425" s="373"/>
      <c r="BU425" s="373"/>
      <c r="BV425" s="373"/>
      <c r="BW425" s="373"/>
      <c r="BX425" s="373"/>
      <c r="BY425" s="373"/>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8" customFormat="true" ht="25.15" customHeight="true" x14ac:dyDescent="0.2">
      <c r="B426" s="992"/>
      <c r="C426" s="1076" t="s">
        <v>226</v>
      </c>
      <c r="D426" s="1075"/>
      <c r="E426" s="660">
        <v>-2.3997589506368259E-3</v>
      </c>
      <c r="F426" s="636"/>
      <c r="G426" s="636"/>
      <c r="H426" s="1076" t="s">
        <v>229</v>
      </c>
      <c r="I426" s="1075"/>
      <c r="J426" s="661">
        <v>-3.0270019885153608E-3</v>
      </c>
      <c r="K426" s="636"/>
      <c r="L426" s="636"/>
      <c r="M426" s="1074"/>
      <c r="N426" s="1075"/>
      <c r="O426" s="652"/>
      <c r="P426" s="636"/>
      <c r="Q426" s="636"/>
      <c r="AC426" s="371"/>
      <c r="AD426" s="371"/>
      <c r="AE426" s="371"/>
      <c r="AF426" s="371"/>
      <c r="AG426" s="371"/>
      <c r="AH426" s="371"/>
      <c r="AI426" s="371"/>
      <c r="AJ426" s="371"/>
      <c r="AK426" s="371"/>
      <c r="AL426" s="371"/>
      <c r="AM426" s="371"/>
      <c r="AN426" s="371"/>
      <c r="AO426" s="371"/>
      <c r="AP426" s="371"/>
      <c r="AQ426" s="371"/>
      <c r="AR426" s="371"/>
      <c r="AS426" s="371"/>
      <c r="AT426" s="371"/>
      <c r="AU426" s="371"/>
      <c r="AV426" s="371"/>
      <c r="AW426" s="371"/>
      <c r="AX426" s="371"/>
      <c r="AY426" s="371"/>
      <c r="AZ426" s="371"/>
      <c r="BA426" s="373"/>
      <c r="BB426" s="449"/>
      <c r="BC426" s="373"/>
      <c r="BD426" s="373"/>
      <c r="BE426" s="373"/>
      <c r="BF426" s="373"/>
      <c r="BG426" s="373"/>
      <c r="BH426" s="373"/>
      <c r="BI426" s="373"/>
      <c r="BJ426" s="373"/>
      <c r="BK426" s="373"/>
      <c r="BL426" s="373"/>
      <c r="BM426" s="373"/>
      <c r="BN426" s="373"/>
      <c r="BO426" s="373"/>
      <c r="BP426" s="373"/>
      <c r="BQ426" s="373"/>
      <c r="BR426" s="373"/>
      <c r="BS426" s="373"/>
      <c r="BT426" s="373"/>
      <c r="BU426" s="373"/>
      <c r="BV426" s="373"/>
      <c r="BW426" s="373"/>
      <c r="BX426" s="373"/>
      <c r="BY426" s="373"/>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8" customFormat="true" ht="25.15" customHeight="true" x14ac:dyDescent="0.2">
      <c r="B427" s="992"/>
      <c r="C427" s="1074"/>
      <c r="D427" s="1075"/>
      <c r="E427" s="652"/>
      <c r="F427" s="636"/>
      <c r="G427" s="636"/>
      <c r="H427" s="1074"/>
      <c r="I427" s="1075"/>
      <c r="J427" s="652"/>
      <c r="K427" s="636"/>
      <c r="L427" s="636"/>
      <c r="M427" s="1074"/>
      <c r="N427" s="1075"/>
      <c r="O427" s="652"/>
      <c r="P427" s="636"/>
      <c r="Q427" s="636"/>
      <c r="AC427" s="371"/>
      <c r="AD427" s="371"/>
      <c r="AE427" s="371"/>
      <c r="AF427" s="371"/>
      <c r="AG427" s="371"/>
      <c r="AH427" s="371"/>
      <c r="AI427" s="371"/>
      <c r="AJ427" s="371"/>
      <c r="AK427" s="371"/>
      <c r="AL427" s="371"/>
      <c r="AM427" s="371"/>
      <c r="AN427" s="371"/>
      <c r="AO427" s="371"/>
      <c r="AP427" s="371"/>
      <c r="AQ427" s="371"/>
      <c r="AR427" s="371"/>
      <c r="AS427" s="371"/>
      <c r="AT427" s="371"/>
      <c r="AU427" s="371"/>
      <c r="AV427" s="371"/>
      <c r="AW427" s="371"/>
      <c r="AX427" s="371"/>
      <c r="AY427" s="371"/>
      <c r="AZ427" s="371"/>
      <c r="BA427" s="373"/>
      <c r="BB427" s="449"/>
      <c r="BC427" s="373"/>
      <c r="BD427" s="373"/>
      <c r="BE427" s="373"/>
      <c r="BF427" s="373"/>
      <c r="BG427" s="373"/>
      <c r="BH427" s="373"/>
      <c r="BI427" s="373"/>
      <c r="BJ427" s="373"/>
      <c r="BK427" s="373"/>
      <c r="BL427" s="373"/>
      <c r="BM427" s="373"/>
      <c r="BN427" s="373"/>
      <c r="BO427" s="373"/>
      <c r="BP427" s="373"/>
      <c r="BQ427" s="373"/>
      <c r="BR427" s="373"/>
      <c r="BS427" s="373"/>
      <c r="BT427" s="373"/>
      <c r="BU427" s="373"/>
      <c r="BV427" s="373"/>
      <c r="BW427" s="373"/>
      <c r="BX427" s="373"/>
      <c r="BY427" s="373"/>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8" customFormat="true" ht="25.15" customHeight="true" x14ac:dyDescent="0.2">
      <c r="B428" s="992"/>
      <c r="C428" s="1074"/>
      <c r="D428" s="1075"/>
      <c r="E428" s="652"/>
      <c r="F428" s="636"/>
      <c r="G428" s="636"/>
      <c r="H428" s="1074"/>
      <c r="I428" s="1075"/>
      <c r="J428" s="652"/>
      <c r="K428" s="636"/>
      <c r="L428" s="636"/>
      <c r="M428" s="1074"/>
      <c r="N428" s="1075"/>
      <c r="O428" s="636"/>
      <c r="P428" s="636"/>
      <c r="Q428" s="636"/>
      <c r="AC428" s="371"/>
      <c r="AD428" s="371"/>
      <c r="AE428" s="371"/>
      <c r="AF428" s="371"/>
      <c r="AG428" s="371"/>
      <c r="AH428" s="371"/>
      <c r="AI428" s="371"/>
      <c r="AJ428" s="371"/>
      <c r="AK428" s="371"/>
      <c r="AL428" s="371"/>
      <c r="AM428" s="371"/>
      <c r="AN428" s="371"/>
      <c r="AO428" s="371"/>
      <c r="AP428" s="371"/>
      <c r="AQ428" s="371"/>
      <c r="AR428" s="371"/>
      <c r="AS428" s="371"/>
      <c r="AT428" s="371"/>
      <c r="AU428" s="371"/>
      <c r="AV428" s="371"/>
      <c r="AW428" s="371"/>
      <c r="AX428" s="371"/>
      <c r="AY428" s="371"/>
      <c r="AZ428" s="371"/>
      <c r="BA428" s="373"/>
      <c r="BB428" s="449"/>
      <c r="BC428" s="373"/>
      <c r="BD428" s="373"/>
      <c r="BE428" s="373"/>
      <c r="BF428" s="373"/>
      <c r="BG428" s="373"/>
      <c r="BH428" s="373"/>
      <c r="BI428" s="373"/>
      <c r="BJ428" s="373"/>
      <c r="BK428" s="373"/>
      <c r="BL428" s="373"/>
      <c r="BM428" s="373"/>
      <c r="BN428" s="373"/>
      <c r="BO428" s="373"/>
      <c r="BP428" s="373"/>
      <c r="BQ428" s="373"/>
      <c r="BR428" s="373"/>
      <c r="BS428" s="373"/>
      <c r="BT428" s="373"/>
      <c r="BU428" s="373"/>
      <c r="BV428" s="373"/>
      <c r="BW428" s="373"/>
      <c r="BX428" s="373"/>
      <c r="BY428" s="373"/>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8" customFormat="true" ht="25.15" customHeight="true" x14ac:dyDescent="0.2">
      <c r="B429" s="992"/>
      <c r="C429" s="1074"/>
      <c r="D429" s="1075"/>
      <c r="E429" s="636"/>
      <c r="F429" s="636"/>
      <c r="G429" s="636"/>
      <c r="H429" s="1074"/>
      <c r="I429" s="1075"/>
      <c r="J429" s="636"/>
      <c r="K429" s="636"/>
      <c r="L429" s="636"/>
      <c r="M429" s="1077" t="s">
        <v>230</v>
      </c>
      <c r="N429" s="1075"/>
      <c r="O429" s="1075"/>
      <c r="P429" s="636"/>
      <c r="Q429" s="636"/>
      <c r="AC429" s="371"/>
      <c r="AD429" s="371"/>
      <c r="AE429" s="371"/>
      <c r="AF429" s="371"/>
      <c r="AG429" s="371"/>
      <c r="AH429" s="371"/>
      <c r="AI429" s="371"/>
      <c r="AJ429" s="371"/>
      <c r="AK429" s="371"/>
      <c r="AL429" s="371"/>
      <c r="AM429" s="371"/>
      <c r="AN429" s="371"/>
      <c r="AO429" s="371"/>
      <c r="AP429" s="371"/>
      <c r="AQ429" s="371"/>
      <c r="AR429" s="371"/>
      <c r="AS429" s="371"/>
      <c r="AT429" s="371"/>
      <c r="AU429" s="371"/>
      <c r="AV429" s="371"/>
      <c r="AW429" s="371"/>
      <c r="AX429" s="371"/>
      <c r="AY429" s="371"/>
      <c r="AZ429" s="371"/>
      <c r="BA429" s="373"/>
      <c r="BB429" s="449"/>
      <c r="BC429" s="373"/>
      <c r="BD429" s="373"/>
      <c r="BE429" s="373"/>
      <c r="BF429" s="373"/>
      <c r="BG429" s="373"/>
      <c r="BH429" s="373"/>
      <c r="BI429" s="373"/>
      <c r="BJ429" s="373"/>
      <c r="BK429" s="373"/>
      <c r="BL429" s="373"/>
      <c r="BM429" s="373"/>
      <c r="BN429" s="373"/>
      <c r="BO429" s="373"/>
      <c r="BP429" s="373"/>
      <c r="BQ429" s="373"/>
      <c r="BR429" s="373"/>
      <c r="BS429" s="373"/>
      <c r="BT429" s="373"/>
      <c r="BU429" s="373"/>
      <c r="BV429" s="373"/>
      <c r="BW429" s="373"/>
      <c r="BX429" s="373"/>
      <c r="BY429" s="373"/>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8" customFormat="true" ht="25.15" customHeight="true" x14ac:dyDescent="0.2">
      <c r="B430" s="992"/>
      <c r="C430" s="1077" t="s">
        <v>230</v>
      </c>
      <c r="D430" s="1075"/>
      <c r="E430" s="1075"/>
      <c r="F430" s="636"/>
      <c r="G430" s="636"/>
      <c r="H430" s="1077" t="s">
        <v>230</v>
      </c>
      <c r="I430" s="1075"/>
      <c r="J430" s="1075"/>
      <c r="K430" s="636"/>
      <c r="L430" s="636"/>
      <c r="M430" s="1074"/>
      <c r="N430" s="1075"/>
      <c r="O430" s="637" t="s">
        <v>231</v>
      </c>
      <c r="P430" s="636"/>
      <c r="Q430" s="636"/>
      <c r="AC430" s="371"/>
      <c r="AD430" s="371"/>
      <c r="AE430" s="371"/>
      <c r="AF430" s="371"/>
      <c r="AG430" s="371"/>
      <c r="AH430" s="371"/>
      <c r="AI430" s="371"/>
      <c r="AJ430" s="371"/>
      <c r="AK430" s="371"/>
      <c r="AL430" s="371"/>
      <c r="AM430" s="371"/>
      <c r="AN430" s="371"/>
      <c r="AO430" s="371"/>
      <c r="AP430" s="371"/>
      <c r="AQ430" s="371"/>
      <c r="AR430" s="371"/>
      <c r="AS430" s="371"/>
      <c r="AT430" s="371"/>
      <c r="AU430" s="371"/>
      <c r="AV430" s="371"/>
      <c r="AW430" s="371"/>
      <c r="AX430" s="371"/>
      <c r="AY430" s="371"/>
      <c r="AZ430" s="371"/>
      <c r="BA430" s="373"/>
      <c r="BB430" s="449"/>
      <c r="BC430" s="373"/>
      <c r="BD430" s="373"/>
      <c r="BE430" s="373"/>
      <c r="BF430" s="373"/>
      <c r="BG430" s="373"/>
      <c r="BH430" s="373"/>
      <c r="BI430" s="373"/>
      <c r="BJ430" s="373"/>
      <c r="BK430" s="373"/>
      <c r="BL430" s="373"/>
      <c r="BM430" s="373"/>
      <c r="BN430" s="373"/>
      <c r="BO430" s="373"/>
      <c r="BP430" s="373"/>
      <c r="BQ430" s="373"/>
      <c r="BR430" s="373"/>
      <c r="BS430" s="373"/>
      <c r="BT430" s="373"/>
      <c r="BU430" s="373"/>
      <c r="BV430" s="373"/>
      <c r="BW430" s="373"/>
      <c r="BX430" s="373"/>
      <c r="BY430" s="373"/>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8" customFormat="true" ht="25.15" customHeight="true" x14ac:dyDescent="0.2">
      <c r="B431" s="992"/>
      <c r="C431" s="1074"/>
      <c r="D431" s="1075"/>
      <c r="E431" s="638" t="s">
        <v>231</v>
      </c>
      <c r="F431" s="636"/>
      <c r="G431" s="636"/>
      <c r="H431" s="1074"/>
      <c r="I431" s="1075"/>
      <c r="J431" s="639" t="s">
        <v>231</v>
      </c>
      <c r="K431" s="636"/>
      <c r="L431" s="636"/>
      <c r="M431" s="1076" t="s">
        <v>222</v>
      </c>
      <c r="N431" s="1075"/>
      <c r="O431" s="655">
        <v>1.0293998881611704E-2</v>
      </c>
      <c r="P431" s="636"/>
      <c r="Q431" s="636"/>
      <c r="AC431" s="371"/>
      <c r="AD431" s="371"/>
      <c r="AE431" s="371"/>
      <c r="AF431" s="371"/>
      <c r="AG431" s="371"/>
      <c r="AH431" s="371"/>
      <c r="AI431" s="371"/>
      <c r="AJ431" s="371"/>
      <c r="AK431" s="371"/>
      <c r="AL431" s="371"/>
      <c r="AM431" s="371"/>
      <c r="AN431" s="371"/>
      <c r="AO431" s="371"/>
      <c r="AP431" s="371"/>
      <c r="AQ431" s="371"/>
      <c r="AR431" s="371"/>
      <c r="AS431" s="371"/>
      <c r="AT431" s="371"/>
      <c r="AU431" s="371"/>
      <c r="AV431" s="371"/>
      <c r="AW431" s="371"/>
      <c r="AX431" s="371"/>
      <c r="AY431" s="371"/>
      <c r="AZ431" s="371"/>
      <c r="BA431" s="373"/>
      <c r="BB431" s="449"/>
      <c r="BC431" s="373"/>
      <c r="BD431" s="373"/>
      <c r="BE431" s="373"/>
      <c r="BF431" s="373"/>
      <c r="BG431" s="373"/>
      <c r="BH431" s="373"/>
      <c r="BI431" s="373"/>
      <c r="BJ431" s="373"/>
      <c r="BK431" s="373"/>
      <c r="BL431" s="373"/>
      <c r="BM431" s="373"/>
      <c r="BN431" s="373"/>
      <c r="BO431" s="373"/>
      <c r="BP431" s="373"/>
      <c r="BQ431" s="373"/>
      <c r="BR431" s="373"/>
      <c r="BS431" s="373"/>
      <c r="BT431" s="373"/>
      <c r="BU431" s="373"/>
      <c r="BV431" s="373"/>
      <c r="BW431" s="373"/>
      <c r="BX431" s="373"/>
      <c r="BY431" s="373"/>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8" customFormat="true" ht="25.15" customHeight="true" x14ac:dyDescent="0.2">
      <c r="B432" s="992"/>
      <c r="C432" s="1076" t="s">
        <v>222</v>
      </c>
      <c r="D432" s="1075"/>
      <c r="E432" s="653">
        <v>1.5532465304103819E-2</v>
      </c>
      <c r="F432" s="636"/>
      <c r="G432" s="636"/>
      <c r="H432" s="1076" t="s">
        <v>222</v>
      </c>
      <c r="I432" s="1075"/>
      <c r="J432" s="654">
        <v>2.3523693250096966E-2</v>
      </c>
      <c r="K432" s="636"/>
      <c r="L432" s="636"/>
      <c r="M432" s="1076" t="s">
        <v>209</v>
      </c>
      <c r="N432" s="1075"/>
      <c r="O432" s="658">
        <v>0.29649324159042129</v>
      </c>
      <c r="P432" s="636"/>
      <c r="Q432" s="636"/>
      <c r="AC432" s="371"/>
      <c r="AD432" s="371"/>
      <c r="AE432" s="371"/>
      <c r="AF432" s="371"/>
      <c r="AG432" s="371"/>
      <c r="AH432" s="371"/>
      <c r="AI432" s="371"/>
      <c r="AJ432" s="371"/>
      <c r="AK432" s="371"/>
      <c r="AL432" s="371"/>
      <c r="AM432" s="371"/>
      <c r="AN432" s="371"/>
      <c r="AO432" s="371"/>
      <c r="AP432" s="371"/>
      <c r="AQ432" s="371"/>
      <c r="AR432" s="371"/>
      <c r="AS432" s="371"/>
      <c r="AT432" s="371"/>
      <c r="AU432" s="371"/>
      <c r="AV432" s="371"/>
      <c r="AW432" s="371"/>
      <c r="AX432" s="371"/>
      <c r="AY432" s="371"/>
      <c r="AZ432" s="371"/>
      <c r="BA432" s="373"/>
      <c r="BB432" s="449"/>
      <c r="BC432" s="373"/>
      <c r="BD432" s="373"/>
      <c r="BE432" s="373"/>
      <c r="BF432" s="373"/>
      <c r="BG432" s="373"/>
      <c r="BH432" s="373"/>
      <c r="BI432" s="373"/>
      <c r="BJ432" s="373"/>
      <c r="BK432" s="373"/>
      <c r="BL432" s="373"/>
      <c r="BM432" s="373"/>
      <c r="BN432" s="373"/>
      <c r="BO432" s="373"/>
      <c r="BP432" s="373"/>
      <c r="BQ432" s="373"/>
      <c r="BR432" s="373"/>
      <c r="BS432" s="373"/>
      <c r="BT432" s="373"/>
      <c r="BU432" s="373"/>
      <c r="BV432" s="373"/>
      <c r="BW432" s="373"/>
      <c r="BX432" s="373"/>
      <c r="BY432" s="373"/>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8" customFormat="true" ht="25.15" customHeight="true" x14ac:dyDescent="0.2">
      <c r="B433" s="992"/>
      <c r="C433" s="1076" t="s">
        <v>209</v>
      </c>
      <c r="D433" s="1075"/>
      <c r="E433" s="656">
        <v>0.66304980809709413</v>
      </c>
      <c r="F433" s="636"/>
      <c r="G433" s="636"/>
      <c r="H433" s="1076" t="s">
        <v>209</v>
      </c>
      <c r="I433" s="1075"/>
      <c r="J433" s="657">
        <v>0.64881074742781597</v>
      </c>
      <c r="K433" s="636"/>
      <c r="L433" s="636"/>
      <c r="M433" s="1076" t="s">
        <v>218</v>
      </c>
      <c r="N433" s="1075"/>
      <c r="O433" s="658">
        <v>3.7398886060630361E-2</v>
      </c>
      <c r="P433" s="636"/>
      <c r="Q433" s="636"/>
      <c r="AC433" s="371"/>
      <c r="AD433" s="371"/>
      <c r="AE433" s="371"/>
      <c r="AF433" s="371"/>
      <c r="AG433" s="371"/>
      <c r="AH433" s="371"/>
      <c r="AI433" s="371"/>
      <c r="AJ433" s="371"/>
      <c r="AK433" s="371"/>
      <c r="AL433" s="371"/>
      <c r="AM433" s="371"/>
      <c r="AN433" s="371"/>
      <c r="AO433" s="371"/>
      <c r="AP433" s="371"/>
      <c r="AQ433" s="371"/>
      <c r="AR433" s="371"/>
      <c r="AS433" s="371"/>
      <c r="AT433" s="371"/>
      <c r="AU433" s="371"/>
      <c r="AV433" s="371"/>
      <c r="AW433" s="371"/>
      <c r="AX433" s="371"/>
      <c r="AY433" s="371"/>
      <c r="AZ433" s="371"/>
      <c r="BA433" s="373"/>
      <c r="BB433" s="449"/>
      <c r="BC433" s="373"/>
      <c r="BD433" s="373"/>
      <c r="BE433" s="373"/>
      <c r="BF433" s="373"/>
      <c r="BG433" s="373"/>
      <c r="BH433" s="373"/>
      <c r="BI433" s="373"/>
      <c r="BJ433" s="373"/>
      <c r="BK433" s="373"/>
      <c r="BL433" s="373"/>
      <c r="BM433" s="373"/>
      <c r="BN433" s="373"/>
      <c r="BO433" s="373"/>
      <c r="BP433" s="373"/>
      <c r="BQ433" s="373"/>
      <c r="BR433" s="373"/>
      <c r="BS433" s="373"/>
      <c r="BT433" s="373"/>
      <c r="BU433" s="373"/>
      <c r="BV433" s="373"/>
      <c r="BW433" s="373"/>
      <c r="BX433" s="373"/>
      <c r="BY433" s="373"/>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8" customFormat="true" ht="25.15" customHeight="true" x14ac:dyDescent="0.2">
      <c r="B434" s="992"/>
      <c r="C434" s="1076" t="s">
        <v>218</v>
      </c>
      <c r="D434" s="1075"/>
      <c r="E434" s="656">
        <v>0.11472210023742192</v>
      </c>
      <c r="F434" s="636"/>
      <c r="G434" s="636"/>
      <c r="H434" s="1076" t="s">
        <v>218</v>
      </c>
      <c r="I434" s="1075"/>
      <c r="J434" s="657">
        <v>0.15804280625301093</v>
      </c>
      <c r="K434" s="636"/>
      <c r="L434" s="636"/>
      <c r="M434" s="1076" t="s">
        <v>206</v>
      </c>
      <c r="N434" s="1075"/>
      <c r="O434" s="658">
        <v>0.3927797027121081</v>
      </c>
      <c r="P434" s="636"/>
      <c r="Q434" s="636"/>
      <c r="AC434" s="371"/>
      <c r="AD434" s="371"/>
      <c r="AE434" s="371"/>
      <c r="AF434" s="371"/>
      <c r="AG434" s="371"/>
      <c r="AH434" s="371"/>
      <c r="AI434" s="371"/>
      <c r="AJ434" s="371"/>
      <c r="AK434" s="371"/>
      <c r="AL434" s="371"/>
      <c r="AM434" s="371"/>
      <c r="AN434" s="371"/>
      <c r="AO434" s="371"/>
      <c r="AP434" s="371"/>
      <c r="AQ434" s="371"/>
      <c r="AR434" s="371"/>
      <c r="AS434" s="371"/>
      <c r="AT434" s="371"/>
      <c r="AU434" s="371"/>
      <c r="AV434" s="371"/>
      <c r="AW434" s="371"/>
      <c r="AX434" s="371"/>
      <c r="AY434" s="371"/>
      <c r="AZ434" s="371"/>
      <c r="BA434" s="373"/>
      <c r="BB434" s="449"/>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8" customFormat="true" ht="25.15" customHeight="true" x14ac:dyDescent="0.2">
      <c r="B435" s="992"/>
      <c r="C435" s="1076" t="s">
        <v>206</v>
      </c>
      <c r="D435" s="1075"/>
      <c r="E435" s="656">
        <v>0.67744203548766435</v>
      </c>
      <c r="F435" s="636"/>
      <c r="G435" s="636"/>
      <c r="H435" s="1076" t="s">
        <v>206</v>
      </c>
      <c r="I435" s="1075"/>
      <c r="J435" s="657">
        <v>0.63890487268034613</v>
      </c>
      <c r="K435" s="636"/>
      <c r="L435" s="636"/>
      <c r="M435" s="1076" t="s">
        <v>207</v>
      </c>
      <c r="N435" s="1075"/>
      <c r="O435" s="658">
        <v>0.34591854005058187</v>
      </c>
      <c r="P435" s="636"/>
      <c r="Q435" s="636"/>
      <c r="AC435" s="371"/>
      <c r="AD435" s="371"/>
      <c r="AE435" s="371"/>
      <c r="AF435" s="371"/>
      <c r="AG435" s="371"/>
      <c r="AH435" s="371"/>
      <c r="AI435" s="371"/>
      <c r="AJ435" s="371"/>
      <c r="AK435" s="371"/>
      <c r="AL435" s="371"/>
      <c r="AM435" s="371"/>
      <c r="AN435" s="371"/>
      <c r="AO435" s="371"/>
      <c r="AP435" s="371"/>
      <c r="AQ435" s="371"/>
      <c r="AR435" s="371"/>
      <c r="AS435" s="371"/>
      <c r="AT435" s="371"/>
      <c r="AU435" s="371"/>
      <c r="AV435" s="371"/>
      <c r="AW435" s="371"/>
      <c r="AX435" s="371"/>
      <c r="AY435" s="371"/>
      <c r="AZ435" s="371"/>
      <c r="BA435" s="373"/>
      <c r="BB435" s="449"/>
      <c r="BC435" s="373"/>
      <c r="BD435" s="373"/>
      <c r="BE435" s="373"/>
      <c r="BF435" s="373"/>
      <c r="BG435" s="373"/>
      <c r="BH435" s="373"/>
      <c r="BI435" s="373"/>
      <c r="BJ435" s="373"/>
      <c r="BK435" s="373"/>
      <c r="BL435" s="373"/>
      <c r="BM435" s="373"/>
      <c r="BN435" s="373"/>
      <c r="BO435" s="373"/>
      <c r="BP435" s="373"/>
      <c r="BQ435" s="373"/>
      <c r="BR435" s="373"/>
      <c r="BS435" s="373"/>
      <c r="BT435" s="373"/>
      <c r="BU435" s="373"/>
      <c r="BV435" s="373"/>
      <c r="BW435" s="373"/>
      <c r="BX435" s="373"/>
      <c r="BY435" s="373"/>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8" customFormat="true" ht="25.15" customHeight="true" x14ac:dyDescent="0.2">
      <c r="B436" s="992"/>
      <c r="C436" s="1076" t="s">
        <v>207</v>
      </c>
      <c r="D436" s="1075"/>
      <c r="E436" s="656">
        <v>0.6682913526321953</v>
      </c>
      <c r="F436" s="636"/>
      <c r="G436" s="636"/>
      <c r="H436" s="1076" t="s">
        <v>207</v>
      </c>
      <c r="I436" s="1075"/>
      <c r="J436" s="657">
        <v>0.66686652808424496</v>
      </c>
      <c r="K436" s="636"/>
      <c r="L436" s="636"/>
      <c r="M436" s="1076" t="s">
        <v>224</v>
      </c>
      <c r="N436" s="1075"/>
      <c r="O436" s="662">
        <v>1.161378861379774E-5</v>
      </c>
      <c r="P436" s="636"/>
      <c r="Q436" s="636"/>
      <c r="AC436" s="371"/>
      <c r="AD436" s="371"/>
      <c r="AE436" s="371"/>
      <c r="AF436" s="371"/>
      <c r="AG436" s="371"/>
      <c r="AH436" s="371"/>
      <c r="AI436" s="371"/>
      <c r="AJ436" s="371"/>
      <c r="AK436" s="371"/>
      <c r="AL436" s="371"/>
      <c r="AM436" s="371"/>
      <c r="AN436" s="371"/>
      <c r="AO436" s="371"/>
      <c r="AP436" s="371"/>
      <c r="AQ436" s="371"/>
      <c r="AR436" s="371"/>
      <c r="AS436" s="371"/>
      <c r="AT436" s="371"/>
      <c r="AU436" s="371"/>
      <c r="AV436" s="371"/>
      <c r="AW436" s="371"/>
      <c r="AX436" s="371"/>
      <c r="AY436" s="371"/>
      <c r="AZ436" s="371"/>
      <c r="BA436" s="373"/>
      <c r="BB436" s="449"/>
      <c r="BC436" s="373"/>
      <c r="BD436" s="373"/>
      <c r="BE436" s="373"/>
      <c r="BF436" s="373"/>
      <c r="BG436" s="373"/>
      <c r="BH436" s="373"/>
      <c r="BI436" s="373"/>
      <c r="BJ436" s="373"/>
      <c r="BK436" s="373"/>
      <c r="BL436" s="373"/>
      <c r="BM436" s="373"/>
      <c r="BN436" s="373"/>
      <c r="BO436" s="373"/>
      <c r="BP436" s="373"/>
      <c r="BQ436" s="373"/>
      <c r="BR436" s="373"/>
      <c r="BS436" s="373"/>
      <c r="BT436" s="373"/>
      <c r="BU436" s="373"/>
      <c r="BV436" s="373"/>
      <c r="BW436" s="373"/>
      <c r="BX436" s="373"/>
      <c r="BY436" s="373"/>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8" customFormat="true" ht="25.15" customHeight="true" x14ac:dyDescent="0.2">
      <c r="B437" s="992"/>
      <c r="C437" s="1076" t="s">
        <v>224</v>
      </c>
      <c r="D437" s="1075"/>
      <c r="E437" s="656">
        <v>9.4553670789060407E-3</v>
      </c>
      <c r="F437" s="636"/>
      <c r="G437" s="636"/>
      <c r="H437" s="1076" t="s">
        <v>224</v>
      </c>
      <c r="I437" s="1075"/>
      <c r="J437" s="657">
        <v>3.2888565295160219E-3</v>
      </c>
      <c r="K437" s="636"/>
      <c r="L437" s="636"/>
      <c r="M437" s="1076" t="s">
        <v>219</v>
      </c>
      <c r="N437" s="1075"/>
      <c r="O437" s="658">
        <v>5.3979864063822797E-2</v>
      </c>
      <c r="P437" s="636"/>
      <c r="Q437" s="636"/>
      <c r="AC437" s="371"/>
      <c r="AD437" s="371"/>
      <c r="AE437" s="371"/>
      <c r="AF437" s="371"/>
      <c r="AG437" s="371"/>
      <c r="AH437" s="371"/>
      <c r="AI437" s="371"/>
      <c r="AJ437" s="371"/>
      <c r="AK437" s="371"/>
      <c r="AL437" s="371"/>
      <c r="AM437" s="371"/>
      <c r="AN437" s="371"/>
      <c r="AO437" s="371"/>
      <c r="AP437" s="371"/>
      <c r="AQ437" s="371"/>
      <c r="AR437" s="371"/>
      <c r="AS437" s="371"/>
      <c r="AT437" s="371"/>
      <c r="AU437" s="371"/>
      <c r="AV437" s="371"/>
      <c r="AW437" s="371"/>
      <c r="AX437" s="371"/>
      <c r="AY437" s="371"/>
      <c r="AZ437" s="371"/>
      <c r="BA437" s="373"/>
      <c r="BB437" s="449"/>
      <c r="BC437" s="373"/>
      <c r="BD437" s="373"/>
      <c r="BE437" s="373"/>
      <c r="BF437" s="373"/>
      <c r="BG437" s="373"/>
      <c r="BH437" s="373"/>
      <c r="BI437" s="373"/>
      <c r="BJ437" s="373"/>
      <c r="BK437" s="373"/>
      <c r="BL437" s="373"/>
      <c r="BM437" s="373"/>
      <c r="BN437" s="373"/>
      <c r="BO437" s="373"/>
      <c r="BP437" s="373"/>
      <c r="BQ437" s="373"/>
      <c r="BR437" s="373"/>
      <c r="BS437" s="373"/>
      <c r="BT437" s="373"/>
      <c r="BU437" s="373"/>
      <c r="BV437" s="373"/>
      <c r="BW437" s="373"/>
      <c r="BX437" s="373"/>
      <c r="BY437" s="373"/>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8" customFormat="true" ht="25.15" customHeight="true" x14ac:dyDescent="0.2">
      <c r="B438" s="992"/>
      <c r="C438" s="1076" t="s">
        <v>219</v>
      </c>
      <c r="D438" s="1075"/>
      <c r="E438" s="656">
        <v>5.198856998403685E-2</v>
      </c>
      <c r="F438" s="636"/>
      <c r="G438" s="636"/>
      <c r="H438" s="1076" t="s">
        <v>219</v>
      </c>
      <c r="I438" s="1075"/>
      <c r="J438" s="657">
        <v>4.6552322978699399E-2</v>
      </c>
      <c r="K438" s="636"/>
      <c r="L438" s="636"/>
      <c r="M438" s="1076" t="s">
        <v>213</v>
      </c>
      <c r="N438" s="1075"/>
      <c r="O438" s="658">
        <v>0.11481318436554885</v>
      </c>
      <c r="P438" s="636"/>
      <c r="Q438" s="636"/>
      <c r="AC438" s="371"/>
      <c r="AD438" s="371"/>
      <c r="AE438" s="371"/>
      <c r="AF438" s="371"/>
      <c r="AG438" s="371"/>
      <c r="AH438" s="371"/>
      <c r="AI438" s="371"/>
      <c r="AJ438" s="371"/>
      <c r="AK438" s="371"/>
      <c r="AL438" s="371"/>
      <c r="AM438" s="371"/>
      <c r="AN438" s="371"/>
      <c r="AO438" s="371"/>
      <c r="AP438" s="371"/>
      <c r="AQ438" s="371"/>
      <c r="AR438" s="371"/>
      <c r="AS438" s="371"/>
      <c r="AT438" s="371"/>
      <c r="AU438" s="371"/>
      <c r="AV438" s="371"/>
      <c r="AW438" s="371"/>
      <c r="AX438" s="371"/>
      <c r="AY438" s="371"/>
      <c r="AZ438" s="371"/>
      <c r="BA438" s="373"/>
      <c r="BB438" s="449"/>
      <c r="BC438" s="373"/>
      <c r="BD438" s="373"/>
      <c r="BE438" s="373"/>
      <c r="BF438" s="373"/>
      <c r="BG438" s="373"/>
      <c r="BH438" s="373"/>
      <c r="BI438" s="373"/>
      <c r="BJ438" s="373"/>
      <c r="BK438" s="373"/>
      <c r="BL438" s="373"/>
      <c r="BM438" s="373"/>
      <c r="BN438" s="373"/>
      <c r="BO438" s="373"/>
      <c r="BP438" s="373"/>
      <c r="BQ438" s="373"/>
      <c r="BR438" s="373"/>
      <c r="BS438" s="373"/>
      <c r="BT438" s="373"/>
      <c r="BU438" s="373"/>
      <c r="BV438" s="373"/>
      <c r="BW438" s="373"/>
      <c r="BX438" s="373"/>
      <c r="BY438" s="373"/>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8" customFormat="true" ht="25.15" customHeight="true" x14ac:dyDescent="0.2">
      <c r="B439" s="992"/>
      <c r="C439" s="1076" t="s">
        <v>213</v>
      </c>
      <c r="D439" s="1075"/>
      <c r="E439" s="656">
        <v>0.3024100970143615</v>
      </c>
      <c r="F439" s="636"/>
      <c r="G439" s="636"/>
      <c r="H439" s="1076" t="s">
        <v>213</v>
      </c>
      <c r="I439" s="1075"/>
      <c r="J439" s="657">
        <v>0.33070885303803443</v>
      </c>
      <c r="K439" s="636"/>
      <c r="L439" s="636"/>
      <c r="M439" s="1076" t="s">
        <v>212</v>
      </c>
      <c r="N439" s="1075"/>
      <c r="O439" s="658">
        <v>0.13122018958574036</v>
      </c>
      <c r="P439" s="636"/>
      <c r="Q439" s="636"/>
      <c r="AC439" s="371"/>
      <c r="AD439" s="371"/>
      <c r="AE439" s="371"/>
      <c r="AF439" s="371"/>
      <c r="AG439" s="371"/>
      <c r="AH439" s="371"/>
      <c r="AI439" s="371"/>
      <c r="AJ439" s="371"/>
      <c r="AK439" s="371"/>
      <c r="AL439" s="371"/>
      <c r="AM439" s="371"/>
      <c r="AN439" s="371"/>
      <c r="AO439" s="371"/>
      <c r="AP439" s="371"/>
      <c r="AQ439" s="371"/>
      <c r="AR439" s="371"/>
      <c r="AS439" s="371"/>
      <c r="AT439" s="371"/>
      <c r="AU439" s="371"/>
      <c r="AV439" s="371"/>
      <c r="AW439" s="371"/>
      <c r="AX439" s="371"/>
      <c r="AY439" s="371"/>
      <c r="AZ439" s="371"/>
      <c r="BA439" s="373"/>
      <c r="BB439" s="449"/>
      <c r="BC439" s="373"/>
      <c r="BD439" s="373"/>
      <c r="BE439" s="373"/>
      <c r="BF439" s="373"/>
      <c r="BG439" s="373"/>
      <c r="BH439" s="373"/>
      <c r="BI439" s="373"/>
      <c r="BJ439" s="373"/>
      <c r="BK439" s="373"/>
      <c r="BL439" s="373"/>
      <c r="BM439" s="373"/>
      <c r="BN439" s="373"/>
      <c r="BO439" s="373"/>
      <c r="BP439" s="373"/>
      <c r="BQ439" s="373"/>
      <c r="BR439" s="373"/>
      <c r="BS439" s="373"/>
      <c r="BT439" s="373"/>
      <c r="BU439" s="373"/>
      <c r="BV439" s="373"/>
      <c r="BW439" s="373"/>
      <c r="BX439" s="373"/>
      <c r="BY439" s="373"/>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8" customFormat="true" ht="25.15" customHeight="true" x14ac:dyDescent="0.2">
      <c r="B440" s="992"/>
      <c r="C440" s="1076" t="s">
        <v>212</v>
      </c>
      <c r="D440" s="1075"/>
      <c r="E440" s="656">
        <v>0.32145080966315243</v>
      </c>
      <c r="F440" s="636"/>
      <c r="G440" s="636"/>
      <c r="H440" s="1076" t="s">
        <v>212</v>
      </c>
      <c r="I440" s="1075"/>
      <c r="J440" s="657">
        <v>0.3314294193371371</v>
      </c>
      <c r="K440" s="636"/>
      <c r="L440" s="636"/>
      <c r="M440" s="1076" t="s">
        <v>208</v>
      </c>
      <c r="N440" s="1075"/>
      <c r="O440" s="658">
        <v>0.41220546690966081</v>
      </c>
      <c r="P440" s="636"/>
      <c r="Q440" s="636"/>
      <c r="AC440" s="371"/>
      <c r="AD440" s="371"/>
      <c r="AE440" s="371"/>
      <c r="AF440" s="371"/>
      <c r="AG440" s="371"/>
      <c r="AH440" s="371"/>
      <c r="AI440" s="371"/>
      <c r="AJ440" s="371"/>
      <c r="AK440" s="371"/>
      <c r="AL440" s="371"/>
      <c r="AM440" s="371"/>
      <c r="AN440" s="371"/>
      <c r="AO440" s="371"/>
      <c r="AP440" s="371"/>
      <c r="AQ440" s="371"/>
      <c r="AR440" s="371"/>
      <c r="AS440" s="371"/>
      <c r="AT440" s="371"/>
      <c r="AU440" s="371"/>
      <c r="AV440" s="371"/>
      <c r="AW440" s="371"/>
      <c r="AX440" s="371"/>
      <c r="AY440" s="371"/>
      <c r="AZ440" s="371"/>
      <c r="BA440" s="373"/>
      <c r="BB440" s="449"/>
      <c r="BC440" s="373"/>
      <c r="BD440" s="373"/>
      <c r="BE440" s="373"/>
      <c r="BF440" s="373"/>
      <c r="BG440" s="373"/>
      <c r="BH440" s="373"/>
      <c r="BI440" s="373"/>
      <c r="BJ440" s="373"/>
      <c r="BK440" s="373"/>
      <c r="BL440" s="373"/>
      <c r="BM440" s="373"/>
      <c r="BN440" s="373"/>
      <c r="BO440" s="373"/>
      <c r="BP440" s="373"/>
      <c r="BQ440" s="373"/>
      <c r="BR440" s="373"/>
      <c r="BS440" s="373"/>
      <c r="BT440" s="373"/>
      <c r="BU440" s="373"/>
      <c r="BV440" s="373"/>
      <c r="BW440" s="373"/>
      <c r="BX440" s="373"/>
      <c r="BY440" s="373"/>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8" customFormat="true" ht="25.15" customHeight="true" x14ac:dyDescent="0.2">
      <c r="B441" s="992"/>
      <c r="C441" s="1076" t="s">
        <v>208</v>
      </c>
      <c r="D441" s="1075"/>
      <c r="E441" s="656">
        <v>0.5349224393191726</v>
      </c>
      <c r="F441" s="636"/>
      <c r="G441" s="636"/>
      <c r="H441" s="1076" t="s">
        <v>208</v>
      </c>
      <c r="I441" s="1075"/>
      <c r="J441" s="657">
        <v>0.45351642925273283</v>
      </c>
      <c r="K441" s="636"/>
      <c r="L441" s="636"/>
      <c r="M441" s="1076" t="s">
        <v>221</v>
      </c>
      <c r="N441" s="1075"/>
      <c r="O441" s="658">
        <v>1.1260329970662491E-2</v>
      </c>
      <c r="P441" s="636"/>
      <c r="Q441" s="636"/>
      <c r="AC441" s="371"/>
      <c r="AD441" s="371"/>
      <c r="AE441" s="371"/>
      <c r="AF441" s="371"/>
      <c r="AG441" s="371"/>
      <c r="AH441" s="371"/>
      <c r="AI441" s="371"/>
      <c r="AJ441" s="371"/>
      <c r="AK441" s="371"/>
      <c r="AL441" s="371"/>
      <c r="AM441" s="371"/>
      <c r="AN441" s="371"/>
      <c r="AO441" s="371"/>
      <c r="AP441" s="371"/>
      <c r="AQ441" s="371"/>
      <c r="AR441" s="371"/>
      <c r="AS441" s="371"/>
      <c r="AT441" s="371"/>
      <c r="AU441" s="371"/>
      <c r="AV441" s="371"/>
      <c r="AW441" s="371"/>
      <c r="AX441" s="371"/>
      <c r="AY441" s="371"/>
      <c r="AZ441" s="371"/>
      <c r="BA441" s="373"/>
      <c r="BB441" s="449"/>
      <c r="BC441" s="373"/>
      <c r="BD441" s="373"/>
      <c r="BE441" s="373"/>
      <c r="BF441" s="373"/>
      <c r="BG441" s="373"/>
      <c r="BH441" s="373"/>
      <c r="BI441" s="373"/>
      <c r="BJ441" s="373"/>
      <c r="BK441" s="373"/>
      <c r="BL441" s="373"/>
      <c r="BM441" s="373"/>
      <c r="BN441" s="373"/>
      <c r="BO441" s="373"/>
      <c r="BP441" s="373"/>
      <c r="BQ441" s="373"/>
      <c r="BR441" s="373"/>
      <c r="BS441" s="373"/>
      <c r="BT441" s="373"/>
      <c r="BU441" s="373"/>
      <c r="BV441" s="373"/>
      <c r="BW441" s="373"/>
      <c r="BX441" s="373"/>
      <c r="BY441" s="373"/>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8" customFormat="true" ht="25.15" customHeight="true" x14ac:dyDescent="0.2">
      <c r="B442" s="992"/>
      <c r="C442" s="1076" t="s">
        <v>225</v>
      </c>
      <c r="D442" s="1075"/>
      <c r="E442" s="656">
        <v>3.9858838582798482E-3</v>
      </c>
      <c r="F442" s="636"/>
      <c r="G442" s="636"/>
      <c r="H442" s="1076" t="s">
        <v>225</v>
      </c>
      <c r="I442" s="1075"/>
      <c r="J442" s="657">
        <v>4.2062382516629727E-3</v>
      </c>
      <c r="K442" s="636"/>
      <c r="L442" s="636"/>
      <c r="M442" s="1076" t="s">
        <v>217</v>
      </c>
      <c r="N442" s="1075"/>
      <c r="O442" s="658">
        <v>0.12945657791038989</v>
      </c>
      <c r="P442" s="636"/>
      <c r="Q442" s="636"/>
      <c r="AC442" s="371"/>
      <c r="AD442" s="371"/>
      <c r="AE442" s="371"/>
      <c r="AF442" s="371"/>
      <c r="AG442" s="371"/>
      <c r="AH442" s="371"/>
      <c r="AI442" s="371"/>
      <c r="AJ442" s="371"/>
      <c r="AK442" s="371"/>
      <c r="AL442" s="371"/>
      <c r="AM442" s="371"/>
      <c r="AN442" s="371"/>
      <c r="AO442" s="371"/>
      <c r="AP442" s="371"/>
      <c r="AQ442" s="371"/>
      <c r="AR442" s="371"/>
      <c r="AS442" s="371"/>
      <c r="AT442" s="371"/>
      <c r="AU442" s="371"/>
      <c r="AV442" s="371"/>
      <c r="AW442" s="371"/>
      <c r="AX442" s="371"/>
      <c r="AY442" s="371"/>
      <c r="AZ442" s="371"/>
      <c r="BA442" s="373"/>
      <c r="BB442" s="449"/>
      <c r="BC442" s="373"/>
      <c r="BD442" s="373"/>
      <c r="BE442" s="373"/>
      <c r="BF442" s="373"/>
      <c r="BG442" s="373"/>
      <c r="BH442" s="373"/>
      <c r="BI442" s="373"/>
      <c r="BJ442" s="373"/>
      <c r="BK442" s="373"/>
      <c r="BL442" s="373"/>
      <c r="BM442" s="373"/>
      <c r="BN442" s="373"/>
      <c r="BO442" s="373"/>
      <c r="BP442" s="373"/>
      <c r="BQ442" s="373"/>
      <c r="BR442" s="373"/>
      <c r="BS442" s="373"/>
      <c r="BT442" s="373"/>
      <c r="BU442" s="373"/>
      <c r="BV442" s="373"/>
      <c r="BW442" s="373"/>
      <c r="BX442" s="373"/>
      <c r="BY442" s="373"/>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8" customFormat="true" ht="25.15" customHeight="true" x14ac:dyDescent="0.2">
      <c r="B443" s="992"/>
      <c r="C443" s="1076" t="s">
        <v>221</v>
      </c>
      <c r="D443" s="1075"/>
      <c r="E443" s="656">
        <v>7.7342275114082289E-4</v>
      </c>
      <c r="F443" s="636"/>
      <c r="G443" s="636"/>
      <c r="H443" s="1076" t="s">
        <v>221</v>
      </c>
      <c r="I443" s="1075"/>
      <c r="J443" s="657">
        <v>4.5433536944129403E-3</v>
      </c>
      <c r="K443" s="636"/>
      <c r="L443" s="636"/>
      <c r="M443" s="1076" t="s">
        <v>220</v>
      </c>
      <c r="N443" s="1075"/>
      <c r="O443" s="658">
        <v>1.7902920326953717E-2</v>
      </c>
      <c r="P443" s="636"/>
      <c r="Q443" s="636"/>
      <c r="AC443" s="371"/>
      <c r="AD443" s="371"/>
      <c r="AE443" s="371"/>
      <c r="AF443" s="371"/>
      <c r="AG443" s="371"/>
      <c r="AH443" s="371"/>
      <c r="AI443" s="371"/>
      <c r="AJ443" s="371"/>
      <c r="AK443" s="371"/>
      <c r="AL443" s="371"/>
      <c r="AM443" s="371"/>
      <c r="AN443" s="371"/>
      <c r="AO443" s="371"/>
      <c r="AP443" s="371"/>
      <c r="AQ443" s="371"/>
      <c r="AR443" s="371"/>
      <c r="AS443" s="371"/>
      <c r="AT443" s="371"/>
      <c r="AU443" s="371"/>
      <c r="AV443" s="371"/>
      <c r="AW443" s="371"/>
      <c r="AX443" s="371"/>
      <c r="AY443" s="371"/>
      <c r="AZ443" s="371"/>
      <c r="BA443" s="373"/>
      <c r="BB443" s="449"/>
      <c r="BC443" s="373"/>
      <c r="BD443" s="373"/>
      <c r="BE443" s="373"/>
      <c r="BF443" s="373"/>
      <c r="BG443" s="373"/>
      <c r="BH443" s="373"/>
      <c r="BI443" s="373"/>
      <c r="BJ443" s="373"/>
      <c r="BK443" s="373"/>
      <c r="BL443" s="373"/>
      <c r="BM443" s="373"/>
      <c r="BN443" s="373"/>
      <c r="BO443" s="373"/>
      <c r="BP443" s="373"/>
      <c r="BQ443" s="373"/>
      <c r="BR443" s="373"/>
      <c r="BS443" s="373"/>
      <c r="BT443" s="373"/>
      <c r="BU443" s="373"/>
      <c r="BV443" s="373"/>
      <c r="BW443" s="373"/>
      <c r="BX443" s="373"/>
      <c r="BY443" s="373"/>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8" customFormat="true" ht="25.15" customHeight="true" x14ac:dyDescent="0.2">
      <c r="B444" s="992"/>
      <c r="C444" s="1076" t="s">
        <v>217</v>
      </c>
      <c r="D444" s="1075"/>
      <c r="E444" s="656">
        <v>0.2286709439361386</v>
      </c>
      <c r="F444" s="636"/>
      <c r="G444" s="636"/>
      <c r="H444" s="1076" t="s">
        <v>217</v>
      </c>
      <c r="I444" s="1075"/>
      <c r="J444" s="657">
        <v>0.24088715991218901</v>
      </c>
      <c r="K444" s="636"/>
      <c r="L444" s="636"/>
      <c r="M444" s="1076" t="s">
        <v>210</v>
      </c>
      <c r="N444" s="1075"/>
      <c r="O444" s="658">
        <v>0.38747595056152129</v>
      </c>
      <c r="P444" s="636"/>
      <c r="Q444" s="636"/>
      <c r="AC444" s="371"/>
      <c r="AD444" s="371"/>
      <c r="AE444" s="371"/>
      <c r="AF444" s="371"/>
      <c r="AG444" s="371"/>
      <c r="AH444" s="371"/>
      <c r="AI444" s="371"/>
      <c r="AJ444" s="371"/>
      <c r="AK444" s="371"/>
      <c r="AL444" s="371"/>
      <c r="AM444" s="371"/>
      <c r="AN444" s="371"/>
      <c r="AO444" s="371"/>
      <c r="AP444" s="371"/>
      <c r="AQ444" s="371"/>
      <c r="AR444" s="371"/>
      <c r="AS444" s="371"/>
      <c r="AT444" s="371"/>
      <c r="AU444" s="371"/>
      <c r="AV444" s="371"/>
      <c r="AW444" s="371"/>
      <c r="AX444" s="371"/>
      <c r="AY444" s="371"/>
      <c r="AZ444" s="371"/>
      <c r="BA444" s="373"/>
      <c r="BB444" s="449"/>
      <c r="BC444" s="373"/>
      <c r="BD444" s="373"/>
      <c r="BE444" s="373"/>
      <c r="BF444" s="373"/>
      <c r="BG444" s="373"/>
      <c r="BH444" s="373"/>
      <c r="BI444" s="373"/>
      <c r="BJ444" s="373"/>
      <c r="BK444" s="373"/>
      <c r="BL444" s="373"/>
      <c r="BM444" s="373"/>
      <c r="BN444" s="373"/>
      <c r="BO444" s="373"/>
      <c r="BP444" s="373"/>
      <c r="BQ444" s="373"/>
      <c r="BR444" s="373"/>
      <c r="BS444" s="373"/>
      <c r="BT444" s="373"/>
      <c r="BU444" s="373"/>
      <c r="BV444" s="373"/>
      <c r="BW444" s="373"/>
      <c r="BX444" s="373"/>
      <c r="BY444" s="373"/>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8" customFormat="true" ht="25.15" customHeight="true" x14ac:dyDescent="0.2">
      <c r="B445" s="992"/>
      <c r="C445" s="1076" t="s">
        <v>220</v>
      </c>
      <c r="D445" s="1075"/>
      <c r="E445" s="656">
        <v>4.0900943873359054E-2</v>
      </c>
      <c r="F445" s="636"/>
      <c r="G445" s="636"/>
      <c r="H445" s="1076" t="s">
        <v>220</v>
      </c>
      <c r="I445" s="1075"/>
      <c r="J445" s="657">
        <v>4.1563092189516926E-2</v>
      </c>
      <c r="K445" s="636"/>
      <c r="L445" s="636"/>
      <c r="M445" s="1076" t="s">
        <v>229</v>
      </c>
      <c r="N445" s="1075"/>
      <c r="O445" s="662">
        <v>7.4319554012349618E-5</v>
      </c>
      <c r="P445" s="636"/>
      <c r="Q445" s="636"/>
      <c r="AC445" s="371"/>
      <c r="AD445" s="371"/>
      <c r="AE445" s="371"/>
      <c r="AF445" s="371"/>
      <c r="AG445" s="371"/>
      <c r="AH445" s="371"/>
      <c r="AI445" s="371"/>
      <c r="AJ445" s="371"/>
      <c r="AK445" s="371"/>
      <c r="AL445" s="371"/>
      <c r="AM445" s="371"/>
      <c r="AN445" s="371"/>
      <c r="AO445" s="371"/>
      <c r="AP445" s="371"/>
      <c r="AQ445" s="371"/>
      <c r="AR445" s="371"/>
      <c r="AS445" s="371"/>
      <c r="AT445" s="371"/>
      <c r="AU445" s="371"/>
      <c r="AV445" s="371"/>
      <c r="AW445" s="371"/>
      <c r="AX445" s="371"/>
      <c r="AY445" s="371"/>
      <c r="AZ445" s="371"/>
      <c r="BA445" s="373"/>
      <c r="BB445" s="449"/>
      <c r="BC445" s="373"/>
      <c r="BD445" s="373"/>
      <c r="BE445" s="373"/>
      <c r="BF445" s="373"/>
      <c r="BG445" s="373"/>
      <c r="BH445" s="373"/>
      <c r="BI445" s="373"/>
      <c r="BJ445" s="373"/>
      <c r="BK445" s="373"/>
      <c r="BL445" s="373"/>
      <c r="BM445" s="373"/>
      <c r="BN445" s="373"/>
      <c r="BO445" s="373"/>
      <c r="BP445" s="373"/>
      <c r="BQ445" s="373"/>
      <c r="BR445" s="373"/>
      <c r="BS445" s="373"/>
      <c r="BT445" s="373"/>
      <c r="BU445" s="373"/>
      <c r="BV445" s="373"/>
      <c r="BW445" s="373"/>
      <c r="BX445" s="373"/>
      <c r="BY445" s="373"/>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8" customFormat="true" ht="25.15" customHeight="true" x14ac:dyDescent="0.2">
      <c r="C446" s="1076" t="s">
        <v>210</v>
      </c>
      <c r="D446" s="1075"/>
      <c r="E446" s="656">
        <v>0.36628777974902832</v>
      </c>
      <c r="F446" s="636"/>
      <c r="G446" s="636"/>
      <c r="H446" s="1076" t="s">
        <v>210</v>
      </c>
      <c r="I446" s="1075"/>
      <c r="J446" s="657">
        <v>0.19040726665467472</v>
      </c>
      <c r="K446" s="636"/>
      <c r="L446" s="636"/>
      <c r="M446" s="1076" t="s">
        <v>214</v>
      </c>
      <c r="N446" s="1075"/>
      <c r="O446" s="658">
        <v>0.19030928144724521</v>
      </c>
      <c r="P446" s="636"/>
      <c r="Q446" s="636"/>
      <c r="AC446" s="371"/>
      <c r="AD446" s="371"/>
      <c r="AE446" s="371"/>
      <c r="AF446" s="371"/>
      <c r="AG446" s="371"/>
      <c r="AH446" s="371"/>
      <c r="AI446" s="371"/>
      <c r="AJ446" s="371"/>
      <c r="AK446" s="371"/>
      <c r="AL446" s="371"/>
      <c r="AM446" s="371"/>
      <c r="AN446" s="371"/>
      <c r="AO446" s="371"/>
      <c r="AP446" s="371"/>
      <c r="AQ446" s="371"/>
      <c r="AR446" s="371"/>
      <c r="AS446" s="371"/>
      <c r="AT446" s="371"/>
      <c r="AU446" s="371"/>
      <c r="AV446" s="371"/>
      <c r="AW446" s="371"/>
      <c r="AX446" s="371"/>
      <c r="AY446" s="371"/>
      <c r="AZ446" s="371"/>
      <c r="BA446" s="373"/>
      <c r="BB446" s="449"/>
      <c r="BC446" s="373"/>
      <c r="BD446" s="373"/>
      <c r="BE446" s="373"/>
      <c r="BF446" s="373"/>
      <c r="BG446" s="373"/>
      <c r="BH446" s="373"/>
      <c r="BI446" s="373"/>
      <c r="BJ446" s="373"/>
      <c r="BK446" s="373"/>
      <c r="BL446" s="373"/>
      <c r="BM446" s="373"/>
      <c r="BN446" s="373"/>
      <c r="BO446" s="373"/>
      <c r="BP446" s="373"/>
      <c r="BQ446" s="373"/>
      <c r="BR446" s="373"/>
      <c r="BS446" s="373"/>
      <c r="BT446" s="373"/>
      <c r="BU446" s="373"/>
      <c r="BV446" s="373"/>
      <c r="BW446" s="373"/>
      <c r="BX446" s="373"/>
      <c r="BY446" s="373"/>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8" customFormat="true" ht="25.15" customHeight="true" x14ac:dyDescent="0.2">
      <c r="C447" s="1076" t="s">
        <v>229</v>
      </c>
      <c r="D447" s="1075"/>
      <c r="E447" s="663">
        <v>8.2806234059456268E-6</v>
      </c>
      <c r="F447" s="636"/>
      <c r="G447" s="636"/>
      <c r="H447" s="1076" t="s">
        <v>229</v>
      </c>
      <c r="I447" s="1075"/>
      <c r="J447" s="664">
        <v>9.1627410384759482E-6</v>
      </c>
      <c r="K447" s="636"/>
      <c r="L447" s="636"/>
      <c r="M447" s="1076" t="s">
        <v>215</v>
      </c>
      <c r="N447" s="1075"/>
      <c r="O447" s="658">
        <v>1.0980161315108341E-2</v>
      </c>
      <c r="P447" s="636"/>
      <c r="Q447" s="636"/>
      <c r="AC447" s="371"/>
      <c r="AD447" s="371"/>
      <c r="AE447" s="371"/>
      <c r="AF447" s="371"/>
      <c r="AG447" s="371"/>
      <c r="AH447" s="371"/>
      <c r="AI447" s="371"/>
      <c r="AJ447" s="371"/>
      <c r="AK447" s="371"/>
      <c r="AL447" s="371"/>
      <c r="AM447" s="371"/>
      <c r="AN447" s="371"/>
      <c r="AO447" s="371"/>
      <c r="AP447" s="371"/>
      <c r="AQ447" s="371"/>
      <c r="AR447" s="371"/>
      <c r="AS447" s="371"/>
      <c r="AT447" s="371"/>
      <c r="AU447" s="371"/>
      <c r="AV447" s="371"/>
      <c r="AW447" s="371"/>
      <c r="AX447" s="371"/>
      <c r="AY447" s="371"/>
      <c r="AZ447" s="371"/>
      <c r="BA447" s="373"/>
      <c r="BB447" s="449"/>
      <c r="BC447" s="373"/>
      <c r="BD447" s="373"/>
      <c r="BE447" s="373"/>
      <c r="BF447" s="373"/>
      <c r="BG447" s="373"/>
      <c r="BH447" s="373"/>
      <c r="BI447" s="373"/>
      <c r="BJ447" s="373"/>
      <c r="BK447" s="373"/>
      <c r="BL447" s="373"/>
      <c r="BM447" s="373"/>
      <c r="BN447" s="373"/>
      <c r="BO447" s="373"/>
      <c r="BP447" s="373"/>
      <c r="BQ447" s="373"/>
      <c r="BR447" s="373"/>
      <c r="BS447" s="373"/>
      <c r="BT447" s="373"/>
      <c r="BU447" s="373"/>
      <c r="BV447" s="373"/>
      <c r="BW447" s="373"/>
      <c r="BX447" s="373"/>
      <c r="BY447" s="373"/>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8" customFormat="true" ht="25.15" customHeight="true" x14ac:dyDescent="0.2">
      <c r="C448" s="1076" t="s">
        <v>214</v>
      </c>
      <c r="D448" s="1075"/>
      <c r="E448" s="656">
        <v>9.1990985815817092E-2</v>
      </c>
      <c r="F448" s="636"/>
      <c r="G448" s="636"/>
      <c r="H448" s="1076" t="s">
        <v>214</v>
      </c>
      <c r="I448" s="1075"/>
      <c r="J448" s="657">
        <v>8.4921357504868733E-2</v>
      </c>
      <c r="K448" s="636"/>
      <c r="L448" s="636"/>
      <c r="M448" s="1076" t="s">
        <v>223</v>
      </c>
      <c r="N448" s="1075"/>
      <c r="O448" s="658">
        <v>1.8693683111101122E-3</v>
      </c>
      <c r="P448" s="636"/>
      <c r="Q448" s="636"/>
      <c r="AC448" s="371"/>
      <c r="AD448" s="371"/>
      <c r="AE448" s="371"/>
      <c r="AF448" s="371"/>
      <c r="AG448" s="371"/>
      <c r="AH448" s="371"/>
      <c r="AI448" s="371"/>
      <c r="AJ448" s="371"/>
      <c r="AK448" s="371"/>
      <c r="AL448" s="371"/>
      <c r="AM448" s="371"/>
      <c r="AN448" s="371"/>
      <c r="AO448" s="371"/>
      <c r="AP448" s="371"/>
      <c r="AQ448" s="371"/>
      <c r="AR448" s="371"/>
      <c r="AS448" s="371"/>
      <c r="AT448" s="371"/>
      <c r="AU448" s="371"/>
      <c r="AV448" s="371"/>
      <c r="AW448" s="371"/>
      <c r="AX448" s="371"/>
      <c r="AY448" s="371"/>
      <c r="AZ448" s="371"/>
      <c r="BA448" s="373"/>
      <c r="BB448" s="449"/>
      <c r="BC448" s="373"/>
      <c r="BD448" s="373"/>
      <c r="BE448" s="373"/>
      <c r="BF448" s="373"/>
      <c r="BG448" s="373"/>
      <c r="BH448" s="373"/>
      <c r="BI448" s="373"/>
      <c r="BJ448" s="373"/>
      <c r="BK448" s="373"/>
      <c r="BL448" s="373"/>
      <c r="BM448" s="373"/>
      <c r="BN448" s="373"/>
      <c r="BO448" s="373"/>
      <c r="BP448" s="373"/>
      <c r="BQ448" s="373"/>
      <c r="BR448" s="373"/>
      <c r="BS448" s="373"/>
      <c r="BT448" s="373"/>
      <c r="BU448" s="373"/>
      <c r="BV448" s="373"/>
      <c r="BW448" s="373"/>
      <c r="BX448" s="373"/>
      <c r="BY448" s="373"/>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8" customFormat="true" ht="25.15" customHeight="true" x14ac:dyDescent="0.2">
      <c r="C449" s="1076" t="s">
        <v>215</v>
      </c>
      <c r="D449" s="1075"/>
      <c r="E449" s="656">
        <v>0.27345202970981008</v>
      </c>
      <c r="F449" s="636"/>
      <c r="G449" s="636"/>
      <c r="H449" s="1076" t="s">
        <v>215</v>
      </c>
      <c r="I449" s="1075"/>
      <c r="J449" s="657">
        <v>0.28979323948865365</v>
      </c>
      <c r="K449" s="636"/>
      <c r="L449" s="636"/>
      <c r="M449" s="1076" t="s">
        <v>216</v>
      </c>
      <c r="N449" s="1075"/>
      <c r="O449" s="658">
        <v>0.13631208109794882</v>
      </c>
      <c r="P449" s="636"/>
      <c r="Q449" s="636"/>
      <c r="AC449" s="371"/>
      <c r="AD449" s="371"/>
      <c r="AE449" s="371"/>
      <c r="AF449" s="371"/>
      <c r="AG449" s="371"/>
      <c r="AH449" s="371"/>
      <c r="AI449" s="371"/>
      <c r="AJ449" s="371"/>
      <c r="AK449" s="371"/>
      <c r="AL449" s="371"/>
      <c r="AM449" s="371"/>
      <c r="AN449" s="371"/>
      <c r="AO449" s="371"/>
      <c r="AP449" s="371"/>
      <c r="AQ449" s="371"/>
      <c r="AR449" s="371"/>
      <c r="AS449" s="371"/>
      <c r="AT449" s="371"/>
      <c r="AU449" s="371"/>
      <c r="AV449" s="371"/>
      <c r="AW449" s="371"/>
      <c r="AX449" s="371"/>
      <c r="AY449" s="371"/>
      <c r="AZ449" s="371"/>
      <c r="BA449" s="373"/>
      <c r="BB449" s="449"/>
      <c r="BC449" s="373"/>
      <c r="BD449" s="373"/>
      <c r="BE449" s="373"/>
      <c r="BF449" s="373"/>
      <c r="BG449" s="373"/>
      <c r="BH449" s="373"/>
      <c r="BI449" s="373"/>
      <c r="BJ449" s="373"/>
      <c r="BK449" s="373"/>
      <c r="BL449" s="373"/>
      <c r="BM449" s="373"/>
      <c r="BN449" s="373"/>
      <c r="BO449" s="373"/>
      <c r="BP449" s="373"/>
      <c r="BQ449" s="373"/>
      <c r="BR449" s="373"/>
      <c r="BS449" s="373"/>
      <c r="BT449" s="373"/>
      <c r="BU449" s="373"/>
      <c r="BV449" s="373"/>
      <c r="BW449" s="373"/>
      <c r="BX449" s="373"/>
      <c r="BY449" s="373"/>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8" customFormat="true" ht="25.15" customHeight="true" x14ac:dyDescent="0.2">
      <c r="C450" s="1076" t="s">
        <v>223</v>
      </c>
      <c r="D450" s="1075"/>
      <c r="E450" s="656">
        <v>1.0111381965740072E-2</v>
      </c>
      <c r="F450" s="636"/>
      <c r="G450" s="636"/>
      <c r="H450" s="1076" t="s">
        <v>223</v>
      </c>
      <c r="I450" s="1075"/>
      <c r="J450" s="657">
        <v>2.749417933995673E-3</v>
      </c>
      <c r="K450" s="636"/>
      <c r="L450" s="636"/>
      <c r="M450" s="1076" t="s">
        <v>227</v>
      </c>
      <c r="N450" s="1075"/>
      <c r="O450" s="658">
        <v>6.3153653061289276E-3</v>
      </c>
      <c r="P450" s="636"/>
      <c r="Q450" s="636"/>
      <c r="AC450" s="371"/>
      <c r="AD450" s="371"/>
      <c r="AE450" s="371"/>
      <c r="AF450" s="371"/>
      <c r="AG450" s="371"/>
      <c r="AH450" s="371"/>
      <c r="AI450" s="371"/>
      <c r="AJ450" s="371"/>
      <c r="AK450" s="371"/>
      <c r="AL450" s="371"/>
      <c r="AM450" s="371"/>
      <c r="AN450" s="371"/>
      <c r="AO450" s="371"/>
      <c r="AP450" s="371"/>
      <c r="AQ450" s="371"/>
      <c r="AR450" s="371"/>
      <c r="AS450" s="371"/>
      <c r="AT450" s="371"/>
      <c r="AU450" s="371"/>
      <c r="AV450" s="371"/>
      <c r="AW450" s="371"/>
      <c r="AX450" s="371"/>
      <c r="AY450" s="371"/>
      <c r="AZ450" s="371"/>
      <c r="BA450" s="373"/>
      <c r="BB450" s="449"/>
      <c r="BC450" s="373"/>
      <c r="BD450" s="373"/>
      <c r="BE450" s="373"/>
      <c r="BF450" s="373"/>
      <c r="BG450" s="373"/>
      <c r="BH450" s="373"/>
      <c r="BI450" s="373"/>
      <c r="BJ450" s="373"/>
      <c r="BK450" s="373"/>
      <c r="BL450" s="373"/>
      <c r="BM450" s="373"/>
      <c r="BN450" s="373"/>
      <c r="BO450" s="373"/>
      <c r="BP450" s="373"/>
      <c r="BQ450" s="373"/>
      <c r="BR450" s="373"/>
      <c r="BS450" s="373"/>
      <c r="BT450" s="373"/>
      <c r="BU450" s="373"/>
      <c r="BV450" s="373"/>
      <c r="BW450" s="373"/>
      <c r="BX450" s="373"/>
      <c r="BY450" s="373"/>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8" customFormat="true" ht="25.15" customHeight="true" x14ac:dyDescent="0.2">
      <c r="C451" s="1076" t="s">
        <v>216</v>
      </c>
      <c r="D451" s="1075"/>
      <c r="E451" s="656">
        <v>0.27670597083377357</v>
      </c>
      <c r="F451" s="636"/>
      <c r="G451" s="636"/>
      <c r="H451" s="1076" t="s">
        <v>216</v>
      </c>
      <c r="I451" s="1075"/>
      <c r="J451" s="657">
        <v>0.10279049046197376</v>
      </c>
      <c r="K451" s="636"/>
      <c r="L451" s="636"/>
      <c r="M451" s="1076" t="s">
        <v>211</v>
      </c>
      <c r="N451" s="1075"/>
      <c r="O451" s="658">
        <v>0.23799911955899891</v>
      </c>
      <c r="P451" s="636"/>
      <c r="Q451" s="636"/>
      <c r="AC451" s="371"/>
      <c r="AD451" s="371"/>
      <c r="AE451" s="371"/>
      <c r="AF451" s="371"/>
      <c r="AG451" s="371"/>
      <c r="AH451" s="371"/>
      <c r="AI451" s="371"/>
      <c r="AJ451" s="371"/>
      <c r="AK451" s="371"/>
      <c r="AL451" s="371"/>
      <c r="AM451" s="371"/>
      <c r="AN451" s="371"/>
      <c r="AO451" s="371"/>
      <c r="AP451" s="371"/>
      <c r="AQ451" s="371"/>
      <c r="AR451" s="371"/>
      <c r="AS451" s="371"/>
      <c r="AT451" s="371"/>
      <c r="AU451" s="371"/>
      <c r="AV451" s="371"/>
      <c r="AW451" s="371"/>
      <c r="AX451" s="371"/>
      <c r="AY451" s="371"/>
      <c r="AZ451" s="371"/>
      <c r="BA451" s="373"/>
      <c r="BB451" s="449"/>
      <c r="BC451" s="373"/>
      <c r="BD451" s="373"/>
      <c r="BE451" s="373"/>
      <c r="BF451" s="373"/>
      <c r="BG451" s="373"/>
      <c r="BH451" s="373"/>
      <c r="BI451" s="373"/>
      <c r="BJ451" s="373"/>
      <c r="BK451" s="373"/>
      <c r="BL451" s="373"/>
      <c r="BM451" s="373"/>
      <c r="BN451" s="373"/>
      <c r="BO451" s="373"/>
      <c r="BP451" s="373"/>
      <c r="BQ451" s="373"/>
      <c r="BR451" s="373"/>
      <c r="BS451" s="373"/>
      <c r="BT451" s="373"/>
      <c r="BU451" s="373"/>
      <c r="BV451" s="373"/>
      <c r="BW451" s="373"/>
      <c r="BX451" s="373"/>
      <c r="BY451" s="373"/>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8" customFormat="true" ht="25.15" customHeight="true" x14ac:dyDescent="0.2">
      <c r="C452" s="1076" t="s">
        <v>227</v>
      </c>
      <c r="D452" s="1075"/>
      <c r="E452" s="656">
        <v>4.3864262308252414E-3</v>
      </c>
      <c r="F452" s="636"/>
      <c r="G452" s="636"/>
      <c r="H452" s="1076" t="s">
        <v>227</v>
      </c>
      <c r="I452" s="1075"/>
      <c r="J452" s="657">
        <v>8.2238678908154287E-4</v>
      </c>
      <c r="K452" s="636"/>
      <c r="L452" s="636"/>
      <c r="M452" s="1076" t="s">
        <v>226</v>
      </c>
      <c r="N452" s="1075"/>
      <c r="O452" s="658">
        <v>7.2844453493724221E-3</v>
      </c>
      <c r="P452" s="636"/>
      <c r="Q452" s="636"/>
      <c r="AC452" s="371"/>
      <c r="AD452" s="371"/>
      <c r="AE452" s="371"/>
      <c r="AF452" s="371"/>
      <c r="AG452" s="371"/>
      <c r="AH452" s="371"/>
      <c r="AI452" s="371"/>
      <c r="AJ452" s="371"/>
      <c r="AK452" s="371"/>
      <c r="AL452" s="371"/>
      <c r="AM452" s="371"/>
      <c r="AN452" s="371"/>
      <c r="AO452" s="371"/>
      <c r="AP452" s="371"/>
      <c r="AQ452" s="371"/>
      <c r="AR452" s="371"/>
      <c r="AS452" s="371"/>
      <c r="AT452" s="371"/>
      <c r="AU452" s="371"/>
      <c r="AV452" s="371"/>
      <c r="AW452" s="371"/>
      <c r="AX452" s="371"/>
      <c r="AY452" s="371"/>
      <c r="AZ452" s="371"/>
      <c r="BA452" s="373"/>
      <c r="BB452" s="449"/>
      <c r="BC452" s="373"/>
      <c r="BD452" s="373"/>
      <c r="BE452" s="373"/>
      <c r="BF452" s="373"/>
      <c r="BG452" s="373"/>
      <c r="BH452" s="373"/>
      <c r="BI452" s="373"/>
      <c r="BJ452" s="373"/>
      <c r="BK452" s="373"/>
      <c r="BL452" s="373"/>
      <c r="BM452" s="373"/>
      <c r="BN452" s="373"/>
      <c r="BO452" s="373"/>
      <c r="BP452" s="373"/>
      <c r="BQ452" s="373"/>
      <c r="BR452" s="373"/>
      <c r="BS452" s="373"/>
      <c r="BT452" s="373"/>
      <c r="BU452" s="373"/>
      <c r="BV452" s="373"/>
      <c r="BW452" s="373"/>
      <c r="BX452" s="373"/>
      <c r="BY452" s="373"/>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8" customFormat="true" ht="25.15" customHeight="true" x14ac:dyDescent="0.2">
      <c r="C453" s="1076" t="s">
        <v>211</v>
      </c>
      <c r="D453" s="1075"/>
      <c r="E453" s="656">
        <v>0.590336251223742</v>
      </c>
      <c r="F453" s="636"/>
      <c r="G453" s="636"/>
      <c r="H453" s="1076" t="s">
        <v>211</v>
      </c>
      <c r="I453" s="1075"/>
      <c r="J453" s="657">
        <v>0.43916980658515736</v>
      </c>
      <c r="K453" s="636"/>
      <c r="L453" s="636"/>
      <c r="M453" s="1076" t="s">
        <v>228</v>
      </c>
      <c r="N453" s="1075"/>
      <c r="O453" s="659">
        <v>4.1512903164748803E-3</v>
      </c>
      <c r="P453" s="636"/>
      <c r="Q453" s="636"/>
      <c r="AC453" s="371"/>
      <c r="AD453" s="371"/>
      <c r="AE453" s="371"/>
      <c r="AF453" s="371"/>
      <c r="AG453" s="371"/>
      <c r="AH453" s="371"/>
      <c r="AI453" s="371"/>
      <c r="AJ453" s="371"/>
      <c r="AK453" s="371"/>
      <c r="AL453" s="371"/>
      <c r="AM453" s="371"/>
      <c r="AN453" s="371"/>
      <c r="AO453" s="371"/>
      <c r="AP453" s="371"/>
      <c r="AQ453" s="371"/>
      <c r="AR453" s="371"/>
      <c r="AS453" s="371"/>
      <c r="AT453" s="371"/>
      <c r="AU453" s="371"/>
      <c r="AV453" s="371"/>
      <c r="AW453" s="371"/>
      <c r="AX453" s="371"/>
      <c r="AY453" s="371"/>
      <c r="AZ453" s="371"/>
      <c r="BA453" s="373"/>
      <c r="BB453" s="449"/>
      <c r="BC453" s="373"/>
      <c r="BD453" s="373"/>
      <c r="BE453" s="373"/>
      <c r="BF453" s="373"/>
      <c r="BG453" s="373"/>
      <c r="BH453" s="373"/>
      <c r="BI453" s="373"/>
      <c r="BJ453" s="373"/>
      <c r="BK453" s="373"/>
      <c r="BL453" s="373"/>
      <c r="BM453" s="373"/>
      <c r="BN453" s="373"/>
      <c r="BO453" s="373"/>
      <c r="BP453" s="373"/>
      <c r="BQ453" s="373"/>
      <c r="BR453" s="373"/>
      <c r="BS453" s="373"/>
      <c r="BT453" s="373"/>
      <c r="BU453" s="373"/>
      <c r="BV453" s="373"/>
      <c r="BW453" s="373"/>
      <c r="BX453" s="373"/>
      <c r="BY453" s="373"/>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8" customFormat="true" ht="25.15" customHeight="true" x14ac:dyDescent="0.2">
      <c r="C454" s="1076" t="s">
        <v>226</v>
      </c>
      <c r="D454" s="1075"/>
      <c r="E454" s="663">
        <v>5.7588430211615596E-6</v>
      </c>
      <c r="F454" s="636"/>
      <c r="G454" s="636"/>
      <c r="H454" s="1076" t="s">
        <v>226</v>
      </c>
      <c r="I454" s="1075"/>
      <c r="J454" s="657">
        <v>2.0972573540892927E-4</v>
      </c>
      <c r="K454" s="636"/>
      <c r="L454" s="636"/>
      <c r="M454" s="1074"/>
      <c r="N454" s="1075"/>
      <c r="O454" s="652"/>
      <c r="P454" s="636"/>
      <c r="Q454" s="636"/>
      <c r="AC454" s="371"/>
      <c r="AD454" s="371"/>
      <c r="AE454" s="371"/>
      <c r="AF454" s="371"/>
      <c r="AG454" s="371"/>
      <c r="AH454" s="371"/>
      <c r="AI454" s="371"/>
      <c r="AJ454" s="371"/>
      <c r="AK454" s="371"/>
      <c r="AL454" s="371"/>
      <c r="AM454" s="371"/>
      <c r="AN454" s="371"/>
      <c r="AO454" s="371"/>
      <c r="AP454" s="371"/>
      <c r="AQ454" s="371"/>
      <c r="AR454" s="371"/>
      <c r="AS454" s="371"/>
      <c r="AT454" s="371"/>
      <c r="AU454" s="371"/>
      <c r="AV454" s="371"/>
      <c r="AW454" s="371"/>
      <c r="AX454" s="371"/>
      <c r="AY454" s="371"/>
      <c r="AZ454" s="371"/>
      <c r="BA454" s="373"/>
      <c r="BB454" s="449"/>
      <c r="BC454" s="373"/>
      <c r="BD454" s="373"/>
      <c r="BE454" s="373"/>
      <c r="BF454" s="373"/>
      <c r="BG454" s="373"/>
      <c r="BH454" s="373"/>
      <c r="BI454" s="373"/>
      <c r="BJ454" s="373"/>
      <c r="BK454" s="373"/>
      <c r="BL454" s="373"/>
      <c r="BM454" s="373"/>
      <c r="BN454" s="373"/>
      <c r="BO454" s="373"/>
      <c r="BP454" s="373"/>
      <c r="BQ454" s="373"/>
      <c r="BR454" s="373"/>
      <c r="BS454" s="373"/>
      <c r="BT454" s="373"/>
      <c r="BU454" s="373"/>
      <c r="BV454" s="373"/>
      <c r="BW454" s="373"/>
      <c r="BX454" s="373"/>
      <c r="BY454" s="373"/>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8" customFormat="true" ht="25.15" customHeight="true" x14ac:dyDescent="0.2">
      <c r="C455" s="1076" t="s">
        <v>228</v>
      </c>
      <c r="D455" s="1075"/>
      <c r="E455" s="665">
        <v>2.212120752285272E-5</v>
      </c>
      <c r="F455" s="636"/>
      <c r="G455" s="636"/>
      <c r="H455" s="1076" t="s">
        <v>228</v>
      </c>
      <c r="I455" s="1075"/>
      <c r="J455" s="661">
        <v>3.5518819432078227E-4</v>
      </c>
      <c r="K455" s="636"/>
      <c r="L455" s="636"/>
      <c r="M455" s="1074"/>
      <c r="N455" s="1075"/>
      <c r="O455" s="636"/>
      <c r="P455" s="636"/>
      <c r="Q455" s="636"/>
      <c r="AC455" s="371"/>
      <c r="AD455" s="371"/>
      <c r="AE455" s="371"/>
      <c r="AF455" s="371"/>
      <c r="AG455" s="371"/>
      <c r="AH455" s="371"/>
      <c r="AI455" s="371"/>
      <c r="AJ455" s="371"/>
      <c r="AK455" s="371"/>
      <c r="AL455" s="371"/>
      <c r="AM455" s="371"/>
      <c r="AN455" s="371"/>
      <c r="AO455" s="371"/>
      <c r="AP455" s="371"/>
      <c r="AQ455" s="371"/>
      <c r="AR455" s="371"/>
      <c r="AS455" s="371"/>
      <c r="AT455" s="371"/>
      <c r="AU455" s="371"/>
      <c r="AV455" s="371"/>
      <c r="AW455" s="371"/>
      <c r="AX455" s="371"/>
      <c r="AY455" s="371"/>
      <c r="AZ455" s="371"/>
      <c r="BA455" s="373"/>
      <c r="BB455" s="449"/>
      <c r="BC455" s="373"/>
      <c r="BD455" s="373"/>
      <c r="BE455" s="373"/>
      <c r="BF455" s="373"/>
      <c r="BG455" s="373"/>
      <c r="BH455" s="373"/>
      <c r="BI455" s="373"/>
      <c r="BJ455" s="373"/>
      <c r="BK455" s="373"/>
      <c r="BL455" s="373"/>
      <c r="BM455" s="373"/>
      <c r="BN455" s="373"/>
      <c r="BO455" s="373"/>
      <c r="BP455" s="373"/>
      <c r="BQ455" s="373"/>
      <c r="BR455" s="373"/>
      <c r="BS455" s="373"/>
      <c r="BT455" s="373"/>
      <c r="BU455" s="373"/>
      <c r="BV455" s="373"/>
      <c r="BW455" s="373"/>
      <c r="BX455" s="373"/>
      <c r="BY455" s="373"/>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8" customFormat="true" ht="25.15" customHeight="true" x14ac:dyDescent="0.2">
      <c r="C456" s="1074"/>
      <c r="D456" s="1075"/>
      <c r="E456" s="652"/>
      <c r="F456" s="636"/>
      <c r="G456" s="636"/>
      <c r="H456" s="1074"/>
      <c r="I456" s="1075"/>
      <c r="J456" s="652"/>
      <c r="K456" s="636"/>
      <c r="L456" s="636"/>
      <c r="M456" s="1077" t="s">
        <v>232</v>
      </c>
      <c r="N456" s="1075"/>
      <c r="O456" s="1075"/>
      <c r="P456" s="1075"/>
      <c r="Q456" s="1075"/>
      <c r="AC456" s="371"/>
      <c r="AD456" s="371"/>
      <c r="AE456" s="371"/>
      <c r="AF456" s="371"/>
      <c r="AG456" s="371"/>
      <c r="AH456" s="371"/>
      <c r="AI456" s="371"/>
      <c r="AJ456" s="371"/>
      <c r="AK456" s="371"/>
      <c r="AL456" s="371"/>
      <c r="AM456" s="371"/>
      <c r="AN456" s="371"/>
      <c r="AO456" s="371"/>
      <c r="AP456" s="371"/>
      <c r="AQ456" s="371"/>
      <c r="AR456" s="371"/>
      <c r="AS456" s="371"/>
      <c r="AT456" s="371"/>
      <c r="AU456" s="371"/>
      <c r="AV456" s="371"/>
      <c r="AW456" s="371"/>
      <c r="AX456" s="371"/>
      <c r="AY456" s="371"/>
      <c r="AZ456" s="371"/>
      <c r="BA456" s="373"/>
      <c r="BB456" s="449"/>
      <c r="BC456" s="373"/>
      <c r="BD456" s="373"/>
      <c r="BE456" s="373"/>
      <c r="BF456" s="373"/>
      <c r="BG456" s="373"/>
      <c r="BH456" s="373"/>
      <c r="BI456" s="373"/>
      <c r="BJ456" s="373"/>
      <c r="BK456" s="373"/>
      <c r="BL456" s="373"/>
      <c r="BM456" s="373"/>
      <c r="BN456" s="373"/>
      <c r="BO456" s="373"/>
      <c r="BP456" s="373"/>
      <c r="BQ456" s="373"/>
      <c r="BR456" s="373"/>
      <c r="BS456" s="373"/>
      <c r="BT456" s="373"/>
      <c r="BU456" s="373"/>
      <c r="BV456" s="373"/>
      <c r="BW456" s="373"/>
      <c r="BX456" s="373"/>
      <c r="BY456" s="373"/>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8" customFormat="true" ht="25.15" customHeight="true" x14ac:dyDescent="0.2">
      <c r="C457" s="1074"/>
      <c r="D457" s="1075"/>
      <c r="E457" s="636"/>
      <c r="F457" s="636"/>
      <c r="G457" s="636"/>
      <c r="H457" s="1074"/>
      <c r="I457" s="1075"/>
      <c r="J457" s="636"/>
      <c r="K457" s="636"/>
      <c r="L457" s="636"/>
      <c r="M457" s="1078" t="s">
        <v>204</v>
      </c>
      <c r="N457" s="1075"/>
      <c r="O457" s="1078" t="s">
        <v>233</v>
      </c>
      <c r="P457" s="1079"/>
      <c r="Q457" s="1080"/>
      <c r="AC457" s="371"/>
      <c r="AD457" s="371"/>
      <c r="AE457" s="371"/>
      <c r="AF457" s="371"/>
      <c r="AG457" s="371"/>
      <c r="AH457" s="371"/>
      <c r="AI457" s="371"/>
      <c r="AJ457" s="371"/>
      <c r="AK457" s="371"/>
      <c r="AL457" s="371"/>
      <c r="AM457" s="371"/>
      <c r="AN457" s="371"/>
      <c r="AO457" s="371"/>
      <c r="AP457" s="371"/>
      <c r="AQ457" s="371"/>
      <c r="AR457" s="371"/>
      <c r="AS457" s="371"/>
      <c r="AT457" s="371"/>
      <c r="AU457" s="371"/>
      <c r="AV457" s="371"/>
      <c r="AW457" s="371"/>
      <c r="AX457" s="371"/>
      <c r="AY457" s="371"/>
      <c r="AZ457" s="371"/>
      <c r="BA457" s="373"/>
      <c r="BB457" s="449"/>
      <c r="BC457" s="373"/>
      <c r="BD457" s="373"/>
      <c r="BE457" s="373"/>
      <c r="BF457" s="373"/>
      <c r="BG457" s="373"/>
      <c r="BH457" s="373"/>
      <c r="BI457" s="373"/>
      <c r="BJ457" s="373"/>
      <c r="BK457" s="373"/>
      <c r="BL457" s="373"/>
      <c r="BM457" s="373"/>
      <c r="BN457" s="373"/>
      <c r="BO457" s="373"/>
      <c r="BP457" s="373"/>
      <c r="BQ457" s="373"/>
      <c r="BR457" s="373"/>
      <c r="BS457" s="373"/>
      <c r="BT457" s="373"/>
      <c r="BU457" s="373"/>
      <c r="BV457" s="373"/>
      <c r="BW457" s="373"/>
      <c r="BX457" s="373"/>
      <c r="BY457" s="373"/>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8" customFormat="true" ht="25.15" customHeight="true" x14ac:dyDescent="0.2">
      <c r="C458" s="1077" t="s">
        <v>232</v>
      </c>
      <c r="D458" s="1075"/>
      <c r="E458" s="1075"/>
      <c r="F458" s="1075"/>
      <c r="G458" s="1075"/>
      <c r="H458" s="1077" t="s">
        <v>232</v>
      </c>
      <c r="I458" s="1075"/>
      <c r="J458" s="1075"/>
      <c r="K458" s="1075"/>
      <c r="L458" s="1075"/>
      <c r="M458" s="1075"/>
      <c r="N458" s="1075"/>
      <c r="O458" s="640" t="s">
        <v>187</v>
      </c>
      <c r="P458" s="641" t="s">
        <v>234</v>
      </c>
      <c r="Q458" s="642" t="s">
        <v>235</v>
      </c>
      <c r="AC458" s="371"/>
      <c r="AD458" s="371"/>
      <c r="AE458" s="371"/>
      <c r="AF458" s="371"/>
      <c r="AG458" s="371"/>
      <c r="AH458" s="371"/>
      <c r="AI458" s="371"/>
      <c r="AJ458" s="371"/>
      <c r="AK458" s="371"/>
      <c r="AL458" s="371"/>
      <c r="AM458" s="371"/>
      <c r="AN458" s="371"/>
      <c r="AO458" s="371"/>
      <c r="AP458" s="371"/>
      <c r="AQ458" s="371"/>
      <c r="AR458" s="371"/>
      <c r="AS458" s="371"/>
      <c r="AT458" s="371"/>
      <c r="AU458" s="371"/>
      <c r="AV458" s="371"/>
      <c r="AW458" s="371"/>
      <c r="AX458" s="371"/>
      <c r="AY458" s="371"/>
      <c r="AZ458" s="371"/>
      <c r="BA458" s="373"/>
      <c r="BB458" s="449"/>
      <c r="BC458" s="373"/>
      <c r="BD458" s="373"/>
      <c r="BE458" s="373"/>
      <c r="BF458" s="373"/>
      <c r="BG458" s="373"/>
      <c r="BH458" s="373"/>
      <c r="BI458" s="373"/>
      <c r="BJ458" s="373"/>
      <c r="BK458" s="373"/>
      <c r="BL458" s="373"/>
      <c r="BM458" s="373"/>
      <c r="BN458" s="373"/>
      <c r="BO458" s="373"/>
      <c r="BP458" s="373"/>
      <c r="BQ458" s="373"/>
      <c r="BR458" s="373"/>
      <c r="BS458" s="373"/>
      <c r="BT458" s="373"/>
      <c r="BU458" s="373"/>
      <c r="BV458" s="373"/>
      <c r="BW458" s="373"/>
      <c r="BX458" s="373"/>
      <c r="BY458" s="373"/>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8" customFormat="true" ht="25.15" customHeight="true" x14ac:dyDescent="0.2">
      <c r="C459" s="1078" t="s">
        <v>204</v>
      </c>
      <c r="D459" s="1075"/>
      <c r="E459" s="1078" t="s">
        <v>233</v>
      </c>
      <c r="F459" s="1079"/>
      <c r="G459" s="1080"/>
      <c r="H459" s="1078" t="s">
        <v>204</v>
      </c>
      <c r="I459" s="1075"/>
      <c r="J459" s="1078" t="s">
        <v>233</v>
      </c>
      <c r="K459" s="1079"/>
      <c r="L459" s="1080"/>
      <c r="M459" s="1076" t="s">
        <v>205</v>
      </c>
      <c r="N459" s="1075"/>
      <c r="O459" s="666">
        <v>2.9365058990346675</v>
      </c>
      <c r="P459" s="667">
        <v>12.767416952324643</v>
      </c>
      <c r="Q459" s="668">
        <v>12.767416952324643</v>
      </c>
      <c r="AC459" s="371"/>
      <c r="AD459" s="371"/>
      <c r="AE459" s="371"/>
      <c r="AF459" s="371"/>
      <c r="AG459" s="371"/>
      <c r="AH459" s="371"/>
      <c r="AI459" s="371"/>
      <c r="AJ459" s="371"/>
      <c r="AK459" s="371"/>
      <c r="AL459" s="371"/>
      <c r="AM459" s="371"/>
      <c r="AN459" s="371"/>
      <c r="AO459" s="371"/>
      <c r="AP459" s="371"/>
      <c r="AQ459" s="371"/>
      <c r="AR459" s="371"/>
      <c r="AS459" s="371"/>
      <c r="AT459" s="371"/>
      <c r="AU459" s="371"/>
      <c r="AV459" s="371"/>
      <c r="AW459" s="371"/>
      <c r="AX459" s="371"/>
      <c r="AY459" s="371"/>
      <c r="AZ459" s="371"/>
      <c r="BA459" s="373"/>
      <c r="BB459" s="449"/>
      <c r="BC459" s="373"/>
      <c r="BD459" s="373"/>
      <c r="BE459" s="373"/>
      <c r="BF459" s="373"/>
      <c r="BG459" s="373"/>
      <c r="BH459" s="373"/>
      <c r="BI459" s="373"/>
      <c r="BJ459" s="373"/>
      <c r="BK459" s="373"/>
      <c r="BL459" s="373"/>
      <c r="BM459" s="373"/>
      <c r="BN459" s="373"/>
      <c r="BO459" s="373"/>
      <c r="BP459" s="373"/>
      <c r="BQ459" s="373"/>
      <c r="BR459" s="373"/>
      <c r="BS459" s="373"/>
      <c r="BT459" s="373"/>
      <c r="BU459" s="373"/>
      <c r="BV459" s="373"/>
      <c r="BW459" s="373"/>
      <c r="BX459" s="373"/>
      <c r="BY459" s="373"/>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8" customFormat="true" ht="25.15" customHeight="true" x14ac:dyDescent="0.2">
      <c r="C460" s="1075"/>
      <c r="D460" s="1075"/>
      <c r="E460" s="643" t="s">
        <v>187</v>
      </c>
      <c r="F460" s="644" t="s">
        <v>234</v>
      </c>
      <c r="G460" s="645" t="s">
        <v>235</v>
      </c>
      <c r="H460" s="1075"/>
      <c r="I460" s="1075"/>
      <c r="J460" s="646" t="s">
        <v>187</v>
      </c>
      <c r="K460" s="647" t="s">
        <v>234</v>
      </c>
      <c r="L460" s="648" t="s">
        <v>235</v>
      </c>
      <c r="M460" s="1074"/>
      <c r="N460" s="1075"/>
      <c r="O460" s="652"/>
      <c r="P460" s="652"/>
      <c r="Q460" s="652"/>
      <c r="AC460" s="371"/>
      <c r="AD460" s="371"/>
      <c r="AE460" s="371"/>
      <c r="AF460" s="371"/>
      <c r="AG460" s="371"/>
      <c r="AH460" s="371"/>
      <c r="AI460" s="371"/>
      <c r="AJ460" s="371"/>
      <c r="AK460" s="371"/>
      <c r="AL460" s="371"/>
      <c r="AM460" s="371"/>
      <c r="AN460" s="371"/>
      <c r="AO460" s="371"/>
      <c r="AP460" s="371"/>
      <c r="AQ460" s="371"/>
      <c r="AR460" s="371"/>
      <c r="AS460" s="371"/>
      <c r="AT460" s="371"/>
      <c r="AU460" s="371"/>
      <c r="AV460" s="371"/>
      <c r="AW460" s="371"/>
      <c r="AX460" s="371"/>
      <c r="AY460" s="371"/>
      <c r="AZ460" s="371"/>
      <c r="BA460" s="373"/>
      <c r="BB460" s="449"/>
      <c r="BC460" s="373"/>
      <c r="BD460" s="373"/>
      <c r="BE460" s="373"/>
      <c r="BF460" s="373"/>
      <c r="BG460" s="373"/>
      <c r="BH460" s="373"/>
      <c r="BI460" s="373"/>
      <c r="BJ460" s="373"/>
      <c r="BK460" s="373"/>
      <c r="BL460" s="373"/>
      <c r="BM460" s="373"/>
      <c r="BN460" s="373"/>
      <c r="BO460" s="373"/>
      <c r="BP460" s="373"/>
      <c r="BQ460" s="373"/>
      <c r="BR460" s="373"/>
      <c r="BS460" s="373"/>
      <c r="BT460" s="373"/>
      <c r="BU460" s="373"/>
      <c r="BV460" s="373"/>
      <c r="BW460" s="373"/>
      <c r="BX460" s="373"/>
      <c r="BY460" s="373"/>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8" customFormat="true" ht="25.15" customHeight="true" x14ac:dyDescent="0.2">
      <c r="C461" s="1076" t="s">
        <v>205</v>
      </c>
      <c r="D461" s="1075"/>
      <c r="E461" s="669">
        <v>5.2469032254397128</v>
      </c>
      <c r="F461" s="670">
        <v>21.86209677266547</v>
      </c>
      <c r="G461" s="671">
        <v>21.86209677266547</v>
      </c>
      <c r="H461" s="1076" t="s">
        <v>205</v>
      </c>
      <c r="I461" s="1075"/>
      <c r="J461" s="672">
        <v>4.7040724149685902</v>
      </c>
      <c r="K461" s="673">
        <v>19.600301729035792</v>
      </c>
      <c r="L461" s="674">
        <v>19.600301729035792</v>
      </c>
      <c r="M461" s="1074"/>
      <c r="N461" s="1075"/>
      <c r="O461" s="636"/>
      <c r="P461" s="636"/>
      <c r="Q461" s="636"/>
      <c r="AC461" s="371"/>
      <c r="AD461" s="371"/>
      <c r="AE461" s="371"/>
      <c r="AF461" s="371"/>
      <c r="AG461" s="371"/>
      <c r="AH461" s="371"/>
      <c r="AI461" s="371"/>
      <c r="AJ461" s="371"/>
      <c r="AK461" s="371"/>
      <c r="AL461" s="371"/>
      <c r="AM461" s="371"/>
      <c r="AN461" s="371"/>
      <c r="AO461" s="371"/>
      <c r="AP461" s="371"/>
      <c r="AQ461" s="371"/>
      <c r="AR461" s="371"/>
      <c r="AS461" s="371"/>
      <c r="AT461" s="371"/>
      <c r="AU461" s="371"/>
      <c r="AV461" s="371"/>
      <c r="AW461" s="371"/>
      <c r="AX461" s="371"/>
      <c r="AY461" s="371"/>
      <c r="AZ461" s="371"/>
      <c r="BA461" s="373"/>
      <c r="BB461" s="449"/>
      <c r="BC461" s="373"/>
      <c r="BD461" s="373"/>
      <c r="BE461" s="373"/>
      <c r="BF461" s="373"/>
      <c r="BG461" s="373"/>
      <c r="BH461" s="373"/>
      <c r="BI461" s="373"/>
      <c r="BJ461" s="373"/>
      <c r="BK461" s="373"/>
      <c r="BL461" s="373"/>
      <c r="BM461" s="373"/>
      <c r="BN461" s="373"/>
      <c r="BO461" s="373"/>
      <c r="BP461" s="373"/>
      <c r="BQ461" s="373"/>
      <c r="BR461" s="373"/>
      <c r="BS461" s="373"/>
      <c r="BT461" s="373"/>
      <c r="BU461" s="373"/>
      <c r="BV461" s="373"/>
      <c r="BW461" s="373"/>
      <c r="BX461" s="373"/>
      <c r="BY461" s="373"/>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8" customFormat="true" ht="25.15" customHeight="true" x14ac:dyDescent="0.2">
      <c r="C462" s="1074"/>
      <c r="D462" s="1075"/>
      <c r="E462" s="652"/>
      <c r="F462" s="652"/>
      <c r="G462" s="652"/>
      <c r="H462" s="1074"/>
      <c r="I462" s="1075"/>
      <c r="J462" s="652"/>
      <c r="K462" s="652"/>
      <c r="L462" s="652"/>
      <c r="M462" s="1077" t="s">
        <v>236</v>
      </c>
      <c r="N462" s="1075"/>
      <c r="O462" s="1075"/>
      <c r="P462" s="636"/>
      <c r="Q462" s="636"/>
      <c r="AC462" s="371"/>
      <c r="AD462" s="371"/>
      <c r="AE462" s="371"/>
      <c r="AF462" s="371"/>
      <c r="AG462" s="371"/>
      <c r="AH462" s="371"/>
      <c r="AI462" s="371"/>
      <c r="AJ462" s="371"/>
      <c r="AK462" s="371"/>
      <c r="AL462" s="371"/>
      <c r="AM462" s="371"/>
      <c r="AN462" s="371"/>
      <c r="AO462" s="371"/>
      <c r="AP462" s="371"/>
      <c r="AQ462" s="371"/>
      <c r="AR462" s="371"/>
      <c r="AS462" s="371"/>
      <c r="AT462" s="371"/>
      <c r="AU462" s="371"/>
      <c r="AV462" s="371"/>
      <c r="AW462" s="371"/>
      <c r="AX462" s="371"/>
      <c r="AY462" s="371"/>
      <c r="AZ462" s="371"/>
      <c r="BA462" s="373"/>
      <c r="BB462" s="449"/>
      <c r="BC462" s="373"/>
      <c r="BD462" s="373"/>
      <c r="BE462" s="373"/>
      <c r="BF462" s="373"/>
      <c r="BG462" s="373"/>
      <c r="BH462" s="373"/>
      <c r="BI462" s="373"/>
      <c r="BJ462" s="373"/>
      <c r="BK462" s="373"/>
      <c r="BL462" s="373"/>
      <c r="BM462" s="373"/>
      <c r="BN462" s="373"/>
      <c r="BO462" s="373"/>
      <c r="BP462" s="373"/>
      <c r="BQ462" s="373"/>
      <c r="BR462" s="373"/>
      <c r="BS462" s="373"/>
      <c r="BT462" s="373"/>
      <c r="BU462" s="373"/>
      <c r="BV462" s="373"/>
      <c r="BW462" s="373"/>
      <c r="BX462" s="373"/>
      <c r="BY462" s="373"/>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8" customFormat="true" ht="25.15" customHeight="true" x14ac:dyDescent="0.2">
      <c r="C463" s="1074"/>
      <c r="D463" s="1075"/>
      <c r="E463" s="636"/>
      <c r="F463" s="636"/>
      <c r="G463" s="636"/>
      <c r="H463" s="1074"/>
      <c r="I463" s="1075"/>
      <c r="J463" s="636"/>
      <c r="K463" s="636"/>
      <c r="L463" s="636"/>
      <c r="M463" s="1074"/>
      <c r="N463" s="1075"/>
      <c r="O463" s="649" t="s">
        <v>204</v>
      </c>
      <c r="P463" s="636"/>
      <c r="Q463" s="636"/>
      <c r="AC463" s="371"/>
      <c r="AD463" s="371"/>
      <c r="AE463" s="371"/>
      <c r="AF463" s="371"/>
      <c r="AG463" s="371"/>
      <c r="AH463" s="371"/>
      <c r="AI463" s="371"/>
      <c r="AJ463" s="371"/>
      <c r="AK463" s="371"/>
      <c r="AL463" s="371"/>
      <c r="AM463" s="371"/>
      <c r="AN463" s="371"/>
      <c r="AO463" s="371"/>
      <c r="AP463" s="371"/>
      <c r="AQ463" s="371"/>
      <c r="AR463" s="371"/>
      <c r="AS463" s="371"/>
      <c r="AT463" s="371"/>
      <c r="AU463" s="371"/>
      <c r="AV463" s="371"/>
      <c r="AW463" s="371"/>
      <c r="AX463" s="371"/>
      <c r="AY463" s="371"/>
      <c r="AZ463" s="371"/>
      <c r="BA463" s="373"/>
      <c r="BB463" s="449"/>
      <c r="BC463" s="373"/>
      <c r="BD463" s="373"/>
      <c r="BE463" s="373"/>
      <c r="BF463" s="373"/>
      <c r="BG463" s="373"/>
      <c r="BH463" s="373"/>
      <c r="BI463" s="373"/>
      <c r="BJ463" s="373"/>
      <c r="BK463" s="373"/>
      <c r="BL463" s="373"/>
      <c r="BM463" s="373"/>
      <c r="BN463" s="373"/>
      <c r="BO463" s="373"/>
      <c r="BP463" s="373"/>
      <c r="BQ463" s="373"/>
      <c r="BR463" s="373"/>
      <c r="BS463" s="373"/>
      <c r="BT463" s="373"/>
      <c r="BU463" s="373"/>
      <c r="BV463" s="373"/>
      <c r="BW463" s="373"/>
      <c r="BX463" s="373"/>
      <c r="BY463" s="373"/>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8" customFormat="true" ht="25.15" customHeight="true" x14ac:dyDescent="0.2">
      <c r="C464" s="1077" t="s">
        <v>236</v>
      </c>
      <c r="D464" s="1075"/>
      <c r="E464" s="1075"/>
      <c r="F464" s="636"/>
      <c r="G464" s="636"/>
      <c r="H464" s="1077" t="s">
        <v>236</v>
      </c>
      <c r="I464" s="1075"/>
      <c r="J464" s="1075"/>
      <c r="K464" s="636"/>
      <c r="L464" s="636"/>
      <c r="M464" s="1075"/>
      <c r="N464" s="1075"/>
      <c r="O464" s="675" t="s">
        <v>205</v>
      </c>
      <c r="P464" s="636"/>
      <c r="Q464" s="636"/>
      <c r="AC464" s="371"/>
      <c r="AD464" s="371"/>
      <c r="AE464" s="371"/>
      <c r="AF464" s="371"/>
      <c r="AG464" s="371"/>
      <c r="AH464" s="371"/>
      <c r="AI464" s="371"/>
      <c r="AJ464" s="371"/>
      <c r="AK464" s="371"/>
      <c r="AL464" s="371"/>
      <c r="AM464" s="371"/>
      <c r="AN464" s="371"/>
      <c r="AO464" s="371"/>
      <c r="AP464" s="371"/>
      <c r="AQ464" s="371"/>
      <c r="AR464" s="371"/>
      <c r="AS464" s="371"/>
      <c r="AT464" s="371"/>
      <c r="AU464" s="371"/>
      <c r="AV464" s="371"/>
      <c r="AW464" s="371"/>
      <c r="AX464" s="371"/>
      <c r="AY464" s="371"/>
      <c r="AZ464" s="371"/>
      <c r="BA464" s="373"/>
      <c r="BB464" s="449"/>
      <c r="BC464" s="373"/>
      <c r="BD464" s="373"/>
      <c r="BE464" s="373"/>
      <c r="BF464" s="373"/>
      <c r="BG464" s="373"/>
      <c r="BH464" s="373"/>
      <c r="BI464" s="373"/>
      <c r="BJ464" s="373"/>
      <c r="BK464" s="373"/>
      <c r="BL464" s="373"/>
      <c r="BM464" s="373"/>
      <c r="BN464" s="373"/>
      <c r="BO464" s="373"/>
      <c r="BP464" s="373"/>
      <c r="BQ464" s="373"/>
      <c r="BR464" s="373"/>
      <c r="BS464" s="373"/>
      <c r="BT464" s="373"/>
      <c r="BU464" s="373"/>
      <c r="BV464" s="373"/>
      <c r="BW464" s="373"/>
      <c r="BX464" s="373"/>
      <c r="BY464" s="373"/>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8" customFormat="true" ht="25.15" customHeight="true" x14ac:dyDescent="0.2">
      <c r="C465" s="1074"/>
      <c r="D465" s="1075"/>
      <c r="E465" s="650" t="s">
        <v>204</v>
      </c>
      <c r="F465" s="636"/>
      <c r="G465" s="636"/>
      <c r="H465" s="1074"/>
      <c r="I465" s="1075"/>
      <c r="J465" s="651" t="s">
        <v>204</v>
      </c>
      <c r="K465" s="636"/>
      <c r="L465" s="636"/>
      <c r="M465" s="1076" t="s">
        <v>222</v>
      </c>
      <c r="N465" s="1075"/>
      <c r="O465" s="655">
        <v>-3.4551044487371951E-2</v>
      </c>
      <c r="P465" s="636"/>
      <c r="Q465" s="636"/>
      <c r="AC465" s="371"/>
      <c r="AD465" s="371"/>
      <c r="AE465" s="371"/>
      <c r="AF465" s="371"/>
      <c r="AG465" s="371"/>
      <c r="AH465" s="371"/>
      <c r="AI465" s="371"/>
      <c r="AJ465" s="371"/>
      <c r="AK465" s="371"/>
      <c r="AL465" s="371"/>
      <c r="AM465" s="371"/>
      <c r="AN465" s="371"/>
      <c r="AO465" s="371"/>
      <c r="AP465" s="371"/>
      <c r="AQ465" s="371"/>
      <c r="AR465" s="371"/>
      <c r="AS465" s="371"/>
      <c r="AT465" s="371"/>
      <c r="AU465" s="371"/>
      <c r="AV465" s="371"/>
      <c r="AW465" s="371"/>
      <c r="AX465" s="371"/>
      <c r="AY465" s="371"/>
      <c r="AZ465" s="371"/>
      <c r="BA465" s="373"/>
      <c r="BB465" s="449"/>
      <c r="BC465" s="373"/>
      <c r="BD465" s="373"/>
      <c r="BE465" s="373"/>
      <c r="BF465" s="373"/>
      <c r="BG465" s="373"/>
      <c r="BH465" s="373"/>
      <c r="BI465" s="373"/>
      <c r="BJ465" s="373"/>
      <c r="BK465" s="373"/>
      <c r="BL465" s="373"/>
      <c r="BM465" s="373"/>
      <c r="BN465" s="373"/>
      <c r="BO465" s="373"/>
      <c r="BP465" s="373"/>
      <c r="BQ465" s="373"/>
      <c r="BR465" s="373"/>
      <c r="BS465" s="373"/>
      <c r="BT465" s="373"/>
      <c r="BU465" s="373"/>
      <c r="BV465" s="373"/>
      <c r="BW465" s="373"/>
      <c r="BX465" s="373"/>
      <c r="BY465" s="373"/>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8" customFormat="true" ht="25.15" customHeight="true" x14ac:dyDescent="0.2">
      <c r="C466" s="1075"/>
      <c r="D466" s="1075"/>
      <c r="E466" s="676" t="s">
        <v>205</v>
      </c>
      <c r="F466" s="636"/>
      <c r="G466" s="636"/>
      <c r="H466" s="1075"/>
      <c r="I466" s="1075"/>
      <c r="J466" s="677" t="s">
        <v>205</v>
      </c>
      <c r="K466" s="636"/>
      <c r="L466" s="636"/>
      <c r="M466" s="1076" t="s">
        <v>209</v>
      </c>
      <c r="N466" s="1075"/>
      <c r="O466" s="658">
        <v>0.185428515530451</v>
      </c>
      <c r="P466" s="636"/>
      <c r="Q466" s="636"/>
      <c r="AC466" s="371"/>
      <c r="AD466" s="371"/>
      <c r="AE466" s="371"/>
      <c r="AF466" s="371"/>
      <c r="AG466" s="371"/>
      <c r="AH466" s="371"/>
      <c r="AI466" s="371"/>
      <c r="AJ466" s="371"/>
      <c r="AK466" s="371"/>
      <c r="AL466" s="371"/>
      <c r="AM466" s="371"/>
      <c r="AN466" s="371"/>
      <c r="AO466" s="371"/>
      <c r="AP466" s="371"/>
      <c r="AQ466" s="371"/>
      <c r="AR466" s="371"/>
      <c r="AS466" s="371"/>
      <c r="AT466" s="371"/>
      <c r="AU466" s="371"/>
      <c r="AV466" s="371"/>
      <c r="AW466" s="371"/>
      <c r="AX466" s="371"/>
      <c r="AY466" s="371"/>
      <c r="AZ466" s="371"/>
      <c r="BA466" s="373"/>
      <c r="BB466" s="449"/>
      <c r="BC466" s="373"/>
      <c r="BD466" s="373"/>
      <c r="BE466" s="373"/>
      <c r="BF466" s="373"/>
      <c r="BG466" s="373"/>
      <c r="BH466" s="373"/>
      <c r="BI466" s="373"/>
      <c r="BJ466" s="373"/>
      <c r="BK466" s="373"/>
      <c r="BL466" s="373"/>
      <c r="BM466" s="373"/>
      <c r="BN466" s="373"/>
      <c r="BO466" s="373"/>
      <c r="BP466" s="373"/>
      <c r="BQ466" s="373"/>
      <c r="BR466" s="373"/>
      <c r="BS466" s="373"/>
      <c r="BT466" s="373"/>
      <c r="BU466" s="373"/>
      <c r="BV466" s="373"/>
      <c r="BW466" s="373"/>
      <c r="BX466" s="373"/>
      <c r="BY466" s="373"/>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8" customFormat="true" ht="25.15" customHeight="true" x14ac:dyDescent="0.2">
      <c r="C467" s="1076" t="s">
        <v>222</v>
      </c>
      <c r="D467" s="1075"/>
      <c r="E467" s="653">
        <v>-2.3752927435848104E-2</v>
      </c>
      <c r="F467" s="636"/>
      <c r="G467" s="636"/>
      <c r="H467" s="1076" t="s">
        <v>222</v>
      </c>
      <c r="I467" s="1075"/>
      <c r="J467" s="654">
        <v>-3.2604590879944544E-2</v>
      </c>
      <c r="K467" s="636"/>
      <c r="L467" s="636"/>
      <c r="M467" s="1076" t="s">
        <v>218</v>
      </c>
      <c r="N467" s="1075"/>
      <c r="O467" s="658">
        <v>6.5856471147763745E-2</v>
      </c>
      <c r="P467" s="636"/>
      <c r="Q467" s="636"/>
      <c r="AC467" s="371"/>
      <c r="AD467" s="371"/>
      <c r="AE467" s="371"/>
      <c r="AF467" s="371"/>
      <c r="AG467" s="371"/>
      <c r="AH467" s="371"/>
      <c r="AI467" s="371"/>
      <c r="AJ467" s="371"/>
      <c r="AK467" s="371"/>
      <c r="AL467" s="371"/>
      <c r="AM467" s="371"/>
      <c r="AN467" s="371"/>
      <c r="AO467" s="371"/>
      <c r="AP467" s="371"/>
      <c r="AQ467" s="371"/>
      <c r="AR467" s="371"/>
      <c r="AS467" s="371"/>
      <c r="AT467" s="371"/>
      <c r="AU467" s="371"/>
      <c r="AV467" s="371"/>
      <c r="AW467" s="371"/>
      <c r="AX467" s="371"/>
      <c r="AY467" s="371"/>
      <c r="AZ467" s="371"/>
      <c r="BA467" s="373"/>
      <c r="BB467" s="449"/>
      <c r="BC467" s="373"/>
      <c r="BD467" s="373"/>
      <c r="BE467" s="373"/>
      <c r="BF467" s="373"/>
      <c r="BG467" s="373"/>
      <c r="BH467" s="373"/>
      <c r="BI467" s="373"/>
      <c r="BJ467" s="373"/>
      <c r="BK467" s="373"/>
      <c r="BL467" s="373"/>
      <c r="BM467" s="373"/>
      <c r="BN467" s="373"/>
      <c r="BO467" s="373"/>
      <c r="BP467" s="373"/>
      <c r="BQ467" s="373"/>
      <c r="BR467" s="373"/>
      <c r="BS467" s="373"/>
      <c r="BT467" s="373"/>
      <c r="BU467" s="373"/>
      <c r="BV467" s="373"/>
      <c r="BW467" s="373"/>
      <c r="BX467" s="373"/>
      <c r="BY467" s="373"/>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8" customFormat="true" ht="25.15" customHeight="true" x14ac:dyDescent="0.2">
      <c r="C468" s="1076" t="s">
        <v>209</v>
      </c>
      <c r="D468" s="1075"/>
      <c r="E468" s="656">
        <v>0.15519224754171174</v>
      </c>
      <c r="F468" s="636"/>
      <c r="G468" s="636"/>
      <c r="H468" s="1076" t="s">
        <v>209</v>
      </c>
      <c r="I468" s="1075"/>
      <c r="J468" s="657">
        <v>0.17123203534584938</v>
      </c>
      <c r="K468" s="636"/>
      <c r="L468" s="636"/>
      <c r="M468" s="1076" t="s">
        <v>206</v>
      </c>
      <c r="N468" s="1075"/>
      <c r="O468" s="658">
        <v>0.21342418955277037</v>
      </c>
      <c r="P468" s="636"/>
      <c r="Q468" s="636"/>
      <c r="AC468" s="371"/>
      <c r="AD468" s="371"/>
      <c r="AE468" s="371"/>
      <c r="AF468" s="371"/>
      <c r="AG468" s="371"/>
      <c r="AH468" s="371"/>
      <c r="AI468" s="371"/>
      <c r="AJ468" s="371"/>
      <c r="AK468" s="371"/>
      <c r="AL468" s="371"/>
      <c r="AM468" s="371"/>
      <c r="AN468" s="371"/>
      <c r="AO468" s="371"/>
      <c r="AP468" s="371"/>
      <c r="AQ468" s="371"/>
      <c r="AR468" s="371"/>
      <c r="AS468" s="371"/>
      <c r="AT468" s="371"/>
      <c r="AU468" s="371"/>
      <c r="AV468" s="371"/>
      <c r="AW468" s="371"/>
      <c r="AX468" s="371"/>
      <c r="AY468" s="371"/>
      <c r="AZ468" s="371"/>
      <c r="BA468" s="373"/>
      <c r="BB468" s="449"/>
      <c r="BC468" s="373"/>
      <c r="BD468" s="373"/>
      <c r="BE468" s="373"/>
      <c r="BF468" s="373"/>
      <c r="BG468" s="373"/>
      <c r="BH468" s="373"/>
      <c r="BI468" s="373"/>
      <c r="BJ468" s="373"/>
      <c r="BK468" s="373"/>
      <c r="BL468" s="373"/>
      <c r="BM468" s="373"/>
      <c r="BN468" s="373"/>
      <c r="BO468" s="373"/>
      <c r="BP468" s="373"/>
      <c r="BQ468" s="373"/>
      <c r="BR468" s="373"/>
      <c r="BS468" s="373"/>
      <c r="BT468" s="373"/>
      <c r="BU468" s="373"/>
      <c r="BV468" s="373"/>
      <c r="BW468" s="373"/>
      <c r="BX468" s="373"/>
      <c r="BY468" s="373"/>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8" customFormat="true" ht="25.15" customHeight="true" x14ac:dyDescent="0.2">
      <c r="C469" s="1076" t="s">
        <v>218</v>
      </c>
      <c r="D469" s="1075"/>
      <c r="E469" s="656">
        <v>6.4553603510676197E-2</v>
      </c>
      <c r="F469" s="636"/>
      <c r="G469" s="636"/>
      <c r="H469" s="1076" t="s">
        <v>218</v>
      </c>
      <c r="I469" s="1075"/>
      <c r="J469" s="657">
        <v>8.451102469933329E-2</v>
      </c>
      <c r="K469" s="636"/>
      <c r="L469" s="636"/>
      <c r="M469" s="1076" t="s">
        <v>207</v>
      </c>
      <c r="N469" s="1075"/>
      <c r="O469" s="658">
        <v>0.20028851291499766</v>
      </c>
      <c r="P469" s="636"/>
      <c r="Q469" s="636"/>
      <c r="AC469" s="371"/>
      <c r="AD469" s="371"/>
      <c r="AE469" s="371"/>
      <c r="AF469" s="371"/>
      <c r="AG469" s="371"/>
      <c r="AH469" s="371"/>
      <c r="AI469" s="371"/>
      <c r="AJ469" s="371"/>
      <c r="AK469" s="371"/>
      <c r="AL469" s="371"/>
      <c r="AM469" s="371"/>
      <c r="AN469" s="371"/>
      <c r="AO469" s="371"/>
      <c r="AP469" s="371"/>
      <c r="AQ469" s="371"/>
      <c r="AR469" s="371"/>
      <c r="AS469" s="371"/>
      <c r="AT469" s="371"/>
      <c r="AU469" s="371"/>
      <c r="AV469" s="371"/>
      <c r="AW469" s="371"/>
      <c r="AX469" s="371"/>
      <c r="AY469" s="371"/>
      <c r="AZ469" s="371"/>
      <c r="BA469" s="373"/>
      <c r="BB469" s="449"/>
      <c r="BC469" s="373"/>
      <c r="BD469" s="373"/>
      <c r="BE469" s="373"/>
      <c r="BF469" s="373"/>
      <c r="BG469" s="373"/>
      <c r="BH469" s="373"/>
      <c r="BI469" s="373"/>
      <c r="BJ469" s="373"/>
      <c r="BK469" s="373"/>
      <c r="BL469" s="373"/>
      <c r="BM469" s="373"/>
      <c r="BN469" s="373"/>
      <c r="BO469" s="373"/>
      <c r="BP469" s="373"/>
      <c r="BQ469" s="373"/>
      <c r="BR469" s="373"/>
      <c r="BS469" s="373"/>
      <c r="BT469" s="373"/>
      <c r="BU469" s="373"/>
      <c r="BV469" s="373"/>
      <c r="BW469" s="373"/>
      <c r="BX469" s="373"/>
      <c r="BY469" s="373"/>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8" customFormat="true" ht="25.15" customHeight="true" x14ac:dyDescent="0.2">
      <c r="C470" s="1076" t="s">
        <v>206</v>
      </c>
      <c r="D470" s="1075"/>
      <c r="E470" s="656">
        <v>0.15686751491436593</v>
      </c>
      <c r="F470" s="636"/>
      <c r="G470" s="636"/>
      <c r="H470" s="1076" t="s">
        <v>206</v>
      </c>
      <c r="I470" s="1075"/>
      <c r="J470" s="657">
        <v>0.16991984431025925</v>
      </c>
      <c r="K470" s="636"/>
      <c r="L470" s="636"/>
      <c r="M470" s="1076" t="s">
        <v>224</v>
      </c>
      <c r="N470" s="1075"/>
      <c r="O470" s="658">
        <v>1.1605292232950992E-3</v>
      </c>
      <c r="P470" s="636"/>
      <c r="Q470" s="636"/>
      <c r="AC470" s="371"/>
      <c r="AD470" s="371"/>
      <c r="AE470" s="371"/>
      <c r="AF470" s="371"/>
      <c r="AG470" s="371"/>
      <c r="AH470" s="371"/>
      <c r="AI470" s="371"/>
      <c r="AJ470" s="371"/>
      <c r="AK470" s="371"/>
      <c r="AL470" s="371"/>
      <c r="AM470" s="371"/>
      <c r="AN470" s="371"/>
      <c r="AO470" s="371"/>
      <c r="AP470" s="371"/>
      <c r="AQ470" s="371"/>
      <c r="AR470" s="371"/>
      <c r="AS470" s="371"/>
      <c r="AT470" s="371"/>
      <c r="AU470" s="371"/>
      <c r="AV470" s="371"/>
      <c r="AW470" s="371"/>
      <c r="AX470" s="371"/>
      <c r="AY470" s="371"/>
      <c r="AZ470" s="371"/>
      <c r="BA470" s="373"/>
      <c r="BB470" s="449"/>
      <c r="BC470" s="373"/>
      <c r="BD470" s="373"/>
      <c r="BE470" s="373"/>
      <c r="BF470" s="373"/>
      <c r="BG470" s="373"/>
      <c r="BH470" s="373"/>
      <c r="BI470" s="373"/>
      <c r="BJ470" s="373"/>
      <c r="BK470" s="373"/>
      <c r="BL470" s="373"/>
      <c r="BM470" s="373"/>
      <c r="BN470" s="373"/>
      <c r="BO470" s="373"/>
      <c r="BP470" s="373"/>
      <c r="BQ470" s="373"/>
      <c r="BR470" s="373"/>
      <c r="BS470" s="373"/>
      <c r="BT470" s="373"/>
      <c r="BU470" s="373"/>
      <c r="BV470" s="373"/>
      <c r="BW470" s="373"/>
      <c r="BX470" s="373"/>
      <c r="BY470" s="373"/>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8" customFormat="true" ht="25.15" customHeight="true" x14ac:dyDescent="0.2">
      <c r="C471" s="1076" t="s">
        <v>207</v>
      </c>
      <c r="D471" s="1075"/>
      <c r="E471" s="656">
        <v>0.15580445327172424</v>
      </c>
      <c r="F471" s="636"/>
      <c r="G471" s="636"/>
      <c r="H471" s="1076" t="s">
        <v>207</v>
      </c>
      <c r="I471" s="1075"/>
      <c r="J471" s="657">
        <v>0.17359829725001716</v>
      </c>
      <c r="K471" s="636"/>
      <c r="L471" s="636"/>
      <c r="M471" s="1076" t="s">
        <v>219</v>
      </c>
      <c r="N471" s="1075"/>
      <c r="O471" s="658">
        <v>7.9119769918662375E-2</v>
      </c>
      <c r="P471" s="636"/>
      <c r="Q471" s="636"/>
      <c r="AC471" s="371"/>
      <c r="AD471" s="371"/>
      <c r="AE471" s="371"/>
      <c r="AF471" s="371"/>
      <c r="AG471" s="371"/>
      <c r="AH471" s="371"/>
      <c r="AI471" s="371"/>
      <c r="AJ471" s="371"/>
      <c r="AK471" s="371"/>
      <c r="AL471" s="371"/>
      <c r="AM471" s="371"/>
      <c r="AN471" s="371"/>
      <c r="AO471" s="371"/>
      <c r="AP471" s="371"/>
      <c r="AQ471" s="371"/>
      <c r="AR471" s="371"/>
      <c r="AS471" s="371"/>
      <c r="AT471" s="371"/>
      <c r="AU471" s="371"/>
      <c r="AV471" s="371"/>
      <c r="AW471" s="371"/>
      <c r="AX471" s="371"/>
      <c r="AY471" s="371"/>
      <c r="AZ471" s="371"/>
      <c r="BA471" s="373"/>
      <c r="BB471" s="449"/>
      <c r="BC471" s="373"/>
      <c r="BD471" s="373"/>
      <c r="BE471" s="373"/>
      <c r="BF471" s="373"/>
      <c r="BG471" s="373"/>
      <c r="BH471" s="373"/>
      <c r="BI471" s="373"/>
      <c r="BJ471" s="373"/>
      <c r="BK471" s="373"/>
      <c r="BL471" s="373"/>
      <c r="BM471" s="373"/>
      <c r="BN471" s="373"/>
      <c r="BO471" s="373"/>
      <c r="BP471" s="373"/>
      <c r="BQ471" s="373"/>
      <c r="BR471" s="373"/>
      <c r="BS471" s="373"/>
      <c r="BT471" s="373"/>
      <c r="BU471" s="373"/>
      <c r="BV471" s="373"/>
      <c r="BW471" s="373"/>
      <c r="BX471" s="373"/>
      <c r="BY471" s="373"/>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8" customFormat="true" ht="25.15" customHeight="true" x14ac:dyDescent="0.2">
      <c r="C472" s="1076" t="s">
        <v>224</v>
      </c>
      <c r="D472" s="1075"/>
      <c r="E472" s="656">
        <v>-1.8532591064640825E-2</v>
      </c>
      <c r="F472" s="636"/>
      <c r="G472" s="636"/>
      <c r="H472" s="1076" t="s">
        <v>224</v>
      </c>
      <c r="I472" s="1075"/>
      <c r="J472" s="657">
        <v>-1.2191256410697694E-2</v>
      </c>
      <c r="K472" s="636"/>
      <c r="L472" s="636"/>
      <c r="M472" s="1076" t="s">
        <v>213</v>
      </c>
      <c r="N472" s="1075"/>
      <c r="O472" s="658">
        <v>0.11538915780384772</v>
      </c>
      <c r="P472" s="636"/>
      <c r="Q472" s="636"/>
      <c r="AC472" s="371"/>
      <c r="AD472" s="371"/>
      <c r="AE472" s="371"/>
      <c r="AF472" s="371"/>
      <c r="AG472" s="371"/>
      <c r="AH472" s="371"/>
      <c r="AI472" s="371"/>
      <c r="AJ472" s="371"/>
      <c r="AK472" s="371"/>
      <c r="AL472" s="371"/>
      <c r="AM472" s="371"/>
      <c r="AN472" s="371"/>
      <c r="AO472" s="371"/>
      <c r="AP472" s="371"/>
      <c r="AQ472" s="371"/>
      <c r="AR472" s="371"/>
      <c r="AS472" s="371"/>
      <c r="AT472" s="371"/>
      <c r="AU472" s="371"/>
      <c r="AV472" s="371"/>
      <c r="AW472" s="371"/>
      <c r="AX472" s="371"/>
      <c r="AY472" s="371"/>
      <c r="AZ472" s="371"/>
      <c r="BA472" s="373"/>
      <c r="BB472" s="449"/>
      <c r="BC472" s="373"/>
      <c r="BD472" s="373"/>
      <c r="BE472" s="373"/>
      <c r="BF472" s="373"/>
      <c r="BG472" s="373"/>
      <c r="BH472" s="373"/>
      <c r="BI472" s="373"/>
      <c r="BJ472" s="373"/>
      <c r="BK472" s="373"/>
      <c r="BL472" s="373"/>
      <c r="BM472" s="373"/>
      <c r="BN472" s="373"/>
      <c r="BO472" s="373"/>
      <c r="BP472" s="373"/>
      <c r="BQ472" s="373"/>
      <c r="BR472" s="373"/>
      <c r="BS472" s="373"/>
      <c r="BT472" s="373"/>
      <c r="BU472" s="373"/>
      <c r="BV472" s="373"/>
      <c r="BW472" s="373"/>
      <c r="BX472" s="373"/>
      <c r="BY472" s="373"/>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8" customFormat="true" ht="25.15" customHeight="true" x14ac:dyDescent="0.2">
      <c r="C473" s="1076" t="s">
        <v>219</v>
      </c>
      <c r="D473" s="1075"/>
      <c r="E473" s="656">
        <v>4.3456113421161784E-2</v>
      </c>
      <c r="F473" s="636"/>
      <c r="G473" s="636"/>
      <c r="H473" s="1076" t="s">
        <v>219</v>
      </c>
      <c r="I473" s="1075"/>
      <c r="J473" s="657">
        <v>4.5866613943817129E-2</v>
      </c>
      <c r="K473" s="636"/>
      <c r="L473" s="636"/>
      <c r="M473" s="1076" t="s">
        <v>212</v>
      </c>
      <c r="N473" s="1075"/>
      <c r="O473" s="658">
        <v>0.12335860593947444</v>
      </c>
      <c r="P473" s="636"/>
      <c r="Q473" s="636"/>
      <c r="AC473" s="371"/>
      <c r="AD473" s="371"/>
      <c r="AE473" s="371"/>
      <c r="AF473" s="371"/>
      <c r="AG473" s="371"/>
      <c r="AH473" s="371"/>
      <c r="AI473" s="371"/>
      <c r="AJ473" s="371"/>
      <c r="AK473" s="371"/>
      <c r="AL473" s="371"/>
      <c r="AM473" s="371"/>
      <c r="AN473" s="371"/>
      <c r="AO473" s="371"/>
      <c r="AP473" s="371"/>
      <c r="AQ473" s="371"/>
      <c r="AR473" s="371"/>
      <c r="AS473" s="371"/>
      <c r="AT473" s="371"/>
      <c r="AU473" s="371"/>
      <c r="AV473" s="371"/>
      <c r="AW473" s="371"/>
      <c r="AX473" s="371"/>
      <c r="AY473" s="371"/>
      <c r="AZ473" s="371"/>
      <c r="BA473" s="373"/>
      <c r="BB473" s="449"/>
      <c r="BC473" s="373"/>
      <c r="BD473" s="373"/>
      <c r="BE473" s="373"/>
      <c r="BF473" s="373"/>
      <c r="BG473" s="373"/>
      <c r="BH473" s="373"/>
      <c r="BI473" s="373"/>
      <c r="BJ473" s="373"/>
      <c r="BK473" s="373"/>
      <c r="BL473" s="373"/>
      <c r="BM473" s="373"/>
      <c r="BN473" s="373"/>
      <c r="BO473" s="373"/>
      <c r="BP473" s="373"/>
      <c r="BQ473" s="373"/>
      <c r="BR473" s="373"/>
      <c r="BS473" s="373"/>
      <c r="BT473" s="373"/>
      <c r="BU473" s="373"/>
      <c r="BV473" s="373"/>
      <c r="BW473" s="373"/>
      <c r="BX473" s="373"/>
      <c r="BY473" s="373"/>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8" customFormat="true" ht="25.15" customHeight="true" x14ac:dyDescent="0.2">
      <c r="C474" s="1076" t="s">
        <v>213</v>
      </c>
      <c r="D474" s="1075"/>
      <c r="E474" s="656">
        <v>0.10480815831962116</v>
      </c>
      <c r="F474" s="636"/>
      <c r="G474" s="636"/>
      <c r="H474" s="1076" t="s">
        <v>213</v>
      </c>
      <c r="I474" s="1075"/>
      <c r="J474" s="657">
        <v>0.1222500124004699</v>
      </c>
      <c r="K474" s="636"/>
      <c r="L474" s="636"/>
      <c r="M474" s="1076" t="s">
        <v>208</v>
      </c>
      <c r="N474" s="1075"/>
      <c r="O474" s="658">
        <v>-0.21863817624197401</v>
      </c>
      <c r="P474" s="636"/>
      <c r="Q474" s="636"/>
      <c r="AC474" s="371"/>
      <c r="AD474" s="371"/>
      <c r="AE474" s="371"/>
      <c r="AF474" s="371"/>
      <c r="AG474" s="371"/>
      <c r="AH474" s="371"/>
      <c r="AI474" s="371"/>
      <c r="AJ474" s="371"/>
      <c r="AK474" s="371"/>
      <c r="AL474" s="371"/>
      <c r="AM474" s="371"/>
      <c r="AN474" s="371"/>
      <c r="AO474" s="371"/>
      <c r="AP474" s="371"/>
      <c r="AQ474" s="371"/>
      <c r="AR474" s="371"/>
      <c r="AS474" s="371"/>
      <c r="AT474" s="371"/>
      <c r="AU474" s="371"/>
      <c r="AV474" s="371"/>
      <c r="AW474" s="371"/>
      <c r="AX474" s="371"/>
      <c r="AY474" s="371"/>
      <c r="AZ474" s="371"/>
      <c r="BA474" s="373"/>
      <c r="BB474" s="449"/>
      <c r="BC474" s="373"/>
      <c r="BD474" s="373"/>
      <c r="BE474" s="373"/>
      <c r="BF474" s="373"/>
      <c r="BG474" s="373"/>
      <c r="BH474" s="373"/>
      <c r="BI474" s="373"/>
      <c r="BJ474" s="373"/>
      <c r="BK474" s="373"/>
      <c r="BL474" s="373"/>
      <c r="BM474" s="373"/>
      <c r="BN474" s="373"/>
      <c r="BO474" s="373"/>
      <c r="BP474" s="373"/>
      <c r="BQ474" s="373"/>
      <c r="BR474" s="373"/>
      <c r="BS474" s="373"/>
      <c r="BT474" s="373"/>
      <c r="BU474" s="373"/>
      <c r="BV474" s="373"/>
      <c r="BW474" s="373"/>
      <c r="BX474" s="373"/>
      <c r="BY474" s="373"/>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8" customFormat="true" ht="25.15" customHeight="true" x14ac:dyDescent="0.2">
      <c r="C475" s="1076" t="s">
        <v>212</v>
      </c>
      <c r="D475" s="1075"/>
      <c r="E475" s="656">
        <v>0.10805732392873499</v>
      </c>
      <c r="F475" s="636"/>
      <c r="G475" s="636"/>
      <c r="H475" s="1076" t="s">
        <v>212</v>
      </c>
      <c r="I475" s="1075"/>
      <c r="J475" s="657">
        <v>0.1223831223958602</v>
      </c>
      <c r="K475" s="636"/>
      <c r="L475" s="636"/>
      <c r="M475" s="1076" t="s">
        <v>221</v>
      </c>
      <c r="N475" s="1075"/>
      <c r="O475" s="658">
        <v>3.6136383035464174E-2</v>
      </c>
      <c r="P475" s="636"/>
      <c r="Q475" s="636"/>
      <c r="AC475" s="371"/>
      <c r="AD475" s="371"/>
      <c r="AE475" s="371"/>
      <c r="AF475" s="371"/>
      <c r="AG475" s="371"/>
      <c r="AH475" s="371"/>
      <c r="AI475" s="371"/>
      <c r="AJ475" s="371"/>
      <c r="AK475" s="371"/>
      <c r="AL475" s="371"/>
      <c r="AM475" s="371"/>
      <c r="AN475" s="371"/>
      <c r="AO475" s="371"/>
      <c r="AP475" s="371"/>
      <c r="AQ475" s="371"/>
      <c r="AR475" s="371"/>
      <c r="AS475" s="371"/>
      <c r="AT475" s="371"/>
      <c r="AU475" s="371"/>
      <c r="AV475" s="371"/>
      <c r="AW475" s="371"/>
      <c r="AX475" s="371"/>
      <c r="AY475" s="371"/>
      <c r="AZ475" s="371"/>
      <c r="BA475" s="373"/>
      <c r="BB475" s="449"/>
      <c r="BC475" s="373"/>
      <c r="BD475" s="373"/>
      <c r="BE475" s="373"/>
      <c r="BF475" s="373"/>
      <c r="BG475" s="373"/>
      <c r="BH475" s="373"/>
      <c r="BI475" s="373"/>
      <c r="BJ475" s="373"/>
      <c r="BK475" s="373"/>
      <c r="BL475" s="373"/>
      <c r="BM475" s="373"/>
      <c r="BN475" s="373"/>
      <c r="BO475" s="373"/>
      <c r="BP475" s="373"/>
      <c r="BQ475" s="373"/>
      <c r="BR475" s="373"/>
      <c r="BS475" s="373"/>
      <c r="BT475" s="373"/>
      <c r="BU475" s="373"/>
      <c r="BV475" s="373"/>
      <c r="BW475" s="373"/>
      <c r="BX475" s="373"/>
      <c r="BY475" s="373"/>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8" customFormat="true" ht="25.15" customHeight="true" x14ac:dyDescent="0.2">
      <c r="C476" s="1076" t="s">
        <v>208</v>
      </c>
      <c r="D476" s="1075"/>
      <c r="E476" s="656">
        <v>-0.13939344584413507</v>
      </c>
      <c r="F476" s="636"/>
      <c r="G476" s="636"/>
      <c r="H476" s="1076" t="s">
        <v>208</v>
      </c>
      <c r="I476" s="1075"/>
      <c r="J476" s="657">
        <v>-0.14316027158425171</v>
      </c>
      <c r="K476" s="636"/>
      <c r="L476" s="636"/>
      <c r="M476" s="1076" t="s">
        <v>217</v>
      </c>
      <c r="N476" s="1075"/>
      <c r="O476" s="658">
        <v>0.12252682605900821</v>
      </c>
      <c r="P476" s="636"/>
      <c r="Q476" s="636"/>
      <c r="AC476" s="371"/>
      <c r="AD476" s="371"/>
      <c r="AE476" s="371"/>
      <c r="AF476" s="371"/>
      <c r="AG476" s="371"/>
      <c r="AH476" s="371"/>
      <c r="AI476" s="371"/>
      <c r="AJ476" s="371"/>
      <c r="AK476" s="371"/>
      <c r="AL476" s="371"/>
      <c r="AM476" s="371"/>
      <c r="AN476" s="371"/>
      <c r="AO476" s="371"/>
      <c r="AP476" s="371"/>
      <c r="AQ476" s="371"/>
      <c r="AR476" s="371"/>
      <c r="AS476" s="371"/>
      <c r="AT476" s="371"/>
      <c r="AU476" s="371"/>
      <c r="AV476" s="371"/>
      <c r="AW476" s="371"/>
      <c r="AX476" s="371"/>
      <c r="AY476" s="371"/>
      <c r="AZ476" s="371"/>
      <c r="BA476" s="373"/>
      <c r="BB476" s="449"/>
      <c r="BC476" s="373"/>
      <c r="BD476" s="373"/>
      <c r="BE476" s="373"/>
      <c r="BF476" s="373"/>
      <c r="BG476" s="373"/>
      <c r="BH476" s="373"/>
      <c r="BI476" s="373"/>
      <c r="BJ476" s="373"/>
      <c r="BK476" s="373"/>
      <c r="BL476" s="373"/>
      <c r="BM476" s="373"/>
      <c r="BN476" s="373"/>
      <c r="BO476" s="373"/>
      <c r="BP476" s="373"/>
      <c r="BQ476" s="373"/>
      <c r="BR476" s="373"/>
      <c r="BS476" s="373"/>
      <c r="BT476" s="373"/>
      <c r="BU476" s="373"/>
      <c r="BV476" s="373"/>
      <c r="BW476" s="373"/>
      <c r="BX476" s="373"/>
      <c r="BY476" s="373"/>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8" customFormat="true" ht="25.15" customHeight="true" x14ac:dyDescent="0.2">
      <c r="C477" s="1076" t="s">
        <v>225</v>
      </c>
      <c r="D477" s="1075"/>
      <c r="E477" s="656">
        <v>1.2032594076804773E-2</v>
      </c>
      <c r="F477" s="636"/>
      <c r="G477" s="636"/>
      <c r="H477" s="1076" t="s">
        <v>225</v>
      </c>
      <c r="I477" s="1075"/>
      <c r="J477" s="657">
        <v>1.3787100316718155E-2</v>
      </c>
      <c r="K477" s="636"/>
      <c r="L477" s="636"/>
      <c r="M477" s="1076" t="s">
        <v>220</v>
      </c>
      <c r="N477" s="1075"/>
      <c r="O477" s="658">
        <v>4.5564967186246426E-2</v>
      </c>
      <c r="P477" s="636"/>
      <c r="Q477" s="636"/>
      <c r="AC477" s="371"/>
      <c r="AD477" s="371"/>
      <c r="AE477" s="371"/>
      <c r="AF477" s="371"/>
      <c r="AG477" s="371"/>
      <c r="AH477" s="371"/>
      <c r="AI477" s="371"/>
      <c r="AJ477" s="371"/>
      <c r="AK477" s="371"/>
      <c r="AL477" s="371"/>
      <c r="AM477" s="371"/>
      <c r="AN477" s="371"/>
      <c r="AO477" s="371"/>
      <c r="AP477" s="371"/>
      <c r="AQ477" s="371"/>
      <c r="AR477" s="371"/>
      <c r="AS477" s="371"/>
      <c r="AT477" s="371"/>
      <c r="AU477" s="371"/>
      <c r="AV477" s="371"/>
      <c r="AW477" s="371"/>
      <c r="AX477" s="371"/>
      <c r="AY477" s="371"/>
      <c r="AZ477" s="371"/>
      <c r="BA477" s="373"/>
      <c r="BB477" s="449"/>
      <c r="BC477" s="373"/>
      <c r="BD477" s="373"/>
      <c r="BE477" s="373"/>
      <c r="BF477" s="373"/>
      <c r="BG477" s="373"/>
      <c r="BH477" s="373"/>
      <c r="BI477" s="373"/>
      <c r="BJ477" s="373"/>
      <c r="BK477" s="373"/>
      <c r="BL477" s="373"/>
      <c r="BM477" s="373"/>
      <c r="BN477" s="373"/>
      <c r="BO477" s="373"/>
      <c r="BP477" s="373"/>
      <c r="BQ477" s="373"/>
      <c r="BR477" s="373"/>
      <c r="BS477" s="373"/>
      <c r="BT477" s="373"/>
      <c r="BU477" s="373"/>
      <c r="BV477" s="373"/>
      <c r="BW477" s="373"/>
      <c r="BX477" s="373"/>
      <c r="BY477" s="373"/>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8" customFormat="true" ht="25.15" customHeight="true" x14ac:dyDescent="0.2">
      <c r="C478" s="1076" t="s">
        <v>221</v>
      </c>
      <c r="D478" s="1075"/>
      <c r="E478" s="656">
        <v>-5.3003606061831268E-3</v>
      </c>
      <c r="F478" s="636"/>
      <c r="G478" s="636"/>
      <c r="H478" s="1076" t="s">
        <v>221</v>
      </c>
      <c r="I478" s="1075"/>
      <c r="J478" s="657">
        <v>-1.432894695728968E-2</v>
      </c>
      <c r="K478" s="636"/>
      <c r="L478" s="636"/>
      <c r="M478" s="1076" t="s">
        <v>210</v>
      </c>
      <c r="N478" s="1075"/>
      <c r="O478" s="658">
        <v>0.21197834570347834</v>
      </c>
      <c r="P478" s="636"/>
      <c r="Q478" s="636"/>
      <c r="AC478" s="371"/>
      <c r="AD478" s="371"/>
      <c r="AE478" s="371"/>
      <c r="AF478" s="371"/>
      <c r="AG478" s="371"/>
      <c r="AH478" s="371"/>
      <c r="AI478" s="371"/>
      <c r="AJ478" s="371"/>
      <c r="AK478" s="371"/>
      <c r="AL478" s="371"/>
      <c r="AM478" s="371"/>
      <c r="AN478" s="371"/>
      <c r="AO478" s="371"/>
      <c r="AP478" s="371"/>
      <c r="AQ478" s="371"/>
      <c r="AR478" s="371"/>
      <c r="AS478" s="371"/>
      <c r="AT478" s="371"/>
      <c r="AU478" s="371"/>
      <c r="AV478" s="371"/>
      <c r="AW478" s="371"/>
      <c r="AX478" s="371"/>
      <c r="AY478" s="371"/>
      <c r="AZ478" s="371"/>
      <c r="BA478" s="373"/>
      <c r="BB478" s="449"/>
      <c r="BC478" s="373"/>
      <c r="BD478" s="373"/>
      <c r="BE478" s="373"/>
      <c r="BF478" s="373"/>
      <c r="BG478" s="373"/>
      <c r="BH478" s="373"/>
      <c r="BI478" s="373"/>
      <c r="BJ478" s="373"/>
      <c r="BK478" s="373"/>
      <c r="BL478" s="373"/>
      <c r="BM478" s="373"/>
      <c r="BN478" s="373"/>
      <c r="BO478" s="373"/>
      <c r="BP478" s="373"/>
      <c r="BQ478" s="373"/>
      <c r="BR478" s="373"/>
      <c r="BS478" s="373"/>
      <c r="BT478" s="373"/>
      <c r="BU478" s="373"/>
      <c r="BV478" s="373"/>
      <c r="BW478" s="373"/>
      <c r="BX478" s="373"/>
      <c r="BY478" s="373"/>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8" customFormat="true" ht="25.15" customHeight="true" x14ac:dyDescent="0.2">
      <c r="C479" s="1076" t="s">
        <v>217</v>
      </c>
      <c r="D479" s="1075"/>
      <c r="E479" s="656">
        <v>9.1138617870665725E-2</v>
      </c>
      <c r="F479" s="636"/>
      <c r="G479" s="636"/>
      <c r="H479" s="1076" t="s">
        <v>217</v>
      </c>
      <c r="I479" s="1075"/>
      <c r="J479" s="657">
        <v>0.10433567425093948</v>
      </c>
      <c r="K479" s="636"/>
      <c r="L479" s="636"/>
      <c r="M479" s="1076" t="s">
        <v>229</v>
      </c>
      <c r="N479" s="1075"/>
      <c r="O479" s="658">
        <v>2.9357608173230646E-3</v>
      </c>
      <c r="P479" s="636"/>
      <c r="Q479" s="636"/>
      <c r="AC479" s="371"/>
      <c r="AD479" s="371"/>
      <c r="AE479" s="371"/>
      <c r="AF479" s="371"/>
      <c r="AG479" s="371"/>
      <c r="AH479" s="371"/>
      <c r="AI479" s="371"/>
      <c r="AJ479" s="371"/>
      <c r="AK479" s="371"/>
      <c r="AL479" s="371"/>
      <c r="AM479" s="371"/>
      <c r="AN479" s="371"/>
      <c r="AO479" s="371"/>
      <c r="AP479" s="371"/>
      <c r="AQ479" s="371"/>
      <c r="AR479" s="371"/>
      <c r="AS479" s="371"/>
      <c r="AT479" s="371"/>
      <c r="AU479" s="371"/>
      <c r="AV479" s="371"/>
      <c r="AW479" s="371"/>
      <c r="AX479" s="371"/>
      <c r="AY479" s="371"/>
      <c r="AZ479" s="371"/>
      <c r="BA479" s="373"/>
      <c r="BB479" s="449"/>
      <c r="BC479" s="373"/>
      <c r="BD479" s="373"/>
      <c r="BE479" s="373"/>
      <c r="BF479" s="373"/>
      <c r="BG479" s="373"/>
      <c r="BH479" s="373"/>
      <c r="BI479" s="373"/>
      <c r="BJ479" s="373"/>
      <c r="BK479" s="373"/>
      <c r="BL479" s="373"/>
      <c r="BM479" s="373"/>
      <c r="BN479" s="373"/>
      <c r="BO479" s="373"/>
      <c r="BP479" s="373"/>
      <c r="BQ479" s="373"/>
      <c r="BR479" s="373"/>
      <c r="BS479" s="373"/>
      <c r="BT479" s="373"/>
      <c r="BU479" s="373"/>
      <c r="BV479" s="373"/>
      <c r="BW479" s="373"/>
      <c r="BX479" s="373"/>
      <c r="BY479" s="373"/>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8" customFormat="true" ht="25.15" customHeight="true" x14ac:dyDescent="0.2">
      <c r="C480" s="1076" t="s">
        <v>220</v>
      </c>
      <c r="D480" s="1075"/>
      <c r="E480" s="656">
        <v>3.8544606034323858E-2</v>
      </c>
      <c r="F480" s="636"/>
      <c r="G480" s="636"/>
      <c r="H480" s="1076" t="s">
        <v>220</v>
      </c>
      <c r="I480" s="1075"/>
      <c r="J480" s="657">
        <v>4.3339103816431364E-2</v>
      </c>
      <c r="K480" s="636"/>
      <c r="L480" s="636"/>
      <c r="M480" s="1076" t="s">
        <v>214</v>
      </c>
      <c r="N480" s="1075"/>
      <c r="O480" s="658">
        <v>0.14855904780997334</v>
      </c>
      <c r="P480" s="636"/>
      <c r="Q480" s="636"/>
      <c r="AC480" s="371"/>
      <c r="AD480" s="371"/>
      <c r="AE480" s="371"/>
      <c r="AF480" s="371"/>
      <c r="AG480" s="371"/>
      <c r="AH480" s="371"/>
      <c r="AI480" s="371"/>
      <c r="AJ480" s="371"/>
      <c r="AK480" s="371"/>
      <c r="AL480" s="371"/>
      <c r="AM480" s="371"/>
      <c r="AN480" s="371"/>
      <c r="AO480" s="371"/>
      <c r="AP480" s="371"/>
      <c r="AQ480" s="371"/>
      <c r="AR480" s="371"/>
      <c r="AS480" s="371"/>
      <c r="AT480" s="371"/>
      <c r="AU480" s="371"/>
      <c r="AV480" s="371"/>
      <c r="AW480" s="371"/>
      <c r="AX480" s="371"/>
      <c r="AY480" s="371"/>
      <c r="AZ480" s="371"/>
      <c r="BA480" s="373"/>
      <c r="BB480" s="449"/>
      <c r="BC480" s="373"/>
      <c r="BD480" s="373"/>
      <c r="BE480" s="373"/>
      <c r="BF480" s="373"/>
      <c r="BG480" s="373"/>
      <c r="BH480" s="373"/>
      <c r="BI480" s="373"/>
      <c r="BJ480" s="373"/>
      <c r="BK480" s="373"/>
      <c r="BL480" s="373"/>
      <c r="BM480" s="373"/>
      <c r="BN480" s="373"/>
      <c r="BO480" s="373"/>
      <c r="BP480" s="373"/>
      <c r="BQ480" s="373"/>
      <c r="BR480" s="373"/>
      <c r="BS480" s="373"/>
      <c r="BT480" s="373"/>
      <c r="BU480" s="373"/>
      <c r="BV480" s="373"/>
      <c r="BW480" s="373"/>
      <c r="BX480" s="373"/>
      <c r="BY480" s="373"/>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8" customFormat="true" ht="25.15" customHeight="true" x14ac:dyDescent="0.2">
      <c r="C481" s="1076" t="s">
        <v>210</v>
      </c>
      <c r="D481" s="1075"/>
      <c r="E481" s="656">
        <v>0.11534749325033361</v>
      </c>
      <c r="F481" s="636"/>
      <c r="G481" s="636"/>
      <c r="H481" s="1076" t="s">
        <v>210</v>
      </c>
      <c r="I481" s="1075"/>
      <c r="J481" s="657">
        <v>9.2761499542767967E-2</v>
      </c>
      <c r="K481" s="636"/>
      <c r="L481" s="636"/>
      <c r="M481" s="1076" t="s">
        <v>215</v>
      </c>
      <c r="N481" s="1075"/>
      <c r="O481" s="658">
        <v>3.5683996054884051E-2</v>
      </c>
      <c r="P481" s="636"/>
      <c r="Q481" s="636"/>
      <c r="AC481" s="371"/>
      <c r="AD481" s="371"/>
      <c r="AE481" s="371"/>
      <c r="AF481" s="371"/>
      <c r="AG481" s="371"/>
      <c r="AH481" s="371"/>
      <c r="AI481" s="371"/>
      <c r="AJ481" s="371"/>
      <c r="AK481" s="371"/>
      <c r="AL481" s="371"/>
      <c r="AM481" s="371"/>
      <c r="AN481" s="371"/>
      <c r="AO481" s="371"/>
      <c r="AP481" s="371"/>
      <c r="AQ481" s="371"/>
      <c r="AR481" s="371"/>
      <c r="AS481" s="371"/>
      <c r="AT481" s="371"/>
      <c r="AU481" s="371"/>
      <c r="AV481" s="371"/>
      <c r="AW481" s="371"/>
      <c r="AX481" s="371"/>
      <c r="AY481" s="371"/>
      <c r="AZ481" s="371"/>
      <c r="BA481" s="373"/>
      <c r="BB481" s="449"/>
      <c r="BC481" s="373"/>
      <c r="BD481" s="373"/>
      <c r="BE481" s="373"/>
      <c r="BF481" s="373"/>
      <c r="BG481" s="373"/>
      <c r="BH481" s="373"/>
      <c r="BI481" s="373"/>
      <c r="BJ481" s="373"/>
      <c r="BK481" s="373"/>
      <c r="BL481" s="373"/>
      <c r="BM481" s="373"/>
      <c r="BN481" s="373"/>
      <c r="BO481" s="373"/>
      <c r="BP481" s="373"/>
      <c r="BQ481" s="373"/>
      <c r="BR481" s="373"/>
      <c r="BS481" s="373"/>
      <c r="BT481" s="373"/>
      <c r="BU481" s="373"/>
      <c r="BV481" s="373"/>
      <c r="BW481" s="373"/>
      <c r="BX481" s="373"/>
      <c r="BY481" s="373"/>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8" customFormat="true" ht="25.15" customHeight="true" x14ac:dyDescent="0.2">
      <c r="C482" s="1076" t="s">
        <v>229</v>
      </c>
      <c r="D482" s="1075"/>
      <c r="E482" s="656">
        <v>5.4843916736787744E-4</v>
      </c>
      <c r="F482" s="636"/>
      <c r="G482" s="636"/>
      <c r="H482" s="1076" t="s">
        <v>229</v>
      </c>
      <c r="I482" s="1075"/>
      <c r="J482" s="657">
        <v>-6.4348541465545706E-4</v>
      </c>
      <c r="K482" s="636"/>
      <c r="L482" s="636"/>
      <c r="M482" s="1076" t="s">
        <v>223</v>
      </c>
      <c r="N482" s="1075"/>
      <c r="O482" s="658">
        <v>1.4723686459537219E-2</v>
      </c>
      <c r="P482" s="636"/>
      <c r="Q482" s="636"/>
      <c r="AC482" s="371"/>
      <c r="AD482" s="371"/>
      <c r="AE482" s="371"/>
      <c r="AF482" s="371"/>
      <c r="AG482" s="371"/>
      <c r="AH482" s="371"/>
      <c r="AI482" s="371"/>
      <c r="AJ482" s="371"/>
      <c r="AK482" s="371"/>
      <c r="AL482" s="371"/>
      <c r="AM482" s="371"/>
      <c r="AN482" s="371"/>
      <c r="AO482" s="371"/>
      <c r="AP482" s="371"/>
      <c r="AQ482" s="371"/>
      <c r="AR482" s="371"/>
      <c r="AS482" s="371"/>
      <c r="AT482" s="371"/>
      <c r="AU482" s="371"/>
      <c r="AV482" s="371"/>
      <c r="AW482" s="371"/>
      <c r="AX482" s="371"/>
      <c r="AY482" s="371"/>
      <c r="AZ482" s="371"/>
      <c r="BA482" s="373"/>
      <c r="BB482" s="449"/>
      <c r="BC482" s="373"/>
      <c r="BD482" s="373"/>
      <c r="BE482" s="373"/>
      <c r="BF482" s="373"/>
      <c r="BG482" s="373"/>
      <c r="BH482" s="373"/>
      <c r="BI482" s="373"/>
      <c r="BJ482" s="373"/>
      <c r="BK482" s="373"/>
      <c r="BL482" s="373"/>
      <c r="BM482" s="373"/>
      <c r="BN482" s="373"/>
      <c r="BO482" s="373"/>
      <c r="BP482" s="373"/>
      <c r="BQ482" s="373"/>
      <c r="BR482" s="373"/>
      <c r="BS482" s="373"/>
      <c r="BT482" s="373"/>
      <c r="BU482" s="373"/>
      <c r="BV482" s="373"/>
      <c r="BW482" s="373"/>
      <c r="BX482" s="373"/>
      <c r="BY482" s="373"/>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8" customFormat="true" ht="25.15" customHeight="true" x14ac:dyDescent="0.2">
      <c r="C483" s="1076" t="s">
        <v>214</v>
      </c>
      <c r="D483" s="1075"/>
      <c r="E483" s="656">
        <v>5.7805555948682252E-2</v>
      </c>
      <c r="F483" s="636"/>
      <c r="G483" s="636"/>
      <c r="H483" s="1076" t="s">
        <v>214</v>
      </c>
      <c r="I483" s="1075"/>
      <c r="J483" s="657">
        <v>6.1949023539318873E-2</v>
      </c>
      <c r="K483" s="636"/>
      <c r="L483" s="636"/>
      <c r="M483" s="1076" t="s">
        <v>216</v>
      </c>
      <c r="N483" s="1075"/>
      <c r="O483" s="658">
        <v>0.12572924178372977</v>
      </c>
      <c r="P483" s="636"/>
      <c r="Q483" s="636"/>
      <c r="AC483" s="371"/>
      <c r="AD483" s="371"/>
      <c r="AE483" s="371"/>
      <c r="AF483" s="371"/>
      <c r="AG483" s="371"/>
      <c r="AH483" s="371"/>
      <c r="AI483" s="371"/>
      <c r="AJ483" s="371"/>
      <c r="AK483" s="371"/>
      <c r="AL483" s="371"/>
      <c r="AM483" s="371"/>
      <c r="AN483" s="371"/>
      <c r="AO483" s="371"/>
      <c r="AP483" s="371"/>
      <c r="AQ483" s="371"/>
      <c r="AR483" s="371"/>
      <c r="AS483" s="371"/>
      <c r="AT483" s="371"/>
      <c r="AU483" s="371"/>
      <c r="AV483" s="371"/>
      <c r="AW483" s="371"/>
      <c r="AX483" s="371"/>
      <c r="AY483" s="371"/>
      <c r="AZ483" s="371"/>
      <c r="BA483" s="373"/>
      <c r="BB483" s="449"/>
      <c r="BC483" s="373"/>
      <c r="BD483" s="373"/>
      <c r="BE483" s="373"/>
      <c r="BF483" s="373"/>
      <c r="BG483" s="373"/>
      <c r="BH483" s="373"/>
      <c r="BI483" s="373"/>
      <c r="BJ483" s="373"/>
      <c r="BK483" s="373"/>
      <c r="BL483" s="373"/>
      <c r="BM483" s="373"/>
      <c r="BN483" s="373"/>
      <c r="BO483" s="373"/>
      <c r="BP483" s="373"/>
      <c r="BQ483" s="373"/>
      <c r="BR483" s="373"/>
      <c r="BS483" s="373"/>
      <c r="BT483" s="373"/>
      <c r="BU483" s="373"/>
      <c r="BV483" s="373"/>
      <c r="BW483" s="373"/>
      <c r="BX483" s="373"/>
      <c r="BY483" s="373"/>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8" customFormat="true" ht="25.15" customHeight="true" x14ac:dyDescent="0.2">
      <c r="C484" s="1076" t="s">
        <v>215</v>
      </c>
      <c r="D484" s="1075"/>
      <c r="E484" s="656">
        <v>9.9663818254490347E-2</v>
      </c>
      <c r="F484" s="636"/>
      <c r="G484" s="636"/>
      <c r="H484" s="1076" t="s">
        <v>215</v>
      </c>
      <c r="I484" s="1075"/>
      <c r="J484" s="657">
        <v>0.11443796495466278</v>
      </c>
      <c r="K484" s="636"/>
      <c r="L484" s="636"/>
      <c r="M484" s="1076" t="s">
        <v>227</v>
      </c>
      <c r="N484" s="1075"/>
      <c r="O484" s="658">
        <v>2.7062527864450299E-2</v>
      </c>
      <c r="P484" s="636"/>
      <c r="Q484" s="636"/>
      <c r="AC484" s="371"/>
      <c r="AD484" s="371"/>
      <c r="AE484" s="371"/>
      <c r="AF484" s="371"/>
      <c r="AG484" s="371"/>
      <c r="AH484" s="371"/>
      <c r="AI484" s="371"/>
      <c r="AJ484" s="371"/>
      <c r="AK484" s="371"/>
      <c r="AL484" s="371"/>
      <c r="AM484" s="371"/>
      <c r="AN484" s="371"/>
      <c r="AO484" s="371"/>
      <c r="AP484" s="371"/>
      <c r="AQ484" s="371"/>
      <c r="AR484" s="371"/>
      <c r="AS484" s="371"/>
      <c r="AT484" s="371"/>
      <c r="AU484" s="371"/>
      <c r="AV484" s="371"/>
      <c r="AW484" s="371"/>
      <c r="AX484" s="371"/>
      <c r="AY484" s="371"/>
      <c r="AZ484" s="371"/>
      <c r="BA484" s="373"/>
      <c r="BB484" s="449"/>
      <c r="BC484" s="373"/>
      <c r="BD484" s="373"/>
      <c r="BE484" s="373"/>
      <c r="BF484" s="373"/>
      <c r="BG484" s="373"/>
      <c r="BH484" s="373"/>
      <c r="BI484" s="373"/>
      <c r="BJ484" s="373"/>
      <c r="BK484" s="373"/>
      <c r="BL484" s="373"/>
      <c r="BM484" s="373"/>
      <c r="BN484" s="373"/>
      <c r="BO484" s="373"/>
      <c r="BP484" s="373"/>
      <c r="BQ484" s="373"/>
      <c r="BR484" s="373"/>
      <c r="BS484" s="373"/>
      <c r="BT484" s="373"/>
      <c r="BU484" s="373"/>
      <c r="BV484" s="373"/>
      <c r="BW484" s="373"/>
      <c r="BX484" s="373"/>
      <c r="BY484" s="373"/>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8" customFormat="true" ht="25.15" customHeight="true" x14ac:dyDescent="0.2">
      <c r="C485" s="1076" t="s">
        <v>223</v>
      </c>
      <c r="D485" s="1075"/>
      <c r="E485" s="656">
        <v>1.9164707893782558E-2</v>
      </c>
      <c r="F485" s="636"/>
      <c r="G485" s="636"/>
      <c r="H485" s="1076" t="s">
        <v>223</v>
      </c>
      <c r="I485" s="1075"/>
      <c r="J485" s="657">
        <v>1.1146701774054945E-2</v>
      </c>
      <c r="K485" s="636"/>
      <c r="L485" s="636"/>
      <c r="M485" s="1076" t="s">
        <v>211</v>
      </c>
      <c r="N485" s="1075"/>
      <c r="O485" s="658">
        <v>-0.1661333404783924</v>
      </c>
      <c r="P485" s="636"/>
      <c r="Q485" s="636"/>
      <c r="AC485" s="371"/>
      <c r="AD485" s="371"/>
      <c r="AE485" s="371"/>
      <c r="AF485" s="371"/>
      <c r="AG485" s="371"/>
      <c r="AH485" s="371"/>
      <c r="AI485" s="371"/>
      <c r="AJ485" s="371"/>
      <c r="AK485" s="371"/>
      <c r="AL485" s="371"/>
      <c r="AM485" s="371"/>
      <c r="AN485" s="371"/>
      <c r="AO485" s="371"/>
      <c r="AP485" s="371"/>
      <c r="AQ485" s="371"/>
      <c r="AR485" s="371"/>
      <c r="AS485" s="371"/>
      <c r="AT485" s="371"/>
      <c r="AU485" s="371"/>
      <c r="AV485" s="371"/>
      <c r="AW485" s="371"/>
      <c r="AX485" s="371"/>
      <c r="AY485" s="371"/>
      <c r="AZ485" s="371"/>
      <c r="BA485" s="373"/>
      <c r="BB485" s="449"/>
      <c r="BC485" s="373"/>
      <c r="BD485" s="373"/>
      <c r="BE485" s="373"/>
      <c r="BF485" s="373"/>
      <c r="BG485" s="373"/>
      <c r="BH485" s="373"/>
      <c r="BI485" s="373"/>
      <c r="BJ485" s="373"/>
      <c r="BK485" s="373"/>
      <c r="BL485" s="373"/>
      <c r="BM485" s="373"/>
      <c r="BN485" s="373"/>
      <c r="BO485" s="373"/>
      <c r="BP485" s="373"/>
      <c r="BQ485" s="373"/>
      <c r="BR485" s="373"/>
      <c r="BS485" s="373"/>
      <c r="BT485" s="373"/>
      <c r="BU485" s="373"/>
      <c r="BV485" s="373"/>
      <c r="BW485" s="373"/>
      <c r="BX485" s="373"/>
      <c r="BY485" s="373"/>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8" customFormat="true" ht="25.15" customHeight="true" x14ac:dyDescent="0.2">
      <c r="C486" s="1076" t="s">
        <v>216</v>
      </c>
      <c r="D486" s="1075"/>
      <c r="E486" s="656">
        <v>0.10025503921318255</v>
      </c>
      <c r="F486" s="636"/>
      <c r="G486" s="636"/>
      <c r="H486" s="1076" t="s">
        <v>216</v>
      </c>
      <c r="I486" s="1075"/>
      <c r="J486" s="657">
        <v>6.8155745170366627E-2</v>
      </c>
      <c r="K486" s="636"/>
      <c r="L486" s="636"/>
      <c r="M486" s="1076" t="s">
        <v>226</v>
      </c>
      <c r="N486" s="1075"/>
      <c r="O486" s="658">
        <v>2.9064801890056651E-2</v>
      </c>
      <c r="P486" s="636"/>
      <c r="Q486" s="636"/>
      <c r="AC486" s="371"/>
      <c r="AD486" s="371"/>
      <c r="AE486" s="371"/>
      <c r="AF486" s="371"/>
      <c r="AG486" s="371"/>
      <c r="AH486" s="371"/>
      <c r="AI486" s="371"/>
      <c r="AJ486" s="371"/>
      <c r="AK486" s="371"/>
      <c r="AL486" s="371"/>
      <c r="AM486" s="371"/>
      <c r="AN486" s="371"/>
      <c r="AO486" s="371"/>
      <c r="AP486" s="371"/>
      <c r="AQ486" s="371"/>
      <c r="AR486" s="371"/>
      <c r="AS486" s="371"/>
      <c r="AT486" s="371"/>
      <c r="AU486" s="371"/>
      <c r="AV486" s="371"/>
      <c r="AW486" s="371"/>
      <c r="AX486" s="371"/>
      <c r="AY486" s="371"/>
      <c r="AZ486" s="371"/>
      <c r="BA486" s="373"/>
      <c r="BB486" s="449"/>
      <c r="BC486" s="373"/>
      <c r="BD486" s="373"/>
      <c r="BE486" s="373"/>
      <c r="BF486" s="373"/>
      <c r="BG486" s="373"/>
      <c r="BH486" s="373"/>
      <c r="BI486" s="373"/>
      <c r="BJ486" s="373"/>
      <c r="BK486" s="373"/>
      <c r="BL486" s="373"/>
      <c r="BM486" s="373"/>
      <c r="BN486" s="373"/>
      <c r="BO486" s="373"/>
      <c r="BP486" s="373"/>
      <c r="BQ486" s="373"/>
      <c r="BR486" s="373"/>
      <c r="BS486" s="373"/>
      <c r="BT486" s="373"/>
      <c r="BU486" s="373"/>
      <c r="BV486" s="373"/>
      <c r="BW486" s="373"/>
      <c r="BX486" s="373"/>
      <c r="BY486" s="373"/>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8" customFormat="true" ht="25.15" customHeight="true" x14ac:dyDescent="0.2">
      <c r="C487" s="1076" t="s">
        <v>227</v>
      </c>
      <c r="D487" s="1075"/>
      <c r="E487" s="656">
        <v>1.262270291534813E-2</v>
      </c>
      <c r="F487" s="636"/>
      <c r="G487" s="636"/>
      <c r="H487" s="1076" t="s">
        <v>227</v>
      </c>
      <c r="I487" s="1075"/>
      <c r="J487" s="657">
        <v>6.0962681820770194E-3</v>
      </c>
      <c r="K487" s="636"/>
      <c r="L487" s="636"/>
      <c r="M487" s="1076" t="s">
        <v>228</v>
      </c>
      <c r="N487" s="1075"/>
      <c r="O487" s="659">
        <v>2.1941215127332422E-2</v>
      </c>
      <c r="P487" s="636"/>
      <c r="Q487" s="636"/>
      <c r="AC487" s="371"/>
      <c r="AD487" s="371"/>
      <c r="AE487" s="371"/>
      <c r="AF487" s="371"/>
      <c r="AG487" s="371"/>
      <c r="AH487" s="371"/>
      <c r="AI487" s="371"/>
      <c r="AJ487" s="371"/>
      <c r="AK487" s="371"/>
      <c r="AL487" s="371"/>
      <c r="AM487" s="371"/>
      <c r="AN487" s="371"/>
      <c r="AO487" s="371"/>
      <c r="AP487" s="371"/>
      <c r="AQ487" s="371"/>
      <c r="AR487" s="371"/>
      <c r="AS487" s="371"/>
      <c r="AT487" s="371"/>
      <c r="AU487" s="371"/>
      <c r="AV487" s="371"/>
      <c r="AW487" s="371"/>
      <c r="AX487" s="371"/>
      <c r="AY487" s="371"/>
      <c r="AZ487" s="371"/>
      <c r="BA487" s="373"/>
      <c r="BB487" s="449"/>
      <c r="BC487" s="373"/>
      <c r="BD487" s="373"/>
      <c r="BE487" s="373"/>
      <c r="BF487" s="373"/>
      <c r="BG487" s="373"/>
      <c r="BH487" s="373"/>
      <c r="BI487" s="373"/>
      <c r="BJ487" s="373"/>
      <c r="BK487" s="373"/>
      <c r="BL487" s="373"/>
      <c r="BM487" s="373"/>
      <c r="BN487" s="373"/>
      <c r="BO487" s="373"/>
      <c r="BP487" s="373"/>
      <c r="BQ487" s="373"/>
      <c r="BR487" s="373"/>
      <c r="BS487" s="373"/>
      <c r="BT487" s="373"/>
      <c r="BU487" s="373"/>
      <c r="BV487" s="373"/>
      <c r="BW487" s="373"/>
      <c r="BX487" s="373"/>
      <c r="BY487" s="373"/>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8" customFormat="true" ht="25.15" customHeight="true" x14ac:dyDescent="0.2">
      <c r="C488" s="1076" t="s">
        <v>211</v>
      </c>
      <c r="D488" s="1075"/>
      <c r="E488" s="656">
        <v>-0.14643560048670892</v>
      </c>
      <c r="F488" s="636"/>
      <c r="G488" s="636"/>
      <c r="H488" s="1076" t="s">
        <v>211</v>
      </c>
      <c r="I488" s="1075"/>
      <c r="J488" s="657">
        <v>-0.14087769539215009</v>
      </c>
      <c r="K488" s="636"/>
      <c r="L488" s="636"/>
      <c r="M488" s="1074"/>
      <c r="N488" s="1075"/>
      <c r="O488" s="652"/>
      <c r="P488" s="636"/>
      <c r="Q488" s="636"/>
      <c r="AC488" s="371"/>
      <c r="AD488" s="371"/>
      <c r="AE488" s="371"/>
      <c r="AF488" s="371"/>
      <c r="AG488" s="371"/>
      <c r="AH488" s="371"/>
      <c r="AI488" s="371"/>
      <c r="AJ488" s="371"/>
      <c r="AK488" s="371"/>
      <c r="AL488" s="371"/>
      <c r="AM488" s="371"/>
      <c r="AN488" s="371"/>
      <c r="AO488" s="371"/>
      <c r="AP488" s="371"/>
      <c r="AQ488" s="371"/>
      <c r="AR488" s="371"/>
      <c r="AS488" s="371"/>
      <c r="AT488" s="371"/>
      <c r="AU488" s="371"/>
      <c r="AV488" s="371"/>
      <c r="AW488" s="371"/>
      <c r="AX488" s="371"/>
      <c r="AY488" s="371"/>
      <c r="AZ488" s="371"/>
      <c r="BA488" s="373"/>
      <c r="BB488" s="449"/>
      <c r="BC488" s="373"/>
      <c r="BD488" s="373"/>
      <c r="BE488" s="373"/>
      <c r="BF488" s="373"/>
      <c r="BG488" s="373"/>
      <c r="BH488" s="373"/>
      <c r="BI488" s="373"/>
      <c r="BJ488" s="373"/>
      <c r="BK488" s="373"/>
      <c r="BL488" s="373"/>
      <c r="BM488" s="373"/>
      <c r="BN488" s="373"/>
      <c r="BO488" s="373"/>
      <c r="BP488" s="373"/>
      <c r="BQ488" s="373"/>
      <c r="BR488" s="373"/>
      <c r="BS488" s="373"/>
      <c r="BT488" s="373"/>
      <c r="BU488" s="373"/>
      <c r="BV488" s="373"/>
      <c r="BW488" s="373"/>
      <c r="BX488" s="373"/>
      <c r="BY488" s="373"/>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8" customFormat="true" ht="25.15" customHeight="true" x14ac:dyDescent="0.2">
      <c r="C489" s="1076" t="s">
        <v>226</v>
      </c>
      <c r="D489" s="1075"/>
      <c r="E489" s="656">
        <v>-4.5736672614839701E-4</v>
      </c>
      <c r="F489" s="636"/>
      <c r="G489" s="636"/>
      <c r="H489" s="1076" t="s">
        <v>226</v>
      </c>
      <c r="I489" s="1075"/>
      <c r="J489" s="657">
        <v>-3.078590070368726E-3</v>
      </c>
      <c r="K489" s="636"/>
      <c r="L489" s="636"/>
      <c r="M489" s="1074"/>
      <c r="N489" s="1075"/>
      <c r="O489" s="636"/>
      <c r="P489" s="636"/>
      <c r="Q489" s="636"/>
      <c r="AC489" s="371"/>
      <c r="AD489" s="371"/>
      <c r="AE489" s="371"/>
      <c r="AF489" s="371"/>
      <c r="AG489" s="371"/>
      <c r="AH489" s="371"/>
      <c r="AI489" s="371"/>
      <c r="AJ489" s="371"/>
      <c r="AK489" s="371"/>
      <c r="AL489" s="371"/>
      <c r="AM489" s="371"/>
      <c r="AN489" s="371"/>
      <c r="AO489" s="371"/>
      <c r="AP489" s="371"/>
      <c r="AQ489" s="371"/>
      <c r="AR489" s="371"/>
      <c r="AS489" s="371"/>
      <c r="AT489" s="371"/>
      <c r="AU489" s="371"/>
      <c r="AV489" s="371"/>
      <c r="AW489" s="371"/>
      <c r="AX489" s="371"/>
      <c r="AY489" s="371"/>
      <c r="AZ489" s="371"/>
      <c r="BA489" s="373"/>
      <c r="BB489" s="449"/>
      <c r="BC489" s="373"/>
      <c r="BD489" s="373"/>
      <c r="BE489" s="373"/>
      <c r="BF489" s="373"/>
      <c r="BG489" s="373"/>
      <c r="BH489" s="373"/>
      <c r="BI489" s="373"/>
      <c r="BJ489" s="373"/>
      <c r="BK489" s="373"/>
      <c r="BL489" s="373"/>
      <c r="BM489" s="373"/>
      <c r="BN489" s="373"/>
      <c r="BO489" s="373"/>
      <c r="BP489" s="373"/>
      <c r="BQ489" s="373"/>
      <c r="BR489" s="373"/>
      <c r="BS489" s="373"/>
      <c r="BT489" s="373"/>
      <c r="BU489" s="373"/>
      <c r="BV489" s="373"/>
      <c r="BW489" s="373"/>
      <c r="BX489" s="373"/>
      <c r="BY489" s="373"/>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8" customFormat="true" ht="25.15" customHeight="true" x14ac:dyDescent="0.2">
      <c r="C490" s="1076" t="s">
        <v>228</v>
      </c>
      <c r="D490" s="1075"/>
      <c r="E490" s="660">
        <v>8.9639899487819075E-4</v>
      </c>
      <c r="F490" s="636"/>
      <c r="G490" s="636"/>
      <c r="H490" s="1076" t="s">
        <v>228</v>
      </c>
      <c r="I490" s="1075"/>
      <c r="J490" s="661">
        <v>-4.0064088125996884E-3</v>
      </c>
      <c r="K490" s="636"/>
      <c r="L490" s="636"/>
      <c r="M490" s="1077" t="s">
        <v>237</v>
      </c>
      <c r="N490" s="1075"/>
      <c r="O490" s="1075"/>
      <c r="P490" s="636"/>
      <c r="Q490" s="636"/>
      <c r="AC490" s="371"/>
      <c r="AD490" s="371"/>
      <c r="AE490" s="371"/>
      <c r="AF490" s="371"/>
      <c r="AG490" s="371"/>
      <c r="AH490" s="371"/>
      <c r="AI490" s="371"/>
      <c r="AJ490" s="371"/>
      <c r="AK490" s="371"/>
      <c r="AL490" s="371"/>
      <c r="AM490" s="371"/>
      <c r="AN490" s="371"/>
      <c r="AO490" s="371"/>
      <c r="AP490" s="371"/>
      <c r="AQ490" s="371"/>
      <c r="AR490" s="371"/>
      <c r="AS490" s="371"/>
      <c r="AT490" s="371"/>
      <c r="AU490" s="371"/>
      <c r="AV490" s="371"/>
      <c r="AW490" s="371"/>
      <c r="AX490" s="371"/>
      <c r="AY490" s="371"/>
      <c r="AZ490" s="371"/>
      <c r="BA490" s="373"/>
      <c r="BB490" s="449"/>
      <c r="BC490" s="373"/>
      <c r="BD490" s="373"/>
      <c r="BE490" s="373"/>
      <c r="BF490" s="373"/>
      <c r="BG490" s="373"/>
      <c r="BH490" s="373"/>
      <c r="BI490" s="373"/>
      <c r="BJ490" s="373"/>
      <c r="BK490" s="373"/>
      <c r="BL490" s="373"/>
      <c r="BM490" s="373"/>
      <c r="BN490" s="373"/>
      <c r="BO490" s="373"/>
      <c r="BP490" s="373"/>
      <c r="BQ490" s="373"/>
      <c r="BR490" s="373"/>
      <c r="BS490" s="373"/>
      <c r="BT490" s="373"/>
      <c r="BU490" s="373"/>
      <c r="BV490" s="373"/>
      <c r="BW490" s="373"/>
      <c r="BX490" s="373"/>
      <c r="BY490" s="373"/>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8" customFormat="true" ht="25.15" customHeight="true" x14ac:dyDescent="0.2">
      <c r="C491" s="1074"/>
      <c r="D491" s="1075"/>
      <c r="E491" s="652"/>
      <c r="F491" s="636"/>
      <c r="G491" s="636"/>
      <c r="H491" s="1074"/>
      <c r="I491" s="1075"/>
      <c r="J491" s="652"/>
      <c r="K491" s="636"/>
      <c r="L491" s="636"/>
      <c r="M491" s="1078" t="s">
        <v>204</v>
      </c>
      <c r="N491" s="1075"/>
      <c r="O491" s="678" t="s">
        <v>205</v>
      </c>
      <c r="P491" s="636"/>
      <c r="Q491" s="636"/>
      <c r="AC491" s="371"/>
      <c r="AD491" s="371"/>
      <c r="AE491" s="371"/>
      <c r="AF491" s="371"/>
      <c r="AG491" s="371"/>
      <c r="AH491" s="371"/>
      <c r="AI491" s="371"/>
      <c r="AJ491" s="371"/>
      <c r="AK491" s="371"/>
      <c r="AL491" s="371"/>
      <c r="AM491" s="371"/>
      <c r="AN491" s="371"/>
      <c r="AO491" s="371"/>
      <c r="AP491" s="371"/>
      <c r="AQ491" s="371"/>
      <c r="AR491" s="371"/>
      <c r="AS491" s="371"/>
      <c r="AT491" s="371"/>
      <c r="AU491" s="371"/>
      <c r="AV491" s="371"/>
      <c r="AW491" s="371"/>
      <c r="AX491" s="371"/>
      <c r="AY491" s="371"/>
      <c r="AZ491" s="371"/>
      <c r="BA491" s="373"/>
      <c r="BB491" s="449"/>
      <c r="BC491" s="373"/>
      <c r="BD491" s="373"/>
      <c r="BE491" s="373"/>
      <c r="BF491" s="373"/>
      <c r="BG491" s="373"/>
      <c r="BH491" s="373"/>
      <c r="BI491" s="373"/>
      <c r="BJ491" s="373"/>
      <c r="BK491" s="373"/>
      <c r="BL491" s="373"/>
      <c r="BM491" s="373"/>
      <c r="BN491" s="373"/>
      <c r="BO491" s="373"/>
      <c r="BP491" s="373"/>
      <c r="BQ491" s="373"/>
      <c r="BR491" s="373"/>
      <c r="BS491" s="373"/>
      <c r="BT491" s="373"/>
      <c r="BU491" s="373"/>
      <c r="BV491" s="373"/>
      <c r="BW491" s="373"/>
      <c r="BX491" s="373"/>
      <c r="BY491" s="373"/>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8" customFormat="true" ht="25.15" customHeight="true" x14ac:dyDescent="0.2">
      <c r="C492" s="1074"/>
      <c r="D492" s="1075"/>
      <c r="E492" s="636"/>
      <c r="F492" s="636"/>
      <c r="G492" s="636"/>
      <c r="H492" s="1074"/>
      <c r="I492" s="1075"/>
      <c r="J492" s="636"/>
      <c r="K492" s="636"/>
      <c r="L492" s="636"/>
      <c r="M492" s="1076" t="s">
        <v>205</v>
      </c>
      <c r="N492" s="1075"/>
      <c r="O492" s="679">
        <v>0.99999999999999967</v>
      </c>
      <c r="P492" s="636"/>
      <c r="Q492" s="636"/>
      <c r="AC492" s="371"/>
      <c r="AD492" s="371"/>
      <c r="AE492" s="371"/>
      <c r="AF492" s="371"/>
      <c r="AG492" s="371"/>
      <c r="AH492" s="371"/>
      <c r="AI492" s="371"/>
      <c r="AJ492" s="371"/>
      <c r="AK492" s="371"/>
      <c r="AL492" s="371"/>
      <c r="AM492" s="371"/>
      <c r="AN492" s="371"/>
      <c r="AO492" s="371"/>
      <c r="AP492" s="371"/>
      <c r="AQ492" s="371"/>
      <c r="AR492" s="371"/>
      <c r="AS492" s="371"/>
      <c r="AT492" s="371"/>
      <c r="AU492" s="371"/>
      <c r="AV492" s="371"/>
      <c r="AW492" s="371"/>
      <c r="AX492" s="371"/>
      <c r="AY492" s="371"/>
      <c r="AZ492" s="371"/>
      <c r="BA492" s="373"/>
      <c r="BB492" s="449"/>
      <c r="BC492" s="373"/>
      <c r="BD492" s="373"/>
      <c r="BE492" s="373"/>
      <c r="BF492" s="373"/>
      <c r="BG492" s="373"/>
      <c r="BH492" s="373"/>
      <c r="BI492" s="373"/>
      <c r="BJ492" s="373"/>
      <c r="BK492" s="373"/>
      <c r="BL492" s="373"/>
      <c r="BM492" s="373"/>
      <c r="BN492" s="373"/>
      <c r="BO492" s="373"/>
      <c r="BP492" s="373"/>
      <c r="BQ492" s="373"/>
      <c r="BR492" s="373"/>
      <c r="BS492" s="373"/>
      <c r="BT492" s="373"/>
      <c r="BU492" s="373"/>
      <c r="BV492" s="373"/>
      <c r="BW492" s="373"/>
      <c r="BX492" s="373"/>
      <c r="BY492" s="373"/>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8" customFormat="true" ht="25.15" customHeight="true" x14ac:dyDescent="0.2">
      <c r="C493" s="1077" t="s">
        <v>237</v>
      </c>
      <c r="D493" s="1075"/>
      <c r="E493" s="1075"/>
      <c r="F493" s="636"/>
      <c r="G493" s="636"/>
      <c r="H493" s="1077" t="s">
        <v>237</v>
      </c>
      <c r="I493" s="1075"/>
      <c r="J493" s="1075"/>
      <c r="K493" s="636"/>
      <c r="L493" s="636"/>
      <c r="M493" s="1074"/>
      <c r="N493" s="1075"/>
      <c r="O493" s="652"/>
      <c r="P493" s="636"/>
      <c r="Q493" s="636"/>
      <c r="AC493" s="371"/>
      <c r="AD493" s="371"/>
      <c r="AE493" s="371"/>
      <c r="AF493" s="371"/>
      <c r="AG493" s="371"/>
      <c r="AH493" s="371"/>
      <c r="AI493" s="371"/>
      <c r="AJ493" s="371"/>
      <c r="AK493" s="371"/>
      <c r="AL493" s="371"/>
      <c r="AM493" s="371"/>
      <c r="AN493" s="371"/>
      <c r="AO493" s="371"/>
      <c r="AP493" s="371"/>
      <c r="AQ493" s="371"/>
      <c r="AR493" s="371"/>
      <c r="AS493" s="371"/>
      <c r="AT493" s="371"/>
      <c r="AU493" s="371"/>
      <c r="AV493" s="371"/>
      <c r="AW493" s="371"/>
      <c r="AX493" s="371"/>
      <c r="AY493" s="371"/>
      <c r="AZ493" s="371"/>
      <c r="BA493" s="373"/>
      <c r="BB493" s="449"/>
      <c r="BC493" s="373"/>
      <c r="BD493" s="373"/>
      <c r="BE493" s="373"/>
      <c r="BF493" s="373"/>
      <c r="BG493" s="373"/>
      <c r="BH493" s="373"/>
      <c r="BI493" s="373"/>
      <c r="BJ493" s="373"/>
      <c r="BK493" s="373"/>
      <c r="BL493" s="373"/>
      <c r="BM493" s="373"/>
      <c r="BN493" s="373"/>
      <c r="BO493" s="373"/>
      <c r="BP493" s="373"/>
      <c r="BQ493" s="373"/>
      <c r="BR493" s="373"/>
      <c r="BS493" s="373"/>
      <c r="BT493" s="373"/>
      <c r="BU493" s="373"/>
      <c r="BV493" s="373"/>
      <c r="BW493" s="373"/>
      <c r="BX493" s="373"/>
      <c r="BY493" s="373"/>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8" customFormat="true" ht="25.15" customHeight="true" x14ac:dyDescent="0.2">
      <c r="C494" s="1078" t="s">
        <v>204</v>
      </c>
      <c r="D494" s="1075"/>
      <c r="E494" s="680" t="s">
        <v>205</v>
      </c>
      <c r="F494" s="636"/>
      <c r="G494" s="636"/>
      <c r="H494" s="1078" t="s">
        <v>204</v>
      </c>
      <c r="I494" s="1075"/>
      <c r="J494" s="681" t="s">
        <v>205</v>
      </c>
      <c r="K494" s="636"/>
      <c r="L494" s="636"/>
      <c r="M494" s="1074"/>
      <c r="N494" s="1075"/>
      <c r="O494" s="636"/>
      <c r="P494" s="636"/>
      <c r="Q494" s="636"/>
      <c r="AC494" s="371"/>
      <c r="AD494" s="371"/>
      <c r="AE494" s="371"/>
      <c r="AF494" s="371"/>
      <c r="AG494" s="371"/>
      <c r="AH494" s="371"/>
      <c r="AI494" s="371"/>
      <c r="AJ494" s="371"/>
      <c r="AK494" s="371"/>
      <c r="AL494" s="371"/>
      <c r="AM494" s="371"/>
      <c r="AN494" s="371"/>
      <c r="AO494" s="371"/>
      <c r="AP494" s="371"/>
      <c r="AQ494" s="371"/>
      <c r="AR494" s="371"/>
      <c r="AS494" s="371"/>
      <c r="AT494" s="371"/>
      <c r="AU494" s="371"/>
      <c r="AV494" s="371"/>
      <c r="AW494" s="371"/>
      <c r="AX494" s="371"/>
      <c r="AY494" s="371"/>
      <c r="AZ494" s="371"/>
      <c r="BA494" s="373"/>
      <c r="BB494" s="449"/>
      <c r="BC494" s="373"/>
      <c r="BD494" s="373"/>
      <c r="BE494" s="373"/>
      <c r="BF494" s="373"/>
      <c r="BG494" s="373"/>
      <c r="BH494" s="373"/>
      <c r="BI494" s="373"/>
      <c r="BJ494" s="373"/>
      <c r="BK494" s="373"/>
      <c r="BL494" s="373"/>
      <c r="BM494" s="373"/>
      <c r="BN494" s="373"/>
      <c r="BO494" s="373"/>
      <c r="BP494" s="373"/>
      <c r="BQ494" s="373"/>
      <c r="BR494" s="373"/>
      <c r="BS494" s="373"/>
      <c r="BT494" s="373"/>
      <c r="BU494" s="373"/>
      <c r="BV494" s="373"/>
      <c r="BW494" s="373"/>
      <c r="BX494" s="373"/>
      <c r="BY494" s="373"/>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8" customFormat="true" ht="25.15" customHeight="true" x14ac:dyDescent="0.2">
      <c r="C495" s="1076" t="s">
        <v>205</v>
      </c>
      <c r="D495" s="1075"/>
      <c r="E495" s="682">
        <v>1.0000000000000002</v>
      </c>
      <c r="F495" s="636"/>
      <c r="G495" s="636"/>
      <c r="H495" s="1076" t="s">
        <v>205</v>
      </c>
      <c r="I495" s="1075"/>
      <c r="J495" s="683">
        <v>0.99999999999999989</v>
      </c>
      <c r="K495" s="636"/>
      <c r="L495" s="636"/>
      <c r="M495" s="1074"/>
      <c r="N495" s="1075"/>
      <c r="O495" s="636"/>
      <c r="P495" s="636"/>
      <c r="Q495" s="636"/>
      <c r="AC495" s="371"/>
      <c r="AD495" s="371"/>
      <c r="AE495" s="371"/>
      <c r="AF495" s="371"/>
      <c r="AG495" s="371"/>
      <c r="AH495" s="371"/>
      <c r="AI495" s="371"/>
      <c r="AJ495" s="371"/>
      <c r="AK495" s="371"/>
      <c r="AL495" s="371"/>
      <c r="AM495" s="371"/>
      <c r="AN495" s="371"/>
      <c r="AO495" s="371"/>
      <c r="AP495" s="371"/>
      <c r="AQ495" s="371"/>
      <c r="AR495" s="371"/>
      <c r="AS495" s="371"/>
      <c r="AT495" s="371"/>
      <c r="AU495" s="371"/>
      <c r="AV495" s="371"/>
      <c r="AW495" s="371"/>
      <c r="AX495" s="371"/>
      <c r="AY495" s="371"/>
      <c r="AZ495" s="371"/>
      <c r="BA495" s="373"/>
      <c r="BB495" s="449"/>
      <c r="BC495" s="373"/>
      <c r="BD495" s="373"/>
      <c r="BE495" s="373"/>
      <c r="BF495" s="373"/>
      <c r="BG495" s="373"/>
      <c r="BH495" s="373"/>
      <c r="BI495" s="373"/>
      <c r="BJ495" s="373"/>
      <c r="BK495" s="373"/>
      <c r="BL495" s="373"/>
      <c r="BM495" s="373"/>
      <c r="BN495" s="373"/>
      <c r="BO495" s="373"/>
      <c r="BP495" s="373"/>
      <c r="BQ495" s="373"/>
      <c r="BR495" s="373"/>
      <c r="BS495" s="373"/>
      <c r="BT495" s="373"/>
      <c r="BU495" s="373"/>
      <c r="BV495" s="373"/>
      <c r="BW495" s="373"/>
      <c r="BX495" s="373"/>
      <c r="BY495" s="373"/>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8" customFormat="true" ht="25.15" customHeight="true" x14ac:dyDescent="0.2">
      <c r="C496" s="1074"/>
      <c r="D496" s="1075"/>
      <c r="E496" s="652"/>
      <c r="F496" s="636"/>
      <c r="G496" s="636"/>
      <c r="H496" s="1074"/>
      <c r="I496" s="1075"/>
      <c r="J496" s="652"/>
      <c r="K496" s="636"/>
      <c r="L496" s="636"/>
      <c r="M496" s="1074"/>
      <c r="N496" s="1075"/>
      <c r="O496" s="636"/>
      <c r="P496" s="636"/>
      <c r="Q496" s="636"/>
      <c r="AC496" s="371"/>
      <c r="AD496" s="371"/>
      <c r="AE496" s="371"/>
      <c r="AF496" s="371"/>
      <c r="AG496" s="371"/>
      <c r="AH496" s="371"/>
      <c r="AI496" s="371"/>
      <c r="AJ496" s="371"/>
      <c r="AK496" s="371"/>
      <c r="AL496" s="371"/>
      <c r="AM496" s="371"/>
      <c r="AN496" s="371"/>
      <c r="AO496" s="371"/>
      <c r="AP496" s="371"/>
      <c r="AQ496" s="371"/>
      <c r="AR496" s="371"/>
      <c r="AS496" s="371"/>
      <c r="AT496" s="371"/>
      <c r="AU496" s="371"/>
      <c r="AV496" s="371"/>
      <c r="AW496" s="371"/>
      <c r="AX496" s="371"/>
      <c r="AY496" s="371"/>
      <c r="AZ496" s="371"/>
      <c r="BA496" s="373"/>
      <c r="BB496" s="449"/>
      <c r="BC496" s="373"/>
      <c r="BD496" s="373"/>
      <c r="BE496" s="373"/>
      <c r="BF496" s="373"/>
      <c r="BG496" s="373"/>
      <c r="BH496" s="373"/>
      <c r="BI496" s="373"/>
      <c r="BJ496" s="373"/>
      <c r="BK496" s="373"/>
      <c r="BL496" s="373"/>
      <c r="BM496" s="373"/>
      <c r="BN496" s="373"/>
      <c r="BO496" s="373"/>
      <c r="BP496" s="373"/>
      <c r="BQ496" s="373"/>
      <c r="BR496" s="373"/>
      <c r="BS496" s="373"/>
      <c r="BT496" s="373"/>
      <c r="BU496" s="373"/>
      <c r="BV496" s="373"/>
      <c r="BW496" s="373"/>
      <c r="BX496" s="373"/>
      <c r="BY496" s="373"/>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8" customFormat="true" ht="25.15" customHeight="true" x14ac:dyDescent="0.2">
      <c r="C497" s="1074"/>
      <c r="D497" s="1075"/>
      <c r="E497" s="636"/>
      <c r="F497" s="636"/>
      <c r="G497" s="636"/>
      <c r="H497" s="1074"/>
      <c r="I497" s="1075"/>
      <c r="J497" s="636"/>
      <c r="K497" s="636"/>
      <c r="L497" s="636"/>
      <c r="M497" s="1074"/>
      <c r="N497" s="1075"/>
      <c r="O497" s="636"/>
      <c r="P497" s="636"/>
      <c r="Q497" s="636"/>
      <c r="AC497" s="371"/>
      <c r="AD497" s="371"/>
      <c r="AE497" s="371"/>
      <c r="AF497" s="371"/>
      <c r="AG497" s="371"/>
      <c r="AH497" s="371"/>
      <c r="AI497" s="371"/>
      <c r="AJ497" s="371"/>
      <c r="AK497" s="371"/>
      <c r="AL497" s="371"/>
      <c r="AM497" s="371"/>
      <c r="AN497" s="371"/>
      <c r="AO497" s="371"/>
      <c r="AP497" s="371"/>
      <c r="AQ497" s="371"/>
      <c r="AR497" s="371"/>
      <c r="AS497" s="371"/>
      <c r="AT497" s="371"/>
      <c r="AU497" s="371"/>
      <c r="AV497" s="371"/>
      <c r="AW497" s="371"/>
      <c r="AX497" s="371"/>
      <c r="AY497" s="371"/>
      <c r="AZ497" s="371"/>
      <c r="BA497" s="373"/>
      <c r="BB497" s="449"/>
      <c r="BC497" s="373"/>
      <c r="BD497" s="373"/>
      <c r="BE497" s="373"/>
      <c r="BF497" s="373"/>
      <c r="BG497" s="373"/>
      <c r="BH497" s="373"/>
      <c r="BI497" s="373"/>
      <c r="BJ497" s="373"/>
      <c r="BK497" s="373"/>
      <c r="BL497" s="373"/>
      <c r="BM497" s="373"/>
      <c r="BN497" s="373"/>
      <c r="BO497" s="373"/>
      <c r="BP497" s="373"/>
      <c r="BQ497" s="373"/>
      <c r="BR497" s="373"/>
      <c r="BS497" s="373"/>
      <c r="BT497" s="373"/>
      <c r="BU497" s="373"/>
      <c r="BV497" s="373"/>
      <c r="BW497" s="373"/>
      <c r="BX497" s="373"/>
      <c r="BY497" s="373"/>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8" customFormat="true" ht="25.15" customHeight="true" x14ac:dyDescent="0.2">
      <c r="C498" s="1074"/>
      <c r="D498" s="1075"/>
      <c r="E498" s="636"/>
      <c r="F498" s="636"/>
      <c r="G498" s="636"/>
      <c r="H498" s="1074"/>
      <c r="I498" s="1075"/>
      <c r="J498" s="636"/>
      <c r="K498" s="636"/>
      <c r="L498" s="636"/>
      <c r="M498" s="1074"/>
      <c r="N498" s="1075"/>
      <c r="O498" s="636"/>
      <c r="P498" s="636"/>
      <c r="Q498" s="636"/>
      <c r="AC498" s="371"/>
      <c r="AD498" s="371"/>
      <c r="AE498" s="371"/>
      <c r="AF498" s="371"/>
      <c r="AG498" s="371"/>
      <c r="AH498" s="371"/>
      <c r="AI498" s="371"/>
      <c r="AJ498" s="371"/>
      <c r="AK498" s="371"/>
      <c r="AL498" s="371"/>
      <c r="AM498" s="371"/>
      <c r="AN498" s="371"/>
      <c r="AO498" s="371"/>
      <c r="AP498" s="371"/>
      <c r="AQ498" s="371"/>
      <c r="AR498" s="371"/>
      <c r="AS498" s="371"/>
      <c r="AT498" s="371"/>
      <c r="AU498" s="371"/>
      <c r="AV498" s="371"/>
      <c r="AW498" s="371"/>
      <c r="AX498" s="371"/>
      <c r="AY498" s="371"/>
      <c r="AZ498" s="371"/>
      <c r="BA498" s="373"/>
      <c r="BB498" s="449"/>
      <c r="BC498" s="373"/>
      <c r="BD498" s="373"/>
      <c r="BE498" s="373"/>
      <c r="BF498" s="373"/>
      <c r="BG498" s="373"/>
      <c r="BH498" s="373"/>
      <c r="BI498" s="373"/>
      <c r="BJ498" s="373"/>
      <c r="BK498" s="373"/>
      <c r="BL498" s="373"/>
      <c r="BM498" s="373"/>
      <c r="BN498" s="373"/>
      <c r="BO498" s="373"/>
      <c r="BP498" s="373"/>
      <c r="BQ498" s="373"/>
      <c r="BR498" s="373"/>
      <c r="BS498" s="373"/>
      <c r="BT498" s="373"/>
      <c r="BU498" s="373"/>
      <c r="BV498" s="373"/>
      <c r="BW498" s="373"/>
      <c r="BX498" s="373"/>
      <c r="BY498" s="373"/>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8" customFormat="true" ht="25.15" customHeight="true" x14ac:dyDescent="0.2">
      <c r="C499" s="1074"/>
      <c r="D499" s="1075"/>
      <c r="E499" s="636"/>
      <c r="F499" s="636"/>
      <c r="G499" s="636"/>
      <c r="H499" s="1074"/>
      <c r="I499" s="1075"/>
      <c r="J499" s="636"/>
      <c r="K499" s="636"/>
      <c r="L499" s="636"/>
      <c r="M499" s="1074"/>
      <c r="N499" s="1075"/>
      <c r="O499" s="636"/>
      <c r="P499" s="636"/>
      <c r="Q499" s="636"/>
      <c r="AC499" s="371"/>
      <c r="AD499" s="371"/>
      <c r="AE499" s="371"/>
      <c r="AF499" s="371"/>
      <c r="AG499" s="371"/>
      <c r="AH499" s="371"/>
      <c r="AI499" s="371"/>
      <c r="AJ499" s="371"/>
      <c r="AK499" s="371"/>
      <c r="AL499" s="371"/>
      <c r="AM499" s="371"/>
      <c r="AN499" s="371"/>
      <c r="AO499" s="371"/>
      <c r="AP499" s="371"/>
      <c r="AQ499" s="371"/>
      <c r="AR499" s="371"/>
      <c r="AS499" s="371"/>
      <c r="AT499" s="371"/>
      <c r="AU499" s="371"/>
      <c r="AV499" s="371"/>
      <c r="AW499" s="371"/>
      <c r="AX499" s="371"/>
      <c r="AY499" s="371"/>
      <c r="AZ499" s="371"/>
      <c r="BA499" s="373"/>
      <c r="BB499" s="449"/>
      <c r="BC499" s="373"/>
      <c r="BD499" s="373"/>
      <c r="BE499" s="373"/>
      <c r="BF499" s="373"/>
      <c r="BG499" s="373"/>
      <c r="BH499" s="373"/>
      <c r="BI499" s="373"/>
      <c r="BJ499" s="373"/>
      <c r="BK499" s="373"/>
      <c r="BL499" s="373"/>
      <c r="BM499" s="373"/>
      <c r="BN499" s="373"/>
      <c r="BO499" s="373"/>
      <c r="BP499" s="373"/>
      <c r="BQ499" s="373"/>
      <c r="BR499" s="373"/>
      <c r="BS499" s="373"/>
      <c r="BT499" s="373"/>
      <c r="BU499" s="373"/>
      <c r="BV499" s="373"/>
      <c r="BW499" s="373"/>
      <c r="BX499" s="373"/>
      <c r="BY499" s="373"/>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8" customFormat="true" ht="25.15" customHeight="true" x14ac:dyDescent="0.2">
      <c r="C500" s="1074"/>
      <c r="D500" s="1075"/>
      <c r="E500" s="636"/>
      <c r="F500" s="636"/>
      <c r="G500" s="636"/>
      <c r="H500" s="1074"/>
      <c r="I500" s="1075"/>
      <c r="J500" s="636"/>
      <c r="K500" s="636"/>
      <c r="L500" s="636"/>
      <c r="M500" s="1074"/>
      <c r="N500" s="1075"/>
      <c r="O500" s="636"/>
      <c r="P500" s="636"/>
      <c r="Q500" s="636"/>
      <c r="AC500" s="371"/>
      <c r="AD500" s="371"/>
      <c r="AE500" s="371"/>
      <c r="AF500" s="371"/>
      <c r="AG500" s="371"/>
      <c r="AH500" s="371"/>
      <c r="AI500" s="371"/>
      <c r="AJ500" s="371"/>
      <c r="AK500" s="371"/>
      <c r="AL500" s="371"/>
      <c r="AM500" s="371"/>
      <c r="AN500" s="371"/>
      <c r="AO500" s="371"/>
      <c r="AP500" s="371"/>
      <c r="AQ500" s="371"/>
      <c r="AR500" s="371"/>
      <c r="AS500" s="371"/>
      <c r="AT500" s="371"/>
      <c r="AU500" s="371"/>
      <c r="AV500" s="371"/>
      <c r="AW500" s="371"/>
      <c r="AX500" s="371"/>
      <c r="AY500" s="371"/>
      <c r="AZ500" s="371"/>
      <c r="BA500" s="373"/>
      <c r="BB500" s="449"/>
      <c r="BC500" s="373"/>
      <c r="BD500" s="373"/>
      <c r="BE500" s="373"/>
      <c r="BF500" s="373"/>
      <c r="BG500" s="373"/>
      <c r="BH500" s="373"/>
      <c r="BI500" s="373"/>
      <c r="BJ500" s="373"/>
      <c r="BK500" s="373"/>
      <c r="BL500" s="373"/>
      <c r="BM500" s="373"/>
      <c r="BN500" s="373"/>
      <c r="BO500" s="373"/>
      <c r="BP500" s="373"/>
      <c r="BQ500" s="373"/>
      <c r="BR500" s="373"/>
      <c r="BS500" s="373"/>
      <c r="BT500" s="373"/>
      <c r="BU500" s="373"/>
      <c r="BV500" s="373"/>
      <c r="BW500" s="373"/>
      <c r="BX500" s="373"/>
      <c r="BY500" s="373"/>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8" customFormat="true" ht="25.15" customHeight="true" x14ac:dyDescent="0.2">
      <c r="C501" s="1074"/>
      <c r="D501" s="1075"/>
      <c r="E501" s="636"/>
      <c r="F501" s="636"/>
      <c r="G501" s="636"/>
      <c r="H501" s="1074"/>
      <c r="I501" s="1075"/>
      <c r="J501" s="636"/>
      <c r="K501" s="636"/>
      <c r="L501" s="636"/>
      <c r="M501" s="1074"/>
      <c r="N501" s="1075"/>
      <c r="O501" s="636"/>
      <c r="P501" s="636"/>
      <c r="Q501" s="636"/>
      <c r="AC501" s="371"/>
      <c r="AD501" s="371"/>
      <c r="AE501" s="371"/>
      <c r="AF501" s="371"/>
      <c r="AG501" s="371"/>
      <c r="AH501" s="371"/>
      <c r="AI501" s="371"/>
      <c r="AJ501" s="371"/>
      <c r="AK501" s="371"/>
      <c r="AL501" s="371"/>
      <c r="AM501" s="371"/>
      <c r="AN501" s="371"/>
      <c r="AO501" s="371"/>
      <c r="AP501" s="371"/>
      <c r="AQ501" s="371"/>
      <c r="AR501" s="371"/>
      <c r="AS501" s="371"/>
      <c r="AT501" s="371"/>
      <c r="AU501" s="371"/>
      <c r="AV501" s="371"/>
      <c r="AW501" s="371"/>
      <c r="AX501" s="371"/>
      <c r="AY501" s="371"/>
      <c r="AZ501" s="371"/>
      <c r="BA501" s="373"/>
      <c r="BB501" s="449"/>
      <c r="BC501" s="373"/>
      <c r="BD501" s="373"/>
      <c r="BE501" s="373"/>
      <c r="BF501" s="373"/>
      <c r="BG501" s="373"/>
      <c r="BH501" s="373"/>
      <c r="BI501" s="373"/>
      <c r="BJ501" s="373"/>
      <c r="BK501" s="373"/>
      <c r="BL501" s="373"/>
      <c r="BM501" s="373"/>
      <c r="BN501" s="373"/>
      <c r="BO501" s="373"/>
      <c r="BP501" s="373"/>
      <c r="BQ501" s="373"/>
      <c r="BR501" s="373"/>
      <c r="BS501" s="373"/>
      <c r="BT501" s="373"/>
      <c r="BU501" s="373"/>
      <c r="BV501" s="373"/>
      <c r="BW501" s="373"/>
      <c r="BX501" s="373"/>
      <c r="BY501" s="373"/>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8" customFormat="true" ht="25.15" customHeight="true" x14ac:dyDescent="0.2">
      <c r="C502" s="1074"/>
      <c r="D502" s="1075"/>
      <c r="E502" s="636"/>
      <c r="F502" s="636"/>
      <c r="G502" s="636"/>
      <c r="H502" s="1074"/>
      <c r="I502" s="1075"/>
      <c r="J502" s="636"/>
      <c r="K502" s="636"/>
      <c r="L502" s="636"/>
      <c r="M502" s="1074"/>
      <c r="N502" s="1075"/>
      <c r="O502" s="636"/>
      <c r="P502" s="636"/>
      <c r="Q502" s="636"/>
      <c r="AC502" s="371"/>
      <c r="AD502" s="371"/>
      <c r="AE502" s="371"/>
      <c r="AF502" s="371"/>
      <c r="AG502" s="371"/>
      <c r="AH502" s="371"/>
      <c r="AI502" s="371"/>
      <c r="AJ502" s="371"/>
      <c r="AK502" s="371"/>
      <c r="AL502" s="371"/>
      <c r="AM502" s="371"/>
      <c r="AN502" s="371"/>
      <c r="AO502" s="371"/>
      <c r="AP502" s="371"/>
      <c r="AQ502" s="371"/>
      <c r="AR502" s="371"/>
      <c r="AS502" s="371"/>
      <c r="AT502" s="371"/>
      <c r="AU502" s="371"/>
      <c r="AV502" s="371"/>
      <c r="AW502" s="371"/>
      <c r="AX502" s="371"/>
      <c r="AY502" s="371"/>
      <c r="AZ502" s="371"/>
      <c r="BA502" s="373"/>
      <c r="BB502" s="449"/>
      <c r="BC502" s="373"/>
      <c r="BD502" s="373"/>
      <c r="BE502" s="373"/>
      <c r="BF502" s="373"/>
      <c r="BG502" s="373"/>
      <c r="BH502" s="373"/>
      <c r="BI502" s="373"/>
      <c r="BJ502" s="373"/>
      <c r="BK502" s="373"/>
      <c r="BL502" s="373"/>
      <c r="BM502" s="373"/>
      <c r="BN502" s="373"/>
      <c r="BO502" s="373"/>
      <c r="BP502" s="373"/>
      <c r="BQ502" s="373"/>
      <c r="BR502" s="373"/>
      <c r="BS502" s="373"/>
      <c r="BT502" s="373"/>
      <c r="BU502" s="373"/>
      <c r="BV502" s="373"/>
      <c r="BW502" s="373"/>
      <c r="BX502" s="373"/>
      <c r="BY502" s="373"/>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8" customFormat="true" ht="25.15" customHeight="true" x14ac:dyDescent="0.2">
      <c r="C503" s="1074"/>
      <c r="D503" s="1075"/>
      <c r="E503" s="636"/>
      <c r="F503" s="636"/>
      <c r="G503" s="636"/>
      <c r="H503" s="1074"/>
      <c r="I503" s="1075"/>
      <c r="J503" s="636"/>
      <c r="K503" s="636"/>
      <c r="L503" s="636"/>
      <c r="M503" s="1074"/>
      <c r="N503" s="1075"/>
      <c r="O503" s="636"/>
      <c r="P503" s="636"/>
      <c r="Q503" s="636"/>
      <c r="AC503" s="371"/>
      <c r="AD503" s="371"/>
      <c r="AE503" s="371"/>
      <c r="AF503" s="371"/>
      <c r="AG503" s="371"/>
      <c r="AH503" s="371"/>
      <c r="AI503" s="371"/>
      <c r="AJ503" s="371"/>
      <c r="AK503" s="371"/>
      <c r="AL503" s="371"/>
      <c r="AM503" s="371"/>
      <c r="AN503" s="371"/>
      <c r="AO503" s="371"/>
      <c r="AP503" s="371"/>
      <c r="AQ503" s="371"/>
      <c r="AR503" s="371"/>
      <c r="AS503" s="371"/>
      <c r="AT503" s="371"/>
      <c r="AU503" s="371"/>
      <c r="AV503" s="371"/>
      <c r="AW503" s="371"/>
      <c r="AX503" s="371"/>
      <c r="AY503" s="371"/>
      <c r="AZ503" s="371"/>
      <c r="BA503" s="373"/>
      <c r="BB503" s="449"/>
      <c r="BC503" s="373"/>
      <c r="BD503" s="373"/>
      <c r="BE503" s="373"/>
      <c r="BF503" s="373"/>
      <c r="BG503" s="373"/>
      <c r="BH503" s="373"/>
      <c r="BI503" s="373"/>
      <c r="BJ503" s="373"/>
      <c r="BK503" s="373"/>
      <c r="BL503" s="373"/>
      <c r="BM503" s="373"/>
      <c r="BN503" s="373"/>
      <c r="BO503" s="373"/>
      <c r="BP503" s="373"/>
      <c r="BQ503" s="373"/>
      <c r="BR503" s="373"/>
      <c r="BS503" s="373"/>
      <c r="BT503" s="373"/>
      <c r="BU503" s="373"/>
      <c r="BV503" s="373"/>
      <c r="BW503" s="373"/>
      <c r="BX503" s="373"/>
      <c r="BY503" s="373"/>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8" customFormat="true" ht="25.15" customHeight="true" x14ac:dyDescent="0.2">
      <c r="C504" s="1074"/>
      <c r="D504" s="1075"/>
      <c r="E504" s="636"/>
      <c r="F504" s="636"/>
      <c r="G504" s="636"/>
      <c r="H504" s="1074"/>
      <c r="I504" s="1075"/>
      <c r="J504" s="636"/>
      <c r="K504" s="636"/>
      <c r="L504" s="636"/>
      <c r="M504" s="1074"/>
      <c r="N504" s="1075"/>
      <c r="O504" s="636"/>
      <c r="P504" s="636"/>
      <c r="Q504" s="636"/>
      <c r="AC504" s="371"/>
      <c r="AD504" s="371"/>
      <c r="AE504" s="371"/>
      <c r="AF504" s="371"/>
      <c r="AG504" s="371"/>
      <c r="AH504" s="371"/>
      <c r="AI504" s="371"/>
      <c r="AJ504" s="371"/>
      <c r="AK504" s="371"/>
      <c r="AL504" s="371"/>
      <c r="AM504" s="371"/>
      <c r="AN504" s="371"/>
      <c r="AO504" s="371"/>
      <c r="AP504" s="371"/>
      <c r="AQ504" s="371"/>
      <c r="AR504" s="371"/>
      <c r="AS504" s="371"/>
      <c r="AT504" s="371"/>
      <c r="AU504" s="371"/>
      <c r="AV504" s="371"/>
      <c r="AW504" s="371"/>
      <c r="AX504" s="371"/>
      <c r="AY504" s="371"/>
      <c r="AZ504" s="371"/>
      <c r="BA504" s="373"/>
      <c r="BB504" s="449"/>
      <c r="BC504" s="373"/>
      <c r="BD504" s="373"/>
      <c r="BE504" s="373"/>
      <c r="BF504" s="373"/>
      <c r="BG504" s="373"/>
      <c r="BH504" s="373"/>
      <c r="BI504" s="373"/>
      <c r="BJ504" s="373"/>
      <c r="BK504" s="373"/>
      <c r="BL504" s="373"/>
      <c r="BM504" s="373"/>
      <c r="BN504" s="373"/>
      <c r="BO504" s="373"/>
      <c r="BP504" s="373"/>
      <c r="BQ504" s="373"/>
      <c r="BR504" s="373"/>
      <c r="BS504" s="373"/>
      <c r="BT504" s="373"/>
      <c r="BU504" s="373"/>
      <c r="BV504" s="373"/>
      <c r="BW504" s="373"/>
      <c r="BX504" s="373"/>
      <c r="BY504" s="373"/>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8" customFormat="true" ht="25.15" customHeight="true" x14ac:dyDescent="0.2">
      <c r="C505" s="1074"/>
      <c r="D505" s="1075"/>
      <c r="E505" s="636"/>
      <c r="F505" s="636"/>
      <c r="G505" s="636"/>
      <c r="H505" s="1074"/>
      <c r="I505" s="1075"/>
      <c r="J505" s="636"/>
      <c r="K505" s="636"/>
      <c r="L505" s="636"/>
      <c r="M505" s="1074"/>
      <c r="N505" s="1075"/>
      <c r="O505" s="636"/>
      <c r="P505" s="636"/>
      <c r="Q505" s="636"/>
      <c r="AC505" s="371"/>
      <c r="AD505" s="371"/>
      <c r="AE505" s="371"/>
      <c r="AF505" s="371"/>
      <c r="AG505" s="371"/>
      <c r="AH505" s="371"/>
      <c r="AI505" s="371"/>
      <c r="AJ505" s="371"/>
      <c r="AK505" s="371"/>
      <c r="AL505" s="371"/>
      <c r="AM505" s="371"/>
      <c r="AN505" s="371"/>
      <c r="AO505" s="371"/>
      <c r="AP505" s="371"/>
      <c r="AQ505" s="371"/>
      <c r="AR505" s="371"/>
      <c r="AS505" s="371"/>
      <c r="AT505" s="371"/>
      <c r="AU505" s="371"/>
      <c r="AV505" s="371"/>
      <c r="AW505" s="371"/>
      <c r="AX505" s="371"/>
      <c r="AY505" s="371"/>
      <c r="AZ505" s="371"/>
      <c r="BA505" s="373"/>
      <c r="BB505" s="449"/>
      <c r="BC505" s="373"/>
      <c r="BD505" s="373"/>
      <c r="BE505" s="373"/>
      <c r="BF505" s="373"/>
      <c r="BG505" s="373"/>
      <c r="BH505" s="373"/>
      <c r="BI505" s="373"/>
      <c r="BJ505" s="373"/>
      <c r="BK505" s="373"/>
      <c r="BL505" s="373"/>
      <c r="BM505" s="373"/>
      <c r="BN505" s="373"/>
      <c r="BO505" s="373"/>
      <c r="BP505" s="373"/>
      <c r="BQ505" s="373"/>
      <c r="BR505" s="373"/>
      <c r="BS505" s="373"/>
      <c r="BT505" s="373"/>
      <c r="BU505" s="373"/>
      <c r="BV505" s="373"/>
      <c r="BW505" s="373"/>
      <c r="BX505" s="373"/>
      <c r="BY505" s="373"/>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8" customFormat="true" ht="25.15" customHeight="true" x14ac:dyDescent="0.2">
      <c r="C506" s="1074"/>
      <c r="D506" s="1075"/>
      <c r="E506" s="636"/>
      <c r="F506" s="636"/>
      <c r="G506" s="636"/>
      <c r="H506" s="1074"/>
      <c r="I506" s="1075"/>
      <c r="J506" s="636"/>
      <c r="K506" s="636"/>
      <c r="L506" s="636"/>
      <c r="M506" s="1074"/>
      <c r="N506" s="1075"/>
      <c r="O506" s="636"/>
      <c r="P506" s="636"/>
      <c r="Q506" s="636"/>
      <c r="AC506" s="371"/>
      <c r="AD506" s="371"/>
      <c r="AE506" s="371"/>
      <c r="AF506" s="371"/>
      <c r="AG506" s="371"/>
      <c r="AH506" s="371"/>
      <c r="AI506" s="371"/>
      <c r="AJ506" s="371"/>
      <c r="AK506" s="371"/>
      <c r="AL506" s="371"/>
      <c r="AM506" s="371"/>
      <c r="AN506" s="371"/>
      <c r="AO506" s="371"/>
      <c r="AP506" s="371"/>
      <c r="AQ506" s="371"/>
      <c r="AR506" s="371"/>
      <c r="AS506" s="371"/>
      <c r="AT506" s="371"/>
      <c r="AU506" s="371"/>
      <c r="AV506" s="371"/>
      <c r="AW506" s="371"/>
      <c r="AX506" s="371"/>
      <c r="AY506" s="371"/>
      <c r="AZ506" s="371"/>
      <c r="BA506" s="373"/>
      <c r="BB506" s="449"/>
      <c r="BC506" s="373"/>
      <c r="BD506" s="373"/>
      <c r="BE506" s="373"/>
      <c r="BF506" s="373"/>
      <c r="BG506" s="373"/>
      <c r="BH506" s="373"/>
      <c r="BI506" s="373"/>
      <c r="BJ506" s="373"/>
      <c r="BK506" s="373"/>
      <c r="BL506" s="373"/>
      <c r="BM506" s="373"/>
      <c r="BN506" s="373"/>
      <c r="BO506" s="373"/>
      <c r="BP506" s="373"/>
      <c r="BQ506" s="373"/>
      <c r="BR506" s="373"/>
      <c r="BS506" s="373"/>
      <c r="BT506" s="373"/>
      <c r="BU506" s="373"/>
      <c r="BV506" s="373"/>
      <c r="BW506" s="373"/>
      <c r="BX506" s="373"/>
      <c r="BY506" s="373"/>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8" customFormat="true" ht="25.15" customHeight="true" x14ac:dyDescent="0.2">
      <c r="C507" s="1074"/>
      <c r="D507" s="1075"/>
      <c r="E507" s="636"/>
      <c r="F507" s="636"/>
      <c r="G507" s="636"/>
      <c r="H507" s="1074"/>
      <c r="I507" s="1075"/>
      <c r="J507" s="636"/>
      <c r="K507" s="636"/>
      <c r="L507" s="636"/>
      <c r="M507" s="1074"/>
      <c r="N507" s="1075"/>
      <c r="O507" s="636"/>
      <c r="P507" s="636"/>
      <c r="Q507" s="636"/>
      <c r="AC507" s="371"/>
      <c r="AD507" s="371"/>
      <c r="AE507" s="371"/>
      <c r="AF507" s="371"/>
      <c r="AG507" s="371"/>
      <c r="AH507" s="371"/>
      <c r="AI507" s="371"/>
      <c r="AJ507" s="371"/>
      <c r="AK507" s="371"/>
      <c r="AL507" s="371"/>
      <c r="AM507" s="371"/>
      <c r="AN507" s="371"/>
      <c r="AO507" s="371"/>
      <c r="AP507" s="371"/>
      <c r="AQ507" s="371"/>
      <c r="AR507" s="371"/>
      <c r="AS507" s="371"/>
      <c r="AT507" s="371"/>
      <c r="AU507" s="371"/>
      <c r="AV507" s="371"/>
      <c r="AW507" s="371"/>
      <c r="AX507" s="371"/>
      <c r="AY507" s="371"/>
      <c r="AZ507" s="371"/>
      <c r="BA507" s="373"/>
      <c r="BB507" s="449"/>
      <c r="BC507" s="373"/>
      <c r="BD507" s="373"/>
      <c r="BE507" s="373"/>
      <c r="BF507" s="373"/>
      <c r="BG507" s="373"/>
      <c r="BH507" s="373"/>
      <c r="BI507" s="373"/>
      <c r="BJ507" s="373"/>
      <c r="BK507" s="373"/>
      <c r="BL507" s="373"/>
      <c r="BM507" s="373"/>
      <c r="BN507" s="373"/>
      <c r="BO507" s="373"/>
      <c r="BP507" s="373"/>
      <c r="BQ507" s="373"/>
      <c r="BR507" s="373"/>
      <c r="BS507" s="373"/>
      <c r="BT507" s="373"/>
      <c r="BU507" s="373"/>
      <c r="BV507" s="373"/>
      <c r="BW507" s="373"/>
      <c r="BX507" s="373"/>
      <c r="BY507" s="373"/>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8" customFormat="true" ht="25.15" customHeight="true" x14ac:dyDescent="0.2">
      <c r="C508" s="1074"/>
      <c r="D508" s="1075"/>
      <c r="E508" s="636"/>
      <c r="F508" s="636"/>
      <c r="G508" s="636"/>
      <c r="H508" s="1074"/>
      <c r="I508" s="1075"/>
      <c r="J508" s="636"/>
      <c r="K508" s="636"/>
      <c r="L508" s="636"/>
      <c r="M508" s="1074"/>
      <c r="N508" s="1075"/>
      <c r="O508" s="636"/>
      <c r="P508" s="636"/>
      <c r="Q508" s="636"/>
      <c r="AC508" s="371"/>
      <c r="AD508" s="371"/>
      <c r="AE508" s="371"/>
      <c r="AF508" s="371"/>
      <c r="AG508" s="371"/>
      <c r="AH508" s="371"/>
      <c r="AI508" s="371"/>
      <c r="AJ508" s="371"/>
      <c r="AK508" s="371"/>
      <c r="AL508" s="371"/>
      <c r="AM508" s="371"/>
      <c r="AN508" s="371"/>
      <c r="AO508" s="371"/>
      <c r="AP508" s="371"/>
      <c r="AQ508" s="371"/>
      <c r="AR508" s="371"/>
      <c r="AS508" s="371"/>
      <c r="AT508" s="371"/>
      <c r="AU508" s="371"/>
      <c r="AV508" s="371"/>
      <c r="AW508" s="371"/>
      <c r="AX508" s="371"/>
      <c r="AY508" s="371"/>
      <c r="AZ508" s="371"/>
      <c r="BA508" s="373"/>
      <c r="BB508" s="449"/>
      <c r="BC508" s="373"/>
      <c r="BD508" s="373"/>
      <c r="BE508" s="373"/>
      <c r="BF508" s="373"/>
      <c r="BG508" s="373"/>
      <c r="BH508" s="373"/>
      <c r="BI508" s="373"/>
      <c r="BJ508" s="373"/>
      <c r="BK508" s="373"/>
      <c r="BL508" s="373"/>
      <c r="BM508" s="373"/>
      <c r="BN508" s="373"/>
      <c r="BO508" s="373"/>
      <c r="BP508" s="373"/>
      <c r="BQ508" s="373"/>
      <c r="BR508" s="373"/>
      <c r="BS508" s="373"/>
      <c r="BT508" s="373"/>
      <c r="BU508" s="373"/>
      <c r="BV508" s="373"/>
      <c r="BW508" s="373"/>
      <c r="BX508" s="373"/>
      <c r="BY508" s="373"/>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8" customFormat="true" ht="25.15" customHeight="true" x14ac:dyDescent="0.2">
      <c r="C509" s="1074"/>
      <c r="D509" s="1075"/>
      <c r="E509" s="636"/>
      <c r="F509" s="636"/>
      <c r="G509" s="636"/>
      <c r="H509" s="1074"/>
      <c r="I509" s="1075"/>
      <c r="J509" s="636"/>
      <c r="K509" s="636"/>
      <c r="L509" s="636"/>
      <c r="M509" s="1074"/>
      <c r="N509" s="1075"/>
      <c r="O509" s="636"/>
      <c r="P509" s="636"/>
      <c r="Q509" s="636"/>
      <c r="AC509" s="371"/>
      <c r="AD509" s="371"/>
      <c r="AE509" s="371"/>
      <c r="AF509" s="371"/>
      <c r="AG509" s="371"/>
      <c r="AH509" s="371"/>
      <c r="AI509" s="371"/>
      <c r="AJ509" s="371"/>
      <c r="AK509" s="371"/>
      <c r="AL509" s="371"/>
      <c r="AM509" s="371"/>
      <c r="AN509" s="371"/>
      <c r="AO509" s="371"/>
      <c r="AP509" s="371"/>
      <c r="AQ509" s="371"/>
      <c r="AR509" s="371"/>
      <c r="AS509" s="371"/>
      <c r="AT509" s="371"/>
      <c r="AU509" s="371"/>
      <c r="AV509" s="371"/>
      <c r="AW509" s="371"/>
      <c r="AX509" s="371"/>
      <c r="AY509" s="371"/>
      <c r="AZ509" s="371"/>
      <c r="BA509" s="373"/>
      <c r="BB509" s="449"/>
      <c r="BC509" s="373"/>
      <c r="BD509" s="373"/>
      <c r="BE509" s="373"/>
      <c r="BF509" s="373"/>
      <c r="BG509" s="373"/>
      <c r="BH509" s="373"/>
      <c r="BI509" s="373"/>
      <c r="BJ509" s="373"/>
      <c r="BK509" s="373"/>
      <c r="BL509" s="373"/>
      <c r="BM509" s="373"/>
      <c r="BN509" s="373"/>
      <c r="BO509" s="373"/>
      <c r="BP509" s="373"/>
      <c r="BQ509" s="373"/>
      <c r="BR509" s="373"/>
      <c r="BS509" s="373"/>
      <c r="BT509" s="373"/>
      <c r="BU509" s="373"/>
      <c r="BV509" s="373"/>
      <c r="BW509" s="373"/>
      <c r="BX509" s="373"/>
      <c r="BY509" s="373"/>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8" customFormat="true" ht="25.15" customHeight="true" x14ac:dyDescent="0.2">
      <c r="C510" s="1074"/>
      <c r="D510" s="1075"/>
      <c r="E510" s="636"/>
      <c r="F510" s="636"/>
      <c r="G510" s="636"/>
      <c r="H510" s="1074"/>
      <c r="I510" s="1075"/>
      <c r="J510" s="636"/>
      <c r="K510" s="636"/>
      <c r="L510" s="636"/>
      <c r="M510" s="1074"/>
      <c r="N510" s="1075"/>
      <c r="O510" s="636"/>
      <c r="P510" s="636"/>
      <c r="Q510" s="636"/>
      <c r="AC510" s="371"/>
      <c r="AD510" s="371"/>
      <c r="AE510" s="371"/>
      <c r="AF510" s="371"/>
      <c r="AG510" s="371"/>
      <c r="AH510" s="371"/>
      <c r="AI510" s="371"/>
      <c r="AJ510" s="371"/>
      <c r="AK510" s="371"/>
      <c r="AL510" s="371"/>
      <c r="AM510" s="371"/>
      <c r="AN510" s="371"/>
      <c r="AO510" s="371"/>
      <c r="AP510" s="371"/>
      <c r="AQ510" s="371"/>
      <c r="AR510" s="371"/>
      <c r="AS510" s="371"/>
      <c r="AT510" s="371"/>
      <c r="AU510" s="371"/>
      <c r="AV510" s="371"/>
      <c r="AW510" s="371"/>
      <c r="AX510" s="371"/>
      <c r="AY510" s="371"/>
      <c r="AZ510" s="371"/>
      <c r="BA510" s="373"/>
      <c r="BB510" s="449"/>
      <c r="BC510" s="373"/>
      <c r="BD510" s="373"/>
      <c r="BE510" s="373"/>
      <c r="BF510" s="373"/>
      <c r="BG510" s="373"/>
      <c r="BH510" s="373"/>
      <c r="BI510" s="373"/>
      <c r="BJ510" s="373"/>
      <c r="BK510" s="373"/>
      <c r="BL510" s="373"/>
      <c r="BM510" s="373"/>
      <c r="BN510" s="373"/>
      <c r="BO510" s="373"/>
      <c r="BP510" s="373"/>
      <c r="BQ510" s="373"/>
      <c r="BR510" s="373"/>
      <c r="BS510" s="373"/>
      <c r="BT510" s="373"/>
      <c r="BU510" s="373"/>
      <c r="BV510" s="373"/>
      <c r="BW510" s="373"/>
      <c r="BX510" s="373"/>
      <c r="BY510" s="373"/>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8" customFormat="true" ht="25.15" customHeight="true" x14ac:dyDescent="0.2">
      <c r="C511" s="1074"/>
      <c r="D511" s="1075"/>
      <c r="E511" s="636"/>
      <c r="F511" s="636"/>
      <c r="G511" s="636"/>
      <c r="H511" s="1074"/>
      <c r="I511" s="1075"/>
      <c r="J511" s="636"/>
      <c r="K511" s="636"/>
      <c r="L511" s="636"/>
      <c r="M511" s="1074"/>
      <c r="N511" s="1075"/>
      <c r="O511" s="636"/>
      <c r="P511" s="636"/>
      <c r="Q511" s="636"/>
      <c r="AC511" s="371"/>
      <c r="AD511" s="371"/>
      <c r="AE511" s="371"/>
      <c r="AF511" s="371"/>
      <c r="AG511" s="371"/>
      <c r="AH511" s="371"/>
      <c r="AI511" s="371"/>
      <c r="AJ511" s="371"/>
      <c r="AK511" s="371"/>
      <c r="AL511" s="371"/>
      <c r="AM511" s="371"/>
      <c r="AN511" s="371"/>
      <c r="AO511" s="371"/>
      <c r="AP511" s="371"/>
      <c r="AQ511" s="371"/>
      <c r="AR511" s="371"/>
      <c r="AS511" s="371"/>
      <c r="AT511" s="371"/>
      <c r="AU511" s="371"/>
      <c r="AV511" s="371"/>
      <c r="AW511" s="371"/>
      <c r="AX511" s="371"/>
      <c r="AY511" s="371"/>
      <c r="AZ511" s="371"/>
      <c r="BA511" s="373"/>
      <c r="BB511" s="449"/>
      <c r="BC511" s="373"/>
      <c r="BD511" s="373"/>
      <c r="BE511" s="373"/>
      <c r="BF511" s="373"/>
      <c r="BG511" s="373"/>
      <c r="BH511" s="373"/>
      <c r="BI511" s="373"/>
      <c r="BJ511" s="373"/>
      <c r="BK511" s="373"/>
      <c r="BL511" s="373"/>
      <c r="BM511" s="373"/>
      <c r="BN511" s="373"/>
      <c r="BO511" s="373"/>
      <c r="BP511" s="373"/>
      <c r="BQ511" s="373"/>
      <c r="BR511" s="373"/>
      <c r="BS511" s="373"/>
      <c r="BT511" s="373"/>
      <c r="BU511" s="373"/>
      <c r="BV511" s="373"/>
      <c r="BW511" s="373"/>
      <c r="BX511" s="373"/>
      <c r="BY511" s="373"/>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8" customFormat="true" ht="25.15" customHeight="true" x14ac:dyDescent="0.2">
      <c r="C512" s="1074"/>
      <c r="D512" s="1075"/>
      <c r="E512" s="636"/>
      <c r="F512" s="636"/>
      <c r="G512" s="636"/>
      <c r="H512" s="1074"/>
      <c r="I512" s="1075"/>
      <c r="J512" s="636"/>
      <c r="K512" s="636"/>
      <c r="L512" s="636"/>
      <c r="M512" s="1074"/>
      <c r="N512" s="1075"/>
      <c r="O512" s="636"/>
      <c r="P512" s="636"/>
      <c r="Q512" s="636"/>
      <c r="AC512" s="371"/>
      <c r="AD512" s="371"/>
      <c r="AE512" s="371"/>
      <c r="AF512" s="371"/>
      <c r="AG512" s="371"/>
      <c r="AH512" s="371"/>
      <c r="AI512" s="371"/>
      <c r="AJ512" s="371"/>
      <c r="AK512" s="371"/>
      <c r="AL512" s="371"/>
      <c r="AM512" s="371"/>
      <c r="AN512" s="371"/>
      <c r="AO512" s="371"/>
      <c r="AP512" s="371"/>
      <c r="AQ512" s="371"/>
      <c r="AR512" s="371"/>
      <c r="AS512" s="371"/>
      <c r="AT512" s="371"/>
      <c r="AU512" s="371"/>
      <c r="AV512" s="371"/>
      <c r="AW512" s="371"/>
      <c r="AX512" s="371"/>
      <c r="AY512" s="371"/>
      <c r="AZ512" s="371"/>
      <c r="BA512" s="373"/>
      <c r="BB512" s="449"/>
      <c r="BC512" s="373"/>
      <c r="BD512" s="373"/>
      <c r="BE512" s="373"/>
      <c r="BF512" s="373"/>
      <c r="BG512" s="373"/>
      <c r="BH512" s="373"/>
      <c r="BI512" s="373"/>
      <c r="BJ512" s="373"/>
      <c r="BK512" s="373"/>
      <c r="BL512" s="373"/>
      <c r="BM512" s="373"/>
      <c r="BN512" s="373"/>
      <c r="BO512" s="373"/>
      <c r="BP512" s="373"/>
      <c r="BQ512" s="373"/>
      <c r="BR512" s="373"/>
      <c r="BS512" s="373"/>
      <c r="BT512" s="373"/>
      <c r="BU512" s="373"/>
      <c r="BV512" s="373"/>
      <c r="BW512" s="373"/>
      <c r="BX512" s="373"/>
      <c r="BY512" s="373"/>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8" customFormat="true" ht="25.15" customHeight="true" x14ac:dyDescent="0.2">
      <c r="C513" s="1074"/>
      <c r="D513" s="1075"/>
      <c r="E513" s="636"/>
      <c r="F513" s="636"/>
      <c r="G513" s="636"/>
      <c r="H513" s="1074"/>
      <c r="I513" s="1075"/>
      <c r="J513" s="636"/>
      <c r="K513" s="636"/>
      <c r="L513" s="636"/>
      <c r="M513" s="1074"/>
      <c r="N513" s="1075"/>
      <c r="O513" s="636"/>
      <c r="P513" s="636"/>
      <c r="Q513" s="636"/>
      <c r="AC513" s="371"/>
      <c r="AD513" s="371"/>
      <c r="AE513" s="371"/>
      <c r="AF513" s="371"/>
      <c r="AG513" s="371"/>
      <c r="AH513" s="371"/>
      <c r="AI513" s="371"/>
      <c r="AJ513" s="371"/>
      <c r="AK513" s="371"/>
      <c r="AL513" s="371"/>
      <c r="AM513" s="371"/>
      <c r="AN513" s="371"/>
      <c r="AO513" s="371"/>
      <c r="AP513" s="371"/>
      <c r="AQ513" s="371"/>
      <c r="AR513" s="371"/>
      <c r="AS513" s="371"/>
      <c r="AT513" s="371"/>
      <c r="AU513" s="371"/>
      <c r="AV513" s="371"/>
      <c r="AW513" s="371"/>
      <c r="AX513" s="371"/>
      <c r="AY513" s="371"/>
      <c r="AZ513" s="371"/>
      <c r="BA513" s="373"/>
      <c r="BB513" s="449"/>
      <c r="BC513" s="373"/>
      <c r="BD513" s="373"/>
      <c r="BE513" s="373"/>
      <c r="BF513" s="373"/>
      <c r="BG513" s="373"/>
      <c r="BH513" s="373"/>
      <c r="BI513" s="373"/>
      <c r="BJ513" s="373"/>
      <c r="BK513" s="373"/>
      <c r="BL513" s="373"/>
      <c r="BM513" s="373"/>
      <c r="BN513" s="373"/>
      <c r="BO513" s="373"/>
      <c r="BP513" s="373"/>
      <c r="BQ513" s="373"/>
      <c r="BR513" s="373"/>
      <c r="BS513" s="373"/>
      <c r="BT513" s="373"/>
      <c r="BU513" s="373"/>
      <c r="BV513" s="373"/>
      <c r="BW513" s="373"/>
      <c r="BX513" s="373"/>
      <c r="BY513" s="373"/>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8" customFormat="true" ht="25.15" customHeight="true" x14ac:dyDescent="0.2">
      <c r="C514" s="1074"/>
      <c r="D514" s="1075"/>
      <c r="E514" s="636"/>
      <c r="F514" s="636"/>
      <c r="G514" s="636"/>
      <c r="H514" s="1074"/>
      <c r="I514" s="1075"/>
      <c r="J514" s="636"/>
      <c r="K514" s="636"/>
      <c r="L514" s="636"/>
      <c r="M514" s="1074"/>
      <c r="N514" s="1075"/>
      <c r="O514" s="636"/>
      <c r="P514" s="636"/>
      <c r="Q514" s="636"/>
      <c r="AC514" s="371"/>
      <c r="AD514" s="371"/>
      <c r="AE514" s="371"/>
      <c r="AF514" s="371"/>
      <c r="AG514" s="371"/>
      <c r="AH514" s="371"/>
      <c r="AI514" s="371"/>
      <c r="AJ514" s="371"/>
      <c r="AK514" s="371"/>
      <c r="AL514" s="371"/>
      <c r="AM514" s="371"/>
      <c r="AN514" s="371"/>
      <c r="AO514" s="371"/>
      <c r="AP514" s="371"/>
      <c r="AQ514" s="371"/>
      <c r="AR514" s="371"/>
      <c r="AS514" s="371"/>
      <c r="AT514" s="371"/>
      <c r="AU514" s="371"/>
      <c r="AV514" s="371"/>
      <c r="AW514" s="371"/>
      <c r="AX514" s="371"/>
      <c r="AY514" s="371"/>
      <c r="AZ514" s="371"/>
      <c r="BA514" s="373"/>
      <c r="BB514" s="449"/>
      <c r="BC514" s="373"/>
      <c r="BD514" s="373"/>
      <c r="BE514" s="373"/>
      <c r="BF514" s="373"/>
      <c r="BG514" s="373"/>
      <c r="BH514" s="373"/>
      <c r="BI514" s="373"/>
      <c r="BJ514" s="373"/>
      <c r="BK514" s="373"/>
      <c r="BL514" s="373"/>
      <c r="BM514" s="373"/>
      <c r="BN514" s="373"/>
      <c r="BO514" s="373"/>
      <c r="BP514" s="373"/>
      <c r="BQ514" s="373"/>
      <c r="BR514" s="373"/>
      <c r="BS514" s="373"/>
      <c r="BT514" s="373"/>
      <c r="BU514" s="373"/>
      <c r="BV514" s="373"/>
      <c r="BW514" s="373"/>
      <c r="BX514" s="373"/>
      <c r="BY514" s="373"/>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8" customFormat="true" ht="25.15" customHeight="true" x14ac:dyDescent="0.2">
      <c r="C515" s="1074"/>
      <c r="D515" s="1075"/>
      <c r="E515" s="636"/>
      <c r="F515" s="636"/>
      <c r="G515" s="636"/>
      <c r="H515" s="1074"/>
      <c r="I515" s="1075"/>
      <c r="J515" s="636"/>
      <c r="K515" s="636"/>
      <c r="L515" s="636"/>
      <c r="M515" s="1074"/>
      <c r="N515" s="1075"/>
      <c r="O515" s="636"/>
      <c r="P515" s="636"/>
      <c r="Q515" s="636"/>
      <c r="AC515" s="371"/>
      <c r="AD515" s="371"/>
      <c r="AE515" s="371"/>
      <c r="AF515" s="371"/>
      <c r="AG515" s="371"/>
      <c r="AH515" s="371"/>
      <c r="AI515" s="371"/>
      <c r="AJ515" s="371"/>
      <c r="AK515" s="371"/>
      <c r="AL515" s="371"/>
      <c r="AM515" s="371"/>
      <c r="AN515" s="371"/>
      <c r="AO515" s="371"/>
      <c r="AP515" s="371"/>
      <c r="AQ515" s="371"/>
      <c r="AR515" s="371"/>
      <c r="AS515" s="371"/>
      <c r="AT515" s="371"/>
      <c r="AU515" s="371"/>
      <c r="AV515" s="371"/>
      <c r="AW515" s="371"/>
      <c r="AX515" s="371"/>
      <c r="AY515" s="371"/>
      <c r="AZ515" s="371"/>
      <c r="BA515" s="373"/>
      <c r="BB515" s="449"/>
      <c r="BC515" s="373"/>
      <c r="BD515" s="373"/>
      <c r="BE515" s="373"/>
      <c r="BF515" s="373"/>
      <c r="BG515" s="373"/>
      <c r="BH515" s="373"/>
      <c r="BI515" s="373"/>
      <c r="BJ515" s="373"/>
      <c r="BK515" s="373"/>
      <c r="BL515" s="373"/>
      <c r="BM515" s="373"/>
      <c r="BN515" s="373"/>
      <c r="BO515" s="373"/>
      <c r="BP515" s="373"/>
      <c r="BQ515" s="373"/>
      <c r="BR515" s="373"/>
      <c r="BS515" s="373"/>
      <c r="BT515" s="373"/>
      <c r="BU515" s="373"/>
      <c r="BV515" s="373"/>
      <c r="BW515" s="373"/>
      <c r="BX515" s="373"/>
      <c r="BY515" s="373"/>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8" customFormat="true" ht="25.15" customHeight="true" x14ac:dyDescent="0.2">
      <c r="C516" s="1074"/>
      <c r="D516" s="1075"/>
      <c r="E516" s="636"/>
      <c r="F516" s="636"/>
      <c r="G516" s="636"/>
      <c r="H516" s="1074"/>
      <c r="I516" s="1075"/>
      <c r="J516" s="636"/>
      <c r="K516" s="636"/>
      <c r="L516" s="636"/>
      <c r="M516" s="1074"/>
      <c r="N516" s="1075"/>
      <c r="O516" s="636"/>
      <c r="P516" s="636"/>
      <c r="Q516" s="636"/>
      <c r="AC516" s="371"/>
      <c r="AD516" s="371"/>
      <c r="AE516" s="371"/>
      <c r="AF516" s="371"/>
      <c r="AG516" s="371"/>
      <c r="AH516" s="371"/>
      <c r="AI516" s="371"/>
      <c r="AJ516" s="371"/>
      <c r="AK516" s="371"/>
      <c r="AL516" s="371"/>
      <c r="AM516" s="371"/>
      <c r="AN516" s="371"/>
      <c r="AO516" s="371"/>
      <c r="AP516" s="371"/>
      <c r="AQ516" s="371"/>
      <c r="AR516" s="371"/>
      <c r="AS516" s="371"/>
      <c r="AT516" s="371"/>
      <c r="AU516" s="371"/>
      <c r="AV516" s="371"/>
      <c r="AW516" s="371"/>
      <c r="AX516" s="371"/>
      <c r="AY516" s="371"/>
      <c r="AZ516" s="371"/>
      <c r="BA516" s="373"/>
      <c r="BB516" s="449"/>
      <c r="BC516" s="373"/>
      <c r="BD516" s="373"/>
      <c r="BE516" s="373"/>
      <c r="BF516" s="373"/>
      <c r="BG516" s="373"/>
      <c r="BH516" s="373"/>
      <c r="BI516" s="373"/>
      <c r="BJ516" s="373"/>
      <c r="BK516" s="373"/>
      <c r="BL516" s="373"/>
      <c r="BM516" s="373"/>
      <c r="BN516" s="373"/>
      <c r="BO516" s="373"/>
      <c r="BP516" s="373"/>
      <c r="BQ516" s="373"/>
      <c r="BR516" s="373"/>
      <c r="BS516" s="373"/>
      <c r="BT516" s="373"/>
      <c r="BU516" s="373"/>
      <c r="BV516" s="373"/>
      <c r="BW516" s="373"/>
      <c r="BX516" s="373"/>
      <c r="BY516" s="373"/>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8" customFormat="true" ht="25.15" customHeight="true" x14ac:dyDescent="0.2">
      <c r="C517" s="1074"/>
      <c r="D517" s="1075"/>
      <c r="E517" s="636"/>
      <c r="F517" s="636"/>
      <c r="G517" s="636"/>
      <c r="H517" s="1074"/>
      <c r="I517" s="1075"/>
      <c r="J517" s="636"/>
      <c r="K517" s="636"/>
      <c r="L517" s="636"/>
      <c r="M517" s="1074"/>
      <c r="N517" s="1075"/>
      <c r="O517" s="636"/>
      <c r="P517" s="636"/>
      <c r="Q517" s="636"/>
      <c r="AC517" s="371"/>
      <c r="AD517" s="371"/>
      <c r="AE517" s="371"/>
      <c r="AF517" s="371"/>
      <c r="AG517" s="371"/>
      <c r="AH517" s="371"/>
      <c r="AI517" s="371"/>
      <c r="AJ517" s="371"/>
      <c r="AK517" s="371"/>
      <c r="AL517" s="371"/>
      <c r="AM517" s="371"/>
      <c r="AN517" s="371"/>
      <c r="AO517" s="371"/>
      <c r="AP517" s="371"/>
      <c r="AQ517" s="371"/>
      <c r="AR517" s="371"/>
      <c r="AS517" s="371"/>
      <c r="AT517" s="371"/>
      <c r="AU517" s="371"/>
      <c r="AV517" s="371"/>
      <c r="AW517" s="371"/>
      <c r="AX517" s="371"/>
      <c r="AY517" s="371"/>
      <c r="AZ517" s="371"/>
      <c r="BA517" s="373"/>
      <c r="BB517" s="449"/>
      <c r="BC517" s="373"/>
      <c r="BD517" s="373"/>
      <c r="BE517" s="373"/>
      <c r="BF517" s="373"/>
      <c r="BG517" s="373"/>
      <c r="BH517" s="373"/>
      <c r="BI517" s="373"/>
      <c r="BJ517" s="373"/>
      <c r="BK517" s="373"/>
      <c r="BL517" s="373"/>
      <c r="BM517" s="373"/>
      <c r="BN517" s="373"/>
      <c r="BO517" s="373"/>
      <c r="BP517" s="373"/>
      <c r="BQ517" s="373"/>
      <c r="BR517" s="373"/>
      <c r="BS517" s="373"/>
      <c r="BT517" s="373"/>
      <c r="BU517" s="373"/>
      <c r="BV517" s="373"/>
      <c r="BW517" s="373"/>
      <c r="BX517" s="373"/>
      <c r="BY517" s="373"/>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8" customFormat="true" ht="25.15" customHeight="true" x14ac:dyDescent="0.2">
      <c r="C518" s="1074"/>
      <c r="D518" s="1075"/>
      <c r="E518" s="636"/>
      <c r="F518" s="636"/>
      <c r="G518" s="636"/>
      <c r="H518" s="1074"/>
      <c r="I518" s="1075"/>
      <c r="J518" s="636"/>
      <c r="K518" s="636"/>
      <c r="L518" s="636"/>
      <c r="M518" s="1074"/>
      <c r="N518" s="1075"/>
      <c r="O518" s="636"/>
      <c r="P518" s="636"/>
      <c r="Q518" s="636"/>
      <c r="AC518" s="371"/>
      <c r="AD518" s="371"/>
      <c r="AE518" s="371"/>
      <c r="AF518" s="371"/>
      <c r="AG518" s="371"/>
      <c r="AH518" s="371"/>
      <c r="AI518" s="371"/>
      <c r="AJ518" s="371"/>
      <c r="AK518" s="371"/>
      <c r="AL518" s="371"/>
      <c r="AM518" s="371"/>
      <c r="AN518" s="371"/>
      <c r="AO518" s="371"/>
      <c r="AP518" s="371"/>
      <c r="AQ518" s="371"/>
      <c r="AR518" s="371"/>
      <c r="AS518" s="371"/>
      <c r="AT518" s="371"/>
      <c r="AU518" s="371"/>
      <c r="AV518" s="371"/>
      <c r="AW518" s="371"/>
      <c r="AX518" s="371"/>
      <c r="AY518" s="371"/>
      <c r="AZ518" s="371"/>
      <c r="BA518" s="373"/>
      <c r="BB518" s="449"/>
      <c r="BC518" s="373"/>
      <c r="BD518" s="373"/>
      <c r="BE518" s="373"/>
      <c r="BF518" s="373"/>
      <c r="BG518" s="373"/>
      <c r="BH518" s="373"/>
      <c r="BI518" s="373"/>
      <c r="BJ518" s="373"/>
      <c r="BK518" s="373"/>
      <c r="BL518" s="373"/>
      <c r="BM518" s="373"/>
      <c r="BN518" s="373"/>
      <c r="BO518" s="373"/>
      <c r="BP518" s="373"/>
      <c r="BQ518" s="373"/>
      <c r="BR518" s="373"/>
      <c r="BS518" s="373"/>
      <c r="BT518" s="373"/>
      <c r="BU518" s="373"/>
      <c r="BV518" s="373"/>
      <c r="BW518" s="373"/>
      <c r="BX518" s="373"/>
      <c r="BY518" s="373"/>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8" customFormat="true" ht="25.15" customHeight="true" x14ac:dyDescent="0.2">
      <c r="C519" s="1074"/>
      <c r="D519" s="1075"/>
      <c r="E519" s="636"/>
      <c r="F519" s="636"/>
      <c r="G519" s="636"/>
      <c r="H519" s="1074"/>
      <c r="I519" s="1075"/>
      <c r="J519" s="636"/>
      <c r="K519" s="636"/>
      <c r="L519" s="636"/>
      <c r="M519" s="1074"/>
      <c r="N519" s="1075"/>
      <c r="O519" s="636"/>
      <c r="P519" s="636"/>
      <c r="Q519" s="636"/>
      <c r="AC519" s="371"/>
      <c r="AD519" s="371"/>
      <c r="AE519" s="371"/>
      <c r="AF519" s="371"/>
      <c r="AG519" s="371"/>
      <c r="AH519" s="371"/>
      <c r="AI519" s="371"/>
      <c r="AJ519" s="371"/>
      <c r="AK519" s="371"/>
      <c r="AL519" s="371"/>
      <c r="AM519" s="371"/>
      <c r="AN519" s="371"/>
      <c r="AO519" s="371"/>
      <c r="AP519" s="371"/>
      <c r="AQ519" s="371"/>
      <c r="AR519" s="371"/>
      <c r="AS519" s="371"/>
      <c r="AT519" s="371"/>
      <c r="AU519" s="371"/>
      <c r="AV519" s="371"/>
      <c r="AW519" s="371"/>
      <c r="AX519" s="371"/>
      <c r="AY519" s="371"/>
      <c r="AZ519" s="371"/>
      <c r="BA519" s="373"/>
      <c r="BB519" s="449"/>
      <c r="BC519" s="373"/>
      <c r="BD519" s="373"/>
      <c r="BE519" s="373"/>
      <c r="BF519" s="373"/>
      <c r="BG519" s="373"/>
      <c r="BH519" s="373"/>
      <c r="BI519" s="373"/>
      <c r="BJ519" s="373"/>
      <c r="BK519" s="373"/>
      <c r="BL519" s="373"/>
      <c r="BM519" s="373"/>
      <c r="BN519" s="373"/>
      <c r="BO519" s="373"/>
      <c r="BP519" s="373"/>
      <c r="BQ519" s="373"/>
      <c r="BR519" s="373"/>
      <c r="BS519" s="373"/>
      <c r="BT519" s="373"/>
      <c r="BU519" s="373"/>
      <c r="BV519" s="373"/>
      <c r="BW519" s="373"/>
      <c r="BX519" s="373"/>
      <c r="BY519" s="373"/>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8" customFormat="true" ht="25.15" customHeight="true" x14ac:dyDescent="0.2">
      <c r="C520" s="1074"/>
      <c r="D520" s="1075"/>
      <c r="E520" s="636"/>
      <c r="F520" s="636"/>
      <c r="G520" s="636"/>
      <c r="H520" s="1074"/>
      <c r="I520" s="1075"/>
      <c r="J520" s="636"/>
      <c r="K520" s="636"/>
      <c r="L520" s="636"/>
      <c r="M520" s="1074"/>
      <c r="N520" s="1075"/>
      <c r="O520" s="636"/>
      <c r="P520" s="636"/>
      <c r="Q520" s="636"/>
      <c r="AC520" s="371"/>
      <c r="AD520" s="371"/>
      <c r="AE520" s="371"/>
      <c r="AF520" s="371"/>
      <c r="AG520" s="371"/>
      <c r="AH520" s="371"/>
      <c r="AI520" s="371"/>
      <c r="AJ520" s="371"/>
      <c r="AK520" s="371"/>
      <c r="AL520" s="371"/>
      <c r="AM520" s="371"/>
      <c r="AN520" s="371"/>
      <c r="AO520" s="371"/>
      <c r="AP520" s="371"/>
      <c r="AQ520" s="371"/>
      <c r="AR520" s="371"/>
      <c r="AS520" s="371"/>
      <c r="AT520" s="371"/>
      <c r="AU520" s="371"/>
      <c r="AV520" s="371"/>
      <c r="AW520" s="371"/>
      <c r="AX520" s="371"/>
      <c r="AY520" s="371"/>
      <c r="AZ520" s="371"/>
      <c r="BA520" s="373"/>
      <c r="BB520" s="449"/>
      <c r="BC520" s="373"/>
      <c r="BD520" s="373"/>
      <c r="BE520" s="373"/>
      <c r="BF520" s="373"/>
      <c r="BG520" s="373"/>
      <c r="BH520" s="373"/>
      <c r="BI520" s="373"/>
      <c r="BJ520" s="373"/>
      <c r="BK520" s="373"/>
      <c r="BL520" s="373"/>
      <c r="BM520" s="373"/>
      <c r="BN520" s="373"/>
      <c r="BO520" s="373"/>
      <c r="BP520" s="373"/>
      <c r="BQ520" s="373"/>
      <c r="BR520" s="373"/>
      <c r="BS520" s="373"/>
      <c r="BT520" s="373"/>
      <c r="BU520" s="373"/>
      <c r="BV520" s="373"/>
      <c r="BW520" s="373"/>
      <c r="BX520" s="373"/>
      <c r="BY520" s="373"/>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8" customFormat="true" ht="25.15" customHeight="true" x14ac:dyDescent="0.2">
      <c r="C521" s="1074"/>
      <c r="D521" s="1075"/>
      <c r="E521" s="636"/>
      <c r="F521" s="636"/>
      <c r="G521" s="636"/>
      <c r="H521" s="1074"/>
      <c r="I521" s="1075"/>
      <c r="J521" s="636"/>
      <c r="K521" s="636"/>
      <c r="L521" s="636"/>
      <c r="M521" s="1074"/>
      <c r="N521" s="1075"/>
      <c r="O521" s="636"/>
      <c r="P521" s="636"/>
      <c r="Q521" s="636"/>
      <c r="AC521" s="371"/>
      <c r="AD521" s="371"/>
      <c r="AE521" s="371"/>
      <c r="AF521" s="371"/>
      <c r="AG521" s="371"/>
      <c r="AH521" s="371"/>
      <c r="AI521" s="371"/>
      <c r="AJ521" s="371"/>
      <c r="AK521" s="371"/>
      <c r="AL521" s="371"/>
      <c r="AM521" s="371"/>
      <c r="AN521" s="371"/>
      <c r="AO521" s="371"/>
      <c r="AP521" s="371"/>
      <c r="AQ521" s="371"/>
      <c r="AR521" s="371"/>
      <c r="AS521" s="371"/>
      <c r="AT521" s="371"/>
      <c r="AU521" s="371"/>
      <c r="AV521" s="371"/>
      <c r="AW521" s="371"/>
      <c r="AX521" s="371"/>
      <c r="AY521" s="371"/>
      <c r="AZ521" s="371"/>
      <c r="BA521" s="373"/>
      <c r="BB521" s="449"/>
      <c r="BC521" s="373"/>
      <c r="BD521" s="373"/>
      <c r="BE521" s="373"/>
      <c r="BF521" s="373"/>
      <c r="BG521" s="373"/>
      <c r="BH521" s="373"/>
      <c r="BI521" s="373"/>
      <c r="BJ521" s="373"/>
      <c r="BK521" s="373"/>
      <c r="BL521" s="373"/>
      <c r="BM521" s="373"/>
      <c r="BN521" s="373"/>
      <c r="BO521" s="373"/>
      <c r="BP521" s="373"/>
      <c r="BQ521" s="373"/>
      <c r="BR521" s="373"/>
      <c r="BS521" s="373"/>
      <c r="BT521" s="373"/>
      <c r="BU521" s="373"/>
      <c r="BV521" s="373"/>
      <c r="BW521" s="373"/>
      <c r="BX521" s="373"/>
      <c r="BY521" s="373"/>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8" customFormat="true" ht="25.15" customHeight="true" x14ac:dyDescent="0.2">
      <c r="C522" s="1074"/>
      <c r="D522" s="1075"/>
      <c r="E522" s="636"/>
      <c r="F522" s="636"/>
      <c r="G522" s="636"/>
      <c r="H522" s="1074"/>
      <c r="I522" s="1075"/>
      <c r="J522" s="636"/>
      <c r="K522" s="636"/>
      <c r="L522" s="636"/>
      <c r="M522" s="1074"/>
      <c r="N522" s="1075"/>
      <c r="O522" s="636"/>
      <c r="P522" s="636"/>
      <c r="Q522" s="636"/>
      <c r="AC522" s="371"/>
      <c r="AD522" s="371"/>
      <c r="AE522" s="371"/>
      <c r="AF522" s="371"/>
      <c r="AG522" s="371"/>
      <c r="AH522" s="371"/>
      <c r="AI522" s="371"/>
      <c r="AJ522" s="371"/>
      <c r="AK522" s="371"/>
      <c r="AL522" s="371"/>
      <c r="AM522" s="371"/>
      <c r="AN522" s="371"/>
      <c r="AO522" s="371"/>
      <c r="AP522" s="371"/>
      <c r="AQ522" s="371"/>
      <c r="AR522" s="371"/>
      <c r="AS522" s="371"/>
      <c r="AT522" s="371"/>
      <c r="AU522" s="371"/>
      <c r="AV522" s="371"/>
      <c r="AW522" s="371"/>
      <c r="AX522" s="371"/>
      <c r="AY522" s="371"/>
      <c r="AZ522" s="371"/>
      <c r="BA522" s="373"/>
      <c r="BB522" s="449"/>
      <c r="BC522" s="373"/>
      <c r="BD522" s="373"/>
      <c r="BE522" s="373"/>
      <c r="BF522" s="373"/>
      <c r="BG522" s="373"/>
      <c r="BH522" s="373"/>
      <c r="BI522" s="373"/>
      <c r="BJ522" s="373"/>
      <c r="BK522" s="373"/>
      <c r="BL522" s="373"/>
      <c r="BM522" s="373"/>
      <c r="BN522" s="373"/>
      <c r="BO522" s="373"/>
      <c r="BP522" s="373"/>
      <c r="BQ522" s="373"/>
      <c r="BR522" s="373"/>
      <c r="BS522" s="373"/>
      <c r="BT522" s="373"/>
      <c r="BU522" s="373"/>
      <c r="BV522" s="373"/>
      <c r="BW522" s="373"/>
      <c r="BX522" s="373"/>
      <c r="BY522" s="373"/>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8" customFormat="true" ht="25.15" customHeight="true" x14ac:dyDescent="0.2">
      <c r="C523" s="1074"/>
      <c r="D523" s="1075"/>
      <c r="E523" s="636"/>
      <c r="F523" s="636"/>
      <c r="G523" s="636"/>
      <c r="H523" s="1074"/>
      <c r="I523" s="1075"/>
      <c r="J523" s="636"/>
      <c r="K523" s="636"/>
      <c r="L523" s="636"/>
      <c r="M523" s="1074"/>
      <c r="N523" s="1075"/>
      <c r="O523" s="636"/>
      <c r="P523" s="636"/>
      <c r="Q523" s="636"/>
      <c r="AC523" s="371"/>
      <c r="AD523" s="371"/>
      <c r="AE523" s="371"/>
      <c r="AF523" s="371"/>
      <c r="AG523" s="371"/>
      <c r="AH523" s="371"/>
      <c r="AI523" s="371"/>
      <c r="AJ523" s="371"/>
      <c r="AK523" s="371"/>
      <c r="AL523" s="371"/>
      <c r="AM523" s="371"/>
      <c r="AN523" s="371"/>
      <c r="AO523" s="371"/>
      <c r="AP523" s="371"/>
      <c r="AQ523" s="371"/>
      <c r="AR523" s="371"/>
      <c r="AS523" s="371"/>
      <c r="AT523" s="371"/>
      <c r="AU523" s="371"/>
      <c r="AV523" s="371"/>
      <c r="AW523" s="371"/>
      <c r="AX523" s="371"/>
      <c r="AY523" s="371"/>
      <c r="AZ523" s="371"/>
      <c r="BA523" s="373"/>
      <c r="BB523" s="449"/>
      <c r="BC523" s="373"/>
      <c r="BD523" s="373"/>
      <c r="BE523" s="373"/>
      <c r="BF523" s="373"/>
      <c r="BG523" s="373"/>
      <c r="BH523" s="373"/>
      <c r="BI523" s="373"/>
      <c r="BJ523" s="373"/>
      <c r="BK523" s="373"/>
      <c r="BL523" s="373"/>
      <c r="BM523" s="373"/>
      <c r="BN523" s="373"/>
      <c r="BO523" s="373"/>
      <c r="BP523" s="373"/>
      <c r="BQ523" s="373"/>
      <c r="BR523" s="373"/>
      <c r="BS523" s="373"/>
      <c r="BT523" s="373"/>
      <c r="BU523" s="373"/>
      <c r="BV523" s="373"/>
      <c r="BW523" s="373"/>
      <c r="BX523" s="373"/>
      <c r="BY523" s="373"/>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8" customFormat="true" ht="25.15" customHeight="true" x14ac:dyDescent="0.2">
      <c r="C524" s="1074"/>
      <c r="D524" s="1075"/>
      <c r="E524" s="636"/>
      <c r="F524" s="636"/>
      <c r="G524" s="636"/>
      <c r="H524" s="1074"/>
      <c r="I524" s="1075"/>
      <c r="J524" s="636"/>
      <c r="K524" s="636"/>
      <c r="L524" s="636"/>
      <c r="M524" s="1074"/>
      <c r="N524" s="1075"/>
      <c r="O524" s="636"/>
      <c r="P524" s="636"/>
      <c r="Q524" s="636"/>
      <c r="AC524" s="371"/>
      <c r="AD524" s="371"/>
      <c r="AE524" s="371"/>
      <c r="AF524" s="371"/>
      <c r="AG524" s="371"/>
      <c r="AH524" s="371"/>
      <c r="AI524" s="371"/>
      <c r="AJ524" s="371"/>
      <c r="AK524" s="371"/>
      <c r="AL524" s="371"/>
      <c r="AM524" s="371"/>
      <c r="AN524" s="371"/>
      <c r="AO524" s="371"/>
      <c r="AP524" s="371"/>
      <c r="AQ524" s="371"/>
      <c r="AR524" s="371"/>
      <c r="AS524" s="371"/>
      <c r="AT524" s="371"/>
      <c r="AU524" s="371"/>
      <c r="AV524" s="371"/>
      <c r="AW524" s="371"/>
      <c r="AX524" s="371"/>
      <c r="AY524" s="371"/>
      <c r="AZ524" s="371"/>
      <c r="BA524" s="373"/>
      <c r="BB524" s="449"/>
      <c r="BC524" s="373"/>
      <c r="BD524" s="373"/>
      <c r="BE524" s="373"/>
      <c r="BF524" s="373"/>
      <c r="BG524" s="373"/>
      <c r="BH524" s="373"/>
      <c r="BI524" s="373"/>
      <c r="BJ524" s="373"/>
      <c r="BK524" s="373"/>
      <c r="BL524" s="373"/>
      <c r="BM524" s="373"/>
      <c r="BN524" s="373"/>
      <c r="BO524" s="373"/>
      <c r="BP524" s="373"/>
      <c r="BQ524" s="373"/>
      <c r="BR524" s="373"/>
      <c r="BS524" s="373"/>
      <c r="BT524" s="373"/>
      <c r="BU524" s="373"/>
      <c r="BV524" s="373"/>
      <c r="BW524" s="373"/>
      <c r="BX524" s="373"/>
      <c r="BY524" s="373"/>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8" customFormat="true" ht="25.15" customHeight="true" x14ac:dyDescent="0.2">
      <c r="C525" s="1074"/>
      <c r="D525" s="1075"/>
      <c r="E525" s="636"/>
      <c r="F525" s="636"/>
      <c r="G525" s="636"/>
      <c r="H525" s="1074"/>
      <c r="I525" s="1075"/>
      <c r="J525" s="636"/>
      <c r="K525" s="636"/>
      <c r="L525" s="636"/>
      <c r="M525" s="1074"/>
      <c r="N525" s="1075"/>
      <c r="O525" s="636"/>
      <c r="P525" s="636"/>
      <c r="Q525" s="636"/>
      <c r="AC525" s="371"/>
      <c r="AD525" s="371"/>
      <c r="AE525" s="371"/>
      <c r="AF525" s="371"/>
      <c r="AG525" s="371"/>
      <c r="AH525" s="371"/>
      <c r="AI525" s="371"/>
      <c r="AJ525" s="371"/>
      <c r="AK525" s="371"/>
      <c r="AL525" s="371"/>
      <c r="AM525" s="371"/>
      <c r="AN525" s="371"/>
      <c r="AO525" s="371"/>
      <c r="AP525" s="371"/>
      <c r="AQ525" s="371"/>
      <c r="AR525" s="371"/>
      <c r="AS525" s="371"/>
      <c r="AT525" s="371"/>
      <c r="AU525" s="371"/>
      <c r="AV525" s="371"/>
      <c r="AW525" s="371"/>
      <c r="AX525" s="371"/>
      <c r="AY525" s="371"/>
      <c r="AZ525" s="371"/>
      <c r="BA525" s="373"/>
      <c r="BB525" s="449"/>
      <c r="BC525" s="373"/>
      <c r="BD525" s="373"/>
      <c r="BE525" s="373"/>
      <c r="BF525" s="373"/>
      <c r="BG525" s="373"/>
      <c r="BH525" s="373"/>
      <c r="BI525" s="373"/>
      <c r="BJ525" s="373"/>
      <c r="BK525" s="373"/>
      <c r="BL525" s="373"/>
      <c r="BM525" s="373"/>
      <c r="BN525" s="373"/>
      <c r="BO525" s="373"/>
      <c r="BP525" s="373"/>
      <c r="BQ525" s="373"/>
      <c r="BR525" s="373"/>
      <c r="BS525" s="373"/>
      <c r="BT525" s="373"/>
      <c r="BU525" s="373"/>
      <c r="BV525" s="373"/>
      <c r="BW525" s="373"/>
      <c r="BX525" s="373"/>
      <c r="BY525" s="373"/>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8" customFormat="true" ht="25.15" customHeight="true" x14ac:dyDescent="0.2">
      <c r="C526" s="1074"/>
      <c r="D526" s="1075"/>
      <c r="E526" s="636"/>
      <c r="F526" s="636"/>
      <c r="G526" s="636"/>
      <c r="H526" s="1074"/>
      <c r="I526" s="1075"/>
      <c r="J526" s="636"/>
      <c r="K526" s="636"/>
      <c r="L526" s="636"/>
      <c r="M526" s="1074"/>
      <c r="N526" s="1075"/>
      <c r="O526" s="636"/>
      <c r="P526" s="636"/>
      <c r="Q526" s="636"/>
      <c r="AC526" s="371"/>
      <c r="AD526" s="371"/>
      <c r="AE526" s="371"/>
      <c r="AF526" s="371"/>
      <c r="AG526" s="371"/>
      <c r="AH526" s="371"/>
      <c r="AI526" s="371"/>
      <c r="AJ526" s="371"/>
      <c r="AK526" s="371"/>
      <c r="AL526" s="371"/>
      <c r="AM526" s="371"/>
      <c r="AN526" s="371"/>
      <c r="AO526" s="371"/>
      <c r="AP526" s="371"/>
      <c r="AQ526" s="371"/>
      <c r="AR526" s="371"/>
      <c r="AS526" s="371"/>
      <c r="AT526" s="371"/>
      <c r="AU526" s="371"/>
      <c r="AV526" s="371"/>
      <c r="AW526" s="371"/>
      <c r="AX526" s="371"/>
      <c r="AY526" s="371"/>
      <c r="AZ526" s="371"/>
      <c r="BA526" s="373"/>
      <c r="BB526" s="449"/>
      <c r="BC526" s="373"/>
      <c r="BD526" s="373"/>
      <c r="BE526" s="373"/>
      <c r="BF526" s="373"/>
      <c r="BG526" s="373"/>
      <c r="BH526" s="373"/>
      <c r="BI526" s="373"/>
      <c r="BJ526" s="373"/>
      <c r="BK526" s="373"/>
      <c r="BL526" s="373"/>
      <c r="BM526" s="373"/>
      <c r="BN526" s="373"/>
      <c r="BO526" s="373"/>
      <c r="BP526" s="373"/>
      <c r="BQ526" s="373"/>
      <c r="BR526" s="373"/>
      <c r="BS526" s="373"/>
      <c r="BT526" s="373"/>
      <c r="BU526" s="373"/>
      <c r="BV526" s="373"/>
      <c r="BW526" s="373"/>
      <c r="BX526" s="373"/>
      <c r="BY526" s="373"/>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8" customFormat="true" ht="25.15" customHeight="true" x14ac:dyDescent="0.2">
      <c r="C527" s="1074"/>
      <c r="D527" s="1075"/>
      <c r="E527" s="636"/>
      <c r="F527" s="636"/>
      <c r="G527" s="636"/>
      <c r="H527" s="1074"/>
      <c r="I527" s="1075"/>
      <c r="J527" s="636"/>
      <c r="K527" s="636"/>
      <c r="L527" s="636"/>
      <c r="M527" s="1074"/>
      <c r="N527" s="1075"/>
      <c r="O527" s="636"/>
      <c r="P527" s="636"/>
      <c r="Q527" s="636"/>
      <c r="AC527" s="371"/>
      <c r="AD527" s="371"/>
      <c r="AE527" s="371"/>
      <c r="AF527" s="371"/>
      <c r="AG527" s="371"/>
      <c r="AH527" s="371"/>
      <c r="AI527" s="371"/>
      <c r="AJ527" s="371"/>
      <c r="AK527" s="371"/>
      <c r="AL527" s="371"/>
      <c r="AM527" s="371"/>
      <c r="AN527" s="371"/>
      <c r="AO527" s="371"/>
      <c r="AP527" s="371"/>
      <c r="AQ527" s="371"/>
      <c r="AR527" s="371"/>
      <c r="AS527" s="371"/>
      <c r="AT527" s="371"/>
      <c r="AU527" s="371"/>
      <c r="AV527" s="371"/>
      <c r="AW527" s="371"/>
      <c r="AX527" s="371"/>
      <c r="AY527" s="371"/>
      <c r="AZ527" s="371"/>
      <c r="BA527" s="373"/>
      <c r="BB527" s="449"/>
      <c r="BC527" s="373"/>
      <c r="BD527" s="373"/>
      <c r="BE527" s="373"/>
      <c r="BF527" s="373"/>
      <c r="BG527" s="373"/>
      <c r="BH527" s="373"/>
      <c r="BI527" s="373"/>
      <c r="BJ527" s="373"/>
      <c r="BK527" s="373"/>
      <c r="BL527" s="373"/>
      <c r="BM527" s="373"/>
      <c r="BN527" s="373"/>
      <c r="BO527" s="373"/>
      <c r="BP527" s="373"/>
      <c r="BQ527" s="373"/>
      <c r="BR527" s="373"/>
      <c r="BS527" s="373"/>
      <c r="BT527" s="373"/>
      <c r="BU527" s="373"/>
      <c r="BV527" s="373"/>
      <c r="BW527" s="373"/>
      <c r="BX527" s="373"/>
      <c r="BY527" s="373"/>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8" customFormat="true" ht="25.15" customHeight="true" x14ac:dyDescent="0.2">
      <c r="C528" s="1074"/>
      <c r="D528" s="1075"/>
      <c r="E528" s="636"/>
      <c r="F528" s="636"/>
      <c r="G528" s="636"/>
      <c r="H528" s="1074"/>
      <c r="I528" s="1075"/>
      <c r="J528" s="636"/>
      <c r="K528" s="636"/>
      <c r="L528" s="636"/>
      <c r="M528" s="1074"/>
      <c r="N528" s="1075"/>
      <c r="O528" s="636"/>
      <c r="P528" s="636"/>
      <c r="Q528" s="636"/>
      <c r="AC528" s="371"/>
      <c r="AD528" s="371"/>
      <c r="AE528" s="371"/>
      <c r="AF528" s="371"/>
      <c r="AG528" s="371"/>
      <c r="AH528" s="371"/>
      <c r="AI528" s="371"/>
      <c r="AJ528" s="371"/>
      <c r="AK528" s="371"/>
      <c r="AL528" s="371"/>
      <c r="AM528" s="371"/>
      <c r="AN528" s="371"/>
      <c r="AO528" s="371"/>
      <c r="AP528" s="371"/>
      <c r="AQ528" s="371"/>
      <c r="AR528" s="371"/>
      <c r="AS528" s="371"/>
      <c r="AT528" s="371"/>
      <c r="AU528" s="371"/>
      <c r="AV528" s="371"/>
      <c r="AW528" s="371"/>
      <c r="AX528" s="371"/>
      <c r="AY528" s="371"/>
      <c r="AZ528" s="371"/>
      <c r="BA528" s="373"/>
      <c r="BB528" s="449"/>
      <c r="BC528" s="373"/>
      <c r="BD528" s="373"/>
      <c r="BE528" s="373"/>
      <c r="BF528" s="373"/>
      <c r="BG528" s="373"/>
      <c r="BH528" s="373"/>
      <c r="BI528" s="373"/>
      <c r="BJ528" s="373"/>
      <c r="BK528" s="373"/>
      <c r="BL528" s="373"/>
      <c r="BM528" s="373"/>
      <c r="BN528" s="373"/>
      <c r="BO528" s="373"/>
      <c r="BP528" s="373"/>
      <c r="BQ528" s="373"/>
      <c r="BR528" s="373"/>
      <c r="BS528" s="373"/>
      <c r="BT528" s="373"/>
      <c r="BU528" s="373"/>
      <c r="BV528" s="373"/>
      <c r="BW528" s="373"/>
      <c r="BX528" s="373"/>
      <c r="BY528" s="373"/>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8" customFormat="true" ht="25.15" customHeight="true" x14ac:dyDescent="0.2">
      <c r="C529" s="1074"/>
      <c r="D529" s="1075"/>
      <c r="E529" s="636"/>
      <c r="F529" s="636"/>
      <c r="G529" s="636"/>
      <c r="H529" s="1074"/>
      <c r="I529" s="1075"/>
      <c r="J529" s="636"/>
      <c r="K529" s="636"/>
      <c r="L529" s="636"/>
      <c r="M529" s="1074"/>
      <c r="N529" s="1075"/>
      <c r="O529" s="636"/>
      <c r="P529" s="636"/>
      <c r="Q529" s="636"/>
      <c r="AC529" s="371"/>
      <c r="AD529" s="371"/>
      <c r="AE529" s="371"/>
      <c r="AF529" s="371"/>
      <c r="AG529" s="371"/>
      <c r="AH529" s="371"/>
      <c r="AI529" s="371"/>
      <c r="AJ529" s="371"/>
      <c r="AK529" s="371"/>
      <c r="AL529" s="371"/>
      <c r="AM529" s="371"/>
      <c r="AN529" s="371"/>
      <c r="AO529" s="371"/>
      <c r="AP529" s="371"/>
      <c r="AQ529" s="371"/>
      <c r="AR529" s="371"/>
      <c r="AS529" s="371"/>
      <c r="AT529" s="371"/>
      <c r="AU529" s="371"/>
      <c r="AV529" s="371"/>
      <c r="AW529" s="371"/>
      <c r="AX529" s="371"/>
      <c r="AY529" s="371"/>
      <c r="AZ529" s="371"/>
      <c r="BA529" s="373"/>
      <c r="BB529" s="449"/>
      <c r="BC529" s="373"/>
      <c r="BD529" s="373"/>
      <c r="BE529" s="373"/>
      <c r="BF529" s="373"/>
      <c r="BG529" s="373"/>
      <c r="BH529" s="373"/>
      <c r="BI529" s="373"/>
      <c r="BJ529" s="373"/>
      <c r="BK529" s="373"/>
      <c r="BL529" s="373"/>
      <c r="BM529" s="373"/>
      <c r="BN529" s="373"/>
      <c r="BO529" s="373"/>
      <c r="BP529" s="373"/>
      <c r="BQ529" s="373"/>
      <c r="BR529" s="373"/>
      <c r="BS529" s="373"/>
      <c r="BT529" s="373"/>
      <c r="BU529" s="373"/>
      <c r="BV529" s="373"/>
      <c r="BW529" s="373"/>
      <c r="BX529" s="373"/>
      <c r="BY529" s="373"/>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8" customFormat="true" ht="25.15" customHeight="true" x14ac:dyDescent="0.2">
      <c r="C530" s="1074"/>
      <c r="D530" s="1075"/>
      <c r="E530" s="636"/>
      <c r="F530" s="636"/>
      <c r="G530" s="636"/>
      <c r="H530" s="1074"/>
      <c r="I530" s="1075"/>
      <c r="J530" s="636"/>
      <c r="K530" s="636"/>
      <c r="L530" s="636"/>
      <c r="M530" s="1074"/>
      <c r="N530" s="1075"/>
      <c r="O530" s="636"/>
      <c r="P530" s="636"/>
      <c r="Q530" s="636"/>
      <c r="AC530" s="371"/>
      <c r="AD530" s="371"/>
      <c r="AE530" s="371"/>
      <c r="AF530" s="371"/>
      <c r="AG530" s="371"/>
      <c r="AH530" s="371"/>
      <c r="AI530" s="371"/>
      <c r="AJ530" s="371"/>
      <c r="AK530" s="371"/>
      <c r="AL530" s="371"/>
      <c r="AM530" s="371"/>
      <c r="AN530" s="371"/>
      <c r="AO530" s="371"/>
      <c r="AP530" s="371"/>
      <c r="AQ530" s="371"/>
      <c r="AR530" s="371"/>
      <c r="AS530" s="371"/>
      <c r="AT530" s="371"/>
      <c r="AU530" s="371"/>
      <c r="AV530" s="371"/>
      <c r="AW530" s="371"/>
      <c r="AX530" s="371"/>
      <c r="AY530" s="371"/>
      <c r="AZ530" s="371"/>
      <c r="BA530" s="373"/>
      <c r="BB530" s="449"/>
      <c r="BC530" s="373"/>
      <c r="BD530" s="373"/>
      <c r="BE530" s="373"/>
      <c r="BF530" s="373"/>
      <c r="BG530" s="373"/>
      <c r="BH530" s="373"/>
      <c r="BI530" s="373"/>
      <c r="BJ530" s="373"/>
      <c r="BK530" s="373"/>
      <c r="BL530" s="373"/>
      <c r="BM530" s="373"/>
      <c r="BN530" s="373"/>
      <c r="BO530" s="373"/>
      <c r="BP530" s="373"/>
      <c r="BQ530" s="373"/>
      <c r="BR530" s="373"/>
      <c r="BS530" s="373"/>
      <c r="BT530" s="373"/>
      <c r="BU530" s="373"/>
      <c r="BV530" s="373"/>
      <c r="BW530" s="373"/>
      <c r="BX530" s="373"/>
      <c r="BY530" s="373"/>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8" customFormat="true" ht="25.15" customHeight="true" x14ac:dyDescent="0.2">
      <c r="C531" s="1074"/>
      <c r="D531" s="1075"/>
      <c r="E531" s="636"/>
      <c r="F531" s="636"/>
      <c r="G531" s="636"/>
      <c r="H531" s="1074"/>
      <c r="I531" s="1075"/>
      <c r="J531" s="636"/>
      <c r="K531" s="636"/>
      <c r="L531" s="636"/>
      <c r="M531" s="1074"/>
      <c r="N531" s="1075"/>
      <c r="O531" s="636"/>
      <c r="P531" s="636"/>
      <c r="Q531" s="636"/>
      <c r="AC531" s="371"/>
      <c r="AD531" s="371"/>
      <c r="AE531" s="371"/>
      <c r="AF531" s="371"/>
      <c r="AG531" s="371"/>
      <c r="AH531" s="371"/>
      <c r="AI531" s="371"/>
      <c r="AJ531" s="371"/>
      <c r="AK531" s="371"/>
      <c r="AL531" s="371"/>
      <c r="AM531" s="371"/>
      <c r="AN531" s="371"/>
      <c r="AO531" s="371"/>
      <c r="AP531" s="371"/>
      <c r="AQ531" s="371"/>
      <c r="AR531" s="371"/>
      <c r="AS531" s="371"/>
      <c r="AT531" s="371"/>
      <c r="AU531" s="371"/>
      <c r="AV531" s="371"/>
      <c r="AW531" s="371"/>
      <c r="AX531" s="371"/>
      <c r="AY531" s="371"/>
      <c r="AZ531" s="371"/>
      <c r="BA531" s="373"/>
      <c r="BB531" s="449"/>
      <c r="BC531" s="373"/>
      <c r="BD531" s="373"/>
      <c r="BE531" s="373"/>
      <c r="BF531" s="373"/>
      <c r="BG531" s="373"/>
      <c r="BH531" s="373"/>
      <c r="BI531" s="373"/>
      <c r="BJ531" s="373"/>
      <c r="BK531" s="373"/>
      <c r="BL531" s="373"/>
      <c r="BM531" s="373"/>
      <c r="BN531" s="373"/>
      <c r="BO531" s="373"/>
      <c r="BP531" s="373"/>
      <c r="BQ531" s="373"/>
      <c r="BR531" s="373"/>
      <c r="BS531" s="373"/>
      <c r="BT531" s="373"/>
      <c r="BU531" s="373"/>
      <c r="BV531" s="373"/>
      <c r="BW531" s="373"/>
      <c r="BX531" s="373"/>
      <c r="BY531" s="373"/>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8" customFormat="true" ht="25.15" customHeight="true" x14ac:dyDescent="0.2">
      <c r="C532" s="1074"/>
      <c r="D532" s="1075"/>
      <c r="E532" s="636"/>
      <c r="F532" s="636"/>
      <c r="G532" s="636"/>
      <c r="H532" s="1074"/>
      <c r="I532" s="1075"/>
      <c r="J532" s="636"/>
      <c r="K532" s="636"/>
      <c r="L532" s="636"/>
      <c r="M532" s="1074"/>
      <c r="N532" s="1075"/>
      <c r="O532" s="636"/>
      <c r="P532" s="636"/>
      <c r="Q532" s="636"/>
      <c r="AC532" s="371"/>
      <c r="AD532" s="371"/>
      <c r="AE532" s="371"/>
      <c r="AF532" s="371"/>
      <c r="AG532" s="371"/>
      <c r="AH532" s="371"/>
      <c r="AI532" s="371"/>
      <c r="AJ532" s="371"/>
      <c r="AK532" s="371"/>
      <c r="AL532" s="371"/>
      <c r="AM532" s="371"/>
      <c r="AN532" s="371"/>
      <c r="AO532" s="371"/>
      <c r="AP532" s="371"/>
      <c r="AQ532" s="371"/>
      <c r="AR532" s="371"/>
      <c r="AS532" s="371"/>
      <c r="AT532" s="371"/>
      <c r="AU532" s="371"/>
      <c r="AV532" s="371"/>
      <c r="AW532" s="371"/>
      <c r="AX532" s="371"/>
      <c r="AY532" s="371"/>
      <c r="AZ532" s="371"/>
      <c r="BA532" s="373"/>
      <c r="BB532" s="449"/>
      <c r="BC532" s="373"/>
      <c r="BD532" s="373"/>
      <c r="BE532" s="373"/>
      <c r="BF532" s="373"/>
      <c r="BG532" s="373"/>
      <c r="BH532" s="373"/>
      <c r="BI532" s="373"/>
      <c r="BJ532" s="373"/>
      <c r="BK532" s="373"/>
      <c r="BL532" s="373"/>
      <c r="BM532" s="373"/>
      <c r="BN532" s="373"/>
      <c r="BO532" s="373"/>
      <c r="BP532" s="373"/>
      <c r="BQ532" s="373"/>
      <c r="BR532" s="373"/>
      <c r="BS532" s="373"/>
      <c r="BT532" s="373"/>
      <c r="BU532" s="373"/>
      <c r="BV532" s="373"/>
      <c r="BW532" s="373"/>
      <c r="BX532" s="373"/>
      <c r="BY532" s="373"/>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8" customFormat="true" ht="25.15" customHeight="true" x14ac:dyDescent="0.2">
      <c r="C533" s="1074"/>
      <c r="D533" s="1075"/>
      <c r="E533" s="636"/>
      <c r="F533" s="636"/>
      <c r="G533" s="636"/>
      <c r="H533" s="1074"/>
      <c r="I533" s="1075"/>
      <c r="J533" s="636"/>
      <c r="K533" s="636"/>
      <c r="L533" s="636"/>
      <c r="M533" s="1074"/>
      <c r="N533" s="1075"/>
      <c r="O533" s="636"/>
      <c r="P533" s="636"/>
      <c r="Q533" s="636"/>
      <c r="AC533" s="371"/>
      <c r="AD533" s="371"/>
      <c r="AE533" s="371"/>
      <c r="AF533" s="371"/>
      <c r="AG533" s="371"/>
      <c r="AH533" s="371"/>
      <c r="AI533" s="371"/>
      <c r="AJ533" s="371"/>
      <c r="AK533" s="371"/>
      <c r="AL533" s="371"/>
      <c r="AM533" s="371"/>
      <c r="AN533" s="371"/>
      <c r="AO533" s="371"/>
      <c r="AP533" s="371"/>
      <c r="AQ533" s="371"/>
      <c r="AR533" s="371"/>
      <c r="AS533" s="371"/>
      <c r="AT533" s="371"/>
      <c r="AU533" s="371"/>
      <c r="AV533" s="371"/>
      <c r="AW533" s="371"/>
      <c r="AX533" s="371"/>
      <c r="AY533" s="371"/>
      <c r="AZ533" s="371"/>
      <c r="BA533" s="373"/>
      <c r="BB533" s="449"/>
      <c r="BC533" s="373"/>
      <c r="BD533" s="373"/>
      <c r="BE533" s="373"/>
      <c r="BF533" s="373"/>
      <c r="BG533" s="373"/>
      <c r="BH533" s="373"/>
      <c r="BI533" s="373"/>
      <c r="BJ533" s="373"/>
      <c r="BK533" s="373"/>
      <c r="BL533" s="373"/>
      <c r="BM533" s="373"/>
      <c r="BN533" s="373"/>
      <c r="BO533" s="373"/>
      <c r="BP533" s="373"/>
      <c r="BQ533" s="373"/>
      <c r="BR533" s="373"/>
      <c r="BS533" s="373"/>
      <c r="BT533" s="373"/>
      <c r="BU533" s="373"/>
      <c r="BV533" s="373"/>
      <c r="BW533" s="373"/>
      <c r="BX533" s="373"/>
      <c r="BY533" s="373"/>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8" customFormat="true" ht="25.15" customHeight="true" x14ac:dyDescent="0.2">
      <c r="C534" s="1074"/>
      <c r="D534" s="1075"/>
      <c r="E534" s="636"/>
      <c r="F534" s="636"/>
      <c r="G534" s="636"/>
      <c r="H534" s="1074"/>
      <c r="I534" s="1075"/>
      <c r="J534" s="636"/>
      <c r="K534" s="636"/>
      <c r="L534" s="636"/>
      <c r="M534" s="1074"/>
      <c r="N534" s="1075"/>
      <c r="O534" s="636"/>
      <c r="P534" s="636"/>
      <c r="Q534" s="636"/>
      <c r="AC534" s="371"/>
      <c r="AD534" s="371"/>
      <c r="AE534" s="371"/>
      <c r="AF534" s="371"/>
      <c r="AG534" s="371"/>
      <c r="AH534" s="371"/>
      <c r="AI534" s="371"/>
      <c r="AJ534" s="371"/>
      <c r="AK534" s="371"/>
      <c r="AL534" s="371"/>
      <c r="AM534" s="371"/>
      <c r="AN534" s="371"/>
      <c r="AO534" s="371"/>
      <c r="AP534" s="371"/>
      <c r="AQ534" s="371"/>
      <c r="AR534" s="371"/>
      <c r="AS534" s="371"/>
      <c r="AT534" s="371"/>
      <c r="AU534" s="371"/>
      <c r="AV534" s="371"/>
      <c r="AW534" s="371"/>
      <c r="AX534" s="371"/>
      <c r="AY534" s="371"/>
      <c r="AZ534" s="371"/>
      <c r="BA534" s="373"/>
      <c r="BB534" s="449"/>
      <c r="BC534" s="373"/>
      <c r="BD534" s="373"/>
      <c r="BE534" s="373"/>
      <c r="BF534" s="373"/>
      <c r="BG534" s="373"/>
      <c r="BH534" s="373"/>
      <c r="BI534" s="373"/>
      <c r="BJ534" s="373"/>
      <c r="BK534" s="373"/>
      <c r="BL534" s="373"/>
      <c r="BM534" s="373"/>
      <c r="BN534" s="373"/>
      <c r="BO534" s="373"/>
      <c r="BP534" s="373"/>
      <c r="BQ534" s="373"/>
      <c r="BR534" s="373"/>
      <c r="BS534" s="373"/>
      <c r="BT534" s="373"/>
      <c r="BU534" s="373"/>
      <c r="BV534" s="373"/>
      <c r="BW534" s="373"/>
      <c r="BX534" s="373"/>
      <c r="BY534" s="373"/>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8" customFormat="true" ht="25.15" customHeight="true" x14ac:dyDescent="0.2">
      <c r="C535" s="1074"/>
      <c r="D535" s="1075"/>
      <c r="E535" s="636"/>
      <c r="F535" s="636"/>
      <c r="G535" s="636"/>
      <c r="H535" s="1074"/>
      <c r="I535" s="1075"/>
      <c r="J535" s="636"/>
      <c r="K535" s="636"/>
      <c r="L535" s="636"/>
      <c r="M535" s="1074"/>
      <c r="N535" s="1075"/>
      <c r="O535" s="636"/>
      <c r="P535" s="636"/>
      <c r="Q535" s="636"/>
      <c r="AC535" s="371"/>
      <c r="AD535" s="371"/>
      <c r="AE535" s="371"/>
      <c r="AF535" s="371"/>
      <c r="AG535" s="371"/>
      <c r="AH535" s="371"/>
      <c r="AI535" s="371"/>
      <c r="AJ535" s="371"/>
      <c r="AK535" s="371"/>
      <c r="AL535" s="371"/>
      <c r="AM535" s="371"/>
      <c r="AN535" s="371"/>
      <c r="AO535" s="371"/>
      <c r="AP535" s="371"/>
      <c r="AQ535" s="371"/>
      <c r="AR535" s="371"/>
      <c r="AS535" s="371"/>
      <c r="AT535" s="371"/>
      <c r="AU535" s="371"/>
      <c r="AV535" s="371"/>
      <c r="AW535" s="371"/>
      <c r="AX535" s="371"/>
      <c r="AY535" s="371"/>
      <c r="AZ535" s="371"/>
      <c r="BA535" s="373"/>
      <c r="BB535" s="449"/>
      <c r="BC535" s="373"/>
      <c r="BD535" s="373"/>
      <c r="BE535" s="373"/>
      <c r="BF535" s="373"/>
      <c r="BG535" s="373"/>
      <c r="BH535" s="373"/>
      <c r="BI535" s="373"/>
      <c r="BJ535" s="373"/>
      <c r="BK535" s="373"/>
      <c r="BL535" s="373"/>
      <c r="BM535" s="373"/>
      <c r="BN535" s="373"/>
      <c r="BO535" s="373"/>
      <c r="BP535" s="373"/>
      <c r="BQ535" s="373"/>
      <c r="BR535" s="373"/>
      <c r="BS535" s="373"/>
      <c r="BT535" s="373"/>
      <c r="BU535" s="373"/>
      <c r="BV535" s="373"/>
      <c r="BW535" s="373"/>
      <c r="BX535" s="373"/>
      <c r="BY535" s="373"/>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8" customFormat="true" ht="25.15" customHeight="true" x14ac:dyDescent="0.2">
      <c r="C536" s="1074"/>
      <c r="D536" s="1075"/>
      <c r="E536" s="636"/>
      <c r="F536" s="636"/>
      <c r="G536" s="636"/>
      <c r="H536" s="1074"/>
      <c r="I536" s="1075"/>
      <c r="J536" s="636"/>
      <c r="K536" s="636"/>
      <c r="L536" s="636"/>
      <c r="M536" s="1074"/>
      <c r="N536" s="1075"/>
      <c r="O536" s="636"/>
      <c r="P536" s="636"/>
      <c r="Q536" s="636"/>
      <c r="AC536" s="371"/>
      <c r="AD536" s="371"/>
      <c r="AE536" s="371"/>
      <c r="AF536" s="371"/>
      <c r="AG536" s="371"/>
      <c r="AH536" s="371"/>
      <c r="AI536" s="371"/>
      <c r="AJ536" s="371"/>
      <c r="AK536" s="371"/>
      <c r="AL536" s="371"/>
      <c r="AM536" s="371"/>
      <c r="AN536" s="371"/>
      <c r="AO536" s="371"/>
      <c r="AP536" s="371"/>
      <c r="AQ536" s="371"/>
      <c r="AR536" s="371"/>
      <c r="AS536" s="371"/>
      <c r="AT536" s="371"/>
      <c r="AU536" s="371"/>
      <c r="AV536" s="371"/>
      <c r="AW536" s="371"/>
      <c r="AX536" s="371"/>
      <c r="AY536" s="371"/>
      <c r="AZ536" s="371"/>
      <c r="BA536" s="373"/>
      <c r="BB536" s="449"/>
      <c r="BC536" s="373"/>
      <c r="BD536" s="373"/>
      <c r="BE536" s="373"/>
      <c r="BF536" s="373"/>
      <c r="BG536" s="373"/>
      <c r="BH536" s="373"/>
      <c r="BI536" s="373"/>
      <c r="BJ536" s="373"/>
      <c r="BK536" s="373"/>
      <c r="BL536" s="373"/>
      <c r="BM536" s="373"/>
      <c r="BN536" s="373"/>
      <c r="BO536" s="373"/>
      <c r="BP536" s="373"/>
      <c r="BQ536" s="373"/>
      <c r="BR536" s="373"/>
      <c r="BS536" s="373"/>
      <c r="BT536" s="373"/>
      <c r="BU536" s="373"/>
      <c r="BV536" s="373"/>
      <c r="BW536" s="373"/>
      <c r="BX536" s="373"/>
      <c r="BY536" s="373"/>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8" customFormat="true" ht="25.15" customHeight="true" x14ac:dyDescent="0.2">
      <c r="C537" s="1074"/>
      <c r="D537" s="1075"/>
      <c r="E537" s="636"/>
      <c r="F537" s="636"/>
      <c r="G537" s="636"/>
      <c r="H537" s="1074"/>
      <c r="I537" s="1075"/>
      <c r="J537" s="636"/>
      <c r="K537" s="636"/>
      <c r="L537" s="636"/>
      <c r="M537" s="1074"/>
      <c r="N537" s="1075"/>
      <c r="O537" s="636"/>
      <c r="P537" s="636"/>
      <c r="Q537" s="636"/>
      <c r="AC537" s="371"/>
      <c r="AD537" s="371"/>
      <c r="AE537" s="371"/>
      <c r="AF537" s="371"/>
      <c r="AG537" s="371"/>
      <c r="AH537" s="371"/>
      <c r="AI537" s="371"/>
      <c r="AJ537" s="371"/>
      <c r="AK537" s="371"/>
      <c r="AL537" s="371"/>
      <c r="AM537" s="371"/>
      <c r="AN537" s="371"/>
      <c r="AO537" s="371"/>
      <c r="AP537" s="371"/>
      <c r="AQ537" s="371"/>
      <c r="AR537" s="371"/>
      <c r="AS537" s="371"/>
      <c r="AT537" s="371"/>
      <c r="AU537" s="371"/>
      <c r="AV537" s="371"/>
      <c r="AW537" s="371"/>
      <c r="AX537" s="371"/>
      <c r="AY537" s="371"/>
      <c r="AZ537" s="371"/>
      <c r="BA537" s="373"/>
      <c r="BB537" s="449"/>
      <c r="BC537" s="373"/>
      <c r="BD537" s="373"/>
      <c r="BE537" s="373"/>
      <c r="BF537" s="373"/>
      <c r="BG537" s="373"/>
      <c r="BH537" s="373"/>
      <c r="BI537" s="373"/>
      <c r="BJ537" s="373"/>
      <c r="BK537" s="373"/>
      <c r="BL537" s="373"/>
      <c r="BM537" s="373"/>
      <c r="BN537" s="373"/>
      <c r="BO537" s="373"/>
      <c r="BP537" s="373"/>
      <c r="BQ537" s="373"/>
      <c r="BR537" s="373"/>
      <c r="BS537" s="373"/>
      <c r="BT537" s="373"/>
      <c r="BU537" s="373"/>
      <c r="BV537" s="373"/>
      <c r="BW537" s="373"/>
      <c r="BX537" s="373"/>
      <c r="BY537" s="373"/>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8" customFormat="true" ht="25.15" customHeight="true" x14ac:dyDescent="0.2">
      <c r="C538" s="1074"/>
      <c r="D538" s="1075"/>
      <c r="E538" s="636"/>
      <c r="F538" s="636"/>
      <c r="G538" s="636"/>
      <c r="H538" s="1074"/>
      <c r="I538" s="1075"/>
      <c r="J538" s="636"/>
      <c r="K538" s="636"/>
      <c r="L538" s="636"/>
      <c r="M538" s="1074"/>
      <c r="N538" s="1075"/>
      <c r="O538" s="636"/>
      <c r="P538" s="636"/>
      <c r="Q538" s="636"/>
      <c r="AC538" s="371"/>
      <c r="AD538" s="371"/>
      <c r="AE538" s="371"/>
      <c r="AF538" s="371"/>
      <c r="AG538" s="371"/>
      <c r="AH538" s="371"/>
      <c r="AI538" s="371"/>
      <c r="AJ538" s="371"/>
      <c r="AK538" s="371"/>
      <c r="AL538" s="371"/>
      <c r="AM538" s="371"/>
      <c r="AN538" s="371"/>
      <c r="AO538" s="371"/>
      <c r="AP538" s="371"/>
      <c r="AQ538" s="371"/>
      <c r="AR538" s="371"/>
      <c r="AS538" s="371"/>
      <c r="AT538" s="371"/>
      <c r="AU538" s="371"/>
      <c r="AV538" s="371"/>
      <c r="AW538" s="371"/>
      <c r="AX538" s="371"/>
      <c r="AY538" s="371"/>
      <c r="AZ538" s="371"/>
      <c r="BA538" s="373"/>
      <c r="BB538" s="449"/>
      <c r="BC538" s="373"/>
      <c r="BD538" s="373"/>
      <c r="BE538" s="373"/>
      <c r="BF538" s="373"/>
      <c r="BG538" s="373"/>
      <c r="BH538" s="373"/>
      <c r="BI538" s="373"/>
      <c r="BJ538" s="373"/>
      <c r="BK538" s="373"/>
      <c r="BL538" s="373"/>
      <c r="BM538" s="373"/>
      <c r="BN538" s="373"/>
      <c r="BO538" s="373"/>
      <c r="BP538" s="373"/>
      <c r="BQ538" s="373"/>
      <c r="BR538" s="373"/>
      <c r="BS538" s="373"/>
      <c r="BT538" s="373"/>
      <c r="BU538" s="373"/>
      <c r="BV538" s="373"/>
      <c r="BW538" s="373"/>
      <c r="BX538" s="373"/>
      <c r="BY538" s="373"/>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8" customFormat="true" ht="25.15" customHeight="true" x14ac:dyDescent="0.2">
      <c r="C539" s="1074"/>
      <c r="D539" s="1075"/>
      <c r="E539" s="636"/>
      <c r="F539" s="636"/>
      <c r="G539" s="636"/>
      <c r="H539" s="1074"/>
      <c r="I539" s="1075"/>
      <c r="J539" s="636"/>
      <c r="K539" s="636"/>
      <c r="L539" s="636"/>
      <c r="M539" s="1074"/>
      <c r="N539" s="1075"/>
      <c r="O539" s="636"/>
      <c r="P539" s="636"/>
      <c r="Q539" s="636"/>
      <c r="AC539" s="371"/>
      <c r="AD539" s="371"/>
      <c r="AE539" s="371"/>
      <c r="AF539" s="371"/>
      <c r="AG539" s="371"/>
      <c r="AH539" s="371"/>
      <c r="AI539" s="371"/>
      <c r="AJ539" s="371"/>
      <c r="AK539" s="371"/>
      <c r="AL539" s="371"/>
      <c r="AM539" s="371"/>
      <c r="AN539" s="371"/>
      <c r="AO539" s="371"/>
      <c r="AP539" s="371"/>
      <c r="AQ539" s="371"/>
      <c r="AR539" s="371"/>
      <c r="AS539" s="371"/>
      <c r="AT539" s="371"/>
      <c r="AU539" s="371"/>
      <c r="AV539" s="371"/>
      <c r="AW539" s="371"/>
      <c r="AX539" s="371"/>
      <c r="AY539" s="371"/>
      <c r="AZ539" s="371"/>
      <c r="BA539" s="373"/>
      <c r="BB539" s="449"/>
      <c r="BC539" s="373"/>
      <c r="BD539" s="373"/>
      <c r="BE539" s="373"/>
      <c r="BF539" s="373"/>
      <c r="BG539" s="373"/>
      <c r="BH539" s="373"/>
      <c r="BI539" s="373"/>
      <c r="BJ539" s="373"/>
      <c r="BK539" s="373"/>
      <c r="BL539" s="373"/>
      <c r="BM539" s="373"/>
      <c r="BN539" s="373"/>
      <c r="BO539" s="373"/>
      <c r="BP539" s="373"/>
      <c r="BQ539" s="373"/>
      <c r="BR539" s="373"/>
      <c r="BS539" s="373"/>
      <c r="BT539" s="373"/>
      <c r="BU539" s="373"/>
      <c r="BV539" s="373"/>
      <c r="BW539" s="373"/>
      <c r="BX539" s="373"/>
      <c r="BY539" s="373"/>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8" customFormat="true" ht="25.15" customHeight="true" x14ac:dyDescent="0.2">
      <c r="C540" s="1074"/>
      <c r="D540" s="1075"/>
      <c r="E540" s="636"/>
      <c r="F540" s="636"/>
      <c r="G540" s="636"/>
      <c r="H540" s="1074"/>
      <c r="I540" s="1075"/>
      <c r="J540" s="636"/>
      <c r="K540" s="636"/>
      <c r="L540" s="636"/>
      <c r="M540" s="1074"/>
      <c r="N540" s="1075"/>
      <c r="O540" s="636"/>
      <c r="P540" s="636"/>
      <c r="Q540" s="636"/>
      <c r="AC540" s="371"/>
      <c r="AD540" s="371"/>
      <c r="AE540" s="371"/>
      <c r="AF540" s="371"/>
      <c r="AG540" s="371"/>
      <c r="AH540" s="371"/>
      <c r="AI540" s="371"/>
      <c r="AJ540" s="371"/>
      <c r="AK540" s="371"/>
      <c r="AL540" s="371"/>
      <c r="AM540" s="371"/>
      <c r="AN540" s="371"/>
      <c r="AO540" s="371"/>
      <c r="AP540" s="371"/>
      <c r="AQ540" s="371"/>
      <c r="AR540" s="371"/>
      <c r="AS540" s="371"/>
      <c r="AT540" s="371"/>
      <c r="AU540" s="371"/>
      <c r="AV540" s="371"/>
      <c r="AW540" s="371"/>
      <c r="AX540" s="371"/>
      <c r="AY540" s="371"/>
      <c r="AZ540" s="371"/>
      <c r="BA540" s="373"/>
      <c r="BB540" s="449"/>
      <c r="BC540" s="373"/>
      <c r="BD540" s="373"/>
      <c r="BE540" s="373"/>
      <c r="BF540" s="373"/>
      <c r="BG540" s="373"/>
      <c r="BH540" s="373"/>
      <c r="BI540" s="373"/>
      <c r="BJ540" s="373"/>
      <c r="BK540" s="373"/>
      <c r="BL540" s="373"/>
      <c r="BM540" s="373"/>
      <c r="BN540" s="373"/>
      <c r="BO540" s="373"/>
      <c r="BP540" s="373"/>
      <c r="BQ540" s="373"/>
      <c r="BR540" s="373"/>
      <c r="BS540" s="373"/>
      <c r="BT540" s="373"/>
      <c r="BU540" s="373"/>
      <c r="BV540" s="373"/>
      <c r="BW540" s="373"/>
      <c r="BX540" s="373"/>
      <c r="BY540" s="373"/>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8" customFormat="true" ht="25.15" customHeight="true" x14ac:dyDescent="0.2">
      <c r="C541" s="1074"/>
      <c r="D541" s="1075"/>
      <c r="E541" s="636"/>
      <c r="F541" s="636"/>
      <c r="G541" s="636"/>
      <c r="H541" s="1074"/>
      <c r="I541" s="1075"/>
      <c r="J541" s="636"/>
      <c r="K541" s="636"/>
      <c r="L541" s="636"/>
      <c r="M541" s="1074"/>
      <c r="N541" s="1075"/>
      <c r="O541" s="636"/>
      <c r="P541" s="636"/>
      <c r="Q541" s="636"/>
      <c r="AC541" s="371"/>
      <c r="AD541" s="371"/>
      <c r="AE541" s="371"/>
      <c r="AF541" s="371"/>
      <c r="AG541" s="371"/>
      <c r="AH541" s="371"/>
      <c r="AI541" s="371"/>
      <c r="AJ541" s="371"/>
      <c r="AK541" s="371"/>
      <c r="AL541" s="371"/>
      <c r="AM541" s="371"/>
      <c r="AN541" s="371"/>
      <c r="AO541" s="371"/>
      <c r="AP541" s="371"/>
      <c r="AQ541" s="371"/>
      <c r="AR541" s="371"/>
      <c r="AS541" s="371"/>
      <c r="AT541" s="371"/>
      <c r="AU541" s="371"/>
      <c r="AV541" s="371"/>
      <c r="AW541" s="371"/>
      <c r="AX541" s="371"/>
      <c r="AY541" s="371"/>
      <c r="AZ541" s="371"/>
      <c r="BA541" s="373"/>
      <c r="BB541" s="449"/>
      <c r="BC541" s="373"/>
      <c r="BD541" s="373"/>
      <c r="BE541" s="373"/>
      <c r="BF541" s="373"/>
      <c r="BG541" s="373"/>
      <c r="BH541" s="373"/>
      <c r="BI541" s="373"/>
      <c r="BJ541" s="373"/>
      <c r="BK541" s="373"/>
      <c r="BL541" s="373"/>
      <c r="BM541" s="373"/>
      <c r="BN541" s="373"/>
      <c r="BO541" s="373"/>
      <c r="BP541" s="373"/>
      <c r="BQ541" s="373"/>
      <c r="BR541" s="373"/>
      <c r="BS541" s="373"/>
      <c r="BT541" s="373"/>
      <c r="BU541" s="373"/>
      <c r="BV541" s="373"/>
      <c r="BW541" s="373"/>
      <c r="BX541" s="373"/>
      <c r="BY541" s="373"/>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8" customFormat="true" ht="25.15" customHeight="true" x14ac:dyDescent="0.2">
      <c r="C542" s="1074"/>
      <c r="D542" s="1075"/>
      <c r="E542" s="636"/>
      <c r="F542" s="636"/>
      <c r="G542" s="636"/>
      <c r="H542" s="1074"/>
      <c r="I542" s="1075"/>
      <c r="J542" s="636"/>
      <c r="K542" s="636"/>
      <c r="L542" s="636"/>
      <c r="M542" s="1074"/>
      <c r="N542" s="1075"/>
      <c r="O542" s="636"/>
      <c r="P542" s="636"/>
      <c r="Q542" s="636"/>
      <c r="AC542" s="371"/>
      <c r="AD542" s="371"/>
      <c r="AE542" s="371"/>
      <c r="AF542" s="371"/>
      <c r="AG542" s="371"/>
      <c r="AH542" s="371"/>
      <c r="AI542" s="371"/>
      <c r="AJ542" s="371"/>
      <c r="AK542" s="371"/>
      <c r="AL542" s="371"/>
      <c r="AM542" s="371"/>
      <c r="AN542" s="371"/>
      <c r="AO542" s="371"/>
      <c r="AP542" s="371"/>
      <c r="AQ542" s="371"/>
      <c r="AR542" s="371"/>
      <c r="AS542" s="371"/>
      <c r="AT542" s="371"/>
      <c r="AU542" s="371"/>
      <c r="AV542" s="371"/>
      <c r="AW542" s="371"/>
      <c r="AX542" s="371"/>
      <c r="AY542" s="371"/>
      <c r="AZ542" s="371"/>
      <c r="BA542" s="373"/>
      <c r="BB542" s="449"/>
      <c r="BC542" s="373"/>
      <c r="BD542" s="373"/>
      <c r="BE542" s="373"/>
      <c r="BF542" s="373"/>
      <c r="BG542" s="373"/>
      <c r="BH542" s="373"/>
      <c r="BI542" s="373"/>
      <c r="BJ542" s="373"/>
      <c r="BK542" s="373"/>
      <c r="BL542" s="373"/>
      <c r="BM542" s="373"/>
      <c r="BN542" s="373"/>
      <c r="BO542" s="373"/>
      <c r="BP542" s="373"/>
      <c r="BQ542" s="373"/>
      <c r="BR542" s="373"/>
      <c r="BS542" s="373"/>
      <c r="BT542" s="373"/>
      <c r="BU542" s="373"/>
      <c r="BV542" s="373"/>
      <c r="BW542" s="373"/>
      <c r="BX542" s="373"/>
      <c r="BY542" s="373"/>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8" customFormat="true" ht="25.15" customHeight="true" x14ac:dyDescent="0.2">
      <c r="C543" s="1074"/>
      <c r="D543" s="1075"/>
      <c r="E543" s="636"/>
      <c r="F543" s="636"/>
      <c r="G543" s="636"/>
      <c r="H543" s="1074"/>
      <c r="I543" s="1075"/>
      <c r="J543" s="636"/>
      <c r="K543" s="636"/>
      <c r="L543" s="636"/>
      <c r="M543" s="1074"/>
      <c r="N543" s="1075"/>
      <c r="O543" s="636"/>
      <c r="P543" s="636"/>
      <c r="Q543" s="636"/>
      <c r="AC543" s="371"/>
      <c r="AD543" s="371"/>
      <c r="AE543" s="371"/>
      <c r="AF543" s="371"/>
      <c r="AG543" s="371"/>
      <c r="AH543" s="371"/>
      <c r="AI543" s="371"/>
      <c r="AJ543" s="371"/>
      <c r="AK543" s="371"/>
      <c r="AL543" s="371"/>
      <c r="AM543" s="371"/>
      <c r="AN543" s="371"/>
      <c r="AO543" s="371"/>
      <c r="AP543" s="371"/>
      <c r="AQ543" s="371"/>
      <c r="AR543" s="371"/>
      <c r="AS543" s="371"/>
      <c r="AT543" s="371"/>
      <c r="AU543" s="371"/>
      <c r="AV543" s="371"/>
      <c r="AW543" s="371"/>
      <c r="AX543" s="371"/>
      <c r="AY543" s="371"/>
      <c r="AZ543" s="371"/>
      <c r="BA543" s="373"/>
      <c r="BB543" s="449"/>
      <c r="BC543" s="373"/>
      <c r="BD543" s="373"/>
      <c r="BE543" s="373"/>
      <c r="BF543" s="373"/>
      <c r="BG543" s="373"/>
      <c r="BH543" s="373"/>
      <c r="BI543" s="373"/>
      <c r="BJ543" s="373"/>
      <c r="BK543" s="373"/>
      <c r="BL543" s="373"/>
      <c r="BM543" s="373"/>
      <c r="BN543" s="373"/>
      <c r="BO543" s="373"/>
      <c r="BP543" s="373"/>
      <c r="BQ543" s="373"/>
      <c r="BR543" s="373"/>
      <c r="BS543" s="373"/>
      <c r="BT543" s="373"/>
      <c r="BU543" s="373"/>
      <c r="BV543" s="373"/>
      <c r="BW543" s="373"/>
      <c r="BX543" s="373"/>
      <c r="BY543" s="373"/>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8" customFormat="true" ht="25.15" customHeight="true" x14ac:dyDescent="0.2">
      <c r="C544" s="1074"/>
      <c r="D544" s="1075"/>
      <c r="E544" s="636"/>
      <c r="F544" s="636"/>
      <c r="G544" s="636"/>
      <c r="H544" s="1074"/>
      <c r="I544" s="1075"/>
      <c r="J544" s="636"/>
      <c r="K544" s="636"/>
      <c r="L544" s="636"/>
      <c r="M544" s="1074"/>
      <c r="N544" s="1075"/>
      <c r="O544" s="636"/>
      <c r="P544" s="636"/>
      <c r="Q544" s="636"/>
      <c r="AC544" s="371"/>
      <c r="AD544" s="371"/>
      <c r="AE544" s="371"/>
      <c r="AF544" s="371"/>
      <c r="AG544" s="371"/>
      <c r="AH544" s="371"/>
      <c r="AI544" s="371"/>
      <c r="AJ544" s="371"/>
      <c r="AK544" s="371"/>
      <c r="AL544" s="371"/>
      <c r="AM544" s="371"/>
      <c r="AN544" s="371"/>
      <c r="AO544" s="371"/>
      <c r="AP544" s="371"/>
      <c r="AQ544" s="371"/>
      <c r="AR544" s="371"/>
      <c r="AS544" s="371"/>
      <c r="AT544" s="371"/>
      <c r="AU544" s="371"/>
      <c r="AV544" s="371"/>
      <c r="AW544" s="371"/>
      <c r="AX544" s="371"/>
      <c r="AY544" s="371"/>
      <c r="AZ544" s="371"/>
      <c r="BA544" s="373"/>
      <c r="BB544" s="449"/>
      <c r="BC544" s="373"/>
      <c r="BD544" s="373"/>
      <c r="BE544" s="373"/>
      <c r="BF544" s="373"/>
      <c r="BG544" s="373"/>
      <c r="BH544" s="373"/>
      <c r="BI544" s="373"/>
      <c r="BJ544" s="373"/>
      <c r="BK544" s="373"/>
      <c r="BL544" s="373"/>
      <c r="BM544" s="373"/>
      <c r="BN544" s="373"/>
      <c r="BO544" s="373"/>
      <c r="BP544" s="373"/>
      <c r="BQ544" s="373"/>
      <c r="BR544" s="373"/>
      <c r="BS544" s="373"/>
      <c r="BT544" s="373"/>
      <c r="BU544" s="373"/>
      <c r="BV544" s="373"/>
      <c r="BW544" s="373"/>
      <c r="BX544" s="373"/>
      <c r="BY544" s="373"/>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8" customFormat="true" ht="25.15" customHeight="true" x14ac:dyDescent="0.2">
      <c r="C545" s="1074"/>
      <c r="D545" s="1075"/>
      <c r="E545" s="636"/>
      <c r="F545" s="636"/>
      <c r="G545" s="636"/>
      <c r="H545" s="1074"/>
      <c r="I545" s="1075"/>
      <c r="J545" s="636"/>
      <c r="K545" s="636"/>
      <c r="L545" s="636"/>
      <c r="M545" s="1074"/>
      <c r="N545" s="1075"/>
      <c r="O545" s="636"/>
      <c r="P545" s="636"/>
      <c r="Q545" s="636"/>
      <c r="AC545" s="371"/>
      <c r="AD545" s="371"/>
      <c r="AE545" s="371"/>
      <c r="AF545" s="371"/>
      <c r="AG545" s="371"/>
      <c r="AH545" s="371"/>
      <c r="AI545" s="371"/>
      <c r="AJ545" s="371"/>
      <c r="AK545" s="371"/>
      <c r="AL545" s="371"/>
      <c r="AM545" s="371"/>
      <c r="AN545" s="371"/>
      <c r="AO545" s="371"/>
      <c r="AP545" s="371"/>
      <c r="AQ545" s="371"/>
      <c r="AR545" s="371"/>
      <c r="AS545" s="371"/>
      <c r="AT545" s="371"/>
      <c r="AU545" s="371"/>
      <c r="AV545" s="371"/>
      <c r="AW545" s="371"/>
      <c r="AX545" s="371"/>
      <c r="AY545" s="371"/>
      <c r="AZ545" s="371"/>
      <c r="BA545" s="373"/>
      <c r="BB545" s="449"/>
      <c r="BC545" s="373"/>
      <c r="BD545" s="373"/>
      <c r="BE545" s="373"/>
      <c r="BF545" s="373"/>
      <c r="BG545" s="373"/>
      <c r="BH545" s="373"/>
      <c r="BI545" s="373"/>
      <c r="BJ545" s="373"/>
      <c r="BK545" s="373"/>
      <c r="BL545" s="373"/>
      <c r="BM545" s="373"/>
      <c r="BN545" s="373"/>
      <c r="BO545" s="373"/>
      <c r="BP545" s="373"/>
      <c r="BQ545" s="373"/>
      <c r="BR545" s="373"/>
      <c r="BS545" s="373"/>
      <c r="BT545" s="373"/>
      <c r="BU545" s="373"/>
      <c r="BV545" s="373"/>
      <c r="BW545" s="373"/>
      <c r="BX545" s="373"/>
      <c r="BY545" s="373"/>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8" customFormat="true" ht="25.15" customHeight="true" x14ac:dyDescent="0.2">
      <c r="C546" s="1074"/>
      <c r="D546" s="1075"/>
      <c r="E546" s="636"/>
      <c r="F546" s="636"/>
      <c r="G546" s="636"/>
      <c r="H546" s="1074"/>
      <c r="I546" s="1075"/>
      <c r="J546" s="636"/>
      <c r="K546" s="636"/>
      <c r="L546" s="636"/>
      <c r="M546" s="1074"/>
      <c r="N546" s="1075"/>
      <c r="O546" s="636"/>
      <c r="P546" s="636"/>
      <c r="Q546" s="636"/>
      <c r="AC546" s="371"/>
      <c r="AD546" s="371"/>
      <c r="AE546" s="371"/>
      <c r="AF546" s="371"/>
      <c r="AG546" s="371"/>
      <c r="AH546" s="371"/>
      <c r="AI546" s="371"/>
      <c r="AJ546" s="371"/>
      <c r="AK546" s="371"/>
      <c r="AL546" s="371"/>
      <c r="AM546" s="371"/>
      <c r="AN546" s="371"/>
      <c r="AO546" s="371"/>
      <c r="AP546" s="371"/>
      <c r="AQ546" s="371"/>
      <c r="AR546" s="371"/>
      <c r="AS546" s="371"/>
      <c r="AT546" s="371"/>
      <c r="AU546" s="371"/>
      <c r="AV546" s="371"/>
      <c r="AW546" s="371"/>
      <c r="AX546" s="371"/>
      <c r="AY546" s="371"/>
      <c r="AZ546" s="371"/>
      <c r="BA546" s="373"/>
      <c r="BB546" s="449"/>
      <c r="BC546" s="373"/>
      <c r="BD546" s="373"/>
      <c r="BE546" s="373"/>
      <c r="BF546" s="373"/>
      <c r="BG546" s="373"/>
      <c r="BH546" s="373"/>
      <c r="BI546" s="373"/>
      <c r="BJ546" s="373"/>
      <c r="BK546" s="373"/>
      <c r="BL546" s="373"/>
      <c r="BM546" s="373"/>
      <c r="BN546" s="373"/>
      <c r="BO546" s="373"/>
      <c r="BP546" s="373"/>
      <c r="BQ546" s="373"/>
      <c r="BR546" s="373"/>
      <c r="BS546" s="373"/>
      <c r="BT546" s="373"/>
      <c r="BU546" s="373"/>
      <c r="BV546" s="373"/>
      <c r="BW546" s="373"/>
      <c r="BX546" s="373"/>
      <c r="BY546" s="373"/>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8" customFormat="true" ht="25.15" customHeight="true" x14ac:dyDescent="0.2">
      <c r="C547" s="1074"/>
      <c r="D547" s="1075"/>
      <c r="E547" s="636"/>
      <c r="F547" s="636"/>
      <c r="G547" s="636"/>
      <c r="H547" s="1074"/>
      <c r="I547" s="1075"/>
      <c r="J547" s="636"/>
      <c r="K547" s="636"/>
      <c r="L547" s="636"/>
      <c r="M547" s="1074"/>
      <c r="N547" s="1075"/>
      <c r="O547" s="636"/>
      <c r="P547" s="636"/>
      <c r="Q547" s="636"/>
      <c r="AC547" s="371"/>
      <c r="AD547" s="371"/>
      <c r="AE547" s="371"/>
      <c r="AF547" s="371"/>
      <c r="AG547" s="371"/>
      <c r="AH547" s="371"/>
      <c r="AI547" s="371"/>
      <c r="AJ547" s="371"/>
      <c r="AK547" s="371"/>
      <c r="AL547" s="371"/>
      <c r="AM547" s="371"/>
      <c r="AN547" s="371"/>
      <c r="AO547" s="371"/>
      <c r="AP547" s="371"/>
      <c r="AQ547" s="371"/>
      <c r="AR547" s="371"/>
      <c r="AS547" s="371"/>
      <c r="AT547" s="371"/>
      <c r="AU547" s="371"/>
      <c r="AV547" s="371"/>
      <c r="AW547" s="371"/>
      <c r="AX547" s="371"/>
      <c r="AY547" s="371"/>
      <c r="AZ547" s="371"/>
      <c r="BA547" s="373"/>
      <c r="BB547" s="449"/>
      <c r="BC547" s="373"/>
      <c r="BD547" s="373"/>
      <c r="BE547" s="373"/>
      <c r="BF547" s="373"/>
      <c r="BG547" s="373"/>
      <c r="BH547" s="373"/>
      <c r="BI547" s="373"/>
      <c r="BJ547" s="373"/>
      <c r="BK547" s="373"/>
      <c r="BL547" s="373"/>
      <c r="BM547" s="373"/>
      <c r="BN547" s="373"/>
      <c r="BO547" s="373"/>
      <c r="BP547" s="373"/>
      <c r="BQ547" s="373"/>
      <c r="BR547" s="373"/>
      <c r="BS547" s="373"/>
      <c r="BT547" s="373"/>
      <c r="BU547" s="373"/>
      <c r="BV547" s="373"/>
      <c r="BW547" s="373"/>
      <c r="BX547" s="373"/>
      <c r="BY547" s="373"/>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8" customFormat="true" ht="25.15" customHeight="true" x14ac:dyDescent="0.2">
      <c r="C548" s="1074"/>
      <c r="D548" s="1075"/>
      <c r="E548" s="636"/>
      <c r="F548" s="636"/>
      <c r="G548" s="636"/>
      <c r="H548" s="1074"/>
      <c r="I548" s="1075"/>
      <c r="J548" s="636"/>
      <c r="K548" s="636"/>
      <c r="L548" s="636"/>
      <c r="M548" s="1074"/>
      <c r="N548" s="1075"/>
      <c r="O548" s="636"/>
      <c r="P548" s="636"/>
      <c r="Q548" s="636"/>
      <c r="AC548" s="371"/>
      <c r="AD548" s="371"/>
      <c r="AE548" s="371"/>
      <c r="AF548" s="371"/>
      <c r="AG548" s="371"/>
      <c r="AH548" s="371"/>
      <c r="AI548" s="371"/>
      <c r="AJ548" s="371"/>
      <c r="AK548" s="371"/>
      <c r="AL548" s="371"/>
      <c r="AM548" s="371"/>
      <c r="AN548" s="371"/>
      <c r="AO548" s="371"/>
      <c r="AP548" s="371"/>
      <c r="AQ548" s="371"/>
      <c r="AR548" s="371"/>
      <c r="AS548" s="371"/>
      <c r="AT548" s="371"/>
      <c r="AU548" s="371"/>
      <c r="AV548" s="371"/>
      <c r="AW548" s="371"/>
      <c r="AX548" s="371"/>
      <c r="AY548" s="371"/>
      <c r="AZ548" s="371"/>
      <c r="BA548" s="373"/>
      <c r="BB548" s="449"/>
      <c r="BC548" s="373"/>
      <c r="BD548" s="373"/>
      <c r="BE548" s="373"/>
      <c r="BF548" s="373"/>
      <c r="BG548" s="373"/>
      <c r="BH548" s="373"/>
      <c r="BI548" s="373"/>
      <c r="BJ548" s="373"/>
      <c r="BK548" s="373"/>
      <c r="BL548" s="373"/>
      <c r="BM548" s="373"/>
      <c r="BN548" s="373"/>
      <c r="BO548" s="373"/>
      <c r="BP548" s="373"/>
      <c r="BQ548" s="373"/>
      <c r="BR548" s="373"/>
      <c r="BS548" s="373"/>
      <c r="BT548" s="373"/>
      <c r="BU548" s="373"/>
      <c r="BV548" s="373"/>
      <c r="BW548" s="373"/>
      <c r="BX548" s="373"/>
      <c r="BY548" s="373"/>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8" customFormat="true" ht="25.15" customHeight="true" x14ac:dyDescent="0.2">
      <c r="C549" s="1074"/>
      <c r="D549" s="1075"/>
      <c r="E549" s="636"/>
      <c r="F549" s="636"/>
      <c r="G549" s="636"/>
      <c r="H549" s="1074"/>
      <c r="I549" s="1075"/>
      <c r="J549" s="636"/>
      <c r="K549" s="636"/>
      <c r="L549" s="636"/>
      <c r="M549" s="1074"/>
      <c r="N549" s="1075"/>
      <c r="O549" s="636"/>
      <c r="P549" s="636"/>
      <c r="Q549" s="636"/>
      <c r="AC549" s="371"/>
      <c r="AD549" s="371"/>
      <c r="AE549" s="371"/>
      <c r="AF549" s="371"/>
      <c r="AG549" s="371"/>
      <c r="AH549" s="371"/>
      <c r="AI549" s="371"/>
      <c r="AJ549" s="371"/>
      <c r="AK549" s="371"/>
      <c r="AL549" s="371"/>
      <c r="AM549" s="371"/>
      <c r="AN549" s="371"/>
      <c r="AO549" s="371"/>
      <c r="AP549" s="371"/>
      <c r="AQ549" s="371"/>
      <c r="AR549" s="371"/>
      <c r="AS549" s="371"/>
      <c r="AT549" s="371"/>
      <c r="AU549" s="371"/>
      <c r="AV549" s="371"/>
      <c r="AW549" s="371"/>
      <c r="AX549" s="371"/>
      <c r="AY549" s="371"/>
      <c r="AZ549" s="371"/>
      <c r="BA549" s="373"/>
      <c r="BB549" s="449"/>
      <c r="BC549" s="373"/>
      <c r="BD549" s="373"/>
      <c r="BE549" s="373"/>
      <c r="BF549" s="373"/>
      <c r="BG549" s="373"/>
      <c r="BH549" s="373"/>
      <c r="BI549" s="373"/>
      <c r="BJ549" s="373"/>
      <c r="BK549" s="373"/>
      <c r="BL549" s="373"/>
      <c r="BM549" s="373"/>
      <c r="BN549" s="373"/>
      <c r="BO549" s="373"/>
      <c r="BP549" s="373"/>
      <c r="BQ549" s="373"/>
      <c r="BR549" s="373"/>
      <c r="BS549" s="373"/>
      <c r="BT549" s="373"/>
      <c r="BU549" s="373"/>
      <c r="BV549" s="373"/>
      <c r="BW549" s="373"/>
      <c r="BX549" s="373"/>
      <c r="BY549" s="373"/>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8" customFormat="true" ht="25.15" customHeight="true" x14ac:dyDescent="0.2">
      <c r="C550" s="1074"/>
      <c r="D550" s="1075"/>
      <c r="E550" s="636"/>
      <c r="F550" s="636"/>
      <c r="G550" s="636"/>
      <c r="H550" s="1074"/>
      <c r="I550" s="1075"/>
      <c r="J550" s="636"/>
      <c r="K550" s="636"/>
      <c r="L550" s="636"/>
      <c r="M550" s="1074"/>
      <c r="N550" s="1075"/>
      <c r="O550" s="636"/>
      <c r="P550" s="636"/>
      <c r="Q550" s="636"/>
      <c r="AC550" s="371"/>
      <c r="AD550" s="371"/>
      <c r="AE550" s="371"/>
      <c r="AF550" s="371"/>
      <c r="AG550" s="371"/>
      <c r="AH550" s="371"/>
      <c r="AI550" s="371"/>
      <c r="AJ550" s="371"/>
      <c r="AK550" s="371"/>
      <c r="AL550" s="371"/>
      <c r="AM550" s="371"/>
      <c r="AN550" s="371"/>
      <c r="AO550" s="371"/>
      <c r="AP550" s="371"/>
      <c r="AQ550" s="371"/>
      <c r="AR550" s="371"/>
      <c r="AS550" s="371"/>
      <c r="AT550" s="371"/>
      <c r="AU550" s="371"/>
      <c r="AV550" s="371"/>
      <c r="AW550" s="371"/>
      <c r="AX550" s="371"/>
      <c r="AY550" s="371"/>
      <c r="AZ550" s="371"/>
      <c r="BA550" s="373"/>
      <c r="BB550" s="449"/>
      <c r="BC550" s="373"/>
      <c r="BD550" s="373"/>
      <c r="BE550" s="373"/>
      <c r="BF550" s="373"/>
      <c r="BG550" s="373"/>
      <c r="BH550" s="373"/>
      <c r="BI550" s="373"/>
      <c r="BJ550" s="373"/>
      <c r="BK550" s="373"/>
      <c r="BL550" s="373"/>
      <c r="BM550" s="373"/>
      <c r="BN550" s="373"/>
      <c r="BO550" s="373"/>
      <c r="BP550" s="373"/>
      <c r="BQ550" s="373"/>
      <c r="BR550" s="373"/>
      <c r="BS550" s="373"/>
      <c r="BT550" s="373"/>
      <c r="BU550" s="373"/>
      <c r="BV550" s="373"/>
      <c r="BW550" s="373"/>
      <c r="BX550" s="373"/>
      <c r="BY550" s="373"/>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8" customFormat="true" ht="25.15" customHeight="true" x14ac:dyDescent="0.2">
      <c r="C551" s="1074"/>
      <c r="D551" s="1075"/>
      <c r="E551" s="636"/>
      <c r="F551" s="636"/>
      <c r="G551" s="636"/>
      <c r="H551" s="1074"/>
      <c r="I551" s="1075"/>
      <c r="J551" s="636"/>
      <c r="K551" s="636"/>
      <c r="L551" s="636"/>
      <c r="M551" s="1074"/>
      <c r="N551" s="1075"/>
      <c r="O551" s="636"/>
      <c r="P551" s="636"/>
      <c r="Q551" s="636"/>
      <c r="AC551" s="371"/>
      <c r="AD551" s="371"/>
      <c r="AE551" s="371"/>
      <c r="AF551" s="371"/>
      <c r="AG551" s="371"/>
      <c r="AH551" s="371"/>
      <c r="AI551" s="371"/>
      <c r="AJ551" s="371"/>
      <c r="AK551" s="371"/>
      <c r="AL551" s="371"/>
      <c r="AM551" s="371"/>
      <c r="AN551" s="371"/>
      <c r="AO551" s="371"/>
      <c r="AP551" s="371"/>
      <c r="AQ551" s="371"/>
      <c r="AR551" s="371"/>
      <c r="AS551" s="371"/>
      <c r="AT551" s="371"/>
      <c r="AU551" s="371"/>
      <c r="AV551" s="371"/>
      <c r="AW551" s="371"/>
      <c r="AX551" s="371"/>
      <c r="AY551" s="371"/>
      <c r="AZ551" s="371"/>
      <c r="BA551" s="373"/>
      <c r="BB551" s="449"/>
      <c r="BC551" s="373"/>
      <c r="BD551" s="373"/>
      <c r="BE551" s="373"/>
      <c r="BF551" s="373"/>
      <c r="BG551" s="373"/>
      <c r="BH551" s="373"/>
      <c r="BI551" s="373"/>
      <c r="BJ551" s="373"/>
      <c r="BK551" s="373"/>
      <c r="BL551" s="373"/>
      <c r="BM551" s="373"/>
      <c r="BN551" s="373"/>
      <c r="BO551" s="373"/>
      <c r="BP551" s="373"/>
      <c r="BQ551" s="373"/>
      <c r="BR551" s="373"/>
      <c r="BS551" s="373"/>
      <c r="BT551" s="373"/>
      <c r="BU551" s="373"/>
      <c r="BV551" s="373"/>
      <c r="BW551" s="373"/>
      <c r="BX551" s="373"/>
      <c r="BY551" s="373"/>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8" customFormat="true" ht="25.15" customHeight="true" x14ac:dyDescent="0.2">
      <c r="C552" s="1074"/>
      <c r="D552" s="1075"/>
      <c r="E552" s="636"/>
      <c r="F552" s="636"/>
      <c r="G552" s="636"/>
      <c r="H552" s="1074"/>
      <c r="I552" s="1075"/>
      <c r="J552" s="636"/>
      <c r="K552" s="636"/>
      <c r="L552" s="636"/>
      <c r="M552" s="1074"/>
      <c r="N552" s="1075"/>
      <c r="O552" s="636"/>
      <c r="P552" s="636"/>
      <c r="Q552" s="636"/>
      <c r="AC552" s="371"/>
      <c r="AD552" s="371"/>
      <c r="AE552" s="371"/>
      <c r="AF552" s="371"/>
      <c r="AG552" s="371"/>
      <c r="AH552" s="371"/>
      <c r="AI552" s="371"/>
      <c r="AJ552" s="371"/>
      <c r="AK552" s="371"/>
      <c r="AL552" s="371"/>
      <c r="AM552" s="371"/>
      <c r="AN552" s="371"/>
      <c r="AO552" s="371"/>
      <c r="AP552" s="371"/>
      <c r="AQ552" s="371"/>
      <c r="AR552" s="371"/>
      <c r="AS552" s="371"/>
      <c r="AT552" s="371"/>
      <c r="AU552" s="371"/>
      <c r="AV552" s="371"/>
      <c r="AW552" s="371"/>
      <c r="AX552" s="371"/>
      <c r="AY552" s="371"/>
      <c r="AZ552" s="371"/>
      <c r="BA552" s="373"/>
      <c r="BB552" s="449"/>
      <c r="BC552" s="373"/>
      <c r="BD552" s="373"/>
      <c r="BE552" s="373"/>
      <c r="BF552" s="373"/>
      <c r="BG552" s="373"/>
      <c r="BH552" s="373"/>
      <c r="BI552" s="373"/>
      <c r="BJ552" s="373"/>
      <c r="BK552" s="373"/>
      <c r="BL552" s="373"/>
      <c r="BM552" s="373"/>
      <c r="BN552" s="373"/>
      <c r="BO552" s="373"/>
      <c r="BP552" s="373"/>
      <c r="BQ552" s="373"/>
      <c r="BR552" s="373"/>
      <c r="BS552" s="373"/>
      <c r="BT552" s="373"/>
      <c r="BU552" s="373"/>
      <c r="BV552" s="373"/>
      <c r="BW552" s="373"/>
      <c r="BX552" s="373"/>
      <c r="BY552" s="373"/>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8" customFormat="true" ht="25.15" customHeight="true" x14ac:dyDescent="0.2">
      <c r="C553" s="1074"/>
      <c r="D553" s="1075"/>
      <c r="E553" s="636"/>
      <c r="F553" s="636"/>
      <c r="G553" s="636"/>
      <c r="H553" s="1074"/>
      <c r="I553" s="1075"/>
      <c r="J553" s="636"/>
      <c r="K553" s="636"/>
      <c r="L553" s="636"/>
      <c r="M553" s="1074"/>
      <c r="N553" s="1075"/>
      <c r="O553" s="636"/>
      <c r="P553" s="636"/>
      <c r="Q553" s="636"/>
      <c r="AC553" s="371"/>
      <c r="AD553" s="371"/>
      <c r="AE553" s="371"/>
      <c r="AF553" s="371"/>
      <c r="AG553" s="371"/>
      <c r="AH553" s="371"/>
      <c r="AI553" s="371"/>
      <c r="AJ553" s="371"/>
      <c r="AK553" s="371"/>
      <c r="AL553" s="371"/>
      <c r="AM553" s="371"/>
      <c r="AN553" s="371"/>
      <c r="AO553" s="371"/>
      <c r="AP553" s="371"/>
      <c r="AQ553" s="371"/>
      <c r="AR553" s="371"/>
      <c r="AS553" s="371"/>
      <c r="AT553" s="371"/>
      <c r="AU553" s="371"/>
      <c r="AV553" s="371"/>
      <c r="AW553" s="371"/>
      <c r="AX553" s="371"/>
      <c r="AY553" s="371"/>
      <c r="AZ553" s="371"/>
      <c r="BA553" s="373"/>
      <c r="BB553" s="449"/>
      <c r="BC553" s="373"/>
      <c r="BD553" s="373"/>
      <c r="BE553" s="373"/>
      <c r="BF553" s="373"/>
      <c r="BG553" s="373"/>
      <c r="BH553" s="373"/>
      <c r="BI553" s="373"/>
      <c r="BJ553" s="373"/>
      <c r="BK553" s="373"/>
      <c r="BL553" s="373"/>
      <c r="BM553" s="373"/>
      <c r="BN553" s="373"/>
      <c r="BO553" s="373"/>
      <c r="BP553" s="373"/>
      <c r="BQ553" s="373"/>
      <c r="BR553" s="373"/>
      <c r="BS553" s="373"/>
      <c r="BT553" s="373"/>
      <c r="BU553" s="373"/>
      <c r="BV553" s="373"/>
      <c r="BW553" s="373"/>
      <c r="BX553" s="373"/>
      <c r="BY553" s="373"/>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8" customFormat="true" ht="25.15" customHeight="true" x14ac:dyDescent="0.2">
      <c r="C554" s="1074"/>
      <c r="D554" s="1075"/>
      <c r="E554" s="636"/>
      <c r="F554" s="636"/>
      <c r="G554" s="636"/>
      <c r="H554" s="1074"/>
      <c r="I554" s="1075"/>
      <c r="J554" s="636"/>
      <c r="K554" s="636"/>
      <c r="L554" s="636"/>
      <c r="M554" s="1074"/>
      <c r="N554" s="1075"/>
      <c r="O554" s="636"/>
      <c r="P554" s="636"/>
      <c r="Q554" s="636"/>
      <c r="AC554" s="371"/>
      <c r="AD554" s="371"/>
      <c r="AE554" s="371"/>
      <c r="AF554" s="371"/>
      <c r="AG554" s="371"/>
      <c r="AH554" s="371"/>
      <c r="AI554" s="371"/>
      <c r="AJ554" s="371"/>
      <c r="AK554" s="371"/>
      <c r="AL554" s="371"/>
      <c r="AM554" s="371"/>
      <c r="AN554" s="371"/>
      <c r="AO554" s="371"/>
      <c r="AP554" s="371"/>
      <c r="AQ554" s="371"/>
      <c r="AR554" s="371"/>
      <c r="AS554" s="371"/>
      <c r="AT554" s="371"/>
      <c r="AU554" s="371"/>
      <c r="AV554" s="371"/>
      <c r="AW554" s="371"/>
      <c r="AX554" s="371"/>
      <c r="AY554" s="371"/>
      <c r="AZ554" s="371"/>
      <c r="BA554" s="373"/>
      <c r="BB554" s="449"/>
      <c r="BC554" s="373"/>
      <c r="BD554" s="373"/>
      <c r="BE554" s="373"/>
      <c r="BF554" s="373"/>
      <c r="BG554" s="373"/>
      <c r="BH554" s="373"/>
      <c r="BI554" s="373"/>
      <c r="BJ554" s="373"/>
      <c r="BK554" s="373"/>
      <c r="BL554" s="373"/>
      <c r="BM554" s="373"/>
      <c r="BN554" s="373"/>
      <c r="BO554" s="373"/>
      <c r="BP554" s="373"/>
      <c r="BQ554" s="373"/>
      <c r="BR554" s="373"/>
      <c r="BS554" s="373"/>
      <c r="BT554" s="373"/>
      <c r="BU554" s="373"/>
      <c r="BV554" s="373"/>
      <c r="BW554" s="373"/>
      <c r="BX554" s="373"/>
      <c r="BY554" s="373"/>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8" customFormat="true" ht="25.15" customHeight="true" x14ac:dyDescent="0.2">
      <c r="C555" s="1074"/>
      <c r="D555" s="1075"/>
      <c r="E555" s="636"/>
      <c r="F555" s="636"/>
      <c r="G555" s="636"/>
      <c r="H555" s="1074"/>
      <c r="I555" s="1075"/>
      <c r="J555" s="636"/>
      <c r="K555" s="636"/>
      <c r="L555" s="636"/>
      <c r="M555" s="1074"/>
      <c r="N555" s="1075"/>
      <c r="O555" s="636"/>
      <c r="P555" s="636"/>
      <c r="Q555" s="636"/>
      <c r="AC555" s="371"/>
      <c r="AD555" s="371"/>
      <c r="AE555" s="371"/>
      <c r="AF555" s="371"/>
      <c r="AG555" s="371"/>
      <c r="AH555" s="371"/>
      <c r="AI555" s="371"/>
      <c r="AJ555" s="371"/>
      <c r="AK555" s="371"/>
      <c r="AL555" s="371"/>
      <c r="AM555" s="371"/>
      <c r="AN555" s="371"/>
      <c r="AO555" s="371"/>
      <c r="AP555" s="371"/>
      <c r="AQ555" s="371"/>
      <c r="AR555" s="371"/>
      <c r="AS555" s="371"/>
      <c r="AT555" s="371"/>
      <c r="AU555" s="371"/>
      <c r="AV555" s="371"/>
      <c r="AW555" s="371"/>
      <c r="AX555" s="371"/>
      <c r="AY555" s="371"/>
      <c r="AZ555" s="371"/>
      <c r="BA555" s="373"/>
      <c r="BB555" s="449"/>
      <c r="BC555" s="373"/>
      <c r="BD555" s="373"/>
      <c r="BE555" s="373"/>
      <c r="BF555" s="373"/>
      <c r="BG555" s="373"/>
      <c r="BH555" s="373"/>
      <c r="BI555" s="373"/>
      <c r="BJ555" s="373"/>
      <c r="BK555" s="373"/>
      <c r="BL555" s="373"/>
      <c r="BM555" s="373"/>
      <c r="BN555" s="373"/>
      <c r="BO555" s="373"/>
      <c r="BP555" s="373"/>
      <c r="BQ555" s="373"/>
      <c r="BR555" s="373"/>
      <c r="BS555" s="373"/>
      <c r="BT555" s="373"/>
      <c r="BU555" s="373"/>
      <c r="BV555" s="373"/>
      <c r="BW555" s="373"/>
      <c r="BX555" s="373"/>
      <c r="BY555" s="373"/>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8" customFormat="true" ht="25.15" customHeight="true" x14ac:dyDescent="0.2">
      <c r="C556" s="1074"/>
      <c r="D556" s="1075"/>
      <c r="E556" s="636"/>
      <c r="F556" s="636"/>
      <c r="G556" s="636"/>
      <c r="H556" s="1074"/>
      <c r="I556" s="1075"/>
      <c r="J556" s="636"/>
      <c r="K556" s="636"/>
      <c r="L556" s="636"/>
      <c r="M556" s="1074"/>
      <c r="N556" s="1075"/>
      <c r="O556" s="636"/>
      <c r="P556" s="636"/>
      <c r="Q556" s="636"/>
      <c r="AC556" s="371"/>
      <c r="AD556" s="371"/>
      <c r="AE556" s="371"/>
      <c r="AF556" s="371"/>
      <c r="AG556" s="371"/>
      <c r="AH556" s="371"/>
      <c r="AI556" s="371"/>
      <c r="AJ556" s="371"/>
      <c r="AK556" s="371"/>
      <c r="AL556" s="371"/>
      <c r="AM556" s="371"/>
      <c r="AN556" s="371"/>
      <c r="AO556" s="371"/>
      <c r="AP556" s="371"/>
      <c r="AQ556" s="371"/>
      <c r="AR556" s="371"/>
      <c r="AS556" s="371"/>
      <c r="AT556" s="371"/>
      <c r="AU556" s="371"/>
      <c r="AV556" s="371"/>
      <c r="AW556" s="371"/>
      <c r="AX556" s="371"/>
      <c r="AY556" s="371"/>
      <c r="AZ556" s="371"/>
      <c r="BA556" s="373"/>
      <c r="BB556" s="449"/>
      <c r="BC556" s="373"/>
      <c r="BD556" s="373"/>
      <c r="BE556" s="373"/>
      <c r="BF556" s="373"/>
      <c r="BG556" s="373"/>
      <c r="BH556" s="373"/>
      <c r="BI556" s="373"/>
      <c r="BJ556" s="373"/>
      <c r="BK556" s="373"/>
      <c r="BL556" s="373"/>
      <c r="BM556" s="373"/>
      <c r="BN556" s="373"/>
      <c r="BO556" s="373"/>
      <c r="BP556" s="373"/>
      <c r="BQ556" s="373"/>
      <c r="BR556" s="373"/>
      <c r="BS556" s="373"/>
      <c r="BT556" s="373"/>
      <c r="BU556" s="373"/>
      <c r="BV556" s="373"/>
      <c r="BW556" s="373"/>
      <c r="BX556" s="373"/>
      <c r="BY556" s="373"/>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8" customFormat="true" ht="25.15" customHeight="true" x14ac:dyDescent="0.2">
      <c r="C557" s="1074"/>
      <c r="D557" s="1075"/>
      <c r="E557" s="636"/>
      <c r="F557" s="636"/>
      <c r="G557" s="636"/>
      <c r="H557" s="1074"/>
      <c r="I557" s="1075"/>
      <c r="J557" s="636"/>
      <c r="K557" s="636"/>
      <c r="L557" s="636"/>
      <c r="M557" s="1074"/>
      <c r="N557" s="1075"/>
      <c r="O557" s="636"/>
      <c r="P557" s="636"/>
      <c r="Q557" s="636"/>
      <c r="AC557" s="371"/>
      <c r="AD557" s="371"/>
      <c r="AE557" s="371"/>
      <c r="AF557" s="371"/>
      <c r="AG557" s="371"/>
      <c r="AH557" s="371"/>
      <c r="AI557" s="371"/>
      <c r="AJ557" s="371"/>
      <c r="AK557" s="371"/>
      <c r="AL557" s="371"/>
      <c r="AM557" s="371"/>
      <c r="AN557" s="371"/>
      <c r="AO557" s="371"/>
      <c r="AP557" s="371"/>
      <c r="AQ557" s="371"/>
      <c r="AR557" s="371"/>
      <c r="AS557" s="371"/>
      <c r="AT557" s="371"/>
      <c r="AU557" s="371"/>
      <c r="AV557" s="371"/>
      <c r="AW557" s="371"/>
      <c r="AX557" s="371"/>
      <c r="AY557" s="371"/>
      <c r="AZ557" s="371"/>
      <c r="BA557" s="373"/>
      <c r="BB557" s="449"/>
      <c r="BC557" s="373"/>
      <c r="BD557" s="373"/>
      <c r="BE557" s="373"/>
      <c r="BF557" s="373"/>
      <c r="BG557" s="373"/>
      <c r="BH557" s="373"/>
      <c r="BI557" s="373"/>
      <c r="BJ557" s="373"/>
      <c r="BK557" s="373"/>
      <c r="BL557" s="373"/>
      <c r="BM557" s="373"/>
      <c r="BN557" s="373"/>
      <c r="BO557" s="373"/>
      <c r="BP557" s="373"/>
      <c r="BQ557" s="373"/>
      <c r="BR557" s="373"/>
      <c r="BS557" s="373"/>
      <c r="BT557" s="373"/>
      <c r="BU557" s="373"/>
      <c r="BV557" s="373"/>
      <c r="BW557" s="373"/>
      <c r="BX557" s="373"/>
      <c r="BY557" s="373"/>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8" customFormat="true" ht="25.15" customHeight="true" x14ac:dyDescent="0.2">
      <c r="C558" s="1074"/>
      <c r="D558" s="1075"/>
      <c r="E558" s="636"/>
      <c r="F558" s="636"/>
      <c r="G558" s="636"/>
      <c r="H558" s="1074"/>
      <c r="I558" s="1075"/>
      <c r="J558" s="636"/>
      <c r="K558" s="636"/>
      <c r="L558" s="636"/>
      <c r="M558" s="1074"/>
      <c r="N558" s="1075"/>
      <c r="O558" s="636"/>
      <c r="P558" s="636"/>
      <c r="Q558" s="636"/>
      <c r="AC558" s="371"/>
      <c r="AD558" s="371"/>
      <c r="AE558" s="371"/>
      <c r="AF558" s="371"/>
      <c r="AG558" s="371"/>
      <c r="AH558" s="371"/>
      <c r="AI558" s="371"/>
      <c r="AJ558" s="371"/>
      <c r="AK558" s="371"/>
      <c r="AL558" s="371"/>
      <c r="AM558" s="371"/>
      <c r="AN558" s="371"/>
      <c r="AO558" s="371"/>
      <c r="AP558" s="371"/>
      <c r="AQ558" s="371"/>
      <c r="AR558" s="371"/>
      <c r="AS558" s="371"/>
      <c r="AT558" s="371"/>
      <c r="AU558" s="371"/>
      <c r="AV558" s="371"/>
      <c r="AW558" s="371"/>
      <c r="AX558" s="371"/>
      <c r="AY558" s="371"/>
      <c r="AZ558" s="371"/>
      <c r="BA558" s="373"/>
      <c r="BB558" s="449"/>
      <c r="BC558" s="373"/>
      <c r="BD558" s="373"/>
      <c r="BE558" s="373"/>
      <c r="BF558" s="373"/>
      <c r="BG558" s="373"/>
      <c r="BH558" s="373"/>
      <c r="BI558" s="373"/>
      <c r="BJ558" s="373"/>
      <c r="BK558" s="373"/>
      <c r="BL558" s="373"/>
      <c r="BM558" s="373"/>
      <c r="BN558" s="373"/>
      <c r="BO558" s="373"/>
      <c r="BP558" s="373"/>
      <c r="BQ558" s="373"/>
      <c r="BR558" s="373"/>
      <c r="BS558" s="373"/>
      <c r="BT558" s="373"/>
      <c r="BU558" s="373"/>
      <c r="BV558" s="373"/>
      <c r="BW558" s="373"/>
      <c r="BX558" s="373"/>
      <c r="BY558" s="373"/>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8" customFormat="true" ht="25.15" customHeight="true" x14ac:dyDescent="0.2">
      <c r="C559" s="1074"/>
      <c r="D559" s="1075"/>
      <c r="E559" s="636"/>
      <c r="F559" s="636"/>
      <c r="G559" s="636"/>
      <c r="H559" s="1074"/>
      <c r="I559" s="1075"/>
      <c r="J559" s="636"/>
      <c r="K559" s="636"/>
      <c r="L559" s="636"/>
      <c r="M559" s="1074"/>
      <c r="N559" s="1075"/>
      <c r="O559" s="636"/>
      <c r="P559" s="636"/>
      <c r="Q559" s="636"/>
      <c r="AC559" s="371"/>
      <c r="AD559" s="371"/>
      <c r="AE559" s="371"/>
      <c r="AF559" s="371"/>
      <c r="AG559" s="371"/>
      <c r="AH559" s="371"/>
      <c r="AI559" s="371"/>
      <c r="AJ559" s="371"/>
      <c r="AK559" s="371"/>
      <c r="AL559" s="371"/>
      <c r="AM559" s="371"/>
      <c r="AN559" s="371"/>
      <c r="AO559" s="371"/>
      <c r="AP559" s="371"/>
      <c r="AQ559" s="371"/>
      <c r="AR559" s="371"/>
      <c r="AS559" s="371"/>
      <c r="AT559" s="371"/>
      <c r="AU559" s="371"/>
      <c r="AV559" s="371"/>
      <c r="AW559" s="371"/>
      <c r="AX559" s="371"/>
      <c r="AY559" s="371"/>
      <c r="AZ559" s="371"/>
      <c r="BA559" s="373"/>
      <c r="BB559" s="449"/>
      <c r="BC559" s="373"/>
      <c r="BD559" s="373"/>
      <c r="BE559" s="373"/>
      <c r="BF559" s="373"/>
      <c r="BG559" s="373"/>
      <c r="BH559" s="373"/>
      <c r="BI559" s="373"/>
      <c r="BJ559" s="373"/>
      <c r="BK559" s="373"/>
      <c r="BL559" s="373"/>
      <c r="BM559" s="373"/>
      <c r="BN559" s="373"/>
      <c r="BO559" s="373"/>
      <c r="BP559" s="373"/>
      <c r="BQ559" s="373"/>
      <c r="BR559" s="373"/>
      <c r="BS559" s="373"/>
      <c r="BT559" s="373"/>
      <c r="BU559" s="373"/>
      <c r="BV559" s="373"/>
      <c r="BW559" s="373"/>
      <c r="BX559" s="373"/>
      <c r="BY559" s="373"/>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8" customFormat="true" ht="25.15" customHeight="true" x14ac:dyDescent="0.2">
      <c r="C560" s="1074"/>
      <c r="D560" s="1075"/>
      <c r="E560" s="636"/>
      <c r="F560" s="636"/>
      <c r="G560" s="636"/>
      <c r="H560" s="1074"/>
      <c r="I560" s="1075"/>
      <c r="J560" s="636"/>
      <c r="K560" s="636"/>
      <c r="L560" s="636"/>
      <c r="M560" s="1074"/>
      <c r="N560" s="1075"/>
      <c r="O560" s="636"/>
      <c r="P560" s="636"/>
      <c r="Q560" s="636"/>
      <c r="AC560" s="371"/>
      <c r="AD560" s="371"/>
      <c r="AE560" s="371"/>
      <c r="AF560" s="371"/>
      <c r="AG560" s="371"/>
      <c r="AH560" s="371"/>
      <c r="AI560" s="371"/>
      <c r="AJ560" s="371"/>
      <c r="AK560" s="371"/>
      <c r="AL560" s="371"/>
      <c r="AM560" s="371"/>
      <c r="AN560" s="371"/>
      <c r="AO560" s="371"/>
      <c r="AP560" s="371"/>
      <c r="AQ560" s="371"/>
      <c r="AR560" s="371"/>
      <c r="AS560" s="371"/>
      <c r="AT560" s="371"/>
      <c r="AU560" s="371"/>
      <c r="AV560" s="371"/>
      <c r="AW560" s="371"/>
      <c r="AX560" s="371"/>
      <c r="AY560" s="371"/>
      <c r="AZ560" s="371"/>
      <c r="BA560" s="373"/>
      <c r="BB560" s="449"/>
      <c r="BC560" s="373"/>
      <c r="BD560" s="373"/>
      <c r="BE560" s="373"/>
      <c r="BF560" s="373"/>
      <c r="BG560" s="373"/>
      <c r="BH560" s="373"/>
      <c r="BI560" s="373"/>
      <c r="BJ560" s="373"/>
      <c r="BK560" s="373"/>
      <c r="BL560" s="373"/>
      <c r="BM560" s="373"/>
      <c r="BN560" s="373"/>
      <c r="BO560" s="373"/>
      <c r="BP560" s="373"/>
      <c r="BQ560" s="373"/>
      <c r="BR560" s="373"/>
      <c r="BS560" s="373"/>
      <c r="BT560" s="373"/>
      <c r="BU560" s="373"/>
      <c r="BV560" s="373"/>
      <c r="BW560" s="373"/>
      <c r="BX560" s="373"/>
      <c r="BY560" s="373"/>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8" customFormat="true" ht="25.15" customHeight="true" x14ac:dyDescent="0.2">
      <c r="C561" s="1074"/>
      <c r="D561" s="1075"/>
      <c r="E561" s="636"/>
      <c r="F561" s="636"/>
      <c r="G561" s="636"/>
      <c r="H561" s="1074"/>
      <c r="I561" s="1075"/>
      <c r="J561" s="636"/>
      <c r="K561" s="636"/>
      <c r="L561" s="636"/>
      <c r="M561" s="1074"/>
      <c r="N561" s="1075"/>
      <c r="O561" s="636"/>
      <c r="P561" s="636"/>
      <c r="Q561" s="636"/>
      <c r="AC561" s="371"/>
      <c r="AD561" s="371"/>
      <c r="AE561" s="371"/>
      <c r="AF561" s="371"/>
      <c r="AG561" s="371"/>
      <c r="AH561" s="371"/>
      <c r="AI561" s="371"/>
      <c r="AJ561" s="371"/>
      <c r="AK561" s="371"/>
      <c r="AL561" s="371"/>
      <c r="AM561" s="371"/>
      <c r="AN561" s="371"/>
      <c r="AO561" s="371"/>
      <c r="AP561" s="371"/>
      <c r="AQ561" s="371"/>
      <c r="AR561" s="371"/>
      <c r="AS561" s="371"/>
      <c r="AT561" s="371"/>
      <c r="AU561" s="371"/>
      <c r="AV561" s="371"/>
      <c r="AW561" s="371"/>
      <c r="AX561" s="371"/>
      <c r="AY561" s="371"/>
      <c r="AZ561" s="371"/>
      <c r="BA561" s="373"/>
      <c r="BB561" s="449"/>
      <c r="BC561" s="373"/>
      <c r="BD561" s="373"/>
      <c r="BE561" s="373"/>
      <c r="BF561" s="373"/>
      <c r="BG561" s="373"/>
      <c r="BH561" s="373"/>
      <c r="BI561" s="373"/>
      <c r="BJ561" s="373"/>
      <c r="BK561" s="373"/>
      <c r="BL561" s="373"/>
      <c r="BM561" s="373"/>
      <c r="BN561" s="373"/>
      <c r="BO561" s="373"/>
      <c r="BP561" s="373"/>
      <c r="BQ561" s="373"/>
      <c r="BR561" s="373"/>
      <c r="BS561" s="373"/>
      <c r="BT561" s="373"/>
      <c r="BU561" s="373"/>
      <c r="BV561" s="373"/>
      <c r="BW561" s="373"/>
      <c r="BX561" s="373"/>
      <c r="BY561" s="373"/>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8" customFormat="true" ht="25.15" customHeight="true" x14ac:dyDescent="0.2">
      <c r="C562" s="1074"/>
      <c r="D562" s="1075"/>
      <c r="E562" s="636"/>
      <c r="F562" s="636"/>
      <c r="G562" s="636"/>
      <c r="H562" s="1074"/>
      <c r="I562" s="1075"/>
      <c r="J562" s="636"/>
      <c r="K562" s="636"/>
      <c r="L562" s="636"/>
      <c r="M562" s="1074"/>
      <c r="N562" s="1075"/>
      <c r="O562" s="636"/>
      <c r="P562" s="636"/>
      <c r="Q562" s="636"/>
      <c r="AC562" s="371"/>
      <c r="AD562" s="371"/>
      <c r="AE562" s="371"/>
      <c r="AF562" s="371"/>
      <c r="AG562" s="371"/>
      <c r="AH562" s="371"/>
      <c r="AI562" s="371"/>
      <c r="AJ562" s="371"/>
      <c r="AK562" s="371"/>
      <c r="AL562" s="371"/>
      <c r="AM562" s="371"/>
      <c r="AN562" s="371"/>
      <c r="AO562" s="371"/>
      <c r="AP562" s="371"/>
      <c r="AQ562" s="371"/>
      <c r="AR562" s="371"/>
      <c r="AS562" s="371"/>
      <c r="AT562" s="371"/>
      <c r="AU562" s="371"/>
      <c r="AV562" s="371"/>
      <c r="AW562" s="371"/>
      <c r="AX562" s="371"/>
      <c r="AY562" s="371"/>
      <c r="AZ562" s="371"/>
      <c r="BA562" s="373"/>
      <c r="BB562" s="449"/>
      <c r="BC562" s="373"/>
      <c r="BD562" s="373"/>
      <c r="BE562" s="373"/>
      <c r="BF562" s="373"/>
      <c r="BG562" s="373"/>
      <c r="BH562" s="373"/>
      <c r="BI562" s="373"/>
      <c r="BJ562" s="373"/>
      <c r="BK562" s="373"/>
      <c r="BL562" s="373"/>
      <c r="BM562" s="373"/>
      <c r="BN562" s="373"/>
      <c r="BO562" s="373"/>
      <c r="BP562" s="373"/>
      <c r="BQ562" s="373"/>
      <c r="BR562" s="373"/>
      <c r="BS562" s="373"/>
      <c r="BT562" s="373"/>
      <c r="BU562" s="373"/>
      <c r="BV562" s="373"/>
      <c r="BW562" s="373"/>
      <c r="BX562" s="373"/>
      <c r="BY562" s="373"/>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8" customFormat="true" ht="25.15" customHeight="true" x14ac:dyDescent="0.2">
      <c r="C563" s="1074"/>
      <c r="D563" s="1075"/>
      <c r="E563" s="636"/>
      <c r="F563" s="636"/>
      <c r="G563" s="636"/>
      <c r="H563" s="1074"/>
      <c r="I563" s="1075"/>
      <c r="J563" s="636"/>
      <c r="K563" s="636"/>
      <c r="L563" s="636"/>
      <c r="M563" s="1074"/>
      <c r="N563" s="1075"/>
      <c r="O563" s="636"/>
      <c r="P563" s="636"/>
      <c r="Q563" s="636"/>
      <c r="AC563" s="371"/>
      <c r="AD563" s="371"/>
      <c r="AE563" s="371"/>
      <c r="AF563" s="371"/>
      <c r="AG563" s="371"/>
      <c r="AH563" s="371"/>
      <c r="AI563" s="371"/>
      <c r="AJ563" s="371"/>
      <c r="AK563" s="371"/>
      <c r="AL563" s="371"/>
      <c r="AM563" s="371"/>
      <c r="AN563" s="371"/>
      <c r="AO563" s="371"/>
      <c r="AP563" s="371"/>
      <c r="AQ563" s="371"/>
      <c r="AR563" s="371"/>
      <c r="AS563" s="371"/>
      <c r="AT563" s="371"/>
      <c r="AU563" s="371"/>
      <c r="AV563" s="371"/>
      <c r="AW563" s="371"/>
      <c r="AX563" s="371"/>
      <c r="AY563" s="371"/>
      <c r="AZ563" s="371"/>
      <c r="BA563" s="373"/>
      <c r="BB563" s="449"/>
      <c r="BC563" s="373"/>
      <c r="BD563" s="373"/>
      <c r="BE563" s="373"/>
      <c r="BF563" s="373"/>
      <c r="BG563" s="373"/>
      <c r="BH563" s="373"/>
      <c r="BI563" s="373"/>
      <c r="BJ563" s="373"/>
      <c r="BK563" s="373"/>
      <c r="BL563" s="373"/>
      <c r="BM563" s="373"/>
      <c r="BN563" s="373"/>
      <c r="BO563" s="373"/>
      <c r="BP563" s="373"/>
      <c r="BQ563" s="373"/>
      <c r="BR563" s="373"/>
      <c r="BS563" s="373"/>
      <c r="BT563" s="373"/>
      <c r="BU563" s="373"/>
      <c r="BV563" s="373"/>
      <c r="BW563" s="373"/>
      <c r="BX563" s="373"/>
      <c r="BY563" s="373"/>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8" customFormat="true" ht="25.15" customHeight="true" x14ac:dyDescent="0.2">
      <c r="C564" s="1074"/>
      <c r="D564" s="1075"/>
      <c r="E564" s="636"/>
      <c r="F564" s="636"/>
      <c r="G564" s="636"/>
      <c r="H564" s="1074"/>
      <c r="I564" s="1075"/>
      <c r="J564" s="636"/>
      <c r="K564" s="636"/>
      <c r="L564" s="636"/>
      <c r="M564" s="1074"/>
      <c r="N564" s="1075"/>
      <c r="O564" s="636"/>
      <c r="P564" s="636"/>
      <c r="Q564" s="636"/>
      <c r="AC564" s="371"/>
      <c r="AD564" s="371"/>
      <c r="AE564" s="371"/>
      <c r="AF564" s="371"/>
      <c r="AG564" s="371"/>
      <c r="AH564" s="371"/>
      <c r="AI564" s="371"/>
      <c r="AJ564" s="371"/>
      <c r="AK564" s="371"/>
      <c r="AL564" s="371"/>
      <c r="AM564" s="371"/>
      <c r="AN564" s="371"/>
      <c r="AO564" s="371"/>
      <c r="AP564" s="371"/>
      <c r="AQ564" s="371"/>
      <c r="AR564" s="371"/>
      <c r="AS564" s="371"/>
      <c r="AT564" s="371"/>
      <c r="AU564" s="371"/>
      <c r="AV564" s="371"/>
      <c r="AW564" s="371"/>
      <c r="AX564" s="371"/>
      <c r="AY564" s="371"/>
      <c r="AZ564" s="371"/>
      <c r="BA564" s="373"/>
      <c r="BB564" s="449"/>
      <c r="BC564" s="373"/>
      <c r="BD564" s="373"/>
      <c r="BE564" s="373"/>
      <c r="BF564" s="373"/>
      <c r="BG564" s="373"/>
      <c r="BH564" s="373"/>
      <c r="BI564" s="373"/>
      <c r="BJ564" s="373"/>
      <c r="BK564" s="373"/>
      <c r="BL564" s="373"/>
      <c r="BM564" s="373"/>
      <c r="BN564" s="373"/>
      <c r="BO564" s="373"/>
      <c r="BP564" s="373"/>
      <c r="BQ564" s="373"/>
      <c r="BR564" s="373"/>
      <c r="BS564" s="373"/>
      <c r="BT564" s="373"/>
      <c r="BU564" s="373"/>
      <c r="BV564" s="373"/>
      <c r="BW564" s="373"/>
      <c r="BX564" s="373"/>
      <c r="BY564" s="373"/>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8" customFormat="true" ht="25.15" customHeight="true" x14ac:dyDescent="0.2">
      <c r="C565" s="1074"/>
      <c r="D565" s="1075"/>
      <c r="E565" s="636"/>
      <c r="F565" s="636"/>
      <c r="G565" s="636"/>
      <c r="H565" s="1074"/>
      <c r="I565" s="1075"/>
      <c r="J565" s="636"/>
      <c r="K565" s="636"/>
      <c r="L565" s="636"/>
      <c r="M565" s="1074"/>
      <c r="N565" s="1075"/>
      <c r="O565" s="636"/>
      <c r="P565" s="636"/>
      <c r="Q565" s="636"/>
      <c r="AC565" s="371"/>
      <c r="AD565" s="371"/>
      <c r="AE565" s="371"/>
      <c r="AF565" s="371"/>
      <c r="AG565" s="371"/>
      <c r="AH565" s="371"/>
      <c r="AI565" s="371"/>
      <c r="AJ565" s="371"/>
      <c r="AK565" s="371"/>
      <c r="AL565" s="371"/>
      <c r="AM565" s="371"/>
      <c r="AN565" s="371"/>
      <c r="AO565" s="371"/>
      <c r="AP565" s="371"/>
      <c r="AQ565" s="371"/>
      <c r="AR565" s="371"/>
      <c r="AS565" s="371"/>
      <c r="AT565" s="371"/>
      <c r="AU565" s="371"/>
      <c r="AV565" s="371"/>
      <c r="AW565" s="371"/>
      <c r="AX565" s="371"/>
      <c r="AY565" s="371"/>
      <c r="AZ565" s="371"/>
      <c r="BA565" s="373"/>
      <c r="BB565" s="449"/>
      <c r="BC565" s="373"/>
      <c r="BD565" s="373"/>
      <c r="BE565" s="373"/>
      <c r="BF565" s="373"/>
      <c r="BG565" s="373"/>
      <c r="BH565" s="373"/>
      <c r="BI565" s="373"/>
      <c r="BJ565" s="373"/>
      <c r="BK565" s="373"/>
      <c r="BL565" s="373"/>
      <c r="BM565" s="373"/>
      <c r="BN565" s="373"/>
      <c r="BO565" s="373"/>
      <c r="BP565" s="373"/>
      <c r="BQ565" s="373"/>
      <c r="BR565" s="373"/>
      <c r="BS565" s="373"/>
      <c r="BT565" s="373"/>
      <c r="BU565" s="373"/>
      <c r="BV565" s="373"/>
      <c r="BW565" s="373"/>
      <c r="BX565" s="373"/>
      <c r="BY565" s="373"/>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8" customFormat="true" ht="25.15" customHeight="true" x14ac:dyDescent="0.2">
      <c r="C566" s="1074"/>
      <c r="D566" s="1075"/>
      <c r="E566" s="636"/>
      <c r="F566" s="636"/>
      <c r="G566" s="636"/>
      <c r="H566" s="1074"/>
      <c r="I566" s="1075"/>
      <c r="J566" s="636"/>
      <c r="K566" s="636"/>
      <c r="L566" s="636"/>
      <c r="M566" s="1074"/>
      <c r="N566" s="1075"/>
      <c r="O566" s="636"/>
      <c r="P566" s="636"/>
      <c r="Q566" s="636"/>
      <c r="AC566" s="371"/>
      <c r="AD566" s="371"/>
      <c r="AE566" s="371"/>
      <c r="AF566" s="371"/>
      <c r="AG566" s="371"/>
      <c r="AH566" s="371"/>
      <c r="AI566" s="371"/>
      <c r="AJ566" s="371"/>
      <c r="AK566" s="371"/>
      <c r="AL566" s="371"/>
      <c r="AM566" s="371"/>
      <c r="AN566" s="371"/>
      <c r="AO566" s="371"/>
      <c r="AP566" s="371"/>
      <c r="AQ566" s="371"/>
      <c r="AR566" s="371"/>
      <c r="AS566" s="371"/>
      <c r="AT566" s="371"/>
      <c r="AU566" s="371"/>
      <c r="AV566" s="371"/>
      <c r="AW566" s="371"/>
      <c r="AX566" s="371"/>
      <c r="AY566" s="371"/>
      <c r="AZ566" s="371"/>
      <c r="BA566" s="373"/>
      <c r="BB566" s="449"/>
      <c r="BC566" s="373"/>
      <c r="BD566" s="373"/>
      <c r="BE566" s="373"/>
      <c r="BF566" s="373"/>
      <c r="BG566" s="373"/>
      <c r="BH566" s="373"/>
      <c r="BI566" s="373"/>
      <c r="BJ566" s="373"/>
      <c r="BK566" s="373"/>
      <c r="BL566" s="373"/>
      <c r="BM566" s="373"/>
      <c r="BN566" s="373"/>
      <c r="BO566" s="373"/>
      <c r="BP566" s="373"/>
      <c r="BQ566" s="373"/>
      <c r="BR566" s="373"/>
      <c r="BS566" s="373"/>
      <c r="BT566" s="373"/>
      <c r="BU566" s="373"/>
      <c r="BV566" s="373"/>
      <c r="BW566" s="373"/>
      <c r="BX566" s="373"/>
      <c r="BY566" s="373"/>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8" customFormat="true" ht="25.15" customHeight="true" x14ac:dyDescent="0.2">
      <c r="C567" s="1074"/>
      <c r="D567" s="1075"/>
      <c r="E567" s="636"/>
      <c r="F567" s="636"/>
      <c r="G567" s="636"/>
      <c r="H567" s="1074"/>
      <c r="I567" s="1075"/>
      <c r="J567" s="636"/>
      <c r="K567" s="636"/>
      <c r="L567" s="636"/>
      <c r="M567" s="1074"/>
      <c r="N567" s="1075"/>
      <c r="O567" s="636"/>
      <c r="P567" s="636"/>
      <c r="Q567" s="636"/>
      <c r="AC567" s="371"/>
      <c r="AD567" s="371"/>
      <c r="AE567" s="371"/>
      <c r="AF567" s="371"/>
      <c r="AG567" s="371"/>
      <c r="AH567" s="371"/>
      <c r="AI567" s="371"/>
      <c r="AJ567" s="371"/>
      <c r="AK567" s="371"/>
      <c r="AL567" s="371"/>
      <c r="AM567" s="371"/>
      <c r="AN567" s="371"/>
      <c r="AO567" s="371"/>
      <c r="AP567" s="371"/>
      <c r="AQ567" s="371"/>
      <c r="AR567" s="371"/>
      <c r="AS567" s="371"/>
      <c r="AT567" s="371"/>
      <c r="AU567" s="371"/>
      <c r="AV567" s="371"/>
      <c r="AW567" s="371"/>
      <c r="AX567" s="371"/>
      <c r="AY567" s="371"/>
      <c r="AZ567" s="371"/>
      <c r="BA567" s="373"/>
      <c r="BB567" s="449"/>
      <c r="BC567" s="373"/>
      <c r="BD567" s="373"/>
      <c r="BE567" s="373"/>
      <c r="BF567" s="373"/>
      <c r="BG567" s="373"/>
      <c r="BH567" s="373"/>
      <c r="BI567" s="373"/>
      <c r="BJ567" s="373"/>
      <c r="BK567" s="373"/>
      <c r="BL567" s="373"/>
      <c r="BM567" s="373"/>
      <c r="BN567" s="373"/>
      <c r="BO567" s="373"/>
      <c r="BP567" s="373"/>
      <c r="BQ567" s="373"/>
      <c r="BR567" s="373"/>
      <c r="BS567" s="373"/>
      <c r="BT567" s="373"/>
      <c r="BU567" s="373"/>
      <c r="BV567" s="373"/>
      <c r="BW567" s="373"/>
      <c r="BX567" s="373"/>
      <c r="BY567" s="373"/>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8" customFormat="true" ht="25.15" customHeight="true" x14ac:dyDescent="0.2">
      <c r="C568" s="1074"/>
      <c r="D568" s="1075"/>
      <c r="E568" s="636"/>
      <c r="F568" s="636"/>
      <c r="G568" s="636"/>
      <c r="H568" s="1074"/>
      <c r="I568" s="1075"/>
      <c r="J568" s="636"/>
      <c r="K568" s="636"/>
      <c r="L568" s="636"/>
      <c r="M568" s="1074"/>
      <c r="N568" s="1075"/>
      <c r="O568" s="636"/>
      <c r="P568" s="636"/>
      <c r="Q568" s="636"/>
      <c r="AC568" s="371"/>
      <c r="AD568" s="371"/>
      <c r="AE568" s="371"/>
      <c r="AF568" s="371"/>
      <c r="AG568" s="371"/>
      <c r="AH568" s="371"/>
      <c r="AI568" s="371"/>
      <c r="AJ568" s="371"/>
      <c r="AK568" s="371"/>
      <c r="AL568" s="371"/>
      <c r="AM568" s="371"/>
      <c r="AN568" s="371"/>
      <c r="AO568" s="371"/>
      <c r="AP568" s="371"/>
      <c r="AQ568" s="371"/>
      <c r="AR568" s="371"/>
      <c r="AS568" s="371"/>
      <c r="AT568" s="371"/>
      <c r="AU568" s="371"/>
      <c r="AV568" s="371"/>
      <c r="AW568" s="371"/>
      <c r="AX568" s="371"/>
      <c r="AY568" s="371"/>
      <c r="AZ568" s="371"/>
      <c r="BA568" s="373"/>
      <c r="BB568" s="449"/>
      <c r="BC568" s="373"/>
      <c r="BD568" s="373"/>
      <c r="BE568" s="373"/>
      <c r="BF568" s="373"/>
      <c r="BG568" s="373"/>
      <c r="BH568" s="373"/>
      <c r="BI568" s="373"/>
      <c r="BJ568" s="373"/>
      <c r="BK568" s="373"/>
      <c r="BL568" s="373"/>
      <c r="BM568" s="373"/>
      <c r="BN568" s="373"/>
      <c r="BO568" s="373"/>
      <c r="BP568" s="373"/>
      <c r="BQ568" s="373"/>
      <c r="BR568" s="373"/>
      <c r="BS568" s="373"/>
      <c r="BT568" s="373"/>
      <c r="BU568" s="373"/>
      <c r="BV568" s="373"/>
      <c r="BW568" s="373"/>
      <c r="BX568" s="373"/>
      <c r="BY568" s="373"/>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8" customFormat="true" ht="25.15" customHeight="true" x14ac:dyDescent="0.2">
      <c r="C569" s="1074"/>
      <c r="D569" s="1075"/>
      <c r="E569" s="636"/>
      <c r="F569" s="636"/>
      <c r="G569" s="636"/>
      <c r="H569" s="1074"/>
      <c r="I569" s="1075"/>
      <c r="J569" s="636"/>
      <c r="K569" s="636"/>
      <c r="L569" s="636"/>
      <c r="M569" s="1074"/>
      <c r="N569" s="1075"/>
      <c r="O569" s="636"/>
      <c r="P569" s="636"/>
      <c r="Q569" s="636"/>
      <c r="AC569" s="371"/>
      <c r="AD569" s="371"/>
      <c r="AE569" s="371"/>
      <c r="AF569" s="371"/>
      <c r="AG569" s="371"/>
      <c r="AH569" s="371"/>
      <c r="AI569" s="371"/>
      <c r="AJ569" s="371"/>
      <c r="AK569" s="371"/>
      <c r="AL569" s="371"/>
      <c r="AM569" s="371"/>
      <c r="AN569" s="371"/>
      <c r="AO569" s="371"/>
      <c r="AP569" s="371"/>
      <c r="AQ569" s="371"/>
      <c r="AR569" s="371"/>
      <c r="AS569" s="371"/>
      <c r="AT569" s="371"/>
      <c r="AU569" s="371"/>
      <c r="AV569" s="371"/>
      <c r="AW569" s="371"/>
      <c r="AX569" s="371"/>
      <c r="AY569" s="371"/>
      <c r="AZ569" s="371"/>
      <c r="BA569" s="373"/>
      <c r="BB569" s="449"/>
      <c r="BC569" s="373"/>
      <c r="BD569" s="373"/>
      <c r="BE569" s="373"/>
      <c r="BF569" s="373"/>
      <c r="BG569" s="373"/>
      <c r="BH569" s="373"/>
      <c r="BI569" s="373"/>
      <c r="BJ569" s="373"/>
      <c r="BK569" s="373"/>
      <c r="BL569" s="373"/>
      <c r="BM569" s="373"/>
      <c r="BN569" s="373"/>
      <c r="BO569" s="373"/>
      <c r="BP569" s="373"/>
      <c r="BQ569" s="373"/>
      <c r="BR569" s="373"/>
      <c r="BS569" s="373"/>
      <c r="BT569" s="373"/>
      <c r="BU569" s="373"/>
      <c r="BV569" s="373"/>
      <c r="BW569" s="373"/>
      <c r="BX569" s="373"/>
      <c r="BY569" s="373"/>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8" customFormat="true" ht="25.15" customHeight="true" x14ac:dyDescent="0.2">
      <c r="C570" s="1074"/>
      <c r="D570" s="1075"/>
      <c r="E570" s="636"/>
      <c r="F570" s="636"/>
      <c r="G570" s="636"/>
      <c r="H570" s="1074"/>
      <c r="I570" s="1075"/>
      <c r="J570" s="636"/>
      <c r="K570" s="636"/>
      <c r="L570" s="636"/>
      <c r="M570" s="1074"/>
      <c r="N570" s="1075"/>
      <c r="O570" s="636"/>
      <c r="P570" s="636"/>
      <c r="Q570" s="636"/>
      <c r="AC570" s="371"/>
      <c r="AD570" s="371"/>
      <c r="AE570" s="371"/>
      <c r="AF570" s="371"/>
      <c r="AG570" s="371"/>
      <c r="AH570" s="371"/>
      <c r="AI570" s="371"/>
      <c r="AJ570" s="371"/>
      <c r="AK570" s="371"/>
      <c r="AL570" s="371"/>
      <c r="AM570" s="371"/>
      <c r="AN570" s="371"/>
      <c r="AO570" s="371"/>
      <c r="AP570" s="371"/>
      <c r="AQ570" s="371"/>
      <c r="AR570" s="371"/>
      <c r="AS570" s="371"/>
      <c r="AT570" s="371"/>
      <c r="AU570" s="371"/>
      <c r="AV570" s="371"/>
      <c r="AW570" s="371"/>
      <c r="AX570" s="371"/>
      <c r="AY570" s="371"/>
      <c r="AZ570" s="371"/>
      <c r="BA570" s="373"/>
      <c r="BB570" s="449"/>
      <c r="BC570" s="373"/>
      <c r="BD570" s="373"/>
      <c r="BE570" s="373"/>
      <c r="BF570" s="373"/>
      <c r="BG570" s="373"/>
      <c r="BH570" s="373"/>
      <c r="BI570" s="373"/>
      <c r="BJ570" s="373"/>
      <c r="BK570" s="373"/>
      <c r="BL570" s="373"/>
      <c r="BM570" s="373"/>
      <c r="BN570" s="373"/>
      <c r="BO570" s="373"/>
      <c r="BP570" s="373"/>
      <c r="BQ570" s="373"/>
      <c r="BR570" s="373"/>
      <c r="BS570" s="373"/>
      <c r="BT570" s="373"/>
      <c r="BU570" s="373"/>
      <c r="BV570" s="373"/>
      <c r="BW570" s="373"/>
      <c r="BX570" s="373"/>
      <c r="BY570" s="373"/>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8" customFormat="true" ht="25.15" customHeight="true" x14ac:dyDescent="0.2">
      <c r="C571" s="1074"/>
      <c r="D571" s="1075"/>
      <c r="E571" s="636"/>
      <c r="F571" s="636"/>
      <c r="G571" s="636"/>
      <c r="H571" s="1074"/>
      <c r="I571" s="1075"/>
      <c r="J571" s="636"/>
      <c r="K571" s="636"/>
      <c r="L571" s="636"/>
      <c r="M571" s="1074"/>
      <c r="N571" s="1075"/>
      <c r="O571" s="636"/>
      <c r="P571" s="636"/>
      <c r="Q571" s="636"/>
      <c r="AC571" s="371"/>
      <c r="AD571" s="371"/>
      <c r="AE571" s="371"/>
      <c r="AF571" s="371"/>
      <c r="AG571" s="371"/>
      <c r="AH571" s="371"/>
      <c r="AI571" s="371"/>
      <c r="AJ571" s="371"/>
      <c r="AK571" s="371"/>
      <c r="AL571" s="371"/>
      <c r="AM571" s="371"/>
      <c r="AN571" s="371"/>
      <c r="AO571" s="371"/>
      <c r="AP571" s="371"/>
      <c r="AQ571" s="371"/>
      <c r="AR571" s="371"/>
      <c r="AS571" s="371"/>
      <c r="AT571" s="371"/>
      <c r="AU571" s="371"/>
      <c r="AV571" s="371"/>
      <c r="AW571" s="371"/>
      <c r="AX571" s="371"/>
      <c r="AY571" s="371"/>
      <c r="AZ571" s="371"/>
      <c r="BA571" s="373"/>
      <c r="BB571" s="449"/>
      <c r="BC571" s="373"/>
      <c r="BD571" s="373"/>
      <c r="BE571" s="373"/>
      <c r="BF571" s="373"/>
      <c r="BG571" s="373"/>
      <c r="BH571" s="373"/>
      <c r="BI571" s="373"/>
      <c r="BJ571" s="373"/>
      <c r="BK571" s="373"/>
      <c r="BL571" s="373"/>
      <c r="BM571" s="373"/>
      <c r="BN571" s="373"/>
      <c r="BO571" s="373"/>
      <c r="BP571" s="373"/>
      <c r="BQ571" s="373"/>
      <c r="BR571" s="373"/>
      <c r="BS571" s="373"/>
      <c r="BT571" s="373"/>
      <c r="BU571" s="373"/>
      <c r="BV571" s="373"/>
      <c r="BW571" s="373"/>
      <c r="BX571" s="373"/>
      <c r="BY571" s="373"/>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8" customFormat="true" ht="25.15" customHeight="true" x14ac:dyDescent="0.2">
      <c r="C572" s="1074"/>
      <c r="D572" s="1075"/>
      <c r="E572" s="636"/>
      <c r="F572" s="636"/>
      <c r="G572" s="636"/>
      <c r="H572" s="1074"/>
      <c r="I572" s="1075"/>
      <c r="J572" s="636"/>
      <c r="K572" s="636"/>
      <c r="L572" s="636"/>
      <c r="M572" s="1074"/>
      <c r="N572" s="1075"/>
      <c r="O572" s="636"/>
      <c r="P572" s="636"/>
      <c r="Q572" s="636"/>
      <c r="AC572" s="371"/>
      <c r="AD572" s="371"/>
      <c r="AE572" s="371"/>
      <c r="AF572" s="371"/>
      <c r="AG572" s="371"/>
      <c r="AH572" s="371"/>
      <c r="AI572" s="371"/>
      <c r="AJ572" s="371"/>
      <c r="AK572" s="371"/>
      <c r="AL572" s="371"/>
      <c r="AM572" s="371"/>
      <c r="AN572" s="371"/>
      <c r="AO572" s="371"/>
      <c r="AP572" s="371"/>
      <c r="AQ572" s="371"/>
      <c r="AR572" s="371"/>
      <c r="AS572" s="371"/>
      <c r="AT572" s="371"/>
      <c r="AU572" s="371"/>
      <c r="AV572" s="371"/>
      <c r="AW572" s="371"/>
      <c r="AX572" s="371"/>
      <c r="AY572" s="371"/>
      <c r="AZ572" s="371"/>
      <c r="BA572" s="373"/>
      <c r="BB572" s="449"/>
      <c r="BC572" s="373"/>
      <c r="BD572" s="373"/>
      <c r="BE572" s="373"/>
      <c r="BF572" s="373"/>
      <c r="BG572" s="373"/>
      <c r="BH572" s="373"/>
      <c r="BI572" s="373"/>
      <c r="BJ572" s="373"/>
      <c r="BK572" s="373"/>
      <c r="BL572" s="373"/>
      <c r="BM572" s="373"/>
      <c r="BN572" s="373"/>
      <c r="BO572" s="373"/>
      <c r="BP572" s="373"/>
      <c r="BQ572" s="373"/>
      <c r="BR572" s="373"/>
      <c r="BS572" s="373"/>
      <c r="BT572" s="373"/>
      <c r="BU572" s="373"/>
      <c r="BV572" s="373"/>
      <c r="BW572" s="373"/>
      <c r="BX572" s="373"/>
      <c r="BY572" s="373"/>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8" customFormat="true" ht="25.15" customHeight="true" x14ac:dyDescent="0.2">
      <c r="C573" s="1074"/>
      <c r="D573" s="1075"/>
      <c r="E573" s="636"/>
      <c r="F573" s="636"/>
      <c r="G573" s="636"/>
      <c r="H573" s="1074"/>
      <c r="I573" s="1075"/>
      <c r="J573" s="636"/>
      <c r="K573" s="636"/>
      <c r="L573" s="636"/>
      <c r="M573" s="1074"/>
      <c r="N573" s="1075"/>
      <c r="O573" s="636"/>
      <c r="P573" s="636"/>
      <c r="Q573" s="636"/>
      <c r="AC573" s="371"/>
      <c r="AD573" s="371"/>
      <c r="AE573" s="371"/>
      <c r="AF573" s="371"/>
      <c r="AG573" s="371"/>
      <c r="AH573" s="371"/>
      <c r="AI573" s="371"/>
      <c r="AJ573" s="371"/>
      <c r="AK573" s="371"/>
      <c r="AL573" s="371"/>
      <c r="AM573" s="371"/>
      <c r="AN573" s="371"/>
      <c r="AO573" s="371"/>
      <c r="AP573" s="371"/>
      <c r="AQ573" s="371"/>
      <c r="AR573" s="371"/>
      <c r="AS573" s="371"/>
      <c r="AT573" s="371"/>
      <c r="AU573" s="371"/>
      <c r="AV573" s="371"/>
      <c r="AW573" s="371"/>
      <c r="AX573" s="371"/>
      <c r="AY573" s="371"/>
      <c r="AZ573" s="371"/>
      <c r="BA573" s="373"/>
      <c r="BB573" s="449"/>
      <c r="BC573" s="373"/>
      <c r="BD573" s="373"/>
      <c r="BE573" s="373"/>
      <c r="BF573" s="373"/>
      <c r="BG573" s="373"/>
      <c r="BH573" s="373"/>
      <c r="BI573" s="373"/>
      <c r="BJ573" s="373"/>
      <c r="BK573" s="373"/>
      <c r="BL573" s="373"/>
      <c r="BM573" s="373"/>
      <c r="BN573" s="373"/>
      <c r="BO573" s="373"/>
      <c r="BP573" s="373"/>
      <c r="BQ573" s="373"/>
      <c r="BR573" s="373"/>
      <c r="BS573" s="373"/>
      <c r="BT573" s="373"/>
      <c r="BU573" s="373"/>
      <c r="BV573" s="373"/>
      <c r="BW573" s="373"/>
      <c r="BX573" s="373"/>
      <c r="BY573" s="373"/>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8" customFormat="true" ht="25.15" customHeight="true" x14ac:dyDescent="0.2">
      <c r="C574" s="1074"/>
      <c r="D574" s="1075"/>
      <c r="E574" s="636"/>
      <c r="F574" s="636"/>
      <c r="G574" s="636"/>
      <c r="H574" s="1074"/>
      <c r="I574" s="1075"/>
      <c r="J574" s="636"/>
      <c r="K574" s="636"/>
      <c r="L574" s="636"/>
      <c r="M574" s="1074"/>
      <c r="N574" s="1075"/>
      <c r="O574" s="636"/>
      <c r="P574" s="636"/>
      <c r="Q574" s="636"/>
      <c r="AC574" s="371"/>
      <c r="AD574" s="371"/>
      <c r="AE574" s="371"/>
      <c r="AF574" s="371"/>
      <c r="AG574" s="371"/>
      <c r="AH574" s="371"/>
      <c r="AI574" s="371"/>
      <c r="AJ574" s="371"/>
      <c r="AK574" s="371"/>
      <c r="AL574" s="371"/>
      <c r="AM574" s="371"/>
      <c r="AN574" s="371"/>
      <c r="AO574" s="371"/>
      <c r="AP574" s="371"/>
      <c r="AQ574" s="371"/>
      <c r="AR574" s="371"/>
      <c r="AS574" s="371"/>
      <c r="AT574" s="371"/>
      <c r="AU574" s="371"/>
      <c r="AV574" s="371"/>
      <c r="AW574" s="371"/>
      <c r="AX574" s="371"/>
      <c r="AY574" s="371"/>
      <c r="AZ574" s="371"/>
      <c r="BA574" s="373"/>
      <c r="BB574" s="449"/>
      <c r="BC574" s="373"/>
      <c r="BD574" s="373"/>
      <c r="BE574" s="373"/>
      <c r="BF574" s="373"/>
      <c r="BG574" s="373"/>
      <c r="BH574" s="373"/>
      <c r="BI574" s="373"/>
      <c r="BJ574" s="373"/>
      <c r="BK574" s="373"/>
      <c r="BL574" s="373"/>
      <c r="BM574" s="373"/>
      <c r="BN574" s="373"/>
      <c r="BO574" s="373"/>
      <c r="BP574" s="373"/>
      <c r="BQ574" s="373"/>
      <c r="BR574" s="373"/>
      <c r="BS574" s="373"/>
      <c r="BT574" s="373"/>
      <c r="BU574" s="373"/>
      <c r="BV574" s="373"/>
      <c r="BW574" s="373"/>
      <c r="BX574" s="373"/>
      <c r="BY574" s="373"/>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8" customFormat="true" ht="25.15" customHeight="true" x14ac:dyDescent="0.2">
      <c r="C575" s="1074"/>
      <c r="D575" s="1075"/>
      <c r="E575" s="636"/>
      <c r="F575" s="636"/>
      <c r="G575" s="636"/>
      <c r="H575" s="1074"/>
      <c r="I575" s="1075"/>
      <c r="J575" s="636"/>
      <c r="K575" s="636"/>
      <c r="L575" s="636"/>
      <c r="M575" s="1074"/>
      <c r="N575" s="1075"/>
      <c r="O575" s="636"/>
      <c r="P575" s="636"/>
      <c r="Q575" s="636"/>
      <c r="AC575" s="371"/>
      <c r="AD575" s="371"/>
      <c r="AE575" s="371"/>
      <c r="AF575" s="371"/>
      <c r="AG575" s="371"/>
      <c r="AH575" s="371"/>
      <c r="AI575" s="371"/>
      <c r="AJ575" s="371"/>
      <c r="AK575" s="371"/>
      <c r="AL575" s="371"/>
      <c r="AM575" s="371"/>
      <c r="AN575" s="371"/>
      <c r="AO575" s="371"/>
      <c r="AP575" s="371"/>
      <c r="AQ575" s="371"/>
      <c r="AR575" s="371"/>
      <c r="AS575" s="371"/>
      <c r="AT575" s="371"/>
      <c r="AU575" s="371"/>
      <c r="AV575" s="371"/>
      <c r="AW575" s="371"/>
      <c r="AX575" s="371"/>
      <c r="AY575" s="371"/>
      <c r="AZ575" s="371"/>
      <c r="BA575" s="373"/>
      <c r="BB575" s="449"/>
      <c r="BC575" s="373"/>
      <c r="BD575" s="373"/>
      <c r="BE575" s="373"/>
      <c r="BF575" s="373"/>
      <c r="BG575" s="373"/>
      <c r="BH575" s="373"/>
      <c r="BI575" s="373"/>
      <c r="BJ575" s="373"/>
      <c r="BK575" s="373"/>
      <c r="BL575" s="373"/>
      <c r="BM575" s="373"/>
      <c r="BN575" s="373"/>
      <c r="BO575" s="373"/>
      <c r="BP575" s="373"/>
      <c r="BQ575" s="373"/>
      <c r="BR575" s="373"/>
      <c r="BS575" s="373"/>
      <c r="BT575" s="373"/>
      <c r="BU575" s="373"/>
      <c r="BV575" s="373"/>
      <c r="BW575" s="373"/>
      <c r="BX575" s="373"/>
      <c r="BY575" s="373"/>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8" customFormat="true" ht="25.15" customHeight="true" x14ac:dyDescent="0.2">
      <c r="C576" s="1074"/>
      <c r="D576" s="1075"/>
      <c r="E576" s="636"/>
      <c r="F576" s="636"/>
      <c r="G576" s="636"/>
      <c r="H576" s="1074"/>
      <c r="I576" s="1075"/>
      <c r="J576" s="636"/>
      <c r="K576" s="636"/>
      <c r="L576" s="636"/>
      <c r="M576" s="1074"/>
      <c r="N576" s="1075"/>
      <c r="O576" s="636"/>
      <c r="P576" s="636"/>
      <c r="Q576" s="636"/>
      <c r="AC576" s="371"/>
      <c r="AD576" s="371"/>
      <c r="AE576" s="371"/>
      <c r="AF576" s="371"/>
      <c r="AG576" s="371"/>
      <c r="AH576" s="371"/>
      <c r="AI576" s="371"/>
      <c r="AJ576" s="371"/>
      <c r="AK576" s="371"/>
      <c r="AL576" s="371"/>
      <c r="AM576" s="371"/>
      <c r="AN576" s="371"/>
      <c r="AO576" s="371"/>
      <c r="AP576" s="371"/>
      <c r="AQ576" s="371"/>
      <c r="AR576" s="371"/>
      <c r="AS576" s="371"/>
      <c r="AT576" s="371"/>
      <c r="AU576" s="371"/>
      <c r="AV576" s="371"/>
      <c r="AW576" s="371"/>
      <c r="AX576" s="371"/>
      <c r="AY576" s="371"/>
      <c r="AZ576" s="371"/>
      <c r="BA576" s="373"/>
      <c r="BB576" s="449"/>
      <c r="BC576" s="373"/>
      <c r="BD576" s="373"/>
      <c r="BE576" s="373"/>
      <c r="BF576" s="373"/>
      <c r="BG576" s="373"/>
      <c r="BH576" s="373"/>
      <c r="BI576" s="373"/>
      <c r="BJ576" s="373"/>
      <c r="BK576" s="373"/>
      <c r="BL576" s="373"/>
      <c r="BM576" s="373"/>
      <c r="BN576" s="373"/>
      <c r="BO576" s="373"/>
      <c r="BP576" s="373"/>
      <c r="BQ576" s="373"/>
      <c r="BR576" s="373"/>
      <c r="BS576" s="373"/>
      <c r="BT576" s="373"/>
      <c r="BU576" s="373"/>
      <c r="BV576" s="373"/>
      <c r="BW576" s="373"/>
      <c r="BX576" s="373"/>
      <c r="BY576" s="373"/>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8" customFormat="true" ht="25.15" customHeight="true" x14ac:dyDescent="0.2">
      <c r="C577" s="1074"/>
      <c r="D577" s="1075"/>
      <c r="E577" s="636"/>
      <c r="F577" s="636"/>
      <c r="G577" s="636"/>
      <c r="H577" s="1074"/>
      <c r="I577" s="1075"/>
      <c r="J577" s="636"/>
      <c r="K577" s="636"/>
      <c r="L577" s="636"/>
      <c r="M577" s="1074"/>
      <c r="N577" s="1075"/>
      <c r="O577" s="636"/>
      <c r="P577" s="636"/>
      <c r="Q577" s="636"/>
      <c r="AC577" s="371"/>
      <c r="AD577" s="371"/>
      <c r="AE577" s="371"/>
      <c r="AF577" s="371"/>
      <c r="AG577" s="371"/>
      <c r="AH577" s="371"/>
      <c r="AI577" s="371"/>
      <c r="AJ577" s="371"/>
      <c r="AK577" s="371"/>
      <c r="AL577" s="371"/>
      <c r="AM577" s="371"/>
      <c r="AN577" s="371"/>
      <c r="AO577" s="371"/>
      <c r="AP577" s="371"/>
      <c r="AQ577" s="371"/>
      <c r="AR577" s="371"/>
      <c r="AS577" s="371"/>
      <c r="AT577" s="371"/>
      <c r="AU577" s="371"/>
      <c r="AV577" s="371"/>
      <c r="AW577" s="371"/>
      <c r="AX577" s="371"/>
      <c r="AY577" s="371"/>
      <c r="AZ577" s="371"/>
      <c r="BA577" s="373"/>
      <c r="BB577" s="449"/>
      <c r="BC577" s="373"/>
      <c r="BD577" s="373"/>
      <c r="BE577" s="373"/>
      <c r="BF577" s="373"/>
      <c r="BG577" s="373"/>
      <c r="BH577" s="373"/>
      <c r="BI577" s="373"/>
      <c r="BJ577" s="373"/>
      <c r="BK577" s="373"/>
      <c r="BL577" s="373"/>
      <c r="BM577" s="373"/>
      <c r="BN577" s="373"/>
      <c r="BO577" s="373"/>
      <c r="BP577" s="373"/>
      <c r="BQ577" s="373"/>
      <c r="BR577" s="373"/>
      <c r="BS577" s="373"/>
      <c r="BT577" s="373"/>
      <c r="BU577" s="373"/>
      <c r="BV577" s="373"/>
      <c r="BW577" s="373"/>
      <c r="BX577" s="373"/>
      <c r="BY577" s="373"/>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8" customFormat="true" ht="25.15" customHeight="true" x14ac:dyDescent="0.2">
      <c r="C578" s="1074"/>
      <c r="D578" s="1075"/>
      <c r="E578" s="636"/>
      <c r="F578" s="636"/>
      <c r="G578" s="636"/>
      <c r="H578" s="1074"/>
      <c r="I578" s="1075"/>
      <c r="J578" s="636"/>
      <c r="K578" s="636"/>
      <c r="L578" s="636"/>
      <c r="M578" s="1074"/>
      <c r="N578" s="1075"/>
      <c r="O578" s="636"/>
      <c r="P578" s="636"/>
      <c r="Q578" s="636"/>
      <c r="AC578" s="371"/>
      <c r="AD578" s="371"/>
      <c r="AE578" s="371"/>
      <c r="AF578" s="371"/>
      <c r="AG578" s="371"/>
      <c r="AH578" s="371"/>
      <c r="AI578" s="371"/>
      <c r="AJ578" s="371"/>
      <c r="AK578" s="371"/>
      <c r="AL578" s="371"/>
      <c r="AM578" s="371"/>
      <c r="AN578" s="371"/>
      <c r="AO578" s="371"/>
      <c r="AP578" s="371"/>
      <c r="AQ578" s="371"/>
      <c r="AR578" s="371"/>
      <c r="AS578" s="371"/>
      <c r="AT578" s="371"/>
      <c r="AU578" s="371"/>
      <c r="AV578" s="371"/>
      <c r="AW578" s="371"/>
      <c r="AX578" s="371"/>
      <c r="AY578" s="371"/>
      <c r="AZ578" s="371"/>
      <c r="BA578" s="373"/>
      <c r="BB578" s="449"/>
      <c r="BC578" s="373"/>
      <c r="BD578" s="373"/>
      <c r="BE578" s="373"/>
      <c r="BF578" s="373"/>
      <c r="BG578" s="373"/>
      <c r="BH578" s="373"/>
      <c r="BI578" s="373"/>
      <c r="BJ578" s="373"/>
      <c r="BK578" s="373"/>
      <c r="BL578" s="373"/>
      <c r="BM578" s="373"/>
      <c r="BN578" s="373"/>
      <c r="BO578" s="373"/>
      <c r="BP578" s="373"/>
      <c r="BQ578" s="373"/>
      <c r="BR578" s="373"/>
      <c r="BS578" s="373"/>
      <c r="BT578" s="373"/>
      <c r="BU578" s="373"/>
      <c r="BV578" s="373"/>
      <c r="BW578" s="373"/>
      <c r="BX578" s="373"/>
      <c r="BY578" s="373"/>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8" customFormat="true" ht="25.15" customHeight="true" x14ac:dyDescent="0.2">
      <c r="C579" s="1074"/>
      <c r="D579" s="1075"/>
      <c r="E579" s="636"/>
      <c r="F579" s="636"/>
      <c r="G579" s="636"/>
      <c r="H579" s="1074"/>
      <c r="I579" s="1075"/>
      <c r="J579" s="636"/>
      <c r="K579" s="636"/>
      <c r="L579" s="636"/>
      <c r="M579" s="1074"/>
      <c r="N579" s="1075"/>
      <c r="O579" s="636"/>
      <c r="P579" s="636"/>
      <c r="Q579" s="636"/>
      <c r="AC579" s="371"/>
      <c r="AD579" s="371"/>
      <c r="AE579" s="371"/>
      <c r="AF579" s="371"/>
      <c r="AG579" s="371"/>
      <c r="AH579" s="371"/>
      <c r="AI579" s="371"/>
      <c r="AJ579" s="371"/>
      <c r="AK579" s="371"/>
      <c r="AL579" s="371"/>
      <c r="AM579" s="371"/>
      <c r="AN579" s="371"/>
      <c r="AO579" s="371"/>
      <c r="AP579" s="371"/>
      <c r="AQ579" s="371"/>
      <c r="AR579" s="371"/>
      <c r="AS579" s="371"/>
      <c r="AT579" s="371"/>
      <c r="AU579" s="371"/>
      <c r="AV579" s="371"/>
      <c r="AW579" s="371"/>
      <c r="AX579" s="371"/>
      <c r="AY579" s="371"/>
      <c r="AZ579" s="371"/>
      <c r="BA579" s="373"/>
      <c r="BB579" s="449"/>
      <c r="BC579" s="373"/>
      <c r="BD579" s="373"/>
      <c r="BE579" s="373"/>
      <c r="BF579" s="373"/>
      <c r="BG579" s="373"/>
      <c r="BH579" s="373"/>
      <c r="BI579" s="373"/>
      <c r="BJ579" s="373"/>
      <c r="BK579" s="373"/>
      <c r="BL579" s="373"/>
      <c r="BM579" s="373"/>
      <c r="BN579" s="373"/>
      <c r="BO579" s="373"/>
      <c r="BP579" s="373"/>
      <c r="BQ579" s="373"/>
      <c r="BR579" s="373"/>
      <c r="BS579" s="373"/>
      <c r="BT579" s="373"/>
      <c r="BU579" s="373"/>
      <c r="BV579" s="373"/>
      <c r="BW579" s="373"/>
      <c r="BX579" s="373"/>
      <c r="BY579" s="373"/>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8" customFormat="true" ht="25.15" customHeight="true" x14ac:dyDescent="0.2">
      <c r="C580" s="1074"/>
      <c r="D580" s="1075"/>
      <c r="E580" s="636"/>
      <c r="F580" s="636"/>
      <c r="G580" s="636"/>
      <c r="H580" s="1074"/>
      <c r="I580" s="1075"/>
      <c r="J580" s="636"/>
      <c r="K580" s="636"/>
      <c r="L580" s="636"/>
      <c r="M580" s="1074"/>
      <c r="N580" s="1075"/>
      <c r="O580" s="636"/>
      <c r="P580" s="636"/>
      <c r="Q580" s="636"/>
      <c r="AC580" s="371"/>
      <c r="AD580" s="371"/>
      <c r="AE580" s="371"/>
      <c r="AF580" s="371"/>
      <c r="AG580" s="371"/>
      <c r="AH580" s="371"/>
      <c r="AI580" s="371"/>
      <c r="AJ580" s="371"/>
      <c r="AK580" s="371"/>
      <c r="AL580" s="371"/>
      <c r="AM580" s="371"/>
      <c r="AN580" s="371"/>
      <c r="AO580" s="371"/>
      <c r="AP580" s="371"/>
      <c r="AQ580" s="371"/>
      <c r="AR580" s="371"/>
      <c r="AS580" s="371"/>
      <c r="AT580" s="371"/>
      <c r="AU580" s="371"/>
      <c r="AV580" s="371"/>
      <c r="AW580" s="371"/>
      <c r="AX580" s="371"/>
      <c r="AY580" s="371"/>
      <c r="AZ580" s="371"/>
      <c r="BA580" s="373"/>
      <c r="BB580" s="449"/>
      <c r="BC580" s="373"/>
      <c r="BD580" s="373"/>
      <c r="BE580" s="373"/>
      <c r="BF580" s="373"/>
      <c r="BG580" s="373"/>
      <c r="BH580" s="373"/>
      <c r="BI580" s="373"/>
      <c r="BJ580" s="373"/>
      <c r="BK580" s="373"/>
      <c r="BL580" s="373"/>
      <c r="BM580" s="373"/>
      <c r="BN580" s="373"/>
      <c r="BO580" s="373"/>
      <c r="BP580" s="373"/>
      <c r="BQ580" s="373"/>
      <c r="BR580" s="373"/>
      <c r="BS580" s="373"/>
      <c r="BT580" s="373"/>
      <c r="BU580" s="373"/>
      <c r="BV580" s="373"/>
      <c r="BW580" s="373"/>
      <c r="BX580" s="373"/>
      <c r="BY580" s="373"/>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8" customFormat="true" ht="25.15" customHeight="true" x14ac:dyDescent="0.2">
      <c r="C581" s="1074"/>
      <c r="D581" s="1075"/>
      <c r="E581" s="636"/>
      <c r="F581" s="636"/>
      <c r="G581" s="636"/>
      <c r="H581" s="1074"/>
      <c r="I581" s="1075"/>
      <c r="J581" s="636"/>
      <c r="K581" s="636"/>
      <c r="L581" s="636"/>
      <c r="M581" s="1074"/>
      <c r="N581" s="1075"/>
      <c r="O581" s="636"/>
      <c r="P581" s="636"/>
      <c r="Q581" s="636"/>
      <c r="AC581" s="371"/>
      <c r="AD581" s="371"/>
      <c r="AE581" s="371"/>
      <c r="AF581" s="371"/>
      <c r="AG581" s="371"/>
      <c r="AH581" s="371"/>
      <c r="AI581" s="371"/>
      <c r="AJ581" s="371"/>
      <c r="AK581" s="371"/>
      <c r="AL581" s="371"/>
      <c r="AM581" s="371"/>
      <c r="AN581" s="371"/>
      <c r="AO581" s="371"/>
      <c r="AP581" s="371"/>
      <c r="AQ581" s="371"/>
      <c r="AR581" s="371"/>
      <c r="AS581" s="371"/>
      <c r="AT581" s="371"/>
      <c r="AU581" s="371"/>
      <c r="AV581" s="371"/>
      <c r="AW581" s="371"/>
      <c r="AX581" s="371"/>
      <c r="AY581" s="371"/>
      <c r="AZ581" s="371"/>
      <c r="BA581" s="373"/>
      <c r="BB581" s="449"/>
      <c r="BC581" s="373"/>
      <c r="BD581" s="373"/>
      <c r="BE581" s="373"/>
      <c r="BF581" s="373"/>
      <c r="BG581" s="373"/>
      <c r="BH581" s="373"/>
      <c r="BI581" s="373"/>
      <c r="BJ581" s="373"/>
      <c r="BK581" s="373"/>
      <c r="BL581" s="373"/>
      <c r="BM581" s="373"/>
      <c r="BN581" s="373"/>
      <c r="BO581" s="373"/>
      <c r="BP581" s="373"/>
      <c r="BQ581" s="373"/>
      <c r="BR581" s="373"/>
      <c r="BS581" s="373"/>
      <c r="BT581" s="373"/>
      <c r="BU581" s="373"/>
      <c r="BV581" s="373"/>
      <c r="BW581" s="373"/>
      <c r="BX581" s="373"/>
      <c r="BY581" s="373"/>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8" customFormat="true" ht="25.15" customHeight="true" x14ac:dyDescent="0.2">
      <c r="C582" s="1074"/>
      <c r="D582" s="1075"/>
      <c r="E582" s="636"/>
      <c r="F582" s="636"/>
      <c r="G582" s="636"/>
      <c r="H582" s="1074"/>
      <c r="I582" s="1075"/>
      <c r="J582" s="636"/>
      <c r="K582" s="636"/>
      <c r="L582" s="636"/>
      <c r="M582" s="1074"/>
      <c r="N582" s="1075"/>
      <c r="O582" s="636"/>
      <c r="P582" s="636"/>
      <c r="Q582" s="636"/>
      <c r="AC582" s="371"/>
      <c r="AD582" s="371"/>
      <c r="AE582" s="371"/>
      <c r="AF582" s="371"/>
      <c r="AG582" s="371"/>
      <c r="AH582" s="371"/>
      <c r="AI582" s="371"/>
      <c r="AJ582" s="371"/>
      <c r="AK582" s="371"/>
      <c r="AL582" s="371"/>
      <c r="AM582" s="371"/>
      <c r="AN582" s="371"/>
      <c r="AO582" s="371"/>
      <c r="AP582" s="371"/>
      <c r="AQ582" s="371"/>
      <c r="AR582" s="371"/>
      <c r="AS582" s="371"/>
      <c r="AT582" s="371"/>
      <c r="AU582" s="371"/>
      <c r="AV582" s="371"/>
      <c r="AW582" s="371"/>
      <c r="AX582" s="371"/>
      <c r="AY582" s="371"/>
      <c r="AZ582" s="371"/>
      <c r="BA582" s="373"/>
      <c r="BB582" s="449"/>
      <c r="BC582" s="373"/>
      <c r="BD582" s="373"/>
      <c r="BE582" s="373"/>
      <c r="BF582" s="373"/>
      <c r="BG582" s="373"/>
      <c r="BH582" s="373"/>
      <c r="BI582" s="373"/>
      <c r="BJ582" s="373"/>
      <c r="BK582" s="373"/>
      <c r="BL582" s="373"/>
      <c r="BM582" s="373"/>
      <c r="BN582" s="373"/>
      <c r="BO582" s="373"/>
      <c r="BP582" s="373"/>
      <c r="BQ582" s="373"/>
      <c r="BR582" s="373"/>
      <c r="BS582" s="373"/>
      <c r="BT582" s="373"/>
      <c r="BU582" s="373"/>
      <c r="BV582" s="373"/>
      <c r="BW582" s="373"/>
      <c r="BX582" s="373"/>
      <c r="BY582" s="373"/>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8" customFormat="true" ht="25.15" customHeight="true" x14ac:dyDescent="0.2">
      <c r="C583" s="1074"/>
      <c r="D583" s="1075"/>
      <c r="E583" s="636"/>
      <c r="F583" s="636"/>
      <c r="G583" s="636"/>
      <c r="H583" s="1074"/>
      <c r="I583" s="1075"/>
      <c r="J583" s="636"/>
      <c r="K583" s="636"/>
      <c r="L583" s="636"/>
      <c r="M583" s="1074"/>
      <c r="N583" s="1075"/>
      <c r="O583" s="636"/>
      <c r="P583" s="636"/>
      <c r="Q583" s="636"/>
      <c r="AC583" s="371"/>
      <c r="AD583" s="371"/>
      <c r="AE583" s="371"/>
      <c r="AF583" s="371"/>
      <c r="AG583" s="371"/>
      <c r="AH583" s="371"/>
      <c r="AI583" s="371"/>
      <c r="AJ583" s="371"/>
      <c r="AK583" s="371"/>
      <c r="AL583" s="371"/>
      <c r="AM583" s="371"/>
      <c r="AN583" s="371"/>
      <c r="AO583" s="371"/>
      <c r="AP583" s="371"/>
      <c r="AQ583" s="371"/>
      <c r="AR583" s="371"/>
      <c r="AS583" s="371"/>
      <c r="AT583" s="371"/>
      <c r="AU583" s="371"/>
      <c r="AV583" s="371"/>
      <c r="AW583" s="371"/>
      <c r="AX583" s="371"/>
      <c r="AY583" s="371"/>
      <c r="AZ583" s="371"/>
      <c r="BA583" s="373"/>
      <c r="BB583" s="449"/>
      <c r="BC583" s="373"/>
      <c r="BD583" s="373"/>
      <c r="BE583" s="373"/>
      <c r="BF583" s="373"/>
      <c r="BG583" s="373"/>
      <c r="BH583" s="373"/>
      <c r="BI583" s="373"/>
      <c r="BJ583" s="373"/>
      <c r="BK583" s="373"/>
      <c r="BL583" s="373"/>
      <c r="BM583" s="373"/>
      <c r="BN583" s="373"/>
      <c r="BO583" s="373"/>
      <c r="BP583" s="373"/>
      <c r="BQ583" s="373"/>
      <c r="BR583" s="373"/>
      <c r="BS583" s="373"/>
      <c r="BT583" s="373"/>
      <c r="BU583" s="373"/>
      <c r="BV583" s="373"/>
      <c r="BW583" s="373"/>
      <c r="BX583" s="373"/>
      <c r="BY583" s="373"/>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8" customFormat="true" ht="25.15" customHeight="true" x14ac:dyDescent="0.2">
      <c r="C584" s="1074"/>
      <c r="D584" s="1075"/>
      <c r="E584" s="636"/>
      <c r="F584" s="636"/>
      <c r="G584" s="636"/>
      <c r="H584" s="1074"/>
      <c r="I584" s="1075"/>
      <c r="J584" s="636"/>
      <c r="K584" s="636"/>
      <c r="L584" s="636"/>
      <c r="M584" s="1074"/>
      <c r="N584" s="1075"/>
      <c r="O584" s="636"/>
      <c r="P584" s="636"/>
      <c r="Q584" s="636"/>
      <c r="AC584" s="371"/>
      <c r="AD584" s="371"/>
      <c r="AE584" s="371"/>
      <c r="AF584" s="371"/>
      <c r="AG584" s="371"/>
      <c r="AH584" s="371"/>
      <c r="AI584" s="371"/>
      <c r="AJ584" s="371"/>
      <c r="AK584" s="371"/>
      <c r="AL584" s="371"/>
      <c r="AM584" s="371"/>
      <c r="AN584" s="371"/>
      <c r="AO584" s="371"/>
      <c r="AP584" s="371"/>
      <c r="AQ584" s="371"/>
      <c r="AR584" s="371"/>
      <c r="AS584" s="371"/>
      <c r="AT584" s="371"/>
      <c r="AU584" s="371"/>
      <c r="AV584" s="371"/>
      <c r="AW584" s="371"/>
      <c r="AX584" s="371"/>
      <c r="AY584" s="371"/>
      <c r="AZ584" s="371"/>
      <c r="BA584" s="373"/>
      <c r="BB584" s="449"/>
      <c r="BC584" s="373"/>
      <c r="BD584" s="373"/>
      <c r="BE584" s="373"/>
      <c r="BF584" s="373"/>
      <c r="BG584" s="373"/>
      <c r="BH584" s="373"/>
      <c r="BI584" s="373"/>
      <c r="BJ584" s="373"/>
      <c r="BK584" s="373"/>
      <c r="BL584" s="373"/>
      <c r="BM584" s="373"/>
      <c r="BN584" s="373"/>
      <c r="BO584" s="373"/>
      <c r="BP584" s="373"/>
      <c r="BQ584" s="373"/>
      <c r="BR584" s="373"/>
      <c r="BS584" s="373"/>
      <c r="BT584" s="373"/>
      <c r="BU584" s="373"/>
      <c r="BV584" s="373"/>
      <c r="BW584" s="373"/>
      <c r="BX584" s="373"/>
      <c r="BY584" s="373"/>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8" customFormat="true" ht="25.15" customHeight="true" x14ac:dyDescent="0.2">
      <c r="C585" s="1074"/>
      <c r="D585" s="1075"/>
      <c r="E585" s="636"/>
      <c r="F585" s="636"/>
      <c r="G585" s="636"/>
      <c r="H585" s="1074"/>
      <c r="I585" s="1075"/>
      <c r="J585" s="636"/>
      <c r="K585" s="636"/>
      <c r="L585" s="636"/>
      <c r="M585" s="1074"/>
      <c r="N585" s="1075"/>
      <c r="O585" s="636"/>
      <c r="P585" s="636"/>
      <c r="Q585" s="636"/>
      <c r="AC585" s="371"/>
      <c r="AD585" s="371"/>
      <c r="AE585" s="371"/>
      <c r="AF585" s="371"/>
      <c r="AG585" s="371"/>
      <c r="AH585" s="371"/>
      <c r="AI585" s="371"/>
      <c r="AJ585" s="371"/>
      <c r="AK585" s="371"/>
      <c r="AL585" s="371"/>
      <c r="AM585" s="371"/>
      <c r="AN585" s="371"/>
      <c r="AO585" s="371"/>
      <c r="AP585" s="371"/>
      <c r="AQ585" s="371"/>
      <c r="AR585" s="371"/>
      <c r="AS585" s="371"/>
      <c r="AT585" s="371"/>
      <c r="AU585" s="371"/>
      <c r="AV585" s="371"/>
      <c r="AW585" s="371"/>
      <c r="AX585" s="371"/>
      <c r="AY585" s="371"/>
      <c r="AZ585" s="371"/>
      <c r="BA585" s="373"/>
      <c r="BB585" s="449"/>
      <c r="BC585" s="373"/>
      <c r="BD585" s="373"/>
      <c r="BE585" s="373"/>
      <c r="BF585" s="373"/>
      <c r="BG585" s="373"/>
      <c r="BH585" s="373"/>
      <c r="BI585" s="373"/>
      <c r="BJ585" s="373"/>
      <c r="BK585" s="373"/>
      <c r="BL585" s="373"/>
      <c r="BM585" s="373"/>
      <c r="BN585" s="373"/>
      <c r="BO585" s="373"/>
      <c r="BP585" s="373"/>
      <c r="BQ585" s="373"/>
      <c r="BR585" s="373"/>
      <c r="BS585" s="373"/>
      <c r="BT585" s="373"/>
      <c r="BU585" s="373"/>
      <c r="BV585" s="373"/>
      <c r="BW585" s="373"/>
      <c r="BX585" s="373"/>
      <c r="BY585" s="373"/>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8" customFormat="true" ht="25.15" customHeight="true" x14ac:dyDescent="0.2">
      <c r="C586" s="1074"/>
      <c r="D586" s="1075"/>
      <c r="E586" s="636"/>
      <c r="F586" s="636"/>
      <c r="G586" s="636"/>
      <c r="H586" s="1074"/>
      <c r="I586" s="1075"/>
      <c r="J586" s="636"/>
      <c r="K586" s="636"/>
      <c r="L586" s="636"/>
      <c r="M586" s="1074"/>
      <c r="N586" s="1075"/>
      <c r="O586" s="636"/>
      <c r="P586" s="636"/>
      <c r="Q586" s="636"/>
      <c r="AC586" s="371"/>
      <c r="AD586" s="371"/>
      <c r="AE586" s="371"/>
      <c r="AF586" s="371"/>
      <c r="AG586" s="371"/>
      <c r="AH586" s="371"/>
      <c r="AI586" s="371"/>
      <c r="AJ586" s="371"/>
      <c r="AK586" s="371"/>
      <c r="AL586" s="371"/>
      <c r="AM586" s="371"/>
      <c r="AN586" s="371"/>
      <c r="AO586" s="371"/>
      <c r="AP586" s="371"/>
      <c r="AQ586" s="371"/>
      <c r="AR586" s="371"/>
      <c r="AS586" s="371"/>
      <c r="AT586" s="371"/>
      <c r="AU586" s="371"/>
      <c r="AV586" s="371"/>
      <c r="AW586" s="371"/>
      <c r="AX586" s="371"/>
      <c r="AY586" s="371"/>
      <c r="AZ586" s="371"/>
      <c r="BA586" s="373"/>
      <c r="BB586" s="449"/>
      <c r="BC586" s="373"/>
      <c r="BD586" s="373"/>
      <c r="BE586" s="373"/>
      <c r="BF586" s="373"/>
      <c r="BG586" s="373"/>
      <c r="BH586" s="373"/>
      <c r="BI586" s="373"/>
      <c r="BJ586" s="373"/>
      <c r="BK586" s="373"/>
      <c r="BL586" s="373"/>
      <c r="BM586" s="373"/>
      <c r="BN586" s="373"/>
      <c r="BO586" s="373"/>
      <c r="BP586" s="373"/>
      <c r="BQ586" s="373"/>
      <c r="BR586" s="373"/>
      <c r="BS586" s="373"/>
      <c r="BT586" s="373"/>
      <c r="BU586" s="373"/>
      <c r="BV586" s="373"/>
      <c r="BW586" s="373"/>
      <c r="BX586" s="373"/>
      <c r="BY586" s="373"/>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8" customFormat="true" ht="25.15" customHeight="true" x14ac:dyDescent="0.2">
      <c r="C587" s="1074"/>
      <c r="D587" s="1075"/>
      <c r="E587" s="636"/>
      <c r="F587" s="636"/>
      <c r="G587" s="636"/>
      <c r="H587" s="1074"/>
      <c r="I587" s="1075"/>
      <c r="J587" s="636"/>
      <c r="K587" s="636"/>
      <c r="L587" s="636"/>
      <c r="M587" s="1074"/>
      <c r="N587" s="1075"/>
      <c r="O587" s="636"/>
      <c r="P587" s="636"/>
      <c r="Q587" s="636"/>
      <c r="AC587" s="371"/>
      <c r="AD587" s="371"/>
      <c r="AE587" s="371"/>
      <c r="AF587" s="371"/>
      <c r="AG587" s="371"/>
      <c r="AH587" s="371"/>
      <c r="AI587" s="371"/>
      <c r="AJ587" s="371"/>
      <c r="AK587" s="371"/>
      <c r="AL587" s="371"/>
      <c r="AM587" s="371"/>
      <c r="AN587" s="371"/>
      <c r="AO587" s="371"/>
      <c r="AP587" s="371"/>
      <c r="AQ587" s="371"/>
      <c r="AR587" s="371"/>
      <c r="AS587" s="371"/>
      <c r="AT587" s="371"/>
      <c r="AU587" s="371"/>
      <c r="AV587" s="371"/>
      <c r="AW587" s="371"/>
      <c r="AX587" s="371"/>
      <c r="AY587" s="371"/>
      <c r="AZ587" s="371"/>
      <c r="BA587" s="373"/>
      <c r="BB587" s="449"/>
      <c r="BC587" s="373"/>
      <c r="BD587" s="373"/>
      <c r="BE587" s="373"/>
      <c r="BF587" s="373"/>
      <c r="BG587" s="373"/>
      <c r="BH587" s="373"/>
      <c r="BI587" s="373"/>
      <c r="BJ587" s="373"/>
      <c r="BK587" s="373"/>
      <c r="BL587" s="373"/>
      <c r="BM587" s="373"/>
      <c r="BN587" s="373"/>
      <c r="BO587" s="373"/>
      <c r="BP587" s="373"/>
      <c r="BQ587" s="373"/>
      <c r="BR587" s="373"/>
      <c r="BS587" s="373"/>
      <c r="BT587" s="373"/>
      <c r="BU587" s="373"/>
      <c r="BV587" s="373"/>
      <c r="BW587" s="373"/>
      <c r="BX587" s="373"/>
      <c r="BY587" s="373"/>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8" customFormat="true" ht="25.15" customHeight="true" x14ac:dyDescent="0.2">
      <c r="C588" s="1074"/>
      <c r="D588" s="1075"/>
      <c r="E588" s="636"/>
      <c r="F588" s="636"/>
      <c r="G588" s="636"/>
      <c r="H588" s="1074"/>
      <c r="I588" s="1075"/>
      <c r="J588" s="636"/>
      <c r="K588" s="636"/>
      <c r="L588" s="636"/>
      <c r="M588" s="1074"/>
      <c r="N588" s="1075"/>
      <c r="O588" s="636"/>
      <c r="P588" s="636"/>
      <c r="Q588" s="636"/>
      <c r="AC588" s="371"/>
      <c r="AD588" s="371"/>
      <c r="AE588" s="371"/>
      <c r="AF588" s="371"/>
      <c r="AG588" s="371"/>
      <c r="AH588" s="371"/>
      <c r="AI588" s="371"/>
      <c r="AJ588" s="371"/>
      <c r="AK588" s="371"/>
      <c r="AL588" s="371"/>
      <c r="AM588" s="371"/>
      <c r="AN588" s="371"/>
      <c r="AO588" s="371"/>
      <c r="AP588" s="371"/>
      <c r="AQ588" s="371"/>
      <c r="AR588" s="371"/>
      <c r="AS588" s="371"/>
      <c r="AT588" s="371"/>
      <c r="AU588" s="371"/>
      <c r="AV588" s="371"/>
      <c r="AW588" s="371"/>
      <c r="AX588" s="371"/>
      <c r="AY588" s="371"/>
      <c r="AZ588" s="371"/>
      <c r="BA588" s="373"/>
      <c r="BB588" s="449"/>
      <c r="BC588" s="373"/>
      <c r="BD588" s="373"/>
      <c r="BE588" s="373"/>
      <c r="BF588" s="373"/>
      <c r="BG588" s="373"/>
      <c r="BH588" s="373"/>
      <c r="BI588" s="373"/>
      <c r="BJ588" s="373"/>
      <c r="BK588" s="373"/>
      <c r="BL588" s="373"/>
      <c r="BM588" s="373"/>
      <c r="BN588" s="373"/>
      <c r="BO588" s="373"/>
      <c r="BP588" s="373"/>
      <c r="BQ588" s="373"/>
      <c r="BR588" s="373"/>
      <c r="BS588" s="373"/>
      <c r="BT588" s="373"/>
      <c r="BU588" s="373"/>
      <c r="BV588" s="373"/>
      <c r="BW588" s="373"/>
      <c r="BX588" s="373"/>
      <c r="BY588" s="373"/>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8" customFormat="true" ht="25.15" customHeight="true" x14ac:dyDescent="0.2">
      <c r="C589" s="1074"/>
      <c r="D589" s="1075"/>
      <c r="E589" s="636"/>
      <c r="F589" s="636"/>
      <c r="G589" s="636"/>
      <c r="H589" s="1074"/>
      <c r="I589" s="1075"/>
      <c r="J589" s="636"/>
      <c r="K589" s="636"/>
      <c r="L589" s="636"/>
      <c r="M589" s="1074"/>
      <c r="N589" s="1075"/>
      <c r="O589" s="636"/>
      <c r="P589" s="636"/>
      <c r="Q589" s="636"/>
      <c r="AC589" s="371"/>
      <c r="AD589" s="371"/>
      <c r="AE589" s="371"/>
      <c r="AF589" s="371"/>
      <c r="AG589" s="371"/>
      <c r="AH589" s="371"/>
      <c r="AI589" s="371"/>
      <c r="AJ589" s="371"/>
      <c r="AK589" s="371"/>
      <c r="AL589" s="371"/>
      <c r="AM589" s="371"/>
      <c r="AN589" s="371"/>
      <c r="AO589" s="371"/>
      <c r="AP589" s="371"/>
      <c r="AQ589" s="371"/>
      <c r="AR589" s="371"/>
      <c r="AS589" s="371"/>
      <c r="AT589" s="371"/>
      <c r="AU589" s="371"/>
      <c r="AV589" s="371"/>
      <c r="AW589" s="371"/>
      <c r="AX589" s="371"/>
      <c r="AY589" s="371"/>
      <c r="AZ589" s="371"/>
      <c r="BA589" s="373"/>
      <c r="BB589" s="449"/>
      <c r="BC589" s="373"/>
      <c r="BD589" s="373"/>
      <c r="BE589" s="373"/>
      <c r="BF589" s="373"/>
      <c r="BG589" s="373"/>
      <c r="BH589" s="373"/>
      <c r="BI589" s="373"/>
      <c r="BJ589" s="373"/>
      <c r="BK589" s="373"/>
      <c r="BL589" s="373"/>
      <c r="BM589" s="373"/>
      <c r="BN589" s="373"/>
      <c r="BO589" s="373"/>
      <c r="BP589" s="373"/>
      <c r="BQ589" s="373"/>
      <c r="BR589" s="373"/>
      <c r="BS589" s="373"/>
      <c r="BT589" s="373"/>
      <c r="BU589" s="373"/>
      <c r="BV589" s="373"/>
      <c r="BW589" s="373"/>
      <c r="BX589" s="373"/>
      <c r="BY589" s="373"/>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8" customFormat="true" ht="25.15" customHeight="true" x14ac:dyDescent="0.2">
      <c r="C590" s="1074"/>
      <c r="D590" s="1075"/>
      <c r="E590" s="636"/>
      <c r="F590" s="636"/>
      <c r="G590" s="636"/>
      <c r="H590" s="1074"/>
      <c r="I590" s="1075"/>
      <c r="J590" s="636"/>
      <c r="K590" s="636"/>
      <c r="L590" s="636"/>
      <c r="M590" s="1074"/>
      <c r="N590" s="1075"/>
      <c r="O590" s="636"/>
      <c r="P590" s="636"/>
      <c r="Q590" s="636"/>
      <c r="AC590" s="371"/>
      <c r="AD590" s="371"/>
      <c r="AE590" s="371"/>
      <c r="AF590" s="371"/>
      <c r="AG590" s="371"/>
      <c r="AH590" s="371"/>
      <c r="AI590" s="371"/>
      <c r="AJ590" s="371"/>
      <c r="AK590" s="371"/>
      <c r="AL590" s="371"/>
      <c r="AM590" s="371"/>
      <c r="AN590" s="371"/>
      <c r="AO590" s="371"/>
      <c r="AP590" s="371"/>
      <c r="AQ590" s="371"/>
      <c r="AR590" s="371"/>
      <c r="AS590" s="371"/>
      <c r="AT590" s="371"/>
      <c r="AU590" s="371"/>
      <c r="AV590" s="371"/>
      <c r="AW590" s="371"/>
      <c r="AX590" s="371"/>
      <c r="AY590" s="371"/>
      <c r="AZ590" s="371"/>
      <c r="BA590" s="373"/>
      <c r="BB590" s="449"/>
      <c r="BC590" s="373"/>
      <c r="BD590" s="373"/>
      <c r="BE590" s="373"/>
      <c r="BF590" s="373"/>
      <c r="BG590" s="373"/>
      <c r="BH590" s="373"/>
      <c r="BI590" s="373"/>
      <c r="BJ590" s="373"/>
      <c r="BK590" s="373"/>
      <c r="BL590" s="373"/>
      <c r="BM590" s="373"/>
      <c r="BN590" s="373"/>
      <c r="BO590" s="373"/>
      <c r="BP590" s="373"/>
      <c r="BQ590" s="373"/>
      <c r="BR590" s="373"/>
      <c r="BS590" s="373"/>
      <c r="BT590" s="373"/>
      <c r="BU590" s="373"/>
      <c r="BV590" s="373"/>
      <c r="BW590" s="373"/>
      <c r="BX590" s="373"/>
      <c r="BY590" s="373"/>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8" customFormat="true" ht="25.15" customHeight="true" x14ac:dyDescent="0.2">
      <c r="C591" s="1074"/>
      <c r="D591" s="1075"/>
      <c r="E591" s="636"/>
      <c r="F591" s="636"/>
      <c r="G591" s="636"/>
      <c r="H591" s="1074"/>
      <c r="I591" s="1075"/>
      <c r="J591" s="636"/>
      <c r="K591" s="636"/>
      <c r="L591" s="636"/>
      <c r="M591" s="1074"/>
      <c r="N591" s="1075"/>
      <c r="O591" s="636"/>
      <c r="P591" s="636"/>
      <c r="Q591" s="636"/>
      <c r="AC591" s="371"/>
      <c r="AD591" s="371"/>
      <c r="AE591" s="371"/>
      <c r="AF591" s="371"/>
      <c r="AG591" s="371"/>
      <c r="AH591" s="371"/>
      <c r="AI591" s="371"/>
      <c r="AJ591" s="371"/>
      <c r="AK591" s="371"/>
      <c r="AL591" s="371"/>
      <c r="AM591" s="371"/>
      <c r="AN591" s="371"/>
      <c r="AO591" s="371"/>
      <c r="AP591" s="371"/>
      <c r="AQ591" s="371"/>
      <c r="AR591" s="371"/>
      <c r="AS591" s="371"/>
      <c r="AT591" s="371"/>
      <c r="AU591" s="371"/>
      <c r="AV591" s="371"/>
      <c r="AW591" s="371"/>
      <c r="AX591" s="371"/>
      <c r="AY591" s="371"/>
      <c r="AZ591" s="371"/>
      <c r="BA591" s="373"/>
      <c r="BB591" s="449"/>
      <c r="BC591" s="373"/>
      <c r="BD591" s="373"/>
      <c r="BE591" s="373"/>
      <c r="BF591" s="373"/>
      <c r="BG591" s="373"/>
      <c r="BH591" s="373"/>
      <c r="BI591" s="373"/>
      <c r="BJ591" s="373"/>
      <c r="BK591" s="373"/>
      <c r="BL591" s="373"/>
      <c r="BM591" s="373"/>
      <c r="BN591" s="373"/>
      <c r="BO591" s="373"/>
      <c r="BP591" s="373"/>
      <c r="BQ591" s="373"/>
      <c r="BR591" s="373"/>
      <c r="BS591" s="373"/>
      <c r="BT591" s="373"/>
      <c r="BU591" s="373"/>
      <c r="BV591" s="373"/>
      <c r="BW591" s="373"/>
      <c r="BX591" s="373"/>
      <c r="BY591" s="373"/>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8" customFormat="true" ht="25.15" customHeight="true" x14ac:dyDescent="0.2">
      <c r="C592" s="1074"/>
      <c r="D592" s="1075"/>
      <c r="E592" s="636"/>
      <c r="F592" s="636"/>
      <c r="G592" s="636"/>
      <c r="H592" s="1074"/>
      <c r="I592" s="1075"/>
      <c r="J592" s="636"/>
      <c r="K592" s="636"/>
      <c r="L592" s="636"/>
      <c r="M592" s="1074"/>
      <c r="N592" s="1075"/>
      <c r="O592" s="636"/>
      <c r="P592" s="636"/>
      <c r="Q592" s="636"/>
      <c r="AC592" s="371"/>
      <c r="AD592" s="371"/>
      <c r="AE592" s="371"/>
      <c r="AF592" s="371"/>
      <c r="AG592" s="371"/>
      <c r="AH592" s="371"/>
      <c r="AI592" s="371"/>
      <c r="AJ592" s="371"/>
      <c r="AK592" s="371"/>
      <c r="AL592" s="371"/>
      <c r="AM592" s="371"/>
      <c r="AN592" s="371"/>
      <c r="AO592" s="371"/>
      <c r="AP592" s="371"/>
      <c r="AQ592" s="371"/>
      <c r="AR592" s="371"/>
      <c r="AS592" s="371"/>
      <c r="AT592" s="371"/>
      <c r="AU592" s="371"/>
      <c r="AV592" s="371"/>
      <c r="AW592" s="371"/>
      <c r="AX592" s="371"/>
      <c r="AY592" s="371"/>
      <c r="AZ592" s="371"/>
      <c r="BA592" s="373"/>
      <c r="BB592" s="449"/>
      <c r="BC592" s="373"/>
      <c r="BD592" s="373"/>
      <c r="BE592" s="373"/>
      <c r="BF592" s="373"/>
      <c r="BG592" s="373"/>
      <c r="BH592" s="373"/>
      <c r="BI592" s="373"/>
      <c r="BJ592" s="373"/>
      <c r="BK592" s="373"/>
      <c r="BL592" s="373"/>
      <c r="BM592" s="373"/>
      <c r="BN592" s="373"/>
      <c r="BO592" s="373"/>
      <c r="BP592" s="373"/>
      <c r="BQ592" s="373"/>
      <c r="BR592" s="373"/>
      <c r="BS592" s="373"/>
      <c r="BT592" s="373"/>
      <c r="BU592" s="373"/>
      <c r="BV592" s="373"/>
      <c r="BW592" s="373"/>
      <c r="BX592" s="373"/>
      <c r="BY592" s="373"/>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8" customFormat="true" ht="25.15" customHeight="true" x14ac:dyDescent="0.2">
      <c r="C593" s="1074"/>
      <c r="D593" s="1075"/>
      <c r="E593" s="636"/>
      <c r="F593" s="636"/>
      <c r="G593" s="636"/>
      <c r="H593" s="1074"/>
      <c r="I593" s="1075"/>
      <c r="J593" s="636"/>
      <c r="K593" s="636"/>
      <c r="L593" s="636"/>
      <c r="M593" s="1074"/>
      <c r="N593" s="1075"/>
      <c r="O593" s="636"/>
      <c r="P593" s="636"/>
      <c r="Q593" s="636"/>
      <c r="AC593" s="371"/>
      <c r="AD593" s="371"/>
      <c r="AE593" s="371"/>
      <c r="AF593" s="371"/>
      <c r="AG593" s="371"/>
      <c r="AH593" s="371"/>
      <c r="AI593" s="371"/>
      <c r="AJ593" s="371"/>
      <c r="AK593" s="371"/>
      <c r="AL593" s="371"/>
      <c r="AM593" s="371"/>
      <c r="AN593" s="371"/>
      <c r="AO593" s="371"/>
      <c r="AP593" s="371"/>
      <c r="AQ593" s="371"/>
      <c r="AR593" s="371"/>
      <c r="AS593" s="371"/>
      <c r="AT593" s="371"/>
      <c r="AU593" s="371"/>
      <c r="AV593" s="371"/>
      <c r="AW593" s="371"/>
      <c r="AX593" s="371"/>
      <c r="AY593" s="371"/>
      <c r="AZ593" s="371"/>
      <c r="BA593" s="373"/>
      <c r="BB593" s="449"/>
      <c r="BC593" s="373"/>
      <c r="BD593" s="373"/>
      <c r="BE593" s="373"/>
      <c r="BF593" s="373"/>
      <c r="BG593" s="373"/>
      <c r="BH593" s="373"/>
      <c r="BI593" s="373"/>
      <c r="BJ593" s="373"/>
      <c r="BK593" s="373"/>
      <c r="BL593" s="373"/>
      <c r="BM593" s="373"/>
      <c r="BN593" s="373"/>
      <c r="BO593" s="373"/>
      <c r="BP593" s="373"/>
      <c r="BQ593" s="373"/>
      <c r="BR593" s="373"/>
      <c r="BS593" s="373"/>
      <c r="BT593" s="373"/>
      <c r="BU593" s="373"/>
      <c r="BV593" s="373"/>
      <c r="BW593" s="373"/>
      <c r="BX593" s="373"/>
      <c r="BY593" s="373"/>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8" customFormat="true" ht="25.15" customHeight="true" x14ac:dyDescent="0.2">
      <c r="C594" s="1074"/>
      <c r="D594" s="1075"/>
      <c r="E594" s="636"/>
      <c r="F594" s="636"/>
      <c r="G594" s="636"/>
      <c r="H594" s="1074"/>
      <c r="I594" s="1075"/>
      <c r="J594" s="636"/>
      <c r="K594" s="636"/>
      <c r="L594" s="636"/>
      <c r="M594" s="1074"/>
      <c r="N594" s="1075"/>
      <c r="O594" s="636"/>
      <c r="P594" s="636"/>
      <c r="Q594" s="636"/>
      <c r="AC594" s="371"/>
      <c r="AD594" s="371"/>
      <c r="AE594" s="371"/>
      <c r="AF594" s="371"/>
      <c r="AG594" s="371"/>
      <c r="AH594" s="371"/>
      <c r="AI594" s="371"/>
      <c r="AJ594" s="371"/>
      <c r="AK594" s="371"/>
      <c r="AL594" s="371"/>
      <c r="AM594" s="371"/>
      <c r="AN594" s="371"/>
      <c r="AO594" s="371"/>
      <c r="AP594" s="371"/>
      <c r="AQ594" s="371"/>
      <c r="AR594" s="371"/>
      <c r="AS594" s="371"/>
      <c r="AT594" s="371"/>
      <c r="AU594" s="371"/>
      <c r="AV594" s="371"/>
      <c r="AW594" s="371"/>
      <c r="AX594" s="371"/>
      <c r="AY594" s="371"/>
      <c r="AZ594" s="371"/>
      <c r="BA594" s="373"/>
      <c r="BB594" s="449"/>
      <c r="BC594" s="373"/>
      <c r="BD594" s="373"/>
      <c r="BE594" s="373"/>
      <c r="BF594" s="373"/>
      <c r="BG594" s="373"/>
      <c r="BH594" s="373"/>
      <c r="BI594" s="373"/>
      <c r="BJ594" s="373"/>
      <c r="BK594" s="373"/>
      <c r="BL594" s="373"/>
      <c r="BM594" s="373"/>
      <c r="BN594" s="373"/>
      <c r="BO594" s="373"/>
      <c r="BP594" s="373"/>
      <c r="BQ594" s="373"/>
      <c r="BR594" s="373"/>
      <c r="BS594" s="373"/>
      <c r="BT594" s="373"/>
      <c r="BU594" s="373"/>
      <c r="BV594" s="373"/>
      <c r="BW594" s="373"/>
      <c r="BX594" s="373"/>
      <c r="BY594" s="373"/>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8" customFormat="true" ht="25.15" customHeight="true" x14ac:dyDescent="0.2">
      <c r="C595" s="1074"/>
      <c r="D595" s="1075"/>
      <c r="E595" s="636"/>
      <c r="F595" s="636"/>
      <c r="G595" s="636"/>
      <c r="H595" s="1074"/>
      <c r="I595" s="1075"/>
      <c r="J595" s="636"/>
      <c r="K595" s="636"/>
      <c r="L595" s="636"/>
      <c r="M595" s="1074"/>
      <c r="N595" s="1075"/>
      <c r="O595" s="636"/>
      <c r="P595" s="636"/>
      <c r="Q595" s="636"/>
      <c r="AC595" s="371"/>
      <c r="AD595" s="371"/>
      <c r="AE595" s="371"/>
      <c r="AF595" s="371"/>
      <c r="AG595" s="371"/>
      <c r="AH595" s="371"/>
      <c r="AI595" s="371"/>
      <c r="AJ595" s="371"/>
      <c r="AK595" s="371"/>
      <c r="AL595" s="371"/>
      <c r="AM595" s="371"/>
      <c r="AN595" s="371"/>
      <c r="AO595" s="371"/>
      <c r="AP595" s="371"/>
      <c r="AQ595" s="371"/>
      <c r="AR595" s="371"/>
      <c r="AS595" s="371"/>
      <c r="AT595" s="371"/>
      <c r="AU595" s="371"/>
      <c r="AV595" s="371"/>
      <c r="AW595" s="371"/>
      <c r="AX595" s="371"/>
      <c r="AY595" s="371"/>
      <c r="AZ595" s="371"/>
      <c r="BA595" s="373"/>
      <c r="BB595" s="449"/>
      <c r="BC595" s="373"/>
      <c r="BD595" s="373"/>
      <c r="BE595" s="373"/>
      <c r="BF595" s="373"/>
      <c r="BG595" s="373"/>
      <c r="BH595" s="373"/>
      <c r="BI595" s="373"/>
      <c r="BJ595" s="373"/>
      <c r="BK595" s="373"/>
      <c r="BL595" s="373"/>
      <c r="BM595" s="373"/>
      <c r="BN595" s="373"/>
      <c r="BO595" s="373"/>
      <c r="BP595" s="373"/>
      <c r="BQ595" s="373"/>
      <c r="BR595" s="373"/>
      <c r="BS595" s="373"/>
      <c r="BT595" s="373"/>
      <c r="BU595" s="373"/>
      <c r="BV595" s="373"/>
      <c r="BW595" s="373"/>
      <c r="BX595" s="373"/>
      <c r="BY595" s="373"/>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8" customFormat="true" ht="25.15" customHeight="true" x14ac:dyDescent="0.2">
      <c r="C596" s="1074"/>
      <c r="D596" s="1075"/>
      <c r="E596" s="636"/>
      <c r="F596" s="636"/>
      <c r="G596" s="636"/>
      <c r="H596" s="1074"/>
      <c r="I596" s="1075"/>
      <c r="J596" s="636"/>
      <c r="K596" s="636"/>
      <c r="L596" s="636"/>
      <c r="M596" s="1074"/>
      <c r="N596" s="1075"/>
      <c r="O596" s="636"/>
      <c r="P596" s="636"/>
      <c r="Q596" s="636"/>
      <c r="AC596" s="371"/>
      <c r="AD596" s="371"/>
      <c r="AE596" s="371"/>
      <c r="AF596" s="371"/>
      <c r="AG596" s="371"/>
      <c r="AH596" s="371"/>
      <c r="AI596" s="371"/>
      <c r="AJ596" s="371"/>
      <c r="AK596" s="371"/>
      <c r="AL596" s="371"/>
      <c r="AM596" s="371"/>
      <c r="AN596" s="371"/>
      <c r="AO596" s="371"/>
      <c r="AP596" s="371"/>
      <c r="AQ596" s="371"/>
      <c r="AR596" s="371"/>
      <c r="AS596" s="371"/>
      <c r="AT596" s="371"/>
      <c r="AU596" s="371"/>
      <c r="AV596" s="371"/>
      <c r="AW596" s="371"/>
      <c r="AX596" s="371"/>
      <c r="AY596" s="371"/>
      <c r="AZ596" s="371"/>
      <c r="BA596" s="373"/>
      <c r="BB596" s="449"/>
      <c r="BC596" s="373"/>
      <c r="BD596" s="373"/>
      <c r="BE596" s="373"/>
      <c r="BF596" s="373"/>
      <c r="BG596" s="373"/>
      <c r="BH596" s="373"/>
      <c r="BI596" s="373"/>
      <c r="BJ596" s="373"/>
      <c r="BK596" s="373"/>
      <c r="BL596" s="373"/>
      <c r="BM596" s="373"/>
      <c r="BN596" s="373"/>
      <c r="BO596" s="373"/>
      <c r="BP596" s="373"/>
      <c r="BQ596" s="373"/>
      <c r="BR596" s="373"/>
      <c r="BS596" s="373"/>
      <c r="BT596" s="373"/>
      <c r="BU596" s="373"/>
      <c r="BV596" s="373"/>
      <c r="BW596" s="373"/>
      <c r="BX596" s="373"/>
      <c r="BY596" s="373"/>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8" customFormat="true" ht="25.15" customHeight="true" x14ac:dyDescent="0.2">
      <c r="C597" s="1074"/>
      <c r="D597" s="1075"/>
      <c r="E597" s="636"/>
      <c r="F597" s="636"/>
      <c r="G597" s="636"/>
      <c r="H597" s="1074"/>
      <c r="I597" s="1075"/>
      <c r="J597" s="636"/>
      <c r="K597" s="636"/>
      <c r="L597" s="636"/>
      <c r="M597" s="1074"/>
      <c r="N597" s="1075"/>
      <c r="O597" s="636"/>
      <c r="P597" s="636"/>
      <c r="Q597" s="636"/>
      <c r="AC597" s="371"/>
      <c r="AD597" s="371"/>
      <c r="AE597" s="371"/>
      <c r="AF597" s="371"/>
      <c r="AG597" s="371"/>
      <c r="AH597" s="371"/>
      <c r="AI597" s="371"/>
      <c r="AJ597" s="371"/>
      <c r="AK597" s="371"/>
      <c r="AL597" s="371"/>
      <c r="AM597" s="371"/>
      <c r="AN597" s="371"/>
      <c r="AO597" s="371"/>
      <c r="AP597" s="371"/>
      <c r="AQ597" s="371"/>
      <c r="AR597" s="371"/>
      <c r="AS597" s="371"/>
      <c r="AT597" s="371"/>
      <c r="AU597" s="371"/>
      <c r="AV597" s="371"/>
      <c r="AW597" s="371"/>
      <c r="AX597" s="371"/>
      <c r="AY597" s="371"/>
      <c r="AZ597" s="371"/>
      <c r="BA597" s="373"/>
      <c r="BB597" s="449"/>
      <c r="BC597" s="373"/>
      <c r="BD597" s="373"/>
      <c r="BE597" s="373"/>
      <c r="BF597" s="373"/>
      <c r="BG597" s="373"/>
      <c r="BH597" s="373"/>
      <c r="BI597" s="373"/>
      <c r="BJ597" s="373"/>
      <c r="BK597" s="373"/>
      <c r="BL597" s="373"/>
      <c r="BM597" s="373"/>
      <c r="BN597" s="373"/>
      <c r="BO597" s="373"/>
      <c r="BP597" s="373"/>
      <c r="BQ597" s="373"/>
      <c r="BR597" s="373"/>
      <c r="BS597" s="373"/>
      <c r="BT597" s="373"/>
      <c r="BU597" s="373"/>
      <c r="BV597" s="373"/>
      <c r="BW597" s="373"/>
      <c r="BX597" s="373"/>
      <c r="BY597" s="373"/>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8" customFormat="true" ht="25.15" customHeight="true" x14ac:dyDescent="0.2">
      <c r="C598" s="1074"/>
      <c r="D598" s="1075"/>
      <c r="E598" s="636"/>
      <c r="F598" s="636"/>
      <c r="G598" s="636"/>
      <c r="H598" s="1074"/>
      <c r="I598" s="1075"/>
      <c r="J598" s="636"/>
      <c r="K598" s="636"/>
      <c r="L598" s="636"/>
      <c r="M598" s="1074"/>
      <c r="N598" s="1075"/>
      <c r="O598" s="636"/>
      <c r="P598" s="636"/>
      <c r="Q598" s="636"/>
      <c r="AC598" s="371"/>
      <c r="AD598" s="371"/>
      <c r="AE598" s="371"/>
      <c r="AF598" s="371"/>
      <c r="AG598" s="371"/>
      <c r="AH598" s="371"/>
      <c r="AI598" s="371"/>
      <c r="AJ598" s="371"/>
      <c r="AK598" s="371"/>
      <c r="AL598" s="371"/>
      <c r="AM598" s="371"/>
      <c r="AN598" s="371"/>
      <c r="AO598" s="371"/>
      <c r="AP598" s="371"/>
      <c r="AQ598" s="371"/>
      <c r="AR598" s="371"/>
      <c r="AS598" s="371"/>
      <c r="AT598" s="371"/>
      <c r="AU598" s="371"/>
      <c r="AV598" s="371"/>
      <c r="AW598" s="371"/>
      <c r="AX598" s="371"/>
      <c r="AY598" s="371"/>
      <c r="AZ598" s="371"/>
      <c r="BA598" s="373"/>
      <c r="BB598" s="449"/>
      <c r="BC598" s="373"/>
      <c r="BD598" s="373"/>
      <c r="BE598" s="373"/>
      <c r="BF598" s="373"/>
      <c r="BG598" s="373"/>
      <c r="BH598" s="373"/>
      <c r="BI598" s="373"/>
      <c r="BJ598" s="373"/>
      <c r="BK598" s="373"/>
      <c r="BL598" s="373"/>
      <c r="BM598" s="373"/>
      <c r="BN598" s="373"/>
      <c r="BO598" s="373"/>
      <c r="BP598" s="373"/>
      <c r="BQ598" s="373"/>
      <c r="BR598" s="373"/>
      <c r="BS598" s="373"/>
      <c r="BT598" s="373"/>
      <c r="BU598" s="373"/>
      <c r="BV598" s="373"/>
      <c r="BW598" s="373"/>
      <c r="BX598" s="373"/>
      <c r="BY598" s="373"/>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8" customFormat="true" ht="25.15" customHeight="true" x14ac:dyDescent="0.2">
      <c r="C599" s="1074"/>
      <c r="D599" s="1075"/>
      <c r="E599" s="636"/>
      <c r="F599" s="636"/>
      <c r="G599" s="636"/>
      <c r="H599" s="1074"/>
      <c r="I599" s="1075"/>
      <c r="J599" s="636"/>
      <c r="K599" s="636"/>
      <c r="L599" s="636"/>
      <c r="M599" s="1074"/>
      <c r="N599" s="1075"/>
      <c r="O599" s="636"/>
      <c r="P599" s="636"/>
      <c r="Q599" s="636"/>
      <c r="AC599" s="371"/>
      <c r="AD599" s="371"/>
      <c r="AE599" s="371"/>
      <c r="AF599" s="371"/>
      <c r="AG599" s="371"/>
      <c r="AH599" s="371"/>
      <c r="AI599" s="371"/>
      <c r="AJ599" s="371"/>
      <c r="AK599" s="371"/>
      <c r="AL599" s="371"/>
      <c r="AM599" s="371"/>
      <c r="AN599" s="371"/>
      <c r="AO599" s="371"/>
      <c r="AP599" s="371"/>
      <c r="AQ599" s="371"/>
      <c r="AR599" s="371"/>
      <c r="AS599" s="371"/>
      <c r="AT599" s="371"/>
      <c r="AU599" s="371"/>
      <c r="AV599" s="371"/>
      <c r="AW599" s="371"/>
      <c r="AX599" s="371"/>
      <c r="AY599" s="371"/>
      <c r="AZ599" s="371"/>
      <c r="BA599" s="373"/>
      <c r="BB599" s="449"/>
      <c r="BC599" s="373"/>
      <c r="BD599" s="373"/>
      <c r="BE599" s="373"/>
      <c r="BF599" s="373"/>
      <c r="BG599" s="373"/>
      <c r="BH599" s="373"/>
      <c r="BI599" s="373"/>
      <c r="BJ599" s="373"/>
      <c r="BK599" s="373"/>
      <c r="BL599" s="373"/>
      <c r="BM599" s="373"/>
      <c r="BN599" s="373"/>
      <c r="BO599" s="373"/>
      <c r="BP599" s="373"/>
      <c r="BQ599" s="373"/>
      <c r="BR599" s="373"/>
      <c r="BS599" s="373"/>
      <c r="BT599" s="373"/>
      <c r="BU599" s="373"/>
      <c r="BV599" s="373"/>
      <c r="BW599" s="373"/>
      <c r="BX599" s="373"/>
      <c r="BY599" s="373"/>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8" customFormat="true" ht="25.15" customHeight="true" x14ac:dyDescent="0.2">
      <c r="C600" s="1074"/>
      <c r="D600" s="1075"/>
      <c r="E600" s="636"/>
      <c r="F600" s="636"/>
      <c r="G600" s="636"/>
      <c r="H600" s="1074"/>
      <c r="I600" s="1075"/>
      <c r="J600" s="636"/>
      <c r="K600" s="636"/>
      <c r="L600" s="636"/>
      <c r="M600" s="1074"/>
      <c r="N600" s="1075"/>
      <c r="O600" s="636"/>
      <c r="P600" s="636"/>
      <c r="Q600" s="636"/>
      <c r="AC600" s="371"/>
      <c r="AD600" s="371"/>
      <c r="AE600" s="371"/>
      <c r="AF600" s="371"/>
      <c r="AG600" s="371"/>
      <c r="AH600" s="371"/>
      <c r="AI600" s="371"/>
      <c r="AJ600" s="371"/>
      <c r="AK600" s="371"/>
      <c r="AL600" s="371"/>
      <c r="AM600" s="371"/>
      <c r="AN600" s="371"/>
      <c r="AO600" s="371"/>
      <c r="AP600" s="371"/>
      <c r="AQ600" s="371"/>
      <c r="AR600" s="371"/>
      <c r="AS600" s="371"/>
      <c r="AT600" s="371"/>
      <c r="AU600" s="371"/>
      <c r="AV600" s="371"/>
      <c r="AW600" s="371"/>
      <c r="AX600" s="371"/>
      <c r="AY600" s="371"/>
      <c r="AZ600" s="371"/>
      <c r="BA600" s="373"/>
      <c r="BB600" s="449"/>
      <c r="BC600" s="373"/>
      <c r="BD600" s="373"/>
      <c r="BE600" s="373"/>
      <c r="BF600" s="373"/>
      <c r="BG600" s="373"/>
      <c r="BH600" s="373"/>
      <c r="BI600" s="373"/>
      <c r="BJ600" s="373"/>
      <c r="BK600" s="373"/>
      <c r="BL600" s="373"/>
      <c r="BM600" s="373"/>
      <c r="BN600" s="373"/>
      <c r="BO600" s="373"/>
      <c r="BP600" s="373"/>
      <c r="BQ600" s="373"/>
      <c r="BR600" s="373"/>
      <c r="BS600" s="373"/>
      <c r="BT600" s="373"/>
      <c r="BU600" s="373"/>
      <c r="BV600" s="373"/>
      <c r="BW600" s="373"/>
      <c r="BX600" s="373"/>
      <c r="BY600" s="373"/>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8" customFormat="true" ht="25.15" customHeight="true" x14ac:dyDescent="0.2">
      <c r="C601" s="1074"/>
      <c r="D601" s="1075"/>
      <c r="E601" s="636"/>
      <c r="F601" s="636"/>
      <c r="G601" s="636"/>
      <c r="H601" s="1074"/>
      <c r="I601" s="1075"/>
      <c r="J601" s="636"/>
      <c r="K601" s="636"/>
      <c r="L601" s="636"/>
      <c r="M601" s="1074"/>
      <c r="N601" s="1075"/>
      <c r="O601" s="636"/>
      <c r="P601" s="636"/>
      <c r="Q601" s="636"/>
      <c r="AC601" s="371"/>
      <c r="AD601" s="371"/>
      <c r="AE601" s="371"/>
      <c r="AF601" s="371"/>
      <c r="AG601" s="371"/>
      <c r="AH601" s="371"/>
      <c r="AI601" s="371"/>
      <c r="AJ601" s="371"/>
      <c r="AK601" s="371"/>
      <c r="AL601" s="371"/>
      <c r="AM601" s="371"/>
      <c r="AN601" s="371"/>
      <c r="AO601" s="371"/>
      <c r="AP601" s="371"/>
      <c r="AQ601" s="371"/>
      <c r="AR601" s="371"/>
      <c r="AS601" s="371"/>
      <c r="AT601" s="371"/>
      <c r="AU601" s="371"/>
      <c r="AV601" s="371"/>
      <c r="AW601" s="371"/>
      <c r="AX601" s="371"/>
      <c r="AY601" s="371"/>
      <c r="AZ601" s="371"/>
      <c r="BA601" s="373"/>
      <c r="BB601" s="449"/>
      <c r="BC601" s="373"/>
      <c r="BD601" s="373"/>
      <c r="BE601" s="373"/>
      <c r="BF601" s="373"/>
      <c r="BG601" s="373"/>
      <c r="BH601" s="373"/>
      <c r="BI601" s="373"/>
      <c r="BJ601" s="373"/>
      <c r="BK601" s="373"/>
      <c r="BL601" s="373"/>
      <c r="BM601" s="373"/>
      <c r="BN601" s="373"/>
      <c r="BO601" s="373"/>
      <c r="BP601" s="373"/>
      <c r="BQ601" s="373"/>
      <c r="BR601" s="373"/>
      <c r="BS601" s="373"/>
      <c r="BT601" s="373"/>
      <c r="BU601" s="373"/>
      <c r="BV601" s="373"/>
      <c r="BW601" s="373"/>
      <c r="BX601" s="373"/>
      <c r="BY601" s="373"/>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8" customFormat="true" ht="25.15" customHeight="true" x14ac:dyDescent="0.2">
      <c r="C602" s="1074"/>
      <c r="D602" s="1075"/>
      <c r="E602" s="636"/>
      <c r="F602" s="636"/>
      <c r="G602" s="636"/>
      <c r="H602" s="1074"/>
      <c r="I602" s="1075"/>
      <c r="J602" s="636"/>
      <c r="K602" s="636"/>
      <c r="L602" s="636"/>
      <c r="M602" s="1074"/>
      <c r="N602" s="1075"/>
      <c r="O602" s="636"/>
      <c r="P602" s="636"/>
      <c r="Q602" s="636"/>
      <c r="AC602" s="371"/>
      <c r="AD602" s="371"/>
      <c r="AE602" s="371"/>
      <c r="AF602" s="371"/>
      <c r="AG602" s="371"/>
      <c r="AH602" s="371"/>
      <c r="AI602" s="371"/>
      <c r="AJ602" s="371"/>
      <c r="AK602" s="371"/>
      <c r="AL602" s="371"/>
      <c r="AM602" s="371"/>
      <c r="AN602" s="371"/>
      <c r="AO602" s="371"/>
      <c r="AP602" s="371"/>
      <c r="AQ602" s="371"/>
      <c r="AR602" s="371"/>
      <c r="AS602" s="371"/>
      <c r="AT602" s="371"/>
      <c r="AU602" s="371"/>
      <c r="AV602" s="371"/>
      <c r="AW602" s="371"/>
      <c r="AX602" s="371"/>
      <c r="AY602" s="371"/>
      <c r="AZ602" s="371"/>
      <c r="BA602" s="373"/>
      <c r="BB602" s="449"/>
      <c r="BC602" s="373"/>
      <c r="BD602" s="373"/>
      <c r="BE602" s="373"/>
      <c r="BF602" s="373"/>
      <c r="BG602" s="373"/>
      <c r="BH602" s="373"/>
      <c r="BI602" s="373"/>
      <c r="BJ602" s="373"/>
      <c r="BK602" s="373"/>
      <c r="BL602" s="373"/>
      <c r="BM602" s="373"/>
      <c r="BN602" s="373"/>
      <c r="BO602" s="373"/>
      <c r="BP602" s="373"/>
      <c r="BQ602" s="373"/>
      <c r="BR602" s="373"/>
      <c r="BS602" s="373"/>
      <c r="BT602" s="373"/>
      <c r="BU602" s="373"/>
      <c r="BV602" s="373"/>
      <c r="BW602" s="373"/>
      <c r="BX602" s="373"/>
      <c r="BY602" s="373"/>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8" customFormat="true" ht="25.15" customHeight="true" x14ac:dyDescent="0.2">
      <c r="C603" s="1074"/>
      <c r="D603" s="1075"/>
      <c r="E603" s="636"/>
      <c r="F603" s="636"/>
      <c r="G603" s="636"/>
      <c r="H603" s="1074"/>
      <c r="I603" s="1075"/>
      <c r="J603" s="636"/>
      <c r="K603" s="636"/>
      <c r="L603" s="636"/>
      <c r="M603" s="1074"/>
      <c r="N603" s="1075"/>
      <c r="O603" s="636"/>
      <c r="P603" s="636"/>
      <c r="Q603" s="636"/>
      <c r="AC603" s="371"/>
      <c r="AD603" s="371"/>
      <c r="AE603" s="371"/>
      <c r="AF603" s="371"/>
      <c r="AG603" s="371"/>
      <c r="AH603" s="371"/>
      <c r="AI603" s="371"/>
      <c r="AJ603" s="371"/>
      <c r="AK603" s="371"/>
      <c r="AL603" s="371"/>
      <c r="AM603" s="371"/>
      <c r="AN603" s="371"/>
      <c r="AO603" s="371"/>
      <c r="AP603" s="371"/>
      <c r="AQ603" s="371"/>
      <c r="AR603" s="371"/>
      <c r="AS603" s="371"/>
      <c r="AT603" s="371"/>
      <c r="AU603" s="371"/>
      <c r="AV603" s="371"/>
      <c r="AW603" s="371"/>
      <c r="AX603" s="371"/>
      <c r="AY603" s="371"/>
      <c r="AZ603" s="371"/>
      <c r="BA603" s="373"/>
      <c r="BB603" s="449"/>
      <c r="BC603" s="373"/>
      <c r="BD603" s="373"/>
      <c r="BE603" s="373"/>
      <c r="BF603" s="373"/>
      <c r="BG603" s="373"/>
      <c r="BH603" s="373"/>
      <c r="BI603" s="373"/>
      <c r="BJ603" s="373"/>
      <c r="BK603" s="373"/>
      <c r="BL603" s="373"/>
      <c r="BM603" s="373"/>
      <c r="BN603" s="373"/>
      <c r="BO603" s="373"/>
      <c r="BP603" s="373"/>
      <c r="BQ603" s="373"/>
      <c r="BR603" s="373"/>
      <c r="BS603" s="373"/>
      <c r="BT603" s="373"/>
      <c r="BU603" s="373"/>
      <c r="BV603" s="373"/>
      <c r="BW603" s="373"/>
      <c r="BX603" s="373"/>
      <c r="BY603" s="373"/>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8" customFormat="true" ht="25.15" customHeight="true" x14ac:dyDescent="0.2">
      <c r="C604" s="1074"/>
      <c r="D604" s="1075"/>
      <c r="E604" s="636"/>
      <c r="F604" s="636"/>
      <c r="G604" s="636"/>
      <c r="H604" s="1074"/>
      <c r="I604" s="1075"/>
      <c r="J604" s="636"/>
      <c r="K604" s="636"/>
      <c r="L604" s="636"/>
      <c r="M604" s="1074"/>
      <c r="N604" s="1075"/>
      <c r="O604" s="636"/>
      <c r="P604" s="636"/>
      <c r="Q604" s="636"/>
      <c r="AC604" s="371"/>
      <c r="AD604" s="371"/>
      <c r="AE604" s="371"/>
      <c r="AF604" s="371"/>
      <c r="AG604" s="371"/>
      <c r="AH604" s="371"/>
      <c r="AI604" s="371"/>
      <c r="AJ604" s="371"/>
      <c r="AK604" s="371"/>
      <c r="AL604" s="371"/>
      <c r="AM604" s="371"/>
      <c r="AN604" s="371"/>
      <c r="AO604" s="371"/>
      <c r="AP604" s="371"/>
      <c r="AQ604" s="371"/>
      <c r="AR604" s="371"/>
      <c r="AS604" s="371"/>
      <c r="AT604" s="371"/>
      <c r="AU604" s="371"/>
      <c r="AV604" s="371"/>
      <c r="AW604" s="371"/>
      <c r="AX604" s="371"/>
      <c r="AY604" s="371"/>
      <c r="AZ604" s="371"/>
      <c r="BA604" s="374"/>
      <c r="BB604" s="450"/>
      <c r="BC604" s="374"/>
      <c r="BD604" s="374"/>
      <c r="BE604" s="374"/>
      <c r="BF604" s="374"/>
      <c r="BG604" s="374"/>
      <c r="BH604" s="374"/>
      <c r="BI604" s="374"/>
      <c r="BJ604" s="374"/>
      <c r="BK604" s="374"/>
      <c r="BL604" s="374"/>
      <c r="BM604" s="374"/>
      <c r="BN604" s="374"/>
      <c r="BO604" s="374"/>
      <c r="BP604" s="374"/>
      <c r="BQ604" s="374"/>
      <c r="BR604" s="374"/>
      <c r="BS604" s="374"/>
      <c r="BT604" s="374"/>
      <c r="BU604" s="374"/>
      <c r="BV604" s="374"/>
      <c r="BW604" s="374"/>
      <c r="BX604" s="374"/>
      <c r="BY604" s="374"/>
      <c r="BZ604" s="374"/>
      <c r="CA604" s="374"/>
      <c r="CB604" s="374"/>
      <c r="CC604" s="374"/>
      <c r="CD604" s="374"/>
      <c r="CE604" s="374"/>
      <c r="CF604" s="374"/>
      <c r="CG604" s="374"/>
      <c r="CH604" s="374"/>
      <c r="CI604" s="374"/>
      <c r="CJ604" s="374"/>
      <c r="CK604" s="374"/>
      <c r="CL604" s="374"/>
      <c r="CM604" s="374"/>
      <c r="CN604" s="374"/>
      <c r="CO604" s="374"/>
      <c r="CP604" s="374"/>
      <c r="CQ604" s="374"/>
      <c r="CR604" s="374"/>
      <c r="CS604" s="374"/>
      <c r="CT604" s="374"/>
      <c r="CU604" s="374"/>
      <c r="CV604" s="374"/>
      <c r="CW604" s="374"/>
      <c r="CX604" s="374"/>
      <c r="CY604" s="374"/>
      <c r="CZ604" s="374"/>
    </row>
    <row r="605" s="378" customFormat="true" ht="25.15" customHeight="true" x14ac:dyDescent="0.2">
      <c r="C605" s="1074"/>
      <c r="D605" s="1075"/>
      <c r="E605" s="636"/>
      <c r="F605" s="636"/>
      <c r="G605" s="636"/>
      <c r="H605" s="1074"/>
      <c r="I605" s="1075"/>
      <c r="J605" s="636"/>
      <c r="K605" s="636"/>
      <c r="L605" s="636"/>
      <c r="M605" s="1074"/>
      <c r="N605" s="1075"/>
      <c r="O605" s="636"/>
      <c r="P605" s="636"/>
      <c r="Q605" s="636"/>
      <c r="AC605" s="371"/>
      <c r="AD605" s="371"/>
      <c r="AE605" s="371"/>
      <c r="AF605" s="371"/>
      <c r="AG605" s="371"/>
      <c r="AH605" s="371"/>
      <c r="AI605" s="371"/>
      <c r="AJ605" s="371"/>
      <c r="AK605" s="371"/>
      <c r="AL605" s="371"/>
      <c r="AM605" s="371"/>
      <c r="AN605" s="371"/>
      <c r="AO605" s="371"/>
      <c r="AP605" s="371"/>
      <c r="AQ605" s="371"/>
      <c r="AR605" s="371"/>
      <c r="AS605" s="371"/>
      <c r="AT605" s="371"/>
      <c r="AU605" s="371"/>
      <c r="AV605" s="371"/>
      <c r="AW605" s="371"/>
      <c r="AX605" s="371"/>
      <c r="AY605" s="371"/>
      <c r="AZ605" s="371"/>
      <c r="BA605" s="374"/>
      <c r="BB605" s="450"/>
      <c r="BC605" s="374"/>
      <c r="BD605" s="374"/>
      <c r="BE605" s="374"/>
      <c r="BF605" s="374"/>
      <c r="BG605" s="374"/>
      <c r="BH605" s="374"/>
      <c r="BI605" s="374"/>
      <c r="BJ605" s="374"/>
      <c r="BK605" s="374"/>
      <c r="BL605" s="374"/>
      <c r="BM605" s="374"/>
      <c r="BN605" s="374"/>
      <c r="BO605" s="374"/>
      <c r="BP605" s="374"/>
      <c r="BQ605" s="374"/>
      <c r="BR605" s="374"/>
      <c r="BS605" s="374"/>
      <c r="BT605" s="374"/>
      <c r="BU605" s="374"/>
      <c r="BV605" s="374"/>
      <c r="BW605" s="374"/>
      <c r="BX605" s="374"/>
      <c r="BY605" s="374"/>
      <c r="BZ605" s="374"/>
      <c r="CA605" s="374"/>
      <c r="CB605" s="374"/>
      <c r="CC605" s="374"/>
      <c r="CD605" s="374"/>
      <c r="CE605" s="374"/>
      <c r="CF605" s="374"/>
      <c r="CG605" s="374"/>
      <c r="CH605" s="374"/>
      <c r="CI605" s="374"/>
      <c r="CJ605" s="374"/>
      <c r="CK605" s="374"/>
      <c r="CL605" s="374"/>
      <c r="CM605" s="374"/>
      <c r="CN605" s="374"/>
      <c r="CO605" s="374"/>
      <c r="CP605" s="374"/>
      <c r="CQ605" s="374"/>
      <c r="CR605" s="374"/>
      <c r="CS605" s="374"/>
      <c r="CT605" s="374"/>
      <c r="CU605" s="374"/>
      <c r="CV605" s="374"/>
      <c r="CW605" s="374"/>
      <c r="CX605" s="374"/>
      <c r="CY605" s="374"/>
      <c r="CZ605" s="374"/>
    </row>
    <row r="606" s="378" customFormat="true" ht="25.15" customHeight="true" x14ac:dyDescent="0.2">
      <c r="C606" s="1074"/>
      <c r="D606" s="1075"/>
      <c r="E606" s="636"/>
      <c r="F606" s="636"/>
      <c r="G606" s="636"/>
      <c r="H606" s="1074"/>
      <c r="I606" s="1075"/>
      <c r="J606" s="636"/>
      <c r="K606" s="636"/>
      <c r="L606" s="636"/>
      <c r="M606" s="1074"/>
      <c r="N606" s="1075"/>
      <c r="O606" s="636"/>
      <c r="P606" s="636"/>
      <c r="Q606" s="636"/>
      <c r="AC606" s="371"/>
      <c r="AD606" s="371"/>
      <c r="AE606" s="371"/>
      <c r="AF606" s="371"/>
      <c r="AG606" s="371"/>
      <c r="AH606" s="371"/>
      <c r="AI606" s="371"/>
      <c r="AJ606" s="371"/>
      <c r="AK606" s="371"/>
      <c r="AL606" s="371"/>
      <c r="AM606" s="371"/>
      <c r="AN606" s="371"/>
      <c r="AO606" s="371"/>
      <c r="AP606" s="371"/>
      <c r="AQ606" s="371"/>
      <c r="AR606" s="371"/>
      <c r="AS606" s="371"/>
      <c r="AT606" s="371"/>
      <c r="AU606" s="371"/>
      <c r="AV606" s="371"/>
      <c r="AW606" s="371"/>
      <c r="AX606" s="371"/>
      <c r="AY606" s="371"/>
      <c r="AZ606" s="371"/>
      <c r="BA606" s="374"/>
      <c r="BB606" s="450"/>
      <c r="BC606" s="374"/>
      <c r="BD606" s="374"/>
      <c r="BE606" s="374"/>
      <c r="BF606" s="374"/>
      <c r="BG606" s="374"/>
      <c r="BH606" s="374"/>
      <c r="BI606" s="374"/>
      <c r="BJ606" s="374"/>
      <c r="BK606" s="374"/>
      <c r="BL606" s="374"/>
      <c r="BM606" s="374"/>
      <c r="BN606" s="374"/>
      <c r="BO606" s="374"/>
      <c r="BP606" s="374"/>
      <c r="BQ606" s="374"/>
      <c r="BR606" s="374"/>
      <c r="BS606" s="374"/>
      <c r="BT606" s="374"/>
      <c r="BU606" s="374"/>
      <c r="BV606" s="374"/>
      <c r="BW606" s="374"/>
      <c r="BX606" s="374"/>
      <c r="BY606" s="374"/>
      <c r="BZ606" s="374"/>
      <c r="CA606" s="374"/>
      <c r="CB606" s="374"/>
      <c r="CC606" s="374"/>
      <c r="CD606" s="374"/>
      <c r="CE606" s="374"/>
      <c r="CF606" s="374"/>
      <c r="CG606" s="374"/>
      <c r="CH606" s="374"/>
      <c r="CI606" s="374"/>
      <c r="CJ606" s="374"/>
      <c r="CK606" s="374"/>
      <c r="CL606" s="374"/>
      <c r="CM606" s="374"/>
      <c r="CN606" s="374"/>
      <c r="CO606" s="374"/>
      <c r="CP606" s="374"/>
      <c r="CQ606" s="374"/>
      <c r="CR606" s="374"/>
      <c r="CS606" s="374"/>
      <c r="CT606" s="374"/>
      <c r="CU606" s="374"/>
      <c r="CV606" s="374"/>
      <c r="CW606" s="374"/>
      <c r="CX606" s="374"/>
      <c r="CY606" s="374"/>
      <c r="CZ606" s="374"/>
    </row>
    <row r="607" s="378" customFormat="true" ht="25.15" customHeight="true" x14ac:dyDescent="0.2">
      <c r="C607" s="1074"/>
      <c r="D607" s="1075"/>
      <c r="E607" s="636"/>
      <c r="F607" s="636"/>
      <c r="G607" s="636"/>
      <c r="H607" s="1074"/>
      <c r="I607" s="1075"/>
      <c r="J607" s="636"/>
      <c r="K607" s="636"/>
      <c r="L607" s="636"/>
      <c r="M607" s="1074"/>
      <c r="N607" s="1075"/>
      <c r="O607" s="636"/>
      <c r="P607" s="636"/>
      <c r="Q607" s="636"/>
      <c r="AC607" s="371"/>
      <c r="AD607" s="371"/>
      <c r="AE607" s="371"/>
      <c r="AF607" s="371"/>
      <c r="AG607" s="371"/>
      <c r="AH607" s="371"/>
      <c r="AI607" s="371"/>
      <c r="AJ607" s="371"/>
      <c r="AK607" s="371"/>
      <c r="AL607" s="371"/>
      <c r="AM607" s="371"/>
      <c r="AN607" s="371"/>
      <c r="AO607" s="371"/>
      <c r="AP607" s="371"/>
      <c r="AQ607" s="371"/>
      <c r="AR607" s="371"/>
      <c r="AS607" s="371"/>
      <c r="AT607" s="371"/>
      <c r="AU607" s="371"/>
      <c r="AV607" s="371"/>
      <c r="AW607" s="371"/>
      <c r="AX607" s="371"/>
      <c r="AY607" s="371"/>
      <c r="AZ607" s="371"/>
      <c r="BA607" s="374"/>
      <c r="BB607" s="450"/>
      <c r="BC607" s="374"/>
      <c r="BD607" s="374"/>
      <c r="BE607" s="374"/>
      <c r="BF607" s="374"/>
      <c r="BG607" s="374"/>
      <c r="BH607" s="374"/>
      <c r="BI607" s="374"/>
      <c r="BJ607" s="374"/>
      <c r="BK607" s="374"/>
      <c r="BL607" s="374"/>
      <c r="BM607" s="374"/>
      <c r="BN607" s="374"/>
      <c r="BO607" s="374"/>
      <c r="BP607" s="374"/>
      <c r="BQ607" s="374"/>
      <c r="BR607" s="374"/>
      <c r="BS607" s="374"/>
      <c r="BT607" s="374"/>
      <c r="BU607" s="374"/>
      <c r="BV607" s="374"/>
      <c r="BW607" s="374"/>
      <c r="BX607" s="374"/>
      <c r="BY607" s="374"/>
      <c r="BZ607" s="374"/>
      <c r="CA607" s="374"/>
      <c r="CB607" s="374"/>
      <c r="CC607" s="374"/>
      <c r="CD607" s="374"/>
      <c r="CE607" s="374"/>
      <c r="CF607" s="374"/>
      <c r="CG607" s="374"/>
      <c r="CH607" s="374"/>
      <c r="CI607" s="374"/>
      <c r="CJ607" s="374"/>
      <c r="CK607" s="374"/>
      <c r="CL607" s="374"/>
      <c r="CM607" s="374"/>
      <c r="CN607" s="374"/>
      <c r="CO607" s="374"/>
      <c r="CP607" s="374"/>
      <c r="CQ607" s="374"/>
      <c r="CR607" s="374"/>
      <c r="CS607" s="374"/>
      <c r="CT607" s="374"/>
      <c r="CU607" s="374"/>
      <c r="CV607" s="374"/>
      <c r="CW607" s="374"/>
      <c r="CX607" s="374"/>
      <c r="CY607" s="374"/>
      <c r="CZ607" s="374"/>
    </row>
    <row r="608" s="378" customFormat="true" ht="25.15" customHeight="true" x14ac:dyDescent="0.2">
      <c r="C608" s="1074"/>
      <c r="D608" s="1075"/>
      <c r="E608" s="636"/>
      <c r="F608" s="636"/>
      <c r="G608" s="636"/>
      <c r="H608" s="1074"/>
      <c r="I608" s="1075"/>
      <c r="J608" s="636"/>
      <c r="K608" s="636"/>
      <c r="L608" s="636"/>
      <c r="M608" s="1074"/>
      <c r="N608" s="1075"/>
      <c r="O608" s="636"/>
      <c r="P608" s="636"/>
      <c r="Q608" s="636"/>
      <c r="AC608" s="371"/>
      <c r="AD608" s="371"/>
      <c r="AE608" s="371"/>
      <c r="AF608" s="371"/>
      <c r="AG608" s="371"/>
      <c r="AH608" s="371"/>
      <c r="AI608" s="371"/>
      <c r="AJ608" s="371"/>
      <c r="AK608" s="371"/>
      <c r="AL608" s="371"/>
      <c r="AM608" s="371"/>
      <c r="AN608" s="371"/>
      <c r="AO608" s="371"/>
      <c r="AP608" s="371"/>
      <c r="AQ608" s="371"/>
      <c r="AR608" s="371"/>
      <c r="AS608" s="371"/>
      <c r="AT608" s="371"/>
      <c r="AU608" s="371"/>
      <c r="AV608" s="371"/>
      <c r="AW608" s="371"/>
      <c r="AX608" s="371"/>
      <c r="AY608" s="371"/>
      <c r="AZ608" s="371"/>
      <c r="BA608" s="374"/>
      <c r="BB608" s="450"/>
      <c r="BC608" s="374"/>
      <c r="BD608" s="374"/>
      <c r="BE608" s="374"/>
      <c r="BF608" s="374"/>
      <c r="BG608" s="374"/>
      <c r="BH608" s="374"/>
      <c r="BI608" s="374"/>
      <c r="BJ608" s="374"/>
      <c r="BK608" s="374"/>
      <c r="BL608" s="374"/>
      <c r="BM608" s="374"/>
      <c r="BN608" s="374"/>
      <c r="BO608" s="374"/>
      <c r="BP608" s="374"/>
      <c r="BQ608" s="374"/>
      <c r="BR608" s="374"/>
      <c r="BS608" s="374"/>
      <c r="BT608" s="374"/>
      <c r="BU608" s="374"/>
      <c r="BV608" s="374"/>
      <c r="BW608" s="374"/>
      <c r="BX608" s="374"/>
      <c r="BY608" s="374"/>
      <c r="BZ608" s="374"/>
      <c r="CA608" s="374"/>
      <c r="CB608" s="374"/>
      <c r="CC608" s="374"/>
      <c r="CD608" s="374"/>
      <c r="CE608" s="374"/>
      <c r="CF608" s="374"/>
      <c r="CG608" s="374"/>
      <c r="CH608" s="374"/>
      <c r="CI608" s="374"/>
      <c r="CJ608" s="374"/>
      <c r="CK608" s="374"/>
      <c r="CL608" s="374"/>
      <c r="CM608" s="374"/>
      <c r="CN608" s="374"/>
      <c r="CO608" s="374"/>
      <c r="CP608" s="374"/>
      <c r="CQ608" s="374"/>
      <c r="CR608" s="374"/>
      <c r="CS608" s="374"/>
      <c r="CT608" s="374"/>
      <c r="CU608" s="374"/>
      <c r="CV608" s="374"/>
      <c r="CW608" s="374"/>
      <c r="CX608" s="374"/>
      <c r="CY608" s="374"/>
      <c r="CZ608" s="374"/>
    </row>
    <row r="609" s="378" customFormat="true" ht="25.15" customHeight="true" x14ac:dyDescent="0.2">
      <c r="C609" s="1074"/>
      <c r="D609" s="1075"/>
      <c r="E609" s="636"/>
      <c r="F609" s="636"/>
      <c r="G609" s="636"/>
      <c r="H609" s="1074"/>
      <c r="I609" s="1075"/>
      <c r="J609" s="636"/>
      <c r="K609" s="636"/>
      <c r="L609" s="636"/>
      <c r="M609" s="1074"/>
      <c r="N609" s="1075"/>
      <c r="O609" s="636"/>
      <c r="P609" s="636"/>
      <c r="Q609" s="636"/>
      <c r="AC609" s="371"/>
      <c r="AD609" s="371"/>
      <c r="AE609" s="371"/>
      <c r="AF609" s="371"/>
      <c r="AG609" s="371"/>
      <c r="AH609" s="371"/>
      <c r="AI609" s="371"/>
      <c r="AJ609" s="371"/>
      <c r="AK609" s="371"/>
      <c r="AL609" s="371"/>
      <c r="AM609" s="371"/>
      <c r="AN609" s="371"/>
      <c r="AO609" s="371"/>
      <c r="AP609" s="371"/>
      <c r="AQ609" s="371"/>
      <c r="AR609" s="371"/>
      <c r="AS609" s="371"/>
      <c r="AT609" s="371"/>
      <c r="AU609" s="371"/>
      <c r="AV609" s="371"/>
      <c r="AW609" s="371"/>
      <c r="AX609" s="371"/>
      <c r="AY609" s="371"/>
      <c r="AZ609" s="371"/>
      <c r="BA609" s="374"/>
      <c r="BB609" s="450"/>
      <c r="BC609" s="374"/>
      <c r="BD609" s="374"/>
      <c r="BE609" s="374"/>
      <c r="BF609" s="374"/>
      <c r="BG609" s="374"/>
      <c r="BH609" s="374"/>
      <c r="BI609" s="374"/>
      <c r="BJ609" s="374"/>
      <c r="BK609" s="374"/>
      <c r="BL609" s="374"/>
      <c r="BM609" s="374"/>
      <c r="BN609" s="374"/>
      <c r="BO609" s="374"/>
      <c r="BP609" s="374"/>
      <c r="BQ609" s="374"/>
      <c r="BR609" s="374"/>
      <c r="BS609" s="374"/>
      <c r="BT609" s="374"/>
      <c r="BU609" s="374"/>
      <c r="BV609" s="374"/>
      <c r="BW609" s="374"/>
      <c r="BX609" s="374"/>
      <c r="BY609" s="374"/>
      <c r="BZ609" s="374"/>
      <c r="CA609" s="374"/>
      <c r="CB609" s="374"/>
      <c r="CC609" s="374"/>
      <c r="CD609" s="374"/>
      <c r="CE609" s="374"/>
      <c r="CF609" s="374"/>
      <c r="CG609" s="374"/>
      <c r="CH609" s="374"/>
      <c r="CI609" s="374"/>
      <c r="CJ609" s="374"/>
      <c r="CK609" s="374"/>
      <c r="CL609" s="374"/>
      <c r="CM609" s="374"/>
      <c r="CN609" s="374"/>
      <c r="CO609" s="374"/>
      <c r="CP609" s="374"/>
      <c r="CQ609" s="374"/>
      <c r="CR609" s="374"/>
      <c r="CS609" s="374"/>
      <c r="CT609" s="374"/>
      <c r="CU609" s="374"/>
      <c r="CV609" s="374"/>
      <c r="CW609" s="374"/>
      <c r="CX609" s="374"/>
      <c r="CY609" s="374"/>
      <c r="CZ609" s="374"/>
    </row>
    <row r="610" s="378" customFormat="true" ht="25.15" customHeight="true" x14ac:dyDescent="0.2">
      <c r="C610" s="1074"/>
      <c r="D610" s="1075"/>
      <c r="E610" s="636"/>
      <c r="F610" s="636"/>
      <c r="G610" s="636"/>
      <c r="H610" s="1074"/>
      <c r="I610" s="1075"/>
      <c r="J610" s="636"/>
      <c r="K610" s="636"/>
      <c r="L610" s="636"/>
      <c r="M610" s="1074"/>
      <c r="N610" s="1075"/>
      <c r="O610" s="636"/>
      <c r="P610" s="636"/>
      <c r="Q610" s="636"/>
      <c r="AC610" s="371"/>
      <c r="AD610" s="371"/>
      <c r="AE610" s="371"/>
      <c r="AF610" s="371"/>
      <c r="AG610" s="371"/>
      <c r="AH610" s="371"/>
      <c r="AI610" s="371"/>
      <c r="AJ610" s="371"/>
      <c r="AK610" s="371"/>
      <c r="AL610" s="371"/>
      <c r="AM610" s="371"/>
      <c r="AN610" s="371"/>
      <c r="AO610" s="371"/>
      <c r="AP610" s="371"/>
      <c r="AQ610" s="371"/>
      <c r="AR610" s="371"/>
      <c r="AS610" s="371"/>
      <c r="AT610" s="371"/>
      <c r="AU610" s="371"/>
      <c r="AV610" s="371"/>
      <c r="AW610" s="371"/>
      <c r="AX610" s="371"/>
      <c r="AY610" s="371"/>
      <c r="AZ610" s="371"/>
      <c r="BA610" s="374"/>
      <c r="BB610" s="450"/>
      <c r="BC610" s="374"/>
      <c r="BD610" s="374"/>
      <c r="BE610" s="374"/>
      <c r="BF610" s="374"/>
      <c r="BG610" s="374"/>
      <c r="BH610" s="374"/>
      <c r="BI610" s="374"/>
      <c r="BJ610" s="374"/>
      <c r="BK610" s="374"/>
      <c r="BL610" s="374"/>
      <c r="BM610" s="374"/>
      <c r="BN610" s="374"/>
      <c r="BO610" s="374"/>
      <c r="BP610" s="374"/>
      <c r="BQ610" s="374"/>
      <c r="BR610" s="374"/>
      <c r="BS610" s="374"/>
      <c r="BT610" s="374"/>
      <c r="BU610" s="374"/>
      <c r="BV610" s="374"/>
      <c r="BW610" s="374"/>
      <c r="BX610" s="374"/>
      <c r="BY610" s="374"/>
      <c r="BZ610" s="374"/>
      <c r="CA610" s="374"/>
      <c r="CB610" s="374"/>
      <c r="CC610" s="374"/>
      <c r="CD610" s="374"/>
      <c r="CE610" s="374"/>
      <c r="CF610" s="374"/>
      <c r="CG610" s="374"/>
      <c r="CH610" s="374"/>
      <c r="CI610" s="374"/>
      <c r="CJ610" s="374"/>
      <c r="CK610" s="374"/>
      <c r="CL610" s="374"/>
      <c r="CM610" s="374"/>
      <c r="CN610" s="374"/>
      <c r="CO610" s="374"/>
      <c r="CP610" s="374"/>
      <c r="CQ610" s="374"/>
      <c r="CR610" s="374"/>
      <c r="CS610" s="374"/>
      <c r="CT610" s="374"/>
      <c r="CU610" s="374"/>
      <c r="CV610" s="374"/>
      <c r="CW610" s="374"/>
      <c r="CX610" s="374"/>
      <c r="CY610" s="374"/>
      <c r="CZ610" s="374"/>
    </row>
    <row r="611" s="378" customFormat="true" ht="25.15" customHeight="true" x14ac:dyDescent="0.2">
      <c r="C611" s="1074"/>
      <c r="D611" s="1075"/>
      <c r="E611" s="636"/>
      <c r="F611" s="636"/>
      <c r="G611" s="636"/>
      <c r="H611" s="1074"/>
      <c r="I611" s="1075"/>
      <c r="J611" s="636"/>
      <c r="K611" s="636"/>
      <c r="L611" s="636"/>
      <c r="M611" s="1074"/>
      <c r="N611" s="1075"/>
      <c r="O611" s="636"/>
      <c r="P611" s="636"/>
      <c r="Q611" s="636"/>
      <c r="AC611" s="371"/>
      <c r="AD611" s="371"/>
      <c r="AE611" s="371"/>
      <c r="AF611" s="371"/>
      <c r="AG611" s="371"/>
      <c r="AH611" s="371"/>
      <c r="AI611" s="371"/>
      <c r="AJ611" s="371"/>
      <c r="AK611" s="371"/>
      <c r="AL611" s="371"/>
      <c r="AM611" s="371"/>
      <c r="AN611" s="371"/>
      <c r="AO611" s="371"/>
      <c r="AP611" s="371"/>
      <c r="AQ611" s="371"/>
      <c r="AR611" s="371"/>
      <c r="AS611" s="371"/>
      <c r="AT611" s="371"/>
      <c r="AU611" s="371"/>
      <c r="AV611" s="371"/>
      <c r="AW611" s="371"/>
      <c r="AX611" s="371"/>
      <c r="AY611" s="371"/>
      <c r="AZ611" s="371"/>
      <c r="BA611" s="374"/>
      <c r="BB611" s="450"/>
      <c r="BC611" s="374"/>
      <c r="BD611" s="374"/>
      <c r="BE611" s="374"/>
      <c r="BF611" s="374"/>
      <c r="BG611" s="374"/>
      <c r="BH611" s="374"/>
      <c r="BI611" s="374"/>
      <c r="BJ611" s="374"/>
      <c r="BK611" s="374"/>
      <c r="BL611" s="374"/>
      <c r="BM611" s="374"/>
      <c r="BN611" s="374"/>
      <c r="BO611" s="374"/>
      <c r="BP611" s="374"/>
      <c r="BQ611" s="374"/>
      <c r="BR611" s="374"/>
      <c r="BS611" s="374"/>
      <c r="BT611" s="374"/>
      <c r="BU611" s="374"/>
      <c r="BV611" s="374"/>
      <c r="BW611" s="374"/>
      <c r="BX611" s="374"/>
      <c r="BY611" s="374"/>
      <c r="BZ611" s="374"/>
      <c r="CA611" s="374"/>
      <c r="CB611" s="374"/>
      <c r="CC611" s="374"/>
      <c r="CD611" s="374"/>
      <c r="CE611" s="374"/>
      <c r="CF611" s="374"/>
      <c r="CG611" s="374"/>
      <c r="CH611" s="374"/>
      <c r="CI611" s="374"/>
      <c r="CJ611" s="374"/>
      <c r="CK611" s="374"/>
      <c r="CL611" s="374"/>
      <c r="CM611" s="374"/>
      <c r="CN611" s="374"/>
      <c r="CO611" s="374"/>
      <c r="CP611" s="374"/>
      <c r="CQ611" s="374"/>
      <c r="CR611" s="374"/>
      <c r="CS611" s="374"/>
      <c r="CT611" s="374"/>
      <c r="CU611" s="374"/>
      <c r="CV611" s="374"/>
      <c r="CW611" s="374"/>
      <c r="CX611" s="374"/>
      <c r="CY611" s="374"/>
      <c r="CZ611" s="374"/>
    </row>
    <row r="612" s="378" customFormat="true" ht="25.15" customHeight="true" x14ac:dyDescent="0.2">
      <c r="C612" s="1074"/>
      <c r="D612" s="1075"/>
      <c r="E612" s="636"/>
      <c r="F612" s="636"/>
      <c r="G612" s="636"/>
      <c r="H612" s="1074"/>
      <c r="I612" s="1075"/>
      <c r="J612" s="636"/>
      <c r="K612" s="636"/>
      <c r="L612" s="636"/>
      <c r="M612" s="1074"/>
      <c r="N612" s="1075"/>
      <c r="O612" s="636"/>
      <c r="P612" s="636"/>
      <c r="Q612" s="636"/>
      <c r="AC612" s="371"/>
      <c r="AD612" s="371"/>
      <c r="AE612" s="371"/>
      <c r="AF612" s="371"/>
      <c r="AG612" s="371"/>
      <c r="AH612" s="371"/>
      <c r="AI612" s="371"/>
      <c r="AJ612" s="371"/>
      <c r="AK612" s="371"/>
      <c r="AL612" s="371"/>
      <c r="AM612" s="371"/>
      <c r="AN612" s="371"/>
      <c r="AO612" s="371"/>
      <c r="AP612" s="371"/>
      <c r="AQ612" s="371"/>
      <c r="AR612" s="371"/>
      <c r="AS612" s="371"/>
      <c r="AT612" s="371"/>
      <c r="AU612" s="371"/>
      <c r="AV612" s="371"/>
      <c r="AW612" s="371"/>
      <c r="AX612" s="371"/>
      <c r="AY612" s="371"/>
      <c r="AZ612" s="371"/>
      <c r="BA612" s="374"/>
      <c r="BB612" s="450"/>
      <c r="BC612" s="374"/>
      <c r="BD612" s="374"/>
      <c r="BE612" s="374"/>
      <c r="BF612" s="374"/>
      <c r="BG612" s="374"/>
      <c r="BH612" s="374"/>
      <c r="BI612" s="374"/>
      <c r="BJ612" s="374"/>
      <c r="BK612" s="374"/>
      <c r="BL612" s="374"/>
      <c r="BM612" s="374"/>
      <c r="BN612" s="374"/>
      <c r="BO612" s="374"/>
      <c r="BP612" s="374"/>
      <c r="BQ612" s="374"/>
      <c r="BR612" s="374"/>
      <c r="BS612" s="374"/>
      <c r="BT612" s="374"/>
      <c r="BU612" s="374"/>
      <c r="BV612" s="374"/>
      <c r="BW612" s="374"/>
      <c r="BX612" s="374"/>
      <c r="BY612" s="374"/>
      <c r="BZ612" s="374"/>
      <c r="CA612" s="374"/>
      <c r="CB612" s="374"/>
      <c r="CC612" s="374"/>
      <c r="CD612" s="374"/>
      <c r="CE612" s="374"/>
      <c r="CF612" s="374"/>
      <c r="CG612" s="374"/>
      <c r="CH612" s="374"/>
      <c r="CI612" s="374"/>
      <c r="CJ612" s="374"/>
      <c r="CK612" s="374"/>
      <c r="CL612" s="374"/>
      <c r="CM612" s="374"/>
      <c r="CN612" s="374"/>
      <c r="CO612" s="374"/>
      <c r="CP612" s="374"/>
      <c r="CQ612" s="374"/>
      <c r="CR612" s="374"/>
      <c r="CS612" s="374"/>
      <c r="CT612" s="374"/>
      <c r="CU612" s="374"/>
      <c r="CV612" s="374"/>
      <c r="CW612" s="374"/>
      <c r="CX612" s="374"/>
      <c r="CY612" s="374"/>
      <c r="CZ612" s="374"/>
    </row>
    <row r="613" s="378" customFormat="true" ht="25.15" customHeight="true" x14ac:dyDescent="0.2">
      <c r="C613" s="1074"/>
      <c r="D613" s="1075"/>
      <c r="E613" s="636"/>
      <c r="F613" s="636"/>
      <c r="G613" s="636"/>
      <c r="H613" s="1074"/>
      <c r="I613" s="1075"/>
      <c r="J613" s="636"/>
      <c r="K613" s="636"/>
      <c r="L613" s="636"/>
      <c r="M613" s="1074"/>
      <c r="N613" s="1075"/>
      <c r="O613" s="636"/>
      <c r="P613" s="636"/>
      <c r="Q613" s="636"/>
      <c r="AC613" s="371"/>
      <c r="AD613" s="371"/>
      <c r="AE613" s="371"/>
      <c r="AF613" s="371"/>
      <c r="AG613" s="371"/>
      <c r="AH613" s="371"/>
      <c r="AI613" s="371"/>
      <c r="AJ613" s="371"/>
      <c r="AK613" s="371"/>
      <c r="AL613" s="371"/>
      <c r="AM613" s="371"/>
      <c r="AN613" s="371"/>
      <c r="AO613" s="371"/>
      <c r="AP613" s="371"/>
      <c r="AQ613" s="371"/>
      <c r="AR613" s="371"/>
      <c r="AS613" s="371"/>
      <c r="AT613" s="371"/>
      <c r="AU613" s="371"/>
      <c r="AV613" s="371"/>
      <c r="AW613" s="371"/>
      <c r="AX613" s="371"/>
      <c r="AY613" s="371"/>
      <c r="AZ613" s="371"/>
      <c r="BA613" s="374"/>
      <c r="BB613" s="450"/>
      <c r="BC613" s="374"/>
      <c r="BD613" s="374"/>
      <c r="BE613" s="374"/>
      <c r="BF613" s="374"/>
      <c r="BG613" s="374"/>
      <c r="BH613" s="374"/>
      <c r="BI613" s="374"/>
      <c r="BJ613" s="374"/>
      <c r="BK613" s="374"/>
      <c r="BL613" s="374"/>
      <c r="BM613" s="374"/>
      <c r="BN613" s="374"/>
      <c r="BO613" s="374"/>
      <c r="BP613" s="374"/>
      <c r="BQ613" s="374"/>
      <c r="BR613" s="374"/>
      <c r="BS613" s="374"/>
      <c r="BT613" s="374"/>
      <c r="BU613" s="374"/>
      <c r="BV613" s="374"/>
      <c r="BW613" s="374"/>
      <c r="BX613" s="374"/>
      <c r="BY613" s="374"/>
      <c r="BZ613" s="374"/>
      <c r="CA613" s="374"/>
      <c r="CB613" s="374"/>
      <c r="CC613" s="374"/>
      <c r="CD613" s="374"/>
      <c r="CE613" s="374"/>
      <c r="CF613" s="374"/>
      <c r="CG613" s="374"/>
      <c r="CH613" s="374"/>
      <c r="CI613" s="374"/>
      <c r="CJ613" s="374"/>
      <c r="CK613" s="374"/>
      <c r="CL613" s="374"/>
      <c r="CM613" s="374"/>
      <c r="CN613" s="374"/>
      <c r="CO613" s="374"/>
      <c r="CP613" s="374"/>
      <c r="CQ613" s="374"/>
      <c r="CR613" s="374"/>
      <c r="CS613" s="374"/>
      <c r="CT613" s="374"/>
      <c r="CU613" s="374"/>
      <c r="CV613" s="374"/>
      <c r="CW613" s="374"/>
      <c r="CX613" s="374"/>
      <c r="CY613" s="374"/>
      <c r="CZ613" s="374"/>
    </row>
    <row r="614" s="378" customFormat="true" ht="25.15" customHeight="true" x14ac:dyDescent="0.2">
      <c r="C614" s="1074"/>
      <c r="D614" s="1075"/>
      <c r="E614" s="636"/>
      <c r="F614" s="636"/>
      <c r="G614" s="636"/>
      <c r="H614" s="1074"/>
      <c r="I614" s="1075"/>
      <c r="J614" s="636"/>
      <c r="K614" s="636"/>
      <c r="L614" s="636"/>
      <c r="M614" s="1074"/>
      <c r="N614" s="1075"/>
      <c r="O614" s="636"/>
      <c r="P614" s="636"/>
      <c r="Q614" s="636"/>
      <c r="AC614" s="371"/>
      <c r="AD614" s="371"/>
      <c r="AE614" s="371"/>
      <c r="AF614" s="371"/>
      <c r="AG614" s="371"/>
      <c r="AH614" s="371"/>
      <c r="AI614" s="371"/>
      <c r="AJ614" s="371"/>
      <c r="AK614" s="371"/>
      <c r="AL614" s="371"/>
      <c r="AM614" s="371"/>
      <c r="AN614" s="371"/>
      <c r="AO614" s="371"/>
      <c r="AP614" s="371"/>
      <c r="AQ614" s="371"/>
      <c r="AR614" s="371"/>
      <c r="AS614" s="371"/>
      <c r="AT614" s="371"/>
      <c r="AU614" s="371"/>
      <c r="AV614" s="371"/>
      <c r="AW614" s="371"/>
      <c r="AX614" s="371"/>
      <c r="AY614" s="371"/>
      <c r="AZ614" s="371"/>
      <c r="BA614" s="374"/>
      <c r="BB614" s="450"/>
      <c r="BC614" s="374"/>
      <c r="BD614" s="374"/>
      <c r="BE614" s="374"/>
      <c r="BF614" s="374"/>
      <c r="BG614" s="374"/>
      <c r="BH614" s="374"/>
      <c r="BI614" s="374"/>
      <c r="BJ614" s="374"/>
      <c r="BK614" s="374"/>
      <c r="BL614" s="374"/>
      <c r="BM614" s="374"/>
      <c r="BN614" s="374"/>
      <c r="BO614" s="374"/>
      <c r="BP614" s="374"/>
      <c r="BQ614" s="374"/>
      <c r="BR614" s="374"/>
      <c r="BS614" s="374"/>
      <c r="BT614" s="374"/>
      <c r="BU614" s="374"/>
      <c r="BV614" s="374"/>
      <c r="BW614" s="374"/>
      <c r="BX614" s="374"/>
      <c r="BY614" s="374"/>
      <c r="BZ614" s="374"/>
      <c r="CA614" s="374"/>
      <c r="CB614" s="374"/>
      <c r="CC614" s="374"/>
      <c r="CD614" s="374"/>
      <c r="CE614" s="374"/>
      <c r="CF614" s="374"/>
      <c r="CG614" s="374"/>
      <c r="CH614" s="374"/>
      <c r="CI614" s="374"/>
      <c r="CJ614" s="374"/>
      <c r="CK614" s="374"/>
      <c r="CL614" s="374"/>
      <c r="CM614" s="374"/>
      <c r="CN614" s="374"/>
      <c r="CO614" s="374"/>
      <c r="CP614" s="374"/>
      <c r="CQ614" s="374"/>
      <c r="CR614" s="374"/>
      <c r="CS614" s="374"/>
      <c r="CT614" s="374"/>
      <c r="CU614" s="374"/>
      <c r="CV614" s="374"/>
      <c r="CW614" s="374"/>
      <c r="CX614" s="374"/>
      <c r="CY614" s="374"/>
      <c r="CZ614" s="374"/>
    </row>
    <row r="615" s="378" customFormat="true" ht="25.15" customHeight="true" x14ac:dyDescent="0.2">
      <c r="C615" s="1074"/>
      <c r="D615" s="1075"/>
      <c r="E615" s="636"/>
      <c r="F615" s="636"/>
      <c r="G615" s="636"/>
      <c r="H615" s="1074"/>
      <c r="I615" s="1075"/>
      <c r="J615" s="636"/>
      <c r="K615" s="636"/>
      <c r="L615" s="636"/>
      <c r="M615" s="1074"/>
      <c r="N615" s="1075"/>
      <c r="O615" s="636"/>
      <c r="P615" s="636"/>
      <c r="Q615" s="636"/>
      <c r="AC615" s="371"/>
      <c r="AD615" s="371"/>
      <c r="AE615" s="371"/>
      <c r="AF615" s="371"/>
      <c r="AG615" s="371"/>
      <c r="AH615" s="371"/>
      <c r="AI615" s="371"/>
      <c r="AJ615" s="371"/>
      <c r="AK615" s="371"/>
      <c r="AL615" s="371"/>
      <c r="AM615" s="371"/>
      <c r="AN615" s="371"/>
      <c r="AO615" s="371"/>
      <c r="AP615" s="371"/>
      <c r="AQ615" s="371"/>
      <c r="AR615" s="371"/>
      <c r="AS615" s="371"/>
      <c r="AT615" s="371"/>
      <c r="AU615" s="371"/>
      <c r="AV615" s="371"/>
      <c r="AW615" s="371"/>
      <c r="AX615" s="371"/>
      <c r="AY615" s="371"/>
      <c r="AZ615" s="371"/>
      <c r="BA615" s="374"/>
      <c r="BB615" s="450"/>
      <c r="BC615" s="374"/>
      <c r="BD615" s="374"/>
      <c r="BE615" s="374"/>
      <c r="BF615" s="374"/>
      <c r="BG615" s="374"/>
      <c r="BH615" s="374"/>
      <c r="BI615" s="374"/>
      <c r="BJ615" s="374"/>
      <c r="BK615" s="374"/>
      <c r="BL615" s="374"/>
      <c r="BM615" s="374"/>
      <c r="BN615" s="374"/>
      <c r="BO615" s="374"/>
      <c r="BP615" s="374"/>
      <c r="BQ615" s="374"/>
      <c r="BR615" s="374"/>
      <c r="BS615" s="374"/>
      <c r="BT615" s="374"/>
      <c r="BU615" s="374"/>
      <c r="BV615" s="374"/>
      <c r="BW615" s="374"/>
      <c r="BX615" s="374"/>
      <c r="BY615" s="374"/>
      <c r="BZ615" s="374"/>
      <c r="CA615" s="374"/>
      <c r="CB615" s="374"/>
      <c r="CC615" s="374"/>
      <c r="CD615" s="374"/>
      <c r="CE615" s="374"/>
      <c r="CF615" s="374"/>
      <c r="CG615" s="374"/>
      <c r="CH615" s="374"/>
      <c r="CI615" s="374"/>
      <c r="CJ615" s="374"/>
      <c r="CK615" s="374"/>
      <c r="CL615" s="374"/>
      <c r="CM615" s="374"/>
      <c r="CN615" s="374"/>
      <c r="CO615" s="374"/>
      <c r="CP615" s="374"/>
      <c r="CQ615" s="374"/>
      <c r="CR615" s="374"/>
      <c r="CS615" s="374"/>
      <c r="CT615" s="374"/>
      <c r="CU615" s="374"/>
      <c r="CV615" s="374"/>
      <c r="CW615" s="374"/>
      <c r="CX615" s="374"/>
      <c r="CY615" s="374"/>
      <c r="CZ615" s="374"/>
    </row>
    <row r="616" s="378" customFormat="true" ht="25.15" customHeight="true" x14ac:dyDescent="0.2">
      <c r="C616" s="1074"/>
      <c r="D616" s="1075"/>
      <c r="E616" s="636"/>
      <c r="F616" s="636"/>
      <c r="G616" s="636"/>
      <c r="H616" s="1074"/>
      <c r="I616" s="1075"/>
      <c r="J616" s="636"/>
      <c r="K616" s="636"/>
      <c r="L616" s="636"/>
      <c r="M616" s="1074"/>
      <c r="N616" s="1075"/>
      <c r="O616" s="636"/>
      <c r="P616" s="636"/>
      <c r="Q616" s="636"/>
      <c r="AC616" s="371"/>
      <c r="AD616" s="371"/>
      <c r="AE616" s="371"/>
      <c r="AF616" s="371"/>
      <c r="AG616" s="371"/>
      <c r="AH616" s="371"/>
      <c r="AI616" s="371"/>
      <c r="AJ616" s="371"/>
      <c r="AK616" s="371"/>
      <c r="AL616" s="371"/>
      <c r="AM616" s="371"/>
      <c r="AN616" s="371"/>
      <c r="AO616" s="371"/>
      <c r="AP616" s="371"/>
      <c r="AQ616" s="371"/>
      <c r="AR616" s="371"/>
      <c r="AS616" s="371"/>
      <c r="AT616" s="371"/>
      <c r="AU616" s="371"/>
      <c r="AV616" s="371"/>
      <c r="AW616" s="371"/>
      <c r="AX616" s="371"/>
      <c r="AY616" s="371"/>
      <c r="AZ616" s="371"/>
      <c r="BA616" s="374"/>
      <c r="BB616" s="450"/>
      <c r="BC616" s="374"/>
      <c r="BD616" s="374"/>
      <c r="BE616" s="374"/>
      <c r="BF616" s="374"/>
      <c r="BG616" s="374"/>
      <c r="BH616" s="374"/>
      <c r="BI616" s="374"/>
      <c r="BJ616" s="374"/>
      <c r="BK616" s="374"/>
      <c r="BL616" s="374"/>
      <c r="BM616" s="374"/>
      <c r="BN616" s="374"/>
      <c r="BO616" s="374"/>
      <c r="BP616" s="374"/>
      <c r="BQ616" s="374"/>
      <c r="BR616" s="374"/>
      <c r="BS616" s="374"/>
      <c r="BT616" s="374"/>
      <c r="BU616" s="374"/>
      <c r="BV616" s="374"/>
      <c r="BW616" s="374"/>
      <c r="BX616" s="374"/>
      <c r="BY616" s="374"/>
      <c r="BZ616" s="374"/>
      <c r="CA616" s="374"/>
      <c r="CB616" s="374"/>
      <c r="CC616" s="374"/>
      <c r="CD616" s="374"/>
      <c r="CE616" s="374"/>
      <c r="CF616" s="374"/>
      <c r="CG616" s="374"/>
      <c r="CH616" s="374"/>
      <c r="CI616" s="374"/>
      <c r="CJ616" s="374"/>
      <c r="CK616" s="374"/>
      <c r="CL616" s="374"/>
      <c r="CM616" s="374"/>
      <c r="CN616" s="374"/>
      <c r="CO616" s="374"/>
      <c r="CP616" s="374"/>
      <c r="CQ616" s="374"/>
      <c r="CR616" s="374"/>
      <c r="CS616" s="374"/>
      <c r="CT616" s="374"/>
      <c r="CU616" s="374"/>
      <c r="CV616" s="374"/>
      <c r="CW616" s="374"/>
      <c r="CX616" s="374"/>
      <c r="CY616" s="374"/>
      <c r="CZ616" s="374"/>
    </row>
    <row r="617" s="378" customFormat="true" ht="25.15" customHeight="true" x14ac:dyDescent="0.2">
      <c r="C617" s="1074"/>
      <c r="D617" s="1075"/>
      <c r="E617" s="636"/>
      <c r="F617" s="636"/>
      <c r="G617" s="636"/>
      <c r="H617" s="1074"/>
      <c r="I617" s="1075"/>
      <c r="J617" s="636"/>
      <c r="K617" s="636"/>
      <c r="L617" s="636"/>
      <c r="M617" s="1074"/>
      <c r="N617" s="1075"/>
      <c r="O617" s="636"/>
      <c r="P617" s="636"/>
      <c r="Q617" s="636"/>
      <c r="AC617" s="371"/>
      <c r="AD617" s="371"/>
      <c r="AE617" s="371"/>
      <c r="AF617" s="371"/>
      <c r="AG617" s="371"/>
      <c r="AH617" s="371"/>
      <c r="AI617" s="371"/>
      <c r="AJ617" s="371"/>
      <c r="AK617" s="371"/>
      <c r="AL617" s="371"/>
      <c r="AM617" s="371"/>
      <c r="AN617" s="371"/>
      <c r="AO617" s="371"/>
      <c r="AP617" s="371"/>
      <c r="AQ617" s="371"/>
      <c r="AR617" s="371"/>
      <c r="AS617" s="371"/>
      <c r="AT617" s="371"/>
      <c r="AU617" s="371"/>
      <c r="AV617" s="371"/>
      <c r="AW617" s="371"/>
      <c r="AX617" s="371"/>
      <c r="AY617" s="371"/>
      <c r="AZ617" s="371"/>
      <c r="BA617" s="374"/>
      <c r="BB617" s="450"/>
      <c r="BC617" s="374"/>
      <c r="BD617" s="374"/>
      <c r="BE617" s="374"/>
      <c r="BF617" s="374"/>
      <c r="BG617" s="374"/>
      <c r="BH617" s="374"/>
      <c r="BI617" s="374"/>
      <c r="BJ617" s="374"/>
      <c r="BK617" s="374"/>
      <c r="BL617" s="374"/>
      <c r="BM617" s="374"/>
      <c r="BN617" s="374"/>
      <c r="BO617" s="374"/>
      <c r="BP617" s="374"/>
      <c r="BQ617" s="374"/>
      <c r="BR617" s="374"/>
      <c r="BS617" s="374"/>
      <c r="BT617" s="374"/>
      <c r="BU617" s="374"/>
      <c r="BV617" s="374"/>
      <c r="BW617" s="374"/>
      <c r="BX617" s="374"/>
      <c r="BY617" s="374"/>
      <c r="BZ617" s="374"/>
      <c r="CA617" s="374"/>
      <c r="CB617" s="374"/>
      <c r="CC617" s="374"/>
      <c r="CD617" s="374"/>
      <c r="CE617" s="374"/>
      <c r="CF617" s="374"/>
      <c r="CG617" s="374"/>
      <c r="CH617" s="374"/>
      <c r="CI617" s="374"/>
      <c r="CJ617" s="374"/>
      <c r="CK617" s="374"/>
      <c r="CL617" s="374"/>
      <c r="CM617" s="374"/>
      <c r="CN617" s="374"/>
      <c r="CO617" s="374"/>
      <c r="CP617" s="374"/>
      <c r="CQ617" s="374"/>
      <c r="CR617" s="374"/>
      <c r="CS617" s="374"/>
      <c r="CT617" s="374"/>
      <c r="CU617" s="374"/>
      <c r="CV617" s="374"/>
      <c r="CW617" s="374"/>
      <c r="CX617" s="374"/>
      <c r="CY617" s="374"/>
      <c r="CZ617" s="374"/>
    </row>
    <row r="618" s="378" customFormat="true" ht="25.15" customHeight="true" x14ac:dyDescent="0.2">
      <c r="C618" s="1074"/>
      <c r="D618" s="1075"/>
      <c r="E618" s="636"/>
      <c r="F618" s="636"/>
      <c r="G618" s="636"/>
      <c r="H618" s="1074"/>
      <c r="I618" s="1075"/>
      <c r="J618" s="636"/>
      <c r="K618" s="636"/>
      <c r="L618" s="636"/>
      <c r="M618" s="1074"/>
      <c r="N618" s="1075"/>
      <c r="O618" s="636"/>
      <c r="P618" s="636"/>
      <c r="Q618" s="636"/>
      <c r="AC618" s="371"/>
      <c r="AD618" s="371"/>
      <c r="AE618" s="371"/>
      <c r="AF618" s="371"/>
      <c r="AG618" s="371"/>
      <c r="AH618" s="371"/>
      <c r="AI618" s="371"/>
      <c r="AJ618" s="371"/>
      <c r="AK618" s="371"/>
      <c r="AL618" s="371"/>
      <c r="AM618" s="371"/>
      <c r="AN618" s="371"/>
      <c r="AO618" s="371"/>
      <c r="AP618" s="371"/>
      <c r="AQ618" s="371"/>
      <c r="AR618" s="371"/>
      <c r="AS618" s="371"/>
      <c r="AT618" s="371"/>
      <c r="AU618" s="371"/>
      <c r="AV618" s="371"/>
      <c r="AW618" s="371"/>
      <c r="AX618" s="371"/>
      <c r="AY618" s="371"/>
      <c r="AZ618" s="371"/>
      <c r="BA618" s="374"/>
      <c r="BB618" s="450"/>
      <c r="BC618" s="374"/>
      <c r="BD618" s="374"/>
      <c r="BE618" s="374"/>
      <c r="BF618" s="374"/>
      <c r="BG618" s="374"/>
      <c r="BH618" s="374"/>
      <c r="BI618" s="374"/>
      <c r="BJ618" s="374"/>
      <c r="BK618" s="374"/>
      <c r="BL618" s="374"/>
      <c r="BM618" s="374"/>
      <c r="BN618" s="374"/>
      <c r="BO618" s="374"/>
      <c r="BP618" s="374"/>
      <c r="BQ618" s="374"/>
      <c r="BR618" s="374"/>
      <c r="BS618" s="374"/>
      <c r="BT618" s="374"/>
      <c r="BU618" s="374"/>
      <c r="BV618" s="374"/>
      <c r="BW618" s="374"/>
      <c r="BX618" s="374"/>
      <c r="BY618" s="374"/>
      <c r="BZ618" s="374"/>
      <c r="CA618" s="374"/>
      <c r="CB618" s="374"/>
      <c r="CC618" s="374"/>
      <c r="CD618" s="374"/>
      <c r="CE618" s="374"/>
      <c r="CF618" s="374"/>
      <c r="CG618" s="374"/>
      <c r="CH618" s="374"/>
      <c r="CI618" s="374"/>
      <c r="CJ618" s="374"/>
      <c r="CK618" s="374"/>
      <c r="CL618" s="374"/>
      <c r="CM618" s="374"/>
      <c r="CN618" s="374"/>
      <c r="CO618" s="374"/>
      <c r="CP618" s="374"/>
      <c r="CQ618" s="374"/>
      <c r="CR618" s="374"/>
      <c r="CS618" s="374"/>
      <c r="CT618" s="374"/>
      <c r="CU618" s="374"/>
      <c r="CV618" s="374"/>
      <c r="CW618" s="374"/>
      <c r="CX618" s="374"/>
      <c r="CY618" s="374"/>
      <c r="CZ618" s="374"/>
    </row>
    <row r="619" s="378" customFormat="true" ht="25.15" customHeight="true" x14ac:dyDescent="0.2">
      <c r="C619" s="1074"/>
      <c r="D619" s="1075"/>
      <c r="E619" s="636"/>
      <c r="F619" s="636"/>
      <c r="G619" s="636"/>
      <c r="H619" s="1074"/>
      <c r="I619" s="1075"/>
      <c r="J619" s="636"/>
      <c r="K619" s="636"/>
      <c r="L619" s="636"/>
      <c r="M619" s="1074"/>
      <c r="N619" s="1075"/>
      <c r="O619" s="636"/>
      <c r="P619" s="636"/>
      <c r="Q619" s="636"/>
      <c r="AC619" s="371"/>
      <c r="AD619" s="371"/>
      <c r="AE619" s="371"/>
      <c r="AF619" s="371"/>
      <c r="AG619" s="371"/>
      <c r="AH619" s="371"/>
      <c r="AI619" s="371"/>
      <c r="AJ619" s="371"/>
      <c r="AK619" s="371"/>
      <c r="AL619" s="371"/>
      <c r="AM619" s="371"/>
      <c r="AN619" s="371"/>
      <c r="AO619" s="371"/>
      <c r="AP619" s="371"/>
      <c r="AQ619" s="371"/>
      <c r="AR619" s="371"/>
      <c r="AS619" s="371"/>
      <c r="AT619" s="371"/>
      <c r="AU619" s="371"/>
      <c r="AV619" s="371"/>
      <c r="AW619" s="371"/>
      <c r="AX619" s="371"/>
      <c r="AY619" s="371"/>
      <c r="AZ619" s="371"/>
      <c r="BA619" s="374"/>
      <c r="BB619" s="450"/>
      <c r="BC619" s="374"/>
      <c r="BD619" s="374"/>
      <c r="BE619" s="374"/>
      <c r="BF619" s="374"/>
      <c r="BG619" s="374"/>
      <c r="BH619" s="374"/>
      <c r="BI619" s="374"/>
      <c r="BJ619" s="374"/>
      <c r="BK619" s="374"/>
      <c r="BL619" s="374"/>
      <c r="BM619" s="374"/>
      <c r="BN619" s="374"/>
      <c r="BO619" s="374"/>
      <c r="BP619" s="374"/>
      <c r="BQ619" s="374"/>
      <c r="BR619" s="374"/>
      <c r="BS619" s="374"/>
      <c r="BT619" s="374"/>
      <c r="BU619" s="374"/>
      <c r="BV619" s="374"/>
      <c r="BW619" s="374"/>
      <c r="BX619" s="374"/>
      <c r="BY619" s="374"/>
      <c r="BZ619" s="374"/>
      <c r="CA619" s="374"/>
      <c r="CB619" s="374"/>
      <c r="CC619" s="374"/>
      <c r="CD619" s="374"/>
      <c r="CE619" s="374"/>
      <c r="CF619" s="374"/>
      <c r="CG619" s="374"/>
      <c r="CH619" s="374"/>
      <c r="CI619" s="374"/>
      <c r="CJ619" s="374"/>
      <c r="CK619" s="374"/>
      <c r="CL619" s="374"/>
      <c r="CM619" s="374"/>
      <c r="CN619" s="374"/>
      <c r="CO619" s="374"/>
      <c r="CP619" s="374"/>
      <c r="CQ619" s="374"/>
      <c r="CR619" s="374"/>
      <c r="CS619" s="374"/>
      <c r="CT619" s="374"/>
      <c r="CU619" s="374"/>
      <c r="CV619" s="374"/>
      <c r="CW619" s="374"/>
      <c r="CX619" s="374"/>
      <c r="CY619" s="374"/>
      <c r="CZ619" s="374"/>
    </row>
    <row r="620" s="378" customFormat="true" ht="25.15" customHeight="true" x14ac:dyDescent="0.2">
      <c r="C620" s="1074"/>
      <c r="D620" s="1075"/>
      <c r="E620" s="636"/>
      <c r="F620" s="636"/>
      <c r="G620" s="636"/>
      <c r="H620" s="1074"/>
      <c r="I620" s="1075"/>
      <c r="J620" s="636"/>
      <c r="K620" s="636"/>
      <c r="L620" s="636"/>
      <c r="M620" s="1074"/>
      <c r="N620" s="1075"/>
      <c r="O620" s="636"/>
      <c r="P620" s="636"/>
      <c r="Q620" s="636"/>
      <c r="AC620" s="371"/>
      <c r="AD620" s="371"/>
      <c r="AE620" s="371"/>
      <c r="AF620" s="371"/>
      <c r="AG620" s="371"/>
      <c r="AH620" s="371"/>
      <c r="AI620" s="371"/>
      <c r="AJ620" s="371"/>
      <c r="AK620" s="371"/>
      <c r="AL620" s="371"/>
      <c r="AM620" s="371"/>
      <c r="AN620" s="371"/>
      <c r="AO620" s="371"/>
      <c r="AP620" s="371"/>
      <c r="AQ620" s="371"/>
      <c r="AR620" s="371"/>
      <c r="AS620" s="371"/>
      <c r="AT620" s="371"/>
      <c r="AU620" s="371"/>
      <c r="AV620" s="371"/>
      <c r="AW620" s="371"/>
      <c r="AX620" s="371"/>
      <c r="AY620" s="371"/>
      <c r="AZ620" s="371"/>
      <c r="BA620" s="374"/>
      <c r="BB620" s="450"/>
      <c r="BC620" s="374"/>
      <c r="BD620" s="374"/>
      <c r="BE620" s="374"/>
      <c r="BF620" s="374"/>
      <c r="BG620" s="374"/>
      <c r="BH620" s="374"/>
      <c r="BI620" s="374"/>
      <c r="BJ620" s="374"/>
      <c r="BK620" s="374"/>
      <c r="BL620" s="374"/>
      <c r="BM620" s="374"/>
      <c r="BN620" s="374"/>
      <c r="BO620" s="374"/>
      <c r="BP620" s="374"/>
      <c r="BQ620" s="374"/>
      <c r="BR620" s="374"/>
      <c r="BS620" s="374"/>
      <c r="BT620" s="374"/>
      <c r="BU620" s="374"/>
      <c r="BV620" s="374"/>
      <c r="BW620" s="374"/>
      <c r="BX620" s="374"/>
      <c r="BY620" s="374"/>
      <c r="BZ620" s="374"/>
      <c r="CA620" s="374"/>
      <c r="CB620" s="374"/>
      <c r="CC620" s="374"/>
      <c r="CD620" s="374"/>
      <c r="CE620" s="374"/>
      <c r="CF620" s="374"/>
      <c r="CG620" s="374"/>
      <c r="CH620" s="374"/>
      <c r="CI620" s="374"/>
      <c r="CJ620" s="374"/>
      <c r="CK620" s="374"/>
      <c r="CL620" s="374"/>
      <c r="CM620" s="374"/>
      <c r="CN620" s="374"/>
      <c r="CO620" s="374"/>
      <c r="CP620" s="374"/>
      <c r="CQ620" s="374"/>
      <c r="CR620" s="374"/>
      <c r="CS620" s="374"/>
      <c r="CT620" s="374"/>
      <c r="CU620" s="374"/>
      <c r="CV620" s="374"/>
      <c r="CW620" s="374"/>
      <c r="CX620" s="374"/>
      <c r="CY620" s="374"/>
      <c r="CZ620" s="374"/>
    </row>
    <row r="621" s="378" customFormat="true" ht="25.15" customHeight="true" x14ac:dyDescent="0.2">
      <c r="C621" s="1074"/>
      <c r="D621" s="1075"/>
      <c r="E621" s="636"/>
      <c r="F621" s="636"/>
      <c r="G621" s="636"/>
      <c r="H621" s="1074"/>
      <c r="I621" s="1075"/>
      <c r="J621" s="636"/>
      <c r="K621" s="636"/>
      <c r="L621" s="636"/>
      <c r="M621" s="1074"/>
      <c r="N621" s="1075"/>
      <c r="O621" s="636"/>
      <c r="P621" s="636"/>
      <c r="Q621" s="636"/>
      <c r="AC621" s="371"/>
      <c r="AD621" s="371"/>
      <c r="AE621" s="371"/>
      <c r="AF621" s="371"/>
      <c r="AG621" s="371"/>
      <c r="AH621" s="371"/>
      <c r="AI621" s="371"/>
      <c r="AJ621" s="371"/>
      <c r="AK621" s="371"/>
      <c r="AL621" s="371"/>
      <c r="AM621" s="371"/>
      <c r="AN621" s="371"/>
      <c r="AO621" s="371"/>
      <c r="AP621" s="371"/>
      <c r="AQ621" s="371"/>
      <c r="AR621" s="371"/>
      <c r="AS621" s="371"/>
      <c r="AT621" s="371"/>
      <c r="AU621" s="371"/>
      <c r="AV621" s="371"/>
      <c r="AW621" s="371"/>
      <c r="AX621" s="371"/>
      <c r="AY621" s="371"/>
      <c r="AZ621" s="371"/>
      <c r="BA621" s="374"/>
      <c r="BB621" s="450"/>
      <c r="BC621" s="374"/>
      <c r="BD621" s="374"/>
      <c r="BE621" s="374"/>
      <c r="BF621" s="374"/>
      <c r="BG621" s="374"/>
      <c r="BH621" s="374"/>
      <c r="BI621" s="374"/>
      <c r="BJ621" s="374"/>
      <c r="BK621" s="374"/>
      <c r="BL621" s="374"/>
      <c r="BM621" s="374"/>
      <c r="BN621" s="374"/>
      <c r="BO621" s="374"/>
      <c r="BP621" s="374"/>
      <c r="BQ621" s="374"/>
      <c r="BR621" s="374"/>
      <c r="BS621" s="374"/>
      <c r="BT621" s="374"/>
      <c r="BU621" s="374"/>
      <c r="BV621" s="374"/>
      <c r="BW621" s="374"/>
      <c r="BX621" s="374"/>
      <c r="BY621" s="374"/>
      <c r="BZ621" s="374"/>
      <c r="CA621" s="374"/>
      <c r="CB621" s="374"/>
      <c r="CC621" s="374"/>
      <c r="CD621" s="374"/>
      <c r="CE621" s="374"/>
      <c r="CF621" s="374"/>
      <c r="CG621" s="374"/>
      <c r="CH621" s="374"/>
      <c r="CI621" s="374"/>
      <c r="CJ621" s="374"/>
      <c r="CK621" s="374"/>
      <c r="CL621" s="374"/>
      <c r="CM621" s="374"/>
      <c r="CN621" s="374"/>
      <c r="CO621" s="374"/>
      <c r="CP621" s="374"/>
      <c r="CQ621" s="374"/>
      <c r="CR621" s="374"/>
      <c r="CS621" s="374"/>
      <c r="CT621" s="374"/>
      <c r="CU621" s="374"/>
      <c r="CV621" s="374"/>
      <c r="CW621" s="374"/>
      <c r="CX621" s="374"/>
      <c r="CY621" s="374"/>
      <c r="CZ621" s="374"/>
    </row>
    <row r="622" s="378" customFormat="true" ht="25.15" customHeight="true" x14ac:dyDescent="0.2">
      <c r="C622" s="1074"/>
      <c r="D622" s="1075"/>
      <c r="E622" s="636"/>
      <c r="F622" s="636"/>
      <c r="G622" s="636"/>
      <c r="H622" s="1074"/>
      <c r="I622" s="1075"/>
      <c r="J622" s="636"/>
      <c r="K622" s="636"/>
      <c r="L622" s="636"/>
      <c r="M622" s="1074"/>
      <c r="N622" s="1075"/>
      <c r="O622" s="636"/>
      <c r="P622" s="636"/>
      <c r="Q622" s="636"/>
      <c r="AC622" s="371"/>
      <c r="AD622" s="371"/>
      <c r="AE622" s="371"/>
      <c r="AF622" s="371"/>
      <c r="AG622" s="371"/>
      <c r="AH622" s="371"/>
      <c r="AI622" s="371"/>
      <c r="AJ622" s="371"/>
      <c r="AK622" s="371"/>
      <c r="AL622" s="371"/>
      <c r="AM622" s="371"/>
      <c r="AN622" s="371"/>
      <c r="AO622" s="371"/>
      <c r="AP622" s="371"/>
      <c r="AQ622" s="371"/>
      <c r="AR622" s="371"/>
      <c r="AS622" s="371"/>
      <c r="AT622" s="371"/>
      <c r="AU622" s="371"/>
      <c r="AV622" s="371"/>
      <c r="AW622" s="371"/>
      <c r="AX622" s="371"/>
      <c r="AY622" s="371"/>
      <c r="AZ622" s="371"/>
      <c r="BA622" s="374"/>
      <c r="BB622" s="450"/>
      <c r="BC622" s="374"/>
      <c r="BD622" s="374"/>
      <c r="BE622" s="374"/>
      <c r="BF622" s="374"/>
      <c r="BG622" s="374"/>
      <c r="BH622" s="374"/>
      <c r="BI622" s="374"/>
      <c r="BJ622" s="374"/>
      <c r="BK622" s="374"/>
      <c r="BL622" s="374"/>
      <c r="BM622" s="374"/>
      <c r="BN622" s="374"/>
      <c r="BO622" s="374"/>
      <c r="BP622" s="374"/>
      <c r="BQ622" s="374"/>
      <c r="BR622" s="374"/>
      <c r="BS622" s="374"/>
      <c r="BT622" s="374"/>
      <c r="BU622" s="374"/>
      <c r="BV622" s="374"/>
      <c r="BW622" s="374"/>
      <c r="BX622" s="374"/>
      <c r="BY622" s="374"/>
      <c r="BZ622" s="374"/>
      <c r="CA622" s="374"/>
      <c r="CB622" s="374"/>
      <c r="CC622" s="374"/>
      <c r="CD622" s="374"/>
      <c r="CE622" s="374"/>
      <c r="CF622" s="374"/>
      <c r="CG622" s="374"/>
      <c r="CH622" s="374"/>
      <c r="CI622" s="374"/>
      <c r="CJ622" s="374"/>
      <c r="CK622" s="374"/>
      <c r="CL622" s="374"/>
      <c r="CM622" s="374"/>
      <c r="CN622" s="374"/>
      <c r="CO622" s="374"/>
      <c r="CP622" s="374"/>
      <c r="CQ622" s="374"/>
      <c r="CR622" s="374"/>
      <c r="CS622" s="374"/>
      <c r="CT622" s="374"/>
      <c r="CU622" s="374"/>
      <c r="CV622" s="374"/>
      <c r="CW622" s="374"/>
      <c r="CX622" s="374"/>
      <c r="CY622" s="374"/>
      <c r="CZ622" s="374"/>
    </row>
    <row r="623" s="378" customFormat="true" ht="25.15" customHeight="true" x14ac:dyDescent="0.2">
      <c r="C623" s="1074"/>
      <c r="D623" s="1075"/>
      <c r="E623" s="636"/>
      <c r="F623" s="636"/>
      <c r="G623" s="636"/>
      <c r="H623" s="1074"/>
      <c r="I623" s="1075"/>
      <c r="J623" s="636"/>
      <c r="K623" s="636"/>
      <c r="L623" s="636"/>
      <c r="M623" s="1074"/>
      <c r="N623" s="1075"/>
      <c r="O623" s="636"/>
      <c r="P623" s="636"/>
      <c r="Q623" s="636"/>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4"/>
      <c r="BB623" s="450"/>
      <c r="BC623" s="374"/>
      <c r="BD623" s="374"/>
      <c r="BE623" s="374"/>
      <c r="BF623" s="374"/>
      <c r="BG623" s="374"/>
      <c r="BH623" s="374"/>
      <c r="BI623" s="374"/>
      <c r="BJ623" s="374"/>
      <c r="BK623" s="374"/>
      <c r="BL623" s="374"/>
      <c r="BM623" s="374"/>
      <c r="BN623" s="374"/>
      <c r="BO623" s="374"/>
      <c r="BP623" s="374"/>
      <c r="BQ623" s="374"/>
      <c r="BR623" s="374"/>
      <c r="BS623" s="374"/>
      <c r="BT623" s="374"/>
      <c r="BU623" s="374"/>
      <c r="BV623" s="374"/>
      <c r="BW623" s="374"/>
      <c r="BX623" s="374"/>
      <c r="BY623" s="374"/>
      <c r="BZ623" s="374"/>
      <c r="CA623" s="374"/>
      <c r="CB623" s="374"/>
      <c r="CC623" s="374"/>
      <c r="CD623" s="374"/>
      <c r="CE623" s="374"/>
      <c r="CF623" s="374"/>
      <c r="CG623" s="374"/>
      <c r="CH623" s="374"/>
      <c r="CI623" s="374"/>
      <c r="CJ623" s="374"/>
      <c r="CK623" s="374"/>
      <c r="CL623" s="374"/>
      <c r="CM623" s="374"/>
      <c r="CN623" s="374"/>
      <c r="CO623" s="374"/>
      <c r="CP623" s="374"/>
      <c r="CQ623" s="374"/>
      <c r="CR623" s="374"/>
      <c r="CS623" s="374"/>
      <c r="CT623" s="374"/>
      <c r="CU623" s="374"/>
      <c r="CV623" s="374"/>
      <c r="CW623" s="374"/>
      <c r="CX623" s="374"/>
      <c r="CY623" s="374"/>
      <c r="CZ623" s="374"/>
    </row>
    <row r="624" s="378" customFormat="true" ht="25.15" customHeight="true" x14ac:dyDescent="0.2">
      <c r="C624" s="1074"/>
      <c r="D624" s="1075"/>
      <c r="E624" s="636"/>
      <c r="F624" s="636"/>
      <c r="G624" s="636"/>
      <c r="H624" s="1074"/>
      <c r="I624" s="1075"/>
      <c r="J624" s="636"/>
      <c r="K624" s="636"/>
      <c r="L624" s="636"/>
      <c r="M624" s="1074"/>
      <c r="N624" s="1075"/>
      <c r="O624" s="636"/>
      <c r="P624" s="636"/>
      <c r="Q624" s="636"/>
      <c r="AC624" s="371"/>
      <c r="AD624" s="371"/>
      <c r="AE624" s="371"/>
      <c r="AF624" s="371"/>
      <c r="AG624" s="371"/>
      <c r="AH624" s="371"/>
      <c r="AI624" s="371"/>
      <c r="AJ624" s="371"/>
      <c r="AK624" s="371"/>
      <c r="AL624" s="371"/>
      <c r="AM624" s="371"/>
      <c r="AN624" s="371"/>
      <c r="AO624" s="371"/>
      <c r="AP624" s="371"/>
      <c r="AQ624" s="371"/>
      <c r="AR624" s="371"/>
      <c r="AS624" s="371"/>
      <c r="AT624" s="371"/>
      <c r="AU624" s="371"/>
      <c r="AV624" s="371"/>
      <c r="AW624" s="371"/>
      <c r="AX624" s="371"/>
      <c r="AY624" s="371"/>
      <c r="AZ624" s="371"/>
      <c r="BA624" s="374"/>
      <c r="BB624" s="450"/>
      <c r="BC624" s="374"/>
      <c r="BD624" s="374"/>
      <c r="BE624" s="374"/>
      <c r="BF624" s="374"/>
      <c r="BG624" s="374"/>
      <c r="BH624" s="374"/>
      <c r="BI624" s="374"/>
      <c r="BJ624" s="374"/>
      <c r="BK624" s="374"/>
      <c r="BL624" s="374"/>
      <c r="BM624" s="374"/>
      <c r="BN624" s="374"/>
      <c r="BO624" s="374"/>
      <c r="BP624" s="374"/>
      <c r="BQ624" s="374"/>
      <c r="BR624" s="374"/>
      <c r="BS624" s="374"/>
      <c r="BT624" s="374"/>
      <c r="BU624" s="374"/>
      <c r="BV624" s="374"/>
      <c r="BW624" s="374"/>
      <c r="BX624" s="374"/>
      <c r="BY624" s="374"/>
      <c r="BZ624" s="374"/>
      <c r="CA624" s="374"/>
      <c r="CB624" s="374"/>
      <c r="CC624" s="374"/>
      <c r="CD624" s="374"/>
      <c r="CE624" s="374"/>
      <c r="CF624" s="374"/>
      <c r="CG624" s="374"/>
      <c r="CH624" s="374"/>
      <c r="CI624" s="374"/>
      <c r="CJ624" s="374"/>
      <c r="CK624" s="374"/>
      <c r="CL624" s="374"/>
      <c r="CM624" s="374"/>
      <c r="CN624" s="374"/>
      <c r="CO624" s="374"/>
      <c r="CP624" s="374"/>
      <c r="CQ624" s="374"/>
      <c r="CR624" s="374"/>
      <c r="CS624" s="374"/>
      <c r="CT624" s="374"/>
      <c r="CU624" s="374"/>
      <c r="CV624" s="374"/>
      <c r="CW624" s="374"/>
      <c r="CX624" s="374"/>
      <c r="CY624" s="374"/>
      <c r="CZ624" s="374"/>
    </row>
    <row r="625" s="378" customFormat="true" ht="25.15" customHeight="true" x14ac:dyDescent="0.2">
      <c r="C625" s="1074"/>
      <c r="D625" s="1075"/>
      <c r="E625" s="636"/>
      <c r="F625" s="636"/>
      <c r="G625" s="636"/>
      <c r="H625" s="1074"/>
      <c r="I625" s="1075"/>
      <c r="J625" s="636"/>
      <c r="K625" s="636"/>
      <c r="L625" s="636"/>
      <c r="M625" s="1074"/>
      <c r="N625" s="1075"/>
      <c r="O625" s="636"/>
      <c r="P625" s="636"/>
      <c r="Q625" s="636"/>
      <c r="AC625" s="371"/>
      <c r="AD625" s="371"/>
      <c r="AE625" s="371"/>
      <c r="AF625" s="371"/>
      <c r="AG625" s="371"/>
      <c r="AH625" s="371"/>
      <c r="AI625" s="371"/>
      <c r="AJ625" s="371"/>
      <c r="AK625" s="371"/>
      <c r="AL625" s="371"/>
      <c r="AM625" s="371"/>
      <c r="AN625" s="371"/>
      <c r="AO625" s="371"/>
      <c r="AP625" s="371"/>
      <c r="AQ625" s="371"/>
      <c r="AR625" s="371"/>
      <c r="AS625" s="371"/>
      <c r="AT625" s="371"/>
      <c r="AU625" s="371"/>
      <c r="AV625" s="371"/>
      <c r="AW625" s="371"/>
      <c r="AX625" s="371"/>
      <c r="AY625" s="371"/>
      <c r="AZ625" s="371"/>
      <c r="BA625" s="374"/>
      <c r="BB625" s="450"/>
      <c r="BC625" s="374"/>
      <c r="BD625" s="374"/>
      <c r="BE625" s="374"/>
      <c r="BF625" s="374"/>
      <c r="BG625" s="374"/>
      <c r="BH625" s="374"/>
      <c r="BI625" s="374"/>
      <c r="BJ625" s="374"/>
      <c r="BK625" s="374"/>
      <c r="BL625" s="374"/>
      <c r="BM625" s="374"/>
      <c r="BN625" s="374"/>
      <c r="BO625" s="374"/>
      <c r="BP625" s="374"/>
      <c r="BQ625" s="374"/>
      <c r="BR625" s="374"/>
      <c r="BS625" s="374"/>
      <c r="BT625" s="374"/>
      <c r="BU625" s="374"/>
      <c r="BV625" s="374"/>
      <c r="BW625" s="374"/>
      <c r="BX625" s="374"/>
      <c r="BY625" s="374"/>
      <c r="BZ625" s="374"/>
      <c r="CA625" s="374"/>
      <c r="CB625" s="374"/>
      <c r="CC625" s="374"/>
      <c r="CD625" s="374"/>
      <c r="CE625" s="374"/>
      <c r="CF625" s="374"/>
      <c r="CG625" s="374"/>
      <c r="CH625" s="374"/>
      <c r="CI625" s="374"/>
      <c r="CJ625" s="374"/>
      <c r="CK625" s="374"/>
      <c r="CL625" s="374"/>
      <c r="CM625" s="374"/>
      <c r="CN625" s="374"/>
      <c r="CO625" s="374"/>
      <c r="CP625" s="374"/>
      <c r="CQ625" s="374"/>
      <c r="CR625" s="374"/>
      <c r="CS625" s="374"/>
      <c r="CT625" s="374"/>
      <c r="CU625" s="374"/>
      <c r="CV625" s="374"/>
      <c r="CW625" s="374"/>
      <c r="CX625" s="374"/>
      <c r="CY625" s="374"/>
      <c r="CZ625" s="374"/>
    </row>
    <row r="626" s="378" customFormat="true" ht="25.15" customHeight="true" x14ac:dyDescent="0.2">
      <c r="C626" s="1074"/>
      <c r="D626" s="1075"/>
      <c r="E626" s="636"/>
      <c r="F626" s="636"/>
      <c r="G626" s="636"/>
      <c r="H626" s="1074"/>
      <c r="I626" s="1075"/>
      <c r="J626" s="636"/>
      <c r="K626" s="636"/>
      <c r="L626" s="636"/>
      <c r="M626" s="1074"/>
      <c r="N626" s="1075"/>
      <c r="O626" s="636"/>
      <c r="P626" s="636"/>
      <c r="Q626" s="636"/>
      <c r="AC626" s="371"/>
      <c r="AD626" s="371"/>
      <c r="AE626" s="371"/>
      <c r="AF626" s="371"/>
      <c r="AG626" s="371"/>
      <c r="AH626" s="371"/>
      <c r="AI626" s="371"/>
      <c r="AJ626" s="371"/>
      <c r="AK626" s="371"/>
      <c r="AL626" s="371"/>
      <c r="AM626" s="371"/>
      <c r="AN626" s="371"/>
      <c r="AO626" s="371"/>
      <c r="AP626" s="371"/>
      <c r="AQ626" s="371"/>
      <c r="AR626" s="371"/>
      <c r="AS626" s="371"/>
      <c r="AT626" s="371"/>
      <c r="AU626" s="371"/>
      <c r="AV626" s="371"/>
      <c r="AW626" s="371"/>
      <c r="AX626" s="371"/>
      <c r="AY626" s="371"/>
      <c r="AZ626" s="371"/>
      <c r="BA626" s="374"/>
      <c r="BB626" s="450"/>
      <c r="BC626" s="374"/>
      <c r="BD626" s="374"/>
      <c r="BE626" s="374"/>
      <c r="BF626" s="374"/>
      <c r="BG626" s="374"/>
      <c r="BH626" s="374"/>
      <c r="BI626" s="374"/>
      <c r="BJ626" s="374"/>
      <c r="BK626" s="374"/>
      <c r="BL626" s="374"/>
      <c r="BM626" s="374"/>
      <c r="BN626" s="374"/>
      <c r="BO626" s="374"/>
      <c r="BP626" s="374"/>
      <c r="BQ626" s="374"/>
      <c r="BR626" s="374"/>
      <c r="BS626" s="374"/>
      <c r="BT626" s="374"/>
      <c r="BU626" s="374"/>
      <c r="BV626" s="374"/>
      <c r="BW626" s="374"/>
      <c r="BX626" s="374"/>
      <c r="BY626" s="374"/>
      <c r="BZ626" s="374"/>
      <c r="CA626" s="374"/>
      <c r="CB626" s="374"/>
      <c r="CC626" s="374"/>
      <c r="CD626" s="374"/>
      <c r="CE626" s="374"/>
      <c r="CF626" s="374"/>
      <c r="CG626" s="374"/>
      <c r="CH626" s="374"/>
      <c r="CI626" s="374"/>
      <c r="CJ626" s="374"/>
      <c r="CK626" s="374"/>
      <c r="CL626" s="374"/>
      <c r="CM626" s="374"/>
      <c r="CN626" s="374"/>
      <c r="CO626" s="374"/>
      <c r="CP626" s="374"/>
      <c r="CQ626" s="374"/>
      <c r="CR626" s="374"/>
      <c r="CS626" s="374"/>
      <c r="CT626" s="374"/>
      <c r="CU626" s="374"/>
      <c r="CV626" s="374"/>
      <c r="CW626" s="374"/>
      <c r="CX626" s="374"/>
      <c r="CY626" s="374"/>
      <c r="CZ626" s="374"/>
    </row>
    <row r="627" s="378" customFormat="true" ht="25.15" customHeight="true" x14ac:dyDescent="0.2">
      <c r="C627" s="1074"/>
      <c r="D627" s="1075"/>
      <c r="E627" s="636"/>
      <c r="F627" s="636"/>
      <c r="G627" s="636"/>
      <c r="H627" s="1074"/>
      <c r="I627" s="1075"/>
      <c r="J627" s="636"/>
      <c r="K627" s="636"/>
      <c r="L627" s="636"/>
      <c r="M627" s="1074"/>
      <c r="N627" s="1075"/>
      <c r="O627" s="636"/>
      <c r="P627" s="636"/>
      <c r="Q627" s="636"/>
      <c r="AC627" s="371"/>
      <c r="AD627" s="371"/>
      <c r="AE627" s="371"/>
      <c r="AF627" s="371"/>
      <c r="AG627" s="371"/>
      <c r="AH627" s="371"/>
      <c r="AI627" s="371"/>
      <c r="AJ627" s="371"/>
      <c r="AK627" s="371"/>
      <c r="AL627" s="371"/>
      <c r="AM627" s="371"/>
      <c r="AN627" s="371"/>
      <c r="AO627" s="371"/>
      <c r="AP627" s="371"/>
      <c r="AQ627" s="371"/>
      <c r="AR627" s="371"/>
      <c r="AS627" s="371"/>
      <c r="AT627" s="371"/>
      <c r="AU627" s="371"/>
      <c r="AV627" s="371"/>
      <c r="AW627" s="371"/>
      <c r="AX627" s="371"/>
      <c r="AY627" s="371"/>
      <c r="AZ627" s="371"/>
      <c r="BA627" s="374"/>
      <c r="BB627" s="450"/>
      <c r="BC627" s="374"/>
      <c r="BD627" s="374"/>
      <c r="BE627" s="374"/>
      <c r="BF627" s="374"/>
      <c r="BG627" s="374"/>
      <c r="BH627" s="374"/>
      <c r="BI627" s="374"/>
      <c r="BJ627" s="374"/>
      <c r="BK627" s="374"/>
      <c r="BL627" s="374"/>
      <c r="BM627" s="374"/>
      <c r="BN627" s="374"/>
      <c r="BO627" s="374"/>
      <c r="BP627" s="374"/>
      <c r="BQ627" s="374"/>
      <c r="BR627" s="374"/>
      <c r="BS627" s="374"/>
      <c r="BT627" s="374"/>
      <c r="BU627" s="374"/>
      <c r="BV627" s="374"/>
      <c r="BW627" s="374"/>
      <c r="BX627" s="374"/>
      <c r="BY627" s="374"/>
      <c r="BZ627" s="374"/>
      <c r="CA627" s="374"/>
      <c r="CB627" s="374"/>
      <c r="CC627" s="374"/>
      <c r="CD627" s="374"/>
      <c r="CE627" s="374"/>
      <c r="CF627" s="374"/>
      <c r="CG627" s="374"/>
      <c r="CH627" s="374"/>
      <c r="CI627" s="374"/>
      <c r="CJ627" s="374"/>
      <c r="CK627" s="374"/>
      <c r="CL627" s="374"/>
      <c r="CM627" s="374"/>
      <c r="CN627" s="374"/>
      <c r="CO627" s="374"/>
      <c r="CP627" s="374"/>
      <c r="CQ627" s="374"/>
      <c r="CR627" s="374"/>
      <c r="CS627" s="374"/>
      <c r="CT627" s="374"/>
      <c r="CU627" s="374"/>
      <c r="CV627" s="374"/>
      <c r="CW627" s="374"/>
      <c r="CX627" s="374"/>
      <c r="CY627" s="374"/>
      <c r="CZ627" s="374"/>
    </row>
    <row r="628" s="378" customFormat="true" ht="25.15" customHeight="true" x14ac:dyDescent="0.2">
      <c r="C628" s="1074"/>
      <c r="D628" s="1075"/>
      <c r="E628" s="636"/>
      <c r="F628" s="636"/>
      <c r="G628" s="636"/>
      <c r="H628" s="1074"/>
      <c r="I628" s="1075"/>
      <c r="J628" s="636"/>
      <c r="K628" s="636"/>
      <c r="L628" s="636"/>
      <c r="M628" s="1074"/>
      <c r="N628" s="1075"/>
      <c r="O628" s="636"/>
      <c r="P628" s="636"/>
      <c r="Q628" s="636"/>
      <c r="AC628" s="371"/>
      <c r="AD628" s="371"/>
      <c r="AE628" s="371"/>
      <c r="AF628" s="371"/>
      <c r="AG628" s="371"/>
      <c r="AH628" s="371"/>
      <c r="AI628" s="371"/>
      <c r="AJ628" s="371"/>
      <c r="AK628" s="371"/>
      <c r="AL628" s="371"/>
      <c r="AM628" s="371"/>
      <c r="AN628" s="371"/>
      <c r="AO628" s="371"/>
      <c r="AP628" s="371"/>
      <c r="AQ628" s="371"/>
      <c r="AR628" s="371"/>
      <c r="AS628" s="371"/>
      <c r="AT628" s="371"/>
      <c r="AU628" s="371"/>
      <c r="AV628" s="371"/>
      <c r="AW628" s="371"/>
      <c r="AX628" s="371"/>
      <c r="AY628" s="371"/>
      <c r="AZ628" s="371"/>
      <c r="BA628" s="374"/>
      <c r="BB628" s="450"/>
      <c r="BC628" s="374"/>
      <c r="BD628" s="374"/>
      <c r="BE628" s="374"/>
      <c r="BF628" s="374"/>
      <c r="BG628" s="374"/>
      <c r="BH628" s="374"/>
      <c r="BI628" s="374"/>
      <c r="BJ628" s="374"/>
      <c r="BK628" s="374"/>
      <c r="BL628" s="374"/>
      <c r="BM628" s="374"/>
      <c r="BN628" s="374"/>
      <c r="BO628" s="374"/>
      <c r="BP628" s="374"/>
      <c r="BQ628" s="374"/>
      <c r="BR628" s="374"/>
      <c r="BS628" s="374"/>
      <c r="BT628" s="374"/>
      <c r="BU628" s="374"/>
      <c r="BV628" s="374"/>
      <c r="BW628" s="374"/>
      <c r="BX628" s="374"/>
      <c r="BY628" s="374"/>
      <c r="BZ628" s="374"/>
      <c r="CA628" s="374"/>
      <c r="CB628" s="374"/>
      <c r="CC628" s="374"/>
      <c r="CD628" s="374"/>
      <c r="CE628" s="374"/>
      <c r="CF628" s="374"/>
      <c r="CG628" s="374"/>
      <c r="CH628" s="374"/>
      <c r="CI628" s="374"/>
      <c r="CJ628" s="374"/>
      <c r="CK628" s="374"/>
      <c r="CL628" s="374"/>
      <c r="CM628" s="374"/>
      <c r="CN628" s="374"/>
      <c r="CO628" s="374"/>
      <c r="CP628" s="374"/>
      <c r="CQ628" s="374"/>
      <c r="CR628" s="374"/>
      <c r="CS628" s="374"/>
      <c r="CT628" s="374"/>
      <c r="CU628" s="374"/>
      <c r="CV628" s="374"/>
      <c r="CW628" s="374"/>
      <c r="CX628" s="374"/>
      <c r="CY628" s="374"/>
      <c r="CZ628" s="374"/>
    </row>
    <row r="629" s="378" customFormat="true" ht="25.15" customHeight="true" x14ac:dyDescent="0.2">
      <c r="C629" s="1074"/>
      <c r="D629" s="1075"/>
      <c r="E629" s="636"/>
      <c r="F629" s="636"/>
      <c r="G629" s="636"/>
      <c r="H629" s="1074"/>
      <c r="I629" s="1075"/>
      <c r="J629" s="636"/>
      <c r="K629" s="636"/>
      <c r="L629" s="636"/>
      <c r="M629" s="1074"/>
      <c r="N629" s="1075"/>
      <c r="O629" s="636"/>
      <c r="P629" s="636"/>
      <c r="Q629" s="636"/>
      <c r="AC629" s="371"/>
      <c r="AD629" s="371"/>
      <c r="AE629" s="371"/>
      <c r="AF629" s="371"/>
      <c r="AG629" s="371"/>
      <c r="AH629" s="371"/>
      <c r="AI629" s="371"/>
      <c r="AJ629" s="371"/>
      <c r="AK629" s="371"/>
      <c r="AL629" s="371"/>
      <c r="AM629" s="371"/>
      <c r="AN629" s="371"/>
      <c r="AO629" s="371"/>
      <c r="AP629" s="371"/>
      <c r="AQ629" s="371"/>
      <c r="AR629" s="371"/>
      <c r="AS629" s="371"/>
      <c r="AT629" s="371"/>
      <c r="AU629" s="371"/>
      <c r="AV629" s="371"/>
      <c r="AW629" s="371"/>
      <c r="AX629" s="371"/>
      <c r="AY629" s="371"/>
      <c r="AZ629" s="371"/>
      <c r="BA629" s="374"/>
      <c r="BB629" s="450"/>
      <c r="BC629" s="374"/>
      <c r="BD629" s="374"/>
      <c r="BE629" s="374"/>
      <c r="BF629" s="374"/>
      <c r="BG629" s="374"/>
      <c r="BH629" s="374"/>
      <c r="BI629" s="374"/>
      <c r="BJ629" s="374"/>
      <c r="BK629" s="374"/>
      <c r="BL629" s="374"/>
      <c r="BM629" s="374"/>
      <c r="BN629" s="374"/>
      <c r="BO629" s="374"/>
      <c r="BP629" s="374"/>
      <c r="BQ629" s="374"/>
      <c r="BR629" s="374"/>
      <c r="BS629" s="374"/>
      <c r="BT629" s="374"/>
      <c r="BU629" s="374"/>
      <c r="BV629" s="374"/>
      <c r="BW629" s="374"/>
      <c r="BX629" s="374"/>
      <c r="BY629" s="374"/>
      <c r="BZ629" s="374"/>
      <c r="CA629" s="374"/>
      <c r="CB629" s="374"/>
      <c r="CC629" s="374"/>
      <c r="CD629" s="374"/>
      <c r="CE629" s="374"/>
      <c r="CF629" s="374"/>
      <c r="CG629" s="374"/>
      <c r="CH629" s="374"/>
      <c r="CI629" s="374"/>
      <c r="CJ629" s="374"/>
      <c r="CK629" s="374"/>
      <c r="CL629" s="374"/>
      <c r="CM629" s="374"/>
      <c r="CN629" s="374"/>
      <c r="CO629" s="374"/>
      <c r="CP629" s="374"/>
      <c r="CQ629" s="374"/>
      <c r="CR629" s="374"/>
      <c r="CS629" s="374"/>
      <c r="CT629" s="374"/>
      <c r="CU629" s="374"/>
      <c r="CV629" s="374"/>
      <c r="CW629" s="374"/>
      <c r="CX629" s="374"/>
      <c r="CY629" s="374"/>
      <c r="CZ629" s="374"/>
    </row>
    <row r="630" s="378" customFormat="true" ht="25.15" customHeight="true" x14ac:dyDescent="0.2">
      <c r="C630" s="1074"/>
      <c r="D630" s="1075"/>
      <c r="E630" s="636"/>
      <c r="F630" s="636"/>
      <c r="G630" s="636"/>
      <c r="H630" s="1074"/>
      <c r="I630" s="1075"/>
      <c r="J630" s="636"/>
      <c r="K630" s="636"/>
      <c r="L630" s="636"/>
      <c r="M630" s="1074"/>
      <c r="N630" s="1075"/>
      <c r="O630" s="636"/>
      <c r="P630" s="636"/>
      <c r="Q630" s="636"/>
      <c r="AC630" s="371"/>
      <c r="AD630" s="371"/>
      <c r="AE630" s="371"/>
      <c r="AF630" s="371"/>
      <c r="AG630" s="371"/>
      <c r="AH630" s="371"/>
      <c r="AI630" s="371"/>
      <c r="AJ630" s="371"/>
      <c r="AK630" s="371"/>
      <c r="AL630" s="371"/>
      <c r="AM630" s="371"/>
      <c r="AN630" s="371"/>
      <c r="AO630" s="371"/>
      <c r="AP630" s="371"/>
      <c r="AQ630" s="371"/>
      <c r="AR630" s="371"/>
      <c r="AS630" s="371"/>
      <c r="AT630" s="371"/>
      <c r="AU630" s="371"/>
      <c r="AV630" s="371"/>
      <c r="AW630" s="371"/>
      <c r="AX630" s="371"/>
      <c r="AY630" s="371"/>
      <c r="AZ630" s="371"/>
      <c r="BA630" s="374"/>
      <c r="BB630" s="450"/>
      <c r="BC630" s="374"/>
      <c r="BD630" s="374"/>
      <c r="BE630" s="374"/>
      <c r="BF630" s="374"/>
      <c r="BG630" s="374"/>
      <c r="BH630" s="374"/>
      <c r="BI630" s="374"/>
      <c r="BJ630" s="374"/>
      <c r="BK630" s="374"/>
      <c r="BL630" s="374"/>
      <c r="BM630" s="374"/>
      <c r="BN630" s="374"/>
      <c r="BO630" s="374"/>
      <c r="BP630" s="374"/>
      <c r="BQ630" s="374"/>
      <c r="BR630" s="374"/>
      <c r="BS630" s="374"/>
      <c r="BT630" s="374"/>
      <c r="BU630" s="374"/>
      <c r="BV630" s="374"/>
      <c r="BW630" s="374"/>
      <c r="BX630" s="374"/>
      <c r="BY630" s="374"/>
      <c r="BZ630" s="374"/>
      <c r="CA630" s="374"/>
      <c r="CB630" s="374"/>
      <c r="CC630" s="374"/>
      <c r="CD630" s="374"/>
      <c r="CE630" s="374"/>
      <c r="CF630" s="374"/>
      <c r="CG630" s="374"/>
      <c r="CH630" s="374"/>
      <c r="CI630" s="374"/>
      <c r="CJ630" s="374"/>
      <c r="CK630" s="374"/>
      <c r="CL630" s="374"/>
      <c r="CM630" s="374"/>
      <c r="CN630" s="374"/>
      <c r="CO630" s="374"/>
      <c r="CP630" s="374"/>
      <c r="CQ630" s="374"/>
      <c r="CR630" s="374"/>
      <c r="CS630" s="374"/>
      <c r="CT630" s="374"/>
      <c r="CU630" s="374"/>
      <c r="CV630" s="374"/>
      <c r="CW630" s="374"/>
      <c r="CX630" s="374"/>
      <c r="CY630" s="374"/>
      <c r="CZ630" s="374"/>
    </row>
    <row r="631" s="378" customFormat="true" ht="25.15" customHeight="true" x14ac:dyDescent="0.2">
      <c r="C631" s="1074"/>
      <c r="D631" s="1075"/>
      <c r="E631" s="636"/>
      <c r="F631" s="636"/>
      <c r="G631" s="636"/>
      <c r="H631" s="1074"/>
      <c r="I631" s="1075"/>
      <c r="J631" s="636"/>
      <c r="K631" s="636"/>
      <c r="L631" s="636"/>
      <c r="M631" s="1074"/>
      <c r="N631" s="1075"/>
      <c r="O631" s="636"/>
      <c r="P631" s="636"/>
      <c r="Q631" s="636"/>
      <c r="AC631" s="371"/>
      <c r="AD631" s="371"/>
      <c r="AE631" s="371"/>
      <c r="AF631" s="371"/>
      <c r="AG631" s="371"/>
      <c r="AH631" s="371"/>
      <c r="AI631" s="371"/>
      <c r="AJ631" s="371"/>
      <c r="AK631" s="371"/>
      <c r="AL631" s="371"/>
      <c r="AM631" s="371"/>
      <c r="AN631" s="371"/>
      <c r="AO631" s="371"/>
      <c r="AP631" s="371"/>
      <c r="AQ631" s="371"/>
      <c r="AR631" s="371"/>
      <c r="AS631" s="371"/>
      <c r="AT631" s="371"/>
      <c r="AU631" s="371"/>
      <c r="AV631" s="371"/>
      <c r="AW631" s="371"/>
      <c r="AX631" s="371"/>
      <c r="AY631" s="371"/>
      <c r="AZ631" s="371"/>
      <c r="BA631" s="374"/>
      <c r="BB631" s="450"/>
      <c r="BC631" s="374"/>
      <c r="BD631" s="374"/>
      <c r="BE631" s="374"/>
      <c r="BF631" s="374"/>
      <c r="BG631" s="374"/>
      <c r="BH631" s="374"/>
      <c r="BI631" s="374"/>
      <c r="BJ631" s="374"/>
      <c r="BK631" s="374"/>
      <c r="BL631" s="374"/>
      <c r="BM631" s="374"/>
      <c r="BN631" s="374"/>
      <c r="BO631" s="374"/>
      <c r="BP631" s="374"/>
      <c r="BQ631" s="374"/>
      <c r="BR631" s="374"/>
      <c r="BS631" s="374"/>
      <c r="BT631" s="374"/>
      <c r="BU631" s="374"/>
      <c r="BV631" s="374"/>
      <c r="BW631" s="374"/>
      <c r="BX631" s="374"/>
      <c r="BY631" s="374"/>
      <c r="BZ631" s="374"/>
      <c r="CA631" s="374"/>
      <c r="CB631" s="374"/>
      <c r="CC631" s="374"/>
      <c r="CD631" s="374"/>
      <c r="CE631" s="374"/>
      <c r="CF631" s="374"/>
      <c r="CG631" s="374"/>
      <c r="CH631" s="374"/>
      <c r="CI631" s="374"/>
      <c r="CJ631" s="374"/>
      <c r="CK631" s="374"/>
      <c r="CL631" s="374"/>
      <c r="CM631" s="374"/>
      <c r="CN631" s="374"/>
      <c r="CO631" s="374"/>
      <c r="CP631" s="374"/>
      <c r="CQ631" s="374"/>
      <c r="CR631" s="374"/>
      <c r="CS631" s="374"/>
      <c r="CT631" s="374"/>
      <c r="CU631" s="374"/>
      <c r="CV631" s="374"/>
      <c r="CW631" s="374"/>
      <c r="CX631" s="374"/>
      <c r="CY631" s="374"/>
      <c r="CZ631" s="374"/>
    </row>
    <row r="632" s="378" customFormat="true" ht="25.15" customHeight="true" x14ac:dyDescent="0.2">
      <c r="C632" s="1074"/>
      <c r="D632" s="1075"/>
      <c r="E632" s="636"/>
      <c r="F632" s="636"/>
      <c r="G632" s="636"/>
      <c r="H632" s="1074"/>
      <c r="I632" s="1075"/>
      <c r="J632" s="636"/>
      <c r="K632" s="636"/>
      <c r="L632" s="636"/>
      <c r="M632" s="1074"/>
      <c r="N632" s="1075"/>
      <c r="O632" s="636"/>
      <c r="P632" s="636"/>
      <c r="Q632" s="636"/>
      <c r="AC632" s="371"/>
      <c r="AD632" s="371"/>
      <c r="AE632" s="371"/>
      <c r="AF632" s="371"/>
      <c r="AG632" s="371"/>
      <c r="AH632" s="371"/>
      <c r="AI632" s="371"/>
      <c r="AJ632" s="371"/>
      <c r="AK632" s="371"/>
      <c r="AL632" s="371"/>
      <c r="AM632" s="371"/>
      <c r="AN632" s="371"/>
      <c r="AO632" s="371"/>
      <c r="AP632" s="371"/>
      <c r="AQ632" s="371"/>
      <c r="AR632" s="371"/>
      <c r="AS632" s="371"/>
      <c r="AT632" s="371"/>
      <c r="AU632" s="371"/>
      <c r="AV632" s="371"/>
      <c r="AW632" s="371"/>
      <c r="AX632" s="371"/>
      <c r="AY632" s="371"/>
      <c r="AZ632" s="371"/>
      <c r="BA632" s="374"/>
      <c r="BB632" s="450"/>
      <c r="BC632" s="374"/>
      <c r="BD632" s="374"/>
      <c r="BE632" s="374"/>
      <c r="BF632" s="374"/>
      <c r="BG632" s="374"/>
      <c r="BH632" s="374"/>
      <c r="BI632" s="374"/>
      <c r="BJ632" s="374"/>
      <c r="BK632" s="374"/>
      <c r="BL632" s="374"/>
      <c r="BM632" s="374"/>
      <c r="BN632" s="374"/>
      <c r="BO632" s="374"/>
      <c r="BP632" s="374"/>
      <c r="BQ632" s="374"/>
      <c r="BR632" s="374"/>
      <c r="BS632" s="374"/>
      <c r="BT632" s="374"/>
      <c r="BU632" s="374"/>
      <c r="BV632" s="374"/>
      <c r="BW632" s="374"/>
      <c r="BX632" s="374"/>
      <c r="BY632" s="374"/>
      <c r="BZ632" s="374"/>
      <c r="CA632" s="374"/>
      <c r="CB632" s="374"/>
      <c r="CC632" s="374"/>
      <c r="CD632" s="374"/>
      <c r="CE632" s="374"/>
      <c r="CF632" s="374"/>
      <c r="CG632" s="374"/>
      <c r="CH632" s="374"/>
      <c r="CI632" s="374"/>
      <c r="CJ632" s="374"/>
      <c r="CK632" s="374"/>
      <c r="CL632" s="374"/>
      <c r="CM632" s="374"/>
      <c r="CN632" s="374"/>
      <c r="CO632" s="374"/>
      <c r="CP632" s="374"/>
      <c r="CQ632" s="374"/>
      <c r="CR632" s="374"/>
      <c r="CS632" s="374"/>
      <c r="CT632" s="374"/>
      <c r="CU632" s="374"/>
      <c r="CV632" s="374"/>
      <c r="CW632" s="374"/>
      <c r="CX632" s="374"/>
      <c r="CY632" s="374"/>
      <c r="CZ632" s="374"/>
    </row>
    <row r="633" s="378" customFormat="true" ht="25.15" customHeight="true" x14ac:dyDescent="0.2">
      <c r="C633" s="1074"/>
      <c r="D633" s="1075"/>
      <c r="E633" s="636"/>
      <c r="F633" s="636"/>
      <c r="G633" s="636"/>
      <c r="H633" s="1074"/>
      <c r="I633" s="1075"/>
      <c r="J633" s="636"/>
      <c r="K633" s="636"/>
      <c r="L633" s="636"/>
      <c r="M633" s="1074"/>
      <c r="N633" s="1075"/>
      <c r="O633" s="636"/>
      <c r="P633" s="636"/>
      <c r="Q633" s="636"/>
      <c r="AC633" s="371"/>
      <c r="AD633" s="371"/>
      <c r="AE633" s="371"/>
      <c r="AF633" s="371"/>
      <c r="AG633" s="371"/>
      <c r="AH633" s="371"/>
      <c r="AI633" s="371"/>
      <c r="AJ633" s="371"/>
      <c r="AK633" s="371"/>
      <c r="AL633" s="371"/>
      <c r="AM633" s="371"/>
      <c r="AN633" s="371"/>
      <c r="AO633" s="371"/>
      <c r="AP633" s="371"/>
      <c r="AQ633" s="371"/>
      <c r="AR633" s="371"/>
      <c r="AS633" s="371"/>
      <c r="AT633" s="371"/>
      <c r="AU633" s="371"/>
      <c r="AV633" s="371"/>
      <c r="AW633" s="371"/>
      <c r="AX633" s="371"/>
      <c r="AY633" s="371"/>
      <c r="AZ633" s="371"/>
      <c r="BA633" s="374"/>
      <c r="BB633" s="450"/>
      <c r="BC633" s="374"/>
      <c r="BD633" s="374"/>
      <c r="BE633" s="374"/>
      <c r="BF633" s="374"/>
      <c r="BG633" s="374"/>
      <c r="BH633" s="374"/>
      <c r="BI633" s="374"/>
      <c r="BJ633" s="374"/>
      <c r="BK633" s="374"/>
      <c r="BL633" s="374"/>
      <c r="BM633" s="374"/>
      <c r="BN633" s="374"/>
      <c r="BO633" s="374"/>
      <c r="BP633" s="374"/>
      <c r="BQ633" s="374"/>
      <c r="BR633" s="374"/>
      <c r="BS633" s="374"/>
      <c r="BT633" s="374"/>
      <c r="BU633" s="374"/>
      <c r="BV633" s="374"/>
      <c r="BW633" s="374"/>
      <c r="BX633" s="374"/>
      <c r="BY633" s="374"/>
      <c r="BZ633" s="374"/>
      <c r="CA633" s="374"/>
      <c r="CB633" s="374"/>
      <c r="CC633" s="374"/>
      <c r="CD633" s="374"/>
      <c r="CE633" s="374"/>
      <c r="CF633" s="374"/>
      <c r="CG633" s="374"/>
      <c r="CH633" s="374"/>
      <c r="CI633" s="374"/>
      <c r="CJ633" s="374"/>
      <c r="CK633" s="374"/>
      <c r="CL633" s="374"/>
      <c r="CM633" s="374"/>
      <c r="CN633" s="374"/>
      <c r="CO633" s="374"/>
      <c r="CP633" s="374"/>
      <c r="CQ633" s="374"/>
      <c r="CR633" s="374"/>
      <c r="CS633" s="374"/>
      <c r="CT633" s="374"/>
      <c r="CU633" s="374"/>
      <c r="CV633" s="374"/>
      <c r="CW633" s="374"/>
      <c r="CX633" s="374"/>
      <c r="CY633" s="374"/>
      <c r="CZ633" s="374"/>
    </row>
    <row r="634" s="378" customFormat="true" ht="25.15" customHeight="true" x14ac:dyDescent="0.2">
      <c r="C634" s="1074"/>
      <c r="D634" s="1075"/>
      <c r="E634" s="636"/>
      <c r="F634" s="636"/>
      <c r="G634" s="636"/>
      <c r="H634" s="1074"/>
      <c r="I634" s="1075"/>
      <c r="J634" s="636"/>
      <c r="K634" s="636"/>
      <c r="L634" s="636"/>
      <c r="M634" s="1074"/>
      <c r="N634" s="1075"/>
      <c r="O634" s="636"/>
      <c r="P634" s="636"/>
      <c r="Q634" s="636"/>
      <c r="AC634" s="371"/>
      <c r="AD634" s="371"/>
      <c r="AE634" s="371"/>
      <c r="AF634" s="371"/>
      <c r="AG634" s="371"/>
      <c r="AH634" s="371"/>
      <c r="AI634" s="371"/>
      <c r="AJ634" s="371"/>
      <c r="AK634" s="371"/>
      <c r="AL634" s="371"/>
      <c r="AM634" s="371"/>
      <c r="AN634" s="371"/>
      <c r="AO634" s="371"/>
      <c r="AP634" s="371"/>
      <c r="AQ634" s="371"/>
      <c r="AR634" s="371"/>
      <c r="AS634" s="371"/>
      <c r="AT634" s="371"/>
      <c r="AU634" s="371"/>
      <c r="AV634" s="371"/>
      <c r="AW634" s="371"/>
      <c r="AX634" s="371"/>
      <c r="AY634" s="371"/>
      <c r="AZ634" s="371"/>
      <c r="BA634" s="374"/>
      <c r="BB634" s="450"/>
      <c r="BC634" s="374"/>
      <c r="BD634" s="374"/>
      <c r="BE634" s="374"/>
      <c r="BF634" s="374"/>
      <c r="BG634" s="374"/>
      <c r="BH634" s="374"/>
      <c r="BI634" s="374"/>
      <c r="BJ634" s="374"/>
      <c r="BK634" s="374"/>
      <c r="BL634" s="374"/>
      <c r="BM634" s="374"/>
      <c r="BN634" s="374"/>
      <c r="BO634" s="374"/>
      <c r="BP634" s="374"/>
      <c r="BQ634" s="374"/>
      <c r="BR634" s="374"/>
      <c r="BS634" s="374"/>
      <c r="BT634" s="374"/>
      <c r="BU634" s="374"/>
      <c r="BV634" s="374"/>
      <c r="BW634" s="374"/>
      <c r="BX634" s="374"/>
      <c r="BY634" s="374"/>
      <c r="BZ634" s="374"/>
      <c r="CA634" s="374"/>
      <c r="CB634" s="374"/>
      <c r="CC634" s="374"/>
      <c r="CD634" s="374"/>
      <c r="CE634" s="374"/>
      <c r="CF634" s="374"/>
      <c r="CG634" s="374"/>
      <c r="CH634" s="374"/>
      <c r="CI634" s="374"/>
      <c r="CJ634" s="374"/>
      <c r="CK634" s="374"/>
      <c r="CL634" s="374"/>
      <c r="CM634" s="374"/>
      <c r="CN634" s="374"/>
      <c r="CO634" s="374"/>
      <c r="CP634" s="374"/>
      <c r="CQ634" s="374"/>
      <c r="CR634" s="374"/>
      <c r="CS634" s="374"/>
      <c r="CT634" s="374"/>
      <c r="CU634" s="374"/>
      <c r="CV634" s="374"/>
      <c r="CW634" s="374"/>
      <c r="CX634" s="374"/>
      <c r="CY634" s="374"/>
      <c r="CZ634" s="374"/>
    </row>
    <row r="635" s="378" customFormat="true" ht="25.15" customHeight="true" x14ac:dyDescent="0.2">
      <c r="C635" s="1074"/>
      <c r="D635" s="1075"/>
      <c r="E635" s="636"/>
      <c r="F635" s="636"/>
      <c r="G635" s="636"/>
      <c r="H635" s="1074"/>
      <c r="I635" s="1075"/>
      <c r="J635" s="636"/>
      <c r="K635" s="636"/>
      <c r="L635" s="636"/>
      <c r="M635" s="1074"/>
      <c r="N635" s="1075"/>
      <c r="O635" s="636"/>
      <c r="P635" s="636"/>
      <c r="Q635" s="636"/>
      <c r="AC635" s="371"/>
      <c r="AD635" s="371"/>
      <c r="AE635" s="371"/>
      <c r="AF635" s="371"/>
      <c r="AG635" s="371"/>
      <c r="AH635" s="371"/>
      <c r="AI635" s="371"/>
      <c r="AJ635" s="371"/>
      <c r="AK635" s="371"/>
      <c r="AL635" s="371"/>
      <c r="AM635" s="371"/>
      <c r="AN635" s="371"/>
      <c r="AO635" s="371"/>
      <c r="AP635" s="371"/>
      <c r="AQ635" s="371"/>
      <c r="AR635" s="371"/>
      <c r="AS635" s="371"/>
      <c r="AT635" s="371"/>
      <c r="AU635" s="371"/>
      <c r="AV635" s="371"/>
      <c r="AW635" s="371"/>
      <c r="AX635" s="371"/>
      <c r="AY635" s="371"/>
      <c r="AZ635" s="371"/>
      <c r="BA635" s="374"/>
      <c r="BB635" s="450"/>
      <c r="BC635" s="374"/>
      <c r="BD635" s="374"/>
      <c r="BE635" s="374"/>
      <c r="BF635" s="374"/>
      <c r="BG635" s="374"/>
      <c r="BH635" s="374"/>
      <c r="BI635" s="374"/>
      <c r="BJ635" s="374"/>
      <c r="BK635" s="374"/>
      <c r="BL635" s="374"/>
      <c r="BM635" s="374"/>
      <c r="BN635" s="374"/>
      <c r="BO635" s="374"/>
      <c r="BP635" s="374"/>
      <c r="BQ635" s="374"/>
      <c r="BR635" s="374"/>
      <c r="BS635" s="374"/>
      <c r="BT635" s="374"/>
      <c r="BU635" s="374"/>
      <c r="BV635" s="374"/>
      <c r="BW635" s="374"/>
      <c r="BX635" s="374"/>
      <c r="BY635" s="374"/>
      <c r="BZ635" s="374"/>
      <c r="CA635" s="374"/>
      <c r="CB635" s="374"/>
      <c r="CC635" s="374"/>
      <c r="CD635" s="374"/>
      <c r="CE635" s="374"/>
      <c r="CF635" s="374"/>
      <c r="CG635" s="374"/>
      <c r="CH635" s="374"/>
      <c r="CI635" s="374"/>
      <c r="CJ635" s="374"/>
      <c r="CK635" s="374"/>
      <c r="CL635" s="374"/>
      <c r="CM635" s="374"/>
      <c r="CN635" s="374"/>
      <c r="CO635" s="374"/>
      <c r="CP635" s="374"/>
      <c r="CQ635" s="374"/>
      <c r="CR635" s="374"/>
      <c r="CS635" s="374"/>
      <c r="CT635" s="374"/>
      <c r="CU635" s="374"/>
      <c r="CV635" s="374"/>
      <c r="CW635" s="374"/>
      <c r="CX635" s="374"/>
      <c r="CY635" s="374"/>
      <c r="CZ635" s="374"/>
    </row>
    <row r="636" s="378" customFormat="true" ht="25.15" customHeight="true" x14ac:dyDescent="0.2">
      <c r="C636" s="1074"/>
      <c r="D636" s="1075"/>
      <c r="E636" s="636"/>
      <c r="F636" s="636"/>
      <c r="G636" s="636"/>
      <c r="H636" s="1074"/>
      <c r="I636" s="1075"/>
      <c r="J636" s="636"/>
      <c r="K636" s="636"/>
      <c r="L636" s="636"/>
      <c r="M636" s="1074"/>
      <c r="N636" s="1075"/>
      <c r="O636" s="636"/>
      <c r="P636" s="636"/>
      <c r="Q636" s="636"/>
      <c r="AC636" s="371"/>
      <c r="AD636" s="371"/>
      <c r="AE636" s="371"/>
      <c r="AF636" s="371"/>
      <c r="AG636" s="371"/>
      <c r="AH636" s="371"/>
      <c r="AI636" s="371"/>
      <c r="AJ636" s="371"/>
      <c r="AK636" s="371"/>
      <c r="AL636" s="371"/>
      <c r="AM636" s="371"/>
      <c r="AN636" s="371"/>
      <c r="AO636" s="371"/>
      <c r="AP636" s="371"/>
      <c r="AQ636" s="371"/>
      <c r="AR636" s="371"/>
      <c r="AS636" s="371"/>
      <c r="AT636" s="371"/>
      <c r="AU636" s="371"/>
      <c r="AV636" s="371"/>
      <c r="AW636" s="371"/>
      <c r="AX636" s="371"/>
      <c r="AY636" s="371"/>
      <c r="AZ636" s="371"/>
      <c r="BA636" s="374"/>
      <c r="BB636" s="450"/>
      <c r="BC636" s="374"/>
      <c r="BD636" s="374"/>
      <c r="BE636" s="374"/>
      <c r="BF636" s="374"/>
      <c r="BG636" s="374"/>
      <c r="BH636" s="374"/>
      <c r="BI636" s="374"/>
      <c r="BJ636" s="374"/>
      <c r="BK636" s="374"/>
      <c r="BL636" s="374"/>
      <c r="BM636" s="374"/>
      <c r="BN636" s="374"/>
      <c r="BO636" s="374"/>
      <c r="BP636" s="374"/>
      <c r="BQ636" s="374"/>
      <c r="BR636" s="374"/>
      <c r="BS636" s="374"/>
      <c r="BT636" s="374"/>
      <c r="BU636" s="374"/>
      <c r="BV636" s="374"/>
      <c r="BW636" s="374"/>
      <c r="BX636" s="374"/>
      <c r="BY636" s="374"/>
      <c r="BZ636" s="374"/>
      <c r="CA636" s="374"/>
      <c r="CB636" s="374"/>
      <c r="CC636" s="374"/>
      <c r="CD636" s="374"/>
      <c r="CE636" s="374"/>
      <c r="CF636" s="374"/>
      <c r="CG636" s="374"/>
      <c r="CH636" s="374"/>
      <c r="CI636" s="374"/>
      <c r="CJ636" s="374"/>
      <c r="CK636" s="374"/>
      <c r="CL636" s="374"/>
      <c r="CM636" s="374"/>
      <c r="CN636" s="374"/>
      <c r="CO636" s="374"/>
      <c r="CP636" s="374"/>
      <c r="CQ636" s="374"/>
      <c r="CR636" s="374"/>
      <c r="CS636" s="374"/>
      <c r="CT636" s="374"/>
      <c r="CU636" s="374"/>
      <c r="CV636" s="374"/>
      <c r="CW636" s="374"/>
      <c r="CX636" s="374"/>
      <c r="CY636" s="374"/>
      <c r="CZ636" s="374"/>
    </row>
    <row r="637" s="378" customFormat="true" ht="25.15" customHeight="true" x14ac:dyDescent="0.2">
      <c r="C637" s="1074"/>
      <c r="D637" s="1075"/>
      <c r="E637" s="636"/>
      <c r="F637" s="636"/>
      <c r="G637" s="636"/>
      <c r="H637" s="1074"/>
      <c r="I637" s="1075"/>
      <c r="J637" s="636"/>
      <c r="K637" s="636"/>
      <c r="L637" s="636"/>
      <c r="M637" s="1074"/>
      <c r="N637" s="1075"/>
      <c r="O637" s="636"/>
      <c r="P637" s="636"/>
      <c r="Q637" s="636"/>
      <c r="AC637" s="371"/>
      <c r="AD637" s="371"/>
      <c r="AE637" s="371"/>
      <c r="AF637" s="371"/>
      <c r="AG637" s="371"/>
      <c r="AH637" s="371"/>
      <c r="AI637" s="371"/>
      <c r="AJ637" s="371"/>
      <c r="AK637" s="371"/>
      <c r="AL637" s="371"/>
      <c r="AM637" s="371"/>
      <c r="AN637" s="371"/>
      <c r="AO637" s="371"/>
      <c r="AP637" s="371"/>
      <c r="AQ637" s="371"/>
      <c r="AR637" s="371"/>
      <c r="AS637" s="371"/>
      <c r="AT637" s="371"/>
      <c r="AU637" s="371"/>
      <c r="AV637" s="371"/>
      <c r="AW637" s="371"/>
      <c r="AX637" s="371"/>
      <c r="AY637" s="371"/>
      <c r="AZ637" s="371"/>
      <c r="BA637" s="374"/>
      <c r="BB637" s="450"/>
      <c r="BC637" s="374"/>
      <c r="BD637" s="374"/>
      <c r="BE637" s="374"/>
      <c r="BF637" s="374"/>
      <c r="BG637" s="374"/>
      <c r="BH637" s="374"/>
      <c r="BI637" s="374"/>
      <c r="BJ637" s="374"/>
      <c r="BK637" s="374"/>
      <c r="BL637" s="374"/>
      <c r="BM637" s="374"/>
      <c r="BN637" s="374"/>
      <c r="BO637" s="374"/>
      <c r="BP637" s="374"/>
      <c r="BQ637" s="374"/>
      <c r="BR637" s="374"/>
      <c r="BS637" s="374"/>
      <c r="BT637" s="374"/>
      <c r="BU637" s="374"/>
      <c r="BV637" s="374"/>
      <c r="BW637" s="374"/>
      <c r="BX637" s="374"/>
      <c r="BY637" s="374"/>
      <c r="BZ637" s="374"/>
      <c r="CA637" s="374"/>
      <c r="CB637" s="374"/>
      <c r="CC637" s="374"/>
      <c r="CD637" s="374"/>
      <c r="CE637" s="374"/>
      <c r="CF637" s="374"/>
      <c r="CG637" s="374"/>
      <c r="CH637" s="374"/>
      <c r="CI637" s="374"/>
      <c r="CJ637" s="374"/>
      <c r="CK637" s="374"/>
      <c r="CL637" s="374"/>
      <c r="CM637" s="374"/>
      <c r="CN637" s="374"/>
      <c r="CO637" s="374"/>
      <c r="CP637" s="374"/>
      <c r="CQ637" s="374"/>
      <c r="CR637" s="374"/>
      <c r="CS637" s="374"/>
      <c r="CT637" s="374"/>
      <c r="CU637" s="374"/>
      <c r="CV637" s="374"/>
      <c r="CW637" s="374"/>
      <c r="CX637" s="374"/>
      <c r="CY637" s="374"/>
      <c r="CZ637" s="374"/>
    </row>
    <row r="638" s="378" customFormat="true" ht="25.15" customHeight="true" x14ac:dyDescent="0.2">
      <c r="C638" s="1074"/>
      <c r="D638" s="1075"/>
      <c r="E638" s="636"/>
      <c r="F638" s="636"/>
      <c r="G638" s="636"/>
      <c r="H638" s="1074"/>
      <c r="I638" s="1075"/>
      <c r="J638" s="636"/>
      <c r="K638" s="636"/>
      <c r="L638" s="636"/>
      <c r="M638" s="1074"/>
      <c r="N638" s="1075"/>
      <c r="O638" s="636"/>
      <c r="P638" s="636"/>
      <c r="Q638" s="636"/>
      <c r="AC638" s="371"/>
      <c r="AD638" s="371"/>
      <c r="AE638" s="371"/>
      <c r="AF638" s="371"/>
      <c r="AG638" s="371"/>
      <c r="AH638" s="371"/>
      <c r="AI638" s="371"/>
      <c r="AJ638" s="371"/>
      <c r="AK638" s="371"/>
      <c r="AL638" s="371"/>
      <c r="AM638" s="371"/>
      <c r="AN638" s="371"/>
      <c r="AO638" s="371"/>
      <c r="AP638" s="371"/>
      <c r="AQ638" s="371"/>
      <c r="AR638" s="371"/>
      <c r="AS638" s="371"/>
      <c r="AT638" s="371"/>
      <c r="AU638" s="371"/>
      <c r="AV638" s="371"/>
      <c r="AW638" s="371"/>
      <c r="AX638" s="371"/>
      <c r="AY638" s="371"/>
      <c r="AZ638" s="371"/>
      <c r="BA638" s="374"/>
      <c r="BB638" s="450"/>
      <c r="BC638" s="374"/>
      <c r="BD638" s="374"/>
      <c r="BE638" s="374"/>
      <c r="BF638" s="374"/>
      <c r="BG638" s="374"/>
      <c r="BH638" s="374"/>
      <c r="BI638" s="374"/>
      <c r="BJ638" s="374"/>
      <c r="BK638" s="374"/>
      <c r="BL638" s="374"/>
      <c r="BM638" s="374"/>
      <c r="BN638" s="374"/>
      <c r="BO638" s="374"/>
      <c r="BP638" s="374"/>
      <c r="BQ638" s="374"/>
      <c r="BR638" s="374"/>
      <c r="BS638" s="374"/>
      <c r="BT638" s="374"/>
      <c r="BU638" s="374"/>
      <c r="BV638" s="374"/>
      <c r="BW638" s="374"/>
      <c r="BX638" s="374"/>
      <c r="BY638" s="374"/>
      <c r="BZ638" s="374"/>
      <c r="CA638" s="374"/>
      <c r="CB638" s="374"/>
      <c r="CC638" s="374"/>
      <c r="CD638" s="374"/>
      <c r="CE638" s="374"/>
      <c r="CF638" s="374"/>
      <c r="CG638" s="374"/>
      <c r="CH638" s="374"/>
      <c r="CI638" s="374"/>
      <c r="CJ638" s="374"/>
      <c r="CK638" s="374"/>
      <c r="CL638" s="374"/>
      <c r="CM638" s="374"/>
      <c r="CN638" s="374"/>
      <c r="CO638" s="374"/>
      <c r="CP638" s="374"/>
      <c r="CQ638" s="374"/>
      <c r="CR638" s="374"/>
      <c r="CS638" s="374"/>
      <c r="CT638" s="374"/>
      <c r="CU638" s="374"/>
      <c r="CV638" s="374"/>
      <c r="CW638" s="374"/>
      <c r="CX638" s="374"/>
      <c r="CY638" s="374"/>
      <c r="CZ638" s="374"/>
    </row>
    <row r="639" s="378" customFormat="true" ht="25.15" customHeight="true" x14ac:dyDescent="0.2">
      <c r="C639" s="1074"/>
      <c r="D639" s="1075"/>
      <c r="E639" s="636"/>
      <c r="F639" s="636"/>
      <c r="G639" s="636"/>
      <c r="H639" s="1074"/>
      <c r="I639" s="1075"/>
      <c r="J639" s="636"/>
      <c r="K639" s="636"/>
      <c r="L639" s="636"/>
      <c r="M639" s="1074"/>
      <c r="N639" s="1075"/>
      <c r="O639" s="636"/>
      <c r="P639" s="636"/>
      <c r="Q639" s="636"/>
      <c r="AC639" s="371"/>
      <c r="AD639" s="371"/>
      <c r="AE639" s="371"/>
      <c r="AF639" s="371"/>
      <c r="AG639" s="371"/>
      <c r="AH639" s="371"/>
      <c r="AI639" s="371"/>
      <c r="AJ639" s="371"/>
      <c r="AK639" s="371"/>
      <c r="AL639" s="371"/>
      <c r="AM639" s="371"/>
      <c r="AN639" s="371"/>
      <c r="AO639" s="371"/>
      <c r="AP639" s="371"/>
      <c r="AQ639" s="371"/>
      <c r="AR639" s="371"/>
      <c r="AS639" s="371"/>
      <c r="AT639" s="371"/>
      <c r="AU639" s="371"/>
      <c r="AV639" s="371"/>
      <c r="AW639" s="371"/>
      <c r="AX639" s="371"/>
      <c r="AY639" s="371"/>
      <c r="AZ639" s="371"/>
      <c r="BA639" s="374"/>
      <c r="BB639" s="450"/>
      <c r="BC639" s="374"/>
      <c r="BD639" s="374"/>
      <c r="BE639" s="374"/>
      <c r="BF639" s="374"/>
      <c r="BG639" s="374"/>
      <c r="BH639" s="374"/>
      <c r="BI639" s="374"/>
      <c r="BJ639" s="374"/>
      <c r="BK639" s="374"/>
      <c r="BL639" s="374"/>
      <c r="BM639" s="374"/>
      <c r="BN639" s="374"/>
      <c r="BO639" s="374"/>
      <c r="BP639" s="374"/>
      <c r="BQ639" s="374"/>
      <c r="BR639" s="374"/>
      <c r="BS639" s="374"/>
      <c r="BT639" s="374"/>
      <c r="BU639" s="374"/>
      <c r="BV639" s="374"/>
      <c r="BW639" s="374"/>
      <c r="BX639" s="374"/>
      <c r="BY639" s="374"/>
      <c r="BZ639" s="374"/>
      <c r="CA639" s="374"/>
      <c r="CB639" s="374"/>
      <c r="CC639" s="374"/>
      <c r="CD639" s="374"/>
      <c r="CE639" s="374"/>
      <c r="CF639" s="374"/>
      <c r="CG639" s="374"/>
      <c r="CH639" s="374"/>
      <c r="CI639" s="374"/>
      <c r="CJ639" s="374"/>
      <c r="CK639" s="374"/>
      <c r="CL639" s="374"/>
      <c r="CM639" s="374"/>
      <c r="CN639" s="374"/>
      <c r="CO639" s="374"/>
      <c r="CP639" s="374"/>
      <c r="CQ639" s="374"/>
      <c r="CR639" s="374"/>
      <c r="CS639" s="374"/>
      <c r="CT639" s="374"/>
      <c r="CU639" s="374"/>
      <c r="CV639" s="374"/>
      <c r="CW639" s="374"/>
      <c r="CX639" s="374"/>
      <c r="CY639" s="374"/>
      <c r="CZ639" s="374"/>
    </row>
    <row r="640" s="378" customFormat="true" ht="25.15" customHeight="true" x14ac:dyDescent="0.2">
      <c r="C640" s="1074"/>
      <c r="D640" s="1075"/>
      <c r="E640" s="636"/>
      <c r="F640" s="636"/>
      <c r="G640" s="636"/>
      <c r="H640" s="1074"/>
      <c r="I640" s="1075"/>
      <c r="J640" s="636"/>
      <c r="K640" s="636"/>
      <c r="L640" s="636"/>
      <c r="M640" s="1074"/>
      <c r="N640" s="1075"/>
      <c r="O640" s="636"/>
      <c r="P640" s="636"/>
      <c r="Q640" s="636"/>
      <c r="AC640" s="371"/>
      <c r="AD640" s="371"/>
      <c r="AE640" s="371"/>
      <c r="AF640" s="371"/>
      <c r="AG640" s="371"/>
      <c r="AH640" s="371"/>
      <c r="AI640" s="371"/>
      <c r="AJ640" s="371"/>
      <c r="AK640" s="371"/>
      <c r="AL640" s="371"/>
      <c r="AM640" s="371"/>
      <c r="AN640" s="371"/>
      <c r="AO640" s="371"/>
      <c r="AP640" s="371"/>
      <c r="AQ640" s="371"/>
      <c r="AR640" s="371"/>
      <c r="AS640" s="371"/>
      <c r="AT640" s="371"/>
      <c r="AU640" s="371"/>
      <c r="AV640" s="371"/>
      <c r="AW640" s="371"/>
      <c r="AX640" s="371"/>
      <c r="AY640" s="371"/>
      <c r="AZ640" s="371"/>
      <c r="BA640" s="374"/>
      <c r="BB640" s="450"/>
      <c r="BC640" s="374"/>
      <c r="BD640" s="374"/>
      <c r="BE640" s="374"/>
      <c r="BF640" s="374"/>
      <c r="BG640" s="374"/>
      <c r="BH640" s="374"/>
      <c r="BI640" s="374"/>
      <c r="BJ640" s="374"/>
      <c r="BK640" s="374"/>
      <c r="BL640" s="374"/>
      <c r="BM640" s="374"/>
      <c r="BN640" s="374"/>
      <c r="BO640" s="374"/>
      <c r="BP640" s="374"/>
      <c r="BQ640" s="374"/>
      <c r="BR640" s="374"/>
      <c r="BS640" s="374"/>
      <c r="BT640" s="374"/>
      <c r="BU640" s="374"/>
      <c r="BV640" s="374"/>
      <c r="BW640" s="374"/>
      <c r="BX640" s="374"/>
      <c r="BY640" s="374"/>
      <c r="BZ640" s="374"/>
      <c r="CA640" s="374"/>
      <c r="CB640" s="374"/>
      <c r="CC640" s="374"/>
      <c r="CD640" s="374"/>
      <c r="CE640" s="374"/>
      <c r="CF640" s="374"/>
      <c r="CG640" s="374"/>
      <c r="CH640" s="374"/>
      <c r="CI640" s="374"/>
      <c r="CJ640" s="374"/>
      <c r="CK640" s="374"/>
      <c r="CL640" s="374"/>
      <c r="CM640" s="374"/>
      <c r="CN640" s="374"/>
      <c r="CO640" s="374"/>
      <c r="CP640" s="374"/>
      <c r="CQ640" s="374"/>
      <c r="CR640" s="374"/>
      <c r="CS640" s="374"/>
      <c r="CT640" s="374"/>
      <c r="CU640" s="374"/>
      <c r="CV640" s="374"/>
      <c r="CW640" s="374"/>
      <c r="CX640" s="374"/>
      <c r="CY640" s="374"/>
      <c r="CZ640" s="374"/>
    </row>
    <row r="641" s="378" customFormat="true" ht="25.15" customHeight="true" x14ac:dyDescent="0.2">
      <c r="C641" s="1074"/>
      <c r="D641" s="1075"/>
      <c r="E641" s="636"/>
      <c r="F641" s="636"/>
      <c r="G641" s="636"/>
      <c r="H641" s="1074"/>
      <c r="I641" s="1075"/>
      <c r="J641" s="636"/>
      <c r="K641" s="636"/>
      <c r="L641" s="636"/>
      <c r="M641" s="1074"/>
      <c r="N641" s="1075"/>
      <c r="O641" s="636"/>
      <c r="P641" s="636"/>
      <c r="Q641" s="636"/>
      <c r="AC641" s="371"/>
      <c r="AD641" s="371"/>
      <c r="AE641" s="371"/>
      <c r="AF641" s="371"/>
      <c r="AG641" s="371"/>
      <c r="AH641" s="371"/>
      <c r="AI641" s="371"/>
      <c r="AJ641" s="371"/>
      <c r="AK641" s="371"/>
      <c r="AL641" s="371"/>
      <c r="AM641" s="371"/>
      <c r="AN641" s="371"/>
      <c r="AO641" s="371"/>
      <c r="AP641" s="371"/>
      <c r="AQ641" s="371"/>
      <c r="AR641" s="371"/>
      <c r="AS641" s="371"/>
      <c r="AT641" s="371"/>
      <c r="AU641" s="371"/>
      <c r="AV641" s="371"/>
      <c r="AW641" s="371"/>
      <c r="AX641" s="371"/>
      <c r="AY641" s="371"/>
      <c r="AZ641" s="371"/>
      <c r="BA641" s="374"/>
      <c r="BB641" s="450"/>
      <c r="BC641" s="374"/>
      <c r="BD641" s="374"/>
      <c r="BE641" s="374"/>
      <c r="BF641" s="374"/>
      <c r="BG641" s="374"/>
      <c r="BH641" s="374"/>
      <c r="BI641" s="374"/>
      <c r="BJ641" s="374"/>
      <c r="BK641" s="374"/>
      <c r="BL641" s="374"/>
      <c r="BM641" s="374"/>
      <c r="BN641" s="374"/>
      <c r="BO641" s="374"/>
      <c r="BP641" s="374"/>
      <c r="BQ641" s="374"/>
      <c r="BR641" s="374"/>
      <c r="BS641" s="374"/>
      <c r="BT641" s="374"/>
      <c r="BU641" s="374"/>
      <c r="BV641" s="374"/>
      <c r="BW641" s="374"/>
      <c r="BX641" s="374"/>
      <c r="BY641" s="374"/>
      <c r="BZ641" s="374"/>
      <c r="CA641" s="374"/>
      <c r="CB641" s="374"/>
      <c r="CC641" s="374"/>
      <c r="CD641" s="374"/>
      <c r="CE641" s="374"/>
      <c r="CF641" s="374"/>
      <c r="CG641" s="374"/>
      <c r="CH641" s="374"/>
      <c r="CI641" s="374"/>
      <c r="CJ641" s="374"/>
      <c r="CK641" s="374"/>
      <c r="CL641" s="374"/>
      <c r="CM641" s="374"/>
      <c r="CN641" s="374"/>
      <c r="CO641" s="374"/>
      <c r="CP641" s="374"/>
      <c r="CQ641" s="374"/>
      <c r="CR641" s="374"/>
      <c r="CS641" s="374"/>
      <c r="CT641" s="374"/>
      <c r="CU641" s="374"/>
      <c r="CV641" s="374"/>
      <c r="CW641" s="374"/>
      <c r="CX641" s="374"/>
      <c r="CY641" s="374"/>
      <c r="CZ641" s="374"/>
    </row>
    <row r="642" s="378" customFormat="true" ht="25.15" customHeight="true" x14ac:dyDescent="0.2">
      <c r="C642" s="1074"/>
      <c r="D642" s="1075"/>
      <c r="E642" s="636"/>
      <c r="F642" s="636"/>
      <c r="G642" s="636"/>
      <c r="H642" s="1074"/>
      <c r="I642" s="1075"/>
      <c r="J642" s="636"/>
      <c r="K642" s="636"/>
      <c r="L642" s="636"/>
      <c r="M642" s="1074"/>
      <c r="N642" s="1075"/>
      <c r="O642" s="636"/>
      <c r="P642" s="636"/>
      <c r="Q642" s="636"/>
      <c r="AC642" s="371"/>
      <c r="AD642" s="371"/>
      <c r="AE642" s="371"/>
      <c r="AF642" s="371"/>
      <c r="AG642" s="371"/>
      <c r="AH642" s="371"/>
      <c r="AI642" s="371"/>
      <c r="AJ642" s="371"/>
      <c r="AK642" s="371"/>
      <c r="AL642" s="371"/>
      <c r="AM642" s="371"/>
      <c r="AN642" s="371"/>
      <c r="AO642" s="371"/>
      <c r="AP642" s="371"/>
      <c r="AQ642" s="371"/>
      <c r="AR642" s="371"/>
      <c r="AS642" s="371"/>
      <c r="AT642" s="371"/>
      <c r="AU642" s="371"/>
      <c r="AV642" s="371"/>
      <c r="AW642" s="371"/>
      <c r="AX642" s="371"/>
      <c r="AY642" s="371"/>
      <c r="AZ642" s="371"/>
      <c r="BA642" s="374"/>
      <c r="BB642" s="450"/>
      <c r="BC642" s="374"/>
      <c r="BD642" s="374"/>
      <c r="BE642" s="374"/>
      <c r="BF642" s="374"/>
      <c r="BG642" s="374"/>
      <c r="BH642" s="374"/>
      <c r="BI642" s="374"/>
      <c r="BJ642" s="374"/>
      <c r="BK642" s="374"/>
      <c r="BL642" s="374"/>
      <c r="BM642" s="374"/>
      <c r="BN642" s="374"/>
      <c r="BO642" s="374"/>
      <c r="BP642" s="374"/>
      <c r="BQ642" s="374"/>
      <c r="BR642" s="374"/>
      <c r="BS642" s="374"/>
      <c r="BT642" s="374"/>
      <c r="BU642" s="374"/>
      <c r="BV642" s="374"/>
      <c r="BW642" s="374"/>
      <c r="BX642" s="374"/>
      <c r="BY642" s="374"/>
      <c r="BZ642" s="374"/>
      <c r="CA642" s="374"/>
      <c r="CB642" s="374"/>
      <c r="CC642" s="374"/>
      <c r="CD642" s="374"/>
      <c r="CE642" s="374"/>
      <c r="CF642" s="374"/>
      <c r="CG642" s="374"/>
      <c r="CH642" s="374"/>
      <c r="CI642" s="374"/>
      <c r="CJ642" s="374"/>
      <c r="CK642" s="374"/>
      <c r="CL642" s="374"/>
      <c r="CM642" s="374"/>
      <c r="CN642" s="374"/>
      <c r="CO642" s="374"/>
      <c r="CP642" s="374"/>
      <c r="CQ642" s="374"/>
      <c r="CR642" s="374"/>
      <c r="CS642" s="374"/>
      <c r="CT642" s="374"/>
      <c r="CU642" s="374"/>
      <c r="CV642" s="374"/>
      <c r="CW642" s="374"/>
      <c r="CX642" s="374"/>
      <c r="CY642" s="374"/>
      <c r="CZ642" s="374"/>
    </row>
    <row r="643" s="378" customFormat="true" ht="25.15" customHeight="true" x14ac:dyDescent="0.2">
      <c r="C643" s="1074"/>
      <c r="D643" s="1075"/>
      <c r="E643" s="636"/>
      <c r="F643" s="636"/>
      <c r="G643" s="636"/>
      <c r="H643" s="1074"/>
      <c r="I643" s="1075"/>
      <c r="J643" s="636"/>
      <c r="K643" s="636"/>
      <c r="L643" s="636"/>
      <c r="M643" s="1074"/>
      <c r="N643" s="1075"/>
      <c r="O643" s="636"/>
      <c r="P643" s="636"/>
      <c r="Q643" s="636"/>
      <c r="AC643" s="371"/>
      <c r="AD643" s="371"/>
      <c r="AE643" s="371"/>
      <c r="AF643" s="371"/>
      <c r="AG643" s="371"/>
      <c r="AH643" s="371"/>
      <c r="AI643" s="371"/>
      <c r="AJ643" s="371"/>
      <c r="AK643" s="371"/>
      <c r="AL643" s="371"/>
      <c r="AM643" s="371"/>
      <c r="AN643" s="371"/>
      <c r="AO643" s="371"/>
      <c r="AP643" s="371"/>
      <c r="AQ643" s="371"/>
      <c r="AR643" s="371"/>
      <c r="AS643" s="371"/>
      <c r="AT643" s="371"/>
      <c r="AU643" s="371"/>
      <c r="AV643" s="371"/>
      <c r="AW643" s="371"/>
      <c r="AX643" s="371"/>
      <c r="AY643" s="371"/>
      <c r="AZ643" s="371"/>
      <c r="BA643" s="374"/>
      <c r="BB643" s="450"/>
      <c r="BC643" s="374"/>
      <c r="BD643" s="374"/>
      <c r="BE643" s="374"/>
      <c r="BF643" s="374"/>
      <c r="BG643" s="374"/>
      <c r="BH643" s="374"/>
      <c r="BI643" s="374"/>
      <c r="BJ643" s="374"/>
      <c r="BK643" s="374"/>
      <c r="BL643" s="374"/>
      <c r="BM643" s="374"/>
      <c r="BN643" s="374"/>
      <c r="BO643" s="374"/>
      <c r="BP643" s="374"/>
      <c r="BQ643" s="374"/>
      <c r="BR643" s="374"/>
      <c r="BS643" s="374"/>
      <c r="BT643" s="374"/>
      <c r="BU643" s="374"/>
      <c r="BV643" s="374"/>
      <c r="BW643" s="374"/>
      <c r="BX643" s="374"/>
      <c r="BY643" s="374"/>
      <c r="BZ643" s="374"/>
      <c r="CA643" s="374"/>
      <c r="CB643" s="374"/>
      <c r="CC643" s="374"/>
      <c r="CD643" s="374"/>
      <c r="CE643" s="374"/>
      <c r="CF643" s="374"/>
      <c r="CG643" s="374"/>
      <c r="CH643" s="374"/>
      <c r="CI643" s="374"/>
      <c r="CJ643" s="374"/>
      <c r="CK643" s="374"/>
      <c r="CL643" s="374"/>
      <c r="CM643" s="374"/>
      <c r="CN643" s="374"/>
      <c r="CO643" s="374"/>
      <c r="CP643" s="374"/>
      <c r="CQ643" s="374"/>
      <c r="CR643" s="374"/>
      <c r="CS643" s="374"/>
      <c r="CT643" s="374"/>
      <c r="CU643" s="374"/>
      <c r="CV643" s="374"/>
      <c r="CW643" s="374"/>
      <c r="CX643" s="374"/>
      <c r="CY643" s="374"/>
      <c r="CZ643" s="374"/>
    </row>
    <row r="644" s="378" customFormat="true" ht="25.15" customHeight="true" x14ac:dyDescent="0.2">
      <c r="C644" s="1074"/>
      <c r="D644" s="1075"/>
      <c r="E644" s="636"/>
      <c r="F644" s="636"/>
      <c r="G644" s="636"/>
      <c r="H644" s="1074"/>
      <c r="I644" s="1075"/>
      <c r="J644" s="636"/>
      <c r="K644" s="636"/>
      <c r="L644" s="636"/>
      <c r="M644" s="1074"/>
      <c r="N644" s="1075"/>
      <c r="O644" s="636"/>
      <c r="P644" s="636"/>
      <c r="Q644" s="636"/>
      <c r="AC644" s="371"/>
      <c r="AD644" s="371"/>
      <c r="AE644" s="371"/>
      <c r="AF644" s="371"/>
      <c r="AG644" s="371"/>
      <c r="AH644" s="371"/>
      <c r="AI644" s="371"/>
      <c r="AJ644" s="371"/>
      <c r="AK644" s="371"/>
      <c r="AL644" s="371"/>
      <c r="AM644" s="371"/>
      <c r="AN644" s="371"/>
      <c r="AO644" s="371"/>
      <c r="AP644" s="371"/>
      <c r="AQ644" s="371"/>
      <c r="AR644" s="371"/>
      <c r="AS644" s="371"/>
      <c r="AT644" s="371"/>
      <c r="AU644" s="371"/>
      <c r="AV644" s="371"/>
      <c r="AW644" s="371"/>
      <c r="AX644" s="371"/>
      <c r="AY644" s="371"/>
      <c r="AZ644" s="371"/>
      <c r="BA644" s="374"/>
      <c r="BB644" s="450"/>
      <c r="BC644" s="374"/>
      <c r="BD644" s="374"/>
      <c r="BE644" s="374"/>
      <c r="BF644" s="374"/>
      <c r="BG644" s="374"/>
      <c r="BH644" s="374"/>
      <c r="BI644" s="374"/>
      <c r="BJ644" s="374"/>
      <c r="BK644" s="374"/>
      <c r="BL644" s="374"/>
      <c r="BM644" s="374"/>
      <c r="BN644" s="374"/>
      <c r="BO644" s="374"/>
      <c r="BP644" s="374"/>
      <c r="BQ644" s="374"/>
      <c r="BR644" s="374"/>
      <c r="BS644" s="374"/>
      <c r="BT644" s="374"/>
      <c r="BU644" s="374"/>
      <c r="BV644" s="374"/>
      <c r="BW644" s="374"/>
      <c r="BX644" s="374"/>
      <c r="BY644" s="374"/>
      <c r="BZ644" s="374"/>
      <c r="CA644" s="374"/>
      <c r="CB644" s="374"/>
      <c r="CC644" s="374"/>
      <c r="CD644" s="374"/>
      <c r="CE644" s="374"/>
      <c r="CF644" s="374"/>
      <c r="CG644" s="374"/>
      <c r="CH644" s="374"/>
      <c r="CI644" s="374"/>
      <c r="CJ644" s="374"/>
      <c r="CK644" s="374"/>
      <c r="CL644" s="374"/>
      <c r="CM644" s="374"/>
      <c r="CN644" s="374"/>
      <c r="CO644" s="374"/>
      <c r="CP644" s="374"/>
      <c r="CQ644" s="374"/>
      <c r="CR644" s="374"/>
      <c r="CS644" s="374"/>
      <c r="CT644" s="374"/>
      <c r="CU644" s="374"/>
      <c r="CV644" s="374"/>
      <c r="CW644" s="374"/>
      <c r="CX644" s="374"/>
      <c r="CY644" s="374"/>
      <c r="CZ644" s="374"/>
    </row>
    <row r="645" s="378" customFormat="true" ht="25.15" customHeight="true" x14ac:dyDescent="0.2">
      <c r="C645" s="1074"/>
      <c r="D645" s="1075"/>
      <c r="E645" s="636"/>
      <c r="F645" s="636"/>
      <c r="G645" s="636"/>
      <c r="H645" s="1074"/>
      <c r="I645" s="1075"/>
      <c r="J645" s="636"/>
      <c r="K645" s="636"/>
      <c r="L645" s="636"/>
      <c r="M645" s="1074"/>
      <c r="N645" s="1075"/>
      <c r="O645" s="636"/>
      <c r="P645" s="636"/>
      <c r="Q645" s="636"/>
      <c r="AC645" s="371"/>
      <c r="AD645" s="371"/>
      <c r="AE645" s="371"/>
      <c r="AF645" s="371"/>
      <c r="AG645" s="371"/>
      <c r="AH645" s="371"/>
      <c r="AI645" s="371"/>
      <c r="AJ645" s="371"/>
      <c r="AK645" s="371"/>
      <c r="AL645" s="371"/>
      <c r="AM645" s="371"/>
      <c r="AN645" s="371"/>
      <c r="AO645" s="371"/>
      <c r="AP645" s="371"/>
      <c r="AQ645" s="371"/>
      <c r="AR645" s="371"/>
      <c r="AS645" s="371"/>
      <c r="AT645" s="371"/>
      <c r="AU645" s="371"/>
      <c r="AV645" s="371"/>
      <c r="AW645" s="371"/>
      <c r="AX645" s="371"/>
      <c r="AY645" s="371"/>
      <c r="AZ645" s="371"/>
      <c r="BA645" s="374"/>
      <c r="BB645" s="450"/>
      <c r="BC645" s="374"/>
      <c r="BD645" s="374"/>
      <c r="BE645" s="374"/>
      <c r="BF645" s="374"/>
      <c r="BG645" s="374"/>
      <c r="BH645" s="374"/>
      <c r="BI645" s="374"/>
      <c r="BJ645" s="374"/>
      <c r="BK645" s="374"/>
      <c r="BL645" s="374"/>
      <c r="BM645" s="374"/>
      <c r="BN645" s="374"/>
      <c r="BO645" s="374"/>
      <c r="BP645" s="374"/>
      <c r="BQ645" s="374"/>
      <c r="BR645" s="374"/>
      <c r="BS645" s="374"/>
      <c r="BT645" s="374"/>
      <c r="BU645" s="374"/>
      <c r="BV645" s="374"/>
      <c r="BW645" s="374"/>
      <c r="BX645" s="374"/>
      <c r="BY645" s="374"/>
      <c r="BZ645" s="374"/>
      <c r="CA645" s="374"/>
      <c r="CB645" s="374"/>
      <c r="CC645" s="374"/>
      <c r="CD645" s="374"/>
      <c r="CE645" s="374"/>
      <c r="CF645" s="374"/>
      <c r="CG645" s="374"/>
      <c r="CH645" s="374"/>
      <c r="CI645" s="374"/>
      <c r="CJ645" s="374"/>
      <c r="CK645" s="374"/>
      <c r="CL645" s="374"/>
      <c r="CM645" s="374"/>
      <c r="CN645" s="374"/>
      <c r="CO645" s="374"/>
      <c r="CP645" s="374"/>
      <c r="CQ645" s="374"/>
      <c r="CR645" s="374"/>
      <c r="CS645" s="374"/>
      <c r="CT645" s="374"/>
      <c r="CU645" s="374"/>
      <c r="CV645" s="374"/>
      <c r="CW645" s="374"/>
      <c r="CX645" s="374"/>
      <c r="CY645" s="374"/>
      <c r="CZ645" s="374"/>
    </row>
    <row r="646" s="378" customFormat="true" ht="25.15" customHeight="true" x14ac:dyDescent="0.2">
      <c r="C646" s="1074"/>
      <c r="D646" s="1075"/>
      <c r="E646" s="636"/>
      <c r="F646" s="636"/>
      <c r="G646" s="636"/>
      <c r="H646" s="1074"/>
      <c r="I646" s="1075"/>
      <c r="J646" s="636"/>
      <c r="K646" s="636"/>
      <c r="L646" s="636"/>
      <c r="M646" s="1074"/>
      <c r="N646" s="1075"/>
      <c r="O646" s="636"/>
      <c r="P646" s="636"/>
      <c r="Q646" s="636"/>
      <c r="AC646" s="371"/>
      <c r="AD646" s="371"/>
      <c r="AE646" s="371"/>
      <c r="AF646" s="371"/>
      <c r="AG646" s="371"/>
      <c r="AH646" s="371"/>
      <c r="AI646" s="371"/>
      <c r="AJ646" s="371"/>
      <c r="AK646" s="371"/>
      <c r="AL646" s="371"/>
      <c r="AM646" s="371"/>
      <c r="AN646" s="371"/>
      <c r="AO646" s="371"/>
      <c r="AP646" s="371"/>
      <c r="AQ646" s="371"/>
      <c r="AR646" s="371"/>
      <c r="AS646" s="371"/>
      <c r="AT646" s="371"/>
      <c r="AU646" s="371"/>
      <c r="AV646" s="371"/>
      <c r="AW646" s="371"/>
      <c r="AX646" s="371"/>
      <c r="AY646" s="371"/>
      <c r="AZ646" s="371"/>
      <c r="BA646" s="374"/>
      <c r="BB646" s="450"/>
      <c r="BC646" s="374"/>
      <c r="BD646" s="374"/>
      <c r="BE646" s="374"/>
      <c r="BF646" s="374"/>
      <c r="BG646" s="374"/>
      <c r="BH646" s="374"/>
      <c r="BI646" s="374"/>
      <c r="BJ646" s="374"/>
      <c r="BK646" s="374"/>
      <c r="BL646" s="374"/>
      <c r="BM646" s="374"/>
      <c r="BN646" s="374"/>
      <c r="BO646" s="374"/>
      <c r="BP646" s="374"/>
      <c r="BQ646" s="374"/>
      <c r="BR646" s="374"/>
      <c r="BS646" s="374"/>
      <c r="BT646" s="374"/>
      <c r="BU646" s="374"/>
      <c r="BV646" s="374"/>
      <c r="BW646" s="374"/>
      <c r="BX646" s="374"/>
      <c r="BY646" s="374"/>
      <c r="BZ646" s="374"/>
      <c r="CA646" s="374"/>
      <c r="CB646" s="374"/>
      <c r="CC646" s="374"/>
      <c r="CD646" s="374"/>
      <c r="CE646" s="374"/>
      <c r="CF646" s="374"/>
      <c r="CG646" s="374"/>
      <c r="CH646" s="374"/>
      <c r="CI646" s="374"/>
      <c r="CJ646" s="374"/>
      <c r="CK646" s="374"/>
      <c r="CL646" s="374"/>
      <c r="CM646" s="374"/>
      <c r="CN646" s="374"/>
      <c r="CO646" s="374"/>
      <c r="CP646" s="374"/>
      <c r="CQ646" s="374"/>
      <c r="CR646" s="374"/>
      <c r="CS646" s="374"/>
      <c r="CT646" s="374"/>
      <c r="CU646" s="374"/>
      <c r="CV646" s="374"/>
      <c r="CW646" s="374"/>
      <c r="CX646" s="374"/>
      <c r="CY646" s="374"/>
      <c r="CZ646" s="374"/>
    </row>
    <row r="647" s="378" customFormat="true" ht="25.15" customHeight="true" x14ac:dyDescent="0.2">
      <c r="C647" s="1074"/>
      <c r="D647" s="1075"/>
      <c r="E647" s="636"/>
      <c r="F647" s="636"/>
      <c r="G647" s="636"/>
      <c r="H647" s="1074"/>
      <c r="I647" s="1075"/>
      <c r="J647" s="636"/>
      <c r="K647" s="636"/>
      <c r="L647" s="636"/>
      <c r="M647" s="1074"/>
      <c r="N647" s="1075"/>
      <c r="O647" s="636"/>
      <c r="P647" s="636"/>
      <c r="Q647" s="636"/>
      <c r="AC647" s="371"/>
      <c r="AD647" s="371"/>
      <c r="AE647" s="371"/>
      <c r="AF647" s="371"/>
      <c r="AG647" s="371"/>
      <c r="AH647" s="371"/>
      <c r="AI647" s="371"/>
      <c r="AJ647" s="371"/>
      <c r="AK647" s="371"/>
      <c r="AL647" s="371"/>
      <c r="AM647" s="371"/>
      <c r="AN647" s="371"/>
      <c r="AO647" s="371"/>
      <c r="AP647" s="371"/>
      <c r="AQ647" s="371"/>
      <c r="AR647" s="371"/>
      <c r="AS647" s="371"/>
      <c r="AT647" s="371"/>
      <c r="AU647" s="371"/>
      <c r="AV647" s="371"/>
      <c r="AW647" s="371"/>
      <c r="AX647" s="371"/>
      <c r="AY647" s="371"/>
      <c r="AZ647" s="371"/>
      <c r="BA647" s="374"/>
      <c r="BB647" s="450"/>
      <c r="BC647" s="374"/>
      <c r="BD647" s="374"/>
      <c r="BE647" s="374"/>
      <c r="BF647" s="374"/>
      <c r="BG647" s="374"/>
      <c r="BH647" s="374"/>
      <c r="BI647" s="374"/>
      <c r="BJ647" s="374"/>
      <c r="BK647" s="374"/>
      <c r="BL647" s="374"/>
      <c r="BM647" s="374"/>
      <c r="BN647" s="374"/>
      <c r="BO647" s="374"/>
      <c r="BP647" s="374"/>
      <c r="BQ647" s="374"/>
      <c r="BR647" s="374"/>
      <c r="BS647" s="374"/>
      <c r="BT647" s="374"/>
      <c r="BU647" s="374"/>
      <c r="BV647" s="374"/>
      <c r="BW647" s="374"/>
      <c r="BX647" s="374"/>
      <c r="BY647" s="374"/>
      <c r="BZ647" s="374"/>
      <c r="CA647" s="374"/>
      <c r="CB647" s="374"/>
      <c r="CC647" s="374"/>
      <c r="CD647" s="374"/>
      <c r="CE647" s="374"/>
      <c r="CF647" s="374"/>
      <c r="CG647" s="374"/>
      <c r="CH647" s="374"/>
      <c r="CI647" s="374"/>
      <c r="CJ647" s="374"/>
      <c r="CK647" s="374"/>
      <c r="CL647" s="374"/>
      <c r="CM647" s="374"/>
      <c r="CN647" s="374"/>
      <c r="CO647" s="374"/>
      <c r="CP647" s="374"/>
      <c r="CQ647" s="374"/>
      <c r="CR647" s="374"/>
      <c r="CS647" s="374"/>
      <c r="CT647" s="374"/>
      <c r="CU647" s="374"/>
      <c r="CV647" s="374"/>
      <c r="CW647" s="374"/>
      <c r="CX647" s="374"/>
      <c r="CY647" s="374"/>
      <c r="CZ647" s="374"/>
    </row>
    <row r="648" s="378" customFormat="true" ht="25.15" customHeight="true" x14ac:dyDescent="0.2">
      <c r="C648" s="1074"/>
      <c r="D648" s="1075"/>
      <c r="E648" s="636"/>
      <c r="F648" s="636"/>
      <c r="G648" s="636"/>
      <c r="H648" s="1074"/>
      <c r="I648" s="1075"/>
      <c r="J648" s="636"/>
      <c r="K648" s="636"/>
      <c r="L648" s="636"/>
      <c r="M648" s="1074"/>
      <c r="N648" s="1075"/>
      <c r="O648" s="636"/>
      <c r="P648" s="636"/>
      <c r="Q648" s="636"/>
      <c r="AC648" s="371"/>
      <c r="AD648" s="371"/>
      <c r="AE648" s="371"/>
      <c r="AF648" s="371"/>
      <c r="AG648" s="371"/>
      <c r="AH648" s="371"/>
      <c r="AI648" s="371"/>
      <c r="AJ648" s="371"/>
      <c r="AK648" s="371"/>
      <c r="AL648" s="371"/>
      <c r="AM648" s="371"/>
      <c r="AN648" s="371"/>
      <c r="AO648" s="371"/>
      <c r="AP648" s="371"/>
      <c r="AQ648" s="371"/>
      <c r="AR648" s="371"/>
      <c r="AS648" s="371"/>
      <c r="AT648" s="371"/>
      <c r="AU648" s="371"/>
      <c r="AV648" s="371"/>
      <c r="AW648" s="371"/>
      <c r="AX648" s="371"/>
      <c r="AY648" s="371"/>
      <c r="AZ648" s="371"/>
      <c r="BA648" s="374"/>
      <c r="BB648" s="450"/>
      <c r="BC648" s="374"/>
      <c r="BD648" s="374"/>
      <c r="BE648" s="374"/>
      <c r="BF648" s="374"/>
      <c r="BG648" s="374"/>
      <c r="BH648" s="374"/>
      <c r="BI648" s="374"/>
      <c r="BJ648" s="374"/>
      <c r="BK648" s="374"/>
      <c r="BL648" s="374"/>
      <c r="BM648" s="374"/>
      <c r="BN648" s="374"/>
      <c r="BO648" s="374"/>
      <c r="BP648" s="374"/>
      <c r="BQ648" s="374"/>
      <c r="BR648" s="374"/>
      <c r="BS648" s="374"/>
      <c r="BT648" s="374"/>
      <c r="BU648" s="374"/>
      <c r="BV648" s="374"/>
      <c r="BW648" s="374"/>
      <c r="BX648" s="374"/>
      <c r="BY648" s="374"/>
      <c r="BZ648" s="374"/>
      <c r="CA648" s="374"/>
      <c r="CB648" s="374"/>
      <c r="CC648" s="374"/>
      <c r="CD648" s="374"/>
      <c r="CE648" s="374"/>
      <c r="CF648" s="374"/>
      <c r="CG648" s="374"/>
      <c r="CH648" s="374"/>
      <c r="CI648" s="374"/>
      <c r="CJ648" s="374"/>
      <c r="CK648" s="374"/>
      <c r="CL648" s="374"/>
      <c r="CM648" s="374"/>
      <c r="CN648" s="374"/>
      <c r="CO648" s="374"/>
      <c r="CP648" s="374"/>
      <c r="CQ648" s="374"/>
      <c r="CR648" s="374"/>
      <c r="CS648" s="374"/>
      <c r="CT648" s="374"/>
      <c r="CU648" s="374"/>
      <c r="CV648" s="374"/>
      <c r="CW648" s="374"/>
      <c r="CX648" s="374"/>
      <c r="CY648" s="374"/>
      <c r="CZ648" s="374"/>
    </row>
    <row r="649" s="378" customFormat="true" ht="25.15" customHeight="true" x14ac:dyDescent="0.2">
      <c r="C649" s="1074"/>
      <c r="D649" s="1075"/>
      <c r="E649" s="636"/>
      <c r="F649" s="636"/>
      <c r="G649" s="636"/>
      <c r="H649" s="1074"/>
      <c r="I649" s="1075"/>
      <c r="J649" s="636"/>
      <c r="K649" s="636"/>
      <c r="L649" s="636"/>
      <c r="M649" s="1074"/>
      <c r="N649" s="1075"/>
      <c r="O649" s="636"/>
      <c r="P649" s="636"/>
      <c r="Q649" s="636"/>
      <c r="AC649" s="371"/>
      <c r="AD649" s="371"/>
      <c r="AE649" s="371"/>
      <c r="AF649" s="371"/>
      <c r="AG649" s="371"/>
      <c r="AH649" s="371"/>
      <c r="AI649" s="371"/>
      <c r="AJ649" s="371"/>
      <c r="AK649" s="371"/>
      <c r="AL649" s="371"/>
      <c r="AM649" s="371"/>
      <c r="AN649" s="371"/>
      <c r="AO649" s="371"/>
      <c r="AP649" s="371"/>
      <c r="AQ649" s="371"/>
      <c r="AR649" s="371"/>
      <c r="AS649" s="371"/>
      <c r="AT649" s="371"/>
      <c r="AU649" s="371"/>
      <c r="AV649" s="371"/>
      <c r="AW649" s="371"/>
      <c r="AX649" s="371"/>
      <c r="AY649" s="371"/>
      <c r="AZ649" s="371"/>
      <c r="BA649" s="374"/>
      <c r="BB649" s="450"/>
      <c r="BC649" s="374"/>
      <c r="BD649" s="374"/>
      <c r="BE649" s="374"/>
      <c r="BF649" s="374"/>
      <c r="BG649" s="374"/>
      <c r="BH649" s="374"/>
      <c r="BI649" s="374"/>
      <c r="BJ649" s="374"/>
      <c r="BK649" s="374"/>
      <c r="BL649" s="374"/>
      <c r="BM649" s="374"/>
      <c r="BN649" s="374"/>
      <c r="BO649" s="374"/>
      <c r="BP649" s="374"/>
      <c r="BQ649" s="374"/>
      <c r="BR649" s="374"/>
      <c r="BS649" s="374"/>
      <c r="BT649" s="374"/>
      <c r="BU649" s="374"/>
      <c r="BV649" s="374"/>
      <c r="BW649" s="374"/>
      <c r="BX649" s="374"/>
      <c r="BY649" s="374"/>
      <c r="BZ649" s="374"/>
      <c r="CA649" s="374"/>
      <c r="CB649" s="374"/>
      <c r="CC649" s="374"/>
      <c r="CD649" s="374"/>
      <c r="CE649" s="374"/>
      <c r="CF649" s="374"/>
      <c r="CG649" s="374"/>
      <c r="CH649" s="374"/>
      <c r="CI649" s="374"/>
      <c r="CJ649" s="374"/>
      <c r="CK649" s="374"/>
      <c r="CL649" s="374"/>
      <c r="CM649" s="374"/>
      <c r="CN649" s="374"/>
      <c r="CO649" s="374"/>
      <c r="CP649" s="374"/>
      <c r="CQ649" s="374"/>
      <c r="CR649" s="374"/>
      <c r="CS649" s="374"/>
      <c r="CT649" s="374"/>
      <c r="CU649" s="374"/>
      <c r="CV649" s="374"/>
      <c r="CW649" s="374"/>
      <c r="CX649" s="374"/>
      <c r="CY649" s="374"/>
      <c r="CZ649" s="374"/>
    </row>
    <row r="650" s="378" customFormat="true" ht="25.15" customHeight="true" x14ac:dyDescent="0.2">
      <c r="C650" s="1074"/>
      <c r="D650" s="1075"/>
      <c r="E650" s="636"/>
      <c r="F650" s="636"/>
      <c r="G650" s="636"/>
      <c r="H650" s="1074"/>
      <c r="I650" s="1075"/>
      <c r="J650" s="636"/>
      <c r="K650" s="636"/>
      <c r="L650" s="636"/>
      <c r="M650" s="1074"/>
      <c r="N650" s="1075"/>
      <c r="O650" s="636"/>
      <c r="P650" s="636"/>
      <c r="Q650" s="636"/>
      <c r="AC650" s="371"/>
      <c r="AD650" s="371"/>
      <c r="AE650" s="371"/>
      <c r="AF650" s="371"/>
      <c r="AG650" s="371"/>
      <c r="AH650" s="371"/>
      <c r="AI650" s="371"/>
      <c r="AJ650" s="371"/>
      <c r="AK650" s="371"/>
      <c r="AL650" s="371"/>
      <c r="AM650" s="371"/>
      <c r="AN650" s="371"/>
      <c r="AO650" s="371"/>
      <c r="AP650" s="371"/>
      <c r="AQ650" s="371"/>
      <c r="AR650" s="371"/>
      <c r="AS650" s="371"/>
      <c r="AT650" s="371"/>
      <c r="AU650" s="371"/>
      <c r="AV650" s="371"/>
      <c r="AW650" s="371"/>
      <c r="AX650" s="371"/>
      <c r="AY650" s="371"/>
      <c r="AZ650" s="371"/>
      <c r="BA650" s="374"/>
      <c r="BB650" s="450"/>
      <c r="BC650" s="374"/>
      <c r="BD650" s="374"/>
      <c r="BE650" s="374"/>
      <c r="BF650" s="374"/>
      <c r="BG650" s="374"/>
      <c r="BH650" s="374"/>
      <c r="BI650" s="374"/>
      <c r="BJ650" s="374"/>
      <c r="BK650" s="374"/>
      <c r="BL650" s="374"/>
      <c r="BM650" s="374"/>
      <c r="BN650" s="374"/>
      <c r="BO650" s="374"/>
      <c r="BP650" s="374"/>
      <c r="BQ650" s="374"/>
      <c r="BR650" s="374"/>
      <c r="BS650" s="374"/>
      <c r="BT650" s="374"/>
      <c r="BU650" s="374"/>
      <c r="BV650" s="374"/>
      <c r="BW650" s="374"/>
      <c r="BX650" s="374"/>
      <c r="BY650" s="374"/>
      <c r="BZ650" s="374"/>
      <c r="CA650" s="374"/>
      <c r="CB650" s="374"/>
      <c r="CC650" s="374"/>
      <c r="CD650" s="374"/>
      <c r="CE650" s="374"/>
      <c r="CF650" s="374"/>
      <c r="CG650" s="374"/>
      <c r="CH650" s="374"/>
      <c r="CI650" s="374"/>
      <c r="CJ650" s="374"/>
      <c r="CK650" s="374"/>
      <c r="CL650" s="374"/>
      <c r="CM650" s="374"/>
      <c r="CN650" s="374"/>
      <c r="CO650" s="374"/>
      <c r="CP650" s="374"/>
      <c r="CQ650" s="374"/>
      <c r="CR650" s="374"/>
      <c r="CS650" s="374"/>
      <c r="CT650" s="374"/>
      <c r="CU650" s="374"/>
      <c r="CV650" s="374"/>
      <c r="CW650" s="374"/>
      <c r="CX650" s="374"/>
      <c r="CY650" s="374"/>
      <c r="CZ650" s="374"/>
    </row>
    <row r="651" s="378" customFormat="true" ht="25.15" customHeight="true" x14ac:dyDescent="0.2">
      <c r="C651" s="1074"/>
      <c r="D651" s="1075"/>
      <c r="E651" s="636"/>
      <c r="F651" s="636"/>
      <c r="G651" s="636"/>
      <c r="H651" s="1074"/>
      <c r="I651" s="1075"/>
      <c r="J651" s="636"/>
      <c r="K651" s="636"/>
      <c r="L651" s="636"/>
      <c r="M651" s="1074"/>
      <c r="N651" s="1075"/>
      <c r="O651" s="636"/>
      <c r="P651" s="636"/>
      <c r="Q651" s="636"/>
      <c r="AC651" s="371"/>
      <c r="AD651" s="371"/>
      <c r="AE651" s="371"/>
      <c r="AF651" s="371"/>
      <c r="AG651" s="371"/>
      <c r="AH651" s="371"/>
      <c r="AI651" s="371"/>
      <c r="AJ651" s="371"/>
      <c r="AK651" s="371"/>
      <c r="AL651" s="371"/>
      <c r="AM651" s="371"/>
      <c r="AN651" s="371"/>
      <c r="AO651" s="371"/>
      <c r="AP651" s="371"/>
      <c r="AQ651" s="371"/>
      <c r="AR651" s="371"/>
      <c r="AS651" s="371"/>
      <c r="AT651" s="371"/>
      <c r="AU651" s="371"/>
      <c r="AV651" s="371"/>
      <c r="AW651" s="371"/>
      <c r="AX651" s="371"/>
      <c r="AY651" s="371"/>
      <c r="AZ651" s="371"/>
      <c r="BA651" s="374"/>
      <c r="BB651" s="450"/>
      <c r="BC651" s="374"/>
      <c r="BD651" s="374"/>
      <c r="BE651" s="374"/>
      <c r="BF651" s="374"/>
      <c r="BG651" s="374"/>
      <c r="BH651" s="374"/>
      <c r="BI651" s="374"/>
      <c r="BJ651" s="374"/>
      <c r="BK651" s="374"/>
      <c r="BL651" s="374"/>
      <c r="BM651" s="374"/>
      <c r="BN651" s="374"/>
      <c r="BO651" s="374"/>
      <c r="BP651" s="374"/>
      <c r="BQ651" s="374"/>
      <c r="BR651" s="374"/>
      <c r="BS651" s="374"/>
      <c r="BT651" s="374"/>
      <c r="BU651" s="374"/>
      <c r="BV651" s="374"/>
      <c r="BW651" s="374"/>
      <c r="BX651" s="374"/>
      <c r="BY651" s="374"/>
      <c r="BZ651" s="374"/>
      <c r="CA651" s="374"/>
      <c r="CB651" s="374"/>
      <c r="CC651" s="374"/>
      <c r="CD651" s="374"/>
      <c r="CE651" s="374"/>
      <c r="CF651" s="374"/>
      <c r="CG651" s="374"/>
      <c r="CH651" s="374"/>
      <c r="CI651" s="374"/>
      <c r="CJ651" s="374"/>
      <c r="CK651" s="374"/>
      <c r="CL651" s="374"/>
      <c r="CM651" s="374"/>
      <c r="CN651" s="374"/>
      <c r="CO651" s="374"/>
      <c r="CP651" s="374"/>
      <c r="CQ651" s="374"/>
      <c r="CR651" s="374"/>
      <c r="CS651" s="374"/>
      <c r="CT651" s="374"/>
      <c r="CU651" s="374"/>
      <c r="CV651" s="374"/>
      <c r="CW651" s="374"/>
      <c r="CX651" s="374"/>
      <c r="CY651" s="374"/>
      <c r="CZ651" s="374"/>
    </row>
    <row r="652" s="378" customFormat="true" ht="25.15" customHeight="true" x14ac:dyDescent="0.2">
      <c r="C652" s="1074"/>
      <c r="D652" s="1075"/>
      <c r="E652" s="636"/>
      <c r="F652" s="636"/>
      <c r="G652" s="636"/>
      <c r="H652" s="1074"/>
      <c r="I652" s="1075"/>
      <c r="J652" s="636"/>
      <c r="K652" s="636"/>
      <c r="L652" s="636"/>
      <c r="M652" s="1074"/>
      <c r="N652" s="1075"/>
      <c r="O652" s="636"/>
      <c r="P652" s="636"/>
      <c r="Q652" s="636"/>
      <c r="AC652" s="371"/>
      <c r="AD652" s="371"/>
      <c r="AE652" s="371"/>
      <c r="AF652" s="371"/>
      <c r="AG652" s="371"/>
      <c r="AH652" s="371"/>
      <c r="AI652" s="371"/>
      <c r="AJ652" s="371"/>
      <c r="AK652" s="371"/>
      <c r="AL652" s="371"/>
      <c r="AM652" s="371"/>
      <c r="AN652" s="371"/>
      <c r="AO652" s="371"/>
      <c r="AP652" s="371"/>
      <c r="AQ652" s="371"/>
      <c r="AR652" s="371"/>
      <c r="AS652" s="371"/>
      <c r="AT652" s="371"/>
      <c r="AU652" s="371"/>
      <c r="AV652" s="371"/>
      <c r="AW652" s="371"/>
      <c r="AX652" s="371"/>
      <c r="AY652" s="371"/>
      <c r="AZ652" s="371"/>
      <c r="BA652" s="374"/>
      <c r="BB652" s="450"/>
      <c r="BC652" s="374"/>
      <c r="BD652" s="374"/>
      <c r="BE652" s="374"/>
      <c r="BF652" s="374"/>
      <c r="BG652" s="374"/>
      <c r="BH652" s="374"/>
      <c r="BI652" s="374"/>
      <c r="BJ652" s="374"/>
      <c r="BK652" s="374"/>
      <c r="BL652" s="374"/>
      <c r="BM652" s="374"/>
      <c r="BN652" s="374"/>
      <c r="BO652" s="374"/>
      <c r="BP652" s="374"/>
      <c r="BQ652" s="374"/>
      <c r="BR652" s="374"/>
      <c r="BS652" s="374"/>
      <c r="BT652" s="374"/>
      <c r="BU652" s="374"/>
      <c r="BV652" s="374"/>
      <c r="BW652" s="374"/>
      <c r="BX652" s="374"/>
      <c r="BY652" s="374"/>
      <c r="BZ652" s="374"/>
      <c r="CA652" s="374"/>
      <c r="CB652" s="374"/>
      <c r="CC652" s="374"/>
      <c r="CD652" s="374"/>
      <c r="CE652" s="374"/>
      <c r="CF652" s="374"/>
      <c r="CG652" s="374"/>
      <c r="CH652" s="374"/>
      <c r="CI652" s="374"/>
      <c r="CJ652" s="374"/>
      <c r="CK652" s="374"/>
      <c r="CL652" s="374"/>
      <c r="CM652" s="374"/>
      <c r="CN652" s="374"/>
      <c r="CO652" s="374"/>
      <c r="CP652" s="374"/>
      <c r="CQ652" s="374"/>
      <c r="CR652" s="374"/>
      <c r="CS652" s="374"/>
      <c r="CT652" s="374"/>
      <c r="CU652" s="374"/>
      <c r="CV652" s="374"/>
      <c r="CW652" s="374"/>
      <c r="CX652" s="374"/>
      <c r="CY652" s="374"/>
      <c r="CZ652" s="374"/>
    </row>
    <row r="653" s="378" customFormat="true" ht="25.15" customHeight="true" x14ac:dyDescent="0.2">
      <c r="C653" s="1074"/>
      <c r="D653" s="1075"/>
      <c r="E653" s="636"/>
      <c r="F653" s="636"/>
      <c r="G653" s="636"/>
      <c r="H653" s="1074"/>
      <c r="I653" s="1075"/>
      <c r="J653" s="636"/>
      <c r="K653" s="636"/>
      <c r="L653" s="636"/>
      <c r="M653" s="1074"/>
      <c r="N653" s="1075"/>
      <c r="O653" s="636"/>
      <c r="P653" s="636"/>
      <c r="Q653" s="636"/>
      <c r="AC653" s="371"/>
      <c r="AD653" s="371"/>
      <c r="AE653" s="371"/>
      <c r="AF653" s="371"/>
      <c r="AG653" s="371"/>
      <c r="AH653" s="371"/>
      <c r="AI653" s="371"/>
      <c r="AJ653" s="371"/>
      <c r="AK653" s="371"/>
      <c r="AL653" s="371"/>
      <c r="AM653" s="371"/>
      <c r="AN653" s="371"/>
      <c r="AO653" s="371"/>
      <c r="AP653" s="371"/>
      <c r="AQ653" s="371"/>
      <c r="AR653" s="371"/>
      <c r="AS653" s="371"/>
      <c r="AT653" s="371"/>
      <c r="AU653" s="371"/>
      <c r="AV653" s="371"/>
      <c r="AW653" s="371"/>
      <c r="AX653" s="371"/>
      <c r="AY653" s="371"/>
      <c r="AZ653" s="371"/>
      <c r="BA653" s="374"/>
      <c r="BB653" s="450"/>
      <c r="BC653" s="374"/>
      <c r="BD653" s="374"/>
      <c r="BE653" s="374"/>
      <c r="BF653" s="374"/>
      <c r="BG653" s="374"/>
      <c r="BH653" s="374"/>
      <c r="BI653" s="374"/>
      <c r="BJ653" s="374"/>
      <c r="BK653" s="374"/>
      <c r="BL653" s="374"/>
      <c r="BM653" s="374"/>
      <c r="BN653" s="374"/>
      <c r="BO653" s="374"/>
      <c r="BP653" s="374"/>
      <c r="BQ653" s="374"/>
      <c r="BR653" s="374"/>
      <c r="BS653" s="374"/>
      <c r="BT653" s="374"/>
      <c r="BU653" s="374"/>
      <c r="BV653" s="374"/>
      <c r="BW653" s="374"/>
      <c r="BX653" s="374"/>
      <c r="BY653" s="374"/>
      <c r="BZ653" s="374"/>
      <c r="CA653" s="374"/>
      <c r="CB653" s="374"/>
      <c r="CC653" s="374"/>
      <c r="CD653" s="374"/>
      <c r="CE653" s="374"/>
      <c r="CF653" s="374"/>
      <c r="CG653" s="374"/>
      <c r="CH653" s="374"/>
      <c r="CI653" s="374"/>
      <c r="CJ653" s="374"/>
      <c r="CK653" s="374"/>
      <c r="CL653" s="374"/>
      <c r="CM653" s="374"/>
      <c r="CN653" s="374"/>
      <c r="CO653" s="374"/>
      <c r="CP653" s="374"/>
      <c r="CQ653" s="374"/>
      <c r="CR653" s="374"/>
      <c r="CS653" s="374"/>
      <c r="CT653" s="374"/>
      <c r="CU653" s="374"/>
      <c r="CV653" s="374"/>
      <c r="CW653" s="374"/>
      <c r="CX653" s="374"/>
      <c r="CY653" s="374"/>
      <c r="CZ653" s="374"/>
    </row>
    <row r="654" s="378" customFormat="true" ht="25.15" customHeight="true" x14ac:dyDescent="0.2">
      <c r="C654" s="1074"/>
      <c r="D654" s="1075"/>
      <c r="E654" s="636"/>
      <c r="F654" s="636"/>
      <c r="G654" s="636"/>
      <c r="H654" s="1074"/>
      <c r="I654" s="1075"/>
      <c r="J654" s="636"/>
      <c r="K654" s="636"/>
      <c r="L654" s="636"/>
      <c r="M654" s="1074"/>
      <c r="N654" s="1075"/>
      <c r="O654" s="636"/>
      <c r="P654" s="636"/>
      <c r="Q654" s="636"/>
      <c r="AC654" s="371"/>
      <c r="AD654" s="371"/>
      <c r="AE654" s="371"/>
      <c r="AF654" s="371"/>
      <c r="AG654" s="371"/>
      <c r="AH654" s="371"/>
      <c r="AI654" s="371"/>
      <c r="AJ654" s="371"/>
      <c r="AK654" s="371"/>
      <c r="AL654" s="371"/>
      <c r="AM654" s="371"/>
      <c r="AN654" s="371"/>
      <c r="AO654" s="371"/>
      <c r="AP654" s="371"/>
      <c r="AQ654" s="371"/>
      <c r="AR654" s="371"/>
      <c r="AS654" s="371"/>
      <c r="AT654" s="371"/>
      <c r="AU654" s="371"/>
      <c r="AV654" s="371"/>
      <c r="AW654" s="371"/>
      <c r="AX654" s="371"/>
      <c r="AY654" s="371"/>
      <c r="AZ654" s="371"/>
      <c r="BA654" s="374"/>
      <c r="BB654" s="450"/>
      <c r="BC654" s="374"/>
      <c r="BD654" s="374"/>
      <c r="BE654" s="374"/>
      <c r="BF654" s="374"/>
      <c r="BG654" s="374"/>
      <c r="BH654" s="374"/>
      <c r="BI654" s="374"/>
      <c r="BJ654" s="374"/>
      <c r="BK654" s="374"/>
      <c r="BL654" s="374"/>
      <c r="BM654" s="374"/>
      <c r="BN654" s="374"/>
      <c r="BO654" s="374"/>
      <c r="BP654" s="374"/>
      <c r="BQ654" s="374"/>
      <c r="BR654" s="374"/>
      <c r="BS654" s="374"/>
      <c r="BT654" s="374"/>
      <c r="BU654" s="374"/>
      <c r="BV654" s="374"/>
      <c r="BW654" s="374"/>
      <c r="BX654" s="374"/>
      <c r="BY654" s="374"/>
      <c r="BZ654" s="374"/>
      <c r="CA654" s="374"/>
      <c r="CB654" s="374"/>
      <c r="CC654" s="374"/>
      <c r="CD654" s="374"/>
      <c r="CE654" s="374"/>
      <c r="CF654" s="374"/>
      <c r="CG654" s="374"/>
      <c r="CH654" s="374"/>
      <c r="CI654" s="374"/>
      <c r="CJ654" s="374"/>
      <c r="CK654" s="374"/>
      <c r="CL654" s="374"/>
      <c r="CM654" s="374"/>
      <c r="CN654" s="374"/>
      <c r="CO654" s="374"/>
      <c r="CP654" s="374"/>
      <c r="CQ654" s="374"/>
      <c r="CR654" s="374"/>
      <c r="CS654" s="374"/>
      <c r="CT654" s="374"/>
      <c r="CU654" s="374"/>
      <c r="CV654" s="374"/>
      <c r="CW654" s="374"/>
      <c r="CX654" s="374"/>
      <c r="CY654" s="374"/>
      <c r="CZ654" s="374"/>
    </row>
    <row r="655" s="378" customFormat="true" ht="25.15" customHeight="true" x14ac:dyDescent="0.2">
      <c r="C655" s="1074"/>
      <c r="D655" s="1075"/>
      <c r="E655" s="636"/>
      <c r="F655" s="636"/>
      <c r="G655" s="636"/>
      <c r="H655" s="1074"/>
      <c r="I655" s="1075"/>
      <c r="J655" s="636"/>
      <c r="K655" s="636"/>
      <c r="L655" s="636"/>
      <c r="M655" s="1074"/>
      <c r="N655" s="1075"/>
      <c r="O655" s="636"/>
      <c r="P655" s="636"/>
      <c r="Q655" s="636"/>
      <c r="AC655" s="371"/>
      <c r="AD655" s="371"/>
      <c r="AE655" s="371"/>
      <c r="AF655" s="371"/>
      <c r="AG655" s="371"/>
      <c r="AH655" s="371"/>
      <c r="AI655" s="371"/>
      <c r="AJ655" s="371"/>
      <c r="AK655" s="371"/>
      <c r="AL655" s="371"/>
      <c r="AM655" s="371"/>
      <c r="AN655" s="371"/>
      <c r="AO655" s="371"/>
      <c r="AP655" s="371"/>
      <c r="AQ655" s="371"/>
      <c r="AR655" s="371"/>
      <c r="AS655" s="371"/>
      <c r="AT655" s="371"/>
      <c r="AU655" s="371"/>
      <c r="AV655" s="371"/>
      <c r="AW655" s="371"/>
      <c r="AX655" s="371"/>
      <c r="AY655" s="371"/>
      <c r="AZ655" s="371"/>
      <c r="BA655" s="374"/>
      <c r="BB655" s="450"/>
      <c r="BC655" s="374"/>
      <c r="BD655" s="374"/>
      <c r="BE655" s="374"/>
      <c r="BF655" s="374"/>
      <c r="BG655" s="374"/>
      <c r="BH655" s="374"/>
      <c r="BI655" s="374"/>
      <c r="BJ655" s="374"/>
      <c r="BK655" s="374"/>
      <c r="BL655" s="374"/>
      <c r="BM655" s="374"/>
      <c r="BN655" s="374"/>
      <c r="BO655" s="374"/>
      <c r="BP655" s="374"/>
      <c r="BQ655" s="374"/>
      <c r="BR655" s="374"/>
      <c r="BS655" s="374"/>
      <c r="BT655" s="374"/>
      <c r="BU655" s="374"/>
      <c r="BV655" s="374"/>
      <c r="BW655" s="374"/>
      <c r="BX655" s="374"/>
      <c r="BY655" s="374"/>
      <c r="BZ655" s="374"/>
      <c r="CA655" s="374"/>
      <c r="CB655" s="374"/>
      <c r="CC655" s="374"/>
      <c r="CD655" s="374"/>
      <c r="CE655" s="374"/>
      <c r="CF655" s="374"/>
      <c r="CG655" s="374"/>
      <c r="CH655" s="374"/>
      <c r="CI655" s="374"/>
      <c r="CJ655" s="374"/>
      <c r="CK655" s="374"/>
      <c r="CL655" s="374"/>
      <c r="CM655" s="374"/>
      <c r="CN655" s="374"/>
      <c r="CO655" s="374"/>
      <c r="CP655" s="374"/>
      <c r="CQ655" s="374"/>
      <c r="CR655" s="374"/>
      <c r="CS655" s="374"/>
      <c r="CT655" s="374"/>
      <c r="CU655" s="374"/>
      <c r="CV655" s="374"/>
      <c r="CW655" s="374"/>
      <c r="CX655" s="374"/>
      <c r="CY655" s="374"/>
      <c r="CZ655" s="374"/>
    </row>
    <row r="656" s="378" customFormat="true" ht="25.15" customHeight="true" x14ac:dyDescent="0.2">
      <c r="C656" s="1074"/>
      <c r="D656" s="1075"/>
      <c r="E656" s="636"/>
      <c r="F656" s="636"/>
      <c r="G656" s="636"/>
      <c r="H656" s="1074"/>
      <c r="I656" s="1075"/>
      <c r="J656" s="636"/>
      <c r="K656" s="636"/>
      <c r="L656" s="636"/>
      <c r="M656" s="1074"/>
      <c r="N656" s="1075"/>
      <c r="O656" s="636"/>
      <c r="P656" s="636"/>
      <c r="Q656" s="636"/>
      <c r="AC656" s="371"/>
      <c r="AD656" s="371"/>
      <c r="AE656" s="371"/>
      <c r="AF656" s="371"/>
      <c r="AG656" s="371"/>
      <c r="AH656" s="371"/>
      <c r="AI656" s="371"/>
      <c r="AJ656" s="371"/>
      <c r="AK656" s="371"/>
      <c r="AL656" s="371"/>
      <c r="AM656" s="371"/>
      <c r="AN656" s="371"/>
      <c r="AO656" s="371"/>
      <c r="AP656" s="371"/>
      <c r="AQ656" s="371"/>
      <c r="AR656" s="371"/>
      <c r="AS656" s="371"/>
      <c r="AT656" s="371"/>
      <c r="AU656" s="371"/>
      <c r="AV656" s="371"/>
      <c r="AW656" s="371"/>
      <c r="AX656" s="371"/>
      <c r="AY656" s="371"/>
      <c r="AZ656" s="371"/>
      <c r="BA656" s="374"/>
      <c r="BB656" s="450"/>
      <c r="BC656" s="374"/>
      <c r="BD656" s="374"/>
      <c r="BE656" s="374"/>
      <c r="BF656" s="374"/>
      <c r="BG656" s="374"/>
      <c r="BH656" s="374"/>
      <c r="BI656" s="374"/>
      <c r="BJ656" s="374"/>
      <c r="BK656" s="374"/>
      <c r="BL656" s="374"/>
      <c r="BM656" s="374"/>
      <c r="BN656" s="374"/>
      <c r="BO656" s="374"/>
      <c r="BP656" s="374"/>
      <c r="BQ656" s="374"/>
      <c r="BR656" s="374"/>
      <c r="BS656" s="374"/>
      <c r="BT656" s="374"/>
      <c r="BU656" s="374"/>
      <c r="BV656" s="374"/>
      <c r="BW656" s="374"/>
      <c r="BX656" s="374"/>
      <c r="BY656" s="374"/>
      <c r="BZ656" s="374"/>
      <c r="CA656" s="374"/>
      <c r="CB656" s="374"/>
      <c r="CC656" s="374"/>
      <c r="CD656" s="374"/>
      <c r="CE656" s="374"/>
      <c r="CF656" s="374"/>
      <c r="CG656" s="374"/>
      <c r="CH656" s="374"/>
      <c r="CI656" s="374"/>
      <c r="CJ656" s="374"/>
      <c r="CK656" s="374"/>
      <c r="CL656" s="374"/>
      <c r="CM656" s="374"/>
      <c r="CN656" s="374"/>
      <c r="CO656" s="374"/>
      <c r="CP656" s="374"/>
      <c r="CQ656" s="374"/>
      <c r="CR656" s="374"/>
      <c r="CS656" s="374"/>
      <c r="CT656" s="374"/>
      <c r="CU656" s="374"/>
      <c r="CV656" s="374"/>
      <c r="CW656" s="374"/>
      <c r="CX656" s="374"/>
      <c r="CY656" s="374"/>
      <c r="CZ656" s="374"/>
    </row>
    <row r="657" s="378" customFormat="true" ht="25.15" customHeight="true" x14ac:dyDescent="0.2">
      <c r="C657" s="1074"/>
      <c r="D657" s="1075"/>
      <c r="E657" s="636"/>
      <c r="F657" s="636"/>
      <c r="G657" s="636"/>
      <c r="H657" s="1074"/>
      <c r="I657" s="1075"/>
      <c r="J657" s="636"/>
      <c r="K657" s="636"/>
      <c r="L657" s="636"/>
      <c r="M657" s="1074"/>
      <c r="N657" s="1075"/>
      <c r="O657" s="636"/>
      <c r="P657" s="636"/>
      <c r="Q657" s="636"/>
      <c r="AC657" s="371"/>
      <c r="AD657" s="371"/>
      <c r="AE657" s="371"/>
      <c r="AF657" s="371"/>
      <c r="AG657" s="371"/>
      <c r="AH657" s="371"/>
      <c r="AI657" s="371"/>
      <c r="AJ657" s="371"/>
      <c r="AK657" s="371"/>
      <c r="AL657" s="371"/>
      <c r="AM657" s="371"/>
      <c r="AN657" s="371"/>
      <c r="AO657" s="371"/>
      <c r="AP657" s="371"/>
      <c r="AQ657" s="371"/>
      <c r="AR657" s="371"/>
      <c r="AS657" s="371"/>
      <c r="AT657" s="371"/>
      <c r="AU657" s="371"/>
      <c r="AV657" s="371"/>
      <c r="AW657" s="371"/>
      <c r="AX657" s="371"/>
      <c r="AY657" s="371"/>
      <c r="AZ657" s="371"/>
      <c r="BA657" s="374"/>
      <c r="BB657" s="450"/>
      <c r="BC657" s="374"/>
      <c r="BD657" s="374"/>
      <c r="BE657" s="374"/>
      <c r="BF657" s="374"/>
      <c r="BG657" s="374"/>
      <c r="BH657" s="374"/>
      <c r="BI657" s="374"/>
      <c r="BJ657" s="374"/>
      <c r="BK657" s="374"/>
      <c r="BL657" s="374"/>
      <c r="BM657" s="374"/>
      <c r="BN657" s="374"/>
      <c r="BO657" s="374"/>
      <c r="BP657" s="374"/>
      <c r="BQ657" s="374"/>
      <c r="BR657" s="374"/>
      <c r="BS657" s="374"/>
      <c r="BT657" s="374"/>
      <c r="BU657" s="374"/>
      <c r="BV657" s="374"/>
      <c r="BW657" s="374"/>
      <c r="BX657" s="374"/>
      <c r="BY657" s="374"/>
      <c r="BZ657" s="374"/>
      <c r="CA657" s="374"/>
      <c r="CB657" s="374"/>
      <c r="CC657" s="374"/>
      <c r="CD657" s="374"/>
      <c r="CE657" s="374"/>
      <c r="CF657" s="374"/>
      <c r="CG657" s="374"/>
      <c r="CH657" s="374"/>
      <c r="CI657" s="374"/>
      <c r="CJ657" s="374"/>
      <c r="CK657" s="374"/>
      <c r="CL657" s="374"/>
      <c r="CM657" s="374"/>
      <c r="CN657" s="374"/>
      <c r="CO657" s="374"/>
      <c r="CP657" s="374"/>
      <c r="CQ657" s="374"/>
      <c r="CR657" s="374"/>
      <c r="CS657" s="374"/>
      <c r="CT657" s="374"/>
      <c r="CU657" s="374"/>
      <c r="CV657" s="374"/>
      <c r="CW657" s="374"/>
      <c r="CX657" s="374"/>
      <c r="CY657" s="374"/>
      <c r="CZ657" s="374"/>
    </row>
    <row r="658" s="378" customFormat="true" ht="25.15" customHeight="true" x14ac:dyDescent="0.2">
      <c r="C658" s="1074"/>
      <c r="D658" s="1075"/>
      <c r="E658" s="636"/>
      <c r="F658" s="636"/>
      <c r="G658" s="636"/>
      <c r="H658" s="1074"/>
      <c r="I658" s="1075"/>
      <c r="J658" s="636"/>
      <c r="K658" s="636"/>
      <c r="L658" s="636"/>
      <c r="M658" s="1074"/>
      <c r="N658" s="1075"/>
      <c r="O658" s="636"/>
      <c r="P658" s="636"/>
      <c r="Q658" s="636"/>
      <c r="AC658" s="371"/>
      <c r="AD658" s="371"/>
      <c r="AE658" s="371"/>
      <c r="AF658" s="371"/>
      <c r="AG658" s="371"/>
      <c r="AH658" s="371"/>
      <c r="AI658" s="371"/>
      <c r="AJ658" s="371"/>
      <c r="AK658" s="371"/>
      <c r="AL658" s="371"/>
      <c r="AM658" s="371"/>
      <c r="AN658" s="371"/>
      <c r="AO658" s="371"/>
      <c r="AP658" s="371"/>
      <c r="AQ658" s="371"/>
      <c r="AR658" s="371"/>
      <c r="AS658" s="371"/>
      <c r="AT658" s="371"/>
      <c r="AU658" s="371"/>
      <c r="AV658" s="371"/>
      <c r="AW658" s="371"/>
      <c r="AX658" s="371"/>
      <c r="AY658" s="371"/>
      <c r="AZ658" s="371"/>
      <c r="BA658" s="374"/>
      <c r="BB658" s="450"/>
      <c r="BC658" s="374"/>
      <c r="BD658" s="374"/>
      <c r="BE658" s="374"/>
      <c r="BF658" s="374"/>
      <c r="BG658" s="374"/>
      <c r="BH658" s="374"/>
      <c r="BI658" s="374"/>
      <c r="BJ658" s="374"/>
      <c r="BK658" s="374"/>
      <c r="BL658" s="374"/>
      <c r="BM658" s="374"/>
      <c r="BN658" s="374"/>
      <c r="BO658" s="374"/>
      <c r="BP658" s="374"/>
      <c r="BQ658" s="374"/>
      <c r="BR658" s="374"/>
      <c r="BS658" s="374"/>
      <c r="BT658" s="374"/>
      <c r="BU658" s="374"/>
      <c r="BV658" s="374"/>
      <c r="BW658" s="374"/>
      <c r="BX658" s="374"/>
      <c r="BY658" s="374"/>
      <c r="BZ658" s="374"/>
      <c r="CA658" s="374"/>
      <c r="CB658" s="374"/>
      <c r="CC658" s="374"/>
      <c r="CD658" s="374"/>
      <c r="CE658" s="374"/>
      <c r="CF658" s="374"/>
      <c r="CG658" s="374"/>
      <c r="CH658" s="374"/>
      <c r="CI658" s="374"/>
      <c r="CJ658" s="374"/>
      <c r="CK658" s="374"/>
      <c r="CL658" s="374"/>
      <c r="CM658" s="374"/>
      <c r="CN658" s="374"/>
      <c r="CO658" s="374"/>
      <c r="CP658" s="374"/>
      <c r="CQ658" s="374"/>
      <c r="CR658" s="374"/>
      <c r="CS658" s="374"/>
      <c r="CT658" s="374"/>
      <c r="CU658" s="374"/>
      <c r="CV658" s="374"/>
      <c r="CW658" s="374"/>
      <c r="CX658" s="374"/>
      <c r="CY658" s="374"/>
      <c r="CZ658" s="374"/>
    </row>
    <row r="659" s="378" customFormat="true" ht="25.15" customHeight="true" x14ac:dyDescent="0.2">
      <c r="C659" s="1074"/>
      <c r="D659" s="1075"/>
      <c r="E659" s="636"/>
      <c r="F659" s="636"/>
      <c r="G659" s="636"/>
      <c r="H659" s="1074"/>
      <c r="I659" s="1075"/>
      <c r="J659" s="636"/>
      <c r="K659" s="636"/>
      <c r="L659" s="636"/>
      <c r="M659" s="1074"/>
      <c r="N659" s="1075"/>
      <c r="O659" s="636"/>
      <c r="P659" s="636"/>
      <c r="Q659" s="636"/>
      <c r="AC659" s="371"/>
      <c r="AD659" s="371"/>
      <c r="AE659" s="371"/>
      <c r="AF659" s="371"/>
      <c r="AG659" s="371"/>
      <c r="AH659" s="371"/>
      <c r="AI659" s="371"/>
      <c r="AJ659" s="371"/>
      <c r="AK659" s="371"/>
      <c r="AL659" s="371"/>
      <c r="AM659" s="371"/>
      <c r="AN659" s="371"/>
      <c r="AO659" s="371"/>
      <c r="AP659" s="371"/>
      <c r="AQ659" s="371"/>
      <c r="AR659" s="371"/>
      <c r="AS659" s="371"/>
      <c r="AT659" s="371"/>
      <c r="AU659" s="371"/>
      <c r="AV659" s="371"/>
      <c r="AW659" s="371"/>
      <c r="AX659" s="371"/>
      <c r="AY659" s="371"/>
      <c r="AZ659" s="371"/>
      <c r="BA659" s="374"/>
      <c r="BB659" s="450"/>
      <c r="BC659" s="374"/>
      <c r="BD659" s="374"/>
      <c r="BE659" s="374"/>
      <c r="BF659" s="374"/>
      <c r="BG659" s="374"/>
      <c r="BH659" s="374"/>
      <c r="BI659" s="374"/>
      <c r="BJ659" s="374"/>
      <c r="BK659" s="374"/>
      <c r="BL659" s="374"/>
      <c r="BM659" s="374"/>
      <c r="BN659" s="374"/>
      <c r="BO659" s="374"/>
      <c r="BP659" s="374"/>
      <c r="BQ659" s="374"/>
      <c r="BR659" s="374"/>
      <c r="BS659" s="374"/>
      <c r="BT659" s="374"/>
      <c r="BU659" s="374"/>
      <c r="BV659" s="374"/>
      <c r="BW659" s="374"/>
      <c r="BX659" s="374"/>
      <c r="BY659" s="374"/>
      <c r="BZ659" s="374"/>
      <c r="CA659" s="374"/>
      <c r="CB659" s="374"/>
      <c r="CC659" s="374"/>
      <c r="CD659" s="374"/>
      <c r="CE659" s="374"/>
      <c r="CF659" s="374"/>
      <c r="CG659" s="374"/>
      <c r="CH659" s="374"/>
      <c r="CI659" s="374"/>
      <c r="CJ659" s="374"/>
      <c r="CK659" s="374"/>
      <c r="CL659" s="374"/>
      <c r="CM659" s="374"/>
      <c r="CN659" s="374"/>
      <c r="CO659" s="374"/>
      <c r="CP659" s="374"/>
      <c r="CQ659" s="374"/>
      <c r="CR659" s="374"/>
      <c r="CS659" s="374"/>
      <c r="CT659" s="374"/>
      <c r="CU659" s="374"/>
      <c r="CV659" s="374"/>
      <c r="CW659" s="374"/>
      <c r="CX659" s="374"/>
      <c r="CY659" s="374"/>
      <c r="CZ659" s="374"/>
    </row>
    <row r="660" s="378" customFormat="true" ht="25.15" customHeight="true" x14ac:dyDescent="0.2">
      <c r="C660" s="1074"/>
      <c r="D660" s="1075"/>
      <c r="E660" s="636"/>
      <c r="F660" s="636"/>
      <c r="G660" s="636"/>
      <c r="H660" s="1074"/>
      <c r="I660" s="1075"/>
      <c r="J660" s="636"/>
      <c r="K660" s="636"/>
      <c r="L660" s="636"/>
      <c r="M660" s="1074"/>
      <c r="N660" s="1075"/>
      <c r="O660" s="636"/>
      <c r="P660" s="636"/>
      <c r="Q660" s="636"/>
      <c r="AC660" s="371"/>
      <c r="AD660" s="371"/>
      <c r="AE660" s="371"/>
      <c r="AF660" s="371"/>
      <c r="AG660" s="371"/>
      <c r="AH660" s="371"/>
      <c r="AI660" s="371"/>
      <c r="AJ660" s="371"/>
      <c r="AK660" s="371"/>
      <c r="AL660" s="371"/>
      <c r="AM660" s="371"/>
      <c r="AN660" s="371"/>
      <c r="AO660" s="371"/>
      <c r="AP660" s="371"/>
      <c r="AQ660" s="371"/>
      <c r="AR660" s="371"/>
      <c r="AS660" s="371"/>
      <c r="AT660" s="371"/>
      <c r="AU660" s="371"/>
      <c r="AV660" s="371"/>
      <c r="AW660" s="371"/>
      <c r="AX660" s="371"/>
      <c r="AY660" s="371"/>
      <c r="AZ660" s="371"/>
      <c r="BA660" s="374"/>
      <c r="BB660" s="450"/>
      <c r="BC660" s="374"/>
      <c r="BD660" s="374"/>
      <c r="BE660" s="374"/>
      <c r="BF660" s="374"/>
      <c r="BG660" s="374"/>
      <c r="BH660" s="374"/>
      <c r="BI660" s="374"/>
      <c r="BJ660" s="374"/>
      <c r="BK660" s="374"/>
      <c r="BL660" s="374"/>
      <c r="BM660" s="374"/>
      <c r="BN660" s="374"/>
      <c r="BO660" s="374"/>
      <c r="BP660" s="374"/>
      <c r="BQ660" s="374"/>
      <c r="BR660" s="374"/>
      <c r="BS660" s="374"/>
      <c r="BT660" s="374"/>
      <c r="BU660" s="374"/>
      <c r="BV660" s="374"/>
      <c r="BW660" s="374"/>
      <c r="BX660" s="374"/>
      <c r="BY660" s="374"/>
      <c r="BZ660" s="374"/>
      <c r="CA660" s="374"/>
      <c r="CB660" s="374"/>
      <c r="CC660" s="374"/>
      <c r="CD660" s="374"/>
      <c r="CE660" s="374"/>
      <c r="CF660" s="374"/>
      <c r="CG660" s="374"/>
      <c r="CH660" s="374"/>
      <c r="CI660" s="374"/>
      <c r="CJ660" s="374"/>
      <c r="CK660" s="374"/>
      <c r="CL660" s="374"/>
      <c r="CM660" s="374"/>
      <c r="CN660" s="374"/>
      <c r="CO660" s="374"/>
      <c r="CP660" s="374"/>
      <c r="CQ660" s="374"/>
      <c r="CR660" s="374"/>
      <c r="CS660" s="374"/>
      <c r="CT660" s="374"/>
      <c r="CU660" s="374"/>
      <c r="CV660" s="374"/>
      <c r="CW660" s="374"/>
      <c r="CX660" s="374"/>
      <c r="CY660" s="374"/>
      <c r="CZ660" s="374"/>
    </row>
    <row r="661" s="378" customFormat="true" ht="25.15" customHeight="true" x14ac:dyDescent="0.2">
      <c r="C661" s="1074"/>
      <c r="D661" s="1075"/>
      <c r="E661" s="636"/>
      <c r="F661" s="636"/>
      <c r="G661" s="636"/>
      <c r="H661" s="1074"/>
      <c r="I661" s="1075"/>
      <c r="J661" s="636"/>
      <c r="K661" s="636"/>
      <c r="L661" s="636"/>
      <c r="M661" s="1074"/>
      <c r="N661" s="1075"/>
      <c r="O661" s="636"/>
      <c r="P661" s="636"/>
      <c r="Q661" s="636"/>
      <c r="AC661" s="371"/>
      <c r="AD661" s="371"/>
      <c r="AE661" s="371"/>
      <c r="AF661" s="371"/>
      <c r="AG661" s="371"/>
      <c r="AH661" s="371"/>
      <c r="AI661" s="371"/>
      <c r="AJ661" s="371"/>
      <c r="AK661" s="371"/>
      <c r="AL661" s="371"/>
      <c r="AM661" s="371"/>
      <c r="AN661" s="371"/>
      <c r="AO661" s="371"/>
      <c r="AP661" s="371"/>
      <c r="AQ661" s="371"/>
      <c r="AR661" s="371"/>
      <c r="AS661" s="371"/>
      <c r="AT661" s="371"/>
      <c r="AU661" s="371"/>
      <c r="AV661" s="371"/>
      <c r="AW661" s="371"/>
      <c r="AX661" s="371"/>
      <c r="AY661" s="371"/>
      <c r="AZ661" s="371"/>
      <c r="BA661" s="374"/>
      <c r="BB661" s="450"/>
      <c r="BC661" s="374"/>
      <c r="BD661" s="374"/>
      <c r="BE661" s="374"/>
      <c r="BF661" s="374"/>
      <c r="BG661" s="374"/>
      <c r="BH661" s="374"/>
      <c r="BI661" s="374"/>
      <c r="BJ661" s="374"/>
      <c r="BK661" s="374"/>
      <c r="BL661" s="374"/>
      <c r="BM661" s="374"/>
      <c r="BN661" s="374"/>
      <c r="BO661" s="374"/>
      <c r="BP661" s="374"/>
      <c r="BQ661" s="374"/>
      <c r="BR661" s="374"/>
      <c r="BS661" s="374"/>
      <c r="BT661" s="374"/>
      <c r="BU661" s="374"/>
      <c r="BV661" s="374"/>
      <c r="BW661" s="374"/>
      <c r="BX661" s="374"/>
      <c r="BY661" s="374"/>
      <c r="BZ661" s="374"/>
      <c r="CA661" s="374"/>
      <c r="CB661" s="374"/>
      <c r="CC661" s="374"/>
      <c r="CD661" s="374"/>
      <c r="CE661" s="374"/>
      <c r="CF661" s="374"/>
      <c r="CG661" s="374"/>
      <c r="CH661" s="374"/>
      <c r="CI661" s="374"/>
      <c r="CJ661" s="374"/>
      <c r="CK661" s="374"/>
      <c r="CL661" s="374"/>
      <c r="CM661" s="374"/>
      <c r="CN661" s="374"/>
      <c r="CO661" s="374"/>
      <c r="CP661" s="374"/>
      <c r="CQ661" s="374"/>
      <c r="CR661" s="374"/>
      <c r="CS661" s="374"/>
      <c r="CT661" s="374"/>
      <c r="CU661" s="374"/>
      <c r="CV661" s="374"/>
      <c r="CW661" s="374"/>
      <c r="CX661" s="374"/>
      <c r="CY661" s="374"/>
      <c r="CZ661" s="374"/>
    </row>
    <row r="662" s="378" customFormat="true" ht="25.15" customHeight="true" x14ac:dyDescent="0.2">
      <c r="C662" s="1074"/>
      <c r="D662" s="1075"/>
      <c r="E662" s="636"/>
      <c r="F662" s="636"/>
      <c r="G662" s="636"/>
      <c r="H662" s="1074"/>
      <c r="I662" s="1075"/>
      <c r="J662" s="636"/>
      <c r="K662" s="636"/>
      <c r="L662" s="636"/>
      <c r="M662" s="1074"/>
      <c r="N662" s="1075"/>
      <c r="O662" s="636"/>
      <c r="P662" s="636"/>
      <c r="Q662" s="636"/>
      <c r="AC662" s="371"/>
      <c r="AD662" s="371"/>
      <c r="AE662" s="371"/>
      <c r="AF662" s="371"/>
      <c r="AG662" s="371"/>
      <c r="AH662" s="371"/>
      <c r="AI662" s="371"/>
      <c r="AJ662" s="371"/>
      <c r="AK662" s="371"/>
      <c r="AL662" s="371"/>
      <c r="AM662" s="371"/>
      <c r="AN662" s="371"/>
      <c r="AO662" s="371"/>
      <c r="AP662" s="371"/>
      <c r="AQ662" s="371"/>
      <c r="AR662" s="371"/>
      <c r="AS662" s="371"/>
      <c r="AT662" s="371"/>
      <c r="AU662" s="371"/>
      <c r="AV662" s="371"/>
      <c r="AW662" s="371"/>
      <c r="AX662" s="371"/>
      <c r="AY662" s="371"/>
      <c r="AZ662" s="371"/>
      <c r="BA662" s="374"/>
      <c r="BB662" s="450"/>
      <c r="BC662" s="374"/>
      <c r="BD662" s="374"/>
      <c r="BE662" s="374"/>
      <c r="BF662" s="374"/>
      <c r="BG662" s="374"/>
      <c r="BH662" s="374"/>
      <c r="BI662" s="374"/>
      <c r="BJ662" s="374"/>
      <c r="BK662" s="374"/>
      <c r="BL662" s="374"/>
      <c r="BM662" s="374"/>
      <c r="BN662" s="374"/>
      <c r="BO662" s="374"/>
      <c r="BP662" s="374"/>
      <c r="BQ662" s="374"/>
      <c r="BR662" s="374"/>
      <c r="BS662" s="374"/>
      <c r="BT662" s="374"/>
      <c r="BU662" s="374"/>
      <c r="BV662" s="374"/>
      <c r="BW662" s="374"/>
      <c r="BX662" s="374"/>
      <c r="BY662" s="374"/>
      <c r="BZ662" s="374"/>
      <c r="CA662" s="374"/>
      <c r="CB662" s="374"/>
      <c r="CC662" s="374"/>
      <c r="CD662" s="374"/>
      <c r="CE662" s="374"/>
      <c r="CF662" s="374"/>
      <c r="CG662" s="374"/>
      <c r="CH662" s="374"/>
      <c r="CI662" s="374"/>
      <c r="CJ662" s="374"/>
      <c r="CK662" s="374"/>
      <c r="CL662" s="374"/>
      <c r="CM662" s="374"/>
      <c r="CN662" s="374"/>
      <c r="CO662" s="374"/>
      <c r="CP662" s="374"/>
      <c r="CQ662" s="374"/>
      <c r="CR662" s="374"/>
      <c r="CS662" s="374"/>
      <c r="CT662" s="374"/>
      <c r="CU662" s="374"/>
      <c r="CV662" s="374"/>
      <c r="CW662" s="374"/>
      <c r="CX662" s="374"/>
      <c r="CY662" s="374"/>
      <c r="CZ662" s="374"/>
    </row>
    <row r="663" s="378" customFormat="true" ht="25.15" customHeight="true" x14ac:dyDescent="0.2">
      <c r="C663" s="1074"/>
      <c r="D663" s="1075"/>
      <c r="E663" s="636"/>
      <c r="F663" s="636"/>
      <c r="G663" s="636"/>
      <c r="H663" s="1074"/>
      <c r="I663" s="1075"/>
      <c r="J663" s="636"/>
      <c r="K663" s="636"/>
      <c r="L663" s="636"/>
      <c r="M663" s="1074"/>
      <c r="N663" s="1075"/>
      <c r="O663" s="636"/>
      <c r="P663" s="636"/>
      <c r="Q663" s="636"/>
      <c r="AC663" s="371"/>
      <c r="AD663" s="371"/>
      <c r="AE663" s="371"/>
      <c r="AF663" s="371"/>
      <c r="AG663" s="371"/>
      <c r="AH663" s="371"/>
      <c r="AI663" s="371"/>
      <c r="AJ663" s="371"/>
      <c r="AK663" s="371"/>
      <c r="AL663" s="371"/>
      <c r="AM663" s="371"/>
      <c r="AN663" s="371"/>
      <c r="AO663" s="371"/>
      <c r="AP663" s="371"/>
      <c r="AQ663" s="371"/>
      <c r="AR663" s="371"/>
      <c r="AS663" s="371"/>
      <c r="AT663" s="371"/>
      <c r="AU663" s="371"/>
      <c r="AV663" s="371"/>
      <c r="AW663" s="371"/>
      <c r="AX663" s="371"/>
      <c r="AY663" s="371"/>
      <c r="AZ663" s="371"/>
      <c r="BA663" s="374"/>
      <c r="BB663" s="450"/>
      <c r="BC663" s="374"/>
      <c r="BD663" s="374"/>
      <c r="BE663" s="374"/>
      <c r="BF663" s="374"/>
      <c r="BG663" s="374"/>
      <c r="BH663" s="374"/>
      <c r="BI663" s="374"/>
      <c r="BJ663" s="374"/>
      <c r="BK663" s="374"/>
      <c r="BL663" s="374"/>
      <c r="BM663" s="374"/>
      <c r="BN663" s="374"/>
      <c r="BO663" s="374"/>
      <c r="BP663" s="374"/>
      <c r="BQ663" s="374"/>
      <c r="BR663" s="374"/>
      <c r="BS663" s="374"/>
      <c r="BT663" s="374"/>
      <c r="BU663" s="374"/>
      <c r="BV663" s="374"/>
      <c r="BW663" s="374"/>
      <c r="BX663" s="374"/>
      <c r="BY663" s="374"/>
      <c r="BZ663" s="374"/>
      <c r="CA663" s="374"/>
      <c r="CB663" s="374"/>
      <c r="CC663" s="374"/>
      <c r="CD663" s="374"/>
      <c r="CE663" s="374"/>
      <c r="CF663" s="374"/>
      <c r="CG663" s="374"/>
      <c r="CH663" s="374"/>
      <c r="CI663" s="374"/>
      <c r="CJ663" s="374"/>
      <c r="CK663" s="374"/>
      <c r="CL663" s="374"/>
      <c r="CM663" s="374"/>
      <c r="CN663" s="374"/>
      <c r="CO663" s="374"/>
      <c r="CP663" s="374"/>
      <c r="CQ663" s="374"/>
      <c r="CR663" s="374"/>
      <c r="CS663" s="374"/>
      <c r="CT663" s="374"/>
      <c r="CU663" s="374"/>
      <c r="CV663" s="374"/>
      <c r="CW663" s="374"/>
      <c r="CX663" s="374"/>
      <c r="CY663" s="374"/>
      <c r="CZ663" s="374"/>
    </row>
    <row r="664" s="378" customFormat="true" ht="25.15" customHeight="true" x14ac:dyDescent="0.2">
      <c r="C664" s="1074"/>
      <c r="D664" s="1075"/>
      <c r="E664" s="636"/>
      <c r="F664" s="636"/>
      <c r="G664" s="636"/>
      <c r="H664" s="1074"/>
      <c r="I664" s="1075"/>
      <c r="J664" s="636"/>
      <c r="K664" s="636"/>
      <c r="L664" s="636"/>
      <c r="M664" s="1074"/>
      <c r="N664" s="1075"/>
      <c r="O664" s="636"/>
      <c r="P664" s="636"/>
      <c r="Q664" s="636"/>
      <c r="AC664" s="371"/>
      <c r="AD664" s="371"/>
      <c r="AE664" s="371"/>
      <c r="AF664" s="371"/>
      <c r="AG664" s="371"/>
      <c r="AH664" s="371"/>
      <c r="AI664" s="371"/>
      <c r="AJ664" s="371"/>
      <c r="AK664" s="371"/>
      <c r="AL664" s="371"/>
      <c r="AM664" s="371"/>
      <c r="AN664" s="371"/>
      <c r="AO664" s="371"/>
      <c r="AP664" s="371"/>
      <c r="AQ664" s="371"/>
      <c r="AR664" s="371"/>
      <c r="AS664" s="371"/>
      <c r="AT664" s="371"/>
      <c r="AU664" s="371"/>
      <c r="AV664" s="371"/>
      <c r="AW664" s="371"/>
      <c r="AX664" s="371"/>
      <c r="AY664" s="371"/>
      <c r="AZ664" s="371"/>
      <c r="BA664" s="374"/>
      <c r="BB664" s="450"/>
      <c r="BC664" s="374"/>
      <c r="BD664" s="374"/>
      <c r="BE664" s="374"/>
      <c r="BF664" s="374"/>
      <c r="BG664" s="374"/>
      <c r="BH664" s="374"/>
      <c r="BI664" s="374"/>
      <c r="BJ664" s="374"/>
      <c r="BK664" s="374"/>
      <c r="BL664" s="374"/>
      <c r="BM664" s="374"/>
      <c r="BN664" s="374"/>
      <c r="BO664" s="374"/>
      <c r="BP664" s="374"/>
      <c r="BQ664" s="374"/>
      <c r="BR664" s="374"/>
      <c r="BS664" s="374"/>
      <c r="BT664" s="374"/>
      <c r="BU664" s="374"/>
      <c r="BV664" s="374"/>
      <c r="BW664" s="374"/>
      <c r="BX664" s="374"/>
      <c r="BY664" s="374"/>
      <c r="BZ664" s="374"/>
      <c r="CA664" s="374"/>
      <c r="CB664" s="374"/>
      <c r="CC664" s="374"/>
      <c r="CD664" s="374"/>
      <c r="CE664" s="374"/>
      <c r="CF664" s="374"/>
      <c r="CG664" s="374"/>
      <c r="CH664" s="374"/>
      <c r="CI664" s="374"/>
      <c r="CJ664" s="374"/>
      <c r="CK664" s="374"/>
      <c r="CL664" s="374"/>
      <c r="CM664" s="374"/>
      <c r="CN664" s="374"/>
      <c r="CO664" s="374"/>
      <c r="CP664" s="374"/>
      <c r="CQ664" s="374"/>
      <c r="CR664" s="374"/>
      <c r="CS664" s="374"/>
      <c r="CT664" s="374"/>
      <c r="CU664" s="374"/>
      <c r="CV664" s="374"/>
      <c r="CW664" s="374"/>
      <c r="CX664" s="374"/>
      <c r="CY664" s="374"/>
      <c r="CZ664" s="374"/>
    </row>
    <row r="665" s="378" customFormat="true" ht="25.15" customHeight="true" x14ac:dyDescent="0.2">
      <c r="C665" s="1074"/>
      <c r="D665" s="1075"/>
      <c r="E665" s="636"/>
      <c r="F665" s="636"/>
      <c r="G665" s="636"/>
      <c r="H665" s="1074"/>
      <c r="I665" s="1075"/>
      <c r="J665" s="636"/>
      <c r="K665" s="636"/>
      <c r="L665" s="636"/>
      <c r="M665" s="1074"/>
      <c r="N665" s="1075"/>
      <c r="O665" s="636"/>
      <c r="P665" s="636"/>
      <c r="Q665" s="636"/>
      <c r="AC665" s="371"/>
      <c r="AD665" s="371"/>
      <c r="AE665" s="371"/>
      <c r="AF665" s="371"/>
      <c r="AG665" s="371"/>
      <c r="AH665" s="371"/>
      <c r="AI665" s="371"/>
      <c r="AJ665" s="371"/>
      <c r="AK665" s="371"/>
      <c r="AL665" s="371"/>
      <c r="AM665" s="371"/>
      <c r="AN665" s="371"/>
      <c r="AO665" s="371"/>
      <c r="AP665" s="371"/>
      <c r="AQ665" s="371"/>
      <c r="AR665" s="371"/>
      <c r="AS665" s="371"/>
      <c r="AT665" s="371"/>
      <c r="AU665" s="371"/>
      <c r="AV665" s="371"/>
      <c r="AW665" s="371"/>
      <c r="AX665" s="371"/>
      <c r="AY665" s="371"/>
      <c r="AZ665" s="371"/>
      <c r="BA665" s="374"/>
      <c r="BB665" s="450"/>
      <c r="BC665" s="374"/>
      <c r="BD665" s="374"/>
      <c r="BE665" s="374"/>
      <c r="BF665" s="374"/>
      <c r="BG665" s="374"/>
      <c r="BH665" s="374"/>
      <c r="BI665" s="374"/>
      <c r="BJ665" s="374"/>
      <c r="BK665" s="374"/>
      <c r="BL665" s="374"/>
      <c r="BM665" s="374"/>
      <c r="BN665" s="374"/>
      <c r="BO665" s="374"/>
      <c r="BP665" s="374"/>
      <c r="BQ665" s="374"/>
      <c r="BR665" s="374"/>
      <c r="BS665" s="374"/>
      <c r="BT665" s="374"/>
      <c r="BU665" s="374"/>
      <c r="BV665" s="374"/>
      <c r="BW665" s="374"/>
      <c r="BX665" s="374"/>
      <c r="BY665" s="374"/>
      <c r="BZ665" s="374"/>
      <c r="CA665" s="374"/>
      <c r="CB665" s="374"/>
      <c r="CC665" s="374"/>
      <c r="CD665" s="374"/>
      <c r="CE665" s="374"/>
      <c r="CF665" s="374"/>
      <c r="CG665" s="374"/>
      <c r="CH665" s="374"/>
      <c r="CI665" s="374"/>
      <c r="CJ665" s="374"/>
      <c r="CK665" s="374"/>
      <c r="CL665" s="374"/>
      <c r="CM665" s="374"/>
      <c r="CN665" s="374"/>
      <c r="CO665" s="374"/>
      <c r="CP665" s="374"/>
      <c r="CQ665" s="374"/>
      <c r="CR665" s="374"/>
      <c r="CS665" s="374"/>
      <c r="CT665" s="374"/>
      <c r="CU665" s="374"/>
      <c r="CV665" s="374"/>
      <c r="CW665" s="374"/>
      <c r="CX665" s="374"/>
      <c r="CY665" s="374"/>
      <c r="CZ665" s="374"/>
    </row>
    <row r="666" s="378" customFormat="true" ht="25.15" customHeight="true" x14ac:dyDescent="0.2">
      <c r="C666" s="1074"/>
      <c r="D666" s="1075"/>
      <c r="E666" s="636"/>
      <c r="F666" s="636"/>
      <c r="G666" s="636"/>
      <c r="H666" s="1074"/>
      <c r="I666" s="1075"/>
      <c r="J666" s="636"/>
      <c r="K666" s="636"/>
      <c r="L666" s="636"/>
      <c r="M666" s="1074"/>
      <c r="N666" s="1075"/>
      <c r="O666" s="636"/>
      <c r="P666" s="636"/>
      <c r="Q666" s="636"/>
      <c r="AC666" s="371"/>
      <c r="AD666" s="371"/>
      <c r="AE666" s="371"/>
      <c r="AF666" s="371"/>
      <c r="AG666" s="371"/>
      <c r="AH666" s="371"/>
      <c r="AI666" s="371"/>
      <c r="AJ666" s="371"/>
      <c r="AK666" s="371"/>
      <c r="AL666" s="371"/>
      <c r="AM666" s="371"/>
      <c r="AN666" s="371"/>
      <c r="AO666" s="371"/>
      <c r="AP666" s="371"/>
      <c r="AQ666" s="371"/>
      <c r="AR666" s="371"/>
      <c r="AS666" s="371"/>
      <c r="AT666" s="371"/>
      <c r="AU666" s="371"/>
      <c r="AV666" s="371"/>
      <c r="AW666" s="371"/>
      <c r="AX666" s="371"/>
      <c r="AY666" s="371"/>
      <c r="AZ666" s="371"/>
      <c r="BA666" s="374"/>
      <c r="BB666" s="450"/>
      <c r="BC666" s="374"/>
      <c r="BD666" s="374"/>
      <c r="BE666" s="374"/>
      <c r="BF666" s="374"/>
      <c r="BG666" s="374"/>
      <c r="BH666" s="374"/>
      <c r="BI666" s="374"/>
      <c r="BJ666" s="374"/>
      <c r="BK666" s="374"/>
      <c r="BL666" s="374"/>
      <c r="BM666" s="374"/>
      <c r="BN666" s="374"/>
      <c r="BO666" s="374"/>
      <c r="BP666" s="374"/>
      <c r="BQ666" s="374"/>
      <c r="BR666" s="374"/>
      <c r="BS666" s="374"/>
      <c r="BT666" s="374"/>
      <c r="BU666" s="374"/>
      <c r="BV666" s="374"/>
      <c r="BW666" s="374"/>
      <c r="BX666" s="374"/>
      <c r="BY666" s="374"/>
      <c r="BZ666" s="374"/>
      <c r="CA666" s="374"/>
      <c r="CB666" s="374"/>
      <c r="CC666" s="374"/>
      <c r="CD666" s="374"/>
      <c r="CE666" s="374"/>
      <c r="CF666" s="374"/>
      <c r="CG666" s="374"/>
      <c r="CH666" s="374"/>
      <c r="CI666" s="374"/>
      <c r="CJ666" s="374"/>
      <c r="CK666" s="374"/>
      <c r="CL666" s="374"/>
      <c r="CM666" s="374"/>
      <c r="CN666" s="374"/>
      <c r="CO666" s="374"/>
      <c r="CP666" s="374"/>
      <c r="CQ666" s="374"/>
      <c r="CR666" s="374"/>
      <c r="CS666" s="374"/>
      <c r="CT666" s="374"/>
      <c r="CU666" s="374"/>
      <c r="CV666" s="374"/>
      <c r="CW666" s="374"/>
      <c r="CX666" s="374"/>
      <c r="CY666" s="374"/>
      <c r="CZ666" s="374"/>
    </row>
    <row r="667" s="378" customFormat="true" ht="25.15" customHeight="true" x14ac:dyDescent="0.2">
      <c r="C667" s="1074"/>
      <c r="D667" s="1075"/>
      <c r="E667" s="636"/>
      <c r="F667" s="636"/>
      <c r="G667" s="636"/>
      <c r="H667" s="1074"/>
      <c r="I667" s="1075"/>
      <c r="J667" s="636"/>
      <c r="K667" s="636"/>
      <c r="L667" s="636"/>
      <c r="M667" s="1074"/>
      <c r="N667" s="1075"/>
      <c r="O667" s="636"/>
      <c r="P667" s="636"/>
      <c r="Q667" s="636"/>
      <c r="AC667" s="371"/>
      <c r="AD667" s="371"/>
      <c r="AE667" s="371"/>
      <c r="AF667" s="371"/>
      <c r="AG667" s="371"/>
      <c r="AH667" s="371"/>
      <c r="AI667" s="371"/>
      <c r="AJ667" s="371"/>
      <c r="AK667" s="371"/>
      <c r="AL667" s="371"/>
      <c r="AM667" s="371"/>
      <c r="AN667" s="371"/>
      <c r="AO667" s="371"/>
      <c r="AP667" s="371"/>
      <c r="AQ667" s="371"/>
      <c r="AR667" s="371"/>
      <c r="AS667" s="371"/>
      <c r="AT667" s="371"/>
      <c r="AU667" s="371"/>
      <c r="AV667" s="371"/>
      <c r="AW667" s="371"/>
      <c r="AX667" s="371"/>
      <c r="AY667" s="371"/>
      <c r="AZ667" s="371"/>
      <c r="BA667" s="374"/>
      <c r="BB667" s="450"/>
      <c r="BC667" s="374"/>
      <c r="BD667" s="374"/>
      <c r="BE667" s="374"/>
      <c r="BF667" s="374"/>
      <c r="BG667" s="374"/>
      <c r="BH667" s="374"/>
      <c r="BI667" s="374"/>
      <c r="BJ667" s="374"/>
      <c r="BK667" s="374"/>
      <c r="BL667" s="374"/>
      <c r="BM667" s="374"/>
      <c r="BN667" s="374"/>
      <c r="BO667" s="374"/>
      <c r="BP667" s="374"/>
      <c r="BQ667" s="374"/>
      <c r="BR667" s="374"/>
      <c r="BS667" s="374"/>
      <c r="BT667" s="374"/>
      <c r="BU667" s="374"/>
      <c r="BV667" s="374"/>
      <c r="BW667" s="374"/>
      <c r="BX667" s="374"/>
      <c r="BY667" s="374"/>
      <c r="BZ667" s="374"/>
      <c r="CA667" s="374"/>
      <c r="CB667" s="374"/>
      <c r="CC667" s="374"/>
      <c r="CD667" s="374"/>
      <c r="CE667" s="374"/>
      <c r="CF667" s="374"/>
      <c r="CG667" s="374"/>
      <c r="CH667" s="374"/>
      <c r="CI667" s="374"/>
      <c r="CJ667" s="374"/>
      <c r="CK667" s="374"/>
      <c r="CL667" s="374"/>
      <c r="CM667" s="374"/>
      <c r="CN667" s="374"/>
      <c r="CO667" s="374"/>
      <c r="CP667" s="374"/>
      <c r="CQ667" s="374"/>
      <c r="CR667" s="374"/>
      <c r="CS667" s="374"/>
      <c r="CT667" s="374"/>
      <c r="CU667" s="374"/>
      <c r="CV667" s="374"/>
      <c r="CW667" s="374"/>
      <c r="CX667" s="374"/>
      <c r="CY667" s="374"/>
      <c r="CZ667" s="374"/>
    </row>
    <row r="668" s="378" customFormat="true" ht="25.15" customHeight="true" x14ac:dyDescent="0.2">
      <c r="C668" s="1074"/>
      <c r="D668" s="1075"/>
      <c r="E668" s="636"/>
      <c r="F668" s="636"/>
      <c r="G668" s="636"/>
      <c r="H668" s="1074"/>
      <c r="I668" s="1075"/>
      <c r="J668" s="636"/>
      <c r="K668" s="636"/>
      <c r="L668" s="636"/>
      <c r="M668" s="1074"/>
      <c r="N668" s="1075"/>
      <c r="O668" s="636"/>
      <c r="P668" s="636"/>
      <c r="Q668" s="636"/>
      <c r="AC668" s="371"/>
      <c r="AD668" s="371"/>
      <c r="AE668" s="371"/>
      <c r="AF668" s="371"/>
      <c r="AG668" s="371"/>
      <c r="AH668" s="371"/>
      <c r="AI668" s="371"/>
      <c r="AJ668" s="371"/>
      <c r="AK668" s="371"/>
      <c r="AL668" s="371"/>
      <c r="AM668" s="371"/>
      <c r="AN668" s="371"/>
      <c r="AO668" s="371"/>
      <c r="AP668" s="371"/>
      <c r="AQ668" s="371"/>
      <c r="AR668" s="371"/>
      <c r="AS668" s="371"/>
      <c r="AT668" s="371"/>
      <c r="AU668" s="371"/>
      <c r="AV668" s="371"/>
      <c r="AW668" s="371"/>
      <c r="AX668" s="371"/>
      <c r="AY668" s="371"/>
      <c r="AZ668" s="371"/>
      <c r="BA668" s="374"/>
      <c r="BB668" s="450"/>
      <c r="BC668" s="374"/>
      <c r="BD668" s="374"/>
      <c r="BE668" s="374"/>
      <c r="BF668" s="374"/>
      <c r="BG668" s="374"/>
      <c r="BH668" s="374"/>
      <c r="BI668" s="374"/>
      <c r="BJ668" s="374"/>
      <c r="BK668" s="374"/>
      <c r="BL668" s="374"/>
      <c r="BM668" s="374"/>
      <c r="BN668" s="374"/>
      <c r="BO668" s="374"/>
      <c r="BP668" s="374"/>
      <c r="BQ668" s="374"/>
      <c r="BR668" s="374"/>
      <c r="BS668" s="374"/>
      <c r="BT668" s="374"/>
      <c r="BU668" s="374"/>
      <c r="BV668" s="374"/>
      <c r="BW668" s="374"/>
      <c r="BX668" s="374"/>
      <c r="BY668" s="374"/>
      <c r="BZ668" s="374"/>
      <c r="CA668" s="374"/>
      <c r="CB668" s="374"/>
      <c r="CC668" s="374"/>
      <c r="CD668" s="374"/>
      <c r="CE668" s="374"/>
      <c r="CF668" s="374"/>
      <c r="CG668" s="374"/>
      <c r="CH668" s="374"/>
      <c r="CI668" s="374"/>
      <c r="CJ668" s="374"/>
      <c r="CK668" s="374"/>
      <c r="CL668" s="374"/>
      <c r="CM668" s="374"/>
      <c r="CN668" s="374"/>
      <c r="CO668" s="374"/>
      <c r="CP668" s="374"/>
      <c r="CQ668" s="374"/>
      <c r="CR668" s="374"/>
      <c r="CS668" s="374"/>
      <c r="CT668" s="374"/>
      <c r="CU668" s="374"/>
      <c r="CV668" s="374"/>
      <c r="CW668" s="374"/>
      <c r="CX668" s="374"/>
      <c r="CY668" s="374"/>
      <c r="CZ668" s="374"/>
    </row>
    <row r="669" s="378" customFormat="true" ht="25.15" customHeight="true" x14ac:dyDescent="0.2">
      <c r="C669" s="1074"/>
      <c r="D669" s="1075"/>
      <c r="E669" s="636"/>
      <c r="F669" s="636"/>
      <c r="G669" s="636"/>
      <c r="H669" s="1074"/>
      <c r="I669" s="1075"/>
      <c r="J669" s="636"/>
      <c r="K669" s="636"/>
      <c r="L669" s="636"/>
      <c r="M669" s="1074"/>
      <c r="N669" s="1075"/>
      <c r="O669" s="636"/>
      <c r="P669" s="636"/>
      <c r="Q669" s="636"/>
      <c r="AC669" s="371"/>
      <c r="AD669" s="371"/>
      <c r="AE669" s="371"/>
      <c r="AF669" s="371"/>
      <c r="AG669" s="371"/>
      <c r="AH669" s="371"/>
      <c r="AI669" s="371"/>
      <c r="AJ669" s="371"/>
      <c r="AK669" s="371"/>
      <c r="AL669" s="371"/>
      <c r="AM669" s="371"/>
      <c r="AN669" s="371"/>
      <c r="AO669" s="371"/>
      <c r="AP669" s="371"/>
      <c r="AQ669" s="371"/>
      <c r="AR669" s="371"/>
      <c r="AS669" s="371"/>
      <c r="AT669" s="371"/>
      <c r="AU669" s="371"/>
      <c r="AV669" s="371"/>
      <c r="AW669" s="371"/>
      <c r="AX669" s="371"/>
      <c r="AY669" s="371"/>
      <c r="AZ669" s="371"/>
      <c r="BA669" s="374"/>
      <c r="BB669" s="450"/>
      <c r="BC669" s="374"/>
      <c r="BD669" s="374"/>
      <c r="BE669" s="374"/>
      <c r="BF669" s="374"/>
      <c r="BG669" s="374"/>
      <c r="BH669" s="374"/>
      <c r="BI669" s="374"/>
      <c r="BJ669" s="374"/>
      <c r="BK669" s="374"/>
      <c r="BL669" s="374"/>
      <c r="BM669" s="374"/>
      <c r="BN669" s="374"/>
      <c r="BO669" s="374"/>
      <c r="BP669" s="374"/>
      <c r="BQ669" s="374"/>
      <c r="BR669" s="374"/>
      <c r="BS669" s="374"/>
      <c r="BT669" s="374"/>
      <c r="BU669" s="374"/>
      <c r="BV669" s="374"/>
      <c r="BW669" s="374"/>
      <c r="BX669" s="374"/>
      <c r="BY669" s="374"/>
      <c r="BZ669" s="374"/>
      <c r="CA669" s="374"/>
      <c r="CB669" s="374"/>
      <c r="CC669" s="374"/>
      <c r="CD669" s="374"/>
      <c r="CE669" s="374"/>
      <c r="CF669" s="374"/>
      <c r="CG669" s="374"/>
      <c r="CH669" s="374"/>
      <c r="CI669" s="374"/>
      <c r="CJ669" s="374"/>
      <c r="CK669" s="374"/>
      <c r="CL669" s="374"/>
      <c r="CM669" s="374"/>
      <c r="CN669" s="374"/>
      <c r="CO669" s="374"/>
      <c r="CP669" s="374"/>
      <c r="CQ669" s="374"/>
      <c r="CR669" s="374"/>
      <c r="CS669" s="374"/>
      <c r="CT669" s="374"/>
      <c r="CU669" s="374"/>
      <c r="CV669" s="374"/>
      <c r="CW669" s="374"/>
      <c r="CX669" s="374"/>
      <c r="CY669" s="374"/>
      <c r="CZ669" s="374"/>
    </row>
    <row r="670" s="378" customFormat="true" ht="25.15" customHeight="true" x14ac:dyDescent="0.2">
      <c r="C670" s="1074"/>
      <c r="D670" s="1075"/>
      <c r="E670" s="636"/>
      <c r="F670" s="636"/>
      <c r="G670" s="636"/>
      <c r="H670" s="1074"/>
      <c r="I670" s="1075"/>
      <c r="J670" s="636"/>
      <c r="K670" s="636"/>
      <c r="L670" s="636"/>
      <c r="M670" s="1074"/>
      <c r="N670" s="1075"/>
      <c r="O670" s="636"/>
      <c r="P670" s="636"/>
      <c r="Q670" s="636"/>
      <c r="AC670" s="371"/>
      <c r="AD670" s="371"/>
      <c r="AE670" s="371"/>
      <c r="AF670" s="371"/>
      <c r="AG670" s="371"/>
      <c r="AH670" s="371"/>
      <c r="AI670" s="371"/>
      <c r="AJ670" s="371"/>
      <c r="AK670" s="371"/>
      <c r="AL670" s="371"/>
      <c r="AM670" s="371"/>
      <c r="AN670" s="371"/>
      <c r="AO670" s="371"/>
      <c r="AP670" s="371"/>
      <c r="AQ670" s="371"/>
      <c r="AR670" s="371"/>
      <c r="AS670" s="371"/>
      <c r="AT670" s="371"/>
      <c r="AU670" s="371"/>
      <c r="AV670" s="371"/>
      <c r="AW670" s="371"/>
      <c r="AX670" s="371"/>
      <c r="AY670" s="371"/>
      <c r="AZ670" s="371"/>
      <c r="BA670" s="374"/>
      <c r="BB670" s="450"/>
      <c r="BC670" s="374"/>
      <c r="BD670" s="374"/>
      <c r="BE670" s="374"/>
      <c r="BF670" s="374"/>
      <c r="BG670" s="374"/>
      <c r="BH670" s="374"/>
      <c r="BI670" s="374"/>
      <c r="BJ670" s="374"/>
      <c r="BK670" s="374"/>
      <c r="BL670" s="374"/>
      <c r="BM670" s="374"/>
      <c r="BN670" s="374"/>
      <c r="BO670" s="374"/>
      <c r="BP670" s="374"/>
      <c r="BQ670" s="374"/>
      <c r="BR670" s="374"/>
      <c r="BS670" s="374"/>
      <c r="BT670" s="374"/>
      <c r="BU670" s="374"/>
      <c r="BV670" s="374"/>
      <c r="BW670" s="374"/>
      <c r="BX670" s="374"/>
      <c r="BY670" s="374"/>
      <c r="BZ670" s="374"/>
      <c r="CA670" s="374"/>
      <c r="CB670" s="374"/>
      <c r="CC670" s="374"/>
      <c r="CD670" s="374"/>
      <c r="CE670" s="374"/>
      <c r="CF670" s="374"/>
      <c r="CG670" s="374"/>
      <c r="CH670" s="374"/>
      <c r="CI670" s="374"/>
      <c r="CJ670" s="374"/>
      <c r="CK670" s="374"/>
      <c r="CL670" s="374"/>
      <c r="CM670" s="374"/>
      <c r="CN670" s="374"/>
      <c r="CO670" s="374"/>
      <c r="CP670" s="374"/>
      <c r="CQ670" s="374"/>
      <c r="CR670" s="374"/>
      <c r="CS670" s="374"/>
      <c r="CT670" s="374"/>
      <c r="CU670" s="374"/>
      <c r="CV670" s="374"/>
      <c r="CW670" s="374"/>
      <c r="CX670" s="374"/>
      <c r="CY670" s="374"/>
      <c r="CZ670" s="374"/>
    </row>
    <row r="671" s="378" customFormat="true" ht="25.15" customHeight="true" x14ac:dyDescent="0.2">
      <c r="C671" s="1074"/>
      <c r="D671" s="1075"/>
      <c r="E671" s="636"/>
      <c r="F671" s="636"/>
      <c r="G671" s="636"/>
      <c r="H671" s="1074"/>
      <c r="I671" s="1075"/>
      <c r="J671" s="636"/>
      <c r="K671" s="636"/>
      <c r="L671" s="636"/>
      <c r="M671" s="1074"/>
      <c r="N671" s="1075"/>
      <c r="O671" s="636"/>
      <c r="P671" s="636"/>
      <c r="Q671" s="636"/>
      <c r="AC671" s="371"/>
      <c r="AD671" s="371"/>
      <c r="AE671" s="371"/>
      <c r="AF671" s="371"/>
      <c r="AG671" s="371"/>
      <c r="AH671" s="371"/>
      <c r="AI671" s="371"/>
      <c r="AJ671" s="371"/>
      <c r="AK671" s="371"/>
      <c r="AL671" s="371"/>
      <c r="AM671" s="371"/>
      <c r="AN671" s="371"/>
      <c r="AO671" s="371"/>
      <c r="AP671" s="371"/>
      <c r="AQ671" s="371"/>
      <c r="AR671" s="371"/>
      <c r="AS671" s="371"/>
      <c r="AT671" s="371"/>
      <c r="AU671" s="371"/>
      <c r="AV671" s="371"/>
      <c r="AW671" s="371"/>
      <c r="AX671" s="371"/>
      <c r="AY671" s="371"/>
      <c r="AZ671" s="371"/>
      <c r="BA671" s="374"/>
      <c r="BB671" s="450"/>
      <c r="BC671" s="374"/>
      <c r="BD671" s="374"/>
      <c r="BE671" s="374"/>
      <c r="BF671" s="374"/>
      <c r="BG671" s="374"/>
      <c r="BH671" s="374"/>
      <c r="BI671" s="374"/>
      <c r="BJ671" s="374"/>
      <c r="BK671" s="374"/>
      <c r="BL671" s="374"/>
      <c r="BM671" s="374"/>
      <c r="BN671" s="374"/>
      <c r="BO671" s="374"/>
      <c r="BP671" s="374"/>
      <c r="BQ671" s="374"/>
      <c r="BR671" s="374"/>
      <c r="BS671" s="374"/>
      <c r="BT671" s="374"/>
      <c r="BU671" s="374"/>
      <c r="BV671" s="374"/>
      <c r="BW671" s="374"/>
      <c r="BX671" s="374"/>
      <c r="BY671" s="374"/>
      <c r="BZ671" s="374"/>
      <c r="CA671" s="374"/>
      <c r="CB671" s="374"/>
      <c r="CC671" s="374"/>
      <c r="CD671" s="374"/>
      <c r="CE671" s="374"/>
      <c r="CF671" s="374"/>
      <c r="CG671" s="374"/>
      <c r="CH671" s="374"/>
      <c r="CI671" s="374"/>
      <c r="CJ671" s="374"/>
      <c r="CK671" s="374"/>
      <c r="CL671" s="374"/>
      <c r="CM671" s="374"/>
      <c r="CN671" s="374"/>
      <c r="CO671" s="374"/>
      <c r="CP671" s="374"/>
      <c r="CQ671" s="374"/>
      <c r="CR671" s="374"/>
      <c r="CS671" s="374"/>
      <c r="CT671" s="374"/>
      <c r="CU671" s="374"/>
      <c r="CV671" s="374"/>
      <c r="CW671" s="374"/>
      <c r="CX671" s="374"/>
      <c r="CY671" s="374"/>
      <c r="CZ671" s="374"/>
    </row>
    <row r="672" s="378" customFormat="true" ht="25.15" customHeight="true" x14ac:dyDescent="0.2">
      <c r="C672" s="1074"/>
      <c r="D672" s="1075"/>
      <c r="E672" s="636"/>
      <c r="F672" s="636"/>
      <c r="G672" s="636"/>
      <c r="H672" s="1074"/>
      <c r="I672" s="1075"/>
      <c r="J672" s="636"/>
      <c r="K672" s="636"/>
      <c r="L672" s="636"/>
      <c r="M672" s="1074"/>
      <c r="N672" s="1075"/>
      <c r="O672" s="636"/>
      <c r="P672" s="636"/>
      <c r="Q672" s="636"/>
      <c r="AC672" s="371"/>
      <c r="AD672" s="371"/>
      <c r="AE672" s="371"/>
      <c r="AF672" s="371"/>
      <c r="AG672" s="371"/>
      <c r="AH672" s="371"/>
      <c r="AI672" s="371"/>
      <c r="AJ672" s="371"/>
      <c r="AK672" s="371"/>
      <c r="AL672" s="371"/>
      <c r="AM672" s="371"/>
      <c r="AN672" s="371"/>
      <c r="AO672" s="371"/>
      <c r="AP672" s="371"/>
      <c r="AQ672" s="371"/>
      <c r="AR672" s="371"/>
      <c r="AS672" s="371"/>
      <c r="AT672" s="371"/>
      <c r="AU672" s="371"/>
      <c r="AV672" s="371"/>
      <c r="AW672" s="371"/>
      <c r="AX672" s="371"/>
      <c r="AY672" s="371"/>
      <c r="AZ672" s="371"/>
      <c r="BA672" s="374"/>
      <c r="BB672" s="450"/>
      <c r="BC672" s="374"/>
      <c r="BD672" s="374"/>
      <c r="BE672" s="374"/>
      <c r="BF672" s="374"/>
      <c r="BG672" s="374"/>
      <c r="BH672" s="374"/>
      <c r="BI672" s="374"/>
      <c r="BJ672" s="374"/>
      <c r="BK672" s="374"/>
      <c r="BL672" s="374"/>
      <c r="BM672" s="374"/>
      <c r="BN672" s="374"/>
      <c r="BO672" s="374"/>
      <c r="BP672" s="374"/>
      <c r="BQ672" s="374"/>
      <c r="BR672" s="374"/>
      <c r="BS672" s="374"/>
      <c r="BT672" s="374"/>
      <c r="BU672" s="374"/>
      <c r="BV672" s="374"/>
      <c r="BW672" s="374"/>
      <c r="BX672" s="374"/>
      <c r="BY672" s="374"/>
      <c r="BZ672" s="374"/>
      <c r="CA672" s="374"/>
      <c r="CB672" s="374"/>
      <c r="CC672" s="374"/>
      <c r="CD672" s="374"/>
      <c r="CE672" s="374"/>
      <c r="CF672" s="374"/>
      <c r="CG672" s="374"/>
      <c r="CH672" s="374"/>
      <c r="CI672" s="374"/>
      <c r="CJ672" s="374"/>
      <c r="CK672" s="374"/>
      <c r="CL672" s="374"/>
      <c r="CM672" s="374"/>
      <c r="CN672" s="374"/>
      <c r="CO672" s="374"/>
      <c r="CP672" s="374"/>
      <c r="CQ672" s="374"/>
      <c r="CR672" s="374"/>
      <c r="CS672" s="374"/>
      <c r="CT672" s="374"/>
      <c r="CU672" s="374"/>
      <c r="CV672" s="374"/>
      <c r="CW672" s="374"/>
      <c r="CX672" s="374"/>
      <c r="CY672" s="374"/>
      <c r="CZ672" s="374"/>
    </row>
    <row r="673" s="378" customFormat="true" ht="25.15" customHeight="true" x14ac:dyDescent="0.2">
      <c r="C673" s="1074"/>
      <c r="D673" s="1075"/>
      <c r="E673" s="636"/>
      <c r="F673" s="636"/>
      <c r="G673" s="636"/>
      <c r="H673" s="1074"/>
      <c r="I673" s="1075"/>
      <c r="J673" s="636"/>
      <c r="K673" s="636"/>
      <c r="L673" s="636"/>
      <c r="M673" s="1074"/>
      <c r="N673" s="1075"/>
      <c r="O673" s="636"/>
      <c r="P673" s="636"/>
      <c r="Q673" s="636"/>
      <c r="AC673" s="371"/>
      <c r="AD673" s="371"/>
      <c r="AE673" s="371"/>
      <c r="AF673" s="371"/>
      <c r="AG673" s="371"/>
      <c r="AH673" s="371"/>
      <c r="AI673" s="371"/>
      <c r="AJ673" s="371"/>
      <c r="AK673" s="371"/>
      <c r="AL673" s="371"/>
      <c r="AM673" s="371"/>
      <c r="AN673" s="371"/>
      <c r="AO673" s="371"/>
      <c r="AP673" s="371"/>
      <c r="AQ673" s="371"/>
      <c r="AR673" s="371"/>
      <c r="AS673" s="371"/>
      <c r="AT673" s="371"/>
      <c r="AU673" s="371"/>
      <c r="AV673" s="371"/>
      <c r="AW673" s="371"/>
      <c r="AX673" s="371"/>
      <c r="AY673" s="371"/>
      <c r="AZ673" s="371"/>
      <c r="BA673" s="374"/>
      <c r="BB673" s="450"/>
      <c r="BC673" s="374"/>
      <c r="BD673" s="374"/>
      <c r="BE673" s="374"/>
      <c r="BF673" s="374"/>
      <c r="BG673" s="374"/>
      <c r="BH673" s="374"/>
      <c r="BI673" s="374"/>
      <c r="BJ673" s="374"/>
      <c r="BK673" s="374"/>
      <c r="BL673" s="374"/>
      <c r="BM673" s="374"/>
      <c r="BN673" s="374"/>
      <c r="BO673" s="374"/>
      <c r="BP673" s="374"/>
      <c r="BQ673" s="374"/>
      <c r="BR673" s="374"/>
      <c r="BS673" s="374"/>
      <c r="BT673" s="374"/>
      <c r="BU673" s="374"/>
      <c r="BV673" s="374"/>
      <c r="BW673" s="374"/>
      <c r="BX673" s="374"/>
      <c r="BY673" s="374"/>
      <c r="BZ673" s="374"/>
      <c r="CA673" s="374"/>
      <c r="CB673" s="374"/>
      <c r="CC673" s="374"/>
      <c r="CD673" s="374"/>
      <c r="CE673" s="374"/>
      <c r="CF673" s="374"/>
      <c r="CG673" s="374"/>
      <c r="CH673" s="374"/>
      <c r="CI673" s="374"/>
      <c r="CJ673" s="374"/>
      <c r="CK673" s="374"/>
      <c r="CL673" s="374"/>
      <c r="CM673" s="374"/>
      <c r="CN673" s="374"/>
      <c r="CO673" s="374"/>
      <c r="CP673" s="374"/>
      <c r="CQ673" s="374"/>
      <c r="CR673" s="374"/>
      <c r="CS673" s="374"/>
      <c r="CT673" s="374"/>
      <c r="CU673" s="374"/>
      <c r="CV673" s="374"/>
      <c r="CW673" s="374"/>
      <c r="CX673" s="374"/>
      <c r="CY673" s="374"/>
      <c r="CZ673" s="374"/>
    </row>
    <row r="674" s="378" customFormat="true" ht="25.15" customHeight="true" x14ac:dyDescent="0.2">
      <c r="C674" s="1074"/>
      <c r="D674" s="1075"/>
      <c r="E674" s="636"/>
      <c r="F674" s="636"/>
      <c r="G674" s="636"/>
      <c r="H674" s="1074"/>
      <c r="I674" s="1075"/>
      <c r="J674" s="636"/>
      <c r="K674" s="636"/>
      <c r="L674" s="636"/>
      <c r="M674" s="1074"/>
      <c r="N674" s="1075"/>
      <c r="O674" s="636"/>
      <c r="P674" s="636"/>
      <c r="Q674" s="636"/>
      <c r="AC674" s="371"/>
      <c r="AD674" s="371"/>
      <c r="AE674" s="371"/>
      <c r="AF674" s="371"/>
      <c r="AG674" s="371"/>
      <c r="AH674" s="371"/>
      <c r="AI674" s="371"/>
      <c r="AJ674" s="371"/>
      <c r="AK674" s="371"/>
      <c r="AL674" s="371"/>
      <c r="AM674" s="371"/>
      <c r="AN674" s="371"/>
      <c r="AO674" s="371"/>
      <c r="AP674" s="371"/>
      <c r="AQ674" s="371"/>
      <c r="AR674" s="371"/>
      <c r="AS674" s="371"/>
      <c r="AT674" s="371"/>
      <c r="AU674" s="371"/>
      <c r="AV674" s="371"/>
      <c r="AW674" s="371"/>
      <c r="AX674" s="371"/>
      <c r="AY674" s="371"/>
      <c r="AZ674" s="371"/>
      <c r="BA674" s="374"/>
      <c r="BB674" s="450"/>
      <c r="BC674" s="374"/>
      <c r="BD674" s="374"/>
      <c r="BE674" s="374"/>
      <c r="BF674" s="374"/>
      <c r="BG674" s="374"/>
      <c r="BH674" s="374"/>
      <c r="BI674" s="374"/>
      <c r="BJ674" s="374"/>
      <c r="BK674" s="374"/>
      <c r="BL674" s="374"/>
      <c r="BM674" s="374"/>
      <c r="BN674" s="374"/>
      <c r="BO674" s="374"/>
      <c r="BP674" s="374"/>
      <c r="BQ674" s="374"/>
      <c r="BR674" s="374"/>
      <c r="BS674" s="374"/>
      <c r="BT674" s="374"/>
      <c r="BU674" s="374"/>
      <c r="BV674" s="374"/>
      <c r="BW674" s="374"/>
      <c r="BX674" s="374"/>
      <c r="BY674" s="374"/>
      <c r="BZ674" s="374"/>
      <c r="CA674" s="374"/>
      <c r="CB674" s="374"/>
      <c r="CC674" s="374"/>
      <c r="CD674" s="374"/>
      <c r="CE674" s="374"/>
      <c r="CF674" s="374"/>
      <c r="CG674" s="374"/>
      <c r="CH674" s="374"/>
      <c r="CI674" s="374"/>
      <c r="CJ674" s="374"/>
      <c r="CK674" s="374"/>
      <c r="CL674" s="374"/>
      <c r="CM674" s="374"/>
      <c r="CN674" s="374"/>
      <c r="CO674" s="374"/>
      <c r="CP674" s="374"/>
      <c r="CQ674" s="374"/>
      <c r="CR674" s="374"/>
      <c r="CS674" s="374"/>
      <c r="CT674" s="374"/>
      <c r="CU674" s="374"/>
      <c r="CV674" s="374"/>
      <c r="CW674" s="374"/>
      <c r="CX674" s="374"/>
      <c r="CY674" s="374"/>
      <c r="CZ674" s="374"/>
    </row>
    <row r="675" s="378" customFormat="true" ht="25.15" customHeight="true" x14ac:dyDescent="0.2">
      <c r="C675" s="1074"/>
      <c r="D675" s="1075"/>
      <c r="E675" s="636"/>
      <c r="F675" s="636"/>
      <c r="G675" s="636"/>
      <c r="H675" s="1074"/>
      <c r="I675" s="1075"/>
      <c r="J675" s="636"/>
      <c r="K675" s="636"/>
      <c r="L675" s="636"/>
      <c r="M675" s="1074"/>
      <c r="N675" s="1075"/>
      <c r="O675" s="636"/>
      <c r="P675" s="636"/>
      <c r="Q675" s="636"/>
      <c r="AC675" s="371"/>
      <c r="AD675" s="371"/>
      <c r="AE675" s="371"/>
      <c r="AF675" s="371"/>
      <c r="AG675" s="371"/>
      <c r="AH675" s="371"/>
      <c r="AI675" s="371"/>
      <c r="AJ675" s="371"/>
      <c r="AK675" s="371"/>
      <c r="AL675" s="371"/>
      <c r="AM675" s="371"/>
      <c r="AN675" s="371"/>
      <c r="AO675" s="371"/>
      <c r="AP675" s="371"/>
      <c r="AQ675" s="371"/>
      <c r="AR675" s="371"/>
      <c r="AS675" s="371"/>
      <c r="AT675" s="371"/>
      <c r="AU675" s="371"/>
      <c r="AV675" s="371"/>
      <c r="AW675" s="371"/>
      <c r="AX675" s="371"/>
      <c r="AY675" s="371"/>
      <c r="AZ675" s="371"/>
      <c r="BA675" s="374"/>
      <c r="BB675" s="450"/>
      <c r="BC675" s="374"/>
      <c r="BD675" s="374"/>
      <c r="BE675" s="374"/>
      <c r="BF675" s="374"/>
      <c r="BG675" s="374"/>
      <c r="BH675" s="374"/>
      <c r="BI675" s="374"/>
      <c r="BJ675" s="374"/>
      <c r="BK675" s="374"/>
      <c r="BL675" s="374"/>
      <c r="BM675" s="374"/>
      <c r="BN675" s="374"/>
      <c r="BO675" s="374"/>
      <c r="BP675" s="374"/>
      <c r="BQ675" s="374"/>
      <c r="BR675" s="374"/>
      <c r="BS675" s="374"/>
      <c r="BT675" s="374"/>
      <c r="BU675" s="374"/>
      <c r="BV675" s="374"/>
      <c r="BW675" s="374"/>
      <c r="BX675" s="374"/>
      <c r="BY675" s="374"/>
      <c r="BZ675" s="374"/>
      <c r="CA675" s="374"/>
      <c r="CB675" s="374"/>
      <c r="CC675" s="374"/>
      <c r="CD675" s="374"/>
      <c r="CE675" s="374"/>
      <c r="CF675" s="374"/>
      <c r="CG675" s="374"/>
      <c r="CH675" s="374"/>
      <c r="CI675" s="374"/>
      <c r="CJ675" s="374"/>
      <c r="CK675" s="374"/>
      <c r="CL675" s="374"/>
      <c r="CM675" s="374"/>
      <c r="CN675" s="374"/>
      <c r="CO675" s="374"/>
      <c r="CP675" s="374"/>
      <c r="CQ675" s="374"/>
      <c r="CR675" s="374"/>
      <c r="CS675" s="374"/>
      <c r="CT675" s="374"/>
      <c r="CU675" s="374"/>
      <c r="CV675" s="374"/>
      <c r="CW675" s="374"/>
      <c r="CX675" s="374"/>
      <c r="CY675" s="374"/>
      <c r="CZ675" s="374"/>
    </row>
    <row r="676" s="378" customFormat="true" ht="25.15" customHeight="true" x14ac:dyDescent="0.2">
      <c r="C676" s="1074"/>
      <c r="D676" s="1075"/>
      <c r="E676" s="636"/>
      <c r="F676" s="636"/>
      <c r="G676" s="636"/>
      <c r="H676" s="1074"/>
      <c r="I676" s="1075"/>
      <c r="J676" s="636"/>
      <c r="K676" s="636"/>
      <c r="L676" s="636"/>
      <c r="M676" s="1074"/>
      <c r="N676" s="1075"/>
      <c r="O676" s="636"/>
      <c r="P676" s="636"/>
      <c r="Q676" s="636"/>
      <c r="AC676" s="371"/>
      <c r="AD676" s="371"/>
      <c r="AE676" s="371"/>
      <c r="AF676" s="371"/>
      <c r="AG676" s="371"/>
      <c r="AH676" s="371"/>
      <c r="AI676" s="371"/>
      <c r="AJ676" s="371"/>
      <c r="AK676" s="371"/>
      <c r="AL676" s="371"/>
      <c r="AM676" s="371"/>
      <c r="AN676" s="371"/>
      <c r="AO676" s="371"/>
      <c r="AP676" s="371"/>
      <c r="AQ676" s="371"/>
      <c r="AR676" s="371"/>
      <c r="AS676" s="371"/>
      <c r="AT676" s="371"/>
      <c r="AU676" s="371"/>
      <c r="AV676" s="371"/>
      <c r="AW676" s="371"/>
      <c r="AX676" s="371"/>
      <c r="AY676" s="371"/>
      <c r="AZ676" s="371"/>
      <c r="BA676" s="374"/>
      <c r="BB676" s="450"/>
      <c r="BC676" s="374"/>
      <c r="BD676" s="374"/>
      <c r="BE676" s="374"/>
      <c r="BF676" s="374"/>
      <c r="BG676" s="374"/>
      <c r="BH676" s="374"/>
      <c r="BI676" s="374"/>
      <c r="BJ676" s="374"/>
      <c r="BK676" s="374"/>
      <c r="BL676" s="374"/>
      <c r="BM676" s="374"/>
      <c r="BN676" s="374"/>
      <c r="BO676" s="374"/>
      <c r="BP676" s="374"/>
      <c r="BQ676" s="374"/>
      <c r="BR676" s="374"/>
      <c r="BS676" s="374"/>
      <c r="BT676" s="374"/>
      <c r="BU676" s="374"/>
      <c r="BV676" s="374"/>
      <c r="BW676" s="374"/>
      <c r="BX676" s="374"/>
      <c r="BY676" s="374"/>
      <c r="BZ676" s="374"/>
      <c r="CA676" s="374"/>
      <c r="CB676" s="374"/>
      <c r="CC676" s="374"/>
      <c r="CD676" s="374"/>
      <c r="CE676" s="374"/>
      <c r="CF676" s="374"/>
      <c r="CG676" s="374"/>
      <c r="CH676" s="374"/>
      <c r="CI676" s="374"/>
      <c r="CJ676" s="374"/>
      <c r="CK676" s="374"/>
      <c r="CL676" s="374"/>
      <c r="CM676" s="374"/>
      <c r="CN676" s="374"/>
      <c r="CO676" s="374"/>
      <c r="CP676" s="374"/>
      <c r="CQ676" s="374"/>
      <c r="CR676" s="374"/>
      <c r="CS676" s="374"/>
      <c r="CT676" s="374"/>
      <c r="CU676" s="374"/>
      <c r="CV676" s="374"/>
      <c r="CW676" s="374"/>
      <c r="CX676" s="374"/>
      <c r="CY676" s="374"/>
      <c r="CZ676" s="374"/>
    </row>
    <row r="677" s="378" customFormat="true" ht="25.15" customHeight="true" x14ac:dyDescent="0.2">
      <c r="C677" s="1074"/>
      <c r="D677" s="1075"/>
      <c r="E677" s="636"/>
      <c r="F677" s="636"/>
      <c r="G677" s="636"/>
      <c r="H677" s="1074"/>
      <c r="I677" s="1075"/>
      <c r="J677" s="636"/>
      <c r="K677" s="636"/>
      <c r="L677" s="636"/>
      <c r="M677" s="1074"/>
      <c r="N677" s="1075"/>
      <c r="O677" s="636"/>
      <c r="P677" s="636"/>
      <c r="Q677" s="636"/>
      <c r="AC677" s="371"/>
      <c r="AD677" s="371"/>
      <c r="AE677" s="371"/>
      <c r="AF677" s="371"/>
      <c r="AG677" s="371"/>
      <c r="AH677" s="371"/>
      <c r="AI677" s="371"/>
      <c r="AJ677" s="371"/>
      <c r="AK677" s="371"/>
      <c r="AL677" s="371"/>
      <c r="AM677" s="371"/>
      <c r="AN677" s="371"/>
      <c r="AO677" s="371"/>
      <c r="AP677" s="371"/>
      <c r="AQ677" s="371"/>
      <c r="AR677" s="371"/>
      <c r="AS677" s="371"/>
      <c r="AT677" s="371"/>
      <c r="AU677" s="371"/>
      <c r="AV677" s="371"/>
      <c r="AW677" s="371"/>
      <c r="AX677" s="371"/>
      <c r="AY677" s="371"/>
      <c r="AZ677" s="371"/>
      <c r="BA677" s="374"/>
      <c r="BB677" s="450"/>
      <c r="BC677" s="374"/>
      <c r="BD677" s="374"/>
      <c r="BE677" s="374"/>
      <c r="BF677" s="374"/>
      <c r="BG677" s="374"/>
      <c r="BH677" s="374"/>
      <c r="BI677" s="374"/>
      <c r="BJ677" s="374"/>
      <c r="BK677" s="374"/>
      <c r="BL677" s="374"/>
      <c r="BM677" s="374"/>
      <c r="BN677" s="374"/>
      <c r="BO677" s="374"/>
      <c r="BP677" s="374"/>
      <c r="BQ677" s="374"/>
      <c r="BR677" s="374"/>
      <c r="BS677" s="374"/>
      <c r="BT677" s="374"/>
      <c r="BU677" s="374"/>
      <c r="BV677" s="374"/>
      <c r="BW677" s="374"/>
      <c r="BX677" s="374"/>
      <c r="BY677" s="374"/>
      <c r="BZ677" s="374"/>
      <c r="CA677" s="374"/>
      <c r="CB677" s="374"/>
      <c r="CC677" s="374"/>
      <c r="CD677" s="374"/>
      <c r="CE677" s="374"/>
      <c r="CF677" s="374"/>
      <c r="CG677" s="374"/>
      <c r="CH677" s="374"/>
      <c r="CI677" s="374"/>
      <c r="CJ677" s="374"/>
      <c r="CK677" s="374"/>
      <c r="CL677" s="374"/>
      <c r="CM677" s="374"/>
      <c r="CN677" s="374"/>
      <c r="CO677" s="374"/>
      <c r="CP677" s="374"/>
      <c r="CQ677" s="374"/>
      <c r="CR677" s="374"/>
      <c r="CS677" s="374"/>
      <c r="CT677" s="374"/>
      <c r="CU677" s="374"/>
      <c r="CV677" s="374"/>
      <c r="CW677" s="374"/>
      <c r="CX677" s="374"/>
      <c r="CY677" s="374"/>
      <c r="CZ677" s="374"/>
    </row>
    <row r="678" s="378" customFormat="true" ht="25.15" customHeight="true" x14ac:dyDescent="0.2">
      <c r="C678" s="1074"/>
      <c r="D678" s="1075"/>
      <c r="E678" s="636"/>
      <c r="F678" s="636"/>
      <c r="G678" s="636"/>
      <c r="H678" s="1074"/>
      <c r="I678" s="1075"/>
      <c r="J678" s="636"/>
      <c r="K678" s="636"/>
      <c r="L678" s="636"/>
      <c r="M678" s="1074"/>
      <c r="N678" s="1075"/>
      <c r="O678" s="636"/>
      <c r="P678" s="636"/>
      <c r="Q678" s="636"/>
      <c r="AC678" s="371"/>
      <c r="AD678" s="371"/>
      <c r="AE678" s="371"/>
      <c r="AF678" s="371"/>
      <c r="AG678" s="371"/>
      <c r="AH678" s="371"/>
      <c r="AI678" s="371"/>
      <c r="AJ678" s="371"/>
      <c r="AK678" s="371"/>
      <c r="AL678" s="371"/>
      <c r="AM678" s="371"/>
      <c r="AN678" s="371"/>
      <c r="AO678" s="371"/>
      <c r="AP678" s="371"/>
      <c r="AQ678" s="371"/>
      <c r="AR678" s="371"/>
      <c r="AS678" s="371"/>
      <c r="AT678" s="371"/>
      <c r="AU678" s="371"/>
      <c r="AV678" s="371"/>
      <c r="AW678" s="371"/>
      <c r="AX678" s="371"/>
      <c r="AY678" s="371"/>
      <c r="AZ678" s="371"/>
      <c r="BA678" s="374"/>
      <c r="BB678" s="450"/>
      <c r="BC678" s="374"/>
      <c r="BD678" s="374"/>
      <c r="BE678" s="374"/>
      <c r="BF678" s="374"/>
      <c r="BG678" s="374"/>
      <c r="BH678" s="374"/>
      <c r="BI678" s="374"/>
      <c r="BJ678" s="374"/>
      <c r="BK678" s="374"/>
      <c r="BL678" s="374"/>
      <c r="BM678" s="374"/>
      <c r="BN678" s="374"/>
      <c r="BO678" s="374"/>
      <c r="BP678" s="374"/>
      <c r="BQ678" s="374"/>
      <c r="BR678" s="374"/>
      <c r="BS678" s="374"/>
      <c r="BT678" s="374"/>
      <c r="BU678" s="374"/>
      <c r="BV678" s="374"/>
      <c r="BW678" s="374"/>
      <c r="BX678" s="374"/>
      <c r="BY678" s="374"/>
      <c r="BZ678" s="374"/>
      <c r="CA678" s="374"/>
      <c r="CB678" s="374"/>
      <c r="CC678" s="374"/>
      <c r="CD678" s="374"/>
      <c r="CE678" s="374"/>
      <c r="CF678" s="374"/>
      <c r="CG678" s="374"/>
      <c r="CH678" s="374"/>
      <c r="CI678" s="374"/>
      <c r="CJ678" s="374"/>
      <c r="CK678" s="374"/>
      <c r="CL678" s="374"/>
      <c r="CM678" s="374"/>
      <c r="CN678" s="374"/>
      <c r="CO678" s="374"/>
      <c r="CP678" s="374"/>
      <c r="CQ678" s="374"/>
      <c r="CR678" s="374"/>
      <c r="CS678" s="374"/>
      <c r="CT678" s="374"/>
      <c r="CU678" s="374"/>
      <c r="CV678" s="374"/>
      <c r="CW678" s="374"/>
      <c r="CX678" s="374"/>
      <c r="CY678" s="374"/>
      <c r="CZ678" s="374"/>
    </row>
    <row r="679" s="378" customFormat="true" ht="25.15" customHeight="true" x14ac:dyDescent="0.2">
      <c r="C679" s="1074"/>
      <c r="D679" s="1075"/>
      <c r="E679" s="636"/>
      <c r="F679" s="636"/>
      <c r="G679" s="636"/>
      <c r="H679" s="1074"/>
      <c r="I679" s="1075"/>
      <c r="J679" s="636"/>
      <c r="K679" s="636"/>
      <c r="L679" s="636"/>
      <c r="M679" s="1074"/>
      <c r="N679" s="1075"/>
      <c r="O679" s="636"/>
      <c r="P679" s="636"/>
      <c r="Q679" s="636"/>
      <c r="AC679" s="371"/>
      <c r="AD679" s="371"/>
      <c r="AE679" s="371"/>
      <c r="AF679" s="371"/>
      <c r="AG679" s="371"/>
      <c r="AH679" s="371"/>
      <c r="AI679" s="371"/>
      <c r="AJ679" s="371"/>
      <c r="AK679" s="371"/>
      <c r="AL679" s="371"/>
      <c r="AM679" s="371"/>
      <c r="AN679" s="371"/>
      <c r="AO679" s="371"/>
      <c r="AP679" s="371"/>
      <c r="AQ679" s="371"/>
      <c r="AR679" s="371"/>
      <c r="AS679" s="371"/>
      <c r="AT679" s="371"/>
      <c r="AU679" s="371"/>
      <c r="AV679" s="371"/>
      <c r="AW679" s="371"/>
      <c r="AX679" s="371"/>
      <c r="AY679" s="371"/>
      <c r="AZ679" s="371"/>
      <c r="BA679" s="374"/>
      <c r="BB679" s="450"/>
      <c r="BC679" s="374"/>
      <c r="BD679" s="374"/>
      <c r="BE679" s="374"/>
      <c r="BF679" s="374"/>
      <c r="BG679" s="374"/>
      <c r="BH679" s="374"/>
      <c r="BI679" s="374"/>
      <c r="BJ679" s="374"/>
      <c r="BK679" s="374"/>
      <c r="BL679" s="374"/>
      <c r="BM679" s="374"/>
      <c r="BN679" s="374"/>
      <c r="BO679" s="374"/>
      <c r="BP679" s="374"/>
      <c r="BQ679" s="374"/>
      <c r="BR679" s="374"/>
      <c r="BS679" s="374"/>
      <c r="BT679" s="374"/>
      <c r="BU679" s="374"/>
      <c r="BV679" s="374"/>
      <c r="BW679" s="374"/>
      <c r="BX679" s="374"/>
      <c r="BY679" s="374"/>
      <c r="BZ679" s="374"/>
      <c r="CA679" s="374"/>
      <c r="CB679" s="374"/>
      <c r="CC679" s="374"/>
      <c r="CD679" s="374"/>
      <c r="CE679" s="374"/>
      <c r="CF679" s="374"/>
      <c r="CG679" s="374"/>
      <c r="CH679" s="374"/>
      <c r="CI679" s="374"/>
      <c r="CJ679" s="374"/>
      <c r="CK679" s="374"/>
      <c r="CL679" s="374"/>
      <c r="CM679" s="374"/>
      <c r="CN679" s="374"/>
      <c r="CO679" s="374"/>
      <c r="CP679" s="374"/>
      <c r="CQ679" s="374"/>
      <c r="CR679" s="374"/>
      <c r="CS679" s="374"/>
      <c r="CT679" s="374"/>
      <c r="CU679" s="374"/>
      <c r="CV679" s="374"/>
      <c r="CW679" s="374"/>
      <c r="CX679" s="374"/>
      <c r="CY679" s="374"/>
      <c r="CZ679" s="374"/>
    </row>
    <row r="680" s="378" customFormat="true" ht="25.15" customHeight="true" x14ac:dyDescent="0.2">
      <c r="C680" s="1074"/>
      <c r="D680" s="1075"/>
      <c r="E680" s="636"/>
      <c r="F680" s="636"/>
      <c r="G680" s="636"/>
      <c r="H680" s="1074"/>
      <c r="I680" s="1075"/>
      <c r="J680" s="636"/>
      <c r="K680" s="636"/>
      <c r="L680" s="636"/>
      <c r="M680" s="1074"/>
      <c r="N680" s="1075"/>
      <c r="O680" s="636"/>
      <c r="P680" s="636"/>
      <c r="Q680" s="636"/>
      <c r="AC680" s="371"/>
      <c r="AD680" s="371"/>
      <c r="AE680" s="371"/>
      <c r="AF680" s="371"/>
      <c r="AG680" s="371"/>
      <c r="AH680" s="371"/>
      <c r="AI680" s="371"/>
      <c r="AJ680" s="371"/>
      <c r="AK680" s="371"/>
      <c r="AL680" s="371"/>
      <c r="AM680" s="371"/>
      <c r="AN680" s="371"/>
      <c r="AO680" s="371"/>
      <c r="AP680" s="371"/>
      <c r="AQ680" s="371"/>
      <c r="AR680" s="371"/>
      <c r="AS680" s="371"/>
      <c r="AT680" s="371"/>
      <c r="AU680" s="371"/>
      <c r="AV680" s="371"/>
      <c r="AW680" s="371"/>
      <c r="AX680" s="371"/>
      <c r="AY680" s="371"/>
      <c r="AZ680" s="371"/>
      <c r="BA680" s="374"/>
      <c r="BB680" s="450"/>
      <c r="BC680" s="374"/>
      <c r="BD680" s="374"/>
      <c r="BE680" s="374"/>
      <c r="BF680" s="374"/>
      <c r="BG680" s="374"/>
      <c r="BH680" s="374"/>
      <c r="BI680" s="374"/>
      <c r="BJ680" s="374"/>
      <c r="BK680" s="374"/>
      <c r="BL680" s="374"/>
      <c r="BM680" s="374"/>
      <c r="BN680" s="374"/>
      <c r="BO680" s="374"/>
      <c r="BP680" s="374"/>
      <c r="BQ680" s="374"/>
      <c r="BR680" s="374"/>
      <c r="BS680" s="374"/>
      <c r="BT680" s="374"/>
      <c r="BU680" s="374"/>
      <c r="BV680" s="374"/>
      <c r="BW680" s="374"/>
      <c r="BX680" s="374"/>
      <c r="BY680" s="374"/>
      <c r="BZ680" s="374"/>
      <c r="CA680" s="374"/>
      <c r="CB680" s="374"/>
      <c r="CC680" s="374"/>
      <c r="CD680" s="374"/>
      <c r="CE680" s="374"/>
      <c r="CF680" s="374"/>
      <c r="CG680" s="374"/>
      <c r="CH680" s="374"/>
      <c r="CI680" s="374"/>
      <c r="CJ680" s="374"/>
      <c r="CK680" s="374"/>
      <c r="CL680" s="374"/>
      <c r="CM680" s="374"/>
      <c r="CN680" s="374"/>
      <c r="CO680" s="374"/>
      <c r="CP680" s="374"/>
      <c r="CQ680" s="374"/>
      <c r="CR680" s="374"/>
      <c r="CS680" s="374"/>
      <c r="CT680" s="374"/>
      <c r="CU680" s="374"/>
      <c r="CV680" s="374"/>
      <c r="CW680" s="374"/>
      <c r="CX680" s="374"/>
      <c r="CY680" s="374"/>
      <c r="CZ680" s="374"/>
    </row>
    <row r="681" s="378" customFormat="true" ht="25.15" customHeight="true" x14ac:dyDescent="0.2">
      <c r="C681" s="1074"/>
      <c r="D681" s="1075"/>
      <c r="E681" s="636"/>
      <c r="F681" s="636"/>
      <c r="G681" s="636"/>
      <c r="H681" s="1074"/>
      <c r="I681" s="1075"/>
      <c r="J681" s="636"/>
      <c r="K681" s="636"/>
      <c r="L681" s="636"/>
      <c r="M681" s="1074"/>
      <c r="N681" s="1075"/>
      <c r="O681" s="636"/>
      <c r="P681" s="636"/>
      <c r="Q681" s="636"/>
      <c r="AC681" s="371"/>
      <c r="AD681" s="371"/>
      <c r="AE681" s="371"/>
      <c r="AF681" s="371"/>
      <c r="AG681" s="371"/>
      <c r="AH681" s="371"/>
      <c r="AI681" s="371"/>
      <c r="AJ681" s="371"/>
      <c r="AK681" s="371"/>
      <c r="AL681" s="371"/>
      <c r="AM681" s="371"/>
      <c r="AN681" s="371"/>
      <c r="AO681" s="371"/>
      <c r="AP681" s="371"/>
      <c r="AQ681" s="371"/>
      <c r="AR681" s="371"/>
      <c r="AS681" s="371"/>
      <c r="AT681" s="371"/>
      <c r="AU681" s="371"/>
      <c r="AV681" s="371"/>
      <c r="AW681" s="371"/>
      <c r="AX681" s="371"/>
      <c r="AY681" s="371"/>
      <c r="AZ681" s="371"/>
      <c r="BA681" s="374"/>
      <c r="BB681" s="450"/>
      <c r="BC681" s="374"/>
      <c r="BD681" s="374"/>
      <c r="BE681" s="374"/>
      <c r="BF681" s="374"/>
      <c r="BG681" s="374"/>
      <c r="BH681" s="374"/>
      <c r="BI681" s="374"/>
      <c r="BJ681" s="374"/>
      <c r="BK681" s="374"/>
      <c r="BL681" s="374"/>
      <c r="BM681" s="374"/>
      <c r="BN681" s="374"/>
      <c r="BO681" s="374"/>
      <c r="BP681" s="374"/>
      <c r="BQ681" s="374"/>
      <c r="BR681" s="374"/>
      <c r="BS681" s="374"/>
      <c r="BT681" s="374"/>
      <c r="BU681" s="374"/>
      <c r="BV681" s="374"/>
      <c r="BW681" s="374"/>
      <c r="BX681" s="374"/>
      <c r="BY681" s="374"/>
      <c r="BZ681" s="374"/>
      <c r="CA681" s="374"/>
      <c r="CB681" s="374"/>
      <c r="CC681" s="374"/>
      <c r="CD681" s="374"/>
      <c r="CE681" s="374"/>
      <c r="CF681" s="374"/>
      <c r="CG681" s="374"/>
      <c r="CH681" s="374"/>
      <c r="CI681" s="374"/>
      <c r="CJ681" s="374"/>
      <c r="CK681" s="374"/>
      <c r="CL681" s="374"/>
      <c r="CM681" s="374"/>
      <c r="CN681" s="374"/>
      <c r="CO681" s="374"/>
      <c r="CP681" s="374"/>
      <c r="CQ681" s="374"/>
      <c r="CR681" s="374"/>
      <c r="CS681" s="374"/>
      <c r="CT681" s="374"/>
      <c r="CU681" s="374"/>
      <c r="CV681" s="374"/>
      <c r="CW681" s="374"/>
      <c r="CX681" s="374"/>
      <c r="CY681" s="374"/>
      <c r="CZ681" s="374"/>
    </row>
    <row r="682" s="378" customFormat="true" ht="25.15" customHeight="true" x14ac:dyDescent="0.2">
      <c r="C682" s="1074"/>
      <c r="D682" s="1075"/>
      <c r="E682" s="636"/>
      <c r="F682" s="636"/>
      <c r="G682" s="636"/>
      <c r="H682" s="1074"/>
      <c r="I682" s="1075"/>
      <c r="J682" s="636"/>
      <c r="K682" s="636"/>
      <c r="L682" s="636"/>
      <c r="M682" s="1074"/>
      <c r="N682" s="1075"/>
      <c r="O682" s="636"/>
      <c r="P682" s="636"/>
      <c r="Q682" s="636"/>
      <c r="AC682" s="371"/>
      <c r="AD682" s="371"/>
      <c r="AE682" s="371"/>
      <c r="AF682" s="371"/>
      <c r="AG682" s="371"/>
      <c r="AH682" s="371"/>
      <c r="AI682" s="371"/>
      <c r="AJ682" s="371"/>
      <c r="AK682" s="371"/>
      <c r="AL682" s="371"/>
      <c r="AM682" s="371"/>
      <c r="AN682" s="371"/>
      <c r="AO682" s="371"/>
      <c r="AP682" s="371"/>
      <c r="AQ682" s="371"/>
      <c r="AR682" s="371"/>
      <c r="AS682" s="371"/>
      <c r="AT682" s="371"/>
      <c r="AU682" s="371"/>
      <c r="AV682" s="371"/>
      <c r="AW682" s="371"/>
      <c r="AX682" s="371"/>
      <c r="AY682" s="371"/>
      <c r="AZ682" s="371"/>
      <c r="BA682" s="374"/>
      <c r="BB682" s="450"/>
      <c r="BC682" s="374"/>
      <c r="BD682" s="374"/>
      <c r="BE682" s="374"/>
      <c r="BF682" s="374"/>
      <c r="BG682" s="374"/>
      <c r="BH682" s="374"/>
      <c r="BI682" s="374"/>
      <c r="BJ682" s="374"/>
      <c r="BK682" s="374"/>
      <c r="BL682" s="374"/>
      <c r="BM682" s="374"/>
      <c r="BN682" s="374"/>
      <c r="BO682" s="374"/>
      <c r="BP682" s="374"/>
      <c r="BQ682" s="374"/>
      <c r="BR682" s="374"/>
      <c r="BS682" s="374"/>
      <c r="BT682" s="374"/>
      <c r="BU682" s="374"/>
      <c r="BV682" s="374"/>
      <c r="BW682" s="374"/>
      <c r="BX682" s="374"/>
      <c r="BY682" s="374"/>
      <c r="BZ682" s="374"/>
      <c r="CA682" s="374"/>
      <c r="CB682" s="374"/>
      <c r="CC682" s="374"/>
      <c r="CD682" s="374"/>
      <c r="CE682" s="374"/>
      <c r="CF682" s="374"/>
      <c r="CG682" s="374"/>
      <c r="CH682" s="374"/>
      <c r="CI682" s="374"/>
      <c r="CJ682" s="374"/>
      <c r="CK682" s="374"/>
      <c r="CL682" s="374"/>
      <c r="CM682" s="374"/>
      <c r="CN682" s="374"/>
      <c r="CO682" s="374"/>
      <c r="CP682" s="374"/>
      <c r="CQ682" s="374"/>
      <c r="CR682" s="374"/>
      <c r="CS682" s="374"/>
      <c r="CT682" s="374"/>
      <c r="CU682" s="374"/>
      <c r="CV682" s="374"/>
      <c r="CW682" s="374"/>
      <c r="CX682" s="374"/>
      <c r="CY682" s="374"/>
      <c r="CZ682" s="374"/>
    </row>
    <row r="683" s="378" customFormat="true" ht="25.15" customHeight="true" x14ac:dyDescent="0.2">
      <c r="C683" s="1074"/>
      <c r="D683" s="1075"/>
      <c r="E683" s="636"/>
      <c r="F683" s="636"/>
      <c r="G683" s="636"/>
      <c r="H683" s="1074"/>
      <c r="I683" s="1075"/>
      <c r="J683" s="636"/>
      <c r="K683" s="636"/>
      <c r="L683" s="636"/>
      <c r="M683" s="1074"/>
      <c r="N683" s="1075"/>
      <c r="O683" s="636"/>
      <c r="P683" s="636"/>
      <c r="Q683" s="636"/>
      <c r="AC683" s="371"/>
      <c r="AD683" s="371"/>
      <c r="AE683" s="371"/>
      <c r="AF683" s="371"/>
      <c r="AG683" s="371"/>
      <c r="AH683" s="371"/>
      <c r="AI683" s="371"/>
      <c r="AJ683" s="371"/>
      <c r="AK683" s="371"/>
      <c r="AL683" s="371"/>
      <c r="AM683" s="371"/>
      <c r="AN683" s="371"/>
      <c r="AO683" s="371"/>
      <c r="AP683" s="371"/>
      <c r="AQ683" s="371"/>
      <c r="AR683" s="371"/>
      <c r="AS683" s="371"/>
      <c r="AT683" s="371"/>
      <c r="AU683" s="371"/>
      <c r="AV683" s="371"/>
      <c r="AW683" s="371"/>
      <c r="AX683" s="371"/>
      <c r="AY683" s="371"/>
      <c r="AZ683" s="371"/>
      <c r="BA683" s="374"/>
      <c r="BB683" s="450"/>
      <c r="BC683" s="374"/>
      <c r="BD683" s="374"/>
      <c r="BE683" s="374"/>
      <c r="BF683" s="374"/>
      <c r="BG683" s="374"/>
      <c r="BH683" s="374"/>
      <c r="BI683" s="374"/>
      <c r="BJ683" s="374"/>
      <c r="BK683" s="374"/>
      <c r="BL683" s="374"/>
      <c r="BM683" s="374"/>
      <c r="BN683" s="374"/>
      <c r="BO683" s="374"/>
      <c r="BP683" s="374"/>
      <c r="BQ683" s="374"/>
      <c r="BR683" s="374"/>
      <c r="BS683" s="374"/>
      <c r="BT683" s="374"/>
      <c r="BU683" s="374"/>
      <c r="BV683" s="374"/>
      <c r="BW683" s="374"/>
      <c r="BX683" s="374"/>
      <c r="BY683" s="374"/>
      <c r="BZ683" s="374"/>
      <c r="CA683" s="374"/>
      <c r="CB683" s="374"/>
      <c r="CC683" s="374"/>
      <c r="CD683" s="374"/>
      <c r="CE683" s="374"/>
      <c r="CF683" s="374"/>
      <c r="CG683" s="374"/>
      <c r="CH683" s="374"/>
      <c r="CI683" s="374"/>
      <c r="CJ683" s="374"/>
      <c r="CK683" s="374"/>
      <c r="CL683" s="374"/>
      <c r="CM683" s="374"/>
      <c r="CN683" s="374"/>
      <c r="CO683" s="374"/>
      <c r="CP683" s="374"/>
      <c r="CQ683" s="374"/>
      <c r="CR683" s="374"/>
      <c r="CS683" s="374"/>
      <c r="CT683" s="374"/>
      <c r="CU683" s="374"/>
      <c r="CV683" s="374"/>
      <c r="CW683" s="374"/>
      <c r="CX683" s="374"/>
      <c r="CY683" s="374"/>
      <c r="CZ683" s="374"/>
    </row>
    <row r="684" s="378" customFormat="true" ht="25.15" customHeight="true" x14ac:dyDescent="0.2">
      <c r="C684" s="1074"/>
      <c r="D684" s="1075"/>
      <c r="E684" s="636"/>
      <c r="F684" s="636"/>
      <c r="G684" s="636"/>
      <c r="H684" s="1074"/>
      <c r="I684" s="1075"/>
      <c r="J684" s="636"/>
      <c r="K684" s="636"/>
      <c r="L684" s="636"/>
      <c r="M684" s="1074"/>
      <c r="N684" s="1075"/>
      <c r="O684" s="636"/>
      <c r="P684" s="636"/>
      <c r="Q684" s="636"/>
      <c r="AC684" s="371"/>
      <c r="AD684" s="371"/>
      <c r="AE684" s="371"/>
      <c r="AF684" s="371"/>
      <c r="AG684" s="371"/>
      <c r="AH684" s="371"/>
      <c r="AI684" s="371"/>
      <c r="AJ684" s="371"/>
      <c r="AK684" s="371"/>
      <c r="AL684" s="371"/>
      <c r="AM684" s="371"/>
      <c r="AN684" s="371"/>
      <c r="AO684" s="371"/>
      <c r="AP684" s="371"/>
      <c r="AQ684" s="371"/>
      <c r="AR684" s="371"/>
      <c r="AS684" s="371"/>
      <c r="AT684" s="371"/>
      <c r="AU684" s="371"/>
      <c r="AV684" s="371"/>
      <c r="AW684" s="371"/>
      <c r="AX684" s="371"/>
      <c r="AY684" s="371"/>
      <c r="AZ684" s="371"/>
      <c r="BA684" s="374"/>
      <c r="BB684" s="450"/>
      <c r="BC684" s="374"/>
      <c r="BD684" s="374"/>
      <c r="BE684" s="374"/>
      <c r="BF684" s="374"/>
      <c r="BG684" s="374"/>
      <c r="BH684" s="374"/>
      <c r="BI684" s="374"/>
      <c r="BJ684" s="374"/>
      <c r="BK684" s="374"/>
      <c r="BL684" s="374"/>
      <c r="BM684" s="374"/>
      <c r="BN684" s="374"/>
      <c r="BO684" s="374"/>
      <c r="BP684" s="374"/>
      <c r="BQ684" s="374"/>
      <c r="BR684" s="374"/>
      <c r="BS684" s="374"/>
      <c r="BT684" s="374"/>
      <c r="BU684" s="374"/>
      <c r="BV684" s="374"/>
      <c r="BW684" s="374"/>
      <c r="BX684" s="374"/>
      <c r="BY684" s="374"/>
      <c r="BZ684" s="374"/>
      <c r="CA684" s="374"/>
      <c r="CB684" s="374"/>
      <c r="CC684" s="374"/>
      <c r="CD684" s="374"/>
      <c r="CE684" s="374"/>
      <c r="CF684" s="374"/>
      <c r="CG684" s="374"/>
      <c r="CH684" s="374"/>
      <c r="CI684" s="374"/>
      <c r="CJ684" s="374"/>
      <c r="CK684" s="374"/>
      <c r="CL684" s="374"/>
      <c r="CM684" s="374"/>
      <c r="CN684" s="374"/>
      <c r="CO684" s="374"/>
      <c r="CP684" s="374"/>
      <c r="CQ684" s="374"/>
      <c r="CR684" s="374"/>
      <c r="CS684" s="374"/>
      <c r="CT684" s="374"/>
      <c r="CU684" s="374"/>
      <c r="CV684" s="374"/>
      <c r="CW684" s="374"/>
      <c r="CX684" s="374"/>
      <c r="CY684" s="374"/>
      <c r="CZ684" s="374"/>
    </row>
    <row r="685" s="378" customFormat="true" ht="25.15" customHeight="true" x14ac:dyDescent="0.2">
      <c r="C685" s="1074"/>
      <c r="D685" s="1075"/>
      <c r="E685" s="636"/>
      <c r="F685" s="636"/>
      <c r="G685" s="636"/>
      <c r="H685" s="1074"/>
      <c r="I685" s="1075"/>
      <c r="J685" s="636"/>
      <c r="K685" s="636"/>
      <c r="L685" s="636"/>
      <c r="M685" s="1074"/>
      <c r="N685" s="1075"/>
      <c r="O685" s="636"/>
      <c r="P685" s="636"/>
      <c r="Q685" s="636"/>
      <c r="AC685" s="371"/>
      <c r="AD685" s="371"/>
      <c r="AE685" s="371"/>
      <c r="AF685" s="371"/>
      <c r="AG685" s="371"/>
      <c r="AH685" s="371"/>
      <c r="AI685" s="371"/>
      <c r="AJ685" s="371"/>
      <c r="AK685" s="371"/>
      <c r="AL685" s="371"/>
      <c r="AM685" s="371"/>
      <c r="AN685" s="371"/>
      <c r="AO685" s="371"/>
      <c r="AP685" s="371"/>
      <c r="AQ685" s="371"/>
      <c r="AR685" s="371"/>
      <c r="AS685" s="371"/>
      <c r="AT685" s="371"/>
      <c r="AU685" s="371"/>
      <c r="AV685" s="371"/>
      <c r="AW685" s="371"/>
      <c r="AX685" s="371"/>
      <c r="AY685" s="371"/>
      <c r="AZ685" s="371"/>
      <c r="BA685" s="374"/>
      <c r="BB685" s="450"/>
      <c r="BC685" s="374"/>
      <c r="BD685" s="374"/>
      <c r="BE685" s="374"/>
      <c r="BF685" s="374"/>
      <c r="BG685" s="374"/>
      <c r="BH685" s="374"/>
      <c r="BI685" s="374"/>
      <c r="BJ685" s="374"/>
      <c r="BK685" s="374"/>
      <c r="BL685" s="374"/>
      <c r="BM685" s="374"/>
      <c r="BN685" s="374"/>
      <c r="BO685" s="374"/>
      <c r="BP685" s="374"/>
      <c r="BQ685" s="374"/>
      <c r="BR685" s="374"/>
      <c r="BS685" s="374"/>
      <c r="BT685" s="374"/>
      <c r="BU685" s="374"/>
      <c r="BV685" s="374"/>
      <c r="BW685" s="374"/>
      <c r="BX685" s="374"/>
      <c r="BY685" s="374"/>
      <c r="BZ685" s="374"/>
      <c r="CA685" s="374"/>
      <c r="CB685" s="374"/>
      <c r="CC685" s="374"/>
      <c r="CD685" s="374"/>
      <c r="CE685" s="374"/>
      <c r="CF685" s="374"/>
      <c r="CG685" s="374"/>
      <c r="CH685" s="374"/>
      <c r="CI685" s="374"/>
      <c r="CJ685" s="374"/>
      <c r="CK685" s="374"/>
      <c r="CL685" s="374"/>
      <c r="CM685" s="374"/>
      <c r="CN685" s="374"/>
      <c r="CO685" s="374"/>
      <c r="CP685" s="374"/>
      <c r="CQ685" s="374"/>
      <c r="CR685" s="374"/>
      <c r="CS685" s="374"/>
      <c r="CT685" s="374"/>
      <c r="CU685" s="374"/>
      <c r="CV685" s="374"/>
      <c r="CW685" s="374"/>
      <c r="CX685" s="374"/>
      <c r="CY685" s="374"/>
      <c r="CZ685" s="374"/>
    </row>
    <row r="686" s="378" customFormat="true" ht="25.15" customHeight="true" x14ac:dyDescent="0.2">
      <c r="C686" s="1074"/>
      <c r="D686" s="1075"/>
      <c r="E686" s="636"/>
      <c r="F686" s="636"/>
      <c r="G686" s="636"/>
      <c r="H686" s="1074"/>
      <c r="I686" s="1075"/>
      <c r="J686" s="636"/>
      <c r="K686" s="636"/>
      <c r="L686" s="636"/>
      <c r="M686" s="1074"/>
      <c r="N686" s="1075"/>
      <c r="O686" s="636"/>
      <c r="P686" s="636"/>
      <c r="Q686" s="636"/>
      <c r="AC686" s="371"/>
      <c r="AD686" s="371"/>
      <c r="AE686" s="371"/>
      <c r="AF686" s="371"/>
      <c r="AG686" s="371"/>
      <c r="AH686" s="371"/>
      <c r="AI686" s="371"/>
      <c r="AJ686" s="371"/>
      <c r="AK686" s="371"/>
      <c r="AL686" s="371"/>
      <c r="AM686" s="371"/>
      <c r="AN686" s="371"/>
      <c r="AO686" s="371"/>
      <c r="AP686" s="371"/>
      <c r="AQ686" s="371"/>
      <c r="AR686" s="371"/>
      <c r="AS686" s="371"/>
      <c r="AT686" s="371"/>
      <c r="AU686" s="371"/>
      <c r="AV686" s="371"/>
      <c r="AW686" s="371"/>
      <c r="AX686" s="371"/>
      <c r="AY686" s="371"/>
      <c r="AZ686" s="371"/>
      <c r="BA686" s="374"/>
      <c r="BB686" s="450"/>
      <c r="BC686" s="374"/>
      <c r="BD686" s="374"/>
      <c r="BE686" s="374"/>
      <c r="BF686" s="374"/>
      <c r="BG686" s="374"/>
      <c r="BH686" s="374"/>
      <c r="BI686" s="374"/>
      <c r="BJ686" s="374"/>
      <c r="BK686" s="374"/>
      <c r="BL686" s="374"/>
      <c r="BM686" s="374"/>
      <c r="BN686" s="374"/>
      <c r="BO686" s="374"/>
      <c r="BP686" s="374"/>
      <c r="BQ686" s="374"/>
      <c r="BR686" s="374"/>
      <c r="BS686" s="374"/>
      <c r="BT686" s="374"/>
      <c r="BU686" s="374"/>
      <c r="BV686" s="374"/>
      <c r="BW686" s="374"/>
      <c r="BX686" s="374"/>
      <c r="BY686" s="374"/>
      <c r="BZ686" s="374"/>
      <c r="CA686" s="374"/>
      <c r="CB686" s="374"/>
      <c r="CC686" s="374"/>
      <c r="CD686" s="374"/>
      <c r="CE686" s="374"/>
      <c r="CF686" s="374"/>
      <c r="CG686" s="374"/>
      <c r="CH686" s="374"/>
      <c r="CI686" s="374"/>
      <c r="CJ686" s="374"/>
      <c r="CK686" s="374"/>
      <c r="CL686" s="374"/>
      <c r="CM686" s="374"/>
      <c r="CN686" s="374"/>
      <c r="CO686" s="374"/>
      <c r="CP686" s="374"/>
      <c r="CQ686" s="374"/>
      <c r="CR686" s="374"/>
      <c r="CS686" s="374"/>
      <c r="CT686" s="374"/>
      <c r="CU686" s="374"/>
      <c r="CV686" s="374"/>
      <c r="CW686" s="374"/>
      <c r="CX686" s="374"/>
      <c r="CY686" s="374"/>
      <c r="CZ686" s="374"/>
    </row>
    <row r="687" s="378" customFormat="true" ht="25.15" customHeight="true" x14ac:dyDescent="0.2">
      <c r="C687" s="1074"/>
      <c r="D687" s="1075"/>
      <c r="E687" s="636"/>
      <c r="F687" s="636"/>
      <c r="G687" s="636"/>
      <c r="H687" s="1074"/>
      <c r="I687" s="1075"/>
      <c r="J687" s="636"/>
      <c r="K687" s="636"/>
      <c r="L687" s="636"/>
      <c r="M687" s="1074"/>
      <c r="N687" s="1075"/>
      <c r="O687" s="636"/>
      <c r="P687" s="636"/>
      <c r="Q687" s="636"/>
      <c r="AC687" s="371"/>
      <c r="AD687" s="371"/>
      <c r="AE687" s="371"/>
      <c r="AF687" s="371"/>
      <c r="AG687" s="371"/>
      <c r="AH687" s="371"/>
      <c r="AI687" s="371"/>
      <c r="AJ687" s="371"/>
      <c r="AK687" s="371"/>
      <c r="AL687" s="371"/>
      <c r="AM687" s="371"/>
      <c r="AN687" s="371"/>
      <c r="AO687" s="371"/>
      <c r="AP687" s="371"/>
      <c r="AQ687" s="371"/>
      <c r="AR687" s="371"/>
      <c r="AS687" s="371"/>
      <c r="AT687" s="371"/>
      <c r="AU687" s="371"/>
      <c r="AV687" s="371"/>
      <c r="AW687" s="371"/>
      <c r="AX687" s="371"/>
      <c r="AY687" s="371"/>
      <c r="AZ687" s="371"/>
      <c r="BA687" s="374"/>
      <c r="BB687" s="450"/>
      <c r="BC687" s="374"/>
      <c r="BD687" s="374"/>
      <c r="BE687" s="374"/>
      <c r="BF687" s="374"/>
      <c r="BG687" s="374"/>
      <c r="BH687" s="374"/>
      <c r="BI687" s="374"/>
      <c r="BJ687" s="374"/>
      <c r="BK687" s="374"/>
      <c r="BL687" s="374"/>
      <c r="BM687" s="374"/>
      <c r="BN687" s="374"/>
      <c r="BO687" s="374"/>
      <c r="BP687" s="374"/>
      <c r="BQ687" s="374"/>
      <c r="BR687" s="374"/>
      <c r="BS687" s="374"/>
      <c r="BT687" s="374"/>
      <c r="BU687" s="374"/>
      <c r="BV687" s="374"/>
      <c r="BW687" s="374"/>
      <c r="BX687" s="374"/>
      <c r="BY687" s="374"/>
      <c r="BZ687" s="374"/>
      <c r="CA687" s="374"/>
      <c r="CB687" s="374"/>
      <c r="CC687" s="374"/>
      <c r="CD687" s="374"/>
      <c r="CE687" s="374"/>
      <c r="CF687" s="374"/>
      <c r="CG687" s="374"/>
      <c r="CH687" s="374"/>
      <c r="CI687" s="374"/>
      <c r="CJ687" s="374"/>
      <c r="CK687" s="374"/>
      <c r="CL687" s="374"/>
      <c r="CM687" s="374"/>
      <c r="CN687" s="374"/>
      <c r="CO687" s="374"/>
      <c r="CP687" s="374"/>
      <c r="CQ687" s="374"/>
      <c r="CR687" s="374"/>
      <c r="CS687" s="374"/>
      <c r="CT687" s="374"/>
      <c r="CU687" s="374"/>
      <c r="CV687" s="374"/>
      <c r="CW687" s="374"/>
      <c r="CX687" s="374"/>
      <c r="CY687" s="374"/>
      <c r="CZ687" s="374"/>
    </row>
    <row r="688" s="378" customFormat="true" ht="25.15" customHeight="true" x14ac:dyDescent="0.2">
      <c r="C688" s="1074"/>
      <c r="D688" s="1075"/>
      <c r="E688" s="636"/>
      <c r="F688" s="636"/>
      <c r="G688" s="636"/>
      <c r="H688" s="1074"/>
      <c r="I688" s="1075"/>
      <c r="J688" s="636"/>
      <c r="K688" s="636"/>
      <c r="L688" s="636"/>
      <c r="M688" s="1074"/>
      <c r="N688" s="1075"/>
      <c r="O688" s="636"/>
      <c r="P688" s="636"/>
      <c r="Q688" s="636"/>
      <c r="AC688" s="371"/>
      <c r="AD688" s="371"/>
      <c r="AE688" s="371"/>
      <c r="AF688" s="371"/>
      <c r="AG688" s="371"/>
      <c r="AH688" s="371"/>
      <c r="AI688" s="371"/>
      <c r="AJ688" s="371"/>
      <c r="AK688" s="371"/>
      <c r="AL688" s="371"/>
      <c r="AM688" s="371"/>
      <c r="AN688" s="371"/>
      <c r="AO688" s="371"/>
      <c r="AP688" s="371"/>
      <c r="AQ688" s="371"/>
      <c r="AR688" s="371"/>
      <c r="AS688" s="371"/>
      <c r="AT688" s="371"/>
      <c r="AU688" s="371"/>
      <c r="AV688" s="371"/>
      <c r="AW688" s="371"/>
      <c r="AX688" s="371"/>
      <c r="AY688" s="371"/>
      <c r="AZ688" s="371"/>
      <c r="BA688" s="374"/>
      <c r="BB688" s="450"/>
      <c r="BC688" s="374"/>
      <c r="BD688" s="374"/>
      <c r="BE688" s="374"/>
      <c r="BF688" s="374"/>
      <c r="BG688" s="374"/>
      <c r="BH688" s="374"/>
      <c r="BI688" s="374"/>
      <c r="BJ688" s="374"/>
      <c r="BK688" s="374"/>
      <c r="BL688" s="374"/>
      <c r="BM688" s="374"/>
      <c r="BN688" s="374"/>
      <c r="BO688" s="374"/>
      <c r="BP688" s="374"/>
      <c r="BQ688" s="374"/>
      <c r="BR688" s="374"/>
      <c r="BS688" s="374"/>
      <c r="BT688" s="374"/>
      <c r="BU688" s="374"/>
      <c r="BV688" s="374"/>
      <c r="BW688" s="374"/>
      <c r="BX688" s="374"/>
      <c r="BY688" s="374"/>
      <c r="BZ688" s="374"/>
      <c r="CA688" s="374"/>
      <c r="CB688" s="374"/>
      <c r="CC688" s="374"/>
      <c r="CD688" s="374"/>
      <c r="CE688" s="374"/>
      <c r="CF688" s="374"/>
      <c r="CG688" s="374"/>
      <c r="CH688" s="374"/>
      <c r="CI688" s="374"/>
      <c r="CJ688" s="374"/>
      <c r="CK688" s="374"/>
      <c r="CL688" s="374"/>
      <c r="CM688" s="374"/>
      <c r="CN688" s="374"/>
      <c r="CO688" s="374"/>
      <c r="CP688" s="374"/>
      <c r="CQ688" s="374"/>
      <c r="CR688" s="374"/>
      <c r="CS688" s="374"/>
      <c r="CT688" s="374"/>
      <c r="CU688" s="374"/>
      <c r="CV688" s="374"/>
      <c r="CW688" s="374"/>
      <c r="CX688" s="374"/>
      <c r="CY688" s="374"/>
      <c r="CZ688" s="374"/>
    </row>
    <row r="689" s="378" customFormat="true" ht="25.15" customHeight="true" x14ac:dyDescent="0.2">
      <c r="C689" s="1074"/>
      <c r="D689" s="1075"/>
      <c r="E689" s="636"/>
      <c r="F689" s="636"/>
      <c r="G689" s="636"/>
      <c r="H689" s="1074"/>
      <c r="I689" s="1075"/>
      <c r="J689" s="636"/>
      <c r="K689" s="636"/>
      <c r="L689" s="636"/>
      <c r="M689" s="1074"/>
      <c r="N689" s="1075"/>
      <c r="O689" s="636"/>
      <c r="P689" s="636"/>
      <c r="Q689" s="636"/>
      <c r="AC689" s="371"/>
      <c r="AD689" s="371"/>
      <c r="AE689" s="371"/>
      <c r="AF689" s="371"/>
      <c r="AG689" s="371"/>
      <c r="AH689" s="371"/>
      <c r="AI689" s="371"/>
      <c r="AJ689" s="371"/>
      <c r="AK689" s="371"/>
      <c r="AL689" s="371"/>
      <c r="AM689" s="371"/>
      <c r="AN689" s="371"/>
      <c r="AO689" s="371"/>
      <c r="AP689" s="371"/>
      <c r="AQ689" s="371"/>
      <c r="AR689" s="371"/>
      <c r="AS689" s="371"/>
      <c r="AT689" s="371"/>
      <c r="AU689" s="371"/>
      <c r="AV689" s="371"/>
      <c r="AW689" s="371"/>
      <c r="AX689" s="371"/>
      <c r="AY689" s="371"/>
      <c r="AZ689" s="371"/>
      <c r="BA689" s="374"/>
      <c r="BB689" s="450"/>
      <c r="BC689" s="374"/>
      <c r="BD689" s="374"/>
      <c r="BE689" s="374"/>
      <c r="BF689" s="374"/>
      <c r="BG689" s="374"/>
      <c r="BH689" s="374"/>
      <c r="BI689" s="374"/>
      <c r="BJ689" s="374"/>
      <c r="BK689" s="374"/>
      <c r="BL689" s="374"/>
      <c r="BM689" s="374"/>
      <c r="BN689" s="374"/>
      <c r="BO689" s="374"/>
      <c r="BP689" s="374"/>
      <c r="BQ689" s="374"/>
      <c r="BR689" s="374"/>
      <c r="BS689" s="374"/>
      <c r="BT689" s="374"/>
      <c r="BU689" s="374"/>
      <c r="BV689" s="374"/>
      <c r="BW689" s="374"/>
      <c r="BX689" s="374"/>
      <c r="BY689" s="374"/>
      <c r="BZ689" s="374"/>
      <c r="CA689" s="374"/>
      <c r="CB689" s="374"/>
      <c r="CC689" s="374"/>
      <c r="CD689" s="374"/>
      <c r="CE689" s="374"/>
      <c r="CF689" s="374"/>
      <c r="CG689" s="374"/>
      <c r="CH689" s="374"/>
      <c r="CI689" s="374"/>
      <c r="CJ689" s="374"/>
      <c r="CK689" s="374"/>
      <c r="CL689" s="374"/>
      <c r="CM689" s="374"/>
      <c r="CN689" s="374"/>
      <c r="CO689" s="374"/>
      <c r="CP689" s="374"/>
      <c r="CQ689" s="374"/>
      <c r="CR689" s="374"/>
      <c r="CS689" s="374"/>
      <c r="CT689" s="374"/>
      <c r="CU689" s="374"/>
      <c r="CV689" s="374"/>
      <c r="CW689" s="374"/>
      <c r="CX689" s="374"/>
      <c r="CY689" s="374"/>
      <c r="CZ689" s="374"/>
    </row>
    <row r="690" s="378" customFormat="true" ht="25.15" customHeight="true" x14ac:dyDescent="0.2">
      <c r="C690" s="1074"/>
      <c r="D690" s="1075"/>
      <c r="E690" s="636"/>
      <c r="F690" s="636"/>
      <c r="G690" s="636"/>
      <c r="H690" s="1074"/>
      <c r="I690" s="1075"/>
      <c r="J690" s="636"/>
      <c r="K690" s="636"/>
      <c r="L690" s="636"/>
      <c r="M690" s="1074"/>
      <c r="N690" s="1075"/>
      <c r="O690" s="636"/>
      <c r="P690" s="636"/>
      <c r="Q690" s="636"/>
      <c r="AC690" s="371"/>
      <c r="AD690" s="371"/>
      <c r="AE690" s="371"/>
      <c r="AF690" s="371"/>
      <c r="AG690" s="371"/>
      <c r="AH690" s="371"/>
      <c r="AI690" s="371"/>
      <c r="AJ690" s="371"/>
      <c r="AK690" s="371"/>
      <c r="AL690" s="371"/>
      <c r="AM690" s="371"/>
      <c r="AN690" s="371"/>
      <c r="AO690" s="371"/>
      <c r="AP690" s="371"/>
      <c r="AQ690" s="371"/>
      <c r="AR690" s="371"/>
      <c r="AS690" s="371"/>
      <c r="AT690" s="371"/>
      <c r="AU690" s="371"/>
      <c r="AV690" s="371"/>
      <c r="AW690" s="371"/>
      <c r="AX690" s="371"/>
      <c r="AY690" s="371"/>
      <c r="AZ690" s="371"/>
      <c r="BA690" s="374"/>
      <c r="BB690" s="450"/>
      <c r="BC690" s="374"/>
      <c r="BD690" s="374"/>
      <c r="BE690" s="374"/>
      <c r="BF690" s="374"/>
      <c r="BG690" s="374"/>
      <c r="BH690" s="374"/>
      <c r="BI690" s="374"/>
      <c r="BJ690" s="374"/>
      <c r="BK690" s="374"/>
      <c r="BL690" s="374"/>
      <c r="BM690" s="374"/>
      <c r="BN690" s="374"/>
      <c r="BO690" s="374"/>
      <c r="BP690" s="374"/>
      <c r="BQ690" s="374"/>
      <c r="BR690" s="374"/>
      <c r="BS690" s="374"/>
      <c r="BT690" s="374"/>
      <c r="BU690" s="374"/>
      <c r="BV690" s="374"/>
      <c r="BW690" s="374"/>
      <c r="BX690" s="374"/>
      <c r="BY690" s="374"/>
      <c r="BZ690" s="374"/>
      <c r="CA690" s="374"/>
      <c r="CB690" s="374"/>
      <c r="CC690" s="374"/>
      <c r="CD690" s="374"/>
      <c r="CE690" s="374"/>
      <c r="CF690" s="374"/>
      <c r="CG690" s="374"/>
      <c r="CH690" s="374"/>
      <c r="CI690" s="374"/>
      <c r="CJ690" s="374"/>
      <c r="CK690" s="374"/>
      <c r="CL690" s="374"/>
      <c r="CM690" s="374"/>
      <c r="CN690" s="374"/>
      <c r="CO690" s="374"/>
      <c r="CP690" s="374"/>
      <c r="CQ690" s="374"/>
      <c r="CR690" s="374"/>
      <c r="CS690" s="374"/>
      <c r="CT690" s="374"/>
      <c r="CU690" s="374"/>
      <c r="CV690" s="374"/>
      <c r="CW690" s="374"/>
      <c r="CX690" s="374"/>
      <c r="CY690" s="374"/>
      <c r="CZ690" s="374"/>
    </row>
    <row r="691" s="378" customFormat="true" ht="25.15" customHeight="true" x14ac:dyDescent="0.2">
      <c r="C691" s="636"/>
      <c r="D691" s="636"/>
      <c r="E691" s="636"/>
      <c r="F691" s="636"/>
      <c r="G691" s="636"/>
      <c r="H691" s="636"/>
      <c r="I691" s="636"/>
      <c r="J691" s="636"/>
      <c r="K691" s="636"/>
      <c r="L691" s="636"/>
      <c r="M691" s="636"/>
      <c r="N691" s="636"/>
      <c r="O691" s="636"/>
      <c r="P691" s="636"/>
      <c r="Q691" s="636"/>
      <c r="AC691" s="371"/>
      <c r="AD691" s="371"/>
      <c r="AE691" s="371"/>
      <c r="AF691" s="371"/>
      <c r="AG691" s="371"/>
      <c r="AH691" s="371"/>
      <c r="AI691" s="371"/>
      <c r="AJ691" s="371"/>
      <c r="AK691" s="371"/>
      <c r="AL691" s="371"/>
      <c r="AM691" s="371"/>
      <c r="AN691" s="371"/>
      <c r="AO691" s="371"/>
      <c r="AP691" s="371"/>
      <c r="AQ691" s="371"/>
      <c r="AR691" s="371"/>
      <c r="AS691" s="371"/>
      <c r="AT691" s="371"/>
      <c r="AU691" s="371"/>
      <c r="AV691" s="371"/>
      <c r="AW691" s="371"/>
      <c r="AX691" s="371"/>
      <c r="AY691" s="371"/>
      <c r="AZ691" s="371"/>
      <c r="BA691" s="374"/>
      <c r="BB691" s="450"/>
      <c r="BC691" s="374"/>
      <c r="BD691" s="374"/>
      <c r="BE691" s="374"/>
      <c r="BF691" s="374"/>
      <c r="BG691" s="374"/>
      <c r="BH691" s="374"/>
      <c r="BI691" s="374"/>
      <c r="BJ691" s="374"/>
      <c r="BK691" s="374"/>
      <c r="BL691" s="374"/>
      <c r="BM691" s="374"/>
      <c r="BN691" s="374"/>
      <c r="BO691" s="374"/>
      <c r="BP691" s="374"/>
      <c r="BQ691" s="374"/>
      <c r="BR691" s="374"/>
      <c r="BS691" s="374"/>
      <c r="BT691" s="374"/>
      <c r="BU691" s="374"/>
      <c r="BV691" s="374"/>
      <c r="BW691" s="374"/>
      <c r="BX691" s="374"/>
      <c r="BY691" s="374"/>
      <c r="BZ691" s="374"/>
      <c r="CA691" s="374"/>
      <c r="CB691" s="374"/>
      <c r="CC691" s="374"/>
      <c r="CD691" s="374"/>
      <c r="CE691" s="374"/>
      <c r="CF691" s="374"/>
      <c r="CG691" s="374"/>
      <c r="CH691" s="374"/>
      <c r="CI691" s="374"/>
      <c r="CJ691" s="374"/>
      <c r="CK691" s="374"/>
      <c r="CL691" s="374"/>
      <c r="CM691" s="374"/>
      <c r="CN691" s="374"/>
      <c r="CO691" s="374"/>
      <c r="CP691" s="374"/>
      <c r="CQ691" s="374"/>
      <c r="CR691" s="374"/>
      <c r="CS691" s="374"/>
      <c r="CT691" s="374"/>
      <c r="CU691" s="374"/>
      <c r="CV691" s="374"/>
      <c r="CW691" s="374"/>
      <c r="CX691" s="374"/>
      <c r="CY691" s="374"/>
      <c r="CZ691" s="374"/>
    </row>
    <row r="692" s="378" customFormat="true" ht="25.15" customHeight="true" x14ac:dyDescent="0.2">
      <c r="C692" s="636"/>
      <c r="D692" s="636"/>
      <c r="E692" s="636"/>
      <c r="F692" s="636"/>
      <c r="G692" s="636"/>
      <c r="H692" s="636"/>
      <c r="I692" s="636"/>
      <c r="J692" s="636"/>
      <c r="K692" s="636"/>
      <c r="L692" s="636"/>
      <c r="M692" s="636"/>
      <c r="N692" s="636"/>
      <c r="O692" s="636"/>
      <c r="P692" s="636"/>
      <c r="Q692" s="636"/>
      <c r="AC692" s="371"/>
      <c r="AD692" s="371"/>
      <c r="AE692" s="371"/>
      <c r="AF692" s="371"/>
      <c r="AG692" s="371"/>
      <c r="AH692" s="371"/>
      <c r="AI692" s="371"/>
      <c r="AJ692" s="371"/>
      <c r="AK692" s="371"/>
      <c r="AL692" s="371"/>
      <c r="AM692" s="371"/>
      <c r="AN692" s="371"/>
      <c r="AO692" s="371"/>
      <c r="AP692" s="371"/>
      <c r="AQ692" s="371"/>
      <c r="AR692" s="371"/>
      <c r="AS692" s="371"/>
      <c r="AT692" s="371"/>
      <c r="AU692" s="371"/>
      <c r="AV692" s="371"/>
      <c r="AW692" s="371"/>
      <c r="AX692" s="371"/>
      <c r="AY692" s="371"/>
      <c r="AZ692" s="371"/>
      <c r="BA692" s="374"/>
      <c r="BB692" s="450"/>
      <c r="BC692" s="374"/>
      <c r="BD692" s="374"/>
      <c r="BE692" s="374"/>
      <c r="BF692" s="374"/>
      <c r="BG692" s="374"/>
      <c r="BH692" s="374"/>
      <c r="BI692" s="374"/>
      <c r="BJ692" s="374"/>
      <c r="BK692" s="374"/>
      <c r="BL692" s="374"/>
      <c r="BM692" s="374"/>
      <c r="BN692" s="374"/>
      <c r="BO692" s="374"/>
      <c r="BP692" s="374"/>
      <c r="BQ692" s="374"/>
      <c r="BR692" s="374"/>
      <c r="BS692" s="374"/>
      <c r="BT692" s="374"/>
      <c r="BU692" s="374"/>
      <c r="BV692" s="374"/>
      <c r="BW692" s="374"/>
      <c r="BX692" s="374"/>
      <c r="BY692" s="374"/>
      <c r="BZ692" s="374"/>
      <c r="CA692" s="374"/>
      <c r="CB692" s="374"/>
      <c r="CC692" s="374"/>
      <c r="CD692" s="374"/>
      <c r="CE692" s="374"/>
      <c r="CF692" s="374"/>
      <c r="CG692" s="374"/>
      <c r="CH692" s="374"/>
      <c r="CI692" s="374"/>
      <c r="CJ692" s="374"/>
      <c r="CK692" s="374"/>
      <c r="CL692" s="374"/>
      <c r="CM692" s="374"/>
      <c r="CN692" s="374"/>
      <c r="CO692" s="374"/>
      <c r="CP692" s="374"/>
      <c r="CQ692" s="374"/>
      <c r="CR692" s="374"/>
      <c r="CS692" s="374"/>
      <c r="CT692" s="374"/>
      <c r="CU692" s="374"/>
      <c r="CV692" s="374"/>
      <c r="CW692" s="374"/>
      <c r="CX692" s="374"/>
      <c r="CY692" s="374"/>
      <c r="CZ692" s="374"/>
    </row>
    <row r="693" s="378" customFormat="true" ht="25.15" customHeight="true" x14ac:dyDescent="0.2">
      <c r="C693" s="636"/>
      <c r="D693" s="636"/>
      <c r="E693" s="636"/>
      <c r="F693" s="636"/>
      <c r="G693" s="636"/>
      <c r="H693" s="636"/>
      <c r="I693" s="636"/>
      <c r="J693" s="636"/>
      <c r="K693" s="636"/>
      <c r="L693" s="636"/>
      <c r="M693" s="636"/>
      <c r="N693" s="636"/>
      <c r="O693" s="636"/>
      <c r="P693" s="636"/>
      <c r="Q693" s="636"/>
      <c r="AC693" s="371"/>
      <c r="AD693" s="371"/>
      <c r="AE693" s="371"/>
      <c r="AF693" s="371"/>
      <c r="AG693" s="371"/>
      <c r="AH693" s="371"/>
      <c r="AI693" s="371"/>
      <c r="AJ693" s="371"/>
      <c r="AK693" s="371"/>
      <c r="AL693" s="371"/>
      <c r="AM693" s="371"/>
      <c r="AN693" s="371"/>
      <c r="AO693" s="371"/>
      <c r="AP693" s="371"/>
      <c r="AQ693" s="371"/>
      <c r="AR693" s="371"/>
      <c r="AS693" s="371"/>
      <c r="AT693" s="371"/>
      <c r="AU693" s="371"/>
      <c r="AV693" s="371"/>
      <c r="AW693" s="371"/>
      <c r="AX693" s="371"/>
      <c r="AY693" s="371"/>
      <c r="AZ693" s="371"/>
      <c r="BA693" s="374"/>
      <c r="BB693" s="450"/>
      <c r="BC693" s="374"/>
      <c r="BD693" s="374"/>
      <c r="BE693" s="374"/>
      <c r="BF693" s="374"/>
      <c r="BG693" s="374"/>
      <c r="BH693" s="374"/>
      <c r="BI693" s="374"/>
      <c r="BJ693" s="374"/>
      <c r="BK693" s="374"/>
      <c r="BL693" s="374"/>
      <c r="BM693" s="374"/>
      <c r="BN693" s="374"/>
      <c r="BO693" s="374"/>
      <c r="BP693" s="374"/>
      <c r="BQ693" s="374"/>
      <c r="BR693" s="374"/>
      <c r="BS693" s="374"/>
      <c r="BT693" s="374"/>
      <c r="BU693" s="374"/>
      <c r="BV693" s="374"/>
      <c r="BW693" s="374"/>
      <c r="BX693" s="374"/>
      <c r="BY693" s="374"/>
      <c r="BZ693" s="374"/>
      <c r="CA693" s="374"/>
      <c r="CB693" s="374"/>
      <c r="CC693" s="374"/>
      <c r="CD693" s="374"/>
      <c r="CE693" s="374"/>
      <c r="CF693" s="374"/>
      <c r="CG693" s="374"/>
      <c r="CH693" s="374"/>
      <c r="CI693" s="374"/>
      <c r="CJ693" s="374"/>
      <c r="CK693" s="374"/>
      <c r="CL693" s="374"/>
      <c r="CM693" s="374"/>
      <c r="CN693" s="374"/>
      <c r="CO693" s="374"/>
      <c r="CP693" s="374"/>
      <c r="CQ693" s="374"/>
      <c r="CR693" s="374"/>
      <c r="CS693" s="374"/>
      <c r="CT693" s="374"/>
      <c r="CU693" s="374"/>
      <c r="CV693" s="374"/>
      <c r="CW693" s="374"/>
      <c r="CX693" s="374"/>
      <c r="CY693" s="374"/>
      <c r="CZ693" s="374"/>
    </row>
    <row r="694" s="378" customFormat="true" ht="25.15" customHeight="true" x14ac:dyDescent="0.2">
      <c r="C694" s="636"/>
      <c r="D694" s="636"/>
      <c r="E694" s="636"/>
      <c r="F694" s="636"/>
      <c r="G694" s="636"/>
      <c r="H694" s="636"/>
      <c r="I694" s="636"/>
      <c r="J694" s="636"/>
      <c r="K694" s="636"/>
      <c r="L694" s="636"/>
      <c r="M694" s="636"/>
      <c r="N694" s="636"/>
      <c r="O694" s="636"/>
      <c r="P694" s="636"/>
      <c r="Q694" s="636"/>
      <c r="AC694" s="371"/>
      <c r="AD694" s="371"/>
      <c r="AE694" s="371"/>
      <c r="AF694" s="371"/>
      <c r="AG694" s="371"/>
      <c r="AH694" s="371"/>
      <c r="AI694" s="371"/>
      <c r="AJ694" s="371"/>
      <c r="AK694" s="371"/>
      <c r="AL694" s="371"/>
      <c r="AM694" s="371"/>
      <c r="AN694" s="371"/>
      <c r="AO694" s="371"/>
      <c r="AP694" s="371"/>
      <c r="AQ694" s="371"/>
      <c r="AR694" s="371"/>
      <c r="AS694" s="371"/>
      <c r="AT694" s="371"/>
      <c r="AU694" s="371"/>
      <c r="AV694" s="371"/>
      <c r="AW694" s="371"/>
      <c r="AX694" s="371"/>
      <c r="AY694" s="371"/>
      <c r="AZ694" s="371"/>
      <c r="BA694" s="374"/>
      <c r="BB694" s="450"/>
      <c r="BC694" s="374"/>
      <c r="BD694" s="374"/>
      <c r="BE694" s="374"/>
      <c r="BF694" s="374"/>
      <c r="BG694" s="374"/>
      <c r="BH694" s="374"/>
      <c r="BI694" s="374"/>
      <c r="BJ694" s="374"/>
      <c r="BK694" s="374"/>
      <c r="BL694" s="374"/>
      <c r="BM694" s="374"/>
      <c r="BN694" s="374"/>
      <c r="BO694" s="374"/>
      <c r="BP694" s="374"/>
      <c r="BQ694" s="374"/>
      <c r="BR694" s="374"/>
      <c r="BS694" s="374"/>
      <c r="BT694" s="374"/>
      <c r="BU694" s="374"/>
      <c r="BV694" s="374"/>
      <c r="BW694" s="374"/>
      <c r="BX694" s="374"/>
      <c r="BY694" s="374"/>
      <c r="BZ694" s="374"/>
      <c r="CA694" s="374"/>
      <c r="CB694" s="374"/>
      <c r="CC694" s="374"/>
      <c r="CD694" s="374"/>
      <c r="CE694" s="374"/>
      <c r="CF694" s="374"/>
      <c r="CG694" s="374"/>
      <c r="CH694" s="374"/>
      <c r="CI694" s="374"/>
      <c r="CJ694" s="374"/>
      <c r="CK694" s="374"/>
      <c r="CL694" s="374"/>
      <c r="CM694" s="374"/>
      <c r="CN694" s="374"/>
      <c r="CO694" s="374"/>
      <c r="CP694" s="374"/>
      <c r="CQ694" s="374"/>
      <c r="CR694" s="374"/>
      <c r="CS694" s="374"/>
      <c r="CT694" s="374"/>
      <c r="CU694" s="374"/>
      <c r="CV694" s="374"/>
      <c r="CW694" s="374"/>
      <c r="CX694" s="374"/>
      <c r="CY694" s="374"/>
      <c r="CZ694" s="374"/>
    </row>
    <row r="695" s="378" customFormat="true" ht="25.15" customHeight="true" x14ac:dyDescent="0.2">
      <c r="C695" s="636"/>
      <c r="D695" s="636"/>
      <c r="E695" s="636"/>
      <c r="F695" s="636"/>
      <c r="G695" s="636"/>
      <c r="H695" s="636"/>
      <c r="I695" s="636"/>
      <c r="J695" s="636"/>
      <c r="K695" s="636"/>
      <c r="L695" s="636"/>
      <c r="M695" s="636"/>
      <c r="N695" s="636"/>
      <c r="O695" s="636"/>
      <c r="P695" s="636"/>
      <c r="Q695" s="636"/>
      <c r="AC695" s="371"/>
      <c r="AD695" s="371"/>
      <c r="AE695" s="371"/>
      <c r="AF695" s="371"/>
      <c r="AG695" s="371"/>
      <c r="AH695" s="371"/>
      <c r="AI695" s="371"/>
      <c r="AJ695" s="371"/>
      <c r="AK695" s="371"/>
      <c r="AL695" s="371"/>
      <c r="AM695" s="371"/>
      <c r="AN695" s="371"/>
      <c r="AO695" s="371"/>
      <c r="AP695" s="371"/>
      <c r="AQ695" s="371"/>
      <c r="AR695" s="371"/>
      <c r="AS695" s="371"/>
      <c r="AT695" s="371"/>
      <c r="AU695" s="371"/>
      <c r="AV695" s="371"/>
      <c r="AW695" s="371"/>
      <c r="AX695" s="371"/>
      <c r="AY695" s="371"/>
      <c r="AZ695" s="371"/>
      <c r="BA695" s="374"/>
      <c r="BB695" s="450"/>
      <c r="BC695" s="374"/>
      <c r="BD695" s="374"/>
      <c r="BE695" s="374"/>
      <c r="BF695" s="374"/>
      <c r="BG695" s="374"/>
      <c r="BH695" s="374"/>
      <c r="BI695" s="374"/>
      <c r="BJ695" s="374"/>
      <c r="BK695" s="374"/>
      <c r="BL695" s="374"/>
      <c r="BM695" s="374"/>
      <c r="BN695" s="374"/>
      <c r="BO695" s="374"/>
      <c r="BP695" s="374"/>
      <c r="BQ695" s="374"/>
      <c r="BR695" s="374"/>
      <c r="BS695" s="374"/>
      <c r="BT695" s="374"/>
      <c r="BU695" s="374"/>
      <c r="BV695" s="374"/>
      <c r="BW695" s="374"/>
      <c r="BX695" s="374"/>
      <c r="BY695" s="374"/>
      <c r="BZ695" s="374"/>
      <c r="CA695" s="374"/>
      <c r="CB695" s="374"/>
      <c r="CC695" s="374"/>
      <c r="CD695" s="374"/>
      <c r="CE695" s="374"/>
      <c r="CF695" s="374"/>
      <c r="CG695" s="374"/>
      <c r="CH695" s="374"/>
      <c r="CI695" s="374"/>
      <c r="CJ695" s="374"/>
      <c r="CK695" s="374"/>
      <c r="CL695" s="374"/>
      <c r="CM695" s="374"/>
      <c r="CN695" s="374"/>
      <c r="CO695" s="374"/>
      <c r="CP695" s="374"/>
      <c r="CQ695" s="374"/>
      <c r="CR695" s="374"/>
      <c r="CS695" s="374"/>
      <c r="CT695" s="374"/>
      <c r="CU695" s="374"/>
      <c r="CV695" s="374"/>
      <c r="CW695" s="374"/>
      <c r="CX695" s="374"/>
      <c r="CY695" s="374"/>
      <c r="CZ695" s="374"/>
    </row>
    <row r="696" s="378" customFormat="true" ht="25.15" customHeight="true" x14ac:dyDescent="0.2">
      <c r="C696" s="636"/>
      <c r="D696" s="636"/>
      <c r="E696" s="636"/>
      <c r="F696" s="636"/>
      <c r="G696" s="636"/>
      <c r="H696" s="636"/>
      <c r="I696" s="636"/>
      <c r="J696" s="636"/>
      <c r="K696" s="636"/>
      <c r="L696" s="636"/>
      <c r="M696" s="636"/>
      <c r="N696" s="636"/>
      <c r="O696" s="636"/>
      <c r="P696" s="636"/>
      <c r="Q696" s="636"/>
      <c r="AC696" s="371"/>
      <c r="AD696" s="371"/>
      <c r="AE696" s="371"/>
      <c r="AF696" s="371"/>
      <c r="AG696" s="371"/>
      <c r="AH696" s="371"/>
      <c r="AI696" s="371"/>
      <c r="AJ696" s="371"/>
      <c r="AK696" s="371"/>
      <c r="AL696" s="371"/>
      <c r="AM696" s="371"/>
      <c r="AN696" s="371"/>
      <c r="AO696" s="371"/>
      <c r="AP696" s="371"/>
      <c r="AQ696" s="371"/>
      <c r="AR696" s="371"/>
      <c r="AS696" s="371"/>
      <c r="AT696" s="371"/>
      <c r="AU696" s="371"/>
      <c r="AV696" s="371"/>
      <c r="AW696" s="371"/>
      <c r="AX696" s="371"/>
      <c r="AY696" s="371"/>
      <c r="AZ696" s="371"/>
      <c r="BA696" s="374"/>
      <c r="BB696" s="450"/>
      <c r="BC696" s="374"/>
      <c r="BD696" s="374"/>
      <c r="BE696" s="374"/>
      <c r="BF696" s="374"/>
      <c r="BG696" s="374"/>
      <c r="BH696" s="374"/>
      <c r="BI696" s="374"/>
      <c r="BJ696" s="374"/>
      <c r="BK696" s="374"/>
      <c r="BL696" s="374"/>
      <c r="BM696" s="374"/>
      <c r="BN696" s="374"/>
      <c r="BO696" s="374"/>
      <c r="BP696" s="374"/>
      <c r="BQ696" s="374"/>
      <c r="BR696" s="374"/>
      <c r="BS696" s="374"/>
      <c r="BT696" s="374"/>
      <c r="BU696" s="374"/>
      <c r="BV696" s="374"/>
      <c r="BW696" s="374"/>
      <c r="BX696" s="374"/>
      <c r="BY696" s="374"/>
      <c r="BZ696" s="374"/>
      <c r="CA696" s="374"/>
      <c r="CB696" s="374"/>
      <c r="CC696" s="374"/>
      <c r="CD696" s="374"/>
      <c r="CE696" s="374"/>
      <c r="CF696" s="374"/>
      <c r="CG696" s="374"/>
      <c r="CH696" s="374"/>
      <c r="CI696" s="374"/>
      <c r="CJ696" s="374"/>
      <c r="CK696" s="374"/>
      <c r="CL696" s="374"/>
      <c r="CM696" s="374"/>
      <c r="CN696" s="374"/>
      <c r="CO696" s="374"/>
      <c r="CP696" s="374"/>
      <c r="CQ696" s="374"/>
      <c r="CR696" s="374"/>
      <c r="CS696" s="374"/>
      <c r="CT696" s="374"/>
      <c r="CU696" s="374"/>
      <c r="CV696" s="374"/>
      <c r="CW696" s="374"/>
      <c r="CX696" s="374"/>
      <c r="CY696" s="374"/>
      <c r="CZ696" s="374"/>
    </row>
    <row r="697" s="378" customFormat="true" ht="25.15" customHeight="true" x14ac:dyDescent="0.2">
      <c r="C697" s="636"/>
      <c r="D697" s="636"/>
      <c r="E697" s="636"/>
      <c r="F697" s="636"/>
      <c r="G697" s="636"/>
      <c r="H697" s="636"/>
      <c r="I697" s="636"/>
      <c r="J697" s="636"/>
      <c r="K697" s="636"/>
      <c r="L697" s="636"/>
      <c r="M697" s="636"/>
      <c r="N697" s="636"/>
      <c r="O697" s="636"/>
      <c r="P697" s="636"/>
      <c r="Q697" s="636"/>
      <c r="AC697" s="371"/>
      <c r="AD697" s="371"/>
      <c r="AE697" s="371"/>
      <c r="AF697" s="371"/>
      <c r="AG697" s="371"/>
      <c r="AH697" s="371"/>
      <c r="AI697" s="371"/>
      <c r="AJ697" s="371"/>
      <c r="AK697" s="371"/>
      <c r="AL697" s="371"/>
      <c r="AM697" s="371"/>
      <c r="AN697" s="371"/>
      <c r="AO697" s="371"/>
      <c r="AP697" s="371"/>
      <c r="AQ697" s="371"/>
      <c r="AR697" s="371"/>
      <c r="AS697" s="371"/>
      <c r="AT697" s="371"/>
      <c r="AU697" s="371"/>
      <c r="AV697" s="371"/>
      <c r="AW697" s="371"/>
      <c r="AX697" s="371"/>
      <c r="AY697" s="371"/>
      <c r="AZ697" s="371"/>
      <c r="BA697" s="374"/>
      <c r="BB697" s="450"/>
      <c r="BC697" s="374"/>
      <c r="BD697" s="374"/>
      <c r="BE697" s="374"/>
      <c r="BF697" s="374"/>
      <c r="BG697" s="374"/>
      <c r="BH697" s="374"/>
      <c r="BI697" s="374"/>
      <c r="BJ697" s="374"/>
      <c r="BK697" s="374"/>
      <c r="BL697" s="374"/>
      <c r="BM697" s="374"/>
      <c r="BN697" s="374"/>
      <c r="BO697" s="374"/>
      <c r="BP697" s="374"/>
      <c r="BQ697" s="374"/>
      <c r="BR697" s="374"/>
      <c r="BS697" s="374"/>
      <c r="BT697" s="374"/>
      <c r="BU697" s="374"/>
      <c r="BV697" s="374"/>
      <c r="BW697" s="374"/>
      <c r="BX697" s="374"/>
      <c r="BY697" s="374"/>
      <c r="BZ697" s="374"/>
      <c r="CA697" s="374"/>
      <c r="CB697" s="374"/>
      <c r="CC697" s="374"/>
      <c r="CD697" s="374"/>
      <c r="CE697" s="374"/>
      <c r="CF697" s="374"/>
      <c r="CG697" s="374"/>
      <c r="CH697" s="374"/>
      <c r="CI697" s="374"/>
      <c r="CJ697" s="374"/>
      <c r="CK697" s="374"/>
      <c r="CL697" s="374"/>
      <c r="CM697" s="374"/>
      <c r="CN697" s="374"/>
      <c r="CO697" s="374"/>
      <c r="CP697" s="374"/>
      <c r="CQ697" s="374"/>
      <c r="CR697" s="374"/>
      <c r="CS697" s="374"/>
      <c r="CT697" s="374"/>
      <c r="CU697" s="374"/>
      <c r="CV697" s="374"/>
      <c r="CW697" s="374"/>
      <c r="CX697" s="374"/>
      <c r="CY697" s="374"/>
      <c r="CZ697" s="374"/>
    </row>
    <row r="698" s="378" customFormat="true" ht="25.15" customHeight="true" x14ac:dyDescent="0.2">
      <c r="C698" s="636"/>
      <c r="D698" s="636"/>
      <c r="E698" s="636"/>
      <c r="F698" s="636"/>
      <c r="G698" s="636"/>
      <c r="H698" s="636"/>
      <c r="I698" s="636"/>
      <c r="J698" s="636"/>
      <c r="K698" s="636"/>
      <c r="L698" s="636"/>
      <c r="M698" s="636"/>
      <c r="N698" s="636"/>
      <c r="O698" s="636"/>
      <c r="P698" s="636"/>
      <c r="Q698" s="636"/>
      <c r="AC698" s="371"/>
      <c r="AD698" s="371"/>
      <c r="AE698" s="371"/>
      <c r="AF698" s="371"/>
      <c r="AG698" s="371"/>
      <c r="AH698" s="371"/>
      <c r="AI698" s="371"/>
      <c r="AJ698" s="371"/>
      <c r="AK698" s="371"/>
      <c r="AL698" s="371"/>
      <c r="AM698" s="371"/>
      <c r="AN698" s="371"/>
      <c r="AO698" s="371"/>
      <c r="AP698" s="371"/>
      <c r="AQ698" s="371"/>
      <c r="AR698" s="371"/>
      <c r="AS698" s="371"/>
      <c r="AT698" s="371"/>
      <c r="AU698" s="371"/>
      <c r="AV698" s="371"/>
      <c r="AW698" s="371"/>
      <c r="AX698" s="371"/>
      <c r="AY698" s="371"/>
      <c r="AZ698" s="371"/>
      <c r="BA698" s="374"/>
      <c r="BB698" s="450"/>
      <c r="BC698" s="374"/>
      <c r="BD698" s="374"/>
      <c r="BE698" s="374"/>
      <c r="BF698" s="374"/>
      <c r="BG698" s="374"/>
      <c r="BH698" s="374"/>
      <c r="BI698" s="374"/>
      <c r="BJ698" s="374"/>
      <c r="BK698" s="374"/>
      <c r="BL698" s="374"/>
      <c r="BM698" s="374"/>
      <c r="BN698" s="374"/>
      <c r="BO698" s="374"/>
      <c r="BP698" s="374"/>
      <c r="BQ698" s="374"/>
      <c r="BR698" s="374"/>
      <c r="BS698" s="374"/>
      <c r="BT698" s="374"/>
      <c r="BU698" s="374"/>
      <c r="BV698" s="374"/>
      <c r="BW698" s="374"/>
      <c r="BX698" s="374"/>
      <c r="BY698" s="374"/>
      <c r="BZ698" s="374"/>
      <c r="CA698" s="374"/>
      <c r="CB698" s="374"/>
      <c r="CC698" s="374"/>
      <c r="CD698" s="374"/>
      <c r="CE698" s="374"/>
      <c r="CF698" s="374"/>
      <c r="CG698" s="374"/>
      <c r="CH698" s="374"/>
      <c r="CI698" s="374"/>
      <c r="CJ698" s="374"/>
      <c r="CK698" s="374"/>
      <c r="CL698" s="374"/>
      <c r="CM698" s="374"/>
      <c r="CN698" s="374"/>
      <c r="CO698" s="374"/>
      <c r="CP698" s="374"/>
      <c r="CQ698" s="374"/>
      <c r="CR698" s="374"/>
      <c r="CS698" s="374"/>
      <c r="CT698" s="374"/>
      <c r="CU698" s="374"/>
      <c r="CV698" s="374"/>
      <c r="CW698" s="374"/>
      <c r="CX698" s="374"/>
      <c r="CY698" s="374"/>
      <c r="CZ698" s="374"/>
    </row>
    <row r="699" s="378" customFormat="true" ht="25.15" customHeight="true" x14ac:dyDescent="0.2">
      <c r="C699" s="636"/>
      <c r="D699" s="636"/>
      <c r="E699" s="636"/>
      <c r="F699" s="636"/>
      <c r="G699" s="636"/>
      <c r="H699" s="636"/>
      <c r="I699" s="636"/>
      <c r="J699" s="636"/>
      <c r="K699" s="636"/>
      <c r="L699" s="636"/>
      <c r="M699" s="636"/>
      <c r="N699" s="636"/>
      <c r="O699" s="636"/>
      <c r="P699" s="636"/>
      <c r="Q699" s="636"/>
      <c r="AC699" s="371"/>
      <c r="AD699" s="371"/>
      <c r="AE699" s="371"/>
      <c r="AF699" s="371"/>
      <c r="AG699" s="371"/>
      <c r="AH699" s="371"/>
      <c r="AI699" s="371"/>
      <c r="AJ699" s="371"/>
      <c r="AK699" s="371"/>
      <c r="AL699" s="371"/>
      <c r="AM699" s="371"/>
      <c r="AN699" s="371"/>
      <c r="AO699" s="371"/>
      <c r="AP699" s="371"/>
      <c r="AQ699" s="371"/>
      <c r="AR699" s="371"/>
      <c r="AS699" s="371"/>
      <c r="AT699" s="371"/>
      <c r="AU699" s="371"/>
      <c r="AV699" s="371"/>
      <c r="AW699" s="371"/>
      <c r="AX699" s="371"/>
      <c r="AY699" s="371"/>
      <c r="AZ699" s="371"/>
      <c r="BA699" s="374"/>
      <c r="BB699" s="450"/>
      <c r="BC699" s="374"/>
      <c r="BD699" s="374"/>
      <c r="BE699" s="374"/>
      <c r="BF699" s="374"/>
      <c r="BG699" s="374"/>
      <c r="BH699" s="374"/>
      <c r="BI699" s="374"/>
      <c r="BJ699" s="374"/>
      <c r="BK699" s="374"/>
      <c r="BL699" s="374"/>
      <c r="BM699" s="374"/>
      <c r="BN699" s="374"/>
      <c r="BO699" s="374"/>
      <c r="BP699" s="374"/>
      <c r="BQ699" s="374"/>
      <c r="BR699" s="374"/>
      <c r="BS699" s="374"/>
      <c r="BT699" s="374"/>
      <c r="BU699" s="374"/>
      <c r="BV699" s="374"/>
      <c r="BW699" s="374"/>
      <c r="BX699" s="374"/>
      <c r="BY699" s="374"/>
      <c r="BZ699" s="374"/>
      <c r="CA699" s="374"/>
      <c r="CB699" s="374"/>
      <c r="CC699" s="374"/>
      <c r="CD699" s="374"/>
      <c r="CE699" s="374"/>
      <c r="CF699" s="374"/>
      <c r="CG699" s="374"/>
      <c r="CH699" s="374"/>
      <c r="CI699" s="374"/>
      <c r="CJ699" s="374"/>
      <c r="CK699" s="374"/>
      <c r="CL699" s="374"/>
      <c r="CM699" s="374"/>
      <c r="CN699" s="374"/>
      <c r="CO699" s="374"/>
      <c r="CP699" s="374"/>
      <c r="CQ699" s="374"/>
      <c r="CR699" s="374"/>
      <c r="CS699" s="374"/>
      <c r="CT699" s="374"/>
      <c r="CU699" s="374"/>
      <c r="CV699" s="374"/>
      <c r="CW699" s="374"/>
      <c r="CX699" s="374"/>
      <c r="CY699" s="374"/>
      <c r="CZ699" s="374"/>
    </row>
    <row r="700" s="378" customFormat="true" ht="25.15" customHeight="true" x14ac:dyDescent="0.2">
      <c r="C700" s="636"/>
      <c r="D700" s="636"/>
      <c r="E700" s="636"/>
      <c r="F700" s="636"/>
      <c r="G700" s="636"/>
      <c r="H700" s="636"/>
      <c r="I700" s="636"/>
      <c r="J700" s="636"/>
      <c r="K700" s="636"/>
      <c r="L700" s="636"/>
      <c r="M700" s="636"/>
      <c r="N700" s="636"/>
      <c r="O700" s="636"/>
      <c r="P700" s="636"/>
      <c r="Q700" s="636"/>
      <c r="AC700" s="371"/>
      <c r="AD700" s="371"/>
      <c r="AE700" s="371"/>
      <c r="AF700" s="371"/>
      <c r="AG700" s="371"/>
      <c r="AH700" s="371"/>
      <c r="AI700" s="371"/>
      <c r="AJ700" s="371"/>
      <c r="AK700" s="371"/>
      <c r="AL700" s="371"/>
      <c r="AM700" s="371"/>
      <c r="AN700" s="371"/>
      <c r="AO700" s="371"/>
      <c r="AP700" s="371"/>
      <c r="AQ700" s="371"/>
      <c r="AR700" s="371"/>
      <c r="AS700" s="371"/>
      <c r="AT700" s="371"/>
      <c r="AU700" s="371"/>
      <c r="AV700" s="371"/>
      <c r="AW700" s="371"/>
      <c r="AX700" s="371"/>
      <c r="AY700" s="371"/>
      <c r="AZ700" s="371"/>
      <c r="BA700" s="374"/>
      <c r="BB700" s="450"/>
      <c r="BC700" s="374"/>
      <c r="BD700" s="374"/>
      <c r="BE700" s="374"/>
      <c r="BF700" s="374"/>
      <c r="BG700" s="374"/>
      <c r="BH700" s="374"/>
      <c r="BI700" s="374"/>
      <c r="BJ700" s="374"/>
      <c r="BK700" s="374"/>
      <c r="BL700" s="374"/>
      <c r="BM700" s="374"/>
      <c r="BN700" s="374"/>
      <c r="BO700" s="374"/>
      <c r="BP700" s="374"/>
      <c r="BQ700" s="374"/>
      <c r="BR700" s="374"/>
      <c r="BS700" s="374"/>
      <c r="BT700" s="374"/>
      <c r="BU700" s="374"/>
      <c r="BV700" s="374"/>
      <c r="BW700" s="374"/>
      <c r="BX700" s="374"/>
      <c r="BY700" s="374"/>
      <c r="BZ700" s="374"/>
      <c r="CA700" s="374"/>
      <c r="CB700" s="374"/>
      <c r="CC700" s="374"/>
      <c r="CD700" s="374"/>
      <c r="CE700" s="374"/>
      <c r="CF700" s="374"/>
      <c r="CG700" s="374"/>
      <c r="CH700" s="374"/>
      <c r="CI700" s="374"/>
      <c r="CJ700" s="374"/>
      <c r="CK700" s="374"/>
      <c r="CL700" s="374"/>
      <c r="CM700" s="374"/>
      <c r="CN700" s="374"/>
      <c r="CO700" s="374"/>
      <c r="CP700" s="374"/>
      <c r="CQ700" s="374"/>
      <c r="CR700" s="374"/>
      <c r="CS700" s="374"/>
      <c r="CT700" s="374"/>
      <c r="CU700" s="374"/>
      <c r="CV700" s="374"/>
      <c r="CW700" s="374"/>
      <c r="CX700" s="374"/>
      <c r="CY700" s="374"/>
      <c r="CZ700" s="374"/>
    </row>
    <row r="701" ht="25.15" customHeight="true" x14ac:dyDescent="0.2">
      <c r="C701" s="652"/>
      <c r="D701" s="652"/>
      <c r="E701" s="652"/>
      <c r="F701" s="652"/>
      <c r="G701" s="652"/>
      <c r="H701" s="652"/>
      <c r="I701" s="652"/>
      <c r="J701" s="652"/>
      <c r="K701" s="652"/>
      <c r="L701" s="652"/>
      <c r="M701" s="652"/>
      <c r="N701" s="652"/>
      <c r="O701" s="652"/>
      <c r="P701" s="652"/>
      <c r="Q701" s="652"/>
      <c r="BA701" s="374"/>
      <c r="BB701" s="450"/>
      <c r="BC701" s="374"/>
      <c r="BD701" s="374"/>
      <c r="BE701" s="374"/>
      <c r="BF701" s="374"/>
      <c r="BG701" s="374"/>
      <c r="BH701" s="374"/>
      <c r="BI701" s="374"/>
      <c r="BJ701" s="374"/>
      <c r="BK701" s="374"/>
      <c r="BL701" s="374"/>
      <c r="BM701" s="374"/>
      <c r="BN701" s="374"/>
      <c r="BO701" s="374"/>
      <c r="BP701" s="374"/>
      <c r="BQ701" s="374"/>
      <c r="BR701" s="374"/>
      <c r="BS701" s="374"/>
      <c r="BT701" s="374"/>
      <c r="BU701" s="374"/>
      <c r="BV701" s="374"/>
      <c r="BW701" s="374"/>
      <c r="BX701" s="374"/>
      <c r="BY701" s="374"/>
      <c r="BZ701" s="374"/>
      <c r="CA701" s="374"/>
      <c r="CB701" s="374"/>
      <c r="CC701" s="374"/>
      <c r="CD701" s="374"/>
      <c r="CE701" s="374"/>
      <c r="CF701" s="374"/>
      <c r="CG701" s="374"/>
      <c r="CH701" s="374"/>
      <c r="CI701" s="374"/>
      <c r="CJ701" s="374"/>
      <c r="CK701" s="374"/>
      <c r="CL701" s="374"/>
      <c r="CM701" s="374"/>
      <c r="CN701" s="374"/>
      <c r="CO701" s="374"/>
      <c r="CP701" s="374"/>
      <c r="CQ701" s="374"/>
      <c r="CR701" s="374"/>
      <c r="CS701" s="374"/>
      <c r="CT701" s="374"/>
      <c r="CU701" s="374"/>
      <c r="CV701" s="374"/>
      <c r="CW701" s="374"/>
      <c r="CX701" s="374"/>
      <c r="CY701" s="374"/>
      <c r="CZ701" s="374"/>
    </row>
    <row r="702" ht="25.15" customHeight="true" x14ac:dyDescent="0.2">
      <c r="C702" s="652"/>
      <c r="D702" s="652"/>
      <c r="E702" s="652"/>
      <c r="F702" s="652"/>
      <c r="G702" s="652"/>
      <c r="H702" s="652"/>
      <c r="I702" s="652"/>
      <c r="J702" s="652"/>
      <c r="K702" s="652"/>
      <c r="L702" s="652"/>
      <c r="M702" s="652"/>
      <c r="N702" s="652"/>
      <c r="O702" s="652"/>
      <c r="P702" s="652"/>
      <c r="Q702" s="652"/>
      <c r="BA702" s="374"/>
      <c r="BB702" s="450"/>
      <c r="BC702" s="374"/>
      <c r="BD702" s="374"/>
      <c r="BE702" s="374"/>
      <c r="BF702" s="374"/>
      <c r="BG702" s="374"/>
      <c r="BH702" s="374"/>
      <c r="BI702" s="374"/>
      <c r="BJ702" s="374"/>
      <c r="BK702" s="374"/>
      <c r="BL702" s="374"/>
      <c r="BM702" s="374"/>
      <c r="BN702" s="374"/>
      <c r="BO702" s="374"/>
      <c r="BP702" s="374"/>
      <c r="BQ702" s="374"/>
      <c r="BR702" s="374"/>
      <c r="BS702" s="374"/>
      <c r="BT702" s="374"/>
      <c r="BU702" s="374"/>
      <c r="BV702" s="374"/>
      <c r="BW702" s="374"/>
      <c r="BX702" s="374"/>
      <c r="BY702" s="374"/>
      <c r="BZ702" s="374"/>
      <c r="CA702" s="374"/>
      <c r="CB702" s="374"/>
      <c r="CC702" s="374"/>
      <c r="CD702" s="374"/>
      <c r="CE702" s="374"/>
      <c r="CF702" s="374"/>
      <c r="CG702" s="374"/>
      <c r="CH702" s="374"/>
      <c r="CI702" s="374"/>
      <c r="CJ702" s="374"/>
      <c r="CK702" s="374"/>
      <c r="CL702" s="374"/>
      <c r="CM702" s="374"/>
      <c r="CN702" s="374"/>
      <c r="CO702" s="374"/>
      <c r="CP702" s="374"/>
      <c r="CQ702" s="374"/>
      <c r="CR702" s="374"/>
      <c r="CS702" s="374"/>
      <c r="CT702" s="374"/>
      <c r="CU702" s="374"/>
      <c r="CV702" s="374"/>
      <c r="CW702" s="374"/>
      <c r="CX702" s="374"/>
      <c r="CY702" s="374"/>
      <c r="CZ702" s="374"/>
    </row>
    <row r="703" ht="25.15" customHeight="true" x14ac:dyDescent="0.2">
      <c r="C703" s="652"/>
      <c r="D703" s="652"/>
      <c r="E703" s="652"/>
      <c r="F703" s="652"/>
      <c r="G703" s="652"/>
      <c r="H703" s="652"/>
      <c r="I703" s="652"/>
      <c r="J703" s="652"/>
      <c r="K703" s="652"/>
      <c r="L703" s="652"/>
      <c r="M703" s="652"/>
      <c r="N703" s="652"/>
      <c r="O703" s="652"/>
      <c r="P703" s="652"/>
      <c r="Q703" s="652"/>
      <c r="BA703" s="374"/>
      <c r="BB703" s="450"/>
      <c r="BC703" s="374"/>
      <c r="BD703" s="374"/>
      <c r="BE703" s="374"/>
      <c r="BF703" s="374"/>
      <c r="BG703" s="374"/>
      <c r="BH703" s="374"/>
      <c r="BI703" s="374"/>
      <c r="BJ703" s="374"/>
      <c r="BK703" s="374"/>
      <c r="BL703" s="374"/>
      <c r="BM703" s="374"/>
      <c r="BN703" s="374"/>
      <c r="BO703" s="374"/>
      <c r="BP703" s="374"/>
      <c r="BQ703" s="374"/>
      <c r="BR703" s="374"/>
      <c r="BS703" s="374"/>
      <c r="BT703" s="374"/>
      <c r="BU703" s="374"/>
      <c r="BV703" s="374"/>
      <c r="BW703" s="374"/>
      <c r="BX703" s="374"/>
      <c r="BY703" s="374"/>
      <c r="BZ703" s="374"/>
      <c r="CA703" s="374"/>
      <c r="CB703" s="374"/>
      <c r="CC703" s="374"/>
      <c r="CD703" s="374"/>
      <c r="CE703" s="374"/>
      <c r="CF703" s="374"/>
      <c r="CG703" s="374"/>
      <c r="CH703" s="374"/>
      <c r="CI703" s="374"/>
      <c r="CJ703" s="374"/>
      <c r="CK703" s="374"/>
      <c r="CL703" s="374"/>
      <c r="CM703" s="374"/>
      <c r="CN703" s="374"/>
      <c r="CO703" s="374"/>
      <c r="CP703" s="374"/>
      <c r="CQ703" s="374"/>
      <c r="CR703" s="374"/>
      <c r="CS703" s="374"/>
      <c r="CT703" s="374"/>
      <c r="CU703" s="374"/>
      <c r="CV703" s="374"/>
      <c r="CW703" s="374"/>
      <c r="CX703" s="374"/>
      <c r="CY703" s="374"/>
      <c r="CZ703" s="374"/>
    </row>
    <row r="704" ht="25.15" customHeight="true" x14ac:dyDescent="0.2">
      <c r="C704" s="652"/>
      <c r="D704" s="652"/>
      <c r="E704" s="652"/>
      <c r="F704" s="652"/>
      <c r="G704" s="652"/>
      <c r="H704" s="652"/>
      <c r="I704" s="652"/>
      <c r="J704" s="652"/>
      <c r="K704" s="652"/>
      <c r="L704" s="652"/>
      <c r="M704" s="652"/>
      <c r="N704" s="652"/>
      <c r="O704" s="652"/>
      <c r="P704" s="652"/>
      <c r="Q704" s="652"/>
      <c r="BA704" s="374"/>
      <c r="BB704" s="450"/>
      <c r="BC704" s="374"/>
      <c r="BD704" s="374"/>
      <c r="BE704" s="374"/>
      <c r="BF704" s="374"/>
      <c r="BG704" s="374"/>
      <c r="BH704" s="374"/>
      <c r="BI704" s="374"/>
      <c r="BJ704" s="374"/>
      <c r="BK704" s="374"/>
      <c r="BL704" s="374"/>
      <c r="BM704" s="374"/>
      <c r="BN704" s="374"/>
      <c r="BO704" s="374"/>
      <c r="BP704" s="374"/>
      <c r="BQ704" s="374"/>
      <c r="BR704" s="374"/>
      <c r="BS704" s="374"/>
      <c r="BT704" s="374"/>
      <c r="BU704" s="374"/>
      <c r="BV704" s="374"/>
      <c r="BW704" s="374"/>
      <c r="BX704" s="374"/>
      <c r="BY704" s="374"/>
      <c r="BZ704" s="374"/>
      <c r="CA704" s="374"/>
      <c r="CB704" s="374"/>
      <c r="CC704" s="374"/>
      <c r="CD704" s="374"/>
      <c r="CE704" s="374"/>
      <c r="CF704" s="374"/>
      <c r="CG704" s="374"/>
      <c r="CH704" s="374"/>
      <c r="CI704" s="374"/>
      <c r="CJ704" s="374"/>
      <c r="CK704" s="374"/>
      <c r="CL704" s="374"/>
      <c r="CM704" s="374"/>
      <c r="CN704" s="374"/>
      <c r="CO704" s="374"/>
      <c r="CP704" s="374"/>
      <c r="CQ704" s="374"/>
      <c r="CR704" s="374"/>
      <c r="CS704" s="374"/>
      <c r="CT704" s="374"/>
      <c r="CU704" s="374"/>
      <c r="CV704" s="374"/>
      <c r="CW704" s="374"/>
      <c r="CX704" s="374"/>
      <c r="CY704" s="374"/>
      <c r="CZ704" s="374"/>
    </row>
    <row r="705" ht="25.15" customHeight="true" x14ac:dyDescent="0.2">
      <c r="C705" s="652"/>
      <c r="D705" s="652"/>
      <c r="E705" s="652"/>
      <c r="F705" s="652"/>
      <c r="G705" s="652"/>
      <c r="H705" s="652"/>
      <c r="I705" s="652"/>
      <c r="J705" s="652"/>
      <c r="K705" s="652"/>
      <c r="L705" s="652"/>
      <c r="M705" s="652"/>
      <c r="N705" s="652"/>
      <c r="O705" s="652"/>
      <c r="P705" s="652"/>
      <c r="Q705" s="652"/>
      <c r="BA705" s="374"/>
      <c r="BB705" s="450"/>
      <c r="BC705" s="374"/>
      <c r="BD705" s="374"/>
      <c r="BE705" s="374"/>
      <c r="BF705" s="374"/>
      <c r="BG705" s="374"/>
      <c r="BH705" s="374"/>
      <c r="BI705" s="374"/>
      <c r="BJ705" s="374"/>
      <c r="BK705" s="374"/>
      <c r="BL705" s="374"/>
      <c r="BM705" s="374"/>
      <c r="BN705" s="374"/>
      <c r="BO705" s="374"/>
      <c r="BP705" s="374"/>
      <c r="BQ705" s="374"/>
      <c r="BR705" s="374"/>
      <c r="BS705" s="374"/>
      <c r="BT705" s="374"/>
      <c r="BU705" s="374"/>
      <c r="BV705" s="374"/>
      <c r="BW705" s="374"/>
      <c r="BX705" s="374"/>
      <c r="BY705" s="374"/>
      <c r="BZ705" s="374"/>
      <c r="CA705" s="374"/>
      <c r="CB705" s="374"/>
      <c r="CC705" s="374"/>
      <c r="CD705" s="374"/>
      <c r="CE705" s="374"/>
      <c r="CF705" s="374"/>
      <c r="CG705" s="374"/>
      <c r="CH705" s="374"/>
      <c r="CI705" s="374"/>
      <c r="CJ705" s="374"/>
      <c r="CK705" s="374"/>
      <c r="CL705" s="374"/>
      <c r="CM705" s="374"/>
      <c r="CN705" s="374"/>
      <c r="CO705" s="374"/>
      <c r="CP705" s="374"/>
      <c r="CQ705" s="374"/>
      <c r="CR705" s="374"/>
      <c r="CS705" s="374"/>
      <c r="CT705" s="374"/>
      <c r="CU705" s="374"/>
      <c r="CV705" s="374"/>
      <c r="CW705" s="374"/>
      <c r="CX705" s="374"/>
      <c r="CY705" s="374"/>
      <c r="CZ705" s="374"/>
    </row>
    <row r="706" ht="25.15" customHeight="true" x14ac:dyDescent="0.2">
      <c r="C706" s="652"/>
      <c r="D706" s="652"/>
      <c r="E706" s="652"/>
      <c r="F706" s="652"/>
      <c r="G706" s="652"/>
      <c r="H706" s="652"/>
      <c r="I706" s="652"/>
      <c r="J706" s="652"/>
      <c r="K706" s="652"/>
      <c r="L706" s="652"/>
      <c r="M706" s="652"/>
      <c r="N706" s="652"/>
      <c r="O706" s="652"/>
      <c r="P706" s="652"/>
      <c r="Q706" s="652"/>
      <c r="BA706" s="374"/>
      <c r="BB706" s="450"/>
      <c r="BC706" s="374"/>
      <c r="BD706" s="374"/>
      <c r="BE706" s="374"/>
      <c r="BF706" s="374"/>
      <c r="BG706" s="374"/>
      <c r="BH706" s="374"/>
      <c r="BI706" s="374"/>
      <c r="BJ706" s="374"/>
      <c r="BK706" s="374"/>
      <c r="BL706" s="374"/>
      <c r="BM706" s="374"/>
      <c r="BN706" s="374"/>
      <c r="BO706" s="374"/>
      <c r="BP706" s="374"/>
      <c r="BQ706" s="374"/>
      <c r="BR706" s="374"/>
      <c r="BS706" s="374"/>
      <c r="BT706" s="374"/>
      <c r="BU706" s="374"/>
      <c r="BV706" s="374"/>
      <c r="BW706" s="374"/>
      <c r="BX706" s="374"/>
      <c r="BY706" s="374"/>
      <c r="BZ706" s="374"/>
      <c r="CA706" s="374"/>
      <c r="CB706" s="374"/>
      <c r="CC706" s="374"/>
      <c r="CD706" s="374"/>
      <c r="CE706" s="374"/>
      <c r="CF706" s="374"/>
      <c r="CG706" s="374"/>
      <c r="CH706" s="374"/>
      <c r="CI706" s="374"/>
      <c r="CJ706" s="374"/>
      <c r="CK706" s="374"/>
      <c r="CL706" s="374"/>
      <c r="CM706" s="374"/>
      <c r="CN706" s="374"/>
      <c r="CO706" s="374"/>
      <c r="CP706" s="374"/>
      <c r="CQ706" s="374"/>
      <c r="CR706" s="374"/>
      <c r="CS706" s="374"/>
      <c r="CT706" s="374"/>
      <c r="CU706" s="374"/>
      <c r="CV706" s="374"/>
      <c r="CW706" s="374"/>
      <c r="CX706" s="374"/>
      <c r="CY706" s="374"/>
      <c r="CZ706" s="374"/>
    </row>
    <row r="707" ht="25.15" customHeight="true" x14ac:dyDescent="0.2">
      <c r="C707" s="652"/>
      <c r="D707" s="652"/>
      <c r="E707" s="652"/>
      <c r="F707" s="652"/>
      <c r="G707" s="652"/>
      <c r="H707" s="652"/>
      <c r="I707" s="652"/>
      <c r="J707" s="652"/>
      <c r="K707" s="652"/>
      <c r="L707" s="652"/>
      <c r="M707" s="652"/>
      <c r="N707" s="652"/>
      <c r="O707" s="652"/>
      <c r="P707" s="652"/>
      <c r="Q707" s="652"/>
      <c r="BA707" s="374"/>
      <c r="BB707" s="450"/>
      <c r="BC707" s="374"/>
      <c r="BD707" s="374"/>
      <c r="BE707" s="374"/>
      <c r="BF707" s="374"/>
      <c r="BG707" s="374"/>
      <c r="BH707" s="374"/>
      <c r="BI707" s="374"/>
      <c r="BJ707" s="374"/>
      <c r="BK707" s="374"/>
      <c r="BL707" s="374"/>
      <c r="BM707" s="374"/>
      <c r="BN707" s="374"/>
      <c r="BO707" s="374"/>
      <c r="BP707" s="374"/>
      <c r="BQ707" s="374"/>
      <c r="BR707" s="374"/>
      <c r="BS707" s="374"/>
      <c r="BT707" s="374"/>
      <c r="BU707" s="374"/>
      <c r="BV707" s="374"/>
      <c r="BW707" s="374"/>
      <c r="BX707" s="374"/>
      <c r="BY707" s="374"/>
      <c r="BZ707" s="374"/>
      <c r="CA707" s="374"/>
      <c r="CB707" s="374"/>
      <c r="CC707" s="374"/>
      <c r="CD707" s="374"/>
      <c r="CE707" s="374"/>
      <c r="CF707" s="374"/>
      <c r="CG707" s="374"/>
      <c r="CH707" s="374"/>
      <c r="CI707" s="374"/>
      <c r="CJ707" s="374"/>
      <c r="CK707" s="374"/>
      <c r="CL707" s="374"/>
      <c r="CM707" s="374"/>
      <c r="CN707" s="374"/>
      <c r="CO707" s="374"/>
      <c r="CP707" s="374"/>
      <c r="CQ707" s="374"/>
      <c r="CR707" s="374"/>
      <c r="CS707" s="374"/>
      <c r="CT707" s="374"/>
      <c r="CU707" s="374"/>
      <c r="CV707" s="374"/>
      <c r="CW707" s="374"/>
      <c r="CX707" s="374"/>
      <c r="CY707" s="374"/>
      <c r="CZ707" s="374"/>
    </row>
    <row r="708" ht="25.15" customHeight="true" x14ac:dyDescent="0.2">
      <c r="C708" s="652"/>
      <c r="D708" s="652"/>
      <c r="E708" s="652"/>
      <c r="F708" s="652"/>
      <c r="G708" s="652"/>
      <c r="H708" s="652"/>
      <c r="I708" s="652"/>
      <c r="J708" s="652"/>
      <c r="K708" s="652"/>
      <c r="L708" s="652"/>
      <c r="M708" s="652"/>
      <c r="N708" s="652"/>
      <c r="O708" s="652"/>
      <c r="P708" s="652"/>
      <c r="Q708" s="652"/>
      <c r="BA708" s="374"/>
      <c r="BB708" s="450"/>
      <c r="BC708" s="374"/>
      <c r="BD708" s="374"/>
      <c r="BE708" s="374"/>
      <c r="BF708" s="374"/>
      <c r="BG708" s="374"/>
      <c r="BH708" s="374"/>
      <c r="BI708" s="374"/>
      <c r="BJ708" s="374"/>
      <c r="BK708" s="374"/>
      <c r="BL708" s="374"/>
      <c r="BM708" s="374"/>
      <c r="BN708" s="374"/>
      <c r="BO708" s="374"/>
      <c r="BP708" s="374"/>
      <c r="BQ708" s="374"/>
      <c r="BR708" s="374"/>
      <c r="BS708" s="374"/>
      <c r="BT708" s="374"/>
      <c r="BU708" s="374"/>
      <c r="BV708" s="374"/>
      <c r="BW708" s="374"/>
      <c r="BX708" s="374"/>
      <c r="BY708" s="374"/>
      <c r="BZ708" s="374"/>
      <c r="CA708" s="374"/>
      <c r="CB708" s="374"/>
      <c r="CC708" s="374"/>
      <c r="CD708" s="374"/>
      <c r="CE708" s="374"/>
      <c r="CF708" s="374"/>
      <c r="CG708" s="374"/>
      <c r="CH708" s="374"/>
      <c r="CI708" s="374"/>
      <c r="CJ708" s="374"/>
      <c r="CK708" s="374"/>
      <c r="CL708" s="374"/>
      <c r="CM708" s="374"/>
      <c r="CN708" s="374"/>
      <c r="CO708" s="374"/>
      <c r="CP708" s="374"/>
      <c r="CQ708" s="374"/>
      <c r="CR708" s="374"/>
      <c r="CS708" s="374"/>
      <c r="CT708" s="374"/>
      <c r="CU708" s="374"/>
      <c r="CV708" s="374"/>
      <c r="CW708" s="374"/>
      <c r="CX708" s="374"/>
      <c r="CY708" s="374"/>
      <c r="CZ708" s="374"/>
    </row>
    <row r="709" ht="25.15" customHeight="true" x14ac:dyDescent="0.2">
      <c r="C709" s="652"/>
      <c r="D709" s="652"/>
      <c r="E709" s="652"/>
      <c r="F709" s="652"/>
      <c r="G709" s="652"/>
      <c r="H709" s="652"/>
      <c r="I709" s="652"/>
      <c r="J709" s="652"/>
      <c r="K709" s="652"/>
      <c r="L709" s="652"/>
      <c r="M709" s="652"/>
      <c r="N709" s="652"/>
      <c r="O709" s="652"/>
      <c r="P709" s="652"/>
      <c r="Q709" s="652"/>
      <c r="BA709" s="374"/>
      <c r="BB709" s="450"/>
      <c r="BC709" s="374"/>
      <c r="BD709" s="374"/>
      <c r="BE709" s="374"/>
      <c r="BF709" s="374"/>
      <c r="BG709" s="374"/>
      <c r="BH709" s="374"/>
      <c r="BI709" s="374"/>
      <c r="BJ709" s="374"/>
      <c r="BK709" s="374"/>
      <c r="BL709" s="374"/>
      <c r="BM709" s="374"/>
      <c r="BN709" s="374"/>
      <c r="BO709" s="374"/>
      <c r="BP709" s="374"/>
      <c r="BQ709" s="374"/>
      <c r="BR709" s="374"/>
      <c r="BS709" s="374"/>
      <c r="BT709" s="374"/>
      <c r="BU709" s="374"/>
      <c r="BV709" s="374"/>
      <c r="BW709" s="374"/>
      <c r="BX709" s="374"/>
      <c r="BY709" s="374"/>
      <c r="BZ709" s="374"/>
      <c r="CA709" s="374"/>
      <c r="CB709" s="374"/>
      <c r="CC709" s="374"/>
      <c r="CD709" s="374"/>
      <c r="CE709" s="374"/>
      <c r="CF709" s="374"/>
      <c r="CG709" s="374"/>
      <c r="CH709" s="374"/>
      <c r="CI709" s="374"/>
      <c r="CJ709" s="374"/>
      <c r="CK709" s="374"/>
      <c r="CL709" s="374"/>
      <c r="CM709" s="374"/>
      <c r="CN709" s="374"/>
      <c r="CO709" s="374"/>
      <c r="CP709" s="374"/>
      <c r="CQ709" s="374"/>
      <c r="CR709" s="374"/>
      <c r="CS709" s="374"/>
      <c r="CT709" s="374"/>
      <c r="CU709" s="374"/>
      <c r="CV709" s="374"/>
      <c r="CW709" s="374"/>
      <c r="CX709" s="374"/>
      <c r="CY709" s="374"/>
      <c r="CZ709" s="374"/>
    </row>
    <row r="710" ht="25.15" customHeight="true" x14ac:dyDescent="0.2">
      <c r="C710" s="652"/>
      <c r="D710" s="652"/>
      <c r="E710" s="652"/>
      <c r="F710" s="652"/>
      <c r="G710" s="652"/>
      <c r="H710" s="652"/>
      <c r="I710" s="652"/>
      <c r="J710" s="652"/>
      <c r="K710" s="652"/>
      <c r="L710" s="652"/>
      <c r="M710" s="652"/>
      <c r="N710" s="652"/>
      <c r="O710" s="652"/>
      <c r="P710" s="652"/>
      <c r="Q710" s="652"/>
      <c r="BA710" s="374"/>
      <c r="BB710" s="450"/>
      <c r="BC710" s="374"/>
      <c r="BD710" s="374"/>
      <c r="BE710" s="374"/>
      <c r="BF710" s="374"/>
      <c r="BG710" s="374"/>
      <c r="BH710" s="374"/>
      <c r="BI710" s="374"/>
      <c r="BJ710" s="374"/>
      <c r="BK710" s="374"/>
      <c r="BL710" s="374"/>
      <c r="BM710" s="374"/>
      <c r="BN710" s="374"/>
      <c r="BO710" s="374"/>
      <c r="BP710" s="374"/>
      <c r="BQ710" s="374"/>
      <c r="BR710" s="374"/>
      <c r="BS710" s="374"/>
      <c r="BT710" s="374"/>
      <c r="BU710" s="374"/>
      <c r="BV710" s="374"/>
      <c r="BW710" s="374"/>
      <c r="BX710" s="374"/>
      <c r="BY710" s="374"/>
      <c r="BZ710" s="374"/>
      <c r="CA710" s="374"/>
      <c r="CB710" s="374"/>
      <c r="CC710" s="374"/>
      <c r="CD710" s="374"/>
      <c r="CE710" s="374"/>
      <c r="CF710" s="374"/>
      <c r="CG710" s="374"/>
      <c r="CH710" s="374"/>
      <c r="CI710" s="374"/>
      <c r="CJ710" s="374"/>
      <c r="CK710" s="374"/>
      <c r="CL710" s="374"/>
      <c r="CM710" s="374"/>
      <c r="CN710" s="374"/>
      <c r="CO710" s="374"/>
      <c r="CP710" s="374"/>
      <c r="CQ710" s="374"/>
      <c r="CR710" s="374"/>
      <c r="CS710" s="374"/>
      <c r="CT710" s="374"/>
      <c r="CU710" s="374"/>
      <c r="CV710" s="374"/>
      <c r="CW710" s="374"/>
      <c r="CX710" s="374"/>
      <c r="CY710" s="374"/>
      <c r="CZ710" s="374"/>
    </row>
    <row r="711" ht="25.15" customHeight="true" x14ac:dyDescent="0.2">
      <c r="C711" s="652"/>
      <c r="D711" s="652"/>
      <c r="E711" s="652"/>
      <c r="F711" s="652"/>
      <c r="G711" s="652"/>
      <c r="H711" s="652"/>
      <c r="I711" s="652"/>
      <c r="J711" s="652"/>
      <c r="K711" s="652"/>
      <c r="L711" s="652"/>
      <c r="M711" s="652"/>
      <c r="N711" s="652"/>
      <c r="O711" s="652"/>
      <c r="P711" s="652"/>
      <c r="Q711" s="652"/>
      <c r="BA711" s="374"/>
      <c r="BB711" s="450"/>
      <c r="BC711" s="374"/>
      <c r="BD711" s="374"/>
      <c r="BE711" s="374"/>
      <c r="BF711" s="374"/>
      <c r="BG711" s="374"/>
      <c r="BH711" s="374"/>
      <c r="BI711" s="374"/>
      <c r="BJ711" s="374"/>
      <c r="BK711" s="374"/>
      <c r="BL711" s="374"/>
      <c r="BM711" s="374"/>
      <c r="BN711" s="374"/>
      <c r="BO711" s="374"/>
      <c r="BP711" s="374"/>
      <c r="BQ711" s="374"/>
      <c r="BR711" s="374"/>
      <c r="BS711" s="374"/>
      <c r="BT711" s="374"/>
      <c r="BU711" s="374"/>
      <c r="BV711" s="374"/>
      <c r="BW711" s="374"/>
      <c r="BX711" s="374"/>
      <c r="BY711" s="374"/>
      <c r="BZ711" s="374"/>
      <c r="CA711" s="374"/>
      <c r="CB711" s="374"/>
      <c r="CC711" s="374"/>
      <c r="CD711" s="374"/>
      <c r="CE711" s="374"/>
      <c r="CF711" s="374"/>
      <c r="CG711" s="374"/>
      <c r="CH711" s="374"/>
      <c r="CI711" s="374"/>
      <c r="CJ711" s="374"/>
      <c r="CK711" s="374"/>
      <c r="CL711" s="374"/>
      <c r="CM711" s="374"/>
      <c r="CN711" s="374"/>
      <c r="CO711" s="374"/>
      <c r="CP711" s="374"/>
      <c r="CQ711" s="374"/>
      <c r="CR711" s="374"/>
      <c r="CS711" s="374"/>
      <c r="CT711" s="374"/>
      <c r="CU711" s="374"/>
      <c r="CV711" s="374"/>
      <c r="CW711" s="374"/>
      <c r="CX711" s="374"/>
      <c r="CY711" s="374"/>
      <c r="CZ711" s="374"/>
    </row>
    <row r="712" ht="25.15" customHeight="true" x14ac:dyDescent="0.2">
      <c r="C712" s="652"/>
      <c r="D712" s="652"/>
      <c r="E712" s="652"/>
      <c r="F712" s="652"/>
      <c r="G712" s="652"/>
      <c r="H712" s="652"/>
      <c r="I712" s="652"/>
      <c r="J712" s="652"/>
      <c r="K712" s="652"/>
      <c r="L712" s="652"/>
      <c r="M712" s="652"/>
      <c r="N712" s="652"/>
      <c r="O712" s="652"/>
      <c r="P712" s="652"/>
      <c r="Q712" s="652"/>
      <c r="BA712" s="374"/>
      <c r="BB712" s="450"/>
      <c r="BC712" s="374"/>
      <c r="BD712" s="374"/>
      <c r="BE712" s="374"/>
      <c r="BF712" s="374"/>
      <c r="BG712" s="374"/>
      <c r="BH712" s="374"/>
      <c r="BI712" s="374"/>
      <c r="BJ712" s="374"/>
      <c r="BK712" s="374"/>
      <c r="BL712" s="374"/>
      <c r="BM712" s="374"/>
      <c r="BN712" s="374"/>
      <c r="BO712" s="374"/>
      <c r="BP712" s="374"/>
      <c r="BQ712" s="374"/>
      <c r="BR712" s="374"/>
      <c r="BS712" s="374"/>
      <c r="BT712" s="374"/>
      <c r="BU712" s="374"/>
      <c r="BV712" s="374"/>
      <c r="BW712" s="374"/>
      <c r="BX712" s="374"/>
      <c r="BY712" s="374"/>
      <c r="BZ712" s="374"/>
      <c r="CA712" s="374"/>
      <c r="CB712" s="374"/>
      <c r="CC712" s="374"/>
      <c r="CD712" s="374"/>
      <c r="CE712" s="374"/>
      <c r="CF712" s="374"/>
      <c r="CG712" s="374"/>
      <c r="CH712" s="374"/>
      <c r="CI712" s="374"/>
      <c r="CJ712" s="374"/>
      <c r="CK712" s="374"/>
      <c r="CL712" s="374"/>
      <c r="CM712" s="374"/>
      <c r="CN712" s="374"/>
      <c r="CO712" s="374"/>
      <c r="CP712" s="374"/>
      <c r="CQ712" s="374"/>
      <c r="CR712" s="374"/>
      <c r="CS712" s="374"/>
      <c r="CT712" s="374"/>
      <c r="CU712" s="374"/>
      <c r="CV712" s="374"/>
      <c r="CW712" s="374"/>
      <c r="CX712" s="374"/>
      <c r="CY712" s="374"/>
      <c r="CZ712" s="374"/>
    </row>
    <row r="713" ht="25.15" customHeight="true" x14ac:dyDescent="0.2">
      <c r="C713" s="652"/>
      <c r="D713" s="652"/>
      <c r="E713" s="652"/>
      <c r="F713" s="652"/>
      <c r="G713" s="652"/>
      <c r="H713" s="652"/>
      <c r="I713" s="652"/>
      <c r="J713" s="652"/>
      <c r="K713" s="652"/>
      <c r="L713" s="652"/>
      <c r="M713" s="652"/>
      <c r="N713" s="652"/>
      <c r="O713" s="652"/>
      <c r="P713" s="652"/>
      <c r="Q713" s="652"/>
      <c r="BA713" s="374"/>
      <c r="BB713" s="450"/>
      <c r="BC713" s="374"/>
      <c r="BD713" s="374"/>
      <c r="BE713" s="374"/>
      <c r="BF713" s="374"/>
      <c r="BG713" s="374"/>
      <c r="BH713" s="374"/>
      <c r="BI713" s="374"/>
      <c r="BJ713" s="374"/>
      <c r="BK713" s="374"/>
      <c r="BL713" s="374"/>
      <c r="BM713" s="374"/>
      <c r="BN713" s="374"/>
      <c r="BO713" s="374"/>
      <c r="BP713" s="374"/>
      <c r="BQ713" s="374"/>
      <c r="BR713" s="374"/>
      <c r="BS713" s="374"/>
      <c r="BT713" s="374"/>
      <c r="BU713" s="374"/>
      <c r="BV713" s="374"/>
      <c r="BW713" s="374"/>
      <c r="BX713" s="374"/>
      <c r="BY713" s="374"/>
      <c r="BZ713" s="374"/>
      <c r="CA713" s="374"/>
      <c r="CB713" s="374"/>
      <c r="CC713" s="374"/>
      <c r="CD713" s="374"/>
      <c r="CE713" s="374"/>
      <c r="CF713" s="374"/>
      <c r="CG713" s="374"/>
      <c r="CH713" s="374"/>
      <c r="CI713" s="374"/>
      <c r="CJ713" s="374"/>
      <c r="CK713" s="374"/>
      <c r="CL713" s="374"/>
      <c r="CM713" s="374"/>
      <c r="CN713" s="374"/>
      <c r="CO713" s="374"/>
      <c r="CP713" s="374"/>
      <c r="CQ713" s="374"/>
      <c r="CR713" s="374"/>
      <c r="CS713" s="374"/>
      <c r="CT713" s="374"/>
      <c r="CU713" s="374"/>
      <c r="CV713" s="374"/>
      <c r="CW713" s="374"/>
      <c r="CX713" s="374"/>
      <c r="CY713" s="374"/>
      <c r="CZ713" s="374"/>
    </row>
    <row r="714" ht="25.15" customHeight="true" x14ac:dyDescent="0.2">
      <c r="C714" s="652"/>
      <c r="D714" s="652"/>
      <c r="E714" s="652"/>
      <c r="F714" s="652"/>
      <c r="G714" s="652"/>
      <c r="H714" s="652"/>
      <c r="I714" s="652"/>
      <c r="J714" s="652"/>
      <c r="K714" s="652"/>
      <c r="L714" s="652"/>
      <c r="M714" s="652"/>
      <c r="N714" s="652"/>
      <c r="O714" s="652"/>
      <c r="P714" s="652"/>
      <c r="Q714" s="652"/>
      <c r="BA714" s="374"/>
      <c r="BB714" s="450"/>
      <c r="BC714" s="374"/>
      <c r="BD714" s="374"/>
      <c r="BE714" s="374"/>
      <c r="BF714" s="374"/>
      <c r="BG714" s="374"/>
      <c r="BH714" s="374"/>
      <c r="BI714" s="374"/>
      <c r="BJ714" s="374"/>
      <c r="BK714" s="374"/>
      <c r="BL714" s="374"/>
      <c r="BM714" s="374"/>
      <c r="BN714" s="374"/>
      <c r="BO714" s="374"/>
      <c r="BP714" s="374"/>
      <c r="BQ714" s="374"/>
      <c r="BR714" s="374"/>
      <c r="BS714" s="374"/>
      <c r="BT714" s="374"/>
      <c r="BU714" s="374"/>
      <c r="BV714" s="374"/>
      <c r="BW714" s="374"/>
      <c r="BX714" s="374"/>
      <c r="BY714" s="374"/>
      <c r="BZ714" s="374"/>
      <c r="CA714" s="374"/>
      <c r="CB714" s="374"/>
      <c r="CC714" s="374"/>
      <c r="CD714" s="374"/>
      <c r="CE714" s="374"/>
      <c r="CF714" s="374"/>
      <c r="CG714" s="374"/>
      <c r="CH714" s="374"/>
      <c r="CI714" s="374"/>
      <c r="CJ714" s="374"/>
      <c r="CK714" s="374"/>
      <c r="CL714" s="374"/>
      <c r="CM714" s="374"/>
      <c r="CN714" s="374"/>
      <c r="CO714" s="374"/>
      <c r="CP714" s="374"/>
      <c r="CQ714" s="374"/>
      <c r="CR714" s="374"/>
      <c r="CS714" s="374"/>
      <c r="CT714" s="374"/>
      <c r="CU714" s="374"/>
      <c r="CV714" s="374"/>
      <c r="CW714" s="374"/>
      <c r="CX714" s="374"/>
      <c r="CY714" s="374"/>
      <c r="CZ714" s="374"/>
    </row>
    <row r="715" ht="25.15" customHeight="true" x14ac:dyDescent="0.2">
      <c r="C715" s="652"/>
      <c r="D715" s="652"/>
      <c r="E715" s="652"/>
      <c r="F715" s="652"/>
      <c r="G715" s="652"/>
      <c r="H715" s="652"/>
      <c r="I715" s="652"/>
      <c r="J715" s="652"/>
      <c r="K715" s="652"/>
      <c r="L715" s="652"/>
      <c r="M715" s="652"/>
      <c r="N715" s="652"/>
      <c r="O715" s="652"/>
      <c r="P715" s="652"/>
      <c r="Q715" s="652"/>
      <c r="BA715" s="374"/>
      <c r="BB715" s="450"/>
      <c r="BC715" s="374"/>
      <c r="BD715" s="374"/>
      <c r="BE715" s="374"/>
      <c r="BF715" s="374"/>
      <c r="BG715" s="374"/>
      <c r="BH715" s="374"/>
      <c r="BI715" s="374"/>
      <c r="BJ715" s="374"/>
      <c r="BK715" s="374"/>
      <c r="BL715" s="374"/>
      <c r="BM715" s="374"/>
      <c r="BN715" s="374"/>
      <c r="BO715" s="374"/>
      <c r="BP715" s="374"/>
      <c r="BQ715" s="374"/>
      <c r="BR715" s="374"/>
      <c r="BS715" s="374"/>
      <c r="BT715" s="374"/>
      <c r="BU715" s="374"/>
      <c r="BV715" s="374"/>
      <c r="BW715" s="374"/>
      <c r="BX715" s="374"/>
      <c r="BY715" s="374"/>
      <c r="BZ715" s="374"/>
      <c r="CA715" s="374"/>
      <c r="CB715" s="374"/>
      <c r="CC715" s="374"/>
      <c r="CD715" s="374"/>
      <c r="CE715" s="374"/>
      <c r="CF715" s="374"/>
      <c r="CG715" s="374"/>
      <c r="CH715" s="374"/>
      <c r="CI715" s="374"/>
      <c r="CJ715" s="374"/>
      <c r="CK715" s="374"/>
      <c r="CL715" s="374"/>
      <c r="CM715" s="374"/>
      <c r="CN715" s="374"/>
      <c r="CO715" s="374"/>
      <c r="CP715" s="374"/>
      <c r="CQ715" s="374"/>
      <c r="CR715" s="374"/>
      <c r="CS715" s="374"/>
      <c r="CT715" s="374"/>
      <c r="CU715" s="374"/>
      <c r="CV715" s="374"/>
      <c r="CW715" s="374"/>
      <c r="CX715" s="374"/>
      <c r="CY715" s="374"/>
      <c r="CZ715" s="374"/>
    </row>
    <row r="716" ht="25.15" customHeight="true" x14ac:dyDescent="0.2">
      <c r="C716" s="652"/>
      <c r="D716" s="652"/>
      <c r="E716" s="652"/>
      <c r="F716" s="652"/>
      <c r="G716" s="652"/>
      <c r="H716" s="652"/>
      <c r="I716" s="652"/>
      <c r="J716" s="652"/>
      <c r="K716" s="652"/>
      <c r="L716" s="652"/>
      <c r="M716" s="652"/>
      <c r="N716" s="652"/>
      <c r="O716" s="652"/>
      <c r="P716" s="652"/>
      <c r="Q716" s="652"/>
      <c r="BA716" s="374"/>
      <c r="BB716" s="450"/>
      <c r="BC716" s="374"/>
      <c r="BD716" s="374"/>
      <c r="BE716" s="374"/>
      <c r="BF716" s="374"/>
      <c r="BG716" s="374"/>
      <c r="BH716" s="374"/>
      <c r="BI716" s="374"/>
      <c r="BJ716" s="374"/>
      <c r="BK716" s="374"/>
      <c r="BL716" s="374"/>
      <c r="BM716" s="374"/>
      <c r="BN716" s="374"/>
      <c r="BO716" s="374"/>
      <c r="BP716" s="374"/>
      <c r="BQ716" s="374"/>
      <c r="BR716" s="374"/>
      <c r="BS716" s="374"/>
      <c r="BT716" s="374"/>
      <c r="BU716" s="374"/>
      <c r="BV716" s="374"/>
      <c r="BW716" s="374"/>
      <c r="BX716" s="374"/>
      <c r="BY716" s="374"/>
      <c r="BZ716" s="374"/>
      <c r="CA716" s="374"/>
      <c r="CB716" s="374"/>
      <c r="CC716" s="374"/>
      <c r="CD716" s="374"/>
      <c r="CE716" s="374"/>
      <c r="CF716" s="374"/>
      <c r="CG716" s="374"/>
      <c r="CH716" s="374"/>
      <c r="CI716" s="374"/>
      <c r="CJ716" s="374"/>
      <c r="CK716" s="374"/>
      <c r="CL716" s="374"/>
      <c r="CM716" s="374"/>
      <c r="CN716" s="374"/>
      <c r="CO716" s="374"/>
      <c r="CP716" s="374"/>
      <c r="CQ716" s="374"/>
      <c r="CR716" s="374"/>
      <c r="CS716" s="374"/>
      <c r="CT716" s="374"/>
      <c r="CU716" s="374"/>
      <c r="CV716" s="374"/>
      <c r="CW716" s="374"/>
      <c r="CX716" s="374"/>
      <c r="CY716" s="374"/>
      <c r="CZ716" s="374"/>
    </row>
    <row r="717" ht="25.15" customHeight="true" x14ac:dyDescent="0.2">
      <c r="C717" s="652"/>
      <c r="D717" s="652"/>
      <c r="E717" s="652"/>
      <c r="F717" s="652"/>
      <c r="G717" s="652"/>
      <c r="H717" s="652"/>
      <c r="I717" s="652"/>
      <c r="J717" s="652"/>
      <c r="K717" s="652"/>
      <c r="L717" s="652"/>
      <c r="M717" s="652"/>
      <c r="N717" s="652"/>
      <c r="O717" s="652"/>
      <c r="P717" s="652"/>
      <c r="Q717" s="652"/>
      <c r="BA717" s="374"/>
      <c r="BB717" s="450"/>
      <c r="BC717" s="374"/>
      <c r="BD717" s="374"/>
      <c r="BE717" s="374"/>
      <c r="BF717" s="374"/>
      <c r="BG717" s="374"/>
      <c r="BH717" s="374"/>
      <c r="BI717" s="374"/>
      <c r="BJ717" s="374"/>
      <c r="BK717" s="374"/>
      <c r="BL717" s="374"/>
      <c r="BM717" s="374"/>
      <c r="BN717" s="374"/>
      <c r="BO717" s="374"/>
      <c r="BP717" s="374"/>
      <c r="BQ717" s="374"/>
      <c r="BR717" s="374"/>
      <c r="BS717" s="374"/>
      <c r="BT717" s="374"/>
      <c r="BU717" s="374"/>
      <c r="BV717" s="374"/>
      <c r="BW717" s="374"/>
      <c r="BX717" s="374"/>
      <c r="BY717" s="374"/>
      <c r="BZ717" s="374"/>
      <c r="CA717" s="374"/>
      <c r="CB717" s="374"/>
      <c r="CC717" s="374"/>
      <c r="CD717" s="374"/>
      <c r="CE717" s="374"/>
      <c r="CF717" s="374"/>
      <c r="CG717" s="374"/>
      <c r="CH717" s="374"/>
      <c r="CI717" s="374"/>
      <c r="CJ717" s="374"/>
      <c r="CK717" s="374"/>
      <c r="CL717" s="374"/>
      <c r="CM717" s="374"/>
      <c r="CN717" s="374"/>
      <c r="CO717" s="374"/>
      <c r="CP717" s="374"/>
      <c r="CQ717" s="374"/>
      <c r="CR717" s="374"/>
      <c r="CS717" s="374"/>
      <c r="CT717" s="374"/>
      <c r="CU717" s="374"/>
      <c r="CV717" s="374"/>
      <c r="CW717" s="374"/>
      <c r="CX717" s="374"/>
      <c r="CY717" s="374"/>
      <c r="CZ717" s="374"/>
    </row>
    <row r="718" ht="25.15" customHeight="true" x14ac:dyDescent="0.2">
      <c r="C718" s="652"/>
      <c r="D718" s="652"/>
      <c r="E718" s="652"/>
      <c r="F718" s="652"/>
      <c r="G718" s="652"/>
      <c r="H718" s="652"/>
      <c r="I718" s="652"/>
      <c r="J718" s="652"/>
      <c r="K718" s="652"/>
      <c r="L718" s="652"/>
      <c r="M718" s="652"/>
      <c r="N718" s="652"/>
      <c r="O718" s="652"/>
      <c r="P718" s="652"/>
      <c r="Q718" s="652"/>
      <c r="BA718" s="374"/>
      <c r="BB718" s="450"/>
      <c r="BC718" s="374"/>
      <c r="BD718" s="374"/>
      <c r="BE718" s="374"/>
      <c r="BF718" s="374"/>
      <c r="BG718" s="374"/>
      <c r="BH718" s="374"/>
      <c r="BI718" s="374"/>
      <c r="BJ718" s="374"/>
      <c r="BK718" s="374"/>
      <c r="BL718" s="374"/>
      <c r="BM718" s="374"/>
      <c r="BN718" s="374"/>
      <c r="BO718" s="374"/>
      <c r="BP718" s="374"/>
      <c r="BQ718" s="374"/>
      <c r="BR718" s="374"/>
      <c r="BS718" s="374"/>
      <c r="BT718" s="374"/>
      <c r="BU718" s="374"/>
      <c r="BV718" s="374"/>
      <c r="BW718" s="374"/>
      <c r="BX718" s="374"/>
      <c r="BY718" s="374"/>
      <c r="BZ718" s="374"/>
      <c r="CA718" s="374"/>
      <c r="CB718" s="374"/>
      <c r="CC718" s="374"/>
      <c r="CD718" s="374"/>
      <c r="CE718" s="374"/>
      <c r="CF718" s="374"/>
      <c r="CG718" s="374"/>
      <c r="CH718" s="374"/>
      <c r="CI718" s="374"/>
      <c r="CJ718" s="374"/>
      <c r="CK718" s="374"/>
      <c r="CL718" s="374"/>
      <c r="CM718" s="374"/>
      <c r="CN718" s="374"/>
      <c r="CO718" s="374"/>
      <c r="CP718" s="374"/>
      <c r="CQ718" s="374"/>
      <c r="CR718" s="374"/>
      <c r="CS718" s="374"/>
      <c r="CT718" s="374"/>
      <c r="CU718" s="374"/>
      <c r="CV718" s="374"/>
      <c r="CW718" s="374"/>
      <c r="CX718" s="374"/>
      <c r="CY718" s="374"/>
      <c r="CZ718" s="374"/>
    </row>
    <row r="719" ht="25.15" customHeight="true" x14ac:dyDescent="0.2">
      <c r="C719" s="652"/>
      <c r="D719" s="652"/>
      <c r="E719" s="652"/>
      <c r="F719" s="652"/>
      <c r="G719" s="652"/>
      <c r="H719" s="652"/>
      <c r="I719" s="652"/>
      <c r="J719" s="652"/>
      <c r="K719" s="652"/>
      <c r="L719" s="652"/>
      <c r="M719" s="652"/>
      <c r="N719" s="652"/>
      <c r="O719" s="652"/>
      <c r="P719" s="652"/>
      <c r="Q719" s="652"/>
      <c r="BA719" s="374"/>
      <c r="BB719" s="450"/>
      <c r="BC719" s="374"/>
      <c r="BD719" s="374"/>
      <c r="BE719" s="374"/>
      <c r="BF719" s="374"/>
      <c r="BG719" s="374"/>
      <c r="BH719" s="374"/>
      <c r="BI719" s="374"/>
      <c r="BJ719" s="374"/>
      <c r="BK719" s="374"/>
      <c r="BL719" s="374"/>
      <c r="BM719" s="374"/>
      <c r="BN719" s="374"/>
      <c r="BO719" s="374"/>
      <c r="BP719" s="374"/>
      <c r="BQ719" s="374"/>
      <c r="BR719" s="374"/>
      <c r="BS719" s="374"/>
      <c r="BT719" s="374"/>
      <c r="BU719" s="374"/>
      <c r="BV719" s="374"/>
      <c r="BW719" s="374"/>
      <c r="BX719" s="374"/>
      <c r="BY719" s="374"/>
      <c r="BZ719" s="374"/>
      <c r="CA719" s="374"/>
      <c r="CB719" s="374"/>
      <c r="CC719" s="374"/>
      <c r="CD719" s="374"/>
      <c r="CE719" s="374"/>
      <c r="CF719" s="374"/>
      <c r="CG719" s="374"/>
      <c r="CH719" s="374"/>
      <c r="CI719" s="374"/>
      <c r="CJ719" s="374"/>
      <c r="CK719" s="374"/>
      <c r="CL719" s="374"/>
      <c r="CM719" s="374"/>
      <c r="CN719" s="374"/>
      <c r="CO719" s="374"/>
      <c r="CP719" s="374"/>
      <c r="CQ719" s="374"/>
      <c r="CR719" s="374"/>
      <c r="CS719" s="374"/>
      <c r="CT719" s="374"/>
      <c r="CU719" s="374"/>
      <c r="CV719" s="374"/>
      <c r="CW719" s="374"/>
      <c r="CX719" s="374"/>
      <c r="CY719" s="374"/>
      <c r="CZ719" s="374"/>
    </row>
    <row r="720" ht="25.15" customHeight="true" x14ac:dyDescent="0.2">
      <c r="C720" s="652"/>
      <c r="D720" s="652"/>
      <c r="E720" s="652"/>
      <c r="F720" s="652"/>
      <c r="G720" s="652"/>
      <c r="H720" s="652"/>
      <c r="I720" s="652"/>
      <c r="J720" s="652"/>
      <c r="K720" s="652"/>
      <c r="L720" s="652"/>
      <c r="M720" s="652"/>
      <c r="N720" s="652"/>
      <c r="O720" s="652"/>
      <c r="P720" s="652"/>
      <c r="Q720" s="652"/>
      <c r="BA720" s="374"/>
      <c r="BB720" s="450"/>
      <c r="BC720" s="374"/>
      <c r="BD720" s="374"/>
      <c r="BE720" s="374"/>
      <c r="BF720" s="374"/>
      <c r="BG720" s="374"/>
      <c r="BH720" s="374"/>
      <c r="BI720" s="374"/>
      <c r="BJ720" s="374"/>
      <c r="BK720" s="374"/>
      <c r="BL720" s="374"/>
      <c r="BM720" s="374"/>
      <c r="BN720" s="374"/>
      <c r="BO720" s="374"/>
      <c r="BP720" s="374"/>
      <c r="BQ720" s="374"/>
      <c r="BR720" s="374"/>
      <c r="BS720" s="374"/>
      <c r="BT720" s="374"/>
      <c r="BU720" s="374"/>
      <c r="BV720" s="374"/>
      <c r="BW720" s="374"/>
      <c r="BX720" s="374"/>
      <c r="BY720" s="374"/>
      <c r="BZ720" s="374"/>
      <c r="CA720" s="374"/>
      <c r="CB720" s="374"/>
      <c r="CC720" s="374"/>
      <c r="CD720" s="374"/>
      <c r="CE720" s="374"/>
      <c r="CF720" s="374"/>
      <c r="CG720" s="374"/>
      <c r="CH720" s="374"/>
      <c r="CI720" s="374"/>
      <c r="CJ720" s="374"/>
      <c r="CK720" s="374"/>
      <c r="CL720" s="374"/>
      <c r="CM720" s="374"/>
      <c r="CN720" s="374"/>
      <c r="CO720" s="374"/>
      <c r="CP720" s="374"/>
      <c r="CQ720" s="374"/>
      <c r="CR720" s="374"/>
      <c r="CS720" s="374"/>
      <c r="CT720" s="374"/>
      <c r="CU720" s="374"/>
      <c r="CV720" s="374"/>
      <c r="CW720" s="374"/>
      <c r="CX720" s="374"/>
      <c r="CY720" s="374"/>
      <c r="CZ720" s="374"/>
    </row>
    <row r="721" ht="25.15" customHeight="true" x14ac:dyDescent="0.2">
      <c r="C721" s="652"/>
      <c r="D721" s="652"/>
      <c r="E721" s="652"/>
      <c r="F721" s="652"/>
      <c r="G721" s="652"/>
      <c r="H721" s="652"/>
      <c r="I721" s="652"/>
      <c r="J721" s="652"/>
      <c r="K721" s="652"/>
      <c r="L721" s="652"/>
      <c r="M721" s="652"/>
      <c r="N721" s="652"/>
      <c r="O721" s="652"/>
      <c r="P721" s="652"/>
      <c r="Q721" s="652"/>
      <c r="BA721" s="374"/>
      <c r="BB721" s="450"/>
      <c r="BC721" s="374"/>
      <c r="BD721" s="374"/>
      <c r="BE721" s="374"/>
      <c r="BF721" s="374"/>
      <c r="BG721" s="374"/>
      <c r="BH721" s="374"/>
      <c r="BI721" s="374"/>
      <c r="BJ721" s="374"/>
      <c r="BK721" s="374"/>
      <c r="BL721" s="374"/>
      <c r="BM721" s="374"/>
      <c r="BN721" s="374"/>
      <c r="BO721" s="374"/>
      <c r="BP721" s="374"/>
      <c r="BQ721" s="374"/>
      <c r="BR721" s="374"/>
      <c r="BS721" s="374"/>
      <c r="BT721" s="374"/>
      <c r="BU721" s="374"/>
      <c r="BV721" s="374"/>
      <c r="BW721" s="374"/>
      <c r="BX721" s="374"/>
      <c r="BY721" s="374"/>
      <c r="BZ721" s="374"/>
      <c r="CA721" s="374"/>
      <c r="CB721" s="374"/>
      <c r="CC721" s="374"/>
      <c r="CD721" s="374"/>
      <c r="CE721" s="374"/>
      <c r="CF721" s="374"/>
      <c r="CG721" s="374"/>
      <c r="CH721" s="374"/>
      <c r="CI721" s="374"/>
      <c r="CJ721" s="374"/>
      <c r="CK721" s="374"/>
      <c r="CL721" s="374"/>
      <c r="CM721" s="374"/>
      <c r="CN721" s="374"/>
      <c r="CO721" s="374"/>
      <c r="CP721" s="374"/>
      <c r="CQ721" s="374"/>
      <c r="CR721" s="374"/>
      <c r="CS721" s="374"/>
      <c r="CT721" s="374"/>
      <c r="CU721" s="374"/>
      <c r="CV721" s="374"/>
      <c r="CW721" s="374"/>
      <c r="CX721" s="374"/>
      <c r="CY721" s="374"/>
      <c r="CZ721" s="374"/>
    </row>
    <row r="722" ht="25.15" customHeight="true" x14ac:dyDescent="0.2">
      <c r="C722" s="652"/>
      <c r="D722" s="652"/>
      <c r="E722" s="652"/>
      <c r="F722" s="652"/>
      <c r="G722" s="652"/>
      <c r="H722" s="652"/>
      <c r="I722" s="652"/>
      <c r="J722" s="652"/>
      <c r="K722" s="652"/>
      <c r="L722" s="652"/>
      <c r="M722" s="652"/>
      <c r="N722" s="652"/>
      <c r="O722" s="652"/>
      <c r="P722" s="652"/>
      <c r="Q722" s="652"/>
      <c r="BA722" s="374"/>
      <c r="BB722" s="450"/>
      <c r="BC722" s="374"/>
      <c r="BD722" s="374"/>
      <c r="BE722" s="374"/>
      <c r="BF722" s="374"/>
      <c r="BG722" s="374"/>
      <c r="BH722" s="374"/>
      <c r="BI722" s="374"/>
      <c r="BJ722" s="374"/>
      <c r="BK722" s="374"/>
      <c r="BL722" s="374"/>
      <c r="BM722" s="374"/>
      <c r="BN722" s="374"/>
      <c r="BO722" s="374"/>
      <c r="BP722" s="374"/>
      <c r="BQ722" s="374"/>
      <c r="BR722" s="374"/>
      <c r="BS722" s="374"/>
      <c r="BT722" s="374"/>
      <c r="BU722" s="374"/>
      <c r="BV722" s="374"/>
      <c r="BW722" s="374"/>
      <c r="BX722" s="374"/>
      <c r="BY722" s="374"/>
      <c r="BZ722" s="374"/>
      <c r="CA722" s="374"/>
      <c r="CB722" s="374"/>
      <c r="CC722" s="374"/>
      <c r="CD722" s="374"/>
      <c r="CE722" s="374"/>
      <c r="CF722" s="374"/>
      <c r="CG722" s="374"/>
      <c r="CH722" s="374"/>
      <c r="CI722" s="374"/>
      <c r="CJ722" s="374"/>
      <c r="CK722" s="374"/>
      <c r="CL722" s="374"/>
      <c r="CM722" s="374"/>
      <c r="CN722" s="374"/>
      <c r="CO722" s="374"/>
      <c r="CP722" s="374"/>
      <c r="CQ722" s="374"/>
      <c r="CR722" s="374"/>
      <c r="CS722" s="374"/>
      <c r="CT722" s="374"/>
      <c r="CU722" s="374"/>
      <c r="CV722" s="374"/>
      <c r="CW722" s="374"/>
      <c r="CX722" s="374"/>
      <c r="CY722" s="374"/>
      <c r="CZ722" s="374"/>
    </row>
    <row r="723" ht="25.15" customHeight="true" x14ac:dyDescent="0.2">
      <c r="C723" s="652"/>
      <c r="D723" s="652"/>
      <c r="E723" s="652"/>
      <c r="F723" s="652"/>
      <c r="G723" s="652"/>
      <c r="H723" s="652"/>
      <c r="I723" s="652"/>
      <c r="J723" s="652"/>
      <c r="K723" s="652"/>
      <c r="L723" s="652"/>
      <c r="M723" s="652"/>
      <c r="N723" s="652"/>
      <c r="O723" s="652"/>
      <c r="P723" s="652"/>
      <c r="Q723" s="652"/>
      <c r="BA723" s="374"/>
      <c r="BB723" s="450"/>
      <c r="BC723" s="374"/>
      <c r="BD723" s="374"/>
      <c r="BE723" s="374"/>
      <c r="BF723" s="374"/>
      <c r="BG723" s="374"/>
      <c r="BH723" s="374"/>
      <c r="BI723" s="374"/>
      <c r="BJ723" s="374"/>
      <c r="BK723" s="374"/>
      <c r="BL723" s="374"/>
      <c r="BM723" s="374"/>
      <c r="BN723" s="374"/>
      <c r="BO723" s="374"/>
      <c r="BP723" s="374"/>
      <c r="BQ723" s="374"/>
      <c r="BR723" s="374"/>
      <c r="BS723" s="374"/>
      <c r="BT723" s="374"/>
      <c r="BU723" s="374"/>
      <c r="BV723" s="374"/>
      <c r="BW723" s="374"/>
      <c r="BX723" s="374"/>
      <c r="BY723" s="374"/>
      <c r="BZ723" s="374"/>
      <c r="CA723" s="374"/>
      <c r="CB723" s="374"/>
      <c r="CC723" s="374"/>
      <c r="CD723" s="374"/>
      <c r="CE723" s="374"/>
      <c r="CF723" s="374"/>
      <c r="CG723" s="374"/>
      <c r="CH723" s="374"/>
      <c r="CI723" s="374"/>
      <c r="CJ723" s="374"/>
      <c r="CK723" s="374"/>
      <c r="CL723" s="374"/>
      <c r="CM723" s="374"/>
      <c r="CN723" s="374"/>
      <c r="CO723" s="374"/>
      <c r="CP723" s="374"/>
      <c r="CQ723" s="374"/>
      <c r="CR723" s="374"/>
      <c r="CS723" s="374"/>
      <c r="CT723" s="374"/>
      <c r="CU723" s="374"/>
      <c r="CV723" s="374"/>
      <c r="CW723" s="374"/>
      <c r="CX723" s="374"/>
      <c r="CY723" s="374"/>
      <c r="CZ723" s="374"/>
    </row>
    <row r="724" ht="25.15" customHeight="true" x14ac:dyDescent="0.2">
      <c r="C724" s="652"/>
      <c r="D724" s="652"/>
      <c r="E724" s="652"/>
      <c r="F724" s="652"/>
      <c r="G724" s="652"/>
      <c r="H724" s="652"/>
      <c r="I724" s="652"/>
      <c r="J724" s="652"/>
      <c r="K724" s="652"/>
      <c r="L724" s="652"/>
      <c r="M724" s="652"/>
      <c r="N724" s="652"/>
      <c r="O724" s="652"/>
      <c r="P724" s="652"/>
      <c r="Q724" s="652"/>
      <c r="BA724" s="374"/>
      <c r="BB724" s="450"/>
      <c r="BC724" s="374"/>
      <c r="BD724" s="374"/>
      <c r="BE724" s="374"/>
      <c r="BF724" s="374"/>
      <c r="BG724" s="374"/>
      <c r="BH724" s="374"/>
      <c r="BI724" s="374"/>
      <c r="BJ724" s="374"/>
      <c r="BK724" s="374"/>
      <c r="BL724" s="374"/>
      <c r="BM724" s="374"/>
      <c r="BN724" s="374"/>
      <c r="BO724" s="374"/>
      <c r="BP724" s="374"/>
      <c r="BQ724" s="374"/>
      <c r="BR724" s="374"/>
      <c r="BS724" s="374"/>
      <c r="BT724" s="374"/>
      <c r="BU724" s="374"/>
      <c r="BV724" s="374"/>
      <c r="BW724" s="374"/>
      <c r="BX724" s="374"/>
      <c r="BY724" s="374"/>
      <c r="BZ724" s="374"/>
      <c r="CA724" s="374"/>
      <c r="CB724" s="374"/>
      <c r="CC724" s="374"/>
      <c r="CD724" s="374"/>
      <c r="CE724" s="374"/>
      <c r="CF724" s="374"/>
      <c r="CG724" s="374"/>
      <c r="CH724" s="374"/>
      <c r="CI724" s="374"/>
      <c r="CJ724" s="374"/>
      <c r="CK724" s="374"/>
      <c r="CL724" s="374"/>
      <c r="CM724" s="374"/>
      <c r="CN724" s="374"/>
      <c r="CO724" s="374"/>
      <c r="CP724" s="374"/>
      <c r="CQ724" s="374"/>
      <c r="CR724" s="374"/>
      <c r="CS724" s="374"/>
      <c r="CT724" s="374"/>
      <c r="CU724" s="374"/>
      <c r="CV724" s="374"/>
      <c r="CW724" s="374"/>
      <c r="CX724" s="374"/>
      <c r="CY724" s="374"/>
      <c r="CZ724" s="374"/>
    </row>
    <row r="725" ht="25.15" customHeight="true" x14ac:dyDescent="0.2">
      <c r="C725" s="652"/>
      <c r="D725" s="652"/>
      <c r="E725" s="652"/>
      <c r="F725" s="652"/>
      <c r="G725" s="652"/>
      <c r="H725" s="652"/>
      <c r="I725" s="652"/>
      <c r="J725" s="652"/>
      <c r="K725" s="652"/>
      <c r="L725" s="652"/>
      <c r="M725" s="652"/>
      <c r="N725" s="652"/>
      <c r="O725" s="652"/>
      <c r="P725" s="652"/>
      <c r="Q725" s="652"/>
      <c r="BA725" s="374"/>
      <c r="BB725" s="450"/>
      <c r="BC725" s="374"/>
      <c r="BD725" s="374"/>
      <c r="BE725" s="374"/>
      <c r="BF725" s="374"/>
      <c r="BG725" s="374"/>
      <c r="BH725" s="374"/>
      <c r="BI725" s="374"/>
      <c r="BJ725" s="374"/>
      <c r="BK725" s="374"/>
      <c r="BL725" s="374"/>
      <c r="BM725" s="374"/>
      <c r="BN725" s="374"/>
      <c r="BO725" s="374"/>
      <c r="BP725" s="374"/>
      <c r="BQ725" s="374"/>
      <c r="BR725" s="374"/>
      <c r="BS725" s="374"/>
      <c r="BT725" s="374"/>
      <c r="BU725" s="374"/>
      <c r="BV725" s="374"/>
      <c r="BW725" s="374"/>
      <c r="BX725" s="374"/>
      <c r="BY725" s="374"/>
      <c r="BZ725" s="374"/>
      <c r="CA725" s="374"/>
      <c r="CB725" s="374"/>
      <c r="CC725" s="374"/>
      <c r="CD725" s="374"/>
      <c r="CE725" s="374"/>
      <c r="CF725" s="374"/>
      <c r="CG725" s="374"/>
      <c r="CH725" s="374"/>
      <c r="CI725" s="374"/>
      <c r="CJ725" s="374"/>
      <c r="CK725" s="374"/>
      <c r="CL725" s="374"/>
      <c r="CM725" s="374"/>
      <c r="CN725" s="374"/>
      <c r="CO725" s="374"/>
      <c r="CP725" s="374"/>
      <c r="CQ725" s="374"/>
      <c r="CR725" s="374"/>
      <c r="CS725" s="374"/>
      <c r="CT725" s="374"/>
      <c r="CU725" s="374"/>
      <c r="CV725" s="374"/>
      <c r="CW725" s="374"/>
      <c r="CX725" s="374"/>
      <c r="CY725" s="374"/>
      <c r="CZ725" s="374"/>
    </row>
    <row r="726" ht="25.15" customHeight="true" x14ac:dyDescent="0.2">
      <c r="C726" s="652"/>
      <c r="D726" s="652"/>
      <c r="E726" s="652"/>
      <c r="F726" s="652"/>
      <c r="G726" s="652"/>
      <c r="H726" s="652"/>
      <c r="I726" s="652"/>
      <c r="J726" s="652"/>
      <c r="K726" s="652"/>
      <c r="L726" s="652"/>
      <c r="M726" s="652"/>
      <c r="N726" s="652"/>
      <c r="O726" s="652"/>
      <c r="P726" s="652"/>
      <c r="Q726" s="652"/>
      <c r="BA726" s="374"/>
      <c r="BB726" s="450"/>
      <c r="BC726" s="374"/>
      <c r="BD726" s="374"/>
      <c r="BE726" s="374"/>
      <c r="BF726" s="374"/>
      <c r="BG726" s="374"/>
      <c r="BH726" s="374"/>
      <c r="BI726" s="374"/>
      <c r="BJ726" s="374"/>
      <c r="BK726" s="374"/>
      <c r="BL726" s="374"/>
      <c r="BM726" s="374"/>
      <c r="BN726" s="374"/>
      <c r="BO726" s="374"/>
      <c r="BP726" s="374"/>
      <c r="BQ726" s="374"/>
      <c r="BR726" s="374"/>
      <c r="BS726" s="374"/>
      <c r="BT726" s="374"/>
      <c r="BU726" s="374"/>
      <c r="BV726" s="374"/>
      <c r="BW726" s="374"/>
      <c r="BX726" s="374"/>
      <c r="BY726" s="374"/>
      <c r="BZ726" s="374"/>
      <c r="CA726" s="374"/>
      <c r="CB726" s="374"/>
      <c r="CC726" s="374"/>
      <c r="CD726" s="374"/>
      <c r="CE726" s="374"/>
      <c r="CF726" s="374"/>
      <c r="CG726" s="374"/>
      <c r="CH726" s="374"/>
      <c r="CI726" s="374"/>
      <c r="CJ726" s="374"/>
      <c r="CK726" s="374"/>
      <c r="CL726" s="374"/>
      <c r="CM726" s="374"/>
      <c r="CN726" s="374"/>
      <c r="CO726" s="374"/>
      <c r="CP726" s="374"/>
      <c r="CQ726" s="374"/>
      <c r="CR726" s="374"/>
      <c r="CS726" s="374"/>
      <c r="CT726" s="374"/>
      <c r="CU726" s="374"/>
      <c r="CV726" s="374"/>
      <c r="CW726" s="374"/>
      <c r="CX726" s="374"/>
      <c r="CY726" s="374"/>
      <c r="CZ726" s="374"/>
    </row>
    <row r="727" ht="25.15" customHeight="true" x14ac:dyDescent="0.2">
      <c r="C727" s="652"/>
      <c r="D727" s="652"/>
      <c r="E727" s="652"/>
      <c r="F727" s="652"/>
      <c r="G727" s="652"/>
      <c r="H727" s="652"/>
      <c r="I727" s="652"/>
      <c r="J727" s="652"/>
      <c r="K727" s="652"/>
      <c r="L727" s="652"/>
      <c r="M727" s="652"/>
      <c r="N727" s="652"/>
      <c r="O727" s="652"/>
      <c r="P727" s="652"/>
      <c r="Q727" s="652"/>
      <c r="BA727" s="374"/>
      <c r="BB727" s="450"/>
      <c r="BC727" s="374"/>
      <c r="BD727" s="374"/>
      <c r="BE727" s="374"/>
      <c r="BF727" s="374"/>
      <c r="BG727" s="374"/>
      <c r="BH727" s="374"/>
      <c r="BI727" s="374"/>
      <c r="BJ727" s="374"/>
      <c r="BK727" s="374"/>
      <c r="BL727" s="374"/>
      <c r="BM727" s="374"/>
      <c r="BN727" s="374"/>
      <c r="BO727" s="374"/>
      <c r="BP727" s="374"/>
      <c r="BQ727" s="374"/>
      <c r="BR727" s="374"/>
      <c r="BS727" s="374"/>
      <c r="BT727" s="374"/>
      <c r="BU727" s="374"/>
      <c r="BV727" s="374"/>
      <c r="BW727" s="374"/>
      <c r="BX727" s="374"/>
      <c r="BY727" s="374"/>
      <c r="BZ727" s="374"/>
      <c r="CA727" s="374"/>
      <c r="CB727" s="374"/>
      <c r="CC727" s="374"/>
      <c r="CD727" s="374"/>
      <c r="CE727" s="374"/>
      <c r="CF727" s="374"/>
      <c r="CG727" s="374"/>
      <c r="CH727" s="374"/>
      <c r="CI727" s="374"/>
      <c r="CJ727" s="374"/>
      <c r="CK727" s="374"/>
      <c r="CL727" s="374"/>
      <c r="CM727" s="374"/>
      <c r="CN727" s="374"/>
      <c r="CO727" s="374"/>
      <c r="CP727" s="374"/>
      <c r="CQ727" s="374"/>
      <c r="CR727" s="374"/>
      <c r="CS727" s="374"/>
      <c r="CT727" s="374"/>
      <c r="CU727" s="374"/>
      <c r="CV727" s="374"/>
      <c r="CW727" s="374"/>
      <c r="CX727" s="374"/>
      <c r="CY727" s="374"/>
      <c r="CZ727" s="374"/>
    </row>
    <row r="728" ht="25.15" customHeight="true" x14ac:dyDescent="0.2">
      <c r="C728" s="652"/>
      <c r="D728" s="652"/>
      <c r="E728" s="652"/>
      <c r="F728" s="652"/>
      <c r="G728" s="652"/>
      <c r="H728" s="652"/>
      <c r="I728" s="652"/>
      <c r="J728" s="652"/>
      <c r="K728" s="652"/>
      <c r="L728" s="652"/>
      <c r="M728" s="652"/>
      <c r="N728" s="652"/>
      <c r="O728" s="652"/>
      <c r="P728" s="652"/>
      <c r="Q728" s="652"/>
      <c r="BA728" s="374"/>
      <c r="BB728" s="450"/>
      <c r="BC728" s="374"/>
      <c r="BD728" s="374"/>
      <c r="BE728" s="374"/>
      <c r="BF728" s="374"/>
      <c r="BG728" s="374"/>
      <c r="BH728" s="374"/>
      <c r="BI728" s="374"/>
      <c r="BJ728" s="374"/>
      <c r="BK728" s="374"/>
      <c r="BL728" s="374"/>
      <c r="BM728" s="374"/>
      <c r="BN728" s="374"/>
      <c r="BO728" s="374"/>
      <c r="BP728" s="374"/>
      <c r="BQ728" s="374"/>
      <c r="BR728" s="374"/>
      <c r="BS728" s="374"/>
      <c r="BT728" s="374"/>
      <c r="BU728" s="374"/>
      <c r="BV728" s="374"/>
      <c r="BW728" s="374"/>
      <c r="BX728" s="374"/>
      <c r="BY728" s="374"/>
      <c r="BZ728" s="374"/>
      <c r="CA728" s="374"/>
      <c r="CB728" s="374"/>
      <c r="CC728" s="374"/>
      <c r="CD728" s="374"/>
      <c r="CE728" s="374"/>
      <c r="CF728" s="374"/>
      <c r="CG728" s="374"/>
      <c r="CH728" s="374"/>
      <c r="CI728" s="374"/>
      <c r="CJ728" s="374"/>
      <c r="CK728" s="374"/>
      <c r="CL728" s="374"/>
      <c r="CM728" s="374"/>
      <c r="CN728" s="374"/>
      <c r="CO728" s="374"/>
      <c r="CP728" s="374"/>
      <c r="CQ728" s="374"/>
      <c r="CR728" s="374"/>
      <c r="CS728" s="374"/>
      <c r="CT728" s="374"/>
      <c r="CU728" s="374"/>
      <c r="CV728" s="374"/>
      <c r="CW728" s="374"/>
      <c r="CX728" s="374"/>
      <c r="CY728" s="374"/>
      <c r="CZ728" s="374"/>
    </row>
    <row r="729" ht="25.15" customHeight="true" x14ac:dyDescent="0.2">
      <c r="C729" s="652"/>
      <c r="D729" s="652"/>
      <c r="E729" s="652"/>
      <c r="F729" s="652"/>
      <c r="G729" s="652"/>
      <c r="H729" s="652"/>
      <c r="I729" s="652"/>
      <c r="J729" s="652"/>
      <c r="K729" s="652"/>
      <c r="L729" s="652"/>
      <c r="M729" s="652"/>
      <c r="N729" s="652"/>
      <c r="O729" s="652"/>
      <c r="P729" s="652"/>
      <c r="Q729" s="652"/>
      <c r="BA729" s="374"/>
      <c r="BB729" s="450"/>
      <c r="BC729" s="374"/>
      <c r="BD729" s="374"/>
      <c r="BE729" s="374"/>
      <c r="BF729" s="374"/>
      <c r="BG729" s="374"/>
      <c r="BH729" s="374"/>
      <c r="BI729" s="374"/>
      <c r="BJ729" s="374"/>
      <c r="BK729" s="374"/>
      <c r="BL729" s="374"/>
      <c r="BM729" s="374"/>
      <c r="BN729" s="374"/>
      <c r="BO729" s="374"/>
      <c r="BP729" s="374"/>
      <c r="BQ729" s="374"/>
      <c r="BR729" s="374"/>
      <c r="BS729" s="374"/>
      <c r="BT729" s="374"/>
      <c r="BU729" s="374"/>
      <c r="BV729" s="374"/>
      <c r="BW729" s="374"/>
      <c r="BX729" s="374"/>
      <c r="BY729" s="374"/>
      <c r="BZ729" s="374"/>
      <c r="CA729" s="374"/>
      <c r="CB729" s="374"/>
      <c r="CC729" s="374"/>
      <c r="CD729" s="374"/>
      <c r="CE729" s="374"/>
      <c r="CF729" s="374"/>
      <c r="CG729" s="374"/>
      <c r="CH729" s="374"/>
      <c r="CI729" s="374"/>
      <c r="CJ729" s="374"/>
      <c r="CK729" s="374"/>
      <c r="CL729" s="374"/>
      <c r="CM729" s="374"/>
      <c r="CN729" s="374"/>
      <c r="CO729" s="374"/>
      <c r="CP729" s="374"/>
      <c r="CQ729" s="374"/>
      <c r="CR729" s="374"/>
      <c r="CS729" s="374"/>
      <c r="CT729" s="374"/>
      <c r="CU729" s="374"/>
      <c r="CV729" s="374"/>
      <c r="CW729" s="374"/>
      <c r="CX729" s="374"/>
      <c r="CY729" s="374"/>
      <c r="CZ729" s="374"/>
    </row>
    <row r="730" ht="25.15" customHeight="true" x14ac:dyDescent="0.2">
      <c r="C730" s="652"/>
      <c r="D730" s="652"/>
      <c r="E730" s="652"/>
      <c r="F730" s="652"/>
      <c r="G730" s="652"/>
      <c r="H730" s="652"/>
      <c r="I730" s="652"/>
      <c r="J730" s="652"/>
      <c r="K730" s="652"/>
      <c r="L730" s="652"/>
      <c r="M730" s="652"/>
      <c r="N730" s="652"/>
      <c r="O730" s="652"/>
      <c r="P730" s="652"/>
      <c r="Q730" s="652"/>
      <c r="BA730" s="374"/>
      <c r="BB730" s="450"/>
      <c r="BC730" s="374"/>
      <c r="BD730" s="374"/>
      <c r="BE730" s="374"/>
      <c r="BF730" s="374"/>
      <c r="BG730" s="374"/>
      <c r="BH730" s="374"/>
      <c r="BI730" s="374"/>
      <c r="BJ730" s="374"/>
      <c r="BK730" s="374"/>
      <c r="BL730" s="374"/>
      <c r="BM730" s="374"/>
      <c r="BN730" s="374"/>
      <c r="BO730" s="374"/>
      <c r="BP730" s="374"/>
      <c r="BQ730" s="374"/>
      <c r="BR730" s="374"/>
      <c r="BS730" s="374"/>
      <c r="BT730" s="374"/>
      <c r="BU730" s="374"/>
      <c r="BV730" s="374"/>
      <c r="BW730" s="374"/>
      <c r="BX730" s="374"/>
      <c r="BY730" s="374"/>
      <c r="BZ730" s="374"/>
      <c r="CA730" s="374"/>
      <c r="CB730" s="374"/>
      <c r="CC730" s="374"/>
      <c r="CD730" s="374"/>
      <c r="CE730" s="374"/>
      <c r="CF730" s="374"/>
      <c r="CG730" s="374"/>
      <c r="CH730" s="374"/>
      <c r="CI730" s="374"/>
      <c r="CJ730" s="374"/>
      <c r="CK730" s="374"/>
      <c r="CL730" s="374"/>
      <c r="CM730" s="374"/>
      <c r="CN730" s="374"/>
      <c r="CO730" s="374"/>
      <c r="CP730" s="374"/>
      <c r="CQ730" s="374"/>
      <c r="CR730" s="374"/>
      <c r="CS730" s="374"/>
      <c r="CT730" s="374"/>
      <c r="CU730" s="374"/>
      <c r="CV730" s="374"/>
      <c r="CW730" s="374"/>
      <c r="CX730" s="374"/>
      <c r="CY730" s="374"/>
      <c r="CZ730" s="374"/>
    </row>
    <row r="731" ht="25.15" customHeight="true" x14ac:dyDescent="0.2">
      <c r="C731" s="652"/>
      <c r="D731" s="652"/>
      <c r="E731" s="652"/>
      <c r="F731" s="652"/>
      <c r="G731" s="652"/>
      <c r="H731" s="652"/>
      <c r="I731" s="652"/>
      <c r="J731" s="652"/>
      <c r="K731" s="652"/>
      <c r="L731" s="652"/>
      <c r="M731" s="652"/>
      <c r="N731" s="652"/>
      <c r="O731" s="652"/>
      <c r="P731" s="652"/>
      <c r="Q731" s="652"/>
      <c r="BA731" s="374"/>
      <c r="BB731" s="450"/>
      <c r="BC731" s="374"/>
      <c r="BD731" s="374"/>
      <c r="BE731" s="374"/>
      <c r="BF731" s="374"/>
      <c r="BG731" s="374"/>
      <c r="BH731" s="374"/>
      <c r="BI731" s="374"/>
      <c r="BJ731" s="374"/>
      <c r="BK731" s="374"/>
      <c r="BL731" s="374"/>
      <c r="BM731" s="374"/>
      <c r="BN731" s="374"/>
      <c r="BO731" s="374"/>
      <c r="BP731" s="374"/>
      <c r="BQ731" s="374"/>
      <c r="BR731" s="374"/>
      <c r="BS731" s="374"/>
      <c r="BT731" s="374"/>
      <c r="BU731" s="374"/>
      <c r="BV731" s="374"/>
      <c r="BW731" s="374"/>
      <c r="BX731" s="374"/>
      <c r="BY731" s="374"/>
      <c r="BZ731" s="374"/>
      <c r="CA731" s="374"/>
      <c r="CB731" s="374"/>
      <c r="CC731" s="374"/>
      <c r="CD731" s="374"/>
      <c r="CE731" s="374"/>
      <c r="CF731" s="374"/>
      <c r="CG731" s="374"/>
      <c r="CH731" s="374"/>
      <c r="CI731" s="374"/>
      <c r="CJ731" s="374"/>
      <c r="CK731" s="374"/>
      <c r="CL731" s="374"/>
      <c r="CM731" s="374"/>
      <c r="CN731" s="374"/>
      <c r="CO731" s="374"/>
      <c r="CP731" s="374"/>
      <c r="CQ731" s="374"/>
      <c r="CR731" s="374"/>
      <c r="CS731" s="374"/>
      <c r="CT731" s="374"/>
      <c r="CU731" s="374"/>
      <c r="CV731" s="374"/>
      <c r="CW731" s="374"/>
      <c r="CX731" s="374"/>
      <c r="CY731" s="374"/>
      <c r="CZ731" s="374"/>
    </row>
    <row r="732" ht="25.15" customHeight="true" x14ac:dyDescent="0.2">
      <c r="C732" s="652"/>
      <c r="D732" s="652"/>
      <c r="E732" s="652"/>
      <c r="F732" s="652"/>
      <c r="G732" s="652"/>
      <c r="H732" s="652"/>
      <c r="I732" s="652"/>
      <c r="J732" s="652"/>
      <c r="K732" s="652"/>
      <c r="L732" s="652"/>
      <c r="M732" s="652"/>
      <c r="N732" s="652"/>
      <c r="O732" s="652"/>
      <c r="P732" s="652"/>
      <c r="Q732" s="652"/>
      <c r="BA732" s="374"/>
      <c r="BB732" s="450"/>
      <c r="BC732" s="374"/>
      <c r="BD732" s="374"/>
      <c r="BE732" s="374"/>
      <c r="BF732" s="374"/>
      <c r="BG732" s="374"/>
      <c r="BH732" s="374"/>
      <c r="BI732" s="374"/>
      <c r="BJ732" s="374"/>
      <c r="BK732" s="374"/>
      <c r="BL732" s="374"/>
      <c r="BM732" s="374"/>
      <c r="BN732" s="374"/>
      <c r="BO732" s="374"/>
      <c r="BP732" s="374"/>
      <c r="BQ732" s="374"/>
      <c r="BR732" s="374"/>
      <c r="BS732" s="374"/>
      <c r="BT732" s="374"/>
      <c r="BU732" s="374"/>
      <c r="BV732" s="374"/>
      <c r="BW732" s="374"/>
      <c r="BX732" s="374"/>
      <c r="BY732" s="374"/>
      <c r="BZ732" s="374"/>
      <c r="CA732" s="374"/>
      <c r="CB732" s="374"/>
      <c r="CC732" s="374"/>
      <c r="CD732" s="374"/>
      <c r="CE732" s="374"/>
      <c r="CF732" s="374"/>
      <c r="CG732" s="374"/>
      <c r="CH732" s="374"/>
      <c r="CI732" s="374"/>
      <c r="CJ732" s="374"/>
      <c r="CK732" s="374"/>
      <c r="CL732" s="374"/>
      <c r="CM732" s="374"/>
      <c r="CN732" s="374"/>
      <c r="CO732" s="374"/>
      <c r="CP732" s="374"/>
      <c r="CQ732" s="374"/>
      <c r="CR732" s="374"/>
      <c r="CS732" s="374"/>
      <c r="CT732" s="374"/>
      <c r="CU732" s="374"/>
      <c r="CV732" s="374"/>
      <c r="CW732" s="374"/>
      <c r="CX732" s="374"/>
      <c r="CY732" s="374"/>
      <c r="CZ732" s="374"/>
    </row>
    <row r="733" ht="25.15" customHeight="true" x14ac:dyDescent="0.2">
      <c r="C733" s="652"/>
      <c r="D733" s="652"/>
      <c r="E733" s="652"/>
      <c r="F733" s="652"/>
      <c r="G733" s="652"/>
      <c r="H733" s="652"/>
      <c r="I733" s="652"/>
      <c r="J733" s="652"/>
      <c r="K733" s="652"/>
      <c r="L733" s="652"/>
      <c r="M733" s="652"/>
      <c r="N733" s="652"/>
      <c r="O733" s="652"/>
      <c r="P733" s="652"/>
      <c r="Q733" s="652"/>
      <c r="BA733" s="374"/>
      <c r="BB733" s="450"/>
      <c r="BC733" s="374"/>
      <c r="BD733" s="374"/>
      <c r="BE733" s="374"/>
      <c r="BF733" s="374"/>
      <c r="BG733" s="374"/>
      <c r="BH733" s="374"/>
      <c r="BI733" s="374"/>
      <c r="BJ733" s="374"/>
      <c r="BK733" s="374"/>
      <c r="BL733" s="374"/>
      <c r="BM733" s="374"/>
      <c r="BN733" s="374"/>
      <c r="BO733" s="374"/>
      <c r="BP733" s="374"/>
      <c r="BQ733" s="374"/>
      <c r="BR733" s="374"/>
      <c r="BS733" s="374"/>
      <c r="BT733" s="374"/>
      <c r="BU733" s="374"/>
      <c r="BV733" s="374"/>
      <c r="BW733" s="374"/>
      <c r="BX733" s="374"/>
      <c r="BY733" s="374"/>
      <c r="BZ733" s="374"/>
      <c r="CA733" s="374"/>
      <c r="CB733" s="374"/>
      <c r="CC733" s="374"/>
      <c r="CD733" s="374"/>
      <c r="CE733" s="374"/>
      <c r="CF733" s="374"/>
      <c r="CG733" s="374"/>
      <c r="CH733" s="374"/>
      <c r="CI733" s="374"/>
      <c r="CJ733" s="374"/>
      <c r="CK733" s="374"/>
      <c r="CL733" s="374"/>
      <c r="CM733" s="374"/>
      <c r="CN733" s="374"/>
      <c r="CO733" s="374"/>
      <c r="CP733" s="374"/>
      <c r="CQ733" s="374"/>
      <c r="CR733" s="374"/>
      <c r="CS733" s="374"/>
      <c r="CT733" s="374"/>
      <c r="CU733" s="374"/>
      <c r="CV733" s="374"/>
      <c r="CW733" s="374"/>
      <c r="CX733" s="374"/>
      <c r="CY733" s="374"/>
      <c r="CZ733" s="374"/>
    </row>
    <row r="734" ht="25.15" customHeight="true" x14ac:dyDescent="0.2">
      <c r="C734" s="652"/>
      <c r="D734" s="652"/>
      <c r="E734" s="652"/>
      <c r="F734" s="652"/>
      <c r="G734" s="652"/>
      <c r="H734" s="652"/>
      <c r="I734" s="652"/>
      <c r="J734" s="652"/>
      <c r="K734" s="652"/>
      <c r="L734" s="652"/>
      <c r="M734" s="652"/>
      <c r="N734" s="652"/>
      <c r="O734" s="652"/>
      <c r="P734" s="652"/>
      <c r="Q734" s="652"/>
      <c r="BA734" s="374"/>
      <c r="BB734" s="450"/>
      <c r="BC734" s="374"/>
      <c r="BD734" s="374"/>
      <c r="BE734" s="374"/>
      <c r="BF734" s="374"/>
      <c r="BG734" s="374"/>
      <c r="BH734" s="374"/>
      <c r="BI734" s="374"/>
      <c r="BJ734" s="374"/>
      <c r="BK734" s="374"/>
      <c r="BL734" s="374"/>
      <c r="BM734" s="374"/>
      <c r="BN734" s="374"/>
      <c r="BO734" s="374"/>
      <c r="BP734" s="374"/>
      <c r="BQ734" s="374"/>
      <c r="BR734" s="374"/>
      <c r="BS734" s="374"/>
      <c r="BT734" s="374"/>
      <c r="BU734" s="374"/>
      <c r="BV734" s="374"/>
      <c r="BW734" s="374"/>
      <c r="BX734" s="374"/>
      <c r="BY734" s="374"/>
      <c r="BZ734" s="374"/>
      <c r="CA734" s="374"/>
      <c r="CB734" s="374"/>
      <c r="CC734" s="374"/>
      <c r="CD734" s="374"/>
      <c r="CE734" s="374"/>
      <c r="CF734" s="374"/>
      <c r="CG734" s="374"/>
      <c r="CH734" s="374"/>
      <c r="CI734" s="374"/>
      <c r="CJ734" s="374"/>
      <c r="CK734" s="374"/>
      <c r="CL734" s="374"/>
      <c r="CM734" s="374"/>
      <c r="CN734" s="374"/>
      <c r="CO734" s="374"/>
      <c r="CP734" s="374"/>
      <c r="CQ734" s="374"/>
      <c r="CR734" s="374"/>
      <c r="CS734" s="374"/>
      <c r="CT734" s="374"/>
      <c r="CU734" s="374"/>
      <c r="CV734" s="374"/>
      <c r="CW734" s="374"/>
      <c r="CX734" s="374"/>
      <c r="CY734" s="374"/>
      <c r="CZ734" s="374"/>
    </row>
    <row r="735" ht="25.15" customHeight="true" x14ac:dyDescent="0.2">
      <c r="C735" s="652"/>
      <c r="D735" s="652"/>
      <c r="E735" s="652"/>
      <c r="F735" s="652"/>
      <c r="G735" s="652"/>
      <c r="H735" s="652"/>
      <c r="I735" s="652"/>
      <c r="J735" s="652"/>
      <c r="K735" s="652"/>
      <c r="L735" s="652"/>
      <c r="M735" s="652"/>
      <c r="N735" s="652"/>
      <c r="O735" s="652"/>
      <c r="P735" s="652"/>
      <c r="Q735" s="652"/>
      <c r="BA735" s="374"/>
      <c r="BB735" s="450"/>
      <c r="BC735" s="374"/>
      <c r="BD735" s="374"/>
      <c r="BE735" s="374"/>
      <c r="BF735" s="374"/>
      <c r="BG735" s="374"/>
      <c r="BH735" s="374"/>
      <c r="BI735" s="374"/>
      <c r="BJ735" s="374"/>
      <c r="BK735" s="374"/>
      <c r="BL735" s="374"/>
      <c r="BM735" s="374"/>
      <c r="BN735" s="374"/>
      <c r="BO735" s="374"/>
      <c r="BP735" s="374"/>
      <c r="BQ735" s="374"/>
      <c r="BR735" s="374"/>
      <c r="BS735" s="374"/>
      <c r="BT735" s="374"/>
      <c r="BU735" s="374"/>
      <c r="BV735" s="374"/>
      <c r="BW735" s="374"/>
      <c r="BX735" s="374"/>
      <c r="BY735" s="374"/>
      <c r="BZ735" s="374"/>
      <c r="CA735" s="374"/>
      <c r="CB735" s="374"/>
      <c r="CC735" s="374"/>
      <c r="CD735" s="374"/>
      <c r="CE735" s="374"/>
      <c r="CF735" s="374"/>
      <c r="CG735" s="374"/>
      <c r="CH735" s="374"/>
      <c r="CI735" s="374"/>
      <c r="CJ735" s="374"/>
      <c r="CK735" s="374"/>
      <c r="CL735" s="374"/>
      <c r="CM735" s="374"/>
      <c r="CN735" s="374"/>
      <c r="CO735" s="374"/>
      <c r="CP735" s="374"/>
      <c r="CQ735" s="374"/>
      <c r="CR735" s="374"/>
      <c r="CS735" s="374"/>
      <c r="CT735" s="374"/>
      <c r="CU735" s="374"/>
      <c r="CV735" s="374"/>
      <c r="CW735" s="374"/>
      <c r="CX735" s="374"/>
      <c r="CY735" s="374"/>
      <c r="CZ735" s="374"/>
    </row>
    <row r="736" ht="25.15" customHeight="true" x14ac:dyDescent="0.2">
      <c r="C736" s="652"/>
      <c r="D736" s="652"/>
      <c r="E736" s="652"/>
      <c r="F736" s="652"/>
      <c r="G736" s="652"/>
      <c r="H736" s="652"/>
      <c r="I736" s="652"/>
      <c r="J736" s="652"/>
      <c r="K736" s="652"/>
      <c r="L736" s="652"/>
      <c r="M736" s="652"/>
      <c r="N736" s="652"/>
      <c r="O736" s="652"/>
      <c r="P736" s="652"/>
      <c r="Q736" s="652"/>
      <c r="BA736" s="374"/>
      <c r="BB736" s="450"/>
      <c r="BC736" s="374"/>
      <c r="BD736" s="374"/>
      <c r="BE736" s="374"/>
      <c r="BF736" s="374"/>
      <c r="BG736" s="374"/>
      <c r="BH736" s="374"/>
      <c r="BI736" s="374"/>
      <c r="BJ736" s="374"/>
      <c r="BK736" s="374"/>
      <c r="BL736" s="374"/>
      <c r="BM736" s="374"/>
      <c r="BN736" s="374"/>
      <c r="BO736" s="374"/>
      <c r="BP736" s="374"/>
      <c r="BQ736" s="374"/>
      <c r="BR736" s="374"/>
      <c r="BS736" s="374"/>
      <c r="BT736" s="374"/>
      <c r="BU736" s="374"/>
      <c r="BV736" s="374"/>
      <c r="BW736" s="374"/>
      <c r="BX736" s="374"/>
      <c r="BY736" s="374"/>
      <c r="BZ736" s="374"/>
      <c r="CA736" s="374"/>
      <c r="CB736" s="374"/>
      <c r="CC736" s="374"/>
      <c r="CD736" s="374"/>
      <c r="CE736" s="374"/>
      <c r="CF736" s="374"/>
      <c r="CG736" s="374"/>
      <c r="CH736" s="374"/>
      <c r="CI736" s="374"/>
      <c r="CJ736" s="374"/>
      <c r="CK736" s="374"/>
      <c r="CL736" s="374"/>
      <c r="CM736" s="374"/>
      <c r="CN736" s="374"/>
      <c r="CO736" s="374"/>
      <c r="CP736" s="374"/>
      <c r="CQ736" s="374"/>
      <c r="CR736" s="374"/>
      <c r="CS736" s="374"/>
      <c r="CT736" s="374"/>
      <c r="CU736" s="374"/>
      <c r="CV736" s="374"/>
      <c r="CW736" s="374"/>
      <c r="CX736" s="374"/>
      <c r="CY736" s="374"/>
      <c r="CZ736" s="374"/>
    </row>
    <row r="737" ht="25.15" customHeight="true" x14ac:dyDescent="0.2">
      <c r="C737" s="652"/>
      <c r="D737" s="652"/>
      <c r="E737" s="652"/>
      <c r="F737" s="652"/>
      <c r="G737" s="652"/>
      <c r="H737" s="652"/>
      <c r="I737" s="652"/>
      <c r="J737" s="652"/>
      <c r="K737" s="652"/>
      <c r="L737" s="652"/>
      <c r="M737" s="652"/>
      <c r="N737" s="652"/>
      <c r="O737" s="652"/>
      <c r="P737" s="652"/>
      <c r="Q737" s="652"/>
      <c r="BA737" s="374"/>
      <c r="BB737" s="450"/>
      <c r="BC737" s="374"/>
      <c r="BD737" s="374"/>
      <c r="BE737" s="374"/>
      <c r="BF737" s="374"/>
      <c r="BG737" s="374"/>
      <c r="BH737" s="374"/>
      <c r="BI737" s="374"/>
      <c r="BJ737" s="374"/>
      <c r="BK737" s="374"/>
      <c r="BL737" s="374"/>
      <c r="BM737" s="374"/>
      <c r="BN737" s="374"/>
      <c r="BO737" s="374"/>
      <c r="BP737" s="374"/>
      <c r="BQ737" s="374"/>
      <c r="BR737" s="374"/>
      <c r="BS737" s="374"/>
      <c r="BT737" s="374"/>
      <c r="BU737" s="374"/>
      <c r="BV737" s="374"/>
      <c r="BW737" s="374"/>
      <c r="BX737" s="374"/>
      <c r="BY737" s="374"/>
      <c r="BZ737" s="374"/>
      <c r="CA737" s="374"/>
      <c r="CB737" s="374"/>
      <c r="CC737" s="374"/>
      <c r="CD737" s="374"/>
      <c r="CE737" s="374"/>
      <c r="CF737" s="374"/>
      <c r="CG737" s="374"/>
      <c r="CH737" s="374"/>
      <c r="CI737" s="374"/>
      <c r="CJ737" s="374"/>
      <c r="CK737" s="374"/>
      <c r="CL737" s="374"/>
      <c r="CM737" s="374"/>
      <c r="CN737" s="374"/>
      <c r="CO737" s="374"/>
      <c r="CP737" s="374"/>
      <c r="CQ737" s="374"/>
      <c r="CR737" s="374"/>
      <c r="CS737" s="374"/>
      <c r="CT737" s="374"/>
      <c r="CU737" s="374"/>
      <c r="CV737" s="374"/>
      <c r="CW737" s="374"/>
      <c r="CX737" s="374"/>
      <c r="CY737" s="374"/>
      <c r="CZ737" s="374"/>
    </row>
    <row r="738" ht="25.15" customHeight="true" x14ac:dyDescent="0.2">
      <c r="C738" s="652"/>
      <c r="D738" s="652"/>
      <c r="E738" s="652"/>
      <c r="F738" s="652"/>
      <c r="G738" s="652"/>
      <c r="H738" s="652"/>
      <c r="I738" s="652"/>
      <c r="J738" s="652"/>
      <c r="K738" s="652"/>
      <c r="L738" s="652"/>
      <c r="M738" s="652"/>
      <c r="N738" s="652"/>
      <c r="O738" s="652"/>
      <c r="P738" s="652"/>
      <c r="Q738" s="652"/>
      <c r="BA738" s="374"/>
      <c r="BB738" s="450"/>
      <c r="BC738" s="374"/>
      <c r="BD738" s="374"/>
      <c r="BE738" s="374"/>
      <c r="BF738" s="374"/>
      <c r="BG738" s="374"/>
      <c r="BH738" s="374"/>
      <c r="BI738" s="374"/>
      <c r="BJ738" s="374"/>
      <c r="BK738" s="374"/>
      <c r="BL738" s="374"/>
      <c r="BM738" s="374"/>
      <c r="BN738" s="374"/>
      <c r="BO738" s="374"/>
      <c r="BP738" s="374"/>
      <c r="BQ738" s="374"/>
      <c r="BR738" s="374"/>
      <c r="BS738" s="374"/>
      <c r="BT738" s="374"/>
      <c r="BU738" s="374"/>
      <c r="BV738" s="374"/>
      <c r="BW738" s="374"/>
      <c r="BX738" s="374"/>
      <c r="BY738" s="374"/>
      <c r="BZ738" s="374"/>
      <c r="CA738" s="374"/>
      <c r="CB738" s="374"/>
      <c r="CC738" s="374"/>
      <c r="CD738" s="374"/>
      <c r="CE738" s="374"/>
      <c r="CF738" s="374"/>
      <c r="CG738" s="374"/>
      <c r="CH738" s="374"/>
      <c r="CI738" s="374"/>
      <c r="CJ738" s="374"/>
      <c r="CK738" s="374"/>
      <c r="CL738" s="374"/>
      <c r="CM738" s="374"/>
      <c r="CN738" s="374"/>
      <c r="CO738" s="374"/>
      <c r="CP738" s="374"/>
      <c r="CQ738" s="374"/>
      <c r="CR738" s="374"/>
      <c r="CS738" s="374"/>
      <c r="CT738" s="374"/>
      <c r="CU738" s="374"/>
      <c r="CV738" s="374"/>
      <c r="CW738" s="374"/>
      <c r="CX738" s="374"/>
      <c r="CY738" s="374"/>
      <c r="CZ738" s="374"/>
    </row>
    <row r="739" ht="25.15" customHeight="true" x14ac:dyDescent="0.2">
      <c r="C739" s="652"/>
      <c r="D739" s="652"/>
      <c r="E739" s="652"/>
      <c r="F739" s="652"/>
      <c r="G739" s="652"/>
      <c r="H739" s="652"/>
      <c r="I739" s="652"/>
      <c r="J739" s="652"/>
      <c r="K739" s="652"/>
      <c r="L739" s="652"/>
      <c r="M739" s="652"/>
      <c r="N739" s="652"/>
      <c r="O739" s="652"/>
      <c r="P739" s="652"/>
      <c r="Q739" s="652"/>
      <c r="BA739" s="374"/>
      <c r="BB739" s="450"/>
      <c r="BC739" s="374"/>
      <c r="BD739" s="374"/>
      <c r="BE739" s="374"/>
      <c r="BF739" s="374"/>
      <c r="BG739" s="374"/>
      <c r="BH739" s="374"/>
      <c r="BI739" s="374"/>
      <c r="BJ739" s="374"/>
      <c r="BK739" s="374"/>
      <c r="BL739" s="374"/>
      <c r="BM739" s="374"/>
      <c r="BN739" s="374"/>
      <c r="BO739" s="374"/>
      <c r="BP739" s="374"/>
      <c r="BQ739" s="374"/>
      <c r="BR739" s="374"/>
      <c r="BS739" s="374"/>
      <c r="BT739" s="374"/>
      <c r="BU739" s="374"/>
      <c r="BV739" s="374"/>
      <c r="BW739" s="374"/>
      <c r="BX739" s="374"/>
      <c r="BY739" s="374"/>
      <c r="BZ739" s="374"/>
      <c r="CA739" s="374"/>
      <c r="CB739" s="374"/>
      <c r="CC739" s="374"/>
      <c r="CD739" s="374"/>
      <c r="CE739" s="374"/>
      <c r="CF739" s="374"/>
      <c r="CG739" s="374"/>
      <c r="CH739" s="374"/>
      <c r="CI739" s="374"/>
      <c r="CJ739" s="374"/>
      <c r="CK739" s="374"/>
      <c r="CL739" s="374"/>
      <c r="CM739" s="374"/>
      <c r="CN739" s="374"/>
      <c r="CO739" s="374"/>
      <c r="CP739" s="374"/>
      <c r="CQ739" s="374"/>
      <c r="CR739" s="374"/>
      <c r="CS739" s="374"/>
      <c r="CT739" s="374"/>
      <c r="CU739" s="374"/>
      <c r="CV739" s="374"/>
      <c r="CW739" s="374"/>
      <c r="CX739" s="374"/>
      <c r="CY739" s="374"/>
      <c r="CZ739" s="374"/>
    </row>
    <row r="740" ht="25.15" customHeight="true" x14ac:dyDescent="0.2">
      <c r="C740" s="652"/>
      <c r="D740" s="652"/>
      <c r="E740" s="652"/>
      <c r="F740" s="652"/>
      <c r="G740" s="652"/>
      <c r="H740" s="652"/>
      <c r="I740" s="652"/>
      <c r="J740" s="652"/>
      <c r="K740" s="652"/>
      <c r="L740" s="652"/>
      <c r="M740" s="652"/>
      <c r="N740" s="652"/>
      <c r="O740" s="652"/>
      <c r="P740" s="652"/>
      <c r="Q740" s="652"/>
      <c r="BA740" s="374"/>
      <c r="BB740" s="450"/>
      <c r="BC740" s="374"/>
      <c r="BD740" s="374"/>
      <c r="BE740" s="374"/>
      <c r="BF740" s="374"/>
      <c r="BG740" s="374"/>
      <c r="BH740" s="374"/>
      <c r="BI740" s="374"/>
      <c r="BJ740" s="374"/>
      <c r="BK740" s="374"/>
      <c r="BL740" s="374"/>
      <c r="BM740" s="374"/>
      <c r="BN740" s="374"/>
      <c r="BO740" s="374"/>
      <c r="BP740" s="374"/>
      <c r="BQ740" s="374"/>
      <c r="BR740" s="374"/>
      <c r="BS740" s="374"/>
      <c r="BT740" s="374"/>
      <c r="BU740" s="374"/>
      <c r="BV740" s="374"/>
      <c r="BW740" s="374"/>
      <c r="BX740" s="374"/>
      <c r="BY740" s="374"/>
      <c r="BZ740" s="374"/>
      <c r="CA740" s="374"/>
      <c r="CB740" s="374"/>
      <c r="CC740" s="374"/>
      <c r="CD740" s="374"/>
      <c r="CE740" s="374"/>
      <c r="CF740" s="374"/>
      <c r="CG740" s="374"/>
      <c r="CH740" s="374"/>
      <c r="CI740" s="374"/>
      <c r="CJ740" s="374"/>
      <c r="CK740" s="374"/>
      <c r="CL740" s="374"/>
      <c r="CM740" s="374"/>
      <c r="CN740" s="374"/>
      <c r="CO740" s="374"/>
      <c r="CP740" s="374"/>
      <c r="CQ740" s="374"/>
      <c r="CR740" s="374"/>
      <c r="CS740" s="374"/>
      <c r="CT740" s="374"/>
      <c r="CU740" s="374"/>
      <c r="CV740" s="374"/>
      <c r="CW740" s="374"/>
      <c r="CX740" s="374"/>
      <c r="CY740" s="374"/>
      <c r="CZ740" s="374"/>
    </row>
    <row r="741" ht="25.15" customHeight="true" x14ac:dyDescent="0.2">
      <c r="C741" s="652"/>
      <c r="D741" s="652"/>
      <c r="E741" s="652"/>
      <c r="F741" s="652"/>
      <c r="G741" s="652"/>
      <c r="H741" s="652"/>
      <c r="I741" s="652"/>
      <c r="J741" s="652"/>
      <c r="K741" s="652"/>
      <c r="L741" s="652"/>
      <c r="M741" s="652"/>
      <c r="N741" s="652"/>
      <c r="O741" s="652"/>
      <c r="P741" s="652"/>
      <c r="Q741" s="652"/>
      <c r="BA741" s="374"/>
      <c r="BB741" s="450"/>
      <c r="BC741" s="374"/>
      <c r="BD741" s="374"/>
      <c r="BE741" s="374"/>
      <c r="BF741" s="374"/>
      <c r="BG741" s="374"/>
      <c r="BH741" s="374"/>
      <c r="BI741" s="374"/>
      <c r="BJ741" s="374"/>
      <c r="BK741" s="374"/>
      <c r="BL741" s="374"/>
      <c r="BM741" s="374"/>
      <c r="BN741" s="374"/>
      <c r="BO741" s="374"/>
      <c r="BP741" s="374"/>
      <c r="BQ741" s="374"/>
      <c r="BR741" s="374"/>
      <c r="BS741" s="374"/>
      <c r="BT741" s="374"/>
      <c r="BU741" s="374"/>
      <c r="BV741" s="374"/>
      <c r="BW741" s="374"/>
      <c r="BX741" s="374"/>
      <c r="BY741" s="374"/>
      <c r="BZ741" s="374"/>
      <c r="CA741" s="374"/>
      <c r="CB741" s="374"/>
      <c r="CC741" s="374"/>
      <c r="CD741" s="374"/>
      <c r="CE741" s="374"/>
      <c r="CF741" s="374"/>
      <c r="CG741" s="374"/>
      <c r="CH741" s="374"/>
      <c r="CI741" s="374"/>
      <c r="CJ741" s="374"/>
      <c r="CK741" s="374"/>
      <c r="CL741" s="374"/>
      <c r="CM741" s="374"/>
      <c r="CN741" s="374"/>
      <c r="CO741" s="374"/>
      <c r="CP741" s="374"/>
      <c r="CQ741" s="374"/>
      <c r="CR741" s="374"/>
      <c r="CS741" s="374"/>
      <c r="CT741" s="374"/>
      <c r="CU741" s="374"/>
      <c r="CV741" s="374"/>
      <c r="CW741" s="374"/>
      <c r="CX741" s="374"/>
      <c r="CY741" s="374"/>
      <c r="CZ741" s="374"/>
    </row>
    <row r="742" ht="25.15" customHeight="true" x14ac:dyDescent="0.2">
      <c r="C742" s="652"/>
      <c r="D742" s="652"/>
      <c r="E742" s="652"/>
      <c r="F742" s="652"/>
      <c r="G742" s="652"/>
      <c r="H742" s="652"/>
      <c r="I742" s="652"/>
      <c r="J742" s="652"/>
      <c r="K742" s="652"/>
      <c r="L742" s="652"/>
      <c r="M742" s="652"/>
      <c r="N742" s="652"/>
      <c r="O742" s="652"/>
      <c r="P742" s="652"/>
      <c r="Q742" s="652"/>
      <c r="BA742" s="374"/>
      <c r="BB742" s="450"/>
      <c r="BC742" s="374"/>
      <c r="BD742" s="374"/>
      <c r="BE742" s="374"/>
      <c r="BF742" s="374"/>
      <c r="BG742" s="374"/>
      <c r="BH742" s="374"/>
      <c r="BI742" s="374"/>
      <c r="BJ742" s="374"/>
      <c r="BK742" s="374"/>
      <c r="BL742" s="374"/>
      <c r="BM742" s="374"/>
      <c r="BN742" s="374"/>
      <c r="BO742" s="374"/>
      <c r="BP742" s="374"/>
      <c r="BQ742" s="374"/>
      <c r="BR742" s="374"/>
      <c r="BS742" s="374"/>
      <c r="BT742" s="374"/>
      <c r="BU742" s="374"/>
      <c r="BV742" s="374"/>
      <c r="BW742" s="374"/>
      <c r="BX742" s="374"/>
      <c r="BY742" s="374"/>
      <c r="BZ742" s="374"/>
      <c r="CA742" s="374"/>
      <c r="CB742" s="374"/>
      <c r="CC742" s="374"/>
      <c r="CD742" s="374"/>
      <c r="CE742" s="374"/>
      <c r="CF742" s="374"/>
      <c r="CG742" s="374"/>
      <c r="CH742" s="374"/>
      <c r="CI742" s="374"/>
      <c r="CJ742" s="374"/>
      <c r="CK742" s="374"/>
      <c r="CL742" s="374"/>
      <c r="CM742" s="374"/>
      <c r="CN742" s="374"/>
      <c r="CO742" s="374"/>
      <c r="CP742" s="374"/>
      <c r="CQ742" s="374"/>
      <c r="CR742" s="374"/>
      <c r="CS742" s="374"/>
      <c r="CT742" s="374"/>
      <c r="CU742" s="374"/>
      <c r="CV742" s="374"/>
      <c r="CW742" s="374"/>
      <c r="CX742" s="374"/>
      <c r="CY742" s="374"/>
      <c r="CZ742" s="374"/>
    </row>
    <row r="743" ht="25.15" customHeight="true" x14ac:dyDescent="0.2">
      <c r="C743" s="652"/>
      <c r="D743" s="652"/>
      <c r="E743" s="652"/>
      <c r="F743" s="652"/>
      <c r="G743" s="652"/>
      <c r="H743" s="652"/>
      <c r="I743" s="652"/>
      <c r="J743" s="652"/>
      <c r="K743" s="652"/>
      <c r="L743" s="652"/>
      <c r="M743" s="652"/>
      <c r="N743" s="652"/>
      <c r="O743" s="652"/>
      <c r="P743" s="652"/>
      <c r="Q743" s="652"/>
      <c r="BA743" s="374"/>
      <c r="BB743" s="450"/>
      <c r="BC743" s="374"/>
      <c r="BD743" s="374"/>
      <c r="BE743" s="374"/>
      <c r="BF743" s="374"/>
      <c r="BG743" s="374"/>
      <c r="BH743" s="374"/>
      <c r="BI743" s="374"/>
      <c r="BJ743" s="374"/>
      <c r="BK743" s="374"/>
      <c r="BL743" s="374"/>
      <c r="BM743" s="374"/>
      <c r="BN743" s="374"/>
      <c r="BO743" s="374"/>
      <c r="BP743" s="374"/>
      <c r="BQ743" s="374"/>
      <c r="BR743" s="374"/>
      <c r="BS743" s="374"/>
      <c r="BT743" s="374"/>
      <c r="BU743" s="374"/>
      <c r="BV743" s="374"/>
      <c r="BW743" s="374"/>
      <c r="BX743" s="374"/>
      <c r="BY743" s="374"/>
      <c r="BZ743" s="374"/>
      <c r="CA743" s="374"/>
      <c r="CB743" s="374"/>
      <c r="CC743" s="374"/>
      <c r="CD743" s="374"/>
      <c r="CE743" s="374"/>
      <c r="CF743" s="374"/>
      <c r="CG743" s="374"/>
      <c r="CH743" s="374"/>
      <c r="CI743" s="374"/>
      <c r="CJ743" s="374"/>
      <c r="CK743" s="374"/>
      <c r="CL743" s="374"/>
      <c r="CM743" s="374"/>
      <c r="CN743" s="374"/>
      <c r="CO743" s="374"/>
      <c r="CP743" s="374"/>
      <c r="CQ743" s="374"/>
      <c r="CR743" s="374"/>
      <c r="CS743" s="374"/>
      <c r="CT743" s="374"/>
      <c r="CU743" s="374"/>
      <c r="CV743" s="374"/>
      <c r="CW743" s="374"/>
      <c r="CX743" s="374"/>
      <c r="CY743" s="374"/>
      <c r="CZ743" s="374"/>
    </row>
    <row r="744" ht="25.15" customHeight="true" x14ac:dyDescent="0.2">
      <c r="C744" s="652"/>
      <c r="D744" s="652"/>
      <c r="E744" s="652"/>
      <c r="F744" s="652"/>
      <c r="G744" s="652"/>
      <c r="H744" s="652"/>
      <c r="I744" s="652"/>
      <c r="J744" s="652"/>
      <c r="K744" s="652"/>
      <c r="L744" s="652"/>
      <c r="M744" s="652"/>
      <c r="N744" s="652"/>
      <c r="O744" s="652"/>
      <c r="P744" s="652"/>
      <c r="Q744" s="652"/>
      <c r="BA744" s="374"/>
      <c r="BB744" s="450"/>
      <c r="BC744" s="374"/>
      <c r="BD744" s="374"/>
      <c r="BE744" s="374"/>
      <c r="BF744" s="374"/>
      <c r="BG744" s="374"/>
      <c r="BH744" s="374"/>
      <c r="BI744" s="374"/>
      <c r="BJ744" s="374"/>
      <c r="BK744" s="374"/>
      <c r="BL744" s="374"/>
      <c r="BM744" s="374"/>
      <c r="BN744" s="374"/>
      <c r="BO744" s="374"/>
      <c r="BP744" s="374"/>
      <c r="BQ744" s="374"/>
      <c r="BR744" s="374"/>
      <c r="BS744" s="374"/>
      <c r="BT744" s="374"/>
      <c r="BU744" s="374"/>
      <c r="BV744" s="374"/>
      <c r="BW744" s="374"/>
      <c r="BX744" s="374"/>
      <c r="BY744" s="374"/>
      <c r="BZ744" s="374"/>
      <c r="CA744" s="374"/>
      <c r="CB744" s="374"/>
      <c r="CC744" s="374"/>
      <c r="CD744" s="374"/>
      <c r="CE744" s="374"/>
      <c r="CF744" s="374"/>
      <c r="CG744" s="374"/>
      <c r="CH744" s="374"/>
      <c r="CI744" s="374"/>
      <c r="CJ744" s="374"/>
      <c r="CK744" s="374"/>
      <c r="CL744" s="374"/>
      <c r="CM744" s="374"/>
      <c r="CN744" s="374"/>
      <c r="CO744" s="374"/>
      <c r="CP744" s="374"/>
      <c r="CQ744" s="374"/>
      <c r="CR744" s="374"/>
      <c r="CS744" s="374"/>
      <c r="CT744" s="374"/>
      <c r="CU744" s="374"/>
      <c r="CV744" s="374"/>
      <c r="CW744" s="374"/>
      <c r="CX744" s="374"/>
      <c r="CY744" s="374"/>
      <c r="CZ744" s="374"/>
    </row>
    <row r="745" ht="25.15" customHeight="true" x14ac:dyDescent="0.2">
      <c r="C745" s="652"/>
      <c r="D745" s="652"/>
      <c r="E745" s="652"/>
      <c r="F745" s="652"/>
      <c r="G745" s="652"/>
      <c r="H745" s="652"/>
      <c r="I745" s="652"/>
      <c r="J745" s="652"/>
      <c r="K745" s="652"/>
      <c r="L745" s="652"/>
      <c r="M745" s="652"/>
      <c r="N745" s="652"/>
      <c r="O745" s="652"/>
      <c r="P745" s="652"/>
      <c r="Q745" s="652"/>
      <c r="BA745" s="374"/>
      <c r="BB745" s="450"/>
      <c r="BC745" s="374"/>
      <c r="BD745" s="374"/>
      <c r="BE745" s="374"/>
      <c r="BF745" s="374"/>
      <c r="BG745" s="374"/>
      <c r="BH745" s="374"/>
      <c r="BI745" s="374"/>
      <c r="BJ745" s="374"/>
      <c r="BK745" s="374"/>
      <c r="BL745" s="374"/>
      <c r="BM745" s="374"/>
      <c r="BN745" s="374"/>
      <c r="BO745" s="374"/>
      <c r="BP745" s="374"/>
      <c r="BQ745" s="374"/>
      <c r="BR745" s="374"/>
      <c r="BS745" s="374"/>
      <c r="BT745" s="374"/>
      <c r="BU745" s="374"/>
      <c r="BV745" s="374"/>
      <c r="BW745" s="374"/>
      <c r="BX745" s="374"/>
      <c r="BY745" s="374"/>
      <c r="BZ745" s="374"/>
      <c r="CA745" s="374"/>
      <c r="CB745" s="374"/>
      <c r="CC745" s="374"/>
      <c r="CD745" s="374"/>
      <c r="CE745" s="374"/>
      <c r="CF745" s="374"/>
      <c r="CG745" s="374"/>
      <c r="CH745" s="374"/>
      <c r="CI745" s="374"/>
      <c r="CJ745" s="374"/>
      <c r="CK745" s="374"/>
      <c r="CL745" s="374"/>
      <c r="CM745" s="374"/>
      <c r="CN745" s="374"/>
      <c r="CO745" s="374"/>
      <c r="CP745" s="374"/>
      <c r="CQ745" s="374"/>
      <c r="CR745" s="374"/>
      <c r="CS745" s="374"/>
      <c r="CT745" s="374"/>
      <c r="CU745" s="374"/>
      <c r="CV745" s="374"/>
      <c r="CW745" s="374"/>
      <c r="CX745" s="374"/>
      <c r="CY745" s="374"/>
      <c r="CZ745" s="374"/>
    </row>
    <row r="746" ht="25.15" customHeight="true" x14ac:dyDescent="0.2">
      <c r="C746" s="652"/>
      <c r="D746" s="652"/>
      <c r="E746" s="652"/>
      <c r="F746" s="652"/>
      <c r="G746" s="652"/>
      <c r="H746" s="652"/>
      <c r="I746" s="652"/>
      <c r="J746" s="652"/>
      <c r="K746" s="652"/>
      <c r="L746" s="652"/>
      <c r="M746" s="652"/>
      <c r="N746" s="652"/>
      <c r="O746" s="652"/>
      <c r="P746" s="652"/>
      <c r="Q746" s="652"/>
      <c r="BA746" s="374"/>
      <c r="BB746" s="450"/>
      <c r="BC746" s="374"/>
      <c r="BD746" s="374"/>
      <c r="BE746" s="374"/>
      <c r="BF746" s="374"/>
      <c r="BG746" s="374"/>
      <c r="BH746" s="374"/>
      <c r="BI746" s="374"/>
      <c r="BJ746" s="374"/>
      <c r="BK746" s="374"/>
      <c r="BL746" s="374"/>
      <c r="BM746" s="374"/>
      <c r="BN746" s="374"/>
      <c r="BO746" s="374"/>
      <c r="BP746" s="374"/>
      <c r="BQ746" s="374"/>
      <c r="BR746" s="374"/>
      <c r="BS746" s="374"/>
      <c r="BT746" s="374"/>
      <c r="BU746" s="374"/>
      <c r="BV746" s="374"/>
      <c r="BW746" s="374"/>
      <c r="BX746" s="374"/>
      <c r="BY746" s="374"/>
      <c r="BZ746" s="374"/>
      <c r="CA746" s="374"/>
      <c r="CB746" s="374"/>
      <c r="CC746" s="374"/>
      <c r="CD746" s="374"/>
      <c r="CE746" s="374"/>
      <c r="CF746" s="374"/>
      <c r="CG746" s="374"/>
      <c r="CH746" s="374"/>
      <c r="CI746" s="374"/>
      <c r="CJ746" s="374"/>
      <c r="CK746" s="374"/>
      <c r="CL746" s="374"/>
      <c r="CM746" s="374"/>
      <c r="CN746" s="374"/>
      <c r="CO746" s="374"/>
      <c r="CP746" s="374"/>
      <c r="CQ746" s="374"/>
      <c r="CR746" s="374"/>
      <c r="CS746" s="374"/>
      <c r="CT746" s="374"/>
      <c r="CU746" s="374"/>
      <c r="CV746" s="374"/>
      <c r="CW746" s="374"/>
      <c r="CX746" s="374"/>
      <c r="CY746" s="374"/>
      <c r="CZ746" s="374"/>
    </row>
    <row r="747" ht="25.15" customHeight="true" x14ac:dyDescent="0.2">
      <c r="C747" s="652"/>
      <c r="D747" s="652"/>
      <c r="E747" s="652"/>
      <c r="F747" s="652"/>
      <c r="G747" s="652"/>
      <c r="H747" s="652"/>
      <c r="I747" s="652"/>
      <c r="J747" s="652"/>
      <c r="K747" s="652"/>
      <c r="L747" s="652"/>
      <c r="M747" s="652"/>
      <c r="N747" s="652"/>
      <c r="O747" s="652"/>
      <c r="P747" s="652"/>
      <c r="Q747" s="652"/>
      <c r="BA747" s="374"/>
      <c r="BB747" s="450"/>
      <c r="BC747" s="374"/>
      <c r="BD747" s="374"/>
      <c r="BE747" s="374"/>
      <c r="BF747" s="374"/>
      <c r="BG747" s="374"/>
      <c r="BH747" s="374"/>
      <c r="BI747" s="374"/>
      <c r="BJ747" s="374"/>
      <c r="BK747" s="374"/>
      <c r="BL747" s="374"/>
      <c r="BM747" s="374"/>
      <c r="BN747" s="374"/>
      <c r="BO747" s="374"/>
      <c r="BP747" s="374"/>
      <c r="BQ747" s="374"/>
      <c r="BR747" s="374"/>
      <c r="BS747" s="374"/>
      <c r="BT747" s="374"/>
      <c r="BU747" s="374"/>
      <c r="BV747" s="374"/>
      <c r="BW747" s="374"/>
      <c r="BX747" s="374"/>
      <c r="BY747" s="374"/>
      <c r="BZ747" s="374"/>
      <c r="CA747" s="374"/>
      <c r="CB747" s="374"/>
      <c r="CC747" s="374"/>
      <c r="CD747" s="374"/>
      <c r="CE747" s="374"/>
      <c r="CF747" s="374"/>
      <c r="CG747" s="374"/>
      <c r="CH747" s="374"/>
      <c r="CI747" s="374"/>
      <c r="CJ747" s="374"/>
      <c r="CK747" s="374"/>
      <c r="CL747" s="374"/>
      <c r="CM747" s="374"/>
      <c r="CN747" s="374"/>
      <c r="CO747" s="374"/>
      <c r="CP747" s="374"/>
      <c r="CQ747" s="374"/>
      <c r="CR747" s="374"/>
      <c r="CS747" s="374"/>
      <c r="CT747" s="374"/>
      <c r="CU747" s="374"/>
      <c r="CV747" s="374"/>
      <c r="CW747" s="374"/>
      <c r="CX747" s="374"/>
      <c r="CY747" s="374"/>
      <c r="CZ747" s="374"/>
    </row>
    <row r="748" ht="25.15" customHeight="true" x14ac:dyDescent="0.2">
      <c r="C748" s="652"/>
      <c r="D748" s="652"/>
      <c r="E748" s="652"/>
      <c r="F748" s="652"/>
      <c r="G748" s="652"/>
      <c r="H748" s="652"/>
      <c r="I748" s="652"/>
      <c r="J748" s="652"/>
      <c r="K748" s="652"/>
      <c r="L748" s="652"/>
      <c r="M748" s="652"/>
      <c r="N748" s="652"/>
      <c r="O748" s="652"/>
      <c r="P748" s="652"/>
      <c r="Q748" s="652"/>
      <c r="BA748" s="374"/>
      <c r="BB748" s="450"/>
      <c r="BC748" s="374"/>
      <c r="BD748" s="374"/>
      <c r="BE748" s="374"/>
      <c r="BF748" s="374"/>
      <c r="BG748" s="374"/>
      <c r="BH748" s="374"/>
      <c r="BI748" s="374"/>
      <c r="BJ748" s="374"/>
      <c r="BK748" s="374"/>
      <c r="BL748" s="374"/>
      <c r="BM748" s="374"/>
      <c r="BN748" s="374"/>
      <c r="BO748" s="374"/>
      <c r="BP748" s="374"/>
      <c r="BQ748" s="374"/>
      <c r="BR748" s="374"/>
      <c r="BS748" s="374"/>
      <c r="BT748" s="374"/>
      <c r="BU748" s="374"/>
      <c r="BV748" s="374"/>
      <c r="BW748" s="374"/>
      <c r="BX748" s="374"/>
      <c r="BY748" s="374"/>
      <c r="BZ748" s="374"/>
      <c r="CA748" s="374"/>
      <c r="CB748" s="374"/>
      <c r="CC748" s="374"/>
      <c r="CD748" s="374"/>
      <c r="CE748" s="374"/>
      <c r="CF748" s="374"/>
      <c r="CG748" s="374"/>
      <c r="CH748" s="374"/>
      <c r="CI748" s="374"/>
      <c r="CJ748" s="374"/>
      <c r="CK748" s="374"/>
      <c r="CL748" s="374"/>
      <c r="CM748" s="374"/>
      <c r="CN748" s="374"/>
      <c r="CO748" s="374"/>
      <c r="CP748" s="374"/>
      <c r="CQ748" s="374"/>
      <c r="CR748" s="374"/>
      <c r="CS748" s="374"/>
      <c r="CT748" s="374"/>
      <c r="CU748" s="374"/>
      <c r="CV748" s="374"/>
      <c r="CW748" s="374"/>
      <c r="CX748" s="374"/>
      <c r="CY748" s="374"/>
      <c r="CZ748" s="374"/>
    </row>
    <row r="749" ht="25.15" customHeight="true" x14ac:dyDescent="0.2">
      <c r="C749" s="652"/>
      <c r="D749" s="652"/>
      <c r="E749" s="652"/>
      <c r="F749" s="652"/>
      <c r="G749" s="652"/>
      <c r="H749" s="652"/>
      <c r="I749" s="652"/>
      <c r="J749" s="652"/>
      <c r="K749" s="652"/>
      <c r="L749" s="652"/>
      <c r="M749" s="652"/>
      <c r="N749" s="652"/>
      <c r="O749" s="652"/>
      <c r="P749" s="652"/>
      <c r="Q749" s="652"/>
      <c r="BA749" s="374"/>
      <c r="BB749" s="450"/>
      <c r="BC749" s="374"/>
      <c r="BD749" s="374"/>
      <c r="BE749" s="374"/>
      <c r="BF749" s="374"/>
      <c r="BG749" s="374"/>
      <c r="BH749" s="374"/>
      <c r="BI749" s="374"/>
      <c r="BJ749" s="374"/>
      <c r="BK749" s="374"/>
      <c r="BL749" s="374"/>
      <c r="BM749" s="374"/>
      <c r="BN749" s="374"/>
      <c r="BO749" s="374"/>
      <c r="BP749" s="374"/>
      <c r="BQ749" s="374"/>
      <c r="BR749" s="374"/>
      <c r="BS749" s="374"/>
      <c r="BT749" s="374"/>
      <c r="BU749" s="374"/>
      <c r="BV749" s="374"/>
      <c r="BW749" s="374"/>
      <c r="BX749" s="374"/>
      <c r="BY749" s="374"/>
      <c r="BZ749" s="374"/>
      <c r="CA749" s="374"/>
      <c r="CB749" s="374"/>
      <c r="CC749" s="374"/>
      <c r="CD749" s="374"/>
      <c r="CE749" s="374"/>
      <c r="CF749" s="374"/>
      <c r="CG749" s="374"/>
      <c r="CH749" s="374"/>
      <c r="CI749" s="374"/>
      <c r="CJ749" s="374"/>
      <c r="CK749" s="374"/>
      <c r="CL749" s="374"/>
      <c r="CM749" s="374"/>
      <c r="CN749" s="374"/>
      <c r="CO749" s="374"/>
      <c r="CP749" s="374"/>
      <c r="CQ749" s="374"/>
      <c r="CR749" s="374"/>
      <c r="CS749" s="374"/>
      <c r="CT749" s="374"/>
      <c r="CU749" s="374"/>
      <c r="CV749" s="374"/>
      <c r="CW749" s="374"/>
      <c r="CX749" s="374"/>
      <c r="CY749" s="374"/>
      <c r="CZ749" s="374"/>
    </row>
    <row r="750" ht="25.15" customHeight="true" x14ac:dyDescent="0.2">
      <c r="C750" s="652"/>
      <c r="D750" s="652"/>
      <c r="E750" s="652"/>
      <c r="F750" s="652"/>
      <c r="G750" s="652"/>
      <c r="H750" s="652"/>
      <c r="I750" s="652"/>
      <c r="J750" s="652"/>
      <c r="K750" s="652"/>
      <c r="L750" s="652"/>
      <c r="M750" s="652"/>
      <c r="N750" s="652"/>
      <c r="O750" s="652"/>
      <c r="P750" s="652"/>
      <c r="Q750" s="652"/>
      <c r="BA750" s="374"/>
      <c r="BB750" s="450"/>
      <c r="BC750" s="374"/>
      <c r="BD750" s="374"/>
      <c r="BE750" s="374"/>
      <c r="BF750" s="374"/>
      <c r="BG750" s="374"/>
      <c r="BH750" s="374"/>
      <c r="BI750" s="374"/>
      <c r="BJ750" s="374"/>
      <c r="BK750" s="374"/>
      <c r="BL750" s="374"/>
      <c r="BM750" s="374"/>
      <c r="BN750" s="374"/>
      <c r="BO750" s="374"/>
      <c r="BP750" s="374"/>
      <c r="BQ750" s="374"/>
      <c r="BR750" s="374"/>
      <c r="BS750" s="374"/>
      <c r="BT750" s="374"/>
      <c r="BU750" s="374"/>
      <c r="BV750" s="374"/>
      <c r="BW750" s="374"/>
      <c r="BX750" s="374"/>
      <c r="BY750" s="374"/>
      <c r="BZ750" s="374"/>
      <c r="CA750" s="374"/>
      <c r="CB750" s="374"/>
      <c r="CC750" s="374"/>
      <c r="CD750" s="374"/>
      <c r="CE750" s="374"/>
      <c r="CF750" s="374"/>
      <c r="CG750" s="374"/>
      <c r="CH750" s="374"/>
      <c r="CI750" s="374"/>
      <c r="CJ750" s="374"/>
      <c r="CK750" s="374"/>
      <c r="CL750" s="374"/>
      <c r="CM750" s="374"/>
      <c r="CN750" s="374"/>
      <c r="CO750" s="374"/>
      <c r="CP750" s="374"/>
      <c r="CQ750" s="374"/>
      <c r="CR750" s="374"/>
      <c r="CS750" s="374"/>
      <c r="CT750" s="374"/>
      <c r="CU750" s="374"/>
      <c r="CV750" s="374"/>
      <c r="CW750" s="374"/>
      <c r="CX750" s="374"/>
      <c r="CY750" s="374"/>
      <c r="CZ750" s="374"/>
    </row>
    <row r="751" ht="25.15" customHeight="true" x14ac:dyDescent="0.2">
      <c r="C751" s="652"/>
      <c r="D751" s="652"/>
      <c r="E751" s="652"/>
      <c r="F751" s="652"/>
      <c r="G751" s="652"/>
      <c r="H751" s="652"/>
      <c r="I751" s="652"/>
      <c r="J751" s="652"/>
      <c r="K751" s="652"/>
      <c r="L751" s="652"/>
      <c r="M751" s="652"/>
      <c r="N751" s="652"/>
      <c r="O751" s="652"/>
      <c r="P751" s="652"/>
      <c r="Q751" s="652"/>
      <c r="BA751" s="374"/>
      <c r="BB751" s="450"/>
      <c r="BC751" s="374"/>
      <c r="BD751" s="374"/>
      <c r="BE751" s="374"/>
      <c r="BF751" s="374"/>
      <c r="BG751" s="374"/>
      <c r="BH751" s="374"/>
      <c r="BI751" s="374"/>
      <c r="BJ751" s="374"/>
      <c r="BK751" s="374"/>
      <c r="BL751" s="374"/>
      <c r="BM751" s="374"/>
      <c r="BN751" s="374"/>
      <c r="BO751" s="374"/>
      <c r="BP751" s="374"/>
      <c r="BQ751" s="374"/>
      <c r="BR751" s="374"/>
      <c r="BS751" s="374"/>
      <c r="BT751" s="374"/>
      <c r="BU751" s="374"/>
      <c r="BV751" s="374"/>
      <c r="BW751" s="374"/>
      <c r="BX751" s="374"/>
      <c r="BY751" s="374"/>
      <c r="BZ751" s="374"/>
      <c r="CA751" s="374"/>
      <c r="CB751" s="374"/>
      <c r="CC751" s="374"/>
      <c r="CD751" s="374"/>
      <c r="CE751" s="374"/>
      <c r="CF751" s="374"/>
      <c r="CG751" s="374"/>
      <c r="CH751" s="374"/>
      <c r="CI751" s="374"/>
      <c r="CJ751" s="374"/>
      <c r="CK751" s="374"/>
      <c r="CL751" s="374"/>
      <c r="CM751" s="374"/>
      <c r="CN751" s="374"/>
      <c r="CO751" s="374"/>
      <c r="CP751" s="374"/>
      <c r="CQ751" s="374"/>
      <c r="CR751" s="374"/>
      <c r="CS751" s="374"/>
      <c r="CT751" s="374"/>
      <c r="CU751" s="374"/>
      <c r="CV751" s="374"/>
      <c r="CW751" s="374"/>
      <c r="CX751" s="374"/>
      <c r="CY751" s="374"/>
      <c r="CZ751" s="374"/>
    </row>
    <row r="752" ht="25.15" customHeight="true" x14ac:dyDescent="0.2">
      <c r="C752" s="652"/>
      <c r="D752" s="652"/>
      <c r="E752" s="652"/>
      <c r="F752" s="652"/>
      <c r="G752" s="652"/>
      <c r="H752" s="652"/>
      <c r="I752" s="652"/>
      <c r="J752" s="652"/>
      <c r="K752" s="652"/>
      <c r="L752" s="652"/>
      <c r="M752" s="652"/>
      <c r="N752" s="652"/>
      <c r="O752" s="652"/>
      <c r="P752" s="652"/>
      <c r="Q752" s="652"/>
      <c r="BA752" s="374"/>
      <c r="BB752" s="450"/>
      <c r="BC752" s="374"/>
      <c r="BD752" s="374"/>
      <c r="BE752" s="374"/>
      <c r="BF752" s="374"/>
      <c r="BG752" s="374"/>
      <c r="BH752" s="374"/>
      <c r="BI752" s="374"/>
      <c r="BJ752" s="374"/>
      <c r="BK752" s="374"/>
      <c r="BL752" s="374"/>
      <c r="BM752" s="374"/>
      <c r="BN752" s="374"/>
      <c r="BO752" s="374"/>
      <c r="BP752" s="374"/>
      <c r="BQ752" s="374"/>
      <c r="BR752" s="374"/>
      <c r="BS752" s="374"/>
      <c r="BT752" s="374"/>
      <c r="BU752" s="374"/>
      <c r="BV752" s="374"/>
      <c r="BW752" s="374"/>
      <c r="BX752" s="374"/>
      <c r="BY752" s="374"/>
      <c r="BZ752" s="374"/>
      <c r="CA752" s="374"/>
      <c r="CB752" s="374"/>
      <c r="CC752" s="374"/>
      <c r="CD752" s="374"/>
      <c r="CE752" s="374"/>
      <c r="CF752" s="374"/>
      <c r="CG752" s="374"/>
      <c r="CH752" s="374"/>
      <c r="CI752" s="374"/>
      <c r="CJ752" s="374"/>
      <c r="CK752" s="374"/>
      <c r="CL752" s="374"/>
      <c r="CM752" s="374"/>
      <c r="CN752" s="374"/>
      <c r="CO752" s="374"/>
      <c r="CP752" s="374"/>
      <c r="CQ752" s="374"/>
      <c r="CR752" s="374"/>
      <c r="CS752" s="374"/>
      <c r="CT752" s="374"/>
      <c r="CU752" s="374"/>
      <c r="CV752" s="374"/>
      <c r="CW752" s="374"/>
      <c r="CX752" s="374"/>
      <c r="CY752" s="374"/>
      <c r="CZ752" s="374"/>
    </row>
    <row r="753" ht="25.15" customHeight="true" x14ac:dyDescent="0.2">
      <c r="C753" s="652"/>
      <c r="D753" s="652"/>
      <c r="E753" s="652"/>
      <c r="F753" s="652"/>
      <c r="G753" s="652"/>
      <c r="H753" s="652"/>
      <c r="I753" s="652"/>
      <c r="J753" s="652"/>
      <c r="K753" s="652"/>
      <c r="L753" s="652"/>
      <c r="M753" s="652"/>
      <c r="N753" s="652"/>
      <c r="O753" s="652"/>
      <c r="P753" s="652"/>
      <c r="Q753" s="652"/>
      <c r="BA753" s="374"/>
      <c r="BB753" s="450"/>
      <c r="BC753" s="374"/>
      <c r="BD753" s="374"/>
      <c r="BE753" s="374"/>
      <c r="BF753" s="374"/>
      <c r="BG753" s="374"/>
      <c r="BH753" s="374"/>
      <c r="BI753" s="374"/>
      <c r="BJ753" s="374"/>
      <c r="BK753" s="374"/>
      <c r="BL753" s="374"/>
      <c r="BM753" s="374"/>
      <c r="BN753" s="374"/>
      <c r="BO753" s="374"/>
      <c r="BP753" s="374"/>
      <c r="BQ753" s="374"/>
      <c r="BR753" s="374"/>
      <c r="BS753" s="374"/>
      <c r="BT753" s="374"/>
      <c r="BU753" s="374"/>
      <c r="BV753" s="374"/>
      <c r="BW753" s="374"/>
      <c r="BX753" s="374"/>
      <c r="BY753" s="374"/>
      <c r="BZ753" s="374"/>
      <c r="CA753" s="374"/>
      <c r="CB753" s="374"/>
      <c r="CC753" s="374"/>
      <c r="CD753" s="374"/>
      <c r="CE753" s="374"/>
      <c r="CF753" s="374"/>
      <c r="CG753" s="374"/>
      <c r="CH753" s="374"/>
      <c r="CI753" s="374"/>
      <c r="CJ753" s="374"/>
      <c r="CK753" s="374"/>
      <c r="CL753" s="374"/>
      <c r="CM753" s="374"/>
      <c r="CN753" s="374"/>
      <c r="CO753" s="374"/>
      <c r="CP753" s="374"/>
      <c r="CQ753" s="374"/>
      <c r="CR753" s="374"/>
      <c r="CS753" s="374"/>
      <c r="CT753" s="374"/>
      <c r="CU753" s="374"/>
      <c r="CV753" s="374"/>
      <c r="CW753" s="374"/>
      <c r="CX753" s="374"/>
      <c r="CY753" s="374"/>
      <c r="CZ753" s="374"/>
    </row>
    <row r="754" ht="25.15" customHeight="true" x14ac:dyDescent="0.2">
      <c r="C754" s="652"/>
      <c r="D754" s="652"/>
      <c r="E754" s="652"/>
      <c r="F754" s="652"/>
      <c r="G754" s="652"/>
      <c r="H754" s="652"/>
      <c r="I754" s="652"/>
      <c r="J754" s="652"/>
      <c r="K754" s="652"/>
      <c r="L754" s="652"/>
      <c r="M754" s="652"/>
      <c r="N754" s="652"/>
      <c r="O754" s="652"/>
      <c r="P754" s="652"/>
      <c r="Q754" s="652"/>
      <c r="BA754" s="374"/>
      <c r="BB754" s="450"/>
      <c r="BC754" s="374"/>
      <c r="BD754" s="374"/>
      <c r="BE754" s="374"/>
      <c r="BF754" s="374"/>
      <c r="BG754" s="374"/>
      <c r="BH754" s="374"/>
      <c r="BI754" s="374"/>
      <c r="BJ754" s="374"/>
      <c r="BK754" s="374"/>
      <c r="BL754" s="374"/>
      <c r="BM754" s="374"/>
      <c r="BN754" s="374"/>
      <c r="BO754" s="374"/>
      <c r="BP754" s="374"/>
      <c r="BQ754" s="374"/>
      <c r="BR754" s="374"/>
      <c r="BS754" s="374"/>
      <c r="BT754" s="374"/>
      <c r="BU754" s="374"/>
      <c r="BV754" s="374"/>
      <c r="BW754" s="374"/>
      <c r="BX754" s="374"/>
      <c r="BY754" s="374"/>
      <c r="BZ754" s="374"/>
      <c r="CA754" s="374"/>
      <c r="CB754" s="374"/>
      <c r="CC754" s="374"/>
      <c r="CD754" s="374"/>
      <c r="CE754" s="374"/>
      <c r="CF754" s="374"/>
      <c r="CG754" s="374"/>
      <c r="CH754" s="374"/>
      <c r="CI754" s="374"/>
      <c r="CJ754" s="374"/>
      <c r="CK754" s="374"/>
      <c r="CL754" s="374"/>
      <c r="CM754" s="374"/>
      <c r="CN754" s="374"/>
      <c r="CO754" s="374"/>
      <c r="CP754" s="374"/>
      <c r="CQ754" s="374"/>
      <c r="CR754" s="374"/>
      <c r="CS754" s="374"/>
      <c r="CT754" s="374"/>
      <c r="CU754" s="374"/>
      <c r="CV754" s="374"/>
      <c r="CW754" s="374"/>
      <c r="CX754" s="374"/>
      <c r="CY754" s="374"/>
      <c r="CZ754" s="374"/>
    </row>
    <row r="755" ht="25.15" customHeight="true" x14ac:dyDescent="0.2">
      <c r="C755" s="652"/>
      <c r="D755" s="652"/>
      <c r="E755" s="652"/>
      <c r="F755" s="652"/>
      <c r="G755" s="652"/>
      <c r="H755" s="652"/>
      <c r="I755" s="652"/>
      <c r="J755" s="652"/>
      <c r="K755" s="652"/>
      <c r="L755" s="652"/>
      <c r="M755" s="652"/>
      <c r="N755" s="652"/>
      <c r="O755" s="652"/>
      <c r="P755" s="652"/>
      <c r="Q755" s="652"/>
      <c r="BA755" s="374"/>
      <c r="BB755" s="450"/>
      <c r="BC755" s="374"/>
      <c r="BD755" s="374"/>
      <c r="BE755" s="374"/>
      <c r="BF755" s="374"/>
      <c r="BG755" s="374"/>
      <c r="BH755" s="374"/>
      <c r="BI755" s="374"/>
      <c r="BJ755" s="374"/>
      <c r="BK755" s="374"/>
      <c r="BL755" s="374"/>
      <c r="BM755" s="374"/>
      <c r="BN755" s="374"/>
      <c r="BO755" s="374"/>
      <c r="BP755" s="374"/>
      <c r="BQ755" s="374"/>
      <c r="BR755" s="374"/>
      <c r="BS755" s="374"/>
      <c r="BT755" s="374"/>
      <c r="BU755" s="374"/>
      <c r="BV755" s="374"/>
      <c r="BW755" s="374"/>
      <c r="BX755" s="374"/>
      <c r="BY755" s="374"/>
      <c r="BZ755" s="374"/>
      <c r="CA755" s="374"/>
      <c r="CB755" s="374"/>
      <c r="CC755" s="374"/>
      <c r="CD755" s="374"/>
      <c r="CE755" s="374"/>
      <c r="CF755" s="374"/>
      <c r="CG755" s="374"/>
      <c r="CH755" s="374"/>
      <c r="CI755" s="374"/>
      <c r="CJ755" s="374"/>
      <c r="CK755" s="374"/>
      <c r="CL755" s="374"/>
      <c r="CM755" s="374"/>
      <c r="CN755" s="374"/>
      <c r="CO755" s="374"/>
      <c r="CP755" s="374"/>
      <c r="CQ755" s="374"/>
      <c r="CR755" s="374"/>
      <c r="CS755" s="374"/>
      <c r="CT755" s="374"/>
      <c r="CU755" s="374"/>
      <c r="CV755" s="374"/>
      <c r="CW755" s="374"/>
      <c r="CX755" s="374"/>
      <c r="CY755" s="374"/>
      <c r="CZ755" s="374"/>
    </row>
    <row r="756" ht="25.15" customHeight="true" x14ac:dyDescent="0.2">
      <c r="C756" s="652"/>
      <c r="D756" s="652"/>
      <c r="E756" s="652"/>
      <c r="F756" s="652"/>
      <c r="G756" s="652"/>
      <c r="H756" s="652"/>
      <c r="I756" s="652"/>
      <c r="J756" s="652"/>
      <c r="K756" s="652"/>
      <c r="L756" s="652"/>
      <c r="M756" s="652"/>
      <c r="N756" s="652"/>
      <c r="O756" s="652"/>
      <c r="P756" s="652"/>
      <c r="Q756" s="652"/>
      <c r="BA756" s="374"/>
      <c r="BB756" s="450"/>
      <c r="BC756" s="374"/>
      <c r="BD756" s="374"/>
      <c r="BE756" s="374"/>
      <c r="BF756" s="374"/>
      <c r="BG756" s="374"/>
      <c r="BH756" s="374"/>
      <c r="BI756" s="374"/>
      <c r="BJ756" s="374"/>
      <c r="BK756" s="374"/>
      <c r="BL756" s="374"/>
      <c r="BM756" s="374"/>
      <c r="BN756" s="374"/>
      <c r="BO756" s="374"/>
      <c r="BP756" s="374"/>
      <c r="BQ756" s="374"/>
      <c r="BR756" s="374"/>
      <c r="BS756" s="374"/>
      <c r="BT756" s="374"/>
      <c r="BU756" s="374"/>
      <c r="BV756" s="374"/>
      <c r="BW756" s="374"/>
      <c r="BX756" s="374"/>
      <c r="BY756" s="374"/>
      <c r="BZ756" s="374"/>
      <c r="CA756" s="374"/>
      <c r="CB756" s="374"/>
      <c r="CC756" s="374"/>
      <c r="CD756" s="374"/>
      <c r="CE756" s="374"/>
      <c r="CF756" s="374"/>
      <c r="CG756" s="374"/>
      <c r="CH756" s="374"/>
      <c r="CI756" s="374"/>
      <c r="CJ756" s="374"/>
      <c r="CK756" s="374"/>
      <c r="CL756" s="374"/>
      <c r="CM756" s="374"/>
      <c r="CN756" s="374"/>
      <c r="CO756" s="374"/>
      <c r="CP756" s="374"/>
      <c r="CQ756" s="374"/>
      <c r="CR756" s="374"/>
      <c r="CS756" s="374"/>
      <c r="CT756" s="374"/>
      <c r="CU756" s="374"/>
      <c r="CV756" s="374"/>
      <c r="CW756" s="374"/>
      <c r="CX756" s="374"/>
      <c r="CY756" s="374"/>
      <c r="CZ756" s="374"/>
    </row>
    <row r="757" ht="25.15" customHeight="true" x14ac:dyDescent="0.2">
      <c r="C757" s="652"/>
      <c r="D757" s="652"/>
      <c r="E757" s="652"/>
      <c r="F757" s="652"/>
      <c r="G757" s="652"/>
      <c r="H757" s="652"/>
      <c r="I757" s="652"/>
      <c r="J757" s="652"/>
      <c r="K757" s="652"/>
      <c r="L757" s="652"/>
      <c r="M757" s="652"/>
      <c r="N757" s="652"/>
      <c r="O757" s="652"/>
      <c r="P757" s="652"/>
      <c r="Q757" s="652"/>
      <c r="BA757" s="374"/>
      <c r="BB757" s="450"/>
      <c r="BC757" s="374"/>
      <c r="BD757" s="374"/>
      <c r="BE757" s="374"/>
      <c r="BF757" s="374"/>
      <c r="BG757" s="374"/>
      <c r="BH757" s="374"/>
      <c r="BI757" s="374"/>
      <c r="BJ757" s="374"/>
      <c r="BK757" s="374"/>
      <c r="BL757" s="374"/>
      <c r="BM757" s="374"/>
      <c r="BN757" s="374"/>
      <c r="BO757" s="374"/>
      <c r="BP757" s="374"/>
      <c r="BQ757" s="374"/>
      <c r="BR757" s="374"/>
      <c r="BS757" s="374"/>
      <c r="BT757" s="374"/>
      <c r="BU757" s="374"/>
      <c r="BV757" s="374"/>
      <c r="BW757" s="374"/>
      <c r="BX757" s="374"/>
      <c r="BY757" s="374"/>
      <c r="BZ757" s="374"/>
      <c r="CA757" s="374"/>
      <c r="CB757" s="374"/>
      <c r="CC757" s="374"/>
      <c r="CD757" s="374"/>
      <c r="CE757" s="374"/>
      <c r="CF757" s="374"/>
      <c r="CG757" s="374"/>
      <c r="CH757" s="374"/>
      <c r="CI757" s="374"/>
      <c r="CJ757" s="374"/>
      <c r="CK757" s="374"/>
      <c r="CL757" s="374"/>
      <c r="CM757" s="374"/>
      <c r="CN757" s="374"/>
      <c r="CO757" s="374"/>
      <c r="CP757" s="374"/>
      <c r="CQ757" s="374"/>
      <c r="CR757" s="374"/>
      <c r="CS757" s="374"/>
      <c r="CT757" s="374"/>
      <c r="CU757" s="374"/>
      <c r="CV757" s="374"/>
      <c r="CW757" s="374"/>
      <c r="CX757" s="374"/>
      <c r="CY757" s="374"/>
      <c r="CZ757" s="374"/>
    </row>
    <row r="758" ht="25.15" customHeight="true" x14ac:dyDescent="0.2">
      <c r="C758" s="652"/>
      <c r="D758" s="652"/>
      <c r="E758" s="652"/>
      <c r="F758" s="652"/>
      <c r="G758" s="652"/>
      <c r="H758" s="652"/>
      <c r="I758" s="652"/>
      <c r="J758" s="652"/>
      <c r="K758" s="652"/>
      <c r="L758" s="652"/>
      <c r="M758" s="652"/>
      <c r="N758" s="652"/>
      <c r="O758" s="652"/>
      <c r="P758" s="652"/>
      <c r="Q758" s="652"/>
      <c r="BA758" s="374"/>
      <c r="BB758" s="450"/>
      <c r="BC758" s="374"/>
      <c r="BD758" s="374"/>
      <c r="BE758" s="374"/>
      <c r="BF758" s="374"/>
      <c r="BG758" s="374"/>
      <c r="BH758" s="374"/>
      <c r="BI758" s="374"/>
      <c r="BJ758" s="374"/>
      <c r="BK758" s="374"/>
      <c r="BL758" s="374"/>
      <c r="BM758" s="374"/>
      <c r="BN758" s="374"/>
      <c r="BO758" s="374"/>
      <c r="BP758" s="374"/>
      <c r="BQ758" s="374"/>
      <c r="BR758" s="374"/>
      <c r="BS758" s="374"/>
      <c r="BT758" s="374"/>
      <c r="BU758" s="374"/>
      <c r="BV758" s="374"/>
      <c r="BW758" s="374"/>
      <c r="BX758" s="374"/>
      <c r="BY758" s="374"/>
      <c r="BZ758" s="374"/>
      <c r="CA758" s="374"/>
      <c r="CB758" s="374"/>
      <c r="CC758" s="374"/>
      <c r="CD758" s="374"/>
      <c r="CE758" s="374"/>
      <c r="CF758" s="374"/>
      <c r="CG758" s="374"/>
      <c r="CH758" s="374"/>
      <c r="CI758" s="374"/>
      <c r="CJ758" s="374"/>
      <c r="CK758" s="374"/>
      <c r="CL758" s="374"/>
      <c r="CM758" s="374"/>
      <c r="CN758" s="374"/>
      <c r="CO758" s="374"/>
      <c r="CP758" s="374"/>
      <c r="CQ758" s="374"/>
      <c r="CR758" s="374"/>
      <c r="CS758" s="374"/>
      <c r="CT758" s="374"/>
      <c r="CU758" s="374"/>
      <c r="CV758" s="374"/>
      <c r="CW758" s="374"/>
      <c r="CX758" s="374"/>
      <c r="CY758" s="374"/>
      <c r="CZ758" s="374"/>
    </row>
    <row r="759" ht="25.15" customHeight="true" x14ac:dyDescent="0.2">
      <c r="C759" s="652"/>
      <c r="D759" s="652"/>
      <c r="E759" s="652"/>
      <c r="F759" s="652"/>
      <c r="G759" s="652"/>
      <c r="H759" s="652"/>
      <c r="I759" s="652"/>
      <c r="J759" s="652"/>
      <c r="K759" s="652"/>
      <c r="L759" s="652"/>
      <c r="M759" s="652"/>
      <c r="N759" s="652"/>
      <c r="O759" s="652"/>
      <c r="P759" s="652"/>
      <c r="Q759" s="652"/>
      <c r="BA759" s="374"/>
      <c r="BB759" s="450"/>
      <c r="BC759" s="374"/>
      <c r="BD759" s="374"/>
      <c r="BE759" s="374"/>
      <c r="BF759" s="374"/>
      <c r="BG759" s="374"/>
      <c r="BH759" s="374"/>
      <c r="BI759" s="374"/>
      <c r="BJ759" s="374"/>
      <c r="BK759" s="374"/>
      <c r="BL759" s="374"/>
      <c r="BM759" s="374"/>
      <c r="BN759" s="374"/>
      <c r="BO759" s="374"/>
      <c r="BP759" s="374"/>
      <c r="BQ759" s="374"/>
      <c r="BR759" s="374"/>
      <c r="BS759" s="374"/>
      <c r="BT759" s="374"/>
      <c r="BU759" s="374"/>
      <c r="BV759" s="374"/>
      <c r="BW759" s="374"/>
      <c r="BX759" s="374"/>
      <c r="BY759" s="374"/>
      <c r="BZ759" s="374"/>
      <c r="CA759" s="374"/>
      <c r="CB759" s="374"/>
      <c r="CC759" s="374"/>
      <c r="CD759" s="374"/>
      <c r="CE759" s="374"/>
      <c r="CF759" s="374"/>
      <c r="CG759" s="374"/>
      <c r="CH759" s="374"/>
      <c r="CI759" s="374"/>
      <c r="CJ759" s="374"/>
      <c r="CK759" s="374"/>
      <c r="CL759" s="374"/>
      <c r="CM759" s="374"/>
      <c r="CN759" s="374"/>
      <c r="CO759" s="374"/>
      <c r="CP759" s="374"/>
      <c r="CQ759" s="374"/>
      <c r="CR759" s="374"/>
      <c r="CS759" s="374"/>
      <c r="CT759" s="374"/>
      <c r="CU759" s="374"/>
      <c r="CV759" s="374"/>
      <c r="CW759" s="374"/>
      <c r="CX759" s="374"/>
      <c r="CY759" s="374"/>
      <c r="CZ759" s="374"/>
    </row>
    <row r="760" ht="25.15" customHeight="true" x14ac:dyDescent="0.2">
      <c r="C760" s="652"/>
      <c r="D760" s="652"/>
      <c r="E760" s="652"/>
      <c r="F760" s="652"/>
      <c r="G760" s="652"/>
      <c r="H760" s="652"/>
      <c r="I760" s="652"/>
      <c r="J760" s="652"/>
      <c r="K760" s="652"/>
      <c r="L760" s="652"/>
      <c r="M760" s="652"/>
      <c r="N760" s="652"/>
      <c r="O760" s="652"/>
      <c r="P760" s="652"/>
      <c r="Q760" s="652"/>
      <c r="BA760" s="374"/>
      <c r="BB760" s="450"/>
      <c r="BC760" s="374"/>
      <c r="BD760" s="374"/>
      <c r="BE760" s="374"/>
      <c r="BF760" s="374"/>
      <c r="BG760" s="374"/>
      <c r="BH760" s="374"/>
      <c r="BI760" s="374"/>
      <c r="BJ760" s="374"/>
      <c r="BK760" s="374"/>
      <c r="BL760" s="374"/>
      <c r="BM760" s="374"/>
      <c r="BN760" s="374"/>
      <c r="BO760" s="374"/>
      <c r="BP760" s="374"/>
      <c r="BQ760" s="374"/>
      <c r="BR760" s="374"/>
      <c r="BS760" s="374"/>
      <c r="BT760" s="374"/>
      <c r="BU760" s="374"/>
      <c r="BV760" s="374"/>
      <c r="BW760" s="374"/>
      <c r="BX760" s="374"/>
      <c r="BY760" s="374"/>
      <c r="BZ760" s="374"/>
      <c r="CA760" s="374"/>
      <c r="CB760" s="374"/>
      <c r="CC760" s="374"/>
      <c r="CD760" s="374"/>
      <c r="CE760" s="374"/>
      <c r="CF760" s="374"/>
      <c r="CG760" s="374"/>
      <c r="CH760" s="374"/>
      <c r="CI760" s="374"/>
      <c r="CJ760" s="374"/>
      <c r="CK760" s="374"/>
      <c r="CL760" s="374"/>
      <c r="CM760" s="374"/>
      <c r="CN760" s="374"/>
      <c r="CO760" s="374"/>
      <c r="CP760" s="374"/>
      <c r="CQ760" s="374"/>
      <c r="CR760" s="374"/>
      <c r="CS760" s="374"/>
      <c r="CT760" s="374"/>
      <c r="CU760" s="374"/>
      <c r="CV760" s="374"/>
      <c r="CW760" s="374"/>
      <c r="CX760" s="374"/>
      <c r="CY760" s="374"/>
      <c r="CZ760" s="374"/>
    </row>
    <row r="761" ht="25.15" customHeight="true" x14ac:dyDescent="0.2">
      <c r="C761" s="652"/>
      <c r="D761" s="652"/>
      <c r="E761" s="652"/>
      <c r="F761" s="652"/>
      <c r="G761" s="652"/>
      <c r="H761" s="652"/>
      <c r="I761" s="652"/>
      <c r="J761" s="652"/>
      <c r="K761" s="652"/>
      <c r="L761" s="652"/>
      <c r="M761" s="652"/>
      <c r="N761" s="652"/>
      <c r="O761" s="652"/>
      <c r="P761" s="652"/>
      <c r="Q761" s="652"/>
      <c r="BA761" s="374"/>
      <c r="BB761" s="450"/>
      <c r="BC761" s="374"/>
      <c r="BD761" s="374"/>
      <c r="BE761" s="374"/>
      <c r="BF761" s="374"/>
      <c r="BG761" s="374"/>
      <c r="BH761" s="374"/>
      <c r="BI761" s="374"/>
      <c r="BJ761" s="374"/>
      <c r="BK761" s="374"/>
      <c r="BL761" s="374"/>
      <c r="BM761" s="374"/>
      <c r="BN761" s="374"/>
      <c r="BO761" s="374"/>
      <c r="BP761" s="374"/>
      <c r="BQ761" s="374"/>
      <c r="BR761" s="374"/>
      <c r="BS761" s="374"/>
      <c r="BT761" s="374"/>
      <c r="BU761" s="374"/>
      <c r="BV761" s="374"/>
      <c r="BW761" s="374"/>
      <c r="BX761" s="374"/>
      <c r="BY761" s="374"/>
      <c r="BZ761" s="374"/>
      <c r="CA761" s="374"/>
      <c r="CB761" s="374"/>
      <c r="CC761" s="374"/>
      <c r="CD761" s="374"/>
      <c r="CE761" s="374"/>
      <c r="CF761" s="374"/>
      <c r="CG761" s="374"/>
      <c r="CH761" s="374"/>
      <c r="CI761" s="374"/>
      <c r="CJ761" s="374"/>
      <c r="CK761" s="374"/>
      <c r="CL761" s="374"/>
      <c r="CM761" s="374"/>
      <c r="CN761" s="374"/>
      <c r="CO761" s="374"/>
      <c r="CP761" s="374"/>
      <c r="CQ761" s="374"/>
      <c r="CR761" s="374"/>
      <c r="CS761" s="374"/>
      <c r="CT761" s="374"/>
      <c r="CU761" s="374"/>
      <c r="CV761" s="374"/>
      <c r="CW761" s="374"/>
      <c r="CX761" s="374"/>
      <c r="CY761" s="374"/>
      <c r="CZ761" s="374"/>
    </row>
    <row r="762" ht="25.15" customHeight="true" x14ac:dyDescent="0.2">
      <c r="C762" s="652"/>
      <c r="D762" s="652"/>
      <c r="E762" s="652"/>
      <c r="F762" s="652"/>
      <c r="G762" s="652"/>
      <c r="H762" s="652"/>
      <c r="I762" s="652"/>
      <c r="J762" s="652"/>
      <c r="K762" s="652"/>
      <c r="L762" s="652"/>
      <c r="M762" s="652"/>
      <c r="N762" s="652"/>
      <c r="O762" s="652"/>
      <c r="P762" s="652"/>
      <c r="Q762" s="652"/>
      <c r="BA762" s="374"/>
      <c r="BB762" s="450"/>
      <c r="BC762" s="374"/>
      <c r="BD762" s="374"/>
      <c r="BE762" s="374"/>
      <c r="BF762" s="374"/>
      <c r="BG762" s="374"/>
      <c r="BH762" s="374"/>
      <c r="BI762" s="374"/>
      <c r="BJ762" s="374"/>
      <c r="BK762" s="374"/>
      <c r="BL762" s="374"/>
      <c r="BM762" s="374"/>
      <c r="BN762" s="374"/>
      <c r="BO762" s="374"/>
      <c r="BP762" s="374"/>
      <c r="BQ762" s="374"/>
      <c r="BR762" s="374"/>
      <c r="BS762" s="374"/>
      <c r="BT762" s="374"/>
      <c r="BU762" s="374"/>
      <c r="BV762" s="374"/>
      <c r="BW762" s="374"/>
      <c r="BX762" s="374"/>
      <c r="BY762" s="374"/>
      <c r="BZ762" s="374"/>
      <c r="CA762" s="374"/>
      <c r="CB762" s="374"/>
      <c r="CC762" s="374"/>
      <c r="CD762" s="374"/>
      <c r="CE762" s="374"/>
      <c r="CF762" s="374"/>
      <c r="CG762" s="374"/>
      <c r="CH762" s="374"/>
      <c r="CI762" s="374"/>
      <c r="CJ762" s="374"/>
      <c r="CK762" s="374"/>
      <c r="CL762" s="374"/>
      <c r="CM762" s="374"/>
      <c r="CN762" s="374"/>
      <c r="CO762" s="374"/>
      <c r="CP762" s="374"/>
      <c r="CQ762" s="374"/>
      <c r="CR762" s="374"/>
      <c r="CS762" s="374"/>
      <c r="CT762" s="374"/>
      <c r="CU762" s="374"/>
      <c r="CV762" s="374"/>
      <c r="CW762" s="374"/>
      <c r="CX762" s="374"/>
      <c r="CY762" s="374"/>
      <c r="CZ762" s="374"/>
    </row>
    <row r="763" ht="25.15" customHeight="true" x14ac:dyDescent="0.2">
      <c r="C763" s="652"/>
      <c r="D763" s="652"/>
      <c r="E763" s="652"/>
      <c r="F763" s="652"/>
      <c r="G763" s="652"/>
      <c r="H763" s="652"/>
      <c r="I763" s="652"/>
      <c r="J763" s="652"/>
      <c r="K763" s="652"/>
      <c r="L763" s="652"/>
      <c r="M763" s="652"/>
      <c r="N763" s="652"/>
      <c r="O763" s="652"/>
      <c r="P763" s="652"/>
      <c r="Q763" s="652"/>
      <c r="BA763" s="374"/>
      <c r="BB763" s="450"/>
      <c r="BC763" s="374"/>
      <c r="BD763" s="374"/>
      <c r="BE763" s="374"/>
      <c r="BF763" s="374"/>
      <c r="BG763" s="374"/>
      <c r="BH763" s="374"/>
      <c r="BI763" s="374"/>
      <c r="BJ763" s="374"/>
      <c r="BK763" s="374"/>
      <c r="BL763" s="374"/>
      <c r="BM763" s="374"/>
      <c r="BN763" s="374"/>
      <c r="BO763" s="374"/>
      <c r="BP763" s="374"/>
      <c r="BQ763" s="374"/>
      <c r="BR763" s="374"/>
      <c r="BS763" s="374"/>
      <c r="BT763" s="374"/>
      <c r="BU763" s="374"/>
      <c r="BV763" s="374"/>
      <c r="BW763" s="374"/>
      <c r="BX763" s="374"/>
      <c r="BY763" s="374"/>
      <c r="BZ763" s="374"/>
      <c r="CA763" s="374"/>
      <c r="CB763" s="374"/>
      <c r="CC763" s="374"/>
      <c r="CD763" s="374"/>
      <c r="CE763" s="374"/>
      <c r="CF763" s="374"/>
      <c r="CG763" s="374"/>
      <c r="CH763" s="374"/>
      <c r="CI763" s="374"/>
      <c r="CJ763" s="374"/>
      <c r="CK763" s="374"/>
      <c r="CL763" s="374"/>
      <c r="CM763" s="374"/>
      <c r="CN763" s="374"/>
      <c r="CO763" s="374"/>
      <c r="CP763" s="374"/>
      <c r="CQ763" s="374"/>
      <c r="CR763" s="374"/>
      <c r="CS763" s="374"/>
      <c r="CT763" s="374"/>
      <c r="CU763" s="374"/>
      <c r="CV763" s="374"/>
      <c r="CW763" s="374"/>
      <c r="CX763" s="374"/>
      <c r="CY763" s="374"/>
      <c r="CZ763" s="374"/>
    </row>
    <row r="764" ht="25.15" customHeight="true" x14ac:dyDescent="0.2">
      <c r="C764" s="652"/>
      <c r="D764" s="652"/>
      <c r="E764" s="652"/>
      <c r="F764" s="652"/>
      <c r="G764" s="652"/>
      <c r="H764" s="652"/>
      <c r="I764" s="652"/>
      <c r="J764" s="652"/>
      <c r="K764" s="652"/>
      <c r="L764" s="652"/>
      <c r="M764" s="652"/>
      <c r="N764" s="652"/>
      <c r="O764" s="652"/>
      <c r="P764" s="652"/>
      <c r="Q764" s="652"/>
      <c r="BA764" s="374"/>
      <c r="BB764" s="450"/>
      <c r="BC764" s="374"/>
      <c r="BD764" s="374"/>
      <c r="BE764" s="374"/>
      <c r="BF764" s="374"/>
      <c r="BG764" s="374"/>
      <c r="BH764" s="374"/>
      <c r="BI764" s="374"/>
      <c r="BJ764" s="374"/>
      <c r="BK764" s="374"/>
      <c r="BL764" s="374"/>
      <c r="BM764" s="374"/>
      <c r="BN764" s="374"/>
      <c r="BO764" s="374"/>
      <c r="BP764" s="374"/>
      <c r="BQ764" s="374"/>
      <c r="BR764" s="374"/>
      <c r="BS764" s="374"/>
      <c r="BT764" s="374"/>
      <c r="BU764" s="374"/>
      <c r="BV764" s="374"/>
      <c r="BW764" s="374"/>
      <c r="BX764" s="374"/>
      <c r="BY764" s="374"/>
      <c r="BZ764" s="374"/>
      <c r="CA764" s="374"/>
      <c r="CB764" s="374"/>
      <c r="CC764" s="374"/>
      <c r="CD764" s="374"/>
      <c r="CE764" s="374"/>
      <c r="CF764" s="374"/>
      <c r="CG764" s="374"/>
      <c r="CH764" s="374"/>
      <c r="CI764" s="374"/>
      <c r="CJ764" s="374"/>
      <c r="CK764" s="374"/>
      <c r="CL764" s="374"/>
      <c r="CM764" s="374"/>
      <c r="CN764" s="374"/>
      <c r="CO764" s="374"/>
      <c r="CP764" s="374"/>
      <c r="CQ764" s="374"/>
      <c r="CR764" s="374"/>
      <c r="CS764" s="374"/>
      <c r="CT764" s="374"/>
      <c r="CU764" s="374"/>
      <c r="CV764" s="374"/>
      <c r="CW764" s="374"/>
      <c r="CX764" s="374"/>
      <c r="CY764" s="374"/>
      <c r="CZ764" s="374"/>
    </row>
    <row r="765" ht="25.15" customHeight="true" x14ac:dyDescent="0.2">
      <c r="C765" s="652"/>
      <c r="D765" s="652"/>
      <c r="E765" s="652"/>
      <c r="F765" s="652"/>
      <c r="G765" s="652"/>
      <c r="H765" s="652"/>
      <c r="I765" s="652"/>
      <c r="J765" s="652"/>
      <c r="K765" s="652"/>
      <c r="L765" s="652"/>
      <c r="M765" s="652"/>
      <c r="N765" s="652"/>
      <c r="O765" s="652"/>
      <c r="P765" s="652"/>
      <c r="Q765" s="652"/>
      <c r="BA765" s="374"/>
      <c r="BB765" s="450"/>
      <c r="BC765" s="374"/>
      <c r="BD765" s="374"/>
      <c r="BE765" s="374"/>
      <c r="BF765" s="374"/>
      <c r="BG765" s="374"/>
      <c r="BH765" s="374"/>
      <c r="BI765" s="374"/>
      <c r="BJ765" s="374"/>
      <c r="BK765" s="374"/>
      <c r="BL765" s="374"/>
      <c r="BM765" s="374"/>
      <c r="BN765" s="374"/>
      <c r="BO765" s="374"/>
      <c r="BP765" s="374"/>
      <c r="BQ765" s="374"/>
      <c r="BR765" s="374"/>
      <c r="BS765" s="374"/>
      <c r="BT765" s="374"/>
      <c r="BU765" s="374"/>
      <c r="BV765" s="374"/>
      <c r="BW765" s="374"/>
      <c r="BX765" s="374"/>
      <c r="BY765" s="374"/>
      <c r="BZ765" s="374"/>
      <c r="CA765" s="374"/>
      <c r="CB765" s="374"/>
      <c r="CC765" s="374"/>
      <c r="CD765" s="374"/>
      <c r="CE765" s="374"/>
      <c r="CF765" s="374"/>
      <c r="CG765" s="374"/>
      <c r="CH765" s="374"/>
      <c r="CI765" s="374"/>
      <c r="CJ765" s="374"/>
      <c r="CK765" s="374"/>
      <c r="CL765" s="374"/>
      <c r="CM765" s="374"/>
      <c r="CN765" s="374"/>
      <c r="CO765" s="374"/>
      <c r="CP765" s="374"/>
      <c r="CQ765" s="374"/>
      <c r="CR765" s="374"/>
      <c r="CS765" s="374"/>
      <c r="CT765" s="374"/>
      <c r="CU765" s="374"/>
      <c r="CV765" s="374"/>
      <c r="CW765" s="374"/>
      <c r="CX765" s="374"/>
      <c r="CY765" s="374"/>
      <c r="CZ765" s="374"/>
    </row>
    <row r="766" ht="25.15" customHeight="true" x14ac:dyDescent="0.2">
      <c r="C766" s="652"/>
      <c r="D766" s="652"/>
      <c r="E766" s="652"/>
      <c r="F766" s="652"/>
      <c r="G766" s="652"/>
      <c r="H766" s="652"/>
      <c r="I766" s="652"/>
      <c r="J766" s="652"/>
      <c r="K766" s="652"/>
      <c r="L766" s="652"/>
      <c r="M766" s="652"/>
      <c r="N766" s="652"/>
      <c r="O766" s="652"/>
      <c r="P766" s="652"/>
      <c r="Q766" s="652"/>
      <c r="BA766" s="374"/>
      <c r="BB766" s="450"/>
      <c r="BC766" s="374"/>
      <c r="BD766" s="374"/>
      <c r="BE766" s="374"/>
      <c r="BF766" s="374"/>
      <c r="BG766" s="374"/>
      <c r="BH766" s="374"/>
      <c r="BI766" s="374"/>
      <c r="BJ766" s="374"/>
      <c r="BK766" s="374"/>
      <c r="BL766" s="374"/>
      <c r="BM766" s="374"/>
      <c r="BN766" s="374"/>
      <c r="BO766" s="374"/>
      <c r="BP766" s="374"/>
      <c r="BQ766" s="374"/>
      <c r="BR766" s="374"/>
      <c r="BS766" s="374"/>
      <c r="BT766" s="374"/>
      <c r="BU766" s="374"/>
      <c r="BV766" s="374"/>
      <c r="BW766" s="374"/>
      <c r="BX766" s="374"/>
      <c r="BY766" s="374"/>
      <c r="BZ766" s="374"/>
      <c r="CA766" s="374"/>
      <c r="CB766" s="374"/>
      <c r="CC766" s="374"/>
      <c r="CD766" s="374"/>
      <c r="CE766" s="374"/>
      <c r="CF766" s="374"/>
      <c r="CG766" s="374"/>
      <c r="CH766" s="374"/>
      <c r="CI766" s="374"/>
      <c r="CJ766" s="374"/>
      <c r="CK766" s="374"/>
      <c r="CL766" s="374"/>
      <c r="CM766" s="374"/>
      <c r="CN766" s="374"/>
      <c r="CO766" s="374"/>
      <c r="CP766" s="374"/>
      <c r="CQ766" s="374"/>
      <c r="CR766" s="374"/>
      <c r="CS766" s="374"/>
      <c r="CT766" s="374"/>
      <c r="CU766" s="374"/>
      <c r="CV766" s="374"/>
      <c r="CW766" s="374"/>
      <c r="CX766" s="374"/>
      <c r="CY766" s="374"/>
      <c r="CZ766" s="374"/>
    </row>
    <row r="767" ht="25.15" customHeight="true" x14ac:dyDescent="0.2">
      <c r="C767" s="652"/>
      <c r="D767" s="652"/>
      <c r="E767" s="652"/>
      <c r="F767" s="652"/>
      <c r="G767" s="652"/>
      <c r="H767" s="652"/>
      <c r="I767" s="652"/>
      <c r="J767" s="652"/>
      <c r="K767" s="652"/>
      <c r="L767" s="652"/>
      <c r="M767" s="652"/>
      <c r="N767" s="652"/>
      <c r="O767" s="652"/>
      <c r="P767" s="652"/>
      <c r="Q767" s="652"/>
      <c r="BA767" s="374"/>
      <c r="BB767" s="450"/>
      <c r="BC767" s="374"/>
      <c r="BD767" s="374"/>
      <c r="BE767" s="374"/>
      <c r="BF767" s="374"/>
      <c r="BG767" s="374"/>
      <c r="BH767" s="374"/>
      <c r="BI767" s="374"/>
      <c r="BJ767" s="374"/>
      <c r="BK767" s="374"/>
      <c r="BL767" s="374"/>
      <c r="BM767" s="374"/>
      <c r="BN767" s="374"/>
      <c r="BO767" s="374"/>
      <c r="BP767" s="374"/>
      <c r="BQ767" s="374"/>
      <c r="BR767" s="374"/>
      <c r="BS767" s="374"/>
      <c r="BT767" s="374"/>
      <c r="BU767" s="374"/>
      <c r="BV767" s="374"/>
      <c r="BW767" s="374"/>
      <c r="BX767" s="374"/>
      <c r="BY767" s="374"/>
      <c r="BZ767" s="374"/>
      <c r="CA767" s="374"/>
      <c r="CB767" s="374"/>
      <c r="CC767" s="374"/>
      <c r="CD767" s="374"/>
      <c r="CE767" s="374"/>
      <c r="CF767" s="374"/>
      <c r="CG767" s="374"/>
      <c r="CH767" s="374"/>
      <c r="CI767" s="374"/>
      <c r="CJ767" s="374"/>
      <c r="CK767" s="374"/>
      <c r="CL767" s="374"/>
      <c r="CM767" s="374"/>
      <c r="CN767" s="374"/>
      <c r="CO767" s="374"/>
      <c r="CP767" s="374"/>
      <c r="CQ767" s="374"/>
      <c r="CR767" s="374"/>
      <c r="CS767" s="374"/>
      <c r="CT767" s="374"/>
      <c r="CU767" s="374"/>
      <c r="CV767" s="374"/>
      <c r="CW767" s="374"/>
      <c r="CX767" s="374"/>
      <c r="CY767" s="374"/>
      <c r="CZ767" s="374"/>
    </row>
    <row r="768" ht="25.15" customHeight="true" x14ac:dyDescent="0.2">
      <c r="C768" s="652"/>
      <c r="D768" s="652"/>
      <c r="E768" s="652"/>
      <c r="F768" s="652"/>
      <c r="G768" s="652"/>
      <c r="H768" s="652"/>
      <c r="I768" s="652"/>
      <c r="J768" s="652"/>
      <c r="K768" s="652"/>
      <c r="L768" s="652"/>
      <c r="M768" s="652"/>
      <c r="N768" s="652"/>
      <c r="O768" s="652"/>
      <c r="P768" s="652"/>
      <c r="Q768" s="652"/>
      <c r="BA768" s="372"/>
      <c r="BB768" s="451"/>
      <c r="BC768" s="372"/>
      <c r="BD768" s="372"/>
      <c r="BE768" s="372"/>
      <c r="BF768" s="372"/>
      <c r="BG768" s="372"/>
      <c r="BH768" s="372"/>
      <c r="BI768" s="372"/>
      <c r="BJ768" s="372"/>
      <c r="BK768" s="372"/>
      <c r="BL768" s="372"/>
      <c r="BM768" s="372"/>
      <c r="BN768" s="372"/>
      <c r="BO768" s="372"/>
      <c r="BP768" s="372"/>
      <c r="BQ768" s="372"/>
      <c r="BR768" s="372"/>
      <c r="BS768" s="372"/>
      <c r="BT768" s="372"/>
      <c r="BU768" s="372"/>
      <c r="BV768" s="372"/>
      <c r="BW768" s="372"/>
      <c r="BX768" s="372"/>
      <c r="BY768" s="372"/>
      <c r="BZ768" s="372"/>
      <c r="CA768" s="372"/>
      <c r="CB768" s="372"/>
      <c r="CC768" s="372"/>
      <c r="CD768" s="372"/>
      <c r="CE768" s="372"/>
      <c r="CF768" s="372"/>
      <c r="CG768" s="372"/>
      <c r="CH768" s="372"/>
      <c r="CI768" s="372"/>
      <c r="CJ768" s="372"/>
      <c r="CK768" s="372"/>
      <c r="CL768" s="372"/>
      <c r="CM768" s="372"/>
      <c r="CN768" s="372"/>
      <c r="CO768" s="372"/>
      <c r="CP768" s="372"/>
      <c r="CQ768" s="372"/>
      <c r="CR768" s="372"/>
      <c r="CS768" s="372"/>
      <c r="CT768" s="372"/>
      <c r="CU768" s="372"/>
      <c r="CV768" s="372"/>
      <c r="CW768" s="372"/>
      <c r="CX768" s="372"/>
      <c r="CY768" s="372"/>
      <c r="CZ768" s="372"/>
    </row>
    <row r="769" ht="25.15" customHeight="true" x14ac:dyDescent="0.2">
      <c r="C769" s="652"/>
      <c r="D769" s="652"/>
      <c r="E769" s="652"/>
      <c r="F769" s="652"/>
      <c r="G769" s="652"/>
      <c r="H769" s="652"/>
      <c r="I769" s="652"/>
      <c r="J769" s="652"/>
      <c r="K769" s="652"/>
      <c r="L769" s="652"/>
      <c r="M769" s="652"/>
      <c r="N769" s="652"/>
      <c r="O769" s="652"/>
      <c r="P769" s="652"/>
      <c r="Q769" s="652"/>
      <c r="BA769" s="372"/>
      <c r="BB769" s="451"/>
      <c r="BC769" s="372"/>
      <c r="BD769" s="372"/>
      <c r="BE769" s="372"/>
      <c r="BF769" s="372"/>
      <c r="BG769" s="372"/>
      <c r="BH769" s="372"/>
      <c r="BI769" s="372"/>
      <c r="BJ769" s="372"/>
      <c r="BK769" s="372"/>
      <c r="BL769" s="372"/>
      <c r="BM769" s="372"/>
      <c r="BN769" s="372"/>
      <c r="BO769" s="372"/>
      <c r="BP769" s="372"/>
      <c r="BQ769" s="372"/>
      <c r="BR769" s="372"/>
      <c r="BS769" s="372"/>
      <c r="BT769" s="372"/>
      <c r="BU769" s="372"/>
      <c r="BV769" s="372"/>
      <c r="BW769" s="372"/>
      <c r="BX769" s="372"/>
      <c r="BY769" s="372"/>
      <c r="BZ769" s="372"/>
      <c r="CA769" s="372"/>
      <c r="CB769" s="372"/>
      <c r="CC769" s="372"/>
      <c r="CD769" s="372"/>
      <c r="CE769" s="372"/>
      <c r="CF769" s="372"/>
      <c r="CG769" s="372"/>
      <c r="CH769" s="372"/>
      <c r="CI769" s="372"/>
      <c r="CJ769" s="372"/>
      <c r="CK769" s="372"/>
      <c r="CL769" s="372"/>
      <c r="CM769" s="372"/>
      <c r="CN769" s="372"/>
      <c r="CO769" s="372"/>
      <c r="CP769" s="372"/>
      <c r="CQ769" s="372"/>
      <c r="CR769" s="372"/>
      <c r="CS769" s="372"/>
      <c r="CT769" s="372"/>
      <c r="CU769" s="372"/>
      <c r="CV769" s="372"/>
      <c r="CW769" s="372"/>
      <c r="CX769" s="372"/>
      <c r="CY769" s="372"/>
      <c r="CZ769" s="372"/>
    </row>
    <row r="770" ht="25.15" customHeight="true" x14ac:dyDescent="0.2">
      <c r="C770" s="652"/>
      <c r="D770" s="652"/>
      <c r="E770" s="652"/>
      <c r="F770" s="652"/>
      <c r="G770" s="652"/>
      <c r="H770" s="652"/>
      <c r="I770" s="652"/>
      <c r="J770" s="652"/>
      <c r="K770" s="652"/>
      <c r="L770" s="652"/>
      <c r="M770" s="652"/>
      <c r="N770" s="652"/>
      <c r="O770" s="652"/>
      <c r="P770" s="652"/>
      <c r="Q770" s="652"/>
      <c r="BA770" s="372"/>
      <c r="BB770" s="451"/>
      <c r="BC770" s="372"/>
      <c r="BD770" s="372"/>
      <c r="BE770" s="372"/>
      <c r="BF770" s="372"/>
      <c r="BG770" s="372"/>
      <c r="BH770" s="372"/>
      <c r="BI770" s="372"/>
      <c r="BJ770" s="372"/>
      <c r="BK770" s="372"/>
      <c r="BL770" s="372"/>
      <c r="BM770" s="372"/>
      <c r="BN770" s="372"/>
      <c r="BO770" s="372"/>
      <c r="BP770" s="372"/>
      <c r="BQ770" s="372"/>
      <c r="BR770" s="372"/>
      <c r="BS770" s="372"/>
      <c r="BT770" s="372"/>
      <c r="BU770" s="372"/>
      <c r="BV770" s="372"/>
      <c r="BW770" s="372"/>
      <c r="BX770" s="372"/>
      <c r="BY770" s="372"/>
      <c r="BZ770" s="372"/>
      <c r="CA770" s="372"/>
      <c r="CB770" s="372"/>
      <c r="CC770" s="372"/>
      <c r="CD770" s="372"/>
      <c r="CE770" s="372"/>
      <c r="CF770" s="372"/>
      <c r="CG770" s="372"/>
      <c r="CH770" s="372"/>
      <c r="CI770" s="372"/>
      <c r="CJ770" s="372"/>
      <c r="CK770" s="372"/>
      <c r="CL770" s="372"/>
      <c r="CM770" s="372"/>
      <c r="CN770" s="372"/>
      <c r="CO770" s="372"/>
      <c r="CP770" s="372"/>
      <c r="CQ770" s="372"/>
      <c r="CR770" s="372"/>
      <c r="CS770" s="372"/>
      <c r="CT770" s="372"/>
      <c r="CU770" s="372"/>
      <c r="CV770" s="372"/>
      <c r="CW770" s="372"/>
      <c r="CX770" s="372"/>
      <c r="CY770" s="372"/>
      <c r="CZ770" s="372"/>
    </row>
    <row r="771" ht="25.15" customHeight="true" x14ac:dyDescent="0.2">
      <c r="C771" s="652"/>
      <c r="D771" s="652"/>
      <c r="E771" s="652"/>
      <c r="F771" s="652"/>
      <c r="G771" s="652"/>
      <c r="H771" s="652"/>
      <c r="I771" s="652"/>
      <c r="J771" s="652"/>
      <c r="K771" s="652"/>
      <c r="L771" s="652"/>
      <c r="M771" s="652"/>
      <c r="N771" s="652"/>
      <c r="O771" s="652"/>
      <c r="P771" s="652"/>
      <c r="Q771" s="652"/>
      <c r="BA771" s="372"/>
      <c r="BB771" s="451"/>
      <c r="BC771" s="372"/>
      <c r="BD771" s="372"/>
      <c r="BE771" s="372"/>
      <c r="BF771" s="372"/>
      <c r="BG771" s="372"/>
      <c r="BH771" s="372"/>
      <c r="BI771" s="372"/>
      <c r="BJ771" s="372"/>
      <c r="BK771" s="372"/>
      <c r="BL771" s="372"/>
      <c r="BM771" s="372"/>
      <c r="BN771" s="372"/>
      <c r="BO771" s="372"/>
      <c r="BP771" s="372"/>
      <c r="BQ771" s="372"/>
      <c r="BR771" s="372"/>
      <c r="BS771" s="372"/>
      <c r="BT771" s="372"/>
      <c r="BU771" s="372"/>
      <c r="BV771" s="372"/>
      <c r="BW771" s="372"/>
      <c r="BX771" s="372"/>
      <c r="BY771" s="372"/>
      <c r="BZ771" s="372"/>
      <c r="CA771" s="372"/>
      <c r="CB771" s="372"/>
      <c r="CC771" s="372"/>
      <c r="CD771" s="372"/>
      <c r="CE771" s="372"/>
      <c r="CF771" s="372"/>
      <c r="CG771" s="372"/>
      <c r="CH771" s="372"/>
      <c r="CI771" s="372"/>
      <c r="CJ771" s="372"/>
      <c r="CK771" s="372"/>
      <c r="CL771" s="372"/>
      <c r="CM771" s="372"/>
      <c r="CN771" s="372"/>
      <c r="CO771" s="372"/>
      <c r="CP771" s="372"/>
      <c r="CQ771" s="372"/>
      <c r="CR771" s="372"/>
      <c r="CS771" s="372"/>
      <c r="CT771" s="372"/>
      <c r="CU771" s="372"/>
      <c r="CV771" s="372"/>
      <c r="CW771" s="372"/>
      <c r="CX771" s="372"/>
      <c r="CY771" s="372"/>
      <c r="CZ771" s="372"/>
    </row>
    <row r="772" ht="25.15" customHeight="true" x14ac:dyDescent="0.2">
      <c r="C772" s="652"/>
      <c r="D772" s="652"/>
      <c r="E772" s="652"/>
      <c r="F772" s="652"/>
      <c r="G772" s="652"/>
      <c r="H772" s="652"/>
      <c r="I772" s="652"/>
      <c r="J772" s="652"/>
      <c r="K772" s="652"/>
      <c r="L772" s="652"/>
      <c r="M772" s="652"/>
      <c r="N772" s="652"/>
      <c r="O772" s="652"/>
      <c r="P772" s="652"/>
      <c r="Q772" s="652"/>
      <c r="BA772" s="372"/>
      <c r="BB772" s="451"/>
      <c r="BC772" s="372"/>
      <c r="BD772" s="372"/>
      <c r="BE772" s="372"/>
      <c r="BF772" s="372"/>
      <c r="BG772" s="372"/>
      <c r="BH772" s="372"/>
      <c r="BI772" s="372"/>
      <c r="BJ772" s="372"/>
      <c r="BK772" s="372"/>
      <c r="BL772" s="372"/>
      <c r="BM772" s="372"/>
      <c r="BN772" s="372"/>
      <c r="BO772" s="372"/>
      <c r="BP772" s="372"/>
      <c r="BQ772" s="372"/>
      <c r="BR772" s="372"/>
      <c r="BS772" s="372"/>
      <c r="BT772" s="372"/>
      <c r="BU772" s="372"/>
      <c r="BV772" s="372"/>
      <c r="BW772" s="372"/>
      <c r="BX772" s="372"/>
      <c r="BY772" s="372"/>
      <c r="BZ772" s="372"/>
      <c r="CA772" s="372"/>
      <c r="CB772" s="372"/>
      <c r="CC772" s="372"/>
      <c r="CD772" s="372"/>
      <c r="CE772" s="372"/>
      <c r="CF772" s="372"/>
      <c r="CG772" s="372"/>
      <c r="CH772" s="372"/>
      <c r="CI772" s="372"/>
      <c r="CJ772" s="372"/>
      <c r="CK772" s="372"/>
      <c r="CL772" s="372"/>
      <c r="CM772" s="372"/>
      <c r="CN772" s="372"/>
      <c r="CO772" s="372"/>
      <c r="CP772" s="372"/>
      <c r="CQ772" s="372"/>
      <c r="CR772" s="372"/>
      <c r="CS772" s="372"/>
      <c r="CT772" s="372"/>
      <c r="CU772" s="372"/>
      <c r="CV772" s="372"/>
      <c r="CW772" s="372"/>
      <c r="CX772" s="372"/>
      <c r="CY772" s="372"/>
      <c r="CZ772" s="372"/>
    </row>
    <row r="773" ht="25.15" customHeight="true" x14ac:dyDescent="0.2">
      <c r="C773" s="652"/>
      <c r="D773" s="652"/>
      <c r="E773" s="652"/>
      <c r="F773" s="652"/>
      <c r="G773" s="652"/>
      <c r="H773" s="652"/>
      <c r="I773" s="652"/>
      <c r="J773" s="652"/>
      <c r="K773" s="652"/>
      <c r="L773" s="652"/>
      <c r="M773" s="652"/>
      <c r="N773" s="652"/>
      <c r="O773" s="652"/>
      <c r="P773" s="652"/>
      <c r="Q773" s="652"/>
      <c r="BA773" s="372"/>
      <c r="BB773" s="451"/>
      <c r="BC773" s="372"/>
      <c r="BD773" s="372"/>
      <c r="BE773" s="372"/>
      <c r="BF773" s="372"/>
      <c r="BG773" s="372"/>
      <c r="BH773" s="372"/>
      <c r="BI773" s="372"/>
      <c r="BJ773" s="372"/>
      <c r="BK773" s="372"/>
      <c r="BL773" s="372"/>
      <c r="BM773" s="372"/>
      <c r="BN773" s="372"/>
      <c r="BO773" s="372"/>
      <c r="BP773" s="372"/>
      <c r="BQ773" s="372"/>
      <c r="BR773" s="372"/>
      <c r="BS773" s="372"/>
      <c r="BT773" s="372"/>
      <c r="BU773" s="372"/>
      <c r="BV773" s="372"/>
      <c r="BW773" s="372"/>
      <c r="BX773" s="372"/>
      <c r="BY773" s="372"/>
      <c r="BZ773" s="372"/>
      <c r="CA773" s="372"/>
      <c r="CB773" s="372"/>
      <c r="CC773" s="372"/>
      <c r="CD773" s="372"/>
      <c r="CE773" s="372"/>
      <c r="CF773" s="372"/>
      <c r="CG773" s="372"/>
      <c r="CH773" s="372"/>
      <c r="CI773" s="372"/>
      <c r="CJ773" s="372"/>
      <c r="CK773" s="372"/>
      <c r="CL773" s="372"/>
      <c r="CM773" s="372"/>
      <c r="CN773" s="372"/>
      <c r="CO773" s="372"/>
      <c r="CP773" s="372"/>
      <c r="CQ773" s="372"/>
      <c r="CR773" s="372"/>
      <c r="CS773" s="372"/>
      <c r="CT773" s="372"/>
      <c r="CU773" s="372"/>
      <c r="CV773" s="372"/>
      <c r="CW773" s="372"/>
      <c r="CX773" s="372"/>
      <c r="CY773" s="372"/>
      <c r="CZ773" s="372"/>
    </row>
    <row r="774" ht="25.15" customHeight="true" x14ac:dyDescent="0.2">
      <c r="C774" s="652"/>
      <c r="D774" s="652"/>
      <c r="E774" s="652"/>
      <c r="F774" s="652"/>
      <c r="G774" s="652"/>
      <c r="H774" s="652"/>
      <c r="I774" s="652"/>
      <c r="J774" s="652"/>
      <c r="K774" s="652"/>
      <c r="L774" s="652"/>
      <c r="M774" s="652"/>
      <c r="N774" s="652"/>
      <c r="O774" s="652"/>
      <c r="P774" s="652"/>
      <c r="Q774" s="652"/>
      <c r="BA774" s="372"/>
      <c r="BB774" s="451"/>
      <c r="BC774" s="372"/>
      <c r="BD774" s="372"/>
      <c r="BE774" s="372"/>
      <c r="BF774" s="372"/>
      <c r="BG774" s="372"/>
      <c r="BH774" s="372"/>
      <c r="BI774" s="372"/>
      <c r="BJ774" s="372"/>
      <c r="BK774" s="372"/>
      <c r="BL774" s="372"/>
      <c r="BM774" s="372"/>
      <c r="BN774" s="372"/>
      <c r="BO774" s="372"/>
      <c r="BP774" s="372"/>
      <c r="BQ774" s="372"/>
      <c r="BR774" s="372"/>
      <c r="BS774" s="372"/>
      <c r="BT774" s="372"/>
      <c r="BU774" s="372"/>
      <c r="BV774" s="372"/>
      <c r="BW774" s="372"/>
      <c r="BX774" s="372"/>
      <c r="BY774" s="372"/>
      <c r="BZ774" s="372"/>
      <c r="CA774" s="372"/>
      <c r="CB774" s="372"/>
      <c r="CC774" s="372"/>
      <c r="CD774" s="372"/>
      <c r="CE774" s="372"/>
      <c r="CF774" s="372"/>
      <c r="CG774" s="372"/>
      <c r="CH774" s="372"/>
      <c r="CI774" s="372"/>
      <c r="CJ774" s="372"/>
      <c r="CK774" s="372"/>
      <c r="CL774" s="372"/>
      <c r="CM774" s="372"/>
      <c r="CN774" s="372"/>
      <c r="CO774" s="372"/>
      <c r="CP774" s="372"/>
      <c r="CQ774" s="372"/>
      <c r="CR774" s="372"/>
      <c r="CS774" s="372"/>
      <c r="CT774" s="372"/>
      <c r="CU774" s="372"/>
      <c r="CV774" s="372"/>
      <c r="CW774" s="372"/>
      <c r="CX774" s="372"/>
      <c r="CY774" s="372"/>
      <c r="CZ774" s="372"/>
    </row>
    <row r="775" ht="25.15" customHeight="true" x14ac:dyDescent="0.2">
      <c r="C775" s="652"/>
      <c r="D775" s="652"/>
      <c r="E775" s="652"/>
      <c r="F775" s="652"/>
      <c r="G775" s="652"/>
      <c r="H775" s="652"/>
      <c r="I775" s="652"/>
      <c r="J775" s="652"/>
      <c r="K775" s="652"/>
      <c r="L775" s="652"/>
      <c r="M775" s="652"/>
      <c r="N775" s="652"/>
      <c r="O775" s="652"/>
      <c r="P775" s="652"/>
      <c r="Q775" s="652"/>
      <c r="BA775" s="372"/>
      <c r="BB775" s="451"/>
      <c r="BC775" s="372"/>
      <c r="BD775" s="372"/>
      <c r="BE775" s="372"/>
      <c r="BF775" s="372"/>
      <c r="BG775" s="372"/>
      <c r="BH775" s="372"/>
      <c r="BI775" s="372"/>
      <c r="BJ775" s="372"/>
      <c r="BK775" s="372"/>
      <c r="BL775" s="372"/>
      <c r="BM775" s="372"/>
      <c r="BN775" s="372"/>
      <c r="BO775" s="372"/>
      <c r="BP775" s="372"/>
      <c r="BQ775" s="372"/>
      <c r="BR775" s="372"/>
      <c r="BS775" s="372"/>
      <c r="BT775" s="372"/>
      <c r="BU775" s="372"/>
      <c r="BV775" s="372"/>
      <c r="BW775" s="372"/>
      <c r="BX775" s="372"/>
      <c r="BY775" s="372"/>
      <c r="BZ775" s="372"/>
      <c r="CA775" s="372"/>
      <c r="CB775" s="372"/>
      <c r="CC775" s="372"/>
      <c r="CD775" s="372"/>
      <c r="CE775" s="372"/>
      <c r="CF775" s="372"/>
      <c r="CG775" s="372"/>
      <c r="CH775" s="372"/>
      <c r="CI775" s="372"/>
      <c r="CJ775" s="372"/>
      <c r="CK775" s="372"/>
      <c r="CL775" s="372"/>
      <c r="CM775" s="372"/>
      <c r="CN775" s="372"/>
      <c r="CO775" s="372"/>
      <c r="CP775" s="372"/>
      <c r="CQ775" s="372"/>
      <c r="CR775" s="372"/>
      <c r="CS775" s="372"/>
      <c r="CT775" s="372"/>
      <c r="CU775" s="372"/>
      <c r="CV775" s="372"/>
      <c r="CW775" s="372"/>
      <c r="CX775" s="372"/>
      <c r="CY775" s="372"/>
      <c r="CZ775" s="372"/>
    </row>
    <row r="776" ht="25.15" customHeight="true" x14ac:dyDescent="0.2">
      <c r="C776" s="652"/>
      <c r="D776" s="652"/>
      <c r="E776" s="652"/>
      <c r="F776" s="652"/>
      <c r="G776" s="652"/>
      <c r="H776" s="652"/>
      <c r="I776" s="652"/>
      <c r="J776" s="652"/>
      <c r="K776" s="652"/>
      <c r="L776" s="652"/>
      <c r="M776" s="652"/>
      <c r="N776" s="652"/>
      <c r="O776" s="652"/>
      <c r="P776" s="652"/>
      <c r="Q776" s="652"/>
      <c r="BA776" s="372"/>
      <c r="BB776" s="451"/>
      <c r="BC776" s="372"/>
      <c r="BD776" s="372"/>
      <c r="BE776" s="372"/>
      <c r="BF776" s="372"/>
      <c r="BG776" s="372"/>
      <c r="BH776" s="372"/>
      <c r="BI776" s="372"/>
      <c r="BJ776" s="372"/>
      <c r="BK776" s="372"/>
      <c r="BL776" s="372"/>
      <c r="BM776" s="372"/>
      <c r="BN776" s="372"/>
      <c r="BO776" s="372"/>
      <c r="BP776" s="372"/>
      <c r="BQ776" s="372"/>
      <c r="BR776" s="372"/>
      <c r="BS776" s="372"/>
      <c r="BT776" s="372"/>
      <c r="BU776" s="372"/>
      <c r="BV776" s="372"/>
      <c r="BW776" s="372"/>
      <c r="BX776" s="372"/>
      <c r="BY776" s="372"/>
      <c r="BZ776" s="372"/>
      <c r="CA776" s="372"/>
      <c r="CB776" s="372"/>
      <c r="CC776" s="372"/>
      <c r="CD776" s="372"/>
      <c r="CE776" s="372"/>
      <c r="CF776" s="372"/>
      <c r="CG776" s="372"/>
      <c r="CH776" s="372"/>
      <c r="CI776" s="372"/>
      <c r="CJ776" s="372"/>
      <c r="CK776" s="372"/>
      <c r="CL776" s="372"/>
      <c r="CM776" s="372"/>
      <c r="CN776" s="372"/>
      <c r="CO776" s="372"/>
      <c r="CP776" s="372"/>
      <c r="CQ776" s="372"/>
      <c r="CR776" s="372"/>
      <c r="CS776" s="372"/>
      <c r="CT776" s="372"/>
      <c r="CU776" s="372"/>
      <c r="CV776" s="372"/>
      <c r="CW776" s="372"/>
      <c r="CX776" s="372"/>
      <c r="CY776" s="372"/>
      <c r="CZ776" s="372"/>
    </row>
    <row r="777" ht="25.15" customHeight="true" x14ac:dyDescent="0.2">
      <c r="C777" s="652"/>
      <c r="D777" s="652"/>
      <c r="E777" s="652"/>
      <c r="F777" s="652"/>
      <c r="G777" s="652"/>
      <c r="H777" s="652"/>
      <c r="I777" s="652"/>
      <c r="J777" s="652"/>
      <c r="K777" s="652"/>
      <c r="L777" s="652"/>
      <c r="M777" s="652"/>
      <c r="N777" s="652"/>
      <c r="O777" s="652"/>
      <c r="P777" s="652"/>
      <c r="Q777" s="652"/>
      <c r="BA777" s="372"/>
      <c r="BB777" s="451"/>
      <c r="BC777" s="372"/>
      <c r="BD777" s="372"/>
      <c r="BE777" s="372"/>
      <c r="BF777" s="372"/>
      <c r="BG777" s="372"/>
      <c r="BH777" s="372"/>
      <c r="BI777" s="372"/>
      <c r="BJ777" s="372"/>
      <c r="BK777" s="372"/>
      <c r="BL777" s="372"/>
      <c r="BM777" s="372"/>
      <c r="BN777" s="372"/>
      <c r="BO777" s="372"/>
      <c r="BP777" s="372"/>
      <c r="BQ777" s="372"/>
      <c r="BR777" s="372"/>
      <c r="BS777" s="372"/>
      <c r="BT777" s="372"/>
      <c r="BU777" s="372"/>
      <c r="BV777" s="372"/>
      <c r="BW777" s="372"/>
      <c r="BX777" s="372"/>
      <c r="BY777" s="372"/>
      <c r="BZ777" s="372"/>
      <c r="CA777" s="372"/>
      <c r="CB777" s="372"/>
      <c r="CC777" s="372"/>
      <c r="CD777" s="372"/>
      <c r="CE777" s="372"/>
      <c r="CF777" s="372"/>
      <c r="CG777" s="372"/>
      <c r="CH777" s="372"/>
      <c r="CI777" s="372"/>
      <c r="CJ777" s="372"/>
      <c r="CK777" s="372"/>
      <c r="CL777" s="372"/>
      <c r="CM777" s="372"/>
      <c r="CN777" s="372"/>
      <c r="CO777" s="372"/>
      <c r="CP777" s="372"/>
      <c r="CQ777" s="372"/>
      <c r="CR777" s="372"/>
      <c r="CS777" s="372"/>
      <c r="CT777" s="372"/>
      <c r="CU777" s="372"/>
      <c r="CV777" s="372"/>
      <c r="CW777" s="372"/>
      <c r="CX777" s="372"/>
      <c r="CY777" s="372"/>
      <c r="CZ777" s="372"/>
    </row>
    <row r="778" ht="25.15" customHeight="true" x14ac:dyDescent="0.2">
      <c r="C778" s="652"/>
      <c r="D778" s="652"/>
      <c r="E778" s="652"/>
      <c r="F778" s="652"/>
      <c r="G778" s="652"/>
      <c r="H778" s="652"/>
      <c r="I778" s="652"/>
      <c r="J778" s="652"/>
      <c r="K778" s="652"/>
      <c r="L778" s="652"/>
      <c r="M778" s="652"/>
      <c r="N778" s="652"/>
      <c r="O778" s="652"/>
      <c r="P778" s="652"/>
      <c r="Q778" s="652"/>
      <c r="BA778" s="372"/>
      <c r="BB778" s="451"/>
      <c r="BC778" s="372"/>
      <c r="BD778" s="372"/>
      <c r="BE778" s="372"/>
      <c r="BF778" s="372"/>
      <c r="BG778" s="372"/>
      <c r="BH778" s="372"/>
      <c r="BI778" s="372"/>
      <c r="BJ778" s="372"/>
      <c r="BK778" s="372"/>
      <c r="BL778" s="372"/>
      <c r="BM778" s="372"/>
      <c r="BN778" s="372"/>
      <c r="BO778" s="372"/>
      <c r="BP778" s="372"/>
      <c r="BQ778" s="372"/>
      <c r="BR778" s="372"/>
      <c r="BS778" s="372"/>
      <c r="BT778" s="372"/>
      <c r="BU778" s="372"/>
      <c r="BV778" s="372"/>
      <c r="BW778" s="372"/>
      <c r="BX778" s="372"/>
      <c r="BY778" s="372"/>
      <c r="BZ778" s="372"/>
      <c r="CA778" s="372"/>
      <c r="CB778" s="372"/>
      <c r="CC778" s="372"/>
      <c r="CD778" s="372"/>
      <c r="CE778" s="372"/>
      <c r="CF778" s="372"/>
      <c r="CG778" s="372"/>
      <c r="CH778" s="372"/>
      <c r="CI778" s="372"/>
      <c r="CJ778" s="372"/>
      <c r="CK778" s="372"/>
      <c r="CL778" s="372"/>
      <c r="CM778" s="372"/>
      <c r="CN778" s="372"/>
      <c r="CO778" s="372"/>
      <c r="CP778" s="372"/>
      <c r="CQ778" s="372"/>
      <c r="CR778" s="372"/>
      <c r="CS778" s="372"/>
      <c r="CT778" s="372"/>
      <c r="CU778" s="372"/>
      <c r="CV778" s="372"/>
      <c r="CW778" s="372"/>
      <c r="CX778" s="372"/>
      <c r="CY778" s="372"/>
      <c r="CZ778" s="372"/>
    </row>
    <row r="779" ht="25.15" customHeight="true" x14ac:dyDescent="0.2">
      <c r="C779" s="652"/>
      <c r="D779" s="652"/>
      <c r="E779" s="652"/>
      <c r="F779" s="652"/>
      <c r="G779" s="652"/>
      <c r="H779" s="652"/>
      <c r="I779" s="652"/>
      <c r="J779" s="652"/>
      <c r="K779" s="652"/>
      <c r="L779" s="652"/>
      <c r="M779" s="652"/>
      <c r="N779" s="652"/>
      <c r="O779" s="652"/>
      <c r="P779" s="652"/>
      <c r="Q779" s="652"/>
      <c r="BA779" s="372"/>
      <c r="BB779" s="451"/>
      <c r="BC779" s="372"/>
      <c r="BD779" s="372"/>
      <c r="BE779" s="372"/>
      <c r="BF779" s="372"/>
      <c r="BG779" s="372"/>
      <c r="BH779" s="372"/>
      <c r="BI779" s="372"/>
      <c r="BJ779" s="372"/>
      <c r="BK779" s="372"/>
      <c r="BL779" s="372"/>
      <c r="BM779" s="372"/>
      <c r="BN779" s="372"/>
      <c r="BO779" s="372"/>
      <c r="BP779" s="372"/>
      <c r="BQ779" s="372"/>
      <c r="BR779" s="372"/>
      <c r="BS779" s="372"/>
      <c r="BT779" s="372"/>
      <c r="BU779" s="372"/>
      <c r="BV779" s="372"/>
      <c r="BW779" s="372"/>
      <c r="BX779" s="372"/>
      <c r="BY779" s="372"/>
      <c r="BZ779" s="372"/>
      <c r="CA779" s="372"/>
      <c r="CB779" s="372"/>
      <c r="CC779" s="372"/>
      <c r="CD779" s="372"/>
      <c r="CE779" s="372"/>
      <c r="CF779" s="372"/>
      <c r="CG779" s="372"/>
      <c r="CH779" s="372"/>
      <c r="CI779" s="372"/>
      <c r="CJ779" s="372"/>
      <c r="CK779" s="372"/>
      <c r="CL779" s="372"/>
      <c r="CM779" s="372"/>
      <c r="CN779" s="372"/>
      <c r="CO779" s="372"/>
      <c r="CP779" s="372"/>
      <c r="CQ779" s="372"/>
      <c r="CR779" s="372"/>
      <c r="CS779" s="372"/>
      <c r="CT779" s="372"/>
      <c r="CU779" s="372"/>
      <c r="CV779" s="372"/>
      <c r="CW779" s="372"/>
      <c r="CX779" s="372"/>
      <c r="CY779" s="372"/>
      <c r="CZ779" s="372"/>
    </row>
    <row r="780" ht="25.15" customHeight="true" x14ac:dyDescent="0.2">
      <c r="C780" s="652"/>
      <c r="D780" s="652"/>
      <c r="E780" s="652"/>
      <c r="F780" s="652"/>
      <c r="G780" s="652"/>
      <c r="H780" s="652"/>
      <c r="I780" s="652"/>
      <c r="J780" s="652"/>
      <c r="K780" s="652"/>
      <c r="L780" s="652"/>
      <c r="M780" s="652"/>
      <c r="N780" s="652"/>
      <c r="O780" s="652"/>
      <c r="P780" s="652"/>
      <c r="Q780" s="652"/>
      <c r="BA780" s="372"/>
      <c r="BB780" s="451"/>
      <c r="BC780" s="372"/>
      <c r="BD780" s="372"/>
      <c r="BE780" s="372"/>
      <c r="BF780" s="372"/>
      <c r="BG780" s="372"/>
      <c r="BH780" s="372"/>
      <c r="BI780" s="372"/>
      <c r="BJ780" s="372"/>
      <c r="BK780" s="372"/>
      <c r="BL780" s="372"/>
      <c r="BM780" s="372"/>
      <c r="BN780" s="372"/>
      <c r="BO780" s="372"/>
      <c r="BP780" s="372"/>
      <c r="BQ780" s="372"/>
      <c r="BR780" s="372"/>
      <c r="BS780" s="372"/>
      <c r="BT780" s="372"/>
      <c r="BU780" s="372"/>
      <c r="BV780" s="372"/>
      <c r="BW780" s="372"/>
      <c r="BX780" s="372"/>
      <c r="BY780" s="372"/>
      <c r="BZ780" s="372"/>
      <c r="CA780" s="372"/>
      <c r="CB780" s="372"/>
      <c r="CC780" s="372"/>
      <c r="CD780" s="372"/>
      <c r="CE780" s="372"/>
      <c r="CF780" s="372"/>
      <c r="CG780" s="372"/>
      <c r="CH780" s="372"/>
      <c r="CI780" s="372"/>
      <c r="CJ780" s="372"/>
      <c r="CK780" s="372"/>
      <c r="CL780" s="372"/>
      <c r="CM780" s="372"/>
      <c r="CN780" s="372"/>
      <c r="CO780" s="372"/>
      <c r="CP780" s="372"/>
      <c r="CQ780" s="372"/>
      <c r="CR780" s="372"/>
      <c r="CS780" s="372"/>
      <c r="CT780" s="372"/>
      <c r="CU780" s="372"/>
      <c r="CV780" s="372"/>
      <c r="CW780" s="372"/>
      <c r="CX780" s="372"/>
      <c r="CY780" s="372"/>
      <c r="CZ780" s="372"/>
    </row>
    <row r="781" ht="25.15" customHeight="true" x14ac:dyDescent="0.2">
      <c r="C781" s="652"/>
      <c r="D781" s="652"/>
      <c r="E781" s="652"/>
      <c r="F781" s="652"/>
      <c r="G781" s="652"/>
      <c r="H781" s="652"/>
      <c r="I781" s="652"/>
      <c r="J781" s="652"/>
      <c r="K781" s="652"/>
      <c r="L781" s="652"/>
      <c r="M781" s="652"/>
      <c r="N781" s="652"/>
      <c r="O781" s="652"/>
      <c r="P781" s="652"/>
      <c r="Q781" s="652"/>
      <c r="BA781" s="372"/>
      <c r="BB781" s="451"/>
      <c r="BC781" s="372"/>
      <c r="BD781" s="372"/>
      <c r="BE781" s="372"/>
      <c r="BF781" s="372"/>
      <c r="BG781" s="372"/>
      <c r="BH781" s="372"/>
      <c r="BI781" s="372"/>
      <c r="BJ781" s="372"/>
      <c r="BK781" s="372"/>
      <c r="BL781" s="372"/>
      <c r="BM781" s="372"/>
      <c r="BN781" s="372"/>
      <c r="BO781" s="372"/>
      <c r="BP781" s="372"/>
      <c r="BQ781" s="372"/>
      <c r="BR781" s="372"/>
      <c r="BS781" s="372"/>
      <c r="BT781" s="372"/>
      <c r="BU781" s="372"/>
      <c r="BV781" s="372"/>
      <c r="BW781" s="372"/>
      <c r="BX781" s="372"/>
      <c r="BY781" s="372"/>
      <c r="BZ781" s="372"/>
      <c r="CA781" s="372"/>
      <c r="CB781" s="372"/>
      <c r="CC781" s="372"/>
      <c r="CD781" s="372"/>
      <c r="CE781" s="372"/>
      <c r="CF781" s="372"/>
      <c r="CG781" s="372"/>
      <c r="CH781" s="372"/>
      <c r="CI781" s="372"/>
      <c r="CJ781" s="372"/>
      <c r="CK781" s="372"/>
      <c r="CL781" s="372"/>
      <c r="CM781" s="372"/>
      <c r="CN781" s="372"/>
      <c r="CO781" s="372"/>
      <c r="CP781" s="372"/>
      <c r="CQ781" s="372"/>
      <c r="CR781" s="372"/>
      <c r="CS781" s="372"/>
      <c r="CT781" s="372"/>
      <c r="CU781" s="372"/>
      <c r="CV781" s="372"/>
      <c r="CW781" s="372"/>
      <c r="CX781" s="372"/>
      <c r="CY781" s="372"/>
      <c r="CZ781" s="372"/>
    </row>
    <row r="782" ht="25.15" customHeight="true" x14ac:dyDescent="0.2">
      <c r="C782" s="652"/>
      <c r="D782" s="652"/>
      <c r="E782" s="652"/>
      <c r="F782" s="652"/>
      <c r="G782" s="652"/>
      <c r="H782" s="652"/>
      <c r="I782" s="652"/>
      <c r="J782" s="652"/>
      <c r="K782" s="652"/>
      <c r="L782" s="652"/>
      <c r="M782" s="652"/>
      <c r="N782" s="652"/>
      <c r="O782" s="652"/>
      <c r="P782" s="652"/>
      <c r="Q782" s="652"/>
      <c r="BA782" s="372"/>
      <c r="BB782" s="451"/>
      <c r="BC782" s="372"/>
      <c r="BD782" s="372"/>
      <c r="BE782" s="372"/>
      <c r="BF782" s="372"/>
      <c r="BG782" s="372"/>
      <c r="BH782" s="372"/>
      <c r="BI782" s="372"/>
      <c r="BJ782" s="372"/>
      <c r="BK782" s="372"/>
      <c r="BL782" s="372"/>
      <c r="BM782" s="372"/>
      <c r="BN782" s="372"/>
      <c r="BO782" s="372"/>
      <c r="BP782" s="372"/>
      <c r="BQ782" s="372"/>
      <c r="BR782" s="372"/>
      <c r="BS782" s="372"/>
      <c r="BT782" s="372"/>
      <c r="BU782" s="372"/>
      <c r="BV782" s="372"/>
      <c r="BW782" s="372"/>
      <c r="BX782" s="372"/>
      <c r="BY782" s="372"/>
      <c r="BZ782" s="372"/>
      <c r="CA782" s="372"/>
      <c r="CB782" s="372"/>
      <c r="CC782" s="372"/>
      <c r="CD782" s="372"/>
      <c r="CE782" s="372"/>
      <c r="CF782" s="372"/>
      <c r="CG782" s="372"/>
      <c r="CH782" s="372"/>
      <c r="CI782" s="372"/>
      <c r="CJ782" s="372"/>
      <c r="CK782" s="372"/>
      <c r="CL782" s="372"/>
      <c r="CM782" s="372"/>
      <c r="CN782" s="372"/>
      <c r="CO782" s="372"/>
      <c r="CP782" s="372"/>
      <c r="CQ782" s="372"/>
      <c r="CR782" s="372"/>
      <c r="CS782" s="372"/>
      <c r="CT782" s="372"/>
      <c r="CU782" s="372"/>
      <c r="CV782" s="372"/>
      <c r="CW782" s="372"/>
      <c r="CX782" s="372"/>
      <c r="CY782" s="372"/>
      <c r="CZ782" s="372"/>
    </row>
    <row r="783" ht="25.15" customHeight="true" x14ac:dyDescent="0.2">
      <c r="C783" s="652"/>
      <c r="D783" s="652"/>
      <c r="E783" s="652"/>
      <c r="F783" s="652"/>
      <c r="G783" s="652"/>
      <c r="H783" s="652"/>
      <c r="I783" s="652"/>
      <c r="J783" s="652"/>
      <c r="K783" s="652"/>
      <c r="L783" s="652"/>
      <c r="M783" s="652"/>
      <c r="N783" s="652"/>
      <c r="O783" s="652"/>
      <c r="P783" s="652"/>
      <c r="Q783" s="652"/>
      <c r="BA783" s="372"/>
      <c r="BB783" s="451"/>
      <c r="BC783" s="372"/>
      <c r="BD783" s="372"/>
      <c r="BE783" s="372"/>
      <c r="BF783" s="372"/>
      <c r="BG783" s="372"/>
      <c r="BH783" s="372"/>
      <c r="BI783" s="372"/>
      <c r="BJ783" s="372"/>
      <c r="BK783" s="372"/>
      <c r="BL783" s="372"/>
      <c r="BM783" s="372"/>
      <c r="BN783" s="372"/>
      <c r="BO783" s="372"/>
      <c r="BP783" s="372"/>
      <c r="BQ783" s="372"/>
      <c r="BR783" s="372"/>
      <c r="BS783" s="372"/>
      <c r="BT783" s="372"/>
      <c r="BU783" s="372"/>
      <c r="BV783" s="372"/>
      <c r="BW783" s="372"/>
      <c r="BX783" s="372"/>
      <c r="BY783" s="372"/>
      <c r="BZ783" s="372"/>
      <c r="CA783" s="372"/>
      <c r="CB783" s="372"/>
      <c r="CC783" s="372"/>
      <c r="CD783" s="372"/>
      <c r="CE783" s="372"/>
      <c r="CF783" s="372"/>
      <c r="CG783" s="372"/>
      <c r="CH783" s="372"/>
      <c r="CI783" s="372"/>
      <c r="CJ783" s="372"/>
      <c r="CK783" s="372"/>
      <c r="CL783" s="372"/>
      <c r="CM783" s="372"/>
      <c r="CN783" s="372"/>
      <c r="CO783" s="372"/>
      <c r="CP783" s="372"/>
      <c r="CQ783" s="372"/>
      <c r="CR783" s="372"/>
      <c r="CS783" s="372"/>
      <c r="CT783" s="372"/>
      <c r="CU783" s="372"/>
      <c r="CV783" s="372"/>
      <c r="CW783" s="372"/>
      <c r="CX783" s="372"/>
      <c r="CY783" s="372"/>
      <c r="CZ783" s="372"/>
    </row>
    <row r="784" ht="25.15" customHeight="true" x14ac:dyDescent="0.2">
      <c r="C784" s="652"/>
      <c r="D784" s="652"/>
      <c r="E784" s="652"/>
      <c r="F784" s="652"/>
      <c r="G784" s="652"/>
      <c r="H784" s="652"/>
      <c r="I784" s="652"/>
      <c r="J784" s="652"/>
      <c r="K784" s="652"/>
      <c r="L784" s="652"/>
      <c r="M784" s="652"/>
      <c r="N784" s="652"/>
      <c r="O784" s="652"/>
      <c r="P784" s="652"/>
      <c r="Q784" s="652"/>
      <c r="BA784" s="372"/>
      <c r="BB784" s="451"/>
      <c r="BC784" s="372"/>
      <c r="BD784" s="372"/>
      <c r="BE784" s="372"/>
      <c r="BF784" s="372"/>
      <c r="BG784" s="372"/>
      <c r="BH784" s="372"/>
      <c r="BI784" s="372"/>
      <c r="BJ784" s="372"/>
      <c r="BK784" s="372"/>
      <c r="BL784" s="372"/>
      <c r="BM784" s="372"/>
      <c r="BN784" s="372"/>
      <c r="BO784" s="372"/>
      <c r="BP784" s="372"/>
      <c r="BQ784" s="372"/>
      <c r="BR784" s="372"/>
      <c r="BS784" s="372"/>
      <c r="BT784" s="372"/>
      <c r="BU784" s="372"/>
      <c r="BV784" s="372"/>
      <c r="BW784" s="372"/>
      <c r="BX784" s="372"/>
      <c r="BY784" s="372"/>
      <c r="BZ784" s="372"/>
      <c r="CA784" s="372"/>
      <c r="CB784" s="372"/>
      <c r="CC784" s="372"/>
      <c r="CD784" s="372"/>
      <c r="CE784" s="372"/>
      <c r="CF784" s="372"/>
      <c r="CG784" s="372"/>
      <c r="CH784" s="372"/>
      <c r="CI784" s="372"/>
      <c r="CJ784" s="372"/>
      <c r="CK784" s="372"/>
      <c r="CL784" s="372"/>
      <c r="CM784" s="372"/>
      <c r="CN784" s="372"/>
      <c r="CO784" s="372"/>
      <c r="CP784" s="372"/>
      <c r="CQ784" s="372"/>
      <c r="CR784" s="372"/>
      <c r="CS784" s="372"/>
      <c r="CT784" s="372"/>
      <c r="CU784" s="372"/>
      <c r="CV784" s="372"/>
      <c r="CW784" s="372"/>
      <c r="CX784" s="372"/>
      <c r="CY784" s="372"/>
      <c r="CZ784" s="372"/>
    </row>
    <row r="785" ht="25.15" customHeight="true" x14ac:dyDescent="0.2">
      <c r="C785" s="652"/>
      <c r="D785" s="652"/>
      <c r="E785" s="652"/>
      <c r="F785" s="652"/>
      <c r="G785" s="652"/>
      <c r="H785" s="652"/>
      <c r="I785" s="652"/>
      <c r="J785" s="652"/>
      <c r="K785" s="652"/>
      <c r="L785" s="652"/>
      <c r="M785" s="652"/>
      <c r="N785" s="652"/>
      <c r="O785" s="652"/>
      <c r="P785" s="652"/>
      <c r="Q785" s="652"/>
      <c r="BA785" s="372"/>
      <c r="BB785" s="451"/>
      <c r="BC785" s="372"/>
      <c r="BD785" s="372"/>
      <c r="BE785" s="372"/>
      <c r="BF785" s="372"/>
      <c r="BG785" s="372"/>
      <c r="BH785" s="372"/>
      <c r="BI785" s="372"/>
      <c r="BJ785" s="372"/>
      <c r="BK785" s="372"/>
      <c r="BL785" s="372"/>
      <c r="BM785" s="372"/>
      <c r="BN785" s="372"/>
      <c r="BO785" s="372"/>
      <c r="BP785" s="372"/>
      <c r="BQ785" s="372"/>
      <c r="BR785" s="372"/>
      <c r="BS785" s="372"/>
      <c r="BT785" s="372"/>
      <c r="BU785" s="372"/>
      <c r="BV785" s="372"/>
      <c r="BW785" s="372"/>
      <c r="BX785" s="372"/>
      <c r="BY785" s="372"/>
      <c r="BZ785" s="372"/>
      <c r="CA785" s="372"/>
      <c r="CB785" s="372"/>
      <c r="CC785" s="372"/>
      <c r="CD785" s="372"/>
      <c r="CE785" s="372"/>
      <c r="CF785" s="372"/>
      <c r="CG785" s="372"/>
      <c r="CH785" s="372"/>
      <c r="CI785" s="372"/>
      <c r="CJ785" s="372"/>
      <c r="CK785" s="372"/>
      <c r="CL785" s="372"/>
      <c r="CM785" s="372"/>
      <c r="CN785" s="372"/>
      <c r="CO785" s="372"/>
      <c r="CP785" s="372"/>
      <c r="CQ785" s="372"/>
      <c r="CR785" s="372"/>
      <c r="CS785" s="372"/>
      <c r="CT785" s="372"/>
      <c r="CU785" s="372"/>
      <c r="CV785" s="372"/>
      <c r="CW785" s="372"/>
      <c r="CX785" s="372"/>
      <c r="CY785" s="372"/>
      <c r="CZ785" s="372"/>
    </row>
    <row r="786" ht="25.15" customHeight="true" x14ac:dyDescent="0.2">
      <c r="C786" s="652"/>
      <c r="D786" s="652"/>
      <c r="E786" s="652"/>
      <c r="F786" s="652"/>
      <c r="G786" s="652"/>
      <c r="H786" s="652"/>
      <c r="I786" s="652"/>
      <c r="J786" s="652"/>
      <c r="K786" s="652"/>
      <c r="L786" s="652"/>
      <c r="M786" s="652"/>
      <c r="N786" s="652"/>
      <c r="O786" s="652"/>
      <c r="P786" s="652"/>
      <c r="Q786" s="652"/>
      <c r="BA786" s="372"/>
      <c r="BB786" s="451"/>
      <c r="BC786" s="372"/>
      <c r="BD786" s="372"/>
      <c r="BE786" s="372"/>
      <c r="BF786" s="372"/>
      <c r="BG786" s="372"/>
      <c r="BH786" s="372"/>
      <c r="BI786" s="372"/>
      <c r="BJ786" s="372"/>
      <c r="BK786" s="372"/>
      <c r="BL786" s="372"/>
      <c r="BM786" s="372"/>
      <c r="BN786" s="372"/>
      <c r="BO786" s="372"/>
      <c r="BP786" s="372"/>
      <c r="BQ786" s="372"/>
      <c r="BR786" s="372"/>
      <c r="BS786" s="372"/>
      <c r="BT786" s="372"/>
      <c r="BU786" s="372"/>
      <c r="BV786" s="372"/>
      <c r="BW786" s="372"/>
      <c r="BX786" s="372"/>
      <c r="BY786" s="372"/>
      <c r="BZ786" s="372"/>
      <c r="CA786" s="372"/>
      <c r="CB786" s="372"/>
      <c r="CC786" s="372"/>
      <c r="CD786" s="372"/>
      <c r="CE786" s="372"/>
      <c r="CF786" s="372"/>
      <c r="CG786" s="372"/>
      <c r="CH786" s="372"/>
      <c r="CI786" s="372"/>
      <c r="CJ786" s="372"/>
      <c r="CK786" s="372"/>
      <c r="CL786" s="372"/>
      <c r="CM786" s="372"/>
      <c r="CN786" s="372"/>
      <c r="CO786" s="372"/>
      <c r="CP786" s="372"/>
      <c r="CQ786" s="372"/>
      <c r="CR786" s="372"/>
      <c r="CS786" s="372"/>
      <c r="CT786" s="372"/>
      <c r="CU786" s="372"/>
      <c r="CV786" s="372"/>
      <c r="CW786" s="372"/>
      <c r="CX786" s="372"/>
      <c r="CY786" s="372"/>
      <c r="CZ786" s="372"/>
    </row>
    <row r="787" ht="25.15" customHeight="true" x14ac:dyDescent="0.2">
      <c r="C787" s="652"/>
      <c r="D787" s="652"/>
      <c r="E787" s="652"/>
      <c r="F787" s="652"/>
      <c r="G787" s="652"/>
      <c r="H787" s="652"/>
      <c r="I787" s="652"/>
      <c r="J787" s="652"/>
      <c r="K787" s="652"/>
      <c r="L787" s="652"/>
      <c r="M787" s="652"/>
      <c r="N787" s="652"/>
      <c r="O787" s="652"/>
      <c r="P787" s="652"/>
      <c r="Q787" s="652"/>
      <c r="BA787" s="372"/>
      <c r="BB787" s="451"/>
      <c r="BC787" s="372"/>
      <c r="BD787" s="372"/>
      <c r="BE787" s="372"/>
      <c r="BF787" s="372"/>
      <c r="BG787" s="372"/>
      <c r="BH787" s="372"/>
      <c r="BI787" s="372"/>
      <c r="BJ787" s="372"/>
      <c r="BK787" s="372"/>
      <c r="BL787" s="372"/>
      <c r="BM787" s="372"/>
      <c r="BN787" s="372"/>
      <c r="BO787" s="372"/>
      <c r="BP787" s="372"/>
      <c r="BQ787" s="372"/>
      <c r="BR787" s="372"/>
      <c r="BS787" s="372"/>
      <c r="BT787" s="372"/>
      <c r="BU787" s="372"/>
      <c r="BV787" s="372"/>
      <c r="BW787" s="372"/>
      <c r="BX787" s="372"/>
      <c r="BY787" s="372"/>
      <c r="BZ787" s="372"/>
      <c r="CA787" s="372"/>
      <c r="CB787" s="372"/>
      <c r="CC787" s="372"/>
      <c r="CD787" s="372"/>
      <c r="CE787" s="372"/>
      <c r="CF787" s="372"/>
      <c r="CG787" s="372"/>
      <c r="CH787" s="372"/>
      <c r="CI787" s="372"/>
      <c r="CJ787" s="372"/>
      <c r="CK787" s="372"/>
      <c r="CL787" s="372"/>
      <c r="CM787" s="372"/>
      <c r="CN787" s="372"/>
      <c r="CO787" s="372"/>
      <c r="CP787" s="372"/>
      <c r="CQ787" s="372"/>
      <c r="CR787" s="372"/>
      <c r="CS787" s="372"/>
      <c r="CT787" s="372"/>
      <c r="CU787" s="372"/>
      <c r="CV787" s="372"/>
      <c r="CW787" s="372"/>
      <c r="CX787" s="372"/>
      <c r="CY787" s="372"/>
      <c r="CZ787" s="372"/>
    </row>
    <row r="788" ht="25.15" customHeight="true" x14ac:dyDescent="0.2">
      <c r="C788" s="652"/>
      <c r="D788" s="652"/>
      <c r="E788" s="652"/>
      <c r="F788" s="652"/>
      <c r="G788" s="652"/>
      <c r="H788" s="652"/>
      <c r="I788" s="652"/>
      <c r="J788" s="652"/>
      <c r="K788" s="652"/>
      <c r="L788" s="652"/>
      <c r="M788" s="652"/>
      <c r="N788" s="652"/>
      <c r="O788" s="652"/>
      <c r="P788" s="652"/>
      <c r="Q788" s="652"/>
      <c r="BA788" s="372"/>
      <c r="BB788" s="451"/>
      <c r="BC788" s="372"/>
      <c r="BD788" s="372"/>
      <c r="BE788" s="372"/>
      <c r="BF788" s="372"/>
      <c r="BG788" s="372"/>
      <c r="BH788" s="372"/>
      <c r="BI788" s="372"/>
      <c r="BJ788" s="372"/>
      <c r="BK788" s="372"/>
      <c r="BL788" s="372"/>
      <c r="BM788" s="372"/>
      <c r="BN788" s="372"/>
      <c r="BO788" s="372"/>
      <c r="BP788" s="372"/>
      <c r="BQ788" s="372"/>
      <c r="BR788" s="372"/>
      <c r="BS788" s="372"/>
      <c r="BT788" s="372"/>
      <c r="BU788" s="372"/>
      <c r="BV788" s="372"/>
      <c r="BW788" s="372"/>
      <c r="BX788" s="372"/>
      <c r="BY788" s="372"/>
      <c r="BZ788" s="372"/>
      <c r="CA788" s="372"/>
      <c r="CB788" s="372"/>
      <c r="CC788" s="372"/>
      <c r="CD788" s="372"/>
      <c r="CE788" s="372"/>
      <c r="CF788" s="372"/>
      <c r="CG788" s="372"/>
      <c r="CH788" s="372"/>
      <c r="CI788" s="372"/>
      <c r="CJ788" s="372"/>
      <c r="CK788" s="372"/>
      <c r="CL788" s="372"/>
      <c r="CM788" s="372"/>
      <c r="CN788" s="372"/>
      <c r="CO788" s="372"/>
      <c r="CP788" s="372"/>
      <c r="CQ788" s="372"/>
      <c r="CR788" s="372"/>
      <c r="CS788" s="372"/>
      <c r="CT788" s="372"/>
      <c r="CU788" s="372"/>
      <c r="CV788" s="372"/>
      <c r="CW788" s="372"/>
      <c r="CX788" s="372"/>
      <c r="CY788" s="372"/>
      <c r="CZ788" s="372"/>
    </row>
    <row r="789" ht="25.15" customHeight="true" x14ac:dyDescent="0.2">
      <c r="C789" s="652"/>
      <c r="D789" s="652"/>
      <c r="E789" s="652"/>
      <c r="F789" s="652"/>
      <c r="G789" s="652"/>
      <c r="H789" s="652"/>
      <c r="I789" s="652"/>
      <c r="J789" s="652"/>
      <c r="K789" s="652"/>
      <c r="L789" s="652"/>
      <c r="M789" s="652"/>
      <c r="N789" s="652"/>
      <c r="O789" s="652"/>
      <c r="P789" s="652"/>
      <c r="Q789" s="652"/>
      <c r="BA789" s="372"/>
      <c r="BB789" s="451"/>
      <c r="BC789" s="372"/>
      <c r="BD789" s="372"/>
      <c r="BE789" s="372"/>
      <c r="BF789" s="372"/>
      <c r="BG789" s="372"/>
      <c r="BH789" s="372"/>
      <c r="BI789" s="372"/>
      <c r="BJ789" s="372"/>
      <c r="BK789" s="372"/>
      <c r="BL789" s="372"/>
      <c r="BM789" s="372"/>
      <c r="BN789" s="372"/>
      <c r="BO789" s="372"/>
      <c r="BP789" s="372"/>
      <c r="BQ789" s="372"/>
      <c r="BR789" s="372"/>
      <c r="BS789" s="372"/>
      <c r="BT789" s="372"/>
      <c r="BU789" s="372"/>
      <c r="BV789" s="372"/>
      <c r="BW789" s="372"/>
      <c r="BX789" s="372"/>
      <c r="BY789" s="372"/>
      <c r="BZ789" s="372"/>
      <c r="CA789" s="372"/>
      <c r="CB789" s="372"/>
      <c r="CC789" s="372"/>
      <c r="CD789" s="372"/>
      <c r="CE789" s="372"/>
      <c r="CF789" s="372"/>
      <c r="CG789" s="372"/>
      <c r="CH789" s="372"/>
      <c r="CI789" s="372"/>
      <c r="CJ789" s="372"/>
      <c r="CK789" s="372"/>
      <c r="CL789" s="372"/>
      <c r="CM789" s="372"/>
      <c r="CN789" s="372"/>
      <c r="CO789" s="372"/>
      <c r="CP789" s="372"/>
      <c r="CQ789" s="372"/>
      <c r="CR789" s="372"/>
      <c r="CS789" s="372"/>
      <c r="CT789" s="372"/>
      <c r="CU789" s="372"/>
      <c r="CV789" s="372"/>
      <c r="CW789" s="372"/>
      <c r="CX789" s="372"/>
      <c r="CY789" s="372"/>
      <c r="CZ789" s="372"/>
    </row>
    <row r="790" ht="25.15" customHeight="true" x14ac:dyDescent="0.2">
      <c r="C790" s="652"/>
      <c r="D790" s="652"/>
      <c r="E790" s="652"/>
      <c r="F790" s="652"/>
      <c r="G790" s="652"/>
      <c r="H790" s="652"/>
      <c r="I790" s="652"/>
      <c r="J790" s="652"/>
      <c r="K790" s="652"/>
      <c r="L790" s="652"/>
      <c r="M790" s="652"/>
      <c r="N790" s="652"/>
      <c r="O790" s="652"/>
      <c r="P790" s="652"/>
      <c r="Q790" s="652"/>
      <c r="BA790" s="372"/>
      <c r="BB790" s="451"/>
      <c r="BC790" s="372"/>
      <c r="BD790" s="372"/>
      <c r="BE790" s="372"/>
      <c r="BF790" s="372"/>
      <c r="BG790" s="372"/>
      <c r="BH790" s="372"/>
      <c r="BI790" s="372"/>
      <c r="BJ790" s="372"/>
      <c r="BK790" s="372"/>
      <c r="BL790" s="372"/>
      <c r="BM790" s="372"/>
      <c r="BN790" s="372"/>
      <c r="BO790" s="372"/>
      <c r="BP790" s="372"/>
      <c r="BQ790" s="372"/>
      <c r="BR790" s="372"/>
      <c r="BS790" s="372"/>
      <c r="BT790" s="372"/>
      <c r="BU790" s="372"/>
      <c r="BV790" s="372"/>
      <c r="BW790" s="372"/>
      <c r="BX790" s="372"/>
      <c r="BY790" s="372"/>
      <c r="BZ790" s="372"/>
      <c r="CA790" s="372"/>
      <c r="CB790" s="372"/>
      <c r="CC790" s="372"/>
      <c r="CD790" s="372"/>
      <c r="CE790" s="372"/>
      <c r="CF790" s="372"/>
      <c r="CG790" s="372"/>
      <c r="CH790" s="372"/>
      <c r="CI790" s="372"/>
      <c r="CJ790" s="372"/>
      <c r="CK790" s="372"/>
      <c r="CL790" s="372"/>
      <c r="CM790" s="372"/>
      <c r="CN790" s="372"/>
      <c r="CO790" s="372"/>
      <c r="CP790" s="372"/>
      <c r="CQ790" s="372"/>
      <c r="CR790" s="372"/>
      <c r="CS790" s="372"/>
      <c r="CT790" s="372"/>
      <c r="CU790" s="372"/>
      <c r="CV790" s="372"/>
      <c r="CW790" s="372"/>
      <c r="CX790" s="372"/>
      <c r="CY790" s="372"/>
      <c r="CZ790" s="372"/>
    </row>
    <row r="791" ht="25.15" customHeight="true" x14ac:dyDescent="0.2">
      <c r="C791" s="652"/>
      <c r="D791" s="652"/>
      <c r="E791" s="652"/>
      <c r="F791" s="652"/>
      <c r="G791" s="652"/>
      <c r="H791" s="652"/>
      <c r="I791" s="652"/>
      <c r="J791" s="652"/>
      <c r="K791" s="652"/>
      <c r="L791" s="652"/>
      <c r="M791" s="652"/>
      <c r="N791" s="652"/>
      <c r="O791" s="652"/>
      <c r="P791" s="652"/>
      <c r="Q791" s="652"/>
      <c r="BA791" s="372"/>
      <c r="BB791" s="451"/>
      <c r="BC791" s="372"/>
      <c r="BD791" s="372"/>
      <c r="BE791" s="372"/>
      <c r="BF791" s="372"/>
      <c r="BG791" s="372"/>
      <c r="BH791" s="372"/>
      <c r="BI791" s="372"/>
      <c r="BJ791" s="372"/>
      <c r="BK791" s="372"/>
      <c r="BL791" s="372"/>
      <c r="BM791" s="372"/>
      <c r="BN791" s="372"/>
      <c r="BO791" s="372"/>
      <c r="BP791" s="372"/>
      <c r="BQ791" s="372"/>
      <c r="BR791" s="372"/>
      <c r="BS791" s="372"/>
      <c r="BT791" s="372"/>
      <c r="BU791" s="372"/>
      <c r="BV791" s="372"/>
      <c r="BW791" s="372"/>
      <c r="BX791" s="372"/>
      <c r="BY791" s="372"/>
      <c r="BZ791" s="372"/>
      <c r="CA791" s="372"/>
      <c r="CB791" s="372"/>
      <c r="CC791" s="372"/>
      <c r="CD791" s="372"/>
      <c r="CE791" s="372"/>
      <c r="CF791" s="372"/>
      <c r="CG791" s="372"/>
      <c r="CH791" s="372"/>
      <c r="CI791" s="372"/>
      <c r="CJ791" s="372"/>
      <c r="CK791" s="372"/>
      <c r="CL791" s="372"/>
      <c r="CM791" s="372"/>
      <c r="CN791" s="372"/>
      <c r="CO791" s="372"/>
      <c r="CP791" s="372"/>
      <c r="CQ791" s="372"/>
      <c r="CR791" s="372"/>
      <c r="CS791" s="372"/>
      <c r="CT791" s="372"/>
      <c r="CU791" s="372"/>
      <c r="CV791" s="372"/>
      <c r="CW791" s="372"/>
      <c r="CX791" s="372"/>
      <c r="CY791" s="372"/>
      <c r="CZ791" s="372"/>
    </row>
    <row r="792" ht="25.15" customHeight="true" x14ac:dyDescent="0.2">
      <c r="C792" s="652"/>
      <c r="D792" s="652"/>
      <c r="E792" s="652"/>
      <c r="F792" s="652"/>
      <c r="G792" s="652"/>
      <c r="H792" s="652"/>
      <c r="I792" s="652"/>
      <c r="J792" s="652"/>
      <c r="K792" s="652"/>
      <c r="L792" s="652"/>
      <c r="M792" s="652"/>
      <c r="N792" s="652"/>
      <c r="O792" s="652"/>
      <c r="P792" s="652"/>
      <c r="Q792" s="652"/>
      <c r="BA792" s="372"/>
      <c r="BB792" s="451"/>
      <c r="BC792" s="372"/>
      <c r="BD792" s="372"/>
      <c r="BE792" s="372"/>
      <c r="BF792" s="372"/>
      <c r="BG792" s="372"/>
      <c r="BH792" s="372"/>
      <c r="BI792" s="372"/>
      <c r="BJ792" s="372"/>
      <c r="BK792" s="372"/>
      <c r="BL792" s="372"/>
      <c r="BM792" s="372"/>
      <c r="BN792" s="372"/>
      <c r="BO792" s="372"/>
      <c r="BP792" s="372"/>
      <c r="BQ792" s="372"/>
      <c r="BR792" s="372"/>
      <c r="BS792" s="372"/>
      <c r="BT792" s="372"/>
      <c r="BU792" s="372"/>
      <c r="BV792" s="372"/>
      <c r="BW792" s="372"/>
      <c r="BX792" s="372"/>
      <c r="BY792" s="372"/>
      <c r="BZ792" s="372"/>
      <c r="CA792" s="372"/>
      <c r="CB792" s="372"/>
      <c r="CC792" s="372"/>
      <c r="CD792" s="372"/>
      <c r="CE792" s="372"/>
      <c r="CF792" s="372"/>
      <c r="CG792" s="372"/>
      <c r="CH792" s="372"/>
      <c r="CI792" s="372"/>
      <c r="CJ792" s="372"/>
      <c r="CK792" s="372"/>
      <c r="CL792" s="372"/>
      <c r="CM792" s="372"/>
      <c r="CN792" s="372"/>
      <c r="CO792" s="372"/>
      <c r="CP792" s="372"/>
      <c r="CQ792" s="372"/>
      <c r="CR792" s="372"/>
      <c r="CS792" s="372"/>
      <c r="CT792" s="372"/>
      <c r="CU792" s="372"/>
      <c r="CV792" s="372"/>
      <c r="CW792" s="372"/>
      <c r="CX792" s="372"/>
      <c r="CY792" s="372"/>
      <c r="CZ792" s="372"/>
    </row>
    <row r="793" ht="25.15" customHeight="true" x14ac:dyDescent="0.2">
      <c r="C793" s="652"/>
      <c r="D793" s="652"/>
      <c r="E793" s="652"/>
      <c r="F793" s="652"/>
      <c r="G793" s="652"/>
      <c r="H793" s="652"/>
      <c r="I793" s="652"/>
      <c r="J793" s="652"/>
      <c r="K793" s="652"/>
      <c r="L793" s="652"/>
      <c r="M793" s="652"/>
      <c r="N793" s="652"/>
      <c r="O793" s="652"/>
      <c r="P793" s="652"/>
      <c r="Q793" s="652"/>
      <c r="BA793" s="372"/>
      <c r="BB793" s="451"/>
      <c r="BC793" s="372"/>
      <c r="BD793" s="372"/>
      <c r="BE793" s="372"/>
      <c r="BF793" s="372"/>
      <c r="BG793" s="372"/>
      <c r="BH793" s="372"/>
      <c r="BI793" s="372"/>
      <c r="BJ793" s="372"/>
      <c r="BK793" s="372"/>
      <c r="BL793" s="372"/>
      <c r="BM793" s="372"/>
      <c r="BN793" s="372"/>
      <c r="BO793" s="372"/>
      <c r="BP793" s="372"/>
      <c r="BQ793" s="372"/>
      <c r="BR793" s="372"/>
      <c r="BS793" s="372"/>
      <c r="BT793" s="372"/>
      <c r="BU793" s="372"/>
      <c r="BV793" s="372"/>
      <c r="BW793" s="372"/>
      <c r="BX793" s="372"/>
      <c r="BY793" s="372"/>
      <c r="BZ793" s="372"/>
      <c r="CA793" s="372"/>
      <c r="CB793" s="372"/>
      <c r="CC793" s="372"/>
      <c r="CD793" s="372"/>
      <c r="CE793" s="372"/>
      <c r="CF793" s="372"/>
      <c r="CG793" s="372"/>
      <c r="CH793" s="372"/>
      <c r="CI793" s="372"/>
      <c r="CJ793" s="372"/>
      <c r="CK793" s="372"/>
      <c r="CL793" s="372"/>
      <c r="CM793" s="372"/>
      <c r="CN793" s="372"/>
      <c r="CO793" s="372"/>
      <c r="CP793" s="372"/>
      <c r="CQ793" s="372"/>
      <c r="CR793" s="372"/>
      <c r="CS793" s="372"/>
      <c r="CT793" s="372"/>
      <c r="CU793" s="372"/>
      <c r="CV793" s="372"/>
      <c r="CW793" s="372"/>
      <c r="CX793" s="372"/>
      <c r="CY793" s="372"/>
      <c r="CZ793" s="372"/>
    </row>
    <row r="794" ht="25.15" customHeight="true" x14ac:dyDescent="0.2">
      <c r="C794" s="652"/>
      <c r="D794" s="652"/>
      <c r="E794" s="652"/>
      <c r="F794" s="652"/>
      <c r="G794" s="652"/>
      <c r="H794" s="652"/>
      <c r="I794" s="652"/>
      <c r="J794" s="652"/>
      <c r="K794" s="652"/>
      <c r="L794" s="652"/>
      <c r="M794" s="652"/>
      <c r="N794" s="652"/>
      <c r="O794" s="652"/>
      <c r="P794" s="652"/>
      <c r="Q794" s="652"/>
      <c r="BA794" s="372"/>
      <c r="BB794" s="451"/>
      <c r="BC794" s="372"/>
      <c r="BD794" s="372"/>
      <c r="BE794" s="372"/>
      <c r="BF794" s="372"/>
      <c r="BG794" s="372"/>
      <c r="BH794" s="372"/>
      <c r="BI794" s="372"/>
      <c r="BJ794" s="372"/>
      <c r="BK794" s="372"/>
      <c r="BL794" s="372"/>
      <c r="BM794" s="372"/>
      <c r="BN794" s="372"/>
      <c r="BO794" s="372"/>
      <c r="BP794" s="372"/>
      <c r="BQ794" s="372"/>
      <c r="BR794" s="372"/>
      <c r="BS794" s="372"/>
      <c r="BT794" s="372"/>
      <c r="BU794" s="372"/>
      <c r="BV794" s="372"/>
      <c r="BW794" s="372"/>
      <c r="BX794" s="372"/>
      <c r="BY794" s="372"/>
      <c r="BZ794" s="372"/>
      <c r="CA794" s="372"/>
      <c r="CB794" s="372"/>
      <c r="CC794" s="372"/>
      <c r="CD794" s="372"/>
      <c r="CE794" s="372"/>
      <c r="CF794" s="372"/>
      <c r="CG794" s="372"/>
      <c r="CH794" s="372"/>
      <c r="CI794" s="372"/>
      <c r="CJ794" s="372"/>
      <c r="CK794" s="372"/>
      <c r="CL794" s="372"/>
      <c r="CM794" s="372"/>
      <c r="CN794" s="372"/>
      <c r="CO794" s="372"/>
      <c r="CP794" s="372"/>
      <c r="CQ794" s="372"/>
      <c r="CR794" s="372"/>
      <c r="CS794" s="372"/>
      <c r="CT794" s="372"/>
      <c r="CU794" s="372"/>
      <c r="CV794" s="372"/>
      <c r="CW794" s="372"/>
      <c r="CX794" s="372"/>
      <c r="CY794" s="372"/>
      <c r="CZ794" s="372"/>
    </row>
    <row r="795" ht="25.15" customHeight="true" x14ac:dyDescent="0.2">
      <c r="C795" s="652"/>
      <c r="D795" s="652"/>
      <c r="E795" s="652"/>
      <c r="F795" s="652"/>
      <c r="G795" s="652"/>
      <c r="H795" s="652"/>
      <c r="I795" s="652"/>
      <c r="J795" s="652"/>
      <c r="K795" s="652"/>
      <c r="L795" s="652"/>
      <c r="M795" s="652"/>
      <c r="N795" s="652"/>
      <c r="O795" s="652"/>
      <c r="P795" s="652"/>
      <c r="Q795" s="652"/>
      <c r="BA795" s="372"/>
      <c r="BB795" s="451"/>
      <c r="BC795" s="372"/>
      <c r="BD795" s="372"/>
      <c r="BE795" s="372"/>
      <c r="BF795" s="372"/>
      <c r="BG795" s="372"/>
      <c r="BH795" s="372"/>
      <c r="BI795" s="372"/>
      <c r="BJ795" s="372"/>
      <c r="BK795" s="372"/>
      <c r="BL795" s="372"/>
      <c r="BM795" s="372"/>
      <c r="BN795" s="372"/>
      <c r="BO795" s="372"/>
      <c r="BP795" s="372"/>
      <c r="BQ795" s="372"/>
      <c r="BR795" s="372"/>
      <c r="BS795" s="372"/>
      <c r="BT795" s="372"/>
      <c r="BU795" s="372"/>
      <c r="BV795" s="372"/>
      <c r="BW795" s="372"/>
      <c r="BX795" s="372"/>
      <c r="BY795" s="372"/>
      <c r="BZ795" s="372"/>
      <c r="CA795" s="372"/>
      <c r="CB795" s="372"/>
      <c r="CC795" s="372"/>
      <c r="CD795" s="372"/>
      <c r="CE795" s="372"/>
      <c r="CF795" s="372"/>
      <c r="CG795" s="372"/>
      <c r="CH795" s="372"/>
      <c r="CI795" s="372"/>
      <c r="CJ795" s="372"/>
      <c r="CK795" s="372"/>
      <c r="CL795" s="372"/>
      <c r="CM795" s="372"/>
      <c r="CN795" s="372"/>
      <c r="CO795" s="372"/>
      <c r="CP795" s="372"/>
      <c r="CQ795" s="372"/>
      <c r="CR795" s="372"/>
      <c r="CS795" s="372"/>
      <c r="CT795" s="372"/>
      <c r="CU795" s="372"/>
      <c r="CV795" s="372"/>
      <c r="CW795" s="372"/>
      <c r="CX795" s="372"/>
      <c r="CY795" s="372"/>
      <c r="CZ795" s="372"/>
    </row>
    <row r="796" ht="25.15" customHeight="true" x14ac:dyDescent="0.2">
      <c r="C796" s="652"/>
      <c r="D796" s="652"/>
      <c r="E796" s="652"/>
      <c r="F796" s="652"/>
      <c r="G796" s="652"/>
      <c r="H796" s="652"/>
      <c r="I796" s="652"/>
      <c r="J796" s="652"/>
      <c r="K796" s="652"/>
      <c r="L796" s="652"/>
      <c r="M796" s="652"/>
      <c r="N796" s="652"/>
      <c r="O796" s="652"/>
      <c r="P796" s="652"/>
      <c r="Q796" s="652"/>
      <c r="BA796" s="372"/>
      <c r="BB796" s="451"/>
      <c r="BC796" s="372"/>
      <c r="BD796" s="372"/>
      <c r="BE796" s="372"/>
      <c r="BF796" s="372"/>
      <c r="BG796" s="372"/>
      <c r="BH796" s="372"/>
      <c r="BI796" s="372"/>
      <c r="BJ796" s="372"/>
      <c r="BK796" s="372"/>
      <c r="BL796" s="372"/>
      <c r="BM796" s="372"/>
      <c r="BN796" s="372"/>
      <c r="BO796" s="372"/>
      <c r="BP796" s="372"/>
      <c r="BQ796" s="372"/>
      <c r="BR796" s="372"/>
      <c r="BS796" s="372"/>
      <c r="BT796" s="372"/>
      <c r="BU796" s="372"/>
      <c r="BV796" s="372"/>
      <c r="BW796" s="372"/>
      <c r="BX796" s="372"/>
      <c r="BY796" s="372"/>
      <c r="BZ796" s="372"/>
      <c r="CA796" s="372"/>
      <c r="CB796" s="372"/>
      <c r="CC796" s="372"/>
      <c r="CD796" s="372"/>
      <c r="CE796" s="372"/>
      <c r="CF796" s="372"/>
      <c r="CG796" s="372"/>
      <c r="CH796" s="372"/>
      <c r="CI796" s="372"/>
      <c r="CJ796" s="372"/>
      <c r="CK796" s="372"/>
      <c r="CL796" s="372"/>
      <c r="CM796" s="372"/>
      <c r="CN796" s="372"/>
      <c r="CO796" s="372"/>
      <c r="CP796" s="372"/>
      <c r="CQ796" s="372"/>
      <c r="CR796" s="372"/>
      <c r="CS796" s="372"/>
      <c r="CT796" s="372"/>
      <c r="CU796" s="372"/>
      <c r="CV796" s="372"/>
      <c r="CW796" s="372"/>
      <c r="CX796" s="372"/>
      <c r="CY796" s="372"/>
      <c r="CZ796" s="372"/>
    </row>
    <row r="797" ht="25.15" customHeight="true" x14ac:dyDescent="0.2">
      <c r="C797" s="652"/>
      <c r="D797" s="652"/>
      <c r="E797" s="652"/>
      <c r="F797" s="652"/>
      <c r="G797" s="652"/>
      <c r="H797" s="652"/>
      <c r="I797" s="652"/>
      <c r="J797" s="652"/>
      <c r="K797" s="652"/>
      <c r="L797" s="652"/>
      <c r="M797" s="652"/>
      <c r="N797" s="652"/>
      <c r="O797" s="652"/>
      <c r="P797" s="652"/>
      <c r="Q797" s="652"/>
      <c r="BA797" s="372"/>
      <c r="BB797" s="451"/>
      <c r="BC797" s="372"/>
      <c r="BD797" s="372"/>
      <c r="BE797" s="372"/>
      <c r="BF797" s="372"/>
      <c r="BG797" s="372"/>
      <c r="BH797" s="372"/>
      <c r="BI797" s="372"/>
      <c r="BJ797" s="372"/>
      <c r="BK797" s="372"/>
      <c r="BL797" s="372"/>
      <c r="BM797" s="372"/>
      <c r="BN797" s="372"/>
      <c r="BO797" s="372"/>
      <c r="BP797" s="372"/>
      <c r="BQ797" s="372"/>
      <c r="BR797" s="372"/>
      <c r="BS797" s="372"/>
      <c r="BT797" s="372"/>
      <c r="BU797" s="372"/>
      <c r="BV797" s="372"/>
      <c r="BW797" s="372"/>
      <c r="BX797" s="372"/>
      <c r="BY797" s="372"/>
      <c r="BZ797" s="372"/>
      <c r="CA797" s="372"/>
      <c r="CB797" s="372"/>
      <c r="CC797" s="372"/>
      <c r="CD797" s="372"/>
      <c r="CE797" s="372"/>
      <c r="CF797" s="372"/>
      <c r="CG797" s="372"/>
      <c r="CH797" s="372"/>
      <c r="CI797" s="372"/>
      <c r="CJ797" s="372"/>
      <c r="CK797" s="372"/>
      <c r="CL797" s="372"/>
      <c r="CM797" s="372"/>
      <c r="CN797" s="372"/>
      <c r="CO797" s="372"/>
      <c r="CP797" s="372"/>
      <c r="CQ797" s="372"/>
      <c r="CR797" s="372"/>
      <c r="CS797" s="372"/>
      <c r="CT797" s="372"/>
      <c r="CU797" s="372"/>
      <c r="CV797" s="372"/>
      <c r="CW797" s="372"/>
      <c r="CX797" s="372"/>
      <c r="CY797" s="372"/>
      <c r="CZ797" s="372"/>
    </row>
    <row r="798" ht="25.15" customHeight="true" x14ac:dyDescent="0.2">
      <c r="C798" s="652"/>
      <c r="D798" s="652"/>
      <c r="E798" s="652"/>
      <c r="F798" s="652"/>
      <c r="G798" s="652"/>
      <c r="H798" s="652"/>
      <c r="I798" s="652"/>
      <c r="J798" s="652"/>
      <c r="K798" s="652"/>
      <c r="L798" s="652"/>
      <c r="M798" s="652"/>
      <c r="N798" s="652"/>
      <c r="O798" s="652"/>
      <c r="P798" s="652"/>
      <c r="Q798" s="652"/>
      <c r="BA798" s="372"/>
      <c r="BB798" s="451"/>
      <c r="BC798" s="372"/>
      <c r="BD798" s="372"/>
      <c r="BE798" s="372"/>
      <c r="BF798" s="372"/>
      <c r="BG798" s="372"/>
      <c r="BH798" s="372"/>
      <c r="BI798" s="372"/>
      <c r="BJ798" s="372"/>
      <c r="BK798" s="372"/>
      <c r="BL798" s="372"/>
      <c r="BM798" s="372"/>
      <c r="BN798" s="372"/>
      <c r="BO798" s="372"/>
      <c r="BP798" s="372"/>
      <c r="BQ798" s="372"/>
      <c r="BR798" s="372"/>
      <c r="BS798" s="372"/>
      <c r="BT798" s="372"/>
      <c r="BU798" s="372"/>
      <c r="BV798" s="372"/>
      <c r="BW798" s="372"/>
      <c r="BX798" s="372"/>
      <c r="BY798" s="372"/>
      <c r="BZ798" s="372"/>
      <c r="CA798" s="372"/>
      <c r="CB798" s="372"/>
      <c r="CC798" s="372"/>
      <c r="CD798" s="372"/>
      <c r="CE798" s="372"/>
      <c r="CF798" s="372"/>
      <c r="CG798" s="372"/>
      <c r="CH798" s="372"/>
      <c r="CI798" s="372"/>
      <c r="CJ798" s="372"/>
      <c r="CK798" s="372"/>
      <c r="CL798" s="372"/>
      <c r="CM798" s="372"/>
      <c r="CN798" s="372"/>
      <c r="CO798" s="372"/>
      <c r="CP798" s="372"/>
      <c r="CQ798" s="372"/>
      <c r="CR798" s="372"/>
      <c r="CS798" s="372"/>
      <c r="CT798" s="372"/>
      <c r="CU798" s="372"/>
      <c r="CV798" s="372"/>
      <c r="CW798" s="372"/>
      <c r="CX798" s="372"/>
      <c r="CY798" s="372"/>
      <c r="CZ798" s="372"/>
    </row>
    <row r="799" ht="25.15" customHeight="true" x14ac:dyDescent="0.2">
      <c r="C799" s="652"/>
      <c r="D799" s="652"/>
      <c r="E799" s="652"/>
      <c r="F799" s="652"/>
      <c r="G799" s="652"/>
      <c r="H799" s="652"/>
      <c r="I799" s="652"/>
      <c r="J799" s="652"/>
      <c r="K799" s="652"/>
      <c r="L799" s="652"/>
      <c r="M799" s="652"/>
      <c r="N799" s="652"/>
      <c r="O799" s="652"/>
      <c r="P799" s="652"/>
      <c r="Q799" s="652"/>
      <c r="BA799" s="372"/>
      <c r="BB799" s="451"/>
      <c r="BC799" s="372"/>
      <c r="BD799" s="372"/>
      <c r="BE799" s="372"/>
      <c r="BF799" s="372"/>
      <c r="BG799" s="372"/>
      <c r="BH799" s="372"/>
      <c r="BI799" s="372"/>
      <c r="BJ799" s="372"/>
      <c r="BK799" s="372"/>
      <c r="BL799" s="372"/>
      <c r="BM799" s="372"/>
      <c r="BN799" s="372"/>
      <c r="BO799" s="372"/>
      <c r="BP799" s="372"/>
      <c r="BQ799" s="372"/>
      <c r="BR799" s="372"/>
      <c r="BS799" s="372"/>
      <c r="BT799" s="372"/>
      <c r="BU799" s="372"/>
      <c r="BV799" s="372"/>
      <c r="BW799" s="372"/>
      <c r="BX799" s="372"/>
      <c r="BY799" s="372"/>
      <c r="BZ799" s="372"/>
      <c r="CA799" s="372"/>
      <c r="CB799" s="372"/>
      <c r="CC799" s="372"/>
      <c r="CD799" s="372"/>
      <c r="CE799" s="372"/>
      <c r="CF799" s="372"/>
      <c r="CG799" s="372"/>
      <c r="CH799" s="372"/>
      <c r="CI799" s="372"/>
      <c r="CJ799" s="372"/>
      <c r="CK799" s="372"/>
      <c r="CL799" s="372"/>
      <c r="CM799" s="372"/>
      <c r="CN799" s="372"/>
      <c r="CO799" s="372"/>
      <c r="CP799" s="372"/>
      <c r="CQ799" s="372"/>
      <c r="CR799" s="372"/>
      <c r="CS799" s="372"/>
      <c r="CT799" s="372"/>
      <c r="CU799" s="372"/>
      <c r="CV799" s="372"/>
      <c r="CW799" s="372"/>
      <c r="CX799" s="372"/>
      <c r="CY799" s="372"/>
      <c r="CZ799" s="372"/>
    </row>
    <row r="800" ht="25.15" customHeight="true" x14ac:dyDescent="0.2">
      <c r="C800" s="652"/>
      <c r="D800" s="652"/>
      <c r="E800" s="652"/>
      <c r="F800" s="652"/>
      <c r="G800" s="652"/>
      <c r="H800" s="652"/>
      <c r="I800" s="652"/>
      <c r="J800" s="652"/>
      <c r="K800" s="652"/>
      <c r="L800" s="652"/>
      <c r="M800" s="652"/>
      <c r="N800" s="652"/>
      <c r="O800" s="652"/>
      <c r="P800" s="652"/>
      <c r="Q800" s="652"/>
      <c r="BA800" s="372"/>
      <c r="BB800" s="451"/>
      <c r="BC800" s="372"/>
      <c r="BD800" s="372"/>
      <c r="BE800" s="372"/>
      <c r="BF800" s="372"/>
      <c r="BG800" s="372"/>
      <c r="BH800" s="372"/>
      <c r="BI800" s="372"/>
      <c r="BJ800" s="372"/>
      <c r="BK800" s="372"/>
      <c r="BL800" s="372"/>
      <c r="BM800" s="372"/>
      <c r="BN800" s="372"/>
      <c r="BO800" s="372"/>
      <c r="BP800" s="372"/>
      <c r="BQ800" s="372"/>
      <c r="BR800" s="372"/>
      <c r="BS800" s="372"/>
      <c r="BT800" s="372"/>
      <c r="BU800" s="372"/>
      <c r="BV800" s="372"/>
      <c r="BW800" s="372"/>
      <c r="BX800" s="372"/>
      <c r="BY800" s="372"/>
      <c r="BZ800" s="372"/>
      <c r="CA800" s="372"/>
      <c r="CB800" s="372"/>
      <c r="CC800" s="372"/>
      <c r="CD800" s="372"/>
      <c r="CE800" s="372"/>
      <c r="CF800" s="372"/>
      <c r="CG800" s="372"/>
      <c r="CH800" s="372"/>
      <c r="CI800" s="372"/>
      <c r="CJ800" s="372"/>
      <c r="CK800" s="372"/>
      <c r="CL800" s="372"/>
      <c r="CM800" s="372"/>
      <c r="CN800" s="372"/>
      <c r="CO800" s="372"/>
      <c r="CP800" s="372"/>
      <c r="CQ800" s="372"/>
      <c r="CR800" s="372"/>
      <c r="CS800" s="372"/>
      <c r="CT800" s="372"/>
      <c r="CU800" s="372"/>
      <c r="CV800" s="372"/>
      <c r="CW800" s="372"/>
      <c r="CX800" s="372"/>
      <c r="CY800" s="372"/>
      <c r="CZ800" s="372"/>
    </row>
    <row r="801" ht="25.15" customHeight="true" x14ac:dyDescent="0.2">
      <c r="C801" s="652"/>
      <c r="D801" s="652"/>
      <c r="E801" s="652"/>
      <c r="F801" s="652"/>
      <c r="G801" s="652"/>
      <c r="H801" s="652"/>
      <c r="I801" s="652"/>
      <c r="J801" s="652"/>
      <c r="K801" s="652"/>
      <c r="L801" s="652"/>
      <c r="M801" s="652"/>
      <c r="N801" s="652"/>
      <c r="O801" s="652"/>
      <c r="P801" s="652"/>
      <c r="Q801" s="652"/>
    </row>
    <row r="802" ht="25.15" customHeight="true" x14ac:dyDescent="0.2">
      <c r="C802" s="652"/>
      <c r="D802" s="652"/>
      <c r="E802" s="652"/>
      <c r="F802" s="652"/>
      <c r="G802" s="652"/>
      <c r="H802" s="652"/>
      <c r="I802" s="652"/>
      <c r="J802" s="652"/>
      <c r="K802" s="652"/>
      <c r="L802" s="652"/>
      <c r="M802" s="652"/>
      <c r="N802" s="652"/>
      <c r="O802" s="652"/>
      <c r="P802" s="652"/>
      <c r="Q802" s="652"/>
    </row>
    <row r="803" ht="25.15" customHeight="true" x14ac:dyDescent="0.2">
      <c r="C803" s="652"/>
      <c r="D803" s="652"/>
      <c r="E803" s="652"/>
      <c r="F803" s="652"/>
      <c r="G803" s="652"/>
      <c r="H803" s="652"/>
      <c r="I803" s="652"/>
      <c r="J803" s="652"/>
      <c r="K803" s="652"/>
      <c r="L803" s="652"/>
      <c r="M803" s="652"/>
      <c r="N803" s="652"/>
      <c r="O803" s="652"/>
      <c r="P803" s="652"/>
      <c r="Q803" s="652"/>
    </row>
    <row r="804" ht="25.15" customHeight="true" x14ac:dyDescent="0.2">
      <c r="C804" s="652"/>
      <c r="D804" s="652"/>
      <c r="E804" s="652"/>
      <c r="F804" s="652"/>
      <c r="G804" s="652"/>
      <c r="H804" s="652"/>
      <c r="I804" s="652"/>
      <c r="J804" s="652"/>
      <c r="K804" s="652"/>
      <c r="L804" s="652"/>
      <c r="M804" s="652"/>
      <c r="N804" s="652"/>
      <c r="O804" s="652"/>
      <c r="P804" s="652"/>
      <c r="Q804" s="652"/>
    </row>
    <row r="805" ht="25.15" customHeight="true" x14ac:dyDescent="0.2">
      <c r="C805" s="652"/>
      <c r="D805" s="652"/>
      <c r="E805" s="652"/>
      <c r="F805" s="652"/>
      <c r="G805" s="652"/>
      <c r="H805" s="652"/>
      <c r="I805" s="652"/>
      <c r="J805" s="652"/>
      <c r="K805" s="652"/>
      <c r="L805" s="652"/>
      <c r="M805" s="652"/>
      <c r="N805" s="652"/>
      <c r="O805" s="652"/>
      <c r="P805" s="652"/>
      <c r="Q805" s="652"/>
    </row>
    <row r="806" ht="25.15" customHeight="true" x14ac:dyDescent="0.2">
      <c r="C806" s="652"/>
      <c r="D806" s="652"/>
      <c r="E806" s="652"/>
      <c r="F806" s="652"/>
      <c r="G806" s="652"/>
      <c r="H806" s="652"/>
      <c r="I806" s="652"/>
      <c r="J806" s="652"/>
      <c r="K806" s="652"/>
      <c r="L806" s="652"/>
      <c r="M806" s="652"/>
      <c r="N806" s="652"/>
      <c r="O806" s="652"/>
      <c r="P806" s="652"/>
      <c r="Q806" s="652"/>
    </row>
    <row r="807" ht="25.15" customHeight="true" x14ac:dyDescent="0.2">
      <c r="C807" s="652"/>
      <c r="D807" s="652"/>
      <c r="E807" s="652"/>
      <c r="F807" s="652"/>
      <c r="G807" s="652"/>
      <c r="H807" s="652"/>
      <c r="I807" s="652"/>
      <c r="J807" s="652"/>
      <c r="K807" s="652"/>
      <c r="L807" s="652"/>
      <c r="M807" s="652"/>
      <c r="N807" s="652"/>
      <c r="O807" s="652"/>
      <c r="P807" s="652"/>
      <c r="Q807" s="652"/>
    </row>
    <row r="808" ht="25.15" customHeight="true" x14ac:dyDescent="0.2">
      <c r="C808" s="652"/>
      <c r="D808" s="652"/>
      <c r="E808" s="652"/>
      <c r="F808" s="652"/>
      <c r="G808" s="652"/>
      <c r="H808" s="652"/>
      <c r="I808" s="652"/>
      <c r="J808" s="652"/>
      <c r="K808" s="652"/>
      <c r="L808" s="652"/>
      <c r="M808" s="652"/>
      <c r="N808" s="652"/>
      <c r="O808" s="652"/>
      <c r="P808" s="652"/>
      <c r="Q808" s="652"/>
    </row>
    <row r="809" ht="25.15" customHeight="true" x14ac:dyDescent="0.2">
      <c r="C809" s="652"/>
      <c r="D809" s="652"/>
      <c r="E809" s="652"/>
      <c r="F809" s="652"/>
      <c r="G809" s="652"/>
      <c r="H809" s="652"/>
      <c r="I809" s="652"/>
      <c r="J809" s="652"/>
      <c r="K809" s="652"/>
      <c r="L809" s="652"/>
      <c r="M809" s="652"/>
      <c r="N809" s="652"/>
      <c r="O809" s="652"/>
      <c r="P809" s="652"/>
      <c r="Q809" s="652"/>
    </row>
    <row r="810" ht="25.15" customHeight="true" x14ac:dyDescent="0.2">
      <c r="C810" s="652"/>
      <c r="D810" s="652"/>
      <c r="E810" s="652"/>
      <c r="F810" s="652"/>
      <c r="G810" s="652"/>
      <c r="H810" s="652"/>
      <c r="I810" s="652"/>
      <c r="J810" s="652"/>
      <c r="K810" s="652"/>
      <c r="L810" s="652"/>
      <c r="M810" s="652"/>
      <c r="N810" s="652"/>
      <c r="O810" s="652"/>
      <c r="P810" s="652"/>
      <c r="Q810" s="652"/>
    </row>
    <row r="811" ht="25.15" customHeight="true" x14ac:dyDescent="0.2">
      <c r="C811" s="652"/>
      <c r="D811" s="652"/>
      <c r="E811" s="652"/>
      <c r="F811" s="652"/>
      <c r="G811" s="652"/>
      <c r="H811" s="652"/>
      <c r="I811" s="652"/>
      <c r="J811" s="652"/>
      <c r="K811" s="652"/>
      <c r="L811" s="652"/>
      <c r="M811" s="652"/>
      <c r="N811" s="652"/>
      <c r="O811" s="652"/>
      <c r="P811" s="652"/>
      <c r="Q811" s="652"/>
    </row>
    <row r="812" ht="25.15" customHeight="true" x14ac:dyDescent="0.2">
      <c r="C812" s="652"/>
      <c r="D812" s="652"/>
      <c r="E812" s="652"/>
      <c r="F812" s="652"/>
      <c r="G812" s="652"/>
      <c r="H812" s="652"/>
      <c r="I812" s="652"/>
      <c r="J812" s="652"/>
      <c r="K812" s="652"/>
      <c r="L812" s="652"/>
      <c r="M812" s="652"/>
      <c r="N812" s="652"/>
      <c r="O812" s="652"/>
      <c r="P812" s="652"/>
      <c r="Q812" s="652"/>
    </row>
    <row r="813" ht="25.15" customHeight="true" x14ac:dyDescent="0.2">
      <c r="C813" s="652"/>
      <c r="D813" s="652"/>
      <c r="E813" s="652"/>
      <c r="F813" s="652"/>
      <c r="G813" s="652"/>
      <c r="H813" s="652"/>
      <c r="I813" s="652"/>
      <c r="J813" s="652"/>
      <c r="K813" s="652"/>
      <c r="L813" s="652"/>
      <c r="M813" s="652"/>
      <c r="N813" s="652"/>
      <c r="O813" s="652"/>
      <c r="P813" s="652"/>
      <c r="Q813" s="652"/>
    </row>
    <row r="814" ht="25.15" customHeight="true" x14ac:dyDescent="0.2">
      <c r="C814" s="652"/>
      <c r="D814" s="652"/>
      <c r="E814" s="652"/>
      <c r="F814" s="652"/>
      <c r="G814" s="652"/>
      <c r="H814" s="652"/>
      <c r="I814" s="652"/>
      <c r="J814" s="652"/>
      <c r="K814" s="652"/>
      <c r="L814" s="652"/>
      <c r="M814" s="652"/>
      <c r="N814" s="652"/>
      <c r="O814" s="652"/>
      <c r="P814" s="652"/>
      <c r="Q814" s="652"/>
    </row>
    <row r="815" ht="25.15" customHeight="true" x14ac:dyDescent="0.2">
      <c r="C815" s="652"/>
      <c r="D815" s="652"/>
      <c r="E815" s="652"/>
      <c r="F815" s="652"/>
      <c r="G815" s="652"/>
      <c r="H815" s="652"/>
      <c r="I815" s="652"/>
      <c r="J815" s="652"/>
      <c r="K815" s="652"/>
      <c r="L815" s="652"/>
      <c r="M815" s="652"/>
      <c r="N815" s="652"/>
      <c r="O815" s="652"/>
      <c r="P815" s="652"/>
      <c r="Q815" s="652"/>
    </row>
    <row r="816" ht="25.15" customHeight="true" x14ac:dyDescent="0.2">
      <c r="C816" s="652"/>
      <c r="D816" s="652"/>
      <c r="E816" s="652"/>
      <c r="F816" s="652"/>
      <c r="G816" s="652"/>
      <c r="H816" s="652"/>
      <c r="I816" s="652"/>
      <c r="J816" s="652"/>
      <c r="K816" s="652"/>
      <c r="L816" s="652"/>
      <c r="M816" s="652"/>
      <c r="N816" s="652"/>
      <c r="O816" s="652"/>
      <c r="P816" s="652"/>
      <c r="Q816" s="652"/>
    </row>
    <row r="817" ht="25.15" customHeight="true" x14ac:dyDescent="0.2">
      <c r="C817" s="652"/>
      <c r="D817" s="652"/>
      <c r="E817" s="652"/>
      <c r="F817" s="652"/>
      <c r="G817" s="652"/>
      <c r="H817" s="652"/>
      <c r="I817" s="652"/>
      <c r="J817" s="652"/>
      <c r="K817" s="652"/>
      <c r="L817" s="652"/>
      <c r="M817" s="652"/>
      <c r="N817" s="652"/>
      <c r="O817" s="652"/>
      <c r="P817" s="652"/>
      <c r="Q817" s="652"/>
    </row>
    <row r="818" ht="25.15" customHeight="true" x14ac:dyDescent="0.2">
      <c r="C818" s="652"/>
      <c r="D818" s="652"/>
      <c r="E818" s="652"/>
      <c r="F818" s="652"/>
      <c r="G818" s="652"/>
      <c r="H818" s="652"/>
      <c r="I818" s="652"/>
      <c r="J818" s="652"/>
      <c r="K818" s="652"/>
      <c r="L818" s="652"/>
      <c r="M818" s="652"/>
      <c r="N818" s="652"/>
      <c r="O818" s="652"/>
      <c r="P818" s="652"/>
      <c r="Q818" s="652"/>
    </row>
    <row r="819" ht="25.15" customHeight="true" x14ac:dyDescent="0.2">
      <c r="C819" s="652"/>
      <c r="D819" s="652"/>
      <c r="E819" s="652"/>
      <c r="F819" s="652"/>
      <c r="G819" s="652"/>
      <c r="H819" s="652"/>
      <c r="I819" s="652"/>
      <c r="J819" s="652"/>
      <c r="K819" s="652"/>
      <c r="L819" s="652"/>
      <c r="M819" s="652"/>
      <c r="N819" s="652"/>
      <c r="O819" s="652"/>
      <c r="P819" s="652"/>
      <c r="Q819" s="652"/>
    </row>
    <row r="820" ht="25.15" customHeight="true" x14ac:dyDescent="0.2">
      <c r="C820" s="652"/>
      <c r="D820" s="652"/>
      <c r="E820" s="652"/>
      <c r="F820" s="652"/>
      <c r="G820" s="652"/>
      <c r="H820" s="652"/>
      <c r="I820" s="652"/>
      <c r="J820" s="652"/>
      <c r="K820" s="652"/>
      <c r="L820" s="652"/>
      <c r="M820" s="652"/>
      <c r="N820" s="652"/>
      <c r="O820" s="652"/>
      <c r="P820" s="652"/>
      <c r="Q820" s="652"/>
    </row>
    <row r="821" ht="25.15" customHeight="true" x14ac:dyDescent="0.2">
      <c r="C821" s="652"/>
      <c r="D821" s="652"/>
      <c r="E821" s="652"/>
      <c r="F821" s="652"/>
      <c r="G821" s="652"/>
      <c r="H821" s="652"/>
      <c r="I821" s="652"/>
      <c r="J821" s="652"/>
      <c r="K821" s="652"/>
      <c r="L821" s="652"/>
      <c r="M821" s="652"/>
      <c r="N821" s="652"/>
      <c r="O821" s="652"/>
      <c r="P821" s="652"/>
      <c r="Q821" s="652"/>
    </row>
    <row r="822" ht="25.15" customHeight="true" x14ac:dyDescent="0.2">
      <c r="C822" s="652"/>
      <c r="D822" s="652"/>
      <c r="E822" s="652"/>
      <c r="F822" s="652"/>
      <c r="G822" s="652"/>
      <c r="H822" s="652"/>
      <c r="I822" s="652"/>
      <c r="J822" s="652"/>
      <c r="K822" s="652"/>
      <c r="L822" s="652"/>
      <c r="M822" s="652"/>
      <c r="N822" s="652"/>
      <c r="O822" s="652"/>
      <c r="P822" s="652"/>
      <c r="Q822" s="652"/>
    </row>
    <row r="823" ht="25.15" customHeight="true" x14ac:dyDescent="0.2">
      <c r="C823" s="652"/>
      <c r="D823" s="652"/>
      <c r="E823" s="652"/>
      <c r="F823" s="652"/>
      <c r="G823" s="652"/>
      <c r="H823" s="652"/>
      <c r="I823" s="652"/>
      <c r="J823" s="652"/>
      <c r="K823" s="652"/>
      <c r="L823" s="652"/>
      <c r="M823" s="652"/>
      <c r="N823" s="652"/>
      <c r="O823" s="652"/>
      <c r="P823" s="652"/>
      <c r="Q823" s="652"/>
    </row>
    <row r="824" ht="25.15" customHeight="true" x14ac:dyDescent="0.2">
      <c r="C824" s="652"/>
      <c r="D824" s="652"/>
      <c r="E824" s="652"/>
      <c r="F824" s="652"/>
      <c r="G824" s="652"/>
      <c r="H824" s="652"/>
      <c r="I824" s="652"/>
      <c r="J824" s="652"/>
      <c r="K824" s="652"/>
      <c r="L824" s="652"/>
      <c r="M824" s="652"/>
      <c r="N824" s="652"/>
      <c r="O824" s="652"/>
      <c r="P824" s="652"/>
      <c r="Q824" s="652"/>
    </row>
    <row r="825" ht="25.15" customHeight="true" x14ac:dyDescent="0.2">
      <c r="C825" s="652"/>
      <c r="D825" s="652"/>
      <c r="E825" s="652"/>
      <c r="F825" s="652"/>
      <c r="G825" s="652"/>
      <c r="H825" s="652"/>
      <c r="I825" s="652"/>
      <c r="J825" s="652"/>
      <c r="K825" s="652"/>
      <c r="L825" s="652"/>
      <c r="M825" s="652"/>
      <c r="N825" s="652"/>
      <c r="O825" s="652"/>
      <c r="P825" s="652"/>
      <c r="Q825" s="652"/>
    </row>
    <row r="826" ht="25.15" customHeight="true" x14ac:dyDescent="0.2">
      <c r="C826" s="652"/>
      <c r="D826" s="652"/>
      <c r="E826" s="652"/>
      <c r="F826" s="652"/>
      <c r="G826" s="652"/>
      <c r="H826" s="652"/>
      <c r="I826" s="652"/>
      <c r="J826" s="652"/>
      <c r="K826" s="652"/>
      <c r="L826" s="652"/>
      <c r="M826" s="652"/>
      <c r="N826" s="652"/>
      <c r="O826" s="652"/>
      <c r="P826" s="652"/>
      <c r="Q826" s="652"/>
    </row>
    <row r="827" ht="25.15" customHeight="true" x14ac:dyDescent="0.2">
      <c r="C827" s="652"/>
      <c r="D827" s="652"/>
      <c r="E827" s="652"/>
      <c r="F827" s="652"/>
      <c r="G827" s="652"/>
      <c r="H827" s="652"/>
      <c r="I827" s="652"/>
      <c r="J827" s="652"/>
      <c r="K827" s="652"/>
      <c r="L827" s="652"/>
      <c r="M827" s="652"/>
      <c r="N827" s="652"/>
      <c r="O827" s="652"/>
      <c r="P827" s="652"/>
      <c r="Q827" s="652"/>
    </row>
    <row r="828" ht="25.15" customHeight="true" x14ac:dyDescent="0.2">
      <c r="C828" s="652"/>
      <c r="D828" s="652"/>
      <c r="E828" s="652"/>
      <c r="F828" s="652"/>
      <c r="G828" s="652"/>
      <c r="H828" s="652"/>
      <c r="I828" s="652"/>
      <c r="J828" s="652"/>
      <c r="K828" s="652"/>
      <c r="L828" s="652"/>
      <c r="M828" s="652"/>
      <c r="N828" s="652"/>
      <c r="O828" s="652"/>
      <c r="P828" s="652"/>
      <c r="Q828" s="652"/>
    </row>
    <row r="829" ht="25.15" customHeight="true" x14ac:dyDescent="0.2">
      <c r="C829" s="652"/>
      <c r="D829" s="652"/>
      <c r="E829" s="652"/>
      <c r="F829" s="652"/>
      <c r="G829" s="652"/>
      <c r="H829" s="652"/>
      <c r="I829" s="652"/>
      <c r="J829" s="652"/>
      <c r="K829" s="652"/>
      <c r="L829" s="652"/>
      <c r="M829" s="652"/>
      <c r="N829" s="652"/>
      <c r="O829" s="652"/>
      <c r="P829" s="652"/>
      <c r="Q829" s="652"/>
    </row>
    <row r="830" ht="25.15" customHeight="true" x14ac:dyDescent="0.2">
      <c r="C830" s="652"/>
      <c r="D830" s="652"/>
      <c r="E830" s="652"/>
      <c r="F830" s="652"/>
      <c r="G830" s="652"/>
      <c r="H830" s="652"/>
      <c r="I830" s="652"/>
      <c r="J830" s="652"/>
      <c r="K830" s="652"/>
      <c r="L830" s="652"/>
      <c r="M830" s="652"/>
      <c r="N830" s="652"/>
      <c r="O830" s="652"/>
      <c r="P830" s="652"/>
      <c r="Q830" s="652"/>
    </row>
    <row r="831" ht="25.15" customHeight="true" x14ac:dyDescent="0.2">
      <c r="C831" s="652"/>
      <c r="D831" s="652"/>
      <c r="E831" s="652"/>
      <c r="F831" s="652"/>
      <c r="G831" s="652"/>
      <c r="H831" s="652"/>
      <c r="I831" s="652"/>
      <c r="J831" s="652"/>
      <c r="K831" s="652"/>
      <c r="L831" s="652"/>
      <c r="M831" s="652"/>
      <c r="N831" s="652"/>
      <c r="O831" s="652"/>
      <c r="P831" s="652"/>
      <c r="Q831" s="652"/>
    </row>
    <row r="832" ht="25.15" customHeight="true" x14ac:dyDescent="0.2">
      <c r="C832" s="652"/>
      <c r="D832" s="652"/>
      <c r="E832" s="652"/>
      <c r="F832" s="652"/>
      <c r="G832" s="652"/>
      <c r="H832" s="652"/>
      <c r="I832" s="652"/>
      <c r="J832" s="652"/>
      <c r="K832" s="652"/>
      <c r="L832" s="652"/>
      <c r="M832" s="652"/>
      <c r="N832" s="652"/>
      <c r="O832" s="652"/>
      <c r="P832" s="652"/>
      <c r="Q832" s="652"/>
    </row>
    <row r="833" ht="25.15" customHeight="true" x14ac:dyDescent="0.2">
      <c r="C833" s="652"/>
      <c r="D833" s="652"/>
      <c r="E833" s="652"/>
      <c r="F833" s="652"/>
      <c r="G833" s="652"/>
      <c r="H833" s="652"/>
      <c r="I833" s="652"/>
      <c r="J833" s="652"/>
      <c r="K833" s="652"/>
      <c r="L833" s="652"/>
      <c r="M833" s="652"/>
      <c r="N833" s="652"/>
      <c r="O833" s="652"/>
      <c r="P833" s="652"/>
      <c r="Q833" s="652"/>
    </row>
    <row r="834" ht="25.15" customHeight="true" x14ac:dyDescent="0.2">
      <c r="C834" s="652"/>
      <c r="D834" s="652"/>
      <c r="E834" s="652"/>
      <c r="F834" s="652"/>
      <c r="G834" s="652"/>
      <c r="H834" s="652"/>
      <c r="I834" s="652"/>
      <c r="J834" s="652"/>
      <c r="K834" s="652"/>
      <c r="L834" s="652"/>
      <c r="M834" s="652"/>
      <c r="N834" s="652"/>
      <c r="O834" s="652"/>
      <c r="P834" s="652"/>
      <c r="Q834" s="652"/>
    </row>
    <row r="835" ht="25.15" customHeight="true" x14ac:dyDescent="0.2">
      <c r="C835" s="652"/>
      <c r="D835" s="652"/>
      <c r="E835" s="652"/>
      <c r="F835" s="652"/>
      <c r="G835" s="652"/>
      <c r="H835" s="652"/>
      <c r="I835" s="652"/>
      <c r="J835" s="652"/>
      <c r="K835" s="652"/>
      <c r="L835" s="652"/>
      <c r="M835" s="652"/>
      <c r="N835" s="652"/>
      <c r="O835" s="652"/>
      <c r="P835" s="652"/>
      <c r="Q835" s="652"/>
    </row>
    <row r="836" ht="25.15" customHeight="true" x14ac:dyDescent="0.2">
      <c r="C836" s="652"/>
      <c r="D836" s="652"/>
      <c r="E836" s="652"/>
      <c r="F836" s="652"/>
      <c r="G836" s="652"/>
      <c r="H836" s="652"/>
      <c r="I836" s="652"/>
      <c r="J836" s="652"/>
      <c r="K836" s="652"/>
      <c r="L836" s="652"/>
      <c r="M836" s="652"/>
      <c r="N836" s="652"/>
      <c r="O836" s="652"/>
      <c r="P836" s="652"/>
      <c r="Q836" s="652"/>
    </row>
    <row r="837" ht="25.15" customHeight="true" x14ac:dyDescent="0.2">
      <c r="C837" s="652"/>
      <c r="D837" s="652"/>
      <c r="E837" s="652"/>
      <c r="F837" s="652"/>
      <c r="G837" s="652"/>
      <c r="H837" s="652"/>
      <c r="I837" s="652"/>
      <c r="J837" s="652"/>
      <c r="K837" s="652"/>
      <c r="L837" s="652"/>
      <c r="M837" s="652"/>
      <c r="N837" s="652"/>
      <c r="O837" s="652"/>
      <c r="P837" s="652"/>
      <c r="Q837" s="652"/>
    </row>
    <row r="838" ht="25.15" customHeight="true" x14ac:dyDescent="0.2">
      <c r="C838" s="652"/>
      <c r="D838" s="652"/>
      <c r="E838" s="652"/>
      <c r="F838" s="652"/>
      <c r="G838" s="652"/>
      <c r="H838" s="652"/>
      <c r="I838" s="652"/>
      <c r="J838" s="652"/>
      <c r="K838" s="652"/>
      <c r="L838" s="652"/>
      <c r="M838" s="652"/>
      <c r="N838" s="652"/>
      <c r="O838" s="652"/>
      <c r="P838" s="652"/>
      <c r="Q838" s="652"/>
    </row>
    <row r="839" ht="25.15" customHeight="true" x14ac:dyDescent="0.2">
      <c r="C839" s="652"/>
      <c r="D839" s="652"/>
      <c r="E839" s="652"/>
      <c r="F839" s="652"/>
      <c r="G839" s="652"/>
      <c r="H839" s="652"/>
      <c r="I839" s="652"/>
      <c r="J839" s="652"/>
      <c r="K839" s="652"/>
      <c r="L839" s="652"/>
      <c r="M839" s="652"/>
      <c r="N839" s="652"/>
      <c r="O839" s="652"/>
      <c r="P839" s="652"/>
      <c r="Q839" s="652"/>
    </row>
    <row r="840" ht="25.15" customHeight="true" x14ac:dyDescent="0.2">
      <c r="C840" s="652"/>
      <c r="D840" s="652"/>
      <c r="E840" s="652"/>
      <c r="F840" s="652"/>
      <c r="G840" s="652"/>
      <c r="H840" s="652"/>
      <c r="I840" s="652"/>
      <c r="J840" s="652"/>
      <c r="K840" s="652"/>
      <c r="L840" s="652"/>
      <c r="M840" s="652"/>
      <c r="N840" s="652"/>
      <c r="O840" s="652"/>
      <c r="P840" s="652"/>
      <c r="Q840" s="652"/>
    </row>
    <row r="841" ht="25.15" customHeight="true" x14ac:dyDescent="0.2">
      <c r="C841" s="652"/>
      <c r="D841" s="652"/>
      <c r="E841" s="652"/>
      <c r="F841" s="652"/>
      <c r="G841" s="652"/>
      <c r="H841" s="652"/>
      <c r="I841" s="652"/>
      <c r="J841" s="652"/>
      <c r="K841" s="652"/>
      <c r="L841" s="652"/>
      <c r="M841" s="652"/>
      <c r="N841" s="652"/>
      <c r="O841" s="652"/>
      <c r="P841" s="652"/>
      <c r="Q841" s="652"/>
    </row>
    <row r="842" ht="25.15" customHeight="true" x14ac:dyDescent="0.2">
      <c r="C842" s="652"/>
      <c r="D842" s="652"/>
      <c r="E842" s="652"/>
      <c r="F842" s="652"/>
      <c r="G842" s="652"/>
      <c r="H842" s="652"/>
      <c r="I842" s="652"/>
      <c r="J842" s="652"/>
      <c r="K842" s="652"/>
      <c r="L842" s="652"/>
      <c r="M842" s="652"/>
      <c r="N842" s="652"/>
      <c r="O842" s="652"/>
      <c r="P842" s="652"/>
      <c r="Q842" s="652"/>
    </row>
    <row r="843" ht="25.15" customHeight="true" x14ac:dyDescent="0.2">
      <c r="C843" s="652"/>
      <c r="D843" s="652"/>
      <c r="E843" s="652"/>
      <c r="F843" s="652"/>
      <c r="G843" s="652"/>
      <c r="H843" s="652"/>
      <c r="I843" s="652"/>
      <c r="J843" s="652"/>
      <c r="K843" s="652"/>
      <c r="L843" s="652"/>
      <c r="M843" s="652"/>
      <c r="N843" s="652"/>
      <c r="O843" s="652"/>
      <c r="P843" s="652"/>
      <c r="Q843" s="652"/>
    </row>
    <row r="844" ht="25.15" customHeight="true" x14ac:dyDescent="0.2">
      <c r="C844" s="652"/>
      <c r="D844" s="652"/>
      <c r="E844" s="652"/>
      <c r="F844" s="652"/>
      <c r="G844" s="652"/>
      <c r="H844" s="652"/>
      <c r="I844" s="652"/>
      <c r="J844" s="652"/>
      <c r="K844" s="652"/>
      <c r="L844" s="652"/>
      <c r="M844" s="652"/>
      <c r="N844" s="652"/>
      <c r="O844" s="652"/>
      <c r="P844" s="652"/>
      <c r="Q844" s="652"/>
    </row>
    <row r="845" ht="25.15" customHeight="true" x14ac:dyDescent="0.2">
      <c r="C845" s="652"/>
      <c r="D845" s="652"/>
      <c r="E845" s="652"/>
      <c r="F845" s="652"/>
      <c r="G845" s="652"/>
      <c r="H845" s="652"/>
      <c r="I845" s="652"/>
      <c r="J845" s="652"/>
      <c r="K845" s="652"/>
      <c r="L845" s="652"/>
      <c r="M845" s="652"/>
      <c r="N845" s="652"/>
      <c r="O845" s="652"/>
      <c r="P845" s="652"/>
      <c r="Q845" s="652"/>
    </row>
    <row r="846" ht="25.15" customHeight="true" x14ac:dyDescent="0.2">
      <c r="C846" s="652"/>
      <c r="D846" s="652"/>
      <c r="E846" s="652"/>
      <c r="F846" s="652"/>
      <c r="G846" s="652"/>
      <c r="H846" s="652"/>
      <c r="I846" s="652"/>
      <c r="J846" s="652"/>
      <c r="K846" s="652"/>
      <c r="L846" s="652"/>
      <c r="M846" s="652"/>
      <c r="N846" s="652"/>
      <c r="O846" s="652"/>
      <c r="P846" s="652"/>
      <c r="Q846" s="652"/>
    </row>
    <row r="847" ht="25.15" customHeight="true" x14ac:dyDescent="0.2">
      <c r="C847" s="652"/>
      <c r="D847" s="652"/>
      <c r="E847" s="652"/>
      <c r="F847" s="652"/>
      <c r="G847" s="652"/>
      <c r="H847" s="652"/>
      <c r="I847" s="652"/>
      <c r="J847" s="652"/>
      <c r="K847" s="652"/>
      <c r="L847" s="652"/>
      <c r="M847" s="652"/>
      <c r="N847" s="652"/>
      <c r="O847" s="652"/>
      <c r="P847" s="652"/>
      <c r="Q847" s="652"/>
    </row>
    <row r="848" ht="25.15" customHeight="true" x14ac:dyDescent="0.2">
      <c r="C848" s="652"/>
      <c r="D848" s="652"/>
      <c r="E848" s="652"/>
      <c r="F848" s="652"/>
      <c r="G848" s="652"/>
      <c r="H848" s="652"/>
      <c r="I848" s="652"/>
      <c r="J848" s="652"/>
      <c r="K848" s="652"/>
      <c r="L848" s="652"/>
      <c r="M848" s="652"/>
      <c r="N848" s="652"/>
      <c r="O848" s="652"/>
      <c r="P848" s="652"/>
      <c r="Q848" s="652"/>
    </row>
    <row r="849" ht="25.15" customHeight="true" x14ac:dyDescent="0.2">
      <c r="C849" s="652"/>
      <c r="D849" s="652"/>
      <c r="E849" s="652"/>
      <c r="F849" s="652"/>
      <c r="G849" s="652"/>
      <c r="H849" s="652"/>
      <c r="I849" s="652"/>
      <c r="J849" s="652"/>
      <c r="K849" s="652"/>
      <c r="L849" s="652"/>
      <c r="M849" s="652"/>
      <c r="N849" s="652"/>
      <c r="O849" s="652"/>
      <c r="P849" s="652"/>
      <c r="Q849" s="652"/>
    </row>
    <row r="850" ht="25.15" customHeight="true" x14ac:dyDescent="0.2">
      <c r="C850" s="652"/>
      <c r="D850" s="652"/>
      <c r="E850" s="652"/>
      <c r="F850" s="652"/>
      <c r="G850" s="652"/>
      <c r="H850" s="652"/>
      <c r="I850" s="652"/>
      <c r="J850" s="652"/>
      <c r="K850" s="652"/>
      <c r="L850" s="652"/>
      <c r="M850" s="652"/>
      <c r="N850" s="652"/>
      <c r="O850" s="652"/>
      <c r="P850" s="652"/>
      <c r="Q850" s="652"/>
    </row>
    <row r="851" ht="25.15" customHeight="true" x14ac:dyDescent="0.2">
      <c r="C851" s="652"/>
      <c r="D851" s="652"/>
      <c r="E851" s="652"/>
      <c r="F851" s="652"/>
      <c r="G851" s="652"/>
      <c r="H851" s="652"/>
      <c r="I851" s="652"/>
      <c r="J851" s="652"/>
      <c r="K851" s="652"/>
      <c r="L851" s="652"/>
      <c r="M851" s="652"/>
      <c r="N851" s="652"/>
      <c r="O851" s="652"/>
      <c r="P851" s="652"/>
      <c r="Q851" s="652"/>
    </row>
    <row r="852" ht="25.15" customHeight="true" x14ac:dyDescent="0.2">
      <c r="C852" s="652"/>
      <c r="D852" s="652"/>
      <c r="E852" s="652"/>
      <c r="F852" s="652"/>
      <c r="G852" s="652"/>
      <c r="H852" s="652"/>
      <c r="I852" s="652"/>
      <c r="J852" s="652"/>
      <c r="K852" s="652"/>
      <c r="L852" s="652"/>
      <c r="M852" s="652"/>
      <c r="N852" s="652"/>
      <c r="O852" s="652"/>
      <c r="P852" s="652"/>
      <c r="Q852" s="652"/>
    </row>
    <row r="853" ht="25.15" customHeight="true" x14ac:dyDescent="0.2">
      <c r="C853" s="652"/>
      <c r="D853" s="652"/>
      <c r="E853" s="652"/>
      <c r="F853" s="652"/>
      <c r="G853" s="652"/>
      <c r="H853" s="652"/>
      <c r="I853" s="652"/>
      <c r="J853" s="652"/>
      <c r="K853" s="652"/>
      <c r="L853" s="652"/>
      <c r="M853" s="652"/>
      <c r="N853" s="652"/>
      <c r="O853" s="652"/>
      <c r="P853" s="652"/>
      <c r="Q853" s="652"/>
    </row>
    <row r="854" ht="25.15" customHeight="true" x14ac:dyDescent="0.2">
      <c r="C854" s="652"/>
      <c r="D854" s="652"/>
      <c r="E854" s="652"/>
      <c r="F854" s="652"/>
      <c r="G854" s="652"/>
      <c r="H854" s="652"/>
      <c r="I854" s="652"/>
      <c r="J854" s="652"/>
      <c r="K854" s="652"/>
      <c r="L854" s="652"/>
      <c r="M854" s="652"/>
      <c r="N854" s="652"/>
      <c r="O854" s="652"/>
      <c r="P854" s="652"/>
      <c r="Q854" s="652"/>
    </row>
    <row r="855" ht="25.15" customHeight="true" x14ac:dyDescent="0.2">
      <c r="C855" s="652"/>
      <c r="D855" s="652"/>
      <c r="E855" s="652"/>
      <c r="F855" s="652"/>
      <c r="G855" s="652"/>
      <c r="H855" s="652"/>
      <c r="I855" s="652"/>
      <c r="J855" s="652"/>
      <c r="K855" s="652"/>
      <c r="L855" s="652"/>
      <c r="M855" s="652"/>
      <c r="N855" s="652"/>
      <c r="O855" s="652"/>
      <c r="P855" s="652"/>
      <c r="Q855" s="652"/>
    </row>
    <row r="856" ht="25.15" customHeight="true" x14ac:dyDescent="0.2">
      <c r="C856" s="652"/>
      <c r="D856" s="652"/>
      <c r="E856" s="652"/>
      <c r="F856" s="652"/>
      <c r="G856" s="652"/>
      <c r="H856" s="652"/>
      <c r="I856" s="652"/>
      <c r="J856" s="652"/>
      <c r="K856" s="652"/>
      <c r="L856" s="652"/>
      <c r="M856" s="652"/>
      <c r="N856" s="652"/>
      <c r="O856" s="652"/>
      <c r="P856" s="652"/>
      <c r="Q856" s="652"/>
    </row>
    <row r="857" ht="25.15" customHeight="true" x14ac:dyDescent="0.2">
      <c r="C857" s="652"/>
      <c r="D857" s="652"/>
      <c r="E857" s="652"/>
      <c r="F857" s="652"/>
      <c r="G857" s="652"/>
      <c r="H857" s="652"/>
      <c r="I857" s="652"/>
      <c r="J857" s="652"/>
      <c r="K857" s="652"/>
      <c r="L857" s="652"/>
      <c r="M857" s="652"/>
      <c r="N857" s="652"/>
      <c r="O857" s="652"/>
      <c r="P857" s="652"/>
      <c r="Q857" s="652"/>
    </row>
    <row r="858" ht="25.15" customHeight="true" x14ac:dyDescent="0.2">
      <c r="C858" s="652"/>
      <c r="D858" s="652"/>
      <c r="E858" s="652"/>
      <c r="F858" s="652"/>
      <c r="G858" s="652"/>
      <c r="H858" s="652"/>
      <c r="I858" s="652"/>
      <c r="J858" s="652"/>
      <c r="K858" s="652"/>
      <c r="L858" s="652"/>
      <c r="M858" s="652"/>
      <c r="N858" s="652"/>
      <c r="O858" s="652"/>
      <c r="P858" s="652"/>
      <c r="Q858" s="652"/>
    </row>
    <row r="859" ht="25.15" customHeight="true" x14ac:dyDescent="0.2">
      <c r="C859" s="652"/>
      <c r="D859" s="652"/>
      <c r="E859" s="652"/>
      <c r="F859" s="652"/>
      <c r="G859" s="652"/>
      <c r="H859" s="652"/>
      <c r="I859" s="652"/>
      <c r="J859" s="652"/>
      <c r="K859" s="652"/>
      <c r="L859" s="652"/>
      <c r="M859" s="652"/>
      <c r="N859" s="652"/>
      <c r="O859" s="652"/>
      <c r="P859" s="652"/>
      <c r="Q859" s="652"/>
    </row>
    <row r="860" ht="25.15" customHeight="true" x14ac:dyDescent="0.2">
      <c r="C860" s="652"/>
      <c r="D860" s="652"/>
      <c r="E860" s="652"/>
      <c r="F860" s="652"/>
      <c r="G860" s="652"/>
      <c r="H860" s="652"/>
      <c r="I860" s="652"/>
      <c r="J860" s="652"/>
      <c r="K860" s="652"/>
      <c r="L860" s="652"/>
      <c r="M860" s="652"/>
      <c r="N860" s="652"/>
      <c r="O860" s="652"/>
      <c r="P860" s="652"/>
      <c r="Q860" s="652"/>
    </row>
    <row r="861" ht="25.15" customHeight="true" x14ac:dyDescent="0.2">
      <c r="C861" s="652"/>
      <c r="D861" s="652"/>
      <c r="E861" s="652"/>
      <c r="F861" s="652"/>
      <c r="G861" s="652"/>
      <c r="H861" s="652"/>
      <c r="I861" s="652"/>
      <c r="J861" s="652"/>
      <c r="K861" s="652"/>
      <c r="L861" s="652"/>
      <c r="M861" s="652"/>
      <c r="N861" s="652"/>
      <c r="O861" s="652"/>
      <c r="P861" s="652"/>
      <c r="Q861" s="652"/>
    </row>
    <row r="862" ht="25.15" customHeight="true" x14ac:dyDescent="0.2">
      <c r="C862" s="652"/>
      <c r="D862" s="652"/>
      <c r="E862" s="652"/>
      <c r="F862" s="652"/>
      <c r="G862" s="652"/>
      <c r="H862" s="652"/>
      <c r="I862" s="652"/>
      <c r="J862" s="652"/>
      <c r="K862" s="652"/>
      <c r="L862" s="652"/>
      <c r="M862" s="652"/>
      <c r="N862" s="652"/>
      <c r="O862" s="652"/>
      <c r="P862" s="652"/>
      <c r="Q862" s="652"/>
    </row>
    <row r="863" ht="25.15" customHeight="true" x14ac:dyDescent="0.2">
      <c r="C863" s="652"/>
      <c r="D863" s="652"/>
      <c r="E863" s="652"/>
      <c r="F863" s="652"/>
      <c r="G863" s="652"/>
      <c r="H863" s="652"/>
      <c r="I863" s="652"/>
      <c r="J863" s="652"/>
      <c r="K863" s="652"/>
      <c r="L863" s="652"/>
      <c r="M863" s="652"/>
      <c r="N863" s="652"/>
      <c r="O863" s="652"/>
      <c r="P863" s="652"/>
      <c r="Q863" s="652"/>
    </row>
    <row r="864" ht="25.15" customHeight="true" x14ac:dyDescent="0.2">
      <c r="C864" s="652"/>
      <c r="D864" s="652"/>
      <c r="E864" s="652"/>
      <c r="F864" s="652"/>
      <c r="G864" s="652"/>
      <c r="H864" s="652"/>
      <c r="I864" s="652"/>
      <c r="J864" s="652"/>
      <c r="K864" s="652"/>
      <c r="L864" s="652"/>
      <c r="M864" s="652"/>
      <c r="N864" s="652"/>
      <c r="O864" s="652"/>
      <c r="P864" s="652"/>
      <c r="Q864" s="652"/>
    </row>
    <row r="865" ht="25.15" customHeight="true" x14ac:dyDescent="0.2">
      <c r="C865" s="652"/>
      <c r="D865" s="652"/>
      <c r="E865" s="652"/>
      <c r="F865" s="652"/>
      <c r="G865" s="652"/>
      <c r="H865" s="652"/>
      <c r="I865" s="652"/>
      <c r="J865" s="652"/>
      <c r="K865" s="652"/>
      <c r="L865" s="652"/>
      <c r="M865" s="652"/>
      <c r="N865" s="652"/>
      <c r="O865" s="652"/>
      <c r="P865" s="652"/>
      <c r="Q865" s="652"/>
    </row>
    <row r="866" ht="25.15" customHeight="true" x14ac:dyDescent="0.2">
      <c r="C866" s="652"/>
      <c r="D866" s="652"/>
      <c r="E866" s="652"/>
      <c r="F866" s="652"/>
      <c r="G866" s="652"/>
      <c r="H866" s="652"/>
      <c r="I866" s="652"/>
      <c r="J866" s="652"/>
      <c r="K866" s="652"/>
      <c r="L866" s="652"/>
      <c r="M866" s="652"/>
      <c r="N866" s="652"/>
      <c r="O866" s="652"/>
      <c r="P866" s="652"/>
      <c r="Q866" s="652"/>
    </row>
    <row r="867" ht="25.15" customHeight="true" x14ac:dyDescent="0.2">
      <c r="C867" s="652"/>
      <c r="D867" s="652"/>
      <c r="E867" s="652"/>
      <c r="F867" s="652"/>
      <c r="G867" s="652"/>
      <c r="H867" s="652"/>
      <c r="I867" s="652"/>
      <c r="J867" s="652"/>
      <c r="K867" s="652"/>
      <c r="L867" s="652"/>
      <c r="M867" s="652"/>
      <c r="N867" s="652"/>
      <c r="O867" s="652"/>
      <c r="P867" s="652"/>
      <c r="Q867" s="652"/>
    </row>
    <row r="868" ht="25.15" customHeight="true" x14ac:dyDescent="0.2">
      <c r="C868" s="652"/>
      <c r="D868" s="652"/>
      <c r="E868" s="652"/>
      <c r="F868" s="652"/>
      <c r="G868" s="652"/>
      <c r="H868" s="652"/>
      <c r="I868" s="652"/>
      <c r="J868" s="652"/>
      <c r="K868" s="652"/>
      <c r="L868" s="652"/>
      <c r="M868" s="652"/>
      <c r="N868" s="652"/>
      <c r="O868" s="652"/>
      <c r="P868" s="652"/>
      <c r="Q868" s="652"/>
    </row>
    <row r="869" ht="25.15" customHeight="true" x14ac:dyDescent="0.2">
      <c r="C869" s="652"/>
      <c r="D869" s="652"/>
      <c r="E869" s="652"/>
      <c r="F869" s="652"/>
      <c r="G869" s="652"/>
      <c r="H869" s="652"/>
      <c r="I869" s="652"/>
      <c r="J869" s="652"/>
      <c r="K869" s="652"/>
      <c r="L869" s="652"/>
      <c r="M869" s="652"/>
      <c r="N869" s="652"/>
      <c r="O869" s="652"/>
      <c r="P869" s="652"/>
      <c r="Q869" s="652"/>
    </row>
    <row r="870" ht="25.15" customHeight="true" x14ac:dyDescent="0.2">
      <c r="C870" s="652"/>
      <c r="D870" s="652"/>
      <c r="E870" s="652"/>
      <c r="F870" s="652"/>
      <c r="G870" s="652"/>
      <c r="H870" s="652"/>
      <c r="I870" s="652"/>
      <c r="J870" s="652"/>
      <c r="K870" s="652"/>
      <c r="L870" s="652"/>
      <c r="M870" s="652"/>
      <c r="N870" s="652"/>
      <c r="O870" s="652"/>
      <c r="P870" s="652"/>
      <c r="Q870" s="652"/>
    </row>
    <row r="871" ht="25.15" customHeight="true" x14ac:dyDescent="0.2">
      <c r="C871" s="652"/>
      <c r="D871" s="652"/>
      <c r="E871" s="652"/>
      <c r="F871" s="652"/>
      <c r="G871" s="652"/>
      <c r="H871" s="652"/>
      <c r="I871" s="652"/>
      <c r="J871" s="652"/>
      <c r="K871" s="652"/>
      <c r="L871" s="652"/>
      <c r="M871" s="652"/>
      <c r="N871" s="652"/>
      <c r="O871" s="652"/>
      <c r="P871" s="652"/>
      <c r="Q871" s="652"/>
    </row>
    <row r="872" ht="25.15" customHeight="true" x14ac:dyDescent="0.2">
      <c r="C872" s="652"/>
      <c r="D872" s="652"/>
      <c r="E872" s="652"/>
      <c r="F872" s="652"/>
      <c r="G872" s="652"/>
      <c r="H872" s="652"/>
      <c r="I872" s="652"/>
      <c r="J872" s="652"/>
      <c r="K872" s="652"/>
      <c r="L872" s="652"/>
      <c r="M872" s="652"/>
      <c r="N872" s="652"/>
      <c r="O872" s="652"/>
      <c r="P872" s="652"/>
      <c r="Q872" s="652"/>
    </row>
    <row r="873" ht="25.15" customHeight="true" x14ac:dyDescent="0.2">
      <c r="C873" s="652"/>
      <c r="D873" s="652"/>
      <c r="E873" s="652"/>
      <c r="F873" s="652"/>
      <c r="G873" s="652"/>
      <c r="H873" s="652"/>
      <c r="I873" s="652"/>
      <c r="J873" s="652"/>
      <c r="K873" s="652"/>
      <c r="L873" s="652"/>
      <c r="M873" s="652"/>
      <c r="N873" s="652"/>
      <c r="O873" s="652"/>
      <c r="P873" s="652"/>
      <c r="Q873" s="652"/>
    </row>
    <row r="874" ht="25.15" customHeight="true" x14ac:dyDescent="0.2">
      <c r="C874" s="652"/>
      <c r="D874" s="652"/>
      <c r="E874" s="652"/>
      <c r="F874" s="652"/>
      <c r="G874" s="652"/>
      <c r="H874" s="652"/>
      <c r="I874" s="652"/>
      <c r="J874" s="652"/>
      <c r="K874" s="652"/>
      <c r="L874" s="652"/>
      <c r="M874" s="652"/>
      <c r="N874" s="652"/>
      <c r="O874" s="652"/>
      <c r="P874" s="652"/>
      <c r="Q874" s="652"/>
    </row>
    <row r="875" ht="25.15" customHeight="true" x14ac:dyDescent="0.2">
      <c r="C875" s="652"/>
      <c r="D875" s="652"/>
      <c r="E875" s="652"/>
      <c r="F875" s="652"/>
      <c r="G875" s="652"/>
      <c r="H875" s="652"/>
      <c r="I875" s="652"/>
      <c r="J875" s="652"/>
      <c r="K875" s="652"/>
      <c r="L875" s="652"/>
      <c r="M875" s="652"/>
      <c r="N875" s="652"/>
      <c r="O875" s="652"/>
      <c r="P875" s="652"/>
      <c r="Q875" s="652"/>
    </row>
    <row r="876" ht="25.15" customHeight="true" x14ac:dyDescent="0.2">
      <c r="C876" s="652"/>
      <c r="D876" s="652"/>
      <c r="E876" s="652"/>
      <c r="F876" s="652"/>
      <c r="G876" s="652"/>
      <c r="H876" s="652"/>
      <c r="I876" s="652"/>
      <c r="J876" s="652"/>
      <c r="K876" s="652"/>
      <c r="L876" s="652"/>
      <c r="M876" s="652"/>
      <c r="N876" s="652"/>
      <c r="O876" s="652"/>
      <c r="P876" s="652"/>
      <c r="Q876" s="652"/>
    </row>
    <row r="877" ht="25.15" customHeight="true" x14ac:dyDescent="0.2">
      <c r="C877" s="652"/>
      <c r="D877" s="652"/>
      <c r="E877" s="652"/>
      <c r="F877" s="652"/>
      <c r="G877" s="652"/>
      <c r="H877" s="652"/>
      <c r="I877" s="652"/>
      <c r="J877" s="652"/>
      <c r="K877" s="652"/>
      <c r="L877" s="652"/>
      <c r="M877" s="652"/>
      <c r="N877" s="652"/>
      <c r="O877" s="652"/>
      <c r="P877" s="652"/>
      <c r="Q877" s="652"/>
    </row>
    <row r="878" ht="25.15" customHeight="true" x14ac:dyDescent="0.2">
      <c r="C878" s="652"/>
      <c r="D878" s="652"/>
      <c r="E878" s="652"/>
      <c r="F878" s="652"/>
      <c r="G878" s="652"/>
      <c r="H878" s="652"/>
      <c r="I878" s="652"/>
      <c r="J878" s="652"/>
      <c r="K878" s="652"/>
      <c r="L878" s="652"/>
      <c r="M878" s="652"/>
      <c r="N878" s="652"/>
      <c r="O878" s="652"/>
      <c r="P878" s="652"/>
      <c r="Q878" s="652"/>
    </row>
    <row r="879" ht="25.15" customHeight="true" x14ac:dyDescent="0.2">
      <c r="C879" s="652"/>
      <c r="D879" s="652"/>
      <c r="E879" s="652"/>
      <c r="F879" s="652"/>
      <c r="G879" s="652"/>
      <c r="H879" s="652"/>
      <c r="I879" s="652"/>
      <c r="J879" s="652"/>
      <c r="K879" s="652"/>
      <c r="L879" s="652"/>
      <c r="M879" s="652"/>
      <c r="N879" s="652"/>
      <c r="O879" s="652"/>
      <c r="P879" s="652"/>
      <c r="Q879" s="652"/>
    </row>
    <row r="880" ht="25.15" customHeight="true" x14ac:dyDescent="0.2">
      <c r="C880" s="652"/>
      <c r="D880" s="652"/>
      <c r="E880" s="652"/>
      <c r="F880" s="652"/>
      <c r="G880" s="652"/>
      <c r="H880" s="652"/>
      <c r="I880" s="652"/>
      <c r="J880" s="652"/>
      <c r="K880" s="652"/>
      <c r="L880" s="652"/>
      <c r="M880" s="652"/>
      <c r="N880" s="652"/>
      <c r="O880" s="652"/>
      <c r="P880" s="652"/>
      <c r="Q880" s="652"/>
    </row>
    <row r="881" ht="25.15" customHeight="true" x14ac:dyDescent="0.2">
      <c r="C881" s="652"/>
      <c r="D881" s="652"/>
      <c r="E881" s="652"/>
      <c r="F881" s="652"/>
      <c r="G881" s="652"/>
      <c r="H881" s="652"/>
      <c r="I881" s="652"/>
      <c r="J881" s="652"/>
      <c r="K881" s="652"/>
      <c r="L881" s="652"/>
      <c r="M881" s="652"/>
      <c r="N881" s="652"/>
      <c r="O881" s="652"/>
      <c r="P881" s="652"/>
      <c r="Q881" s="652"/>
    </row>
    <row r="882" ht="25.15" customHeight="true" x14ac:dyDescent="0.2">
      <c r="C882" s="652"/>
      <c r="D882" s="652"/>
      <c r="E882" s="652"/>
      <c r="F882" s="652"/>
      <c r="G882" s="652"/>
      <c r="H882" s="652"/>
      <c r="I882" s="652"/>
      <c r="J882" s="652"/>
      <c r="K882" s="652"/>
      <c r="L882" s="652"/>
      <c r="M882" s="652"/>
      <c r="N882" s="652"/>
      <c r="O882" s="652"/>
      <c r="P882" s="652"/>
      <c r="Q882" s="652"/>
    </row>
    <row r="883" ht="25.15" customHeight="true" x14ac:dyDescent="0.2">
      <c r="C883" s="652"/>
      <c r="D883" s="652"/>
      <c r="E883" s="652"/>
      <c r="F883" s="652"/>
      <c r="G883" s="652"/>
      <c r="H883" s="652"/>
      <c r="I883" s="652"/>
      <c r="J883" s="652"/>
      <c r="K883" s="652"/>
      <c r="L883" s="652"/>
      <c r="M883" s="652"/>
      <c r="N883" s="652"/>
      <c r="O883" s="652"/>
      <c r="P883" s="652"/>
      <c r="Q883" s="652"/>
    </row>
    <row r="884" ht="25.15" customHeight="true" x14ac:dyDescent="0.2">
      <c r="C884" s="652"/>
      <c r="D884" s="652"/>
      <c r="E884" s="652"/>
      <c r="F884" s="652"/>
      <c r="G884" s="652"/>
      <c r="H884" s="652"/>
      <c r="I884" s="652"/>
      <c r="J884" s="652"/>
      <c r="K884" s="652"/>
      <c r="L884" s="652"/>
      <c r="M884" s="652"/>
      <c r="N884" s="652"/>
      <c r="O884" s="652"/>
      <c r="P884" s="652"/>
      <c r="Q884" s="652"/>
    </row>
    <row r="885" ht="25.15" customHeight="true" x14ac:dyDescent="0.2">
      <c r="C885" s="652"/>
      <c r="D885" s="652"/>
      <c r="E885" s="652"/>
      <c r="F885" s="652"/>
      <c r="G885" s="652"/>
      <c r="H885" s="652"/>
      <c r="I885" s="652"/>
      <c r="J885" s="652"/>
      <c r="K885" s="652"/>
      <c r="L885" s="652"/>
      <c r="M885" s="652"/>
      <c r="N885" s="652"/>
      <c r="O885" s="652"/>
      <c r="P885" s="652"/>
      <c r="Q885" s="652"/>
    </row>
    <row r="886" ht="25.15" customHeight="true" x14ac:dyDescent="0.2">
      <c r="C886" s="652"/>
      <c r="D886" s="652"/>
      <c r="E886" s="652"/>
      <c r="F886" s="652"/>
      <c r="G886" s="652"/>
      <c r="H886" s="652"/>
      <c r="I886" s="652"/>
      <c r="J886" s="652"/>
      <c r="K886" s="652"/>
      <c r="L886" s="652"/>
      <c r="M886" s="652"/>
      <c r="N886" s="652"/>
      <c r="O886" s="652"/>
      <c r="P886" s="652"/>
      <c r="Q886" s="652"/>
    </row>
    <row r="887" ht="25.15" customHeight="true" x14ac:dyDescent="0.2">
      <c r="C887" s="652"/>
      <c r="D887" s="652"/>
      <c r="E887" s="652"/>
      <c r="F887" s="652"/>
      <c r="G887" s="652"/>
      <c r="H887" s="652"/>
      <c r="I887" s="652"/>
      <c r="J887" s="652"/>
      <c r="K887" s="652"/>
      <c r="L887" s="652"/>
      <c r="M887" s="652"/>
      <c r="N887" s="652"/>
      <c r="O887" s="652"/>
      <c r="P887" s="652"/>
      <c r="Q887" s="652"/>
    </row>
    <row r="888" ht="25.15" customHeight="true" x14ac:dyDescent="0.2">
      <c r="C888" s="652"/>
      <c r="D888" s="652"/>
      <c r="E888" s="652"/>
      <c r="F888" s="652"/>
      <c r="G888" s="652"/>
      <c r="H888" s="652"/>
      <c r="I888" s="652"/>
      <c r="J888" s="652"/>
      <c r="K888" s="652"/>
      <c r="L888" s="652"/>
      <c r="M888" s="652"/>
      <c r="N888" s="652"/>
      <c r="O888" s="652"/>
      <c r="P888" s="652"/>
      <c r="Q888" s="652"/>
    </row>
    <row r="889" ht="25.15" customHeight="true" x14ac:dyDescent="0.2">
      <c r="C889" s="652"/>
      <c r="D889" s="652"/>
      <c r="E889" s="652"/>
      <c r="F889" s="652"/>
      <c r="G889" s="652"/>
      <c r="H889" s="652"/>
      <c r="I889" s="652"/>
      <c r="J889" s="652"/>
      <c r="K889" s="652"/>
      <c r="L889" s="652"/>
      <c r="M889" s="652"/>
      <c r="N889" s="652"/>
      <c r="O889" s="652"/>
      <c r="P889" s="652"/>
      <c r="Q889" s="652"/>
    </row>
    <row r="890" ht="25.15" customHeight="true" x14ac:dyDescent="0.2">
      <c r="C890" s="652"/>
      <c r="D890" s="652"/>
      <c r="E890" s="652"/>
      <c r="F890" s="652"/>
      <c r="G890" s="652"/>
      <c r="H890" s="652"/>
      <c r="I890" s="652"/>
      <c r="J890" s="652"/>
      <c r="K890" s="652"/>
      <c r="L890" s="652"/>
      <c r="M890" s="652"/>
      <c r="N890" s="652"/>
      <c r="O890" s="652"/>
      <c r="P890" s="652"/>
      <c r="Q890" s="652"/>
    </row>
    <row r="891" ht="25.15" customHeight="true" x14ac:dyDescent="0.2">
      <c r="C891" s="652"/>
      <c r="D891" s="652"/>
      <c r="E891" s="652"/>
      <c r="F891" s="652"/>
      <c r="G891" s="652"/>
      <c r="H891" s="652"/>
      <c r="I891" s="652"/>
      <c r="J891" s="652"/>
      <c r="K891" s="652"/>
      <c r="L891" s="652"/>
      <c r="M891" s="652"/>
      <c r="N891" s="652"/>
      <c r="O891" s="652"/>
      <c r="P891" s="652"/>
      <c r="Q891" s="652"/>
    </row>
    <row r="892" ht="25.15" customHeight="true" x14ac:dyDescent="0.2">
      <c r="C892" s="652"/>
      <c r="D892" s="652"/>
      <c r="E892" s="652"/>
      <c r="F892" s="652"/>
      <c r="G892" s="652"/>
      <c r="H892" s="652"/>
      <c r="I892" s="652"/>
      <c r="J892" s="652"/>
      <c r="K892" s="652"/>
      <c r="L892" s="652"/>
      <c r="M892" s="652"/>
      <c r="N892" s="652"/>
      <c r="O892" s="652"/>
      <c r="P892" s="652"/>
      <c r="Q892" s="652"/>
    </row>
    <row r="893" ht="25.15" customHeight="true" x14ac:dyDescent="0.2">
      <c r="C893" s="652"/>
      <c r="D893" s="652"/>
      <c r="E893" s="652"/>
      <c r="F893" s="652"/>
      <c r="G893" s="652"/>
      <c r="H893" s="652"/>
      <c r="I893" s="652"/>
      <c r="J893" s="652"/>
      <c r="K893" s="652"/>
      <c r="L893" s="652"/>
      <c r="M893" s="652"/>
      <c r="N893" s="652"/>
      <c r="O893" s="652"/>
      <c r="P893" s="652"/>
      <c r="Q893" s="652"/>
    </row>
    <row r="894" ht="25.15" customHeight="true" x14ac:dyDescent="0.2">
      <c r="C894" s="652"/>
      <c r="D894" s="652"/>
      <c r="E894" s="652"/>
      <c r="F894" s="652"/>
      <c r="G894" s="652"/>
      <c r="H894" s="652"/>
      <c r="I894" s="652"/>
      <c r="J894" s="652"/>
      <c r="K894" s="652"/>
      <c r="L894" s="652"/>
      <c r="M894" s="652"/>
      <c r="N894" s="652"/>
      <c r="O894" s="652"/>
      <c r="P894" s="652"/>
      <c r="Q894" s="652"/>
    </row>
    <row r="895" ht="25.15" customHeight="true" x14ac:dyDescent="0.2">
      <c r="C895" s="652"/>
      <c r="D895" s="652"/>
      <c r="E895" s="652"/>
      <c r="F895" s="652"/>
      <c r="G895" s="652"/>
      <c r="H895" s="652"/>
      <c r="I895" s="652"/>
      <c r="J895" s="652"/>
      <c r="K895" s="652"/>
      <c r="L895" s="652"/>
      <c r="M895" s="652"/>
      <c r="N895" s="652"/>
      <c r="O895" s="652"/>
      <c r="P895" s="652"/>
      <c r="Q895" s="652"/>
    </row>
    <row r="896" ht="25.15" customHeight="true" x14ac:dyDescent="0.2">
      <c r="C896" s="652"/>
      <c r="D896" s="652"/>
      <c r="E896" s="652"/>
      <c r="F896" s="652"/>
      <c r="G896" s="652"/>
      <c r="H896" s="652"/>
      <c r="I896" s="652"/>
      <c r="J896" s="652"/>
      <c r="K896" s="652"/>
      <c r="L896" s="652"/>
      <c r="M896" s="652"/>
      <c r="N896" s="652"/>
      <c r="O896" s="652"/>
      <c r="P896" s="652"/>
      <c r="Q896" s="652"/>
    </row>
    <row r="897" ht="25.15" customHeight="true" x14ac:dyDescent="0.2">
      <c r="C897" s="652"/>
      <c r="D897" s="652"/>
      <c r="E897" s="652"/>
      <c r="F897" s="652"/>
      <c r="G897" s="652"/>
      <c r="H897" s="652"/>
      <c r="I897" s="652"/>
      <c r="J897" s="652"/>
      <c r="K897" s="652"/>
      <c r="L897" s="652"/>
      <c r="M897" s="652"/>
      <c r="N897" s="652"/>
      <c r="O897" s="652"/>
      <c r="P897" s="652"/>
      <c r="Q897" s="652"/>
    </row>
    <row r="898" ht="25.15" customHeight="true" x14ac:dyDescent="0.2">
      <c r="C898" s="652"/>
      <c r="D898" s="652"/>
      <c r="E898" s="652"/>
      <c r="F898" s="652"/>
      <c r="G898" s="652"/>
      <c r="H898" s="652"/>
      <c r="I898" s="652"/>
      <c r="J898" s="652"/>
      <c r="K898" s="652"/>
      <c r="L898" s="652"/>
      <c r="M898" s="652"/>
      <c r="N898" s="652"/>
      <c r="O898" s="652"/>
      <c r="P898" s="652"/>
      <c r="Q898" s="652"/>
    </row>
    <row r="899" ht="25.15" customHeight="true" x14ac:dyDescent="0.2">
      <c r="C899" s="652"/>
      <c r="D899" s="652"/>
      <c r="E899" s="652"/>
      <c r="F899" s="652"/>
      <c r="G899" s="652"/>
      <c r="H899" s="652"/>
      <c r="I899" s="652"/>
      <c r="J899" s="652"/>
      <c r="K899" s="652"/>
      <c r="L899" s="652"/>
      <c r="M899" s="652"/>
      <c r="N899" s="652"/>
      <c r="O899" s="652"/>
      <c r="P899" s="652"/>
      <c r="Q899" s="652"/>
    </row>
    <row r="900" ht="25.15" customHeight="true" x14ac:dyDescent="0.2">
      <c r="C900" s="652"/>
      <c r="D900" s="652"/>
      <c r="E900" s="652"/>
      <c r="F900" s="652"/>
      <c r="G900" s="652"/>
      <c r="H900" s="652"/>
      <c r="I900" s="652"/>
      <c r="J900" s="652"/>
      <c r="K900" s="652"/>
      <c r="L900" s="652"/>
      <c r="M900" s="652"/>
      <c r="N900" s="652"/>
      <c r="O900" s="652"/>
      <c r="P900" s="652"/>
      <c r="Q900" s="652"/>
    </row>
    <row r="901" ht="25.15" customHeight="true" x14ac:dyDescent="0.2">
      <c r="C901" s="652"/>
      <c r="D901" s="652"/>
      <c r="E901" s="652"/>
      <c r="F901" s="652"/>
      <c r="G901" s="652"/>
      <c r="H901" s="652"/>
      <c r="I901" s="652"/>
      <c r="J901" s="652"/>
      <c r="K901" s="652"/>
      <c r="L901" s="652"/>
      <c r="M901" s="652"/>
      <c r="N901" s="652"/>
      <c r="O901" s="652"/>
      <c r="P901" s="652"/>
      <c r="Q901" s="652"/>
    </row>
    <row r="902" ht="25.15" customHeight="true" x14ac:dyDescent="0.2">
      <c r="C902" s="652"/>
      <c r="D902" s="652"/>
      <c r="E902" s="652"/>
      <c r="F902" s="652"/>
      <c r="G902" s="652"/>
      <c r="H902" s="652"/>
      <c r="I902" s="652"/>
      <c r="J902" s="652"/>
      <c r="K902" s="652"/>
      <c r="L902" s="652"/>
      <c r="M902" s="652"/>
      <c r="N902" s="652"/>
      <c r="O902" s="652"/>
      <c r="P902" s="652"/>
      <c r="Q902" s="652"/>
    </row>
    <row r="903" ht="25.15" customHeight="true" x14ac:dyDescent="0.2">
      <c r="C903" s="652"/>
      <c r="D903" s="652"/>
      <c r="E903" s="652"/>
      <c r="F903" s="652"/>
      <c r="G903" s="652"/>
      <c r="H903" s="652"/>
      <c r="I903" s="652"/>
      <c r="J903" s="652"/>
      <c r="K903" s="652"/>
      <c r="L903" s="652"/>
      <c r="M903" s="652"/>
      <c r="N903" s="652"/>
      <c r="O903" s="652"/>
      <c r="P903" s="652"/>
      <c r="Q903" s="652"/>
    </row>
    <row r="904" ht="25.15" customHeight="true" x14ac:dyDescent="0.2">
      <c r="C904" s="652"/>
      <c r="D904" s="652"/>
      <c r="E904" s="652"/>
      <c r="F904" s="652"/>
      <c r="G904" s="652"/>
      <c r="H904" s="652"/>
      <c r="I904" s="652"/>
      <c r="J904" s="652"/>
      <c r="K904" s="652"/>
      <c r="L904" s="652"/>
      <c r="M904" s="652"/>
      <c r="N904" s="652"/>
      <c r="O904" s="652"/>
      <c r="P904" s="652"/>
      <c r="Q904" s="652"/>
    </row>
    <row r="905" ht="25.15" customHeight="true" x14ac:dyDescent="0.2">
      <c r="C905" s="652"/>
      <c r="D905" s="652"/>
      <c r="E905" s="652"/>
      <c r="F905" s="652"/>
      <c r="G905" s="652"/>
      <c r="H905" s="652"/>
      <c r="I905" s="652"/>
      <c r="J905" s="652"/>
      <c r="K905" s="652"/>
      <c r="L905" s="652"/>
      <c r="M905" s="652"/>
      <c r="N905" s="652"/>
      <c r="O905" s="652"/>
      <c r="P905" s="652"/>
      <c r="Q905" s="652"/>
    </row>
    <row r="906" ht="25.15" customHeight="true" x14ac:dyDescent="0.2">
      <c r="C906" s="652"/>
      <c r="D906" s="652"/>
      <c r="E906" s="652"/>
      <c r="F906" s="652"/>
      <c r="G906" s="652"/>
      <c r="H906" s="652"/>
      <c r="I906" s="652"/>
      <c r="J906" s="652"/>
      <c r="K906" s="652"/>
      <c r="L906" s="652"/>
      <c r="M906" s="652"/>
      <c r="N906" s="652"/>
      <c r="O906" s="652"/>
      <c r="P906" s="652"/>
      <c r="Q906" s="652"/>
    </row>
    <row r="907" ht="25.15" customHeight="true" x14ac:dyDescent="0.2">
      <c r="C907" s="652"/>
      <c r="D907" s="652"/>
      <c r="E907" s="652"/>
      <c r="F907" s="652"/>
      <c r="G907" s="652"/>
      <c r="H907" s="652"/>
      <c r="I907" s="652"/>
      <c r="J907" s="652"/>
      <c r="K907" s="652"/>
      <c r="L907" s="652"/>
      <c r="M907" s="652"/>
      <c r="N907" s="652"/>
      <c r="O907" s="652"/>
      <c r="P907" s="652"/>
      <c r="Q907" s="652"/>
    </row>
    <row r="908" ht="25.15" customHeight="true" x14ac:dyDescent="0.2">
      <c r="C908" s="652"/>
      <c r="D908" s="652"/>
      <c r="E908" s="652"/>
      <c r="F908" s="652"/>
      <c r="G908" s="652"/>
      <c r="H908" s="652"/>
      <c r="I908" s="652"/>
      <c r="J908" s="652"/>
      <c r="K908" s="652"/>
      <c r="L908" s="652"/>
      <c r="M908" s="652"/>
      <c r="N908" s="652"/>
      <c r="O908" s="652"/>
      <c r="P908" s="652"/>
      <c r="Q908" s="652"/>
    </row>
    <row r="909" ht="25.15" customHeight="true" x14ac:dyDescent="0.2">
      <c r="C909" s="652"/>
      <c r="D909" s="652"/>
      <c r="E909" s="652"/>
      <c r="F909" s="652"/>
      <c r="G909" s="652"/>
      <c r="H909" s="652"/>
      <c r="I909" s="652"/>
      <c r="J909" s="652"/>
      <c r="K909" s="652"/>
      <c r="L909" s="652"/>
      <c r="M909" s="652"/>
      <c r="N909" s="652"/>
      <c r="O909" s="652"/>
      <c r="P909" s="652"/>
      <c r="Q909" s="652"/>
    </row>
    <row r="910" ht="25.15" customHeight="true" x14ac:dyDescent="0.2">
      <c r="C910" s="652"/>
      <c r="D910" s="652"/>
      <c r="E910" s="652"/>
      <c r="F910" s="652"/>
      <c r="G910" s="652"/>
      <c r="H910" s="652"/>
      <c r="I910" s="652"/>
      <c r="J910" s="652"/>
      <c r="K910" s="652"/>
      <c r="L910" s="652"/>
      <c r="M910" s="652"/>
      <c r="N910" s="652"/>
      <c r="O910" s="652"/>
      <c r="P910" s="652"/>
      <c r="Q910" s="652"/>
    </row>
    <row r="911" ht="25.15" customHeight="true" x14ac:dyDescent="0.2">
      <c r="C911" s="652"/>
      <c r="D911" s="652"/>
      <c r="E911" s="652"/>
      <c r="F911" s="652"/>
      <c r="G911" s="652"/>
      <c r="H911" s="652"/>
      <c r="I911" s="652"/>
      <c r="J911" s="652"/>
      <c r="K911" s="652"/>
      <c r="L911" s="652"/>
      <c r="M911" s="652"/>
      <c r="N911" s="652"/>
      <c r="O911" s="652"/>
      <c r="P911" s="652"/>
      <c r="Q911" s="652"/>
    </row>
    <row r="912" ht="25.15" customHeight="true" x14ac:dyDescent="0.2">
      <c r="C912" s="652"/>
      <c r="D912" s="652"/>
      <c r="E912" s="652"/>
      <c r="F912" s="652"/>
      <c r="G912" s="652"/>
      <c r="H912" s="652"/>
      <c r="I912" s="652"/>
      <c r="J912" s="652"/>
      <c r="K912" s="652"/>
      <c r="L912" s="652"/>
      <c r="M912" s="652"/>
      <c r="N912" s="652"/>
      <c r="O912" s="652"/>
      <c r="P912" s="652"/>
      <c r="Q912" s="652"/>
    </row>
    <row r="913" ht="25.15" customHeight="true" x14ac:dyDescent="0.2">
      <c r="C913" s="652"/>
      <c r="D913" s="652"/>
      <c r="E913" s="652"/>
      <c r="F913" s="652"/>
      <c r="G913" s="652"/>
      <c r="H913" s="652"/>
      <c r="I913" s="652"/>
      <c r="J913" s="652"/>
      <c r="K913" s="652"/>
      <c r="L913" s="652"/>
      <c r="M913" s="652"/>
      <c r="N913" s="652"/>
      <c r="O913" s="652"/>
      <c r="P913" s="652"/>
      <c r="Q913" s="652"/>
    </row>
    <row r="914" ht="25.15" customHeight="true" x14ac:dyDescent="0.2">
      <c r="C914" s="652"/>
      <c r="D914" s="652"/>
      <c r="E914" s="652"/>
      <c r="F914" s="652"/>
      <c r="G914" s="652"/>
      <c r="H914" s="652"/>
      <c r="I914" s="652"/>
      <c r="J914" s="652"/>
      <c r="K914" s="652"/>
      <c r="L914" s="652"/>
      <c r="M914" s="652"/>
      <c r="N914" s="652"/>
      <c r="O914" s="652"/>
      <c r="P914" s="652"/>
      <c r="Q914" s="652"/>
    </row>
    <row r="915" ht="25.15" customHeight="true" x14ac:dyDescent="0.2">
      <c r="C915" s="652"/>
      <c r="D915" s="652"/>
      <c r="E915" s="652"/>
      <c r="F915" s="652"/>
      <c r="G915" s="652"/>
      <c r="H915" s="652"/>
      <c r="I915" s="652"/>
      <c r="J915" s="652"/>
      <c r="K915" s="652"/>
      <c r="L915" s="652"/>
      <c r="M915" s="652"/>
      <c r="N915" s="652"/>
      <c r="O915" s="652"/>
      <c r="P915" s="652"/>
      <c r="Q915" s="652"/>
    </row>
    <row r="916" ht="25.15" customHeight="true" x14ac:dyDescent="0.2">
      <c r="C916" s="652"/>
      <c r="D916" s="652"/>
      <c r="E916" s="652"/>
      <c r="F916" s="652"/>
      <c r="G916" s="652"/>
      <c r="H916" s="652"/>
      <c r="I916" s="652"/>
      <c r="J916" s="652"/>
      <c r="K916" s="652"/>
      <c r="L916" s="652"/>
      <c r="M916" s="652"/>
      <c r="N916" s="652"/>
      <c r="O916" s="652"/>
      <c r="P916" s="652"/>
      <c r="Q916" s="652"/>
    </row>
    <row r="917" ht="25.15" customHeight="true" x14ac:dyDescent="0.2">
      <c r="C917" s="652"/>
      <c r="D917" s="652"/>
      <c r="E917" s="652"/>
      <c r="F917" s="652"/>
      <c r="G917" s="652"/>
      <c r="H917" s="652"/>
      <c r="I917" s="652"/>
      <c r="J917" s="652"/>
      <c r="K917" s="652"/>
      <c r="L917" s="652"/>
      <c r="M917" s="652"/>
      <c r="N917" s="652"/>
      <c r="O917" s="652"/>
      <c r="P917" s="652"/>
      <c r="Q917" s="652"/>
    </row>
    <row r="918" ht="25.15" customHeight="true" x14ac:dyDescent="0.2">
      <c r="C918" s="652"/>
      <c r="D918" s="652"/>
      <c r="E918" s="652"/>
      <c r="F918" s="652"/>
      <c r="G918" s="652"/>
      <c r="H918" s="652"/>
      <c r="I918" s="652"/>
      <c r="J918" s="652"/>
      <c r="K918" s="652"/>
      <c r="L918" s="652"/>
      <c r="M918" s="652"/>
      <c r="N918" s="652"/>
      <c r="O918" s="652"/>
      <c r="P918" s="652"/>
      <c r="Q918" s="652"/>
    </row>
    <row r="919" ht="25.15" customHeight="true" x14ac:dyDescent="0.2">
      <c r="C919" s="652"/>
      <c r="D919" s="652"/>
      <c r="E919" s="652"/>
      <c r="F919" s="652"/>
      <c r="G919" s="652"/>
      <c r="H919" s="652"/>
      <c r="I919" s="652"/>
      <c r="J919" s="652"/>
      <c r="K919" s="652"/>
      <c r="L919" s="652"/>
      <c r="M919" s="652"/>
      <c r="N919" s="652"/>
      <c r="O919" s="652"/>
      <c r="P919" s="652"/>
      <c r="Q919" s="652"/>
    </row>
    <row r="920" ht="25.15" customHeight="true" x14ac:dyDescent="0.2">
      <c r="C920" s="652"/>
      <c r="D920" s="652"/>
      <c r="E920" s="652"/>
      <c r="F920" s="652"/>
      <c r="G920" s="652"/>
      <c r="H920" s="652"/>
      <c r="I920" s="652"/>
      <c r="J920" s="652"/>
      <c r="K920" s="652"/>
      <c r="L920" s="652"/>
      <c r="M920" s="652"/>
      <c r="N920" s="652"/>
      <c r="O920" s="652"/>
      <c r="P920" s="652"/>
      <c r="Q920" s="652"/>
    </row>
    <row r="921" ht="25.15" customHeight="true" x14ac:dyDescent="0.2">
      <c r="C921" s="652"/>
      <c r="D921" s="652"/>
      <c r="E921" s="652"/>
      <c r="F921" s="652"/>
      <c r="G921" s="652"/>
      <c r="H921" s="652"/>
      <c r="I921" s="652"/>
      <c r="J921" s="652"/>
      <c r="K921" s="652"/>
      <c r="L921" s="652"/>
      <c r="M921" s="652"/>
      <c r="N921" s="652"/>
      <c r="O921" s="652"/>
      <c r="P921" s="652"/>
      <c r="Q921" s="652"/>
    </row>
    <row r="922" ht="25.15" customHeight="true" x14ac:dyDescent="0.2">
      <c r="C922" s="652"/>
      <c r="D922" s="652"/>
      <c r="E922" s="652"/>
      <c r="F922" s="652"/>
      <c r="G922" s="652"/>
      <c r="H922" s="652"/>
      <c r="I922" s="652"/>
      <c r="J922" s="652"/>
      <c r="K922" s="652"/>
      <c r="L922" s="652"/>
      <c r="M922" s="652"/>
      <c r="N922" s="652"/>
      <c r="O922" s="652"/>
      <c r="P922" s="652"/>
      <c r="Q922" s="652"/>
    </row>
    <row r="923" ht="25.15" customHeight="true" x14ac:dyDescent="0.2">
      <c r="C923" s="652"/>
      <c r="D923" s="652"/>
      <c r="E923" s="652"/>
      <c r="F923" s="652"/>
      <c r="G923" s="652"/>
      <c r="H923" s="652"/>
      <c r="I923" s="652"/>
      <c r="J923" s="652"/>
      <c r="K923" s="652"/>
      <c r="L923" s="652"/>
      <c r="M923" s="652"/>
      <c r="N923" s="652"/>
      <c r="O923" s="652"/>
      <c r="P923" s="652"/>
      <c r="Q923" s="652"/>
    </row>
    <row r="924" ht="25.15" customHeight="true" x14ac:dyDescent="0.2">
      <c r="C924" s="652"/>
      <c r="D924" s="652"/>
      <c r="E924" s="652"/>
      <c r="F924" s="652"/>
      <c r="G924" s="652"/>
      <c r="H924" s="652"/>
      <c r="I924" s="652"/>
      <c r="J924" s="652"/>
      <c r="K924" s="652"/>
      <c r="L924" s="652"/>
      <c r="M924" s="652"/>
      <c r="N924" s="652"/>
      <c r="O924" s="652"/>
      <c r="P924" s="652"/>
      <c r="Q924" s="652"/>
    </row>
    <row r="925" ht="25.15" customHeight="true" x14ac:dyDescent="0.2">
      <c r="C925" s="652"/>
      <c r="D925" s="652"/>
      <c r="E925" s="652"/>
      <c r="F925" s="652"/>
      <c r="G925" s="652"/>
      <c r="H925" s="652"/>
      <c r="I925" s="652"/>
      <c r="J925" s="652"/>
      <c r="K925" s="652"/>
      <c r="L925" s="652"/>
      <c r="M925" s="652"/>
      <c r="N925" s="652"/>
      <c r="O925" s="652"/>
      <c r="P925" s="652"/>
      <c r="Q925" s="652"/>
    </row>
    <row r="926" ht="25.15" customHeight="true" x14ac:dyDescent="0.2">
      <c r="C926" s="652"/>
      <c r="D926" s="652"/>
      <c r="E926" s="652"/>
      <c r="F926" s="652"/>
      <c r="G926" s="652"/>
      <c r="H926" s="652"/>
      <c r="I926" s="652"/>
      <c r="J926" s="652"/>
      <c r="K926" s="652"/>
      <c r="L926" s="652"/>
      <c r="M926" s="652"/>
      <c r="N926" s="652"/>
      <c r="O926" s="652"/>
      <c r="P926" s="652"/>
      <c r="Q926" s="652"/>
    </row>
    <row r="927" ht="25.15" customHeight="true" x14ac:dyDescent="0.2">
      <c r="C927" s="652"/>
      <c r="D927" s="652"/>
      <c r="E927" s="652"/>
      <c r="F927" s="652"/>
      <c r="G927" s="652"/>
      <c r="H927" s="652"/>
      <c r="I927" s="652"/>
      <c r="J927" s="652"/>
      <c r="K927" s="652"/>
      <c r="L927" s="652"/>
      <c r="M927" s="652"/>
      <c r="N927" s="652"/>
      <c r="O927" s="652"/>
      <c r="P927" s="652"/>
      <c r="Q927" s="652"/>
    </row>
    <row r="928" ht="25.15" customHeight="true" x14ac:dyDescent="0.2">
      <c r="C928" s="652"/>
      <c r="D928" s="652"/>
      <c r="E928" s="652"/>
      <c r="F928" s="652"/>
      <c r="G928" s="652"/>
      <c r="H928" s="652"/>
      <c r="I928" s="652"/>
      <c r="J928" s="652"/>
      <c r="K928" s="652"/>
      <c r="L928" s="652"/>
      <c r="M928" s="652"/>
      <c r="N928" s="652"/>
      <c r="O928" s="652"/>
      <c r="P928" s="652"/>
      <c r="Q928" s="652"/>
    </row>
    <row r="929" ht="25.15" customHeight="true" x14ac:dyDescent="0.2">
      <c r="C929" s="652"/>
      <c r="D929" s="652"/>
      <c r="E929" s="652"/>
      <c r="F929" s="652"/>
      <c r="G929" s="652"/>
      <c r="H929" s="652"/>
      <c r="I929" s="652"/>
      <c r="J929" s="652"/>
      <c r="K929" s="652"/>
      <c r="L929" s="652"/>
      <c r="M929" s="652"/>
      <c r="N929" s="652"/>
      <c r="O929" s="652"/>
      <c r="P929" s="652"/>
      <c r="Q929" s="652"/>
    </row>
    <row r="930" ht="25.15" customHeight="true" x14ac:dyDescent="0.2">
      <c r="C930" s="652"/>
      <c r="D930" s="652"/>
      <c r="E930" s="652"/>
      <c r="F930" s="652"/>
      <c r="G930" s="652"/>
      <c r="H930" s="652"/>
      <c r="I930" s="652"/>
      <c r="J930" s="652"/>
      <c r="K930" s="652"/>
      <c r="L930" s="652"/>
      <c r="M930" s="652"/>
      <c r="N930" s="652"/>
      <c r="O930" s="652"/>
      <c r="P930" s="652"/>
      <c r="Q930" s="652"/>
    </row>
    <row r="931" ht="25.15" customHeight="true" x14ac:dyDescent="0.2">
      <c r="C931" s="652"/>
      <c r="D931" s="652"/>
      <c r="E931" s="652"/>
      <c r="F931" s="652"/>
      <c r="G931" s="652"/>
      <c r="H931" s="652"/>
      <c r="I931" s="652"/>
      <c r="J931" s="652"/>
      <c r="K931" s="652"/>
      <c r="L931" s="652"/>
      <c r="M931" s="652"/>
      <c r="N931" s="652"/>
      <c r="O931" s="652"/>
      <c r="P931" s="652"/>
      <c r="Q931" s="652"/>
    </row>
    <row r="932" ht="25.15" customHeight="true" x14ac:dyDescent="0.2">
      <c r="C932" s="652"/>
      <c r="D932" s="652"/>
      <c r="E932" s="652"/>
      <c r="F932" s="652"/>
      <c r="G932" s="652"/>
      <c r="H932" s="652"/>
      <c r="I932" s="652"/>
      <c r="J932" s="652"/>
      <c r="K932" s="652"/>
      <c r="L932" s="652"/>
      <c r="M932" s="652"/>
      <c r="N932" s="652"/>
      <c r="O932" s="652"/>
      <c r="P932" s="652"/>
      <c r="Q932" s="652"/>
    </row>
    <row r="933" ht="25.15" customHeight="true" x14ac:dyDescent="0.2">
      <c r="C933" s="652"/>
      <c r="D933" s="652"/>
      <c r="E933" s="652"/>
      <c r="F933" s="652"/>
      <c r="G933" s="652"/>
      <c r="H933" s="652"/>
      <c r="I933" s="652"/>
      <c r="J933" s="652"/>
      <c r="K933" s="652"/>
      <c r="L933" s="652"/>
      <c r="M933" s="652"/>
      <c r="N933" s="652"/>
      <c r="O933" s="652"/>
      <c r="P933" s="652"/>
      <c r="Q933" s="652"/>
    </row>
    <row r="934" ht="25.15" customHeight="true" x14ac:dyDescent="0.2">
      <c r="C934" s="652"/>
      <c r="D934" s="652"/>
      <c r="E934" s="652"/>
      <c r="F934" s="652"/>
      <c r="G934" s="652"/>
      <c r="H934" s="652"/>
      <c r="I934" s="652"/>
      <c r="J934" s="652"/>
      <c r="K934" s="652"/>
      <c r="L934" s="652"/>
      <c r="M934" s="652"/>
      <c r="N934" s="652"/>
      <c r="O934" s="652"/>
      <c r="P934" s="652"/>
      <c r="Q934" s="652"/>
    </row>
    <row r="935" ht="25.15" customHeight="true" x14ac:dyDescent="0.2">
      <c r="C935" s="652"/>
      <c r="D935" s="652"/>
      <c r="E935" s="652"/>
      <c r="F935" s="652"/>
      <c r="G935" s="652"/>
      <c r="H935" s="652"/>
      <c r="I935" s="652"/>
      <c r="J935" s="652"/>
      <c r="K935" s="652"/>
      <c r="L935" s="652"/>
      <c r="M935" s="652"/>
      <c r="N935" s="652"/>
      <c r="O935" s="652"/>
      <c r="P935" s="652"/>
      <c r="Q935" s="652"/>
    </row>
    <row r="936" ht="25.15" customHeight="true" x14ac:dyDescent="0.2">
      <c r="C936" s="652"/>
      <c r="D936" s="652"/>
      <c r="E936" s="652"/>
      <c r="F936" s="652"/>
      <c r="G936" s="652"/>
      <c r="H936" s="652"/>
      <c r="I936" s="652"/>
      <c r="J936" s="652"/>
      <c r="K936" s="652"/>
      <c r="L936" s="652"/>
      <c r="M936" s="652"/>
      <c r="N936" s="652"/>
      <c r="O936" s="652"/>
      <c r="P936" s="652"/>
      <c r="Q936" s="652"/>
    </row>
    <row r="937" ht="25.15" customHeight="true" x14ac:dyDescent="0.2">
      <c r="C937" s="652"/>
      <c r="D937" s="652"/>
      <c r="E937" s="652"/>
      <c r="F937" s="652"/>
      <c r="G937" s="652"/>
      <c r="H937" s="652"/>
      <c r="I937" s="652"/>
      <c r="J937" s="652"/>
      <c r="K937" s="652"/>
      <c r="L937" s="652"/>
      <c r="M937" s="652"/>
      <c r="N937" s="652"/>
      <c r="O937" s="652"/>
      <c r="P937" s="652"/>
      <c r="Q937" s="652"/>
    </row>
    <row r="938" ht="25.15" customHeight="true" x14ac:dyDescent="0.2">
      <c r="C938" s="652"/>
      <c r="D938" s="652"/>
      <c r="E938" s="652"/>
      <c r="F938" s="652"/>
      <c r="G938" s="652"/>
      <c r="H938" s="652"/>
      <c r="I938" s="652"/>
      <c r="J938" s="652"/>
      <c r="K938" s="652"/>
      <c r="L938" s="652"/>
      <c r="M938" s="652"/>
      <c r="N938" s="652"/>
      <c r="O938" s="652"/>
      <c r="P938" s="652"/>
      <c r="Q938" s="652"/>
    </row>
    <row r="939" ht="25.15" customHeight="true" x14ac:dyDescent="0.2">
      <c r="C939" s="652"/>
      <c r="D939" s="652"/>
      <c r="E939" s="652"/>
      <c r="F939" s="652"/>
      <c r="G939" s="652"/>
      <c r="H939" s="652"/>
      <c r="I939" s="652"/>
      <c r="J939" s="652"/>
      <c r="K939" s="652"/>
      <c r="L939" s="652"/>
      <c r="M939" s="652"/>
      <c r="N939" s="652"/>
      <c r="O939" s="652"/>
      <c r="P939" s="652"/>
      <c r="Q939" s="652"/>
    </row>
    <row r="940" ht="25.15" customHeight="true" x14ac:dyDescent="0.2">
      <c r="C940" s="652"/>
      <c r="D940" s="652"/>
      <c r="E940" s="652"/>
      <c r="F940" s="652"/>
      <c r="G940" s="652"/>
      <c r="H940" s="652"/>
      <c r="I940" s="652"/>
      <c r="J940" s="652"/>
      <c r="K940" s="652"/>
      <c r="L940" s="652"/>
      <c r="M940" s="652"/>
      <c r="N940" s="652"/>
      <c r="O940" s="652"/>
      <c r="P940" s="652"/>
      <c r="Q940" s="652"/>
    </row>
    <row r="941" ht="25.15" customHeight="true" x14ac:dyDescent="0.2">
      <c r="C941" s="652"/>
      <c r="D941" s="652"/>
      <c r="E941" s="652"/>
      <c r="F941" s="652"/>
      <c r="G941" s="652"/>
      <c r="H941" s="652"/>
      <c r="I941" s="652"/>
      <c r="J941" s="652"/>
      <c r="K941" s="652"/>
      <c r="L941" s="652"/>
      <c r="M941" s="652"/>
      <c r="N941" s="652"/>
      <c r="O941" s="652"/>
      <c r="P941" s="652"/>
      <c r="Q941" s="652"/>
    </row>
    <row r="942" ht="25.15" customHeight="true" x14ac:dyDescent="0.2">
      <c r="C942" s="652"/>
      <c r="D942" s="652"/>
      <c r="E942" s="652"/>
      <c r="F942" s="652"/>
      <c r="G942" s="652"/>
      <c r="H942" s="652"/>
      <c r="I942" s="652"/>
      <c r="J942" s="652"/>
      <c r="K942" s="652"/>
      <c r="L942" s="652"/>
      <c r="M942" s="652"/>
      <c r="N942" s="652"/>
      <c r="O942" s="652"/>
      <c r="P942" s="652"/>
      <c r="Q942" s="652"/>
    </row>
    <row r="943" ht="25.15" customHeight="true" x14ac:dyDescent="0.2">
      <c r="C943" s="652"/>
      <c r="D943" s="652"/>
      <c r="E943" s="652"/>
      <c r="F943" s="652"/>
      <c r="G943" s="652"/>
      <c r="H943" s="652"/>
      <c r="I943" s="652"/>
      <c r="J943" s="652"/>
      <c r="K943" s="652"/>
      <c r="L943" s="652"/>
      <c r="M943" s="652"/>
      <c r="N943" s="652"/>
      <c r="O943" s="652"/>
      <c r="P943" s="652"/>
      <c r="Q943" s="652"/>
    </row>
    <row r="944" ht="25.15" customHeight="true" x14ac:dyDescent="0.2">
      <c r="C944" s="652"/>
      <c r="D944" s="652"/>
      <c r="E944" s="652"/>
      <c r="F944" s="652"/>
      <c r="G944" s="652"/>
      <c r="H944" s="652"/>
      <c r="I944" s="652"/>
      <c r="J944" s="652"/>
      <c r="K944" s="652"/>
      <c r="L944" s="652"/>
      <c r="M944" s="652"/>
      <c r="N944" s="652"/>
      <c r="O944" s="652"/>
      <c r="P944" s="652"/>
      <c r="Q944" s="652"/>
    </row>
    <row r="945" ht="25.15" customHeight="true" x14ac:dyDescent="0.2">
      <c r="C945" s="652"/>
      <c r="D945" s="652"/>
      <c r="E945" s="652"/>
      <c r="F945" s="652"/>
      <c r="G945" s="652"/>
      <c r="H945" s="652"/>
      <c r="I945" s="652"/>
      <c r="J945" s="652"/>
      <c r="K945" s="652"/>
      <c r="L945" s="652"/>
      <c r="M945" s="652"/>
      <c r="N945" s="652"/>
      <c r="O945" s="652"/>
      <c r="P945" s="652"/>
      <c r="Q945" s="652"/>
    </row>
    <row r="946" ht="25.15" customHeight="true" x14ac:dyDescent="0.2">
      <c r="C946" s="652"/>
      <c r="D946" s="652"/>
      <c r="E946" s="652"/>
      <c r="F946" s="652"/>
      <c r="G946" s="652"/>
      <c r="H946" s="652"/>
      <c r="I946" s="652"/>
      <c r="J946" s="652"/>
      <c r="K946" s="652"/>
      <c r="L946" s="652"/>
      <c r="M946" s="652"/>
      <c r="N946" s="652"/>
      <c r="O946" s="652"/>
      <c r="P946" s="652"/>
      <c r="Q946" s="652"/>
    </row>
    <row r="947" ht="25.15" customHeight="true" x14ac:dyDescent="0.2">
      <c r="C947" s="652"/>
      <c r="D947" s="652"/>
      <c r="E947" s="652"/>
      <c r="F947" s="652"/>
      <c r="G947" s="652"/>
      <c r="H947" s="652"/>
      <c r="I947" s="652"/>
      <c r="J947" s="652"/>
      <c r="K947" s="652"/>
      <c r="L947" s="652"/>
      <c r="M947" s="652"/>
      <c r="N947" s="652"/>
      <c r="O947" s="652"/>
      <c r="P947" s="652"/>
      <c r="Q947" s="652"/>
    </row>
    <row r="948" ht="25.15" customHeight="true" x14ac:dyDescent="0.2">
      <c r="C948" s="652"/>
      <c r="D948" s="652"/>
      <c r="E948" s="652"/>
      <c r="F948" s="652"/>
      <c r="G948" s="652"/>
      <c r="H948" s="652"/>
      <c r="I948" s="652"/>
      <c r="J948" s="652"/>
      <c r="K948" s="652"/>
      <c r="L948" s="652"/>
      <c r="M948" s="652"/>
      <c r="N948" s="652"/>
      <c r="O948" s="652"/>
      <c r="P948" s="652"/>
      <c r="Q948" s="652"/>
    </row>
    <row r="949" ht="25.15" customHeight="true" x14ac:dyDescent="0.2">
      <c r="C949" s="652"/>
      <c r="D949" s="652"/>
      <c r="E949" s="652"/>
      <c r="F949" s="652"/>
      <c r="G949" s="652"/>
      <c r="H949" s="652"/>
      <c r="I949" s="652"/>
      <c r="J949" s="652"/>
      <c r="K949" s="652"/>
      <c r="L949" s="652"/>
      <c r="M949" s="652"/>
      <c r="N949" s="652"/>
      <c r="O949" s="652"/>
      <c r="P949" s="652"/>
      <c r="Q949" s="652"/>
    </row>
    <row r="950" ht="25.15" customHeight="true" x14ac:dyDescent="0.2">
      <c r="C950" s="652"/>
      <c r="D950" s="652"/>
      <c r="E950" s="652"/>
      <c r="F950" s="652"/>
      <c r="G950" s="652"/>
      <c r="H950" s="652"/>
      <c r="I950" s="652"/>
      <c r="J950" s="652"/>
      <c r="K950" s="652"/>
      <c r="L950" s="652"/>
      <c r="M950" s="652"/>
      <c r="N950" s="652"/>
      <c r="O950" s="652"/>
      <c r="P950" s="652"/>
      <c r="Q950" s="652"/>
    </row>
    <row r="951" ht="25.15" customHeight="true" x14ac:dyDescent="0.2">
      <c r="C951" s="652"/>
      <c r="D951" s="652"/>
      <c r="E951" s="652"/>
      <c r="F951" s="652"/>
      <c r="G951" s="652"/>
      <c r="H951" s="652"/>
      <c r="I951" s="652"/>
      <c r="J951" s="652"/>
      <c r="K951" s="652"/>
      <c r="L951" s="652"/>
      <c r="M951" s="652"/>
      <c r="N951" s="652"/>
      <c r="O951" s="652"/>
      <c r="P951" s="652"/>
      <c r="Q951" s="652"/>
    </row>
    <row r="952" ht="25.15" customHeight="true" x14ac:dyDescent="0.2">
      <c r="C952" s="652"/>
      <c r="D952" s="652"/>
      <c r="E952" s="652"/>
      <c r="F952" s="652"/>
      <c r="G952" s="652"/>
      <c r="H952" s="652"/>
      <c r="I952" s="652"/>
      <c r="J952" s="652"/>
      <c r="K952" s="652"/>
      <c r="L952" s="652"/>
      <c r="M952" s="652"/>
      <c r="N952" s="652"/>
      <c r="O952" s="652"/>
      <c r="P952" s="652"/>
      <c r="Q952" s="652"/>
    </row>
    <row r="953" ht="25.15" customHeight="true" x14ac:dyDescent="0.2">
      <c r="C953" s="652"/>
      <c r="D953" s="652"/>
      <c r="E953" s="652"/>
      <c r="F953" s="652"/>
      <c r="G953" s="652"/>
      <c r="H953" s="652"/>
      <c r="I953" s="652"/>
      <c r="J953" s="652"/>
      <c r="K953" s="652"/>
      <c r="L953" s="652"/>
      <c r="M953" s="652"/>
      <c r="N953" s="652"/>
      <c r="O953" s="652"/>
      <c r="P953" s="652"/>
      <c r="Q953" s="652"/>
    </row>
    <row r="954" ht="25.15" customHeight="true" x14ac:dyDescent="0.2">
      <c r="C954" s="652"/>
      <c r="D954" s="652"/>
      <c r="E954" s="652"/>
      <c r="F954" s="652"/>
      <c r="G954" s="652"/>
      <c r="H954" s="652"/>
      <c r="I954" s="652"/>
      <c r="J954" s="652"/>
      <c r="K954" s="652"/>
      <c r="L954" s="652"/>
      <c r="M954" s="652"/>
      <c r="N954" s="652"/>
      <c r="O954" s="652"/>
      <c r="P954" s="652"/>
      <c r="Q954" s="652"/>
    </row>
    <row r="955" ht="25.15" customHeight="true" x14ac:dyDescent="0.2">
      <c r="C955" s="652"/>
      <c r="D955" s="652"/>
      <c r="E955" s="652"/>
      <c r="F955" s="652"/>
      <c r="G955" s="652"/>
      <c r="H955" s="652"/>
      <c r="I955" s="652"/>
      <c r="J955" s="652"/>
      <c r="K955" s="652"/>
      <c r="L955" s="652"/>
      <c r="M955" s="652"/>
      <c r="N955" s="652"/>
      <c r="O955" s="652"/>
      <c r="P955" s="652"/>
      <c r="Q955" s="652"/>
    </row>
    <row r="956" ht="25.15" customHeight="true" x14ac:dyDescent="0.2">
      <c r="C956" s="652"/>
      <c r="D956" s="652"/>
      <c r="E956" s="652"/>
      <c r="F956" s="652"/>
      <c r="G956" s="652"/>
      <c r="H956" s="652"/>
      <c r="I956" s="652"/>
      <c r="J956" s="652"/>
      <c r="K956" s="652"/>
      <c r="L956" s="652"/>
      <c r="M956" s="652"/>
      <c r="N956" s="652"/>
      <c r="O956" s="652"/>
      <c r="P956" s="652"/>
      <c r="Q956" s="652"/>
    </row>
    <row r="957" ht="25.15" customHeight="true" x14ac:dyDescent="0.2">
      <c r="C957" s="652"/>
      <c r="D957" s="652"/>
      <c r="E957" s="652"/>
      <c r="F957" s="652"/>
      <c r="G957" s="652"/>
      <c r="H957" s="652"/>
      <c r="I957" s="652"/>
      <c r="J957" s="652"/>
      <c r="K957" s="652"/>
      <c r="L957" s="652"/>
      <c r="M957" s="652"/>
      <c r="N957" s="652"/>
      <c r="O957" s="652"/>
      <c r="P957" s="652"/>
      <c r="Q957" s="652"/>
    </row>
    <row r="958" ht="25.15" customHeight="true" x14ac:dyDescent="0.2">
      <c r="C958" s="652"/>
      <c r="D958" s="652"/>
      <c r="E958" s="652"/>
      <c r="F958" s="652"/>
      <c r="G958" s="652"/>
      <c r="H958" s="652"/>
      <c r="I958" s="652"/>
      <c r="J958" s="652"/>
      <c r="K958" s="652"/>
      <c r="L958" s="652"/>
      <c r="M958" s="652"/>
      <c r="N958" s="652"/>
      <c r="O958" s="652"/>
      <c r="P958" s="652"/>
      <c r="Q958" s="652"/>
    </row>
    <row r="959" ht="25.15" customHeight="true" x14ac:dyDescent="0.2">
      <c r="C959" s="652"/>
      <c r="D959" s="652"/>
      <c r="E959" s="652"/>
      <c r="F959" s="652"/>
      <c r="G959" s="652"/>
      <c r="H959" s="652"/>
      <c r="I959" s="652"/>
      <c r="J959" s="652"/>
      <c r="K959" s="652"/>
      <c r="L959" s="652"/>
      <c r="M959" s="652"/>
      <c r="N959" s="652"/>
      <c r="O959" s="652"/>
      <c r="P959" s="652"/>
      <c r="Q959" s="652"/>
    </row>
    <row r="960" ht="25.15" customHeight="true" x14ac:dyDescent="0.2">
      <c r="C960" s="652"/>
      <c r="D960" s="652"/>
      <c r="E960" s="652"/>
      <c r="F960" s="652"/>
      <c r="G960" s="652"/>
      <c r="H960" s="652"/>
      <c r="I960" s="652"/>
      <c r="J960" s="652"/>
      <c r="K960" s="652"/>
      <c r="L960" s="652"/>
      <c r="M960" s="652"/>
      <c r="N960" s="652"/>
      <c r="O960" s="652"/>
      <c r="P960" s="652"/>
      <c r="Q960" s="652"/>
    </row>
    <row r="961" ht="25.15" customHeight="true" x14ac:dyDescent="0.2">
      <c r="C961" s="652"/>
      <c r="D961" s="652"/>
      <c r="E961" s="652"/>
      <c r="F961" s="652"/>
      <c r="G961" s="652"/>
      <c r="H961" s="652"/>
      <c r="I961" s="652"/>
      <c r="J961" s="652"/>
      <c r="K961" s="652"/>
      <c r="L961" s="652"/>
      <c r="M961" s="652"/>
      <c r="N961" s="652"/>
      <c r="O961" s="652"/>
      <c r="P961" s="652"/>
      <c r="Q961" s="652"/>
    </row>
    <row r="962" ht="25.15" customHeight="true" x14ac:dyDescent="0.2">
      <c r="C962" s="652"/>
      <c r="D962" s="652"/>
      <c r="E962" s="652"/>
      <c r="F962" s="652"/>
      <c r="G962" s="652"/>
      <c r="H962" s="652"/>
      <c r="I962" s="652"/>
      <c r="J962" s="652"/>
      <c r="K962" s="652"/>
      <c r="L962" s="652"/>
      <c r="M962" s="652"/>
      <c r="N962" s="652"/>
      <c r="O962" s="652"/>
      <c r="P962" s="652"/>
      <c r="Q962" s="652"/>
    </row>
    <row r="963" ht="25.15" customHeight="true" x14ac:dyDescent="0.2">
      <c r="C963" s="652"/>
      <c r="D963" s="652"/>
      <c r="E963" s="652"/>
      <c r="F963" s="652"/>
      <c r="G963" s="652"/>
      <c r="H963" s="652"/>
      <c r="I963" s="652"/>
      <c r="J963" s="652"/>
      <c r="K963" s="652"/>
      <c r="L963" s="652"/>
      <c r="M963" s="652"/>
      <c r="N963" s="652"/>
      <c r="O963" s="652"/>
      <c r="P963" s="652"/>
      <c r="Q963" s="652"/>
    </row>
    <row r="964" ht="25.15" customHeight="true" x14ac:dyDescent="0.2">
      <c r="C964" s="652"/>
      <c r="D964" s="652"/>
      <c r="E964" s="652"/>
      <c r="F964" s="652"/>
      <c r="G964" s="652"/>
      <c r="H964" s="652"/>
      <c r="I964" s="652"/>
      <c r="J964" s="652"/>
      <c r="K964" s="652"/>
      <c r="L964" s="652"/>
      <c r="M964" s="652"/>
      <c r="N964" s="652"/>
      <c r="O964" s="652"/>
      <c r="P964" s="652"/>
      <c r="Q964" s="652"/>
    </row>
    <row r="965" ht="25.15" customHeight="true" x14ac:dyDescent="0.2">
      <c r="C965" s="652"/>
      <c r="D965" s="652"/>
      <c r="E965" s="652"/>
      <c r="F965" s="652"/>
      <c r="G965" s="652"/>
      <c r="H965" s="652"/>
      <c r="I965" s="652"/>
      <c r="J965" s="652"/>
      <c r="K965" s="652"/>
      <c r="L965" s="652"/>
      <c r="M965" s="652"/>
      <c r="N965" s="652"/>
      <c r="O965" s="652"/>
      <c r="P965" s="652"/>
      <c r="Q965" s="652"/>
    </row>
    <row r="966" ht="25.15" customHeight="true" x14ac:dyDescent="0.2">
      <c r="C966" s="652"/>
      <c r="D966" s="652"/>
      <c r="E966" s="652"/>
      <c r="F966" s="652"/>
      <c r="G966" s="652"/>
      <c r="H966" s="652"/>
      <c r="I966" s="652"/>
      <c r="J966" s="652"/>
      <c r="K966" s="652"/>
      <c r="L966" s="652"/>
      <c r="M966" s="652"/>
      <c r="N966" s="652"/>
      <c r="O966" s="652"/>
      <c r="P966" s="652"/>
      <c r="Q966" s="652"/>
    </row>
    <row r="967" ht="25.15" customHeight="true" x14ac:dyDescent="0.2">
      <c r="C967" s="652"/>
      <c r="D967" s="652"/>
      <c r="E967" s="652"/>
      <c r="F967" s="652"/>
      <c r="G967" s="652"/>
      <c r="H967" s="652"/>
      <c r="I967" s="652"/>
      <c r="J967" s="652"/>
      <c r="K967" s="652"/>
      <c r="L967" s="652"/>
      <c r="M967" s="652"/>
      <c r="N967" s="652"/>
      <c r="O967" s="652"/>
      <c r="P967" s="652"/>
      <c r="Q967" s="652"/>
    </row>
    <row r="968" ht="25.15" customHeight="true" x14ac:dyDescent="0.2">
      <c r="C968" s="652"/>
      <c r="D968" s="652"/>
      <c r="E968" s="652"/>
      <c r="F968" s="652"/>
      <c r="G968" s="652"/>
      <c r="H968" s="652"/>
      <c r="I968" s="652"/>
      <c r="J968" s="652"/>
      <c r="K968" s="652"/>
      <c r="L968" s="652"/>
      <c r="M968" s="652"/>
      <c r="N968" s="652"/>
      <c r="O968" s="652"/>
      <c r="P968" s="652"/>
      <c r="Q968" s="652"/>
    </row>
    <row r="969" ht="25.15" customHeight="true" x14ac:dyDescent="0.2">
      <c r="C969" s="652"/>
      <c r="D969" s="652"/>
      <c r="E969" s="652"/>
      <c r="F969" s="652"/>
      <c r="G969" s="652"/>
      <c r="H969" s="652"/>
      <c r="I969" s="652"/>
      <c r="J969" s="652"/>
      <c r="K969" s="652"/>
      <c r="L969" s="652"/>
      <c r="M969" s="652"/>
      <c r="N969" s="652"/>
      <c r="O969" s="652"/>
      <c r="P969" s="652"/>
      <c r="Q969" s="652"/>
    </row>
    <row r="970" ht="25.15" customHeight="true" x14ac:dyDescent="0.2">
      <c r="C970" s="652"/>
      <c r="D970" s="652"/>
      <c r="E970" s="652"/>
      <c r="F970" s="652"/>
      <c r="G970" s="652"/>
      <c r="H970" s="652"/>
      <c r="I970" s="652"/>
      <c r="J970" s="652"/>
      <c r="K970" s="652"/>
      <c r="L970" s="652"/>
      <c r="M970" s="652"/>
      <c r="N970" s="652"/>
      <c r="O970" s="652"/>
      <c r="P970" s="652"/>
      <c r="Q970" s="652"/>
    </row>
    <row r="971" ht="25.15" customHeight="true" x14ac:dyDescent="0.2">
      <c r="C971" s="652"/>
      <c r="D971" s="652"/>
      <c r="E971" s="652"/>
      <c r="F971" s="652"/>
      <c r="G971" s="652"/>
      <c r="H971" s="652"/>
      <c r="I971" s="652"/>
      <c r="J971" s="652"/>
      <c r="K971" s="652"/>
      <c r="L971" s="652"/>
      <c r="M971" s="652"/>
      <c r="N971" s="652"/>
      <c r="O971" s="652"/>
      <c r="P971" s="652"/>
      <c r="Q971" s="652"/>
    </row>
    <row r="972" ht="25.15" customHeight="true" x14ac:dyDescent="0.2">
      <c r="C972" s="652"/>
      <c r="D972" s="652"/>
      <c r="E972" s="652"/>
      <c r="F972" s="652"/>
      <c r="G972" s="652"/>
      <c r="H972" s="652"/>
      <c r="I972" s="652"/>
      <c r="J972" s="652"/>
      <c r="K972" s="652"/>
      <c r="L972" s="652"/>
      <c r="M972" s="652"/>
      <c r="N972" s="652"/>
      <c r="O972" s="652"/>
      <c r="P972" s="652"/>
      <c r="Q972" s="652"/>
    </row>
    <row r="973" ht="25.15" customHeight="true" x14ac:dyDescent="0.2">
      <c r="C973" s="652"/>
      <c r="D973" s="652"/>
      <c r="E973" s="652"/>
      <c r="F973" s="652"/>
      <c r="G973" s="652"/>
      <c r="H973" s="652"/>
      <c r="I973" s="652"/>
      <c r="J973" s="652"/>
      <c r="K973" s="652"/>
      <c r="L973" s="652"/>
      <c r="M973" s="652"/>
      <c r="N973" s="652"/>
      <c r="O973" s="652"/>
      <c r="P973" s="652"/>
      <c r="Q973" s="652"/>
    </row>
    <row r="974" ht="25.15" customHeight="true" x14ac:dyDescent="0.2">
      <c r="C974" s="652"/>
      <c r="D974" s="652"/>
      <c r="E974" s="652"/>
      <c r="F974" s="652"/>
      <c r="G974" s="652"/>
      <c r="H974" s="652"/>
      <c r="I974" s="652"/>
      <c r="J974" s="652"/>
      <c r="K974" s="652"/>
      <c r="L974" s="652"/>
      <c r="M974" s="652"/>
      <c r="N974" s="652"/>
      <c r="O974" s="652"/>
      <c r="P974" s="652"/>
      <c r="Q974" s="652"/>
    </row>
    <row r="975" ht="25.15" customHeight="true" x14ac:dyDescent="0.2">
      <c r="C975" s="652"/>
      <c r="D975" s="652"/>
      <c r="E975" s="652"/>
      <c r="F975" s="652"/>
      <c r="G975" s="652"/>
      <c r="H975" s="652"/>
      <c r="I975" s="652"/>
      <c r="J975" s="652"/>
      <c r="K975" s="652"/>
      <c r="L975" s="652"/>
      <c r="M975" s="652"/>
      <c r="N975" s="652"/>
      <c r="O975" s="652"/>
      <c r="P975" s="652"/>
      <c r="Q975" s="652"/>
    </row>
    <row r="976" ht="25.15" customHeight="true" x14ac:dyDescent="0.2">
      <c r="C976" s="652"/>
      <c r="D976" s="652"/>
      <c r="E976" s="652"/>
      <c r="F976" s="652"/>
      <c r="G976" s="652"/>
      <c r="H976" s="652"/>
      <c r="I976" s="652"/>
      <c r="J976" s="652"/>
      <c r="K976" s="652"/>
      <c r="L976" s="652"/>
      <c r="M976" s="652"/>
      <c r="N976" s="652"/>
      <c r="O976" s="652"/>
      <c r="P976" s="652"/>
      <c r="Q976" s="652"/>
    </row>
    <row r="977" ht="25.15" customHeight="true" x14ac:dyDescent="0.2">
      <c r="C977" s="652"/>
      <c r="D977" s="652"/>
      <c r="E977" s="652"/>
      <c r="F977" s="652"/>
      <c r="G977" s="652"/>
      <c r="H977" s="652"/>
      <c r="I977" s="652"/>
      <c r="J977" s="652"/>
      <c r="K977" s="652"/>
      <c r="L977" s="652"/>
      <c r="M977" s="652"/>
      <c r="N977" s="652"/>
      <c r="O977" s="652"/>
      <c r="P977" s="652"/>
      <c r="Q977" s="652"/>
    </row>
    <row r="978" ht="25.15" customHeight="true" x14ac:dyDescent="0.2">
      <c r="C978" s="652"/>
      <c r="D978" s="652"/>
      <c r="E978" s="652"/>
      <c r="F978" s="652"/>
      <c r="G978" s="652"/>
      <c r="H978" s="652"/>
      <c r="I978" s="652"/>
      <c r="J978" s="652"/>
      <c r="K978" s="652"/>
      <c r="L978" s="652"/>
      <c r="M978" s="652"/>
      <c r="N978" s="652"/>
      <c r="O978" s="652"/>
      <c r="P978" s="652"/>
      <c r="Q978" s="652"/>
    </row>
    <row r="979" ht="25.15" customHeight="true" x14ac:dyDescent="0.2">
      <c r="C979" s="652"/>
      <c r="D979" s="652"/>
      <c r="E979" s="652"/>
      <c r="F979" s="652"/>
      <c r="G979" s="652"/>
      <c r="H979" s="652"/>
      <c r="I979" s="652"/>
      <c r="J979" s="652"/>
      <c r="K979" s="652"/>
      <c r="L979" s="652"/>
      <c r="M979" s="652"/>
      <c r="N979" s="652"/>
      <c r="O979" s="652"/>
      <c r="P979" s="652"/>
      <c r="Q979" s="652"/>
    </row>
    <row r="980" ht="25.15" customHeight="true" x14ac:dyDescent="0.2">
      <c r="C980" s="652"/>
      <c r="D980" s="652"/>
      <c r="E980" s="652"/>
      <c r="F980" s="652"/>
      <c r="G980" s="652"/>
      <c r="H980" s="652"/>
      <c r="I980" s="652"/>
      <c r="J980" s="652"/>
      <c r="K980" s="652"/>
      <c r="L980" s="652"/>
      <c r="M980" s="652"/>
      <c r="N980" s="652"/>
      <c r="O980" s="652"/>
      <c r="P980" s="652"/>
      <c r="Q980" s="652"/>
    </row>
    <row r="981" ht="25.15" customHeight="true" x14ac:dyDescent="0.2">
      <c r="C981" s="652"/>
      <c r="D981" s="652"/>
      <c r="E981" s="652"/>
      <c r="F981" s="652"/>
      <c r="G981" s="652"/>
      <c r="H981" s="652"/>
      <c r="I981" s="652"/>
      <c r="J981" s="652"/>
      <c r="K981" s="652"/>
      <c r="L981" s="652"/>
      <c r="M981" s="652"/>
      <c r="N981" s="652"/>
      <c r="O981" s="652"/>
      <c r="P981" s="652"/>
      <c r="Q981" s="652"/>
    </row>
    <row r="982" ht="25.15" customHeight="true" x14ac:dyDescent="0.2">
      <c r="C982" s="652"/>
      <c r="D982" s="652"/>
      <c r="E982" s="652"/>
      <c r="F982" s="652"/>
      <c r="G982" s="652"/>
      <c r="H982" s="652"/>
      <c r="I982" s="652"/>
      <c r="J982" s="652"/>
      <c r="K982" s="652"/>
      <c r="L982" s="652"/>
      <c r="M982" s="652"/>
      <c r="N982" s="652"/>
      <c r="O982" s="652"/>
      <c r="P982" s="652"/>
      <c r="Q982" s="652"/>
    </row>
    <row r="983" ht="25.15" customHeight="true" x14ac:dyDescent="0.2">
      <c r="C983" s="652"/>
      <c r="D983" s="652"/>
      <c r="E983" s="652"/>
      <c r="F983" s="652"/>
      <c r="G983" s="652"/>
      <c r="H983" s="652"/>
      <c r="I983" s="652"/>
      <c r="J983" s="652"/>
      <c r="K983" s="652"/>
      <c r="L983" s="652"/>
      <c r="M983" s="652"/>
      <c r="N983" s="652"/>
      <c r="O983" s="652"/>
      <c r="P983" s="652"/>
      <c r="Q983" s="652"/>
    </row>
    <row r="984" ht="25.15" customHeight="true" x14ac:dyDescent="0.2">
      <c r="C984" s="652"/>
      <c r="D984" s="652"/>
      <c r="E984" s="652"/>
      <c r="F984" s="652"/>
      <c r="G984" s="652"/>
      <c r="H984" s="652"/>
      <c r="I984" s="652"/>
      <c r="J984" s="652"/>
      <c r="K984" s="652"/>
      <c r="L984" s="652"/>
      <c r="M984" s="652"/>
      <c r="N984" s="652"/>
      <c r="O984" s="652"/>
      <c r="P984" s="652"/>
      <c r="Q984" s="652"/>
    </row>
    <row r="985" ht="25.15" customHeight="true" x14ac:dyDescent="0.2">
      <c r="C985" s="652"/>
      <c r="D985" s="652"/>
      <c r="E985" s="652"/>
      <c r="F985" s="652"/>
      <c r="G985" s="652"/>
      <c r="H985" s="652"/>
      <c r="I985" s="652"/>
      <c r="J985" s="652"/>
      <c r="K985" s="652"/>
      <c r="L985" s="652"/>
      <c r="M985" s="652"/>
      <c r="N985" s="652"/>
      <c r="O985" s="652"/>
      <c r="P985" s="652"/>
      <c r="Q985" s="652"/>
    </row>
    <row r="986" ht="25.15" customHeight="true" x14ac:dyDescent="0.2">
      <c r="C986" s="652"/>
      <c r="D986" s="652"/>
      <c r="E986" s="652"/>
      <c r="F986" s="652"/>
      <c r="G986" s="652"/>
      <c r="H986" s="652"/>
      <c r="I986" s="652"/>
      <c r="J986" s="652"/>
      <c r="K986" s="652"/>
      <c r="L986" s="652"/>
      <c r="M986" s="652"/>
      <c r="N986" s="652"/>
      <c r="O986" s="652"/>
      <c r="P986" s="652"/>
      <c r="Q986" s="652"/>
    </row>
    <row r="987" ht="25.15" customHeight="true" x14ac:dyDescent="0.2">
      <c r="C987" s="652"/>
      <c r="D987" s="652"/>
      <c r="E987" s="652"/>
      <c r="F987" s="652"/>
      <c r="G987" s="652"/>
      <c r="H987" s="652"/>
      <c r="I987" s="652"/>
      <c r="J987" s="652"/>
      <c r="K987" s="652"/>
      <c r="L987" s="652"/>
      <c r="M987" s="652"/>
      <c r="N987" s="652"/>
      <c r="O987" s="652"/>
      <c r="P987" s="652"/>
      <c r="Q987" s="652"/>
    </row>
    <row r="988" ht="25.15" customHeight="true" x14ac:dyDescent="0.2">
      <c r="C988" s="652"/>
      <c r="D988" s="652"/>
      <c r="E988" s="652"/>
      <c r="F988" s="652"/>
      <c r="G988" s="652"/>
      <c r="H988" s="652"/>
      <c r="I988" s="652"/>
      <c r="J988" s="652"/>
      <c r="K988" s="652"/>
      <c r="L988" s="652"/>
      <c r="M988" s="652"/>
      <c r="N988" s="652"/>
      <c r="O988" s="652"/>
      <c r="P988" s="652"/>
      <c r="Q988" s="652"/>
    </row>
    <row r="989" ht="25.15" customHeight="true" x14ac:dyDescent="0.2">
      <c r="C989" s="652"/>
      <c r="D989" s="652"/>
      <c r="E989" s="652"/>
      <c r="F989" s="652"/>
      <c r="G989" s="652"/>
      <c r="H989" s="652"/>
      <c r="I989" s="652"/>
      <c r="J989" s="652"/>
      <c r="K989" s="652"/>
      <c r="L989" s="652"/>
      <c r="M989" s="652"/>
      <c r="N989" s="652"/>
      <c r="O989" s="652"/>
      <c r="P989" s="652"/>
      <c r="Q989" s="652"/>
    </row>
    <row r="990" ht="25.15" customHeight="true" x14ac:dyDescent="0.2">
      <c r="C990" s="652"/>
      <c r="D990" s="652"/>
      <c r="E990" s="652"/>
      <c r="F990" s="652"/>
      <c r="G990" s="652"/>
      <c r="H990" s="652"/>
      <c r="I990" s="652"/>
      <c r="J990" s="652"/>
      <c r="K990" s="652"/>
      <c r="L990" s="652"/>
      <c r="M990" s="652"/>
      <c r="N990" s="652"/>
      <c r="O990" s="652"/>
      <c r="P990" s="652"/>
      <c r="Q990" s="652"/>
    </row>
    <row r="991" ht="25.15" customHeight="true" x14ac:dyDescent="0.2">
      <c r="C991" s="652"/>
      <c r="D991" s="652"/>
      <c r="E991" s="652"/>
      <c r="F991" s="652"/>
      <c r="G991" s="652"/>
      <c r="H991" s="652"/>
      <c r="I991" s="652"/>
      <c r="J991" s="652"/>
      <c r="K991" s="652"/>
      <c r="L991" s="652"/>
      <c r="M991" s="652"/>
      <c r="N991" s="652"/>
      <c r="O991" s="652"/>
      <c r="P991" s="652"/>
      <c r="Q991" s="652"/>
    </row>
    <row r="992" ht="25.15" customHeight="true" x14ac:dyDescent="0.2">
      <c r="C992" s="652"/>
      <c r="D992" s="652"/>
      <c r="E992" s="652"/>
      <c r="F992" s="652"/>
      <c r="G992" s="652"/>
      <c r="H992" s="652"/>
      <c r="I992" s="652"/>
      <c r="J992" s="652"/>
      <c r="K992" s="652"/>
      <c r="L992" s="652"/>
      <c r="M992" s="652"/>
      <c r="N992" s="652"/>
      <c r="O992" s="652"/>
      <c r="P992" s="652"/>
      <c r="Q992" s="652"/>
    </row>
    <row r="993" ht="25.15" customHeight="true" x14ac:dyDescent="0.2">
      <c r="C993" s="652"/>
      <c r="D993" s="652"/>
      <c r="E993" s="652"/>
      <c r="F993" s="652"/>
      <c r="G993" s="652"/>
      <c r="H993" s="652"/>
      <c r="I993" s="652"/>
      <c r="J993" s="652"/>
      <c r="K993" s="652"/>
      <c r="L993" s="652"/>
      <c r="M993" s="652"/>
      <c r="N993" s="652"/>
      <c r="O993" s="652"/>
      <c r="P993" s="652"/>
      <c r="Q993" s="652"/>
    </row>
    <row r="994" ht="25.15" customHeight="true" x14ac:dyDescent="0.2">
      <c r="C994" s="652"/>
      <c r="D994" s="652"/>
      <c r="E994" s="652"/>
      <c r="F994" s="652"/>
      <c r="G994" s="652"/>
      <c r="H994" s="652"/>
      <c r="I994" s="652"/>
      <c r="J994" s="652"/>
      <c r="K994" s="652"/>
      <c r="L994" s="652"/>
      <c r="M994" s="652"/>
      <c r="N994" s="652"/>
      <c r="O994" s="652"/>
      <c r="P994" s="652"/>
      <c r="Q994" s="652"/>
    </row>
    <row r="995" ht="25.15" customHeight="true" x14ac:dyDescent="0.2">
      <c r="C995" s="652"/>
      <c r="D995" s="652"/>
      <c r="E995" s="652"/>
      <c r="F995" s="652"/>
      <c r="G995" s="652"/>
      <c r="H995" s="652"/>
      <c r="I995" s="652"/>
      <c r="J995" s="652"/>
      <c r="K995" s="652"/>
      <c r="L995" s="652"/>
      <c r="M995" s="652"/>
      <c r="N995" s="652"/>
      <c r="O995" s="652"/>
      <c r="P995" s="652"/>
      <c r="Q995" s="652"/>
    </row>
    <row r="996" ht="25.15" customHeight="true" x14ac:dyDescent="0.2">
      <c r="C996" s="652"/>
      <c r="D996" s="652"/>
      <c r="E996" s="652"/>
      <c r="F996" s="652"/>
      <c r="G996" s="652"/>
      <c r="H996" s="652"/>
      <c r="I996" s="652"/>
      <c r="J996" s="652"/>
      <c r="K996" s="652"/>
      <c r="L996" s="652"/>
      <c r="M996" s="652"/>
      <c r="N996" s="652"/>
      <c r="O996" s="652"/>
      <c r="P996" s="652"/>
      <c r="Q996" s="652"/>
    </row>
    <row r="997" ht="25.15" customHeight="true" x14ac:dyDescent="0.2">
      <c r="C997" s="652"/>
      <c r="D997" s="652"/>
      <c r="E997" s="652"/>
      <c r="F997" s="652"/>
      <c r="G997" s="652"/>
      <c r="H997" s="652"/>
      <c r="I997" s="652"/>
      <c r="J997" s="652"/>
      <c r="K997" s="652"/>
      <c r="L997" s="652"/>
      <c r="M997" s="652"/>
      <c r="N997" s="652"/>
      <c r="O997" s="652"/>
      <c r="P997" s="652"/>
      <c r="Q997" s="652"/>
    </row>
    <row r="998" ht="25.15" customHeight="true" x14ac:dyDescent="0.2">
      <c r="C998" s="652"/>
      <c r="D998" s="652"/>
      <c r="E998" s="652"/>
      <c r="F998" s="652"/>
      <c r="G998" s="652"/>
      <c r="H998" s="652"/>
      <c r="I998" s="652"/>
      <c r="J998" s="652"/>
      <c r="K998" s="652"/>
      <c r="L998" s="652"/>
      <c r="M998" s="652"/>
      <c r="N998" s="652"/>
      <c r="O998" s="652"/>
      <c r="P998" s="652"/>
      <c r="Q998" s="652"/>
    </row>
    <row r="999" ht="25.15" customHeight="true" x14ac:dyDescent="0.2">
      <c r="C999" s="652"/>
      <c r="D999" s="652"/>
      <c r="E999" s="652"/>
      <c r="F999" s="652"/>
      <c r="G999" s="652"/>
      <c r="H999" s="652"/>
      <c r="I999" s="652"/>
      <c r="J999" s="652"/>
      <c r="K999" s="652"/>
      <c r="L999" s="652"/>
      <c r="M999" s="652"/>
      <c r="N999" s="652"/>
      <c r="O999" s="652"/>
      <c r="P999" s="652"/>
      <c r="Q999" s="652"/>
    </row>
    <row r="1000" ht="25.15" customHeight="true" x14ac:dyDescent="0.2">
      <c r="C1000" s="652"/>
      <c r="D1000" s="652"/>
      <c r="E1000" s="652"/>
      <c r="F1000" s="652"/>
      <c r="G1000" s="652"/>
      <c r="H1000" s="652"/>
      <c r="I1000" s="652"/>
      <c r="J1000" s="652"/>
      <c r="K1000" s="652"/>
      <c r="L1000" s="652"/>
      <c r="M1000" s="652"/>
      <c r="N1000" s="652"/>
      <c r="O1000" s="652"/>
      <c r="P1000" s="652"/>
      <c r="Q1000" s="652"/>
    </row>
    <row r="1001" ht="25.15" customHeight="true" x14ac:dyDescent="0.2">
      <c r="C1001" s="652"/>
      <c r="D1001" s="652"/>
      <c r="E1001" s="652"/>
      <c r="F1001" s="652"/>
      <c r="G1001" s="652"/>
      <c r="H1001" s="652"/>
      <c r="I1001" s="652"/>
      <c r="J1001" s="652"/>
      <c r="K1001" s="652"/>
      <c r="L1001" s="652"/>
      <c r="M1001" s="652"/>
      <c r="N1001" s="652"/>
      <c r="O1001" s="652"/>
      <c r="P1001" s="652"/>
      <c r="Q1001" s="652"/>
    </row>
    <row r="1002" ht="25.15" customHeight="true" x14ac:dyDescent="0.2">
      <c r="C1002" s="652"/>
      <c r="D1002" s="652"/>
      <c r="E1002" s="652"/>
      <c r="F1002" s="652"/>
      <c r="G1002" s="652"/>
      <c r="H1002" s="652"/>
      <c r="I1002" s="652"/>
      <c r="J1002" s="652"/>
      <c r="K1002" s="652"/>
      <c r="L1002" s="652"/>
      <c r="M1002" s="652"/>
      <c r="N1002" s="652"/>
      <c r="O1002" s="652"/>
      <c r="P1002" s="652"/>
      <c r="Q1002" s="652"/>
    </row>
    <row r="1003" ht="25.15" customHeight="true" x14ac:dyDescent="0.2">
      <c r="C1003" s="652"/>
      <c r="D1003" s="652"/>
      <c r="E1003" s="652"/>
      <c r="F1003" s="652"/>
      <c r="G1003" s="652"/>
      <c r="H1003" s="652"/>
      <c r="I1003" s="652"/>
      <c r="J1003" s="652"/>
      <c r="K1003" s="652"/>
      <c r="L1003" s="652"/>
      <c r="M1003" s="652"/>
      <c r="N1003" s="652"/>
      <c r="O1003" s="652"/>
      <c r="P1003" s="652"/>
      <c r="Q1003" s="652"/>
    </row>
    <row r="1004" ht="25.15" customHeight="true" x14ac:dyDescent="0.2">
      <c r="C1004" s="652"/>
      <c r="D1004" s="652"/>
      <c r="E1004" s="652"/>
      <c r="F1004" s="652"/>
      <c r="G1004" s="652"/>
      <c r="H1004" s="652"/>
      <c r="I1004" s="652"/>
      <c r="J1004" s="652"/>
      <c r="K1004" s="652"/>
      <c r="L1004" s="652"/>
      <c r="M1004" s="652"/>
      <c r="N1004" s="652"/>
      <c r="O1004" s="652"/>
      <c r="P1004" s="652"/>
      <c r="Q1004" s="652"/>
    </row>
    <row r="1005" ht="25.15" customHeight="true" x14ac:dyDescent="0.2">
      <c r="C1005" s="652"/>
      <c r="D1005" s="652"/>
      <c r="E1005" s="652"/>
      <c r="F1005" s="652"/>
      <c r="G1005" s="652"/>
      <c r="H1005" s="652"/>
      <c r="I1005" s="652"/>
      <c r="J1005" s="652"/>
      <c r="K1005" s="652"/>
      <c r="L1005" s="652"/>
      <c r="M1005" s="652"/>
      <c r="N1005" s="652"/>
      <c r="O1005" s="652"/>
      <c r="P1005" s="652"/>
      <c r="Q1005" s="652"/>
    </row>
    <row r="1006" ht="25.15" customHeight="true" x14ac:dyDescent="0.2">
      <c r="C1006" s="652"/>
      <c r="D1006" s="652"/>
      <c r="E1006" s="652"/>
      <c r="F1006" s="652"/>
      <c r="G1006" s="652"/>
      <c r="H1006" s="652"/>
      <c r="I1006" s="652"/>
      <c r="J1006" s="652"/>
      <c r="K1006" s="652"/>
      <c r="L1006" s="652"/>
      <c r="M1006" s="652"/>
      <c r="N1006" s="652"/>
      <c r="O1006" s="652"/>
      <c r="P1006" s="652"/>
      <c r="Q1006" s="652"/>
    </row>
    <row r="1007" ht="25.15" customHeight="true" x14ac:dyDescent="0.2">
      <c r="C1007" s="652"/>
      <c r="D1007" s="652"/>
      <c r="E1007" s="652"/>
      <c r="F1007" s="652"/>
      <c r="G1007" s="652"/>
      <c r="H1007" s="652"/>
      <c r="I1007" s="652"/>
      <c r="J1007" s="652"/>
      <c r="K1007" s="652"/>
      <c r="L1007" s="652"/>
      <c r="M1007" s="652"/>
      <c r="N1007" s="652"/>
      <c r="O1007" s="652"/>
      <c r="P1007" s="652"/>
      <c r="Q1007" s="652"/>
    </row>
    <row r="1008" ht="25.15" customHeight="true" x14ac:dyDescent="0.2">
      <c r="C1008" s="652"/>
      <c r="D1008" s="652"/>
      <c r="E1008" s="652"/>
      <c r="F1008" s="652"/>
      <c r="G1008" s="652"/>
      <c r="H1008" s="652"/>
      <c r="I1008" s="652"/>
      <c r="J1008" s="652"/>
      <c r="K1008" s="652"/>
      <c r="L1008" s="652"/>
      <c r="M1008" s="652"/>
      <c r="N1008" s="652"/>
      <c r="O1008" s="652"/>
      <c r="P1008" s="652"/>
      <c r="Q1008" s="652"/>
    </row>
    <row r="1009" ht="25.15" customHeight="true" x14ac:dyDescent="0.2">
      <c r="C1009" s="652"/>
      <c r="D1009" s="652"/>
      <c r="E1009" s="652"/>
      <c r="F1009" s="652"/>
      <c r="G1009" s="652"/>
      <c r="H1009" s="652"/>
      <c r="I1009" s="652"/>
      <c r="J1009" s="652"/>
      <c r="K1009" s="652"/>
      <c r="L1009" s="652"/>
      <c r="M1009" s="652"/>
      <c r="N1009" s="652"/>
      <c r="O1009" s="652"/>
      <c r="P1009" s="652"/>
      <c r="Q1009" s="652"/>
    </row>
    <row r="1010" ht="25.15" customHeight="true" x14ac:dyDescent="0.2">
      <c r="C1010" s="652"/>
      <c r="D1010" s="652"/>
      <c r="E1010" s="652"/>
      <c r="F1010" s="652"/>
      <c r="G1010" s="652"/>
      <c r="H1010" s="652"/>
      <c r="I1010" s="652"/>
      <c r="J1010" s="652"/>
      <c r="K1010" s="652"/>
      <c r="L1010" s="652"/>
      <c r="M1010" s="652"/>
      <c r="N1010" s="652"/>
      <c r="O1010" s="652"/>
      <c r="P1010" s="652"/>
      <c r="Q1010" s="652"/>
    </row>
    <row r="1011" ht="25.15" customHeight="true" x14ac:dyDescent="0.2">
      <c r="C1011" s="652"/>
      <c r="D1011" s="652"/>
      <c r="E1011" s="652"/>
      <c r="F1011" s="652"/>
      <c r="G1011" s="652"/>
      <c r="H1011" s="652"/>
      <c r="I1011" s="652"/>
      <c r="J1011" s="652"/>
      <c r="K1011" s="652"/>
      <c r="L1011" s="652"/>
      <c r="M1011" s="652"/>
      <c r="N1011" s="652"/>
      <c r="O1011" s="652"/>
      <c r="P1011" s="652"/>
      <c r="Q1011" s="652"/>
    </row>
    <row r="1012" ht="25.15" customHeight="true" x14ac:dyDescent="0.2">
      <c r="C1012" s="652"/>
      <c r="D1012" s="652"/>
      <c r="E1012" s="652"/>
      <c r="F1012" s="652"/>
      <c r="G1012" s="652"/>
      <c r="H1012" s="652"/>
      <c r="I1012" s="652"/>
      <c r="J1012" s="652"/>
      <c r="K1012" s="652"/>
      <c r="L1012" s="652"/>
      <c r="M1012" s="652"/>
      <c r="N1012" s="652"/>
      <c r="O1012" s="652"/>
      <c r="P1012" s="652"/>
      <c r="Q1012" s="652"/>
    </row>
    <row r="1013" ht="25.15" customHeight="true" x14ac:dyDescent="0.2">
      <c r="C1013" s="652"/>
      <c r="D1013" s="652"/>
      <c r="E1013" s="652"/>
      <c r="F1013" s="652"/>
      <c r="G1013" s="652"/>
      <c r="H1013" s="652"/>
      <c r="I1013" s="652"/>
      <c r="J1013" s="652"/>
      <c r="K1013" s="652"/>
      <c r="L1013" s="652"/>
      <c r="M1013" s="652"/>
      <c r="N1013" s="652"/>
      <c r="O1013" s="652"/>
      <c r="P1013" s="652"/>
      <c r="Q1013" s="652"/>
    </row>
    <row r="1014" ht="25.15" customHeight="true" x14ac:dyDescent="0.2">
      <c r="C1014" s="652"/>
      <c r="D1014" s="652"/>
      <c r="E1014" s="652"/>
      <c r="F1014" s="652"/>
      <c r="G1014" s="652"/>
      <c r="H1014" s="652"/>
      <c r="I1014" s="652"/>
      <c r="J1014" s="652"/>
      <c r="K1014" s="652"/>
      <c r="L1014" s="652"/>
      <c r="M1014" s="652"/>
      <c r="N1014" s="652"/>
      <c r="O1014" s="652"/>
      <c r="P1014" s="652"/>
      <c r="Q1014" s="652"/>
    </row>
    <row r="1015" ht="25.15" customHeight="true" x14ac:dyDescent="0.2">
      <c r="C1015" s="652"/>
      <c r="D1015" s="652"/>
      <c r="E1015" s="652"/>
      <c r="F1015" s="652"/>
      <c r="G1015" s="652"/>
      <c r="H1015" s="652"/>
      <c r="I1015" s="652"/>
      <c r="J1015" s="652"/>
      <c r="K1015" s="652"/>
      <c r="L1015" s="652"/>
      <c r="M1015" s="652"/>
      <c r="N1015" s="652"/>
      <c r="O1015" s="652"/>
      <c r="P1015" s="652"/>
      <c r="Q1015" s="652"/>
    </row>
    <row r="1016" ht="25.15" customHeight="true" x14ac:dyDescent="0.2">
      <c r="C1016" s="652"/>
      <c r="D1016" s="652"/>
      <c r="E1016" s="652"/>
      <c r="F1016" s="652"/>
      <c r="G1016" s="652"/>
      <c r="H1016" s="652"/>
      <c r="I1016" s="652"/>
      <c r="J1016" s="652"/>
      <c r="K1016" s="652"/>
      <c r="L1016" s="652"/>
      <c r="M1016" s="652"/>
      <c r="N1016" s="652"/>
      <c r="O1016" s="652"/>
      <c r="P1016" s="652"/>
      <c r="Q1016" s="652"/>
    </row>
    <row r="1017" ht="25.15" customHeight="true" x14ac:dyDescent="0.2">
      <c r="C1017" s="652"/>
      <c r="D1017" s="652"/>
      <c r="E1017" s="652"/>
      <c r="F1017" s="652"/>
      <c r="G1017" s="652"/>
      <c r="H1017" s="652"/>
      <c r="I1017" s="652"/>
      <c r="J1017" s="652"/>
      <c r="K1017" s="652"/>
      <c r="L1017" s="652"/>
      <c r="M1017" s="652"/>
      <c r="N1017" s="652"/>
      <c r="O1017" s="652"/>
      <c r="P1017" s="652"/>
      <c r="Q1017" s="652"/>
    </row>
    <row r="1018" ht="25.15" customHeight="true" x14ac:dyDescent="0.2">
      <c r="C1018" s="652"/>
      <c r="D1018" s="652"/>
      <c r="E1018" s="652"/>
      <c r="F1018" s="652"/>
      <c r="G1018" s="652"/>
      <c r="H1018" s="652"/>
      <c r="I1018" s="652"/>
      <c r="J1018" s="652"/>
      <c r="K1018" s="652"/>
      <c r="L1018" s="652"/>
      <c r="M1018" s="652"/>
      <c r="N1018" s="652"/>
      <c r="O1018" s="652"/>
      <c r="P1018" s="652"/>
      <c r="Q1018" s="652"/>
    </row>
    <row r="1019" ht="25.15" customHeight="true" x14ac:dyDescent="0.2">
      <c r="C1019" s="652"/>
      <c r="D1019" s="652"/>
      <c r="E1019" s="652"/>
      <c r="F1019" s="652"/>
      <c r="G1019" s="652"/>
      <c r="H1019" s="652"/>
      <c r="I1019" s="652"/>
      <c r="J1019" s="652"/>
      <c r="K1019" s="652"/>
      <c r="L1019" s="652"/>
      <c r="M1019" s="652"/>
      <c r="N1019" s="652"/>
      <c r="O1019" s="652"/>
      <c r="P1019" s="652"/>
      <c r="Q1019" s="652"/>
    </row>
    <row r="1020" ht="25.15" customHeight="true" x14ac:dyDescent="0.2">
      <c r="C1020" s="652"/>
      <c r="D1020" s="652"/>
      <c r="E1020" s="652"/>
      <c r="F1020" s="652"/>
      <c r="G1020" s="652"/>
      <c r="H1020" s="652"/>
      <c r="I1020" s="652"/>
      <c r="J1020" s="652"/>
      <c r="K1020" s="652"/>
      <c r="L1020" s="652"/>
      <c r="M1020" s="652"/>
      <c r="N1020" s="652"/>
      <c r="O1020" s="652"/>
      <c r="P1020" s="652"/>
      <c r="Q1020" s="652"/>
    </row>
    <row r="1021" ht="25.15" customHeight="true" x14ac:dyDescent="0.2">
      <c r="C1021" s="652"/>
      <c r="D1021" s="652"/>
      <c r="E1021" s="652"/>
      <c r="F1021" s="652"/>
      <c r="G1021" s="652"/>
      <c r="H1021" s="652"/>
      <c r="I1021" s="652"/>
      <c r="J1021" s="652"/>
      <c r="K1021" s="652"/>
      <c r="L1021" s="652"/>
      <c r="M1021" s="652"/>
      <c r="N1021" s="652"/>
      <c r="O1021" s="652"/>
      <c r="P1021" s="652"/>
      <c r="Q1021" s="652"/>
    </row>
    <row r="1022" ht="25.15" customHeight="true" x14ac:dyDescent="0.2">
      <c r="C1022" s="652"/>
      <c r="D1022" s="652"/>
      <c r="E1022" s="652"/>
      <c r="F1022" s="652"/>
      <c r="G1022" s="652"/>
      <c r="H1022" s="652"/>
      <c r="I1022" s="652"/>
      <c r="J1022" s="652"/>
      <c r="K1022" s="652"/>
      <c r="L1022" s="652"/>
      <c r="M1022" s="652"/>
      <c r="N1022" s="652"/>
      <c r="O1022" s="652"/>
      <c r="P1022" s="652"/>
      <c r="Q1022" s="652"/>
    </row>
    <row r="1023" ht="25.15" customHeight="true" x14ac:dyDescent="0.2">
      <c r="C1023" s="652"/>
      <c r="D1023" s="652"/>
      <c r="E1023" s="652"/>
      <c r="F1023" s="652"/>
      <c r="G1023" s="652"/>
      <c r="H1023" s="652"/>
      <c r="I1023" s="652"/>
      <c r="J1023" s="652"/>
      <c r="K1023" s="652"/>
      <c r="L1023" s="652"/>
      <c r="M1023" s="652"/>
      <c r="N1023" s="652"/>
      <c r="O1023" s="652"/>
      <c r="P1023" s="652"/>
      <c r="Q1023" s="652"/>
    </row>
    <row r="1024" ht="25.15" customHeight="true" x14ac:dyDescent="0.2">
      <c r="C1024" s="652"/>
      <c r="D1024" s="652"/>
      <c r="E1024" s="652"/>
      <c r="F1024" s="652"/>
      <c r="G1024" s="652"/>
      <c r="H1024" s="652"/>
      <c r="I1024" s="652"/>
      <c r="J1024" s="652"/>
      <c r="K1024" s="652"/>
      <c r="L1024" s="652"/>
      <c r="M1024" s="652"/>
      <c r="N1024" s="652"/>
      <c r="O1024" s="652"/>
      <c r="P1024" s="652"/>
      <c r="Q1024" s="652"/>
    </row>
    <row r="1025" s="378" customFormat="true" ht="21" customHeight="true" x14ac:dyDescent="0.2">
      <c r="A1025" s="1091" t="s">
        <v>188</v>
      </c>
      <c r="B1025" s="1091"/>
      <c r="C1025" s="1091"/>
      <c r="AC1025" s="371"/>
      <c r="AD1025" s="371"/>
      <c r="AE1025" s="371"/>
      <c r="AF1025" s="371"/>
      <c r="AG1025" s="371"/>
      <c r="AH1025" s="371"/>
      <c r="AI1025" s="371"/>
      <c r="AJ1025" s="371"/>
      <c r="AK1025" s="371"/>
      <c r="AL1025" s="371"/>
      <c r="AM1025" s="371"/>
      <c r="AN1025" s="371"/>
      <c r="AO1025" s="371"/>
      <c r="AP1025" s="371"/>
      <c r="AQ1025" s="371"/>
      <c r="AR1025" s="371"/>
      <c r="AS1025" s="371"/>
      <c r="AT1025" s="371"/>
      <c r="AU1025" s="371"/>
      <c r="AV1025" s="371"/>
      <c r="AW1025" s="371"/>
      <c r="AX1025" s="371"/>
      <c r="AY1025" s="371"/>
      <c r="AZ1025" s="371"/>
      <c r="BA1025" s="386"/>
      <c r="BB1025" s="452"/>
      <c r="BC1025"/>
      <c r="BD1025"/>
      <c r="BE1025"/>
      <c r="BF1025"/>
      <c r="BG1025"/>
      <c r="BH1025"/>
      <c r="BI1025"/>
      <c r="BJ1025"/>
      <c r="BK1025"/>
      <c r="BL1025"/>
      <c r="BM1025"/>
      <c r="BN1025"/>
      <c r="BO1025"/>
      <c r="BP1025"/>
      <c r="BQ1025"/>
      <c r="BR1025"/>
      <c r="BS1025"/>
      <c r="BT1025"/>
      <c r="BU1025"/>
      <c r="BV1025"/>
      <c r="BW1025"/>
      <c r="BX1025"/>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s="378" customFormat="true" ht="15.95" customHeight="true" x14ac:dyDescent="0.2">
      <c r="A1026" s="1106" t="s">
        <v>189</v>
      </c>
      <c r="B1026" s="1106"/>
      <c r="C1026" s="534" t="s">
        <v>190</v>
      </c>
      <c r="AC1026" s="371"/>
      <c r="AD1026" s="371"/>
      <c r="AE1026" s="371"/>
      <c r="AF1026" s="371"/>
      <c r="AG1026" s="371"/>
      <c r="AH1026" s="371"/>
      <c r="AI1026" s="371"/>
      <c r="AJ1026" s="371"/>
      <c r="AK1026" s="371"/>
      <c r="AL1026" s="371"/>
      <c r="AM1026" s="371"/>
      <c r="AN1026" s="371"/>
      <c r="AO1026" s="371"/>
      <c r="AP1026" s="371"/>
      <c r="AQ1026" s="371"/>
      <c r="AR1026" s="371"/>
      <c r="AS1026" s="371"/>
      <c r="AT1026" s="371"/>
      <c r="AU1026" s="371"/>
      <c r="AV1026" s="371"/>
      <c r="AW1026" s="371"/>
      <c r="AX1026" s="371"/>
      <c r="AY1026" s="371"/>
      <c r="AZ1026" s="371"/>
      <c r="BA1026" s="386"/>
      <c r="BB1026" s="452"/>
      <c r="BC1026"/>
      <c r="BD1026"/>
      <c r="BE1026"/>
      <c r="BF1026"/>
      <c r="BG1026"/>
      <c r="BH1026"/>
      <c r="BI1026"/>
      <c r="BJ1026"/>
      <c r="BK1026"/>
      <c r="BL1026"/>
      <c r="BM1026"/>
      <c r="BN1026"/>
      <c r="BO1026"/>
      <c r="BP1026"/>
      <c r="BQ1026"/>
      <c r="BR1026"/>
      <c r="BS1026"/>
      <c r="BT1026"/>
      <c r="BU1026"/>
      <c r="BV1026"/>
      <c r="BW1026"/>
      <c r="BX1026"/>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s="378" customFormat="true" ht="17.1" hidden="true" customHeight="true" x14ac:dyDescent="0.2">
      <c r="A1027" s="535" t="s">
        <v>191</v>
      </c>
      <c r="B1027" s="536" t="s">
        <v>192</v>
      </c>
      <c r="C1027" s="537">
        <v>12315</v>
      </c>
      <c r="AC1027" s="371"/>
      <c r="AD1027" s="371"/>
      <c r="AE1027" s="371"/>
      <c r="AF1027" s="371"/>
      <c r="AG1027" s="371"/>
      <c r="AH1027" s="371"/>
      <c r="AI1027" s="371"/>
      <c r="AJ1027" s="371"/>
      <c r="AK1027" s="371"/>
      <c r="AL1027" s="371"/>
      <c r="AM1027" s="371"/>
      <c r="AN1027" s="371"/>
      <c r="AO1027" s="371"/>
      <c r="AP1027" s="371"/>
      <c r="AQ1027" s="371"/>
      <c r="AR1027" s="371"/>
      <c r="AS1027" s="371"/>
      <c r="AT1027" s="371"/>
      <c r="AU1027" s="371"/>
      <c r="AV1027" s="371"/>
      <c r="AW1027" s="371"/>
      <c r="AX1027" s="371"/>
      <c r="AY1027" s="371"/>
      <c r="AZ1027" s="371"/>
      <c r="BA1027" s="386"/>
      <c r="BB1027" s="452"/>
      <c r="BC1027"/>
      <c r="BD1027"/>
      <c r="BE1027"/>
      <c r="BF1027"/>
      <c r="BG1027"/>
      <c r="BH1027"/>
      <c r="BI1027"/>
      <c r="BJ1027"/>
      <c r="BK1027"/>
      <c r="BL1027"/>
      <c r="BM1027"/>
      <c r="BN1027"/>
      <c r="BO1027"/>
      <c r="BP1027"/>
      <c r="BQ1027"/>
      <c r="BR1027"/>
      <c r="BS1027"/>
      <c r="BT1027"/>
      <c r="BU1027"/>
      <c r="BV1027"/>
      <c r="BW1027"/>
      <c r="BX1027"/>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s="378" customFormat="true" ht="17.1" hidden="true" customHeight="true" x14ac:dyDescent="0.2">
      <c r="A1028" s="538" t="s">
        <v>193</v>
      </c>
      <c r="B1028" s="539" t="s">
        <v>192</v>
      </c>
      <c r="C1028" s="540">
        <v>12315</v>
      </c>
      <c r="AC1028" s="371"/>
      <c r="AD1028" s="371"/>
      <c r="AE1028" s="371"/>
      <c r="AF1028" s="371"/>
      <c r="AG1028" s="371"/>
      <c r="AH1028" s="371"/>
      <c r="AI1028" s="371"/>
      <c r="AJ1028" s="371"/>
      <c r="AK1028" s="371"/>
      <c r="AL1028" s="371"/>
      <c r="AM1028" s="371"/>
      <c r="AN1028" s="371"/>
      <c r="AO1028" s="371"/>
      <c r="AP1028" s="371"/>
      <c r="AQ1028" s="371"/>
      <c r="AR1028" s="371"/>
      <c r="AS1028" s="371"/>
      <c r="AT1028" s="371"/>
      <c r="AU1028" s="371"/>
      <c r="AV1028" s="371"/>
      <c r="AW1028" s="371"/>
      <c r="AX1028" s="371"/>
      <c r="AY1028" s="371"/>
      <c r="AZ1028" s="371"/>
      <c r="BA1028" s="386"/>
      <c r="BB1028" s="452"/>
      <c r="BC1028"/>
      <c r="BD1028"/>
      <c r="BE1028"/>
      <c r="BF1028"/>
      <c r="BG1028"/>
      <c r="BH1028"/>
      <c r="BI1028"/>
      <c r="BJ1028"/>
      <c r="BK1028"/>
      <c r="BL1028"/>
      <c r="BM1028"/>
      <c r="BN1028"/>
      <c r="BO1028"/>
      <c r="BP1028"/>
      <c r="BQ1028"/>
      <c r="BR1028"/>
      <c r="BS1028"/>
      <c r="BT1028"/>
      <c r="BU1028"/>
      <c r="BV1028"/>
      <c r="BW1028"/>
      <c r="BX1028"/>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s="378" customFormat="true" ht="17.1" hidden="true" customHeight="true" x14ac:dyDescent="0.2">
      <c r="A1029" s="538" t="s">
        <v>194</v>
      </c>
      <c r="B1029" s="539" t="s">
        <v>195</v>
      </c>
      <c r="C1029" s="540">
        <v>12315</v>
      </c>
      <c r="AC1029" s="371"/>
      <c r="AD1029" s="371"/>
      <c r="AE1029" s="371"/>
      <c r="AF1029" s="371"/>
      <c r="AG1029" s="371"/>
      <c r="AH1029" s="371"/>
      <c r="AI1029" s="371"/>
      <c r="AJ1029" s="371"/>
      <c r="AK1029" s="371"/>
      <c r="AL1029" s="371"/>
      <c r="AM1029" s="371"/>
      <c r="AN1029" s="371"/>
      <c r="AO1029" s="371"/>
      <c r="AP1029" s="371"/>
      <c r="AQ1029" s="371"/>
      <c r="AR1029" s="371"/>
      <c r="AS1029" s="371"/>
      <c r="AT1029" s="371"/>
      <c r="AU1029" s="371"/>
      <c r="AV1029" s="371"/>
      <c r="AW1029" s="371"/>
      <c r="AX1029" s="371"/>
      <c r="AY1029" s="371"/>
      <c r="AZ1029" s="371"/>
      <c r="BA1029" s="386"/>
      <c r="BB1029" s="452"/>
      <c r="BC1029"/>
      <c r="BD1029"/>
      <c r="BE1029"/>
      <c r="BF1029"/>
      <c r="BG1029"/>
      <c r="BH1029"/>
      <c r="BI1029"/>
      <c r="BJ1029"/>
      <c r="BK1029"/>
      <c r="BL1029"/>
      <c r="BM1029"/>
      <c r="BN1029"/>
      <c r="BO1029"/>
      <c r="BP1029"/>
      <c r="BQ1029"/>
      <c r="BR1029"/>
      <c r="BS1029"/>
      <c r="BT1029"/>
      <c r="BU1029"/>
      <c r="BV1029"/>
      <c r="BW1029"/>
      <c r="BX1029"/>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s="378" customFormat="true" ht="17.1" hidden="true" customHeight="true" x14ac:dyDescent="0.2">
      <c r="A1030" s="538" t="s">
        <v>196</v>
      </c>
      <c r="B1030" s="539" t="s">
        <v>197</v>
      </c>
      <c r="C1030" s="540">
        <v>12315</v>
      </c>
      <c r="AC1030" s="371"/>
      <c r="AD1030" s="371"/>
      <c r="AE1030" s="371"/>
      <c r="AF1030" s="371"/>
      <c r="AG1030" s="371"/>
      <c r="AH1030" s="371"/>
      <c r="AI1030" s="371"/>
      <c r="AJ1030" s="371"/>
      <c r="AK1030" s="371"/>
      <c r="AL1030" s="371"/>
      <c r="AM1030" s="371"/>
      <c r="AN1030" s="371"/>
      <c r="AO1030" s="371"/>
      <c r="AP1030" s="371"/>
      <c r="AQ1030" s="371"/>
      <c r="AR1030" s="371"/>
      <c r="AS1030" s="371"/>
      <c r="AT1030" s="371"/>
      <c r="AU1030" s="371"/>
      <c r="AV1030" s="371"/>
      <c r="AW1030" s="371"/>
      <c r="AX1030" s="371"/>
      <c r="AY1030" s="371"/>
      <c r="AZ1030" s="371"/>
      <c r="BA1030" s="386"/>
      <c r="BB1030" s="452"/>
      <c r="BC1030"/>
      <c r="BD1030"/>
      <c r="BE1030"/>
      <c r="BF1030"/>
      <c r="BG1030"/>
      <c r="BH1030"/>
      <c r="BI1030"/>
      <c r="BJ1030"/>
      <c r="BK1030"/>
      <c r="BL1030"/>
      <c r="BM1030"/>
      <c r="BN1030"/>
      <c r="BO1030"/>
      <c r="BP1030"/>
      <c r="BQ1030"/>
      <c r="BR1030"/>
      <c r="BS1030"/>
      <c r="BT1030"/>
      <c r="BU1030"/>
      <c r="BV1030"/>
      <c r="BW1030"/>
      <c r="BX1030"/>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s="378" customFormat="true" ht="17.1" customHeight="true" x14ac:dyDescent="0.2">
      <c r="A1031" s="1081" t="s">
        <v>198</v>
      </c>
      <c r="B1031" s="539" t="s">
        <v>199</v>
      </c>
      <c r="C1031" s="540">
        <v>4596</v>
      </c>
      <c r="AC1031" s="371"/>
      <c r="AD1031" s="371"/>
      <c r="AE1031" s="371"/>
      <c r="AF1031" s="371"/>
      <c r="AG1031" s="371"/>
      <c r="AH1031" s="371"/>
      <c r="AI1031" s="371"/>
      <c r="AJ1031" s="371"/>
      <c r="AK1031" s="371"/>
      <c r="AL1031" s="371"/>
      <c r="AM1031" s="371"/>
      <c r="AN1031" s="371"/>
      <c r="AO1031" s="371"/>
      <c r="AP1031" s="371"/>
      <c r="AQ1031" s="371"/>
      <c r="AR1031" s="371"/>
      <c r="AS1031" s="371"/>
      <c r="AT1031" s="371"/>
      <c r="AU1031" s="371"/>
      <c r="AV1031" s="371"/>
      <c r="AW1031" s="371"/>
      <c r="AX1031" s="371"/>
      <c r="AY1031" s="371"/>
      <c r="AZ1031" s="371"/>
      <c r="BA1031" s="386"/>
      <c r="BB1031" s="452"/>
      <c r="BC1031"/>
      <c r="BD1031"/>
      <c r="BE1031"/>
      <c r="BF1031"/>
      <c r="BG1031"/>
      <c r="BH1031"/>
      <c r="BI1031"/>
      <c r="BJ1031"/>
      <c r="BK1031"/>
      <c r="BL1031"/>
      <c r="BM1031"/>
      <c r="BN1031"/>
      <c r="BO1031"/>
      <c r="BP1031"/>
      <c r="BQ1031"/>
      <c r="BR1031"/>
      <c r="BS1031"/>
      <c r="BT1031"/>
      <c r="BU1031"/>
      <c r="BV1031"/>
      <c r="BW1031"/>
      <c r="BX1031"/>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s="378" customFormat="true" ht="17.1" customHeight="true" x14ac:dyDescent="0.2">
      <c r="A1032" s="1081"/>
      <c r="B1032" s="539" t="s">
        <v>200</v>
      </c>
      <c r="C1032" s="540">
        <v>7719</v>
      </c>
      <c r="AC1032" s="371"/>
      <c r="AD1032" s="371"/>
      <c r="AE1032" s="371"/>
      <c r="AF1032" s="371"/>
      <c r="AG1032" s="371"/>
      <c r="AH1032" s="371"/>
      <c r="AI1032" s="371"/>
      <c r="AJ1032" s="371"/>
      <c r="AK1032" s="371"/>
      <c r="AL1032" s="371"/>
      <c r="AM1032" s="371"/>
      <c r="AN1032" s="371"/>
      <c r="AO1032" s="371"/>
      <c r="AP1032" s="371"/>
      <c r="AQ1032" s="371"/>
      <c r="AR1032" s="371"/>
      <c r="AS1032" s="371"/>
      <c r="AT1032" s="371"/>
      <c r="AU1032" s="371"/>
      <c r="AV1032" s="371"/>
      <c r="AW1032" s="371"/>
      <c r="AX1032" s="371"/>
      <c r="AY1032" s="371"/>
      <c r="AZ1032" s="371"/>
      <c r="BA1032" s="386"/>
      <c r="BB1032" s="452"/>
      <c r="BC1032"/>
      <c r="BD1032"/>
      <c r="BE1032"/>
      <c r="BF1032"/>
      <c r="BG1032"/>
      <c r="BH1032"/>
      <c r="BI1032"/>
      <c r="BJ1032"/>
      <c r="BK1032"/>
      <c r="BL1032"/>
      <c r="BM1032"/>
      <c r="BN1032"/>
      <c r="BO1032"/>
      <c r="BP1032"/>
      <c r="BQ1032"/>
      <c r="BR1032"/>
      <c r="BS1032"/>
      <c r="BT1032"/>
      <c r="BU1032"/>
      <c r="BV1032"/>
      <c r="BW1032"/>
      <c r="BX103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378" customFormat="true" ht="17.1" customHeight="true" x14ac:dyDescent="0.2">
      <c r="A1033" s="1082"/>
      <c r="B1033" s="541" t="s">
        <v>201</v>
      </c>
      <c r="C1033" s="542">
        <v>0</v>
      </c>
      <c r="AC1033" s="371"/>
      <c r="AD1033" s="371"/>
      <c r="AE1033" s="371"/>
      <c r="AF1033" s="371"/>
      <c r="AG1033" s="371"/>
      <c r="AH1033" s="371"/>
      <c r="AI1033" s="371"/>
      <c r="AJ1033" s="371"/>
      <c r="AK1033" s="371"/>
      <c r="AL1033" s="371"/>
      <c r="AM1033" s="371"/>
      <c r="AN1033" s="371"/>
      <c r="AO1033" s="371"/>
      <c r="AP1033" s="371"/>
      <c r="AQ1033" s="371"/>
      <c r="AR1033" s="371"/>
      <c r="AS1033" s="371"/>
      <c r="AT1033" s="371"/>
      <c r="AU1033" s="371"/>
      <c r="AV1033" s="371"/>
      <c r="AW1033" s="371"/>
      <c r="AX1033" s="371"/>
      <c r="AY1033" s="371"/>
      <c r="AZ1033" s="371"/>
      <c r="BA1033" s="545"/>
      <c r="BB1033" s="344"/>
      <c r="BC1033" s="545"/>
      <c r="BD1033" s="545"/>
      <c r="BE1033" s="545"/>
      <c r="BF1033" s="545"/>
      <c r="BG1033" s="545"/>
      <c r="BH1033" s="545"/>
      <c r="BI1033" s="545"/>
      <c r="BJ1033" s="545"/>
      <c r="BK1033" s="545"/>
      <c r="BL1033" s="545"/>
      <c r="BM1033" s="545"/>
      <c r="BN1033" s="545"/>
      <c r="BO1033" s="545"/>
      <c r="BP1033" s="545"/>
      <c r="BQ1033" s="545"/>
      <c r="BR1033" s="545"/>
      <c r="BS1033" s="545"/>
      <c r="BT1033" s="545"/>
      <c r="BU1033" s="545"/>
      <c r="BV1033" s="545"/>
      <c r="BW1033" s="545"/>
      <c r="BX1033" s="545"/>
      <c r="BY1033" s="545"/>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s="378" customFormat="true" ht="12.95" customHeight="true" x14ac:dyDescent="0.2">
      <c r="A1034" s="1083" t="s">
        <v>202</v>
      </c>
      <c r="B1034" s="1083"/>
      <c r="C1034" s="1083"/>
      <c r="AC1034" s="371"/>
      <c r="AD1034" s="371"/>
      <c r="AE1034" s="371"/>
      <c r="AF1034" s="371"/>
      <c r="AG1034" s="371"/>
      <c r="AH1034" s="371"/>
      <c r="AI1034" s="371"/>
      <c r="AJ1034" s="371"/>
      <c r="AK1034" s="371"/>
      <c r="AL1034" s="371"/>
      <c r="AM1034" s="371"/>
      <c r="AN1034" s="371"/>
      <c r="AO1034" s="371"/>
      <c r="AP1034" s="371"/>
      <c r="AQ1034" s="371"/>
      <c r="AR1034" s="371"/>
      <c r="AS1034" s="371"/>
      <c r="AT1034" s="371"/>
      <c r="AU1034" s="371"/>
      <c r="AV1034" s="371"/>
      <c r="AW1034" s="371"/>
      <c r="AX1034" s="371"/>
      <c r="AY1034" s="371"/>
      <c r="AZ1034" s="371"/>
      <c r="BA1034" s="386"/>
      <c r="BB1034" s="452"/>
      <c r="BC1034"/>
      <c r="BD1034"/>
      <c r="BE1034"/>
      <c r="BF1034"/>
      <c r="BG1034"/>
      <c r="BH1034"/>
      <c r="BI1034"/>
      <c r="BJ1034"/>
      <c r="BK1034"/>
      <c r="BL1034"/>
      <c r="BM1034"/>
      <c r="BN1034"/>
      <c r="BO1034"/>
      <c r="BP1034"/>
      <c r="BQ1034"/>
      <c r="BR1034"/>
      <c r="BS1034"/>
      <c r="BT1034"/>
      <c r="BU1034"/>
      <c r="BV1034"/>
      <c r="BW1034"/>
      <c r="BX1034"/>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5" s="378" customFormat="true" ht="15" customHeight="true" x14ac:dyDescent="0.2">
      <c r="B1035" s="529"/>
      <c r="AC1035" s="371"/>
      <c r="AD1035" s="371"/>
      <c r="AE1035" s="371"/>
      <c r="AF1035" s="371"/>
      <c r="AG1035" s="371"/>
      <c r="AH1035" s="371"/>
      <c r="AI1035" s="371"/>
      <c r="AJ1035" s="371"/>
      <c r="AK1035" s="371"/>
      <c r="AL1035" s="371"/>
      <c r="AM1035" s="371"/>
      <c r="AN1035" s="371"/>
      <c r="AO1035" s="371"/>
      <c r="AP1035" s="371"/>
      <c r="AQ1035" s="371"/>
      <c r="AR1035" s="371"/>
      <c r="AS1035" s="371"/>
      <c r="AT1035" s="371"/>
      <c r="AU1035" s="371"/>
      <c r="AV1035" s="371"/>
      <c r="AW1035" s="371"/>
      <c r="AX1035" s="371"/>
      <c r="AY1035" s="371"/>
      <c r="AZ1035" s="371"/>
      <c r="BA1035" s="528"/>
      <c r="BB1035" s="39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371"/>
      <c r="CA1035" s="371"/>
      <c r="CB1035" s="371"/>
      <c r="CC1035" s="371"/>
      <c r="CD1035" s="371"/>
      <c r="CE1035" s="371"/>
      <c r="CF1035" s="371"/>
      <c r="CG1035" s="371"/>
      <c r="CH1035" s="371"/>
      <c r="CI1035" s="371"/>
      <c r="CJ1035" s="371"/>
      <c r="CK1035" s="371"/>
      <c r="CL1035" s="371"/>
      <c r="CM1035" s="371"/>
      <c r="CN1035" s="371"/>
      <c r="CO1035" s="371"/>
      <c r="CP1035" s="371"/>
      <c r="CQ1035" s="371"/>
      <c r="CR1035" s="371"/>
      <c r="CS1035" s="371"/>
      <c r="CT1035" s="371"/>
      <c r="CU1035" s="371"/>
      <c r="CV1035" s="371"/>
      <c r="CW1035" s="371"/>
      <c r="CX1035" s="371"/>
      <c r="CY1035" s="371"/>
      <c r="CZ1035" s="371"/>
    </row>
    <row r="1036" ht="15" customHeight="true" x14ac:dyDescent="0.25">
      <c r="A1036" s="453" t="s">
        <v>121</v>
      </c>
      <c r="B1036" s="326" t="s">
        <v>122</v>
      </c>
    </row>
    <row r="1037" ht="15" customHeight="true" x14ac:dyDescent="0.2">
      <c r="A1037" s="454" t="str">
        <f>R15</f>
        <v>Cabo delgado</v>
      </c>
      <c r="B1037" s="454" t="e">
        <f>BR122+BR123</f>
        <v>#VALUE!</v>
      </c>
    </row>
    <row r="1038" ht="15" customHeight="true" x14ac:dyDescent="0.2">
      <c r="A1038" s="454" t="str">
        <f>S15</f>
        <v>Gaza</v>
      </c>
      <c r="B1038" s="454" t="e">
        <f>BS122+BS123</f>
        <v>#VALUE!</v>
      </c>
    </row>
    <row r="1039" ht="15" customHeight="true" x14ac:dyDescent="0.2">
      <c r="A1039" s="454" t="str">
        <f>T15</f>
        <v>Inhambane</v>
      </c>
      <c r="B1039" s="454" t="e">
        <f>BT122+BT123</f>
        <v>#VALUE!</v>
      </c>
    </row>
    <row r="1040" ht="15" customHeight="true" x14ac:dyDescent="0.2">
      <c r="A1040" s="454" t="str">
        <f>U15</f>
        <v>Manica</v>
      </c>
      <c r="B1040" s="454" t="e">
        <f>BU122+BU123</f>
        <v>#VALUE!</v>
      </c>
    </row>
    <row r="1041" ht="15" customHeight="true" x14ac:dyDescent="0.2">
      <c r="A1041" s="454" t="str">
        <f>V15</f>
        <v>Maputo Cidade</v>
      </c>
      <c r="B1041" s="454" t="e">
        <f>BV122+BV123</f>
        <v>#VALUE!</v>
      </c>
    </row>
    <row r="1042" ht="15" customHeight="true" x14ac:dyDescent="0.2">
      <c r="A1042" s="454" t="str">
        <f>W15</f>
        <v>Maputo Provincia</v>
      </c>
      <c r="B1042" s="454" t="e">
        <f>BW122+BW123</f>
        <v>#VALUE!</v>
      </c>
    </row>
    <row r="1043" ht="15" customHeight="true" x14ac:dyDescent="0.2">
      <c r="A1043" s="454" t="str">
        <f>X15</f>
        <v>Nampula</v>
      </c>
      <c r="B1043" s="454" t="e">
        <f>BX122+XR123</f>
        <v>#VALUE!</v>
      </c>
    </row>
    <row r="1044" ht="15" customHeight="true" x14ac:dyDescent="0.2">
      <c r="A1044" s="454" t="str">
        <f>Y15</f>
        <v>Niassa</v>
      </c>
      <c r="B1044" s="454" t="e">
        <f>BY122+BY123</f>
        <v>#VALUE!</v>
      </c>
    </row>
    <row r="1045" ht="15" customHeight="true" x14ac:dyDescent="0.2">
      <c r="A1045" s="454" t="str">
        <f>Z15</f>
        <v>Sofala</v>
      </c>
      <c r="B1045" s="454" t="e">
        <f>BZ122+BZ123</f>
        <v>#VALUE!</v>
      </c>
    </row>
    <row r="1046" ht="15" customHeight="true" x14ac:dyDescent="0.2">
      <c r="A1046" s="398" t="str">
        <f>AA15</f>
        <v>Tete</v>
      </c>
      <c r="B1046" s="454" t="e">
        <f>CA122+CA123</f>
        <v>#VALUE!</v>
      </c>
    </row>
    <row r="1047" ht="15" customHeight="true" x14ac:dyDescent="0.2">
      <c r="A1047" s="398" t="str">
        <f>AB15</f>
        <v>Zambezia</v>
      </c>
      <c r="B1047" s="454" t="e">
        <f>CB122+CB123</f>
        <v>#VALUE!</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A1071" s="398"/>
      <c r="B1071" s="454"/>
    </row>
    <row r="1072" ht="15" customHeight="true" x14ac:dyDescent="0.2">
      <c r="A1072" s="454">
        <f>34-COUNTIF(A1037:A1071,"0")</f>
        <v>11</v>
      </c>
      <c r="B1072" s="398" t="s">
        <v>141</v>
      </c>
    </row>
    <row r="1100" s="371" customFormat="true" ht="17.1" customHeight="true" x14ac:dyDescent="0.2">
      <c r="A1100" s="881"/>
      <c r="B1100" s="871"/>
      <c r="BA1100" s="528"/>
      <c r="BB1100" s="39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row>
    <row r="1101" s="371" customFormat="true" ht="17.1" customHeight="true" x14ac:dyDescent="0.2">
      <c r="A1101" s="882"/>
      <c r="B1101" s="872"/>
      <c r="BA1101" s="528"/>
      <c r="BB1101" s="39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row>
    <row r="1102" s="371" customFormat="true" ht="15" customHeight="true" x14ac:dyDescent="0.2">
      <c r="BA1102" s="528"/>
      <c r="BB1102" s="39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row>
    <row r="1103" s="371" customFormat="true" ht="15" customHeight="true" x14ac:dyDescent="0.2">
      <c r="BA1103" s="528"/>
      <c r="BB1103" s="39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row>
    <row r="1104" s="371" customFormat="true" ht="15" customHeight="true" x14ac:dyDescent="0.2">
      <c r="BA1104" s="528"/>
      <c r="BB1104" s="39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row>
    <row r="1105" s="371" customFormat="true" ht="15" customHeight="true" x14ac:dyDescent="0.2">
      <c r="BA1105" s="528"/>
      <c r="BB1105" s="39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row>
    <row r="1106" s="371" customFormat="true" ht="15" customHeight="true" x14ac:dyDescent="0.2">
      <c r="BA1106" s="528"/>
      <c r="BB1106" s="39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row>
    <row r="1107" s="371" customFormat="true" ht="15" customHeight="true" x14ac:dyDescent="0.2">
      <c r="BA1107" s="528"/>
      <c r="BB1107" s="39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row>
    <row r="1108" s="371" customFormat="true" ht="15" customHeight="true" x14ac:dyDescent="0.2">
      <c r="BA1108" s="528"/>
      <c r="BB1108" s="39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row>
    <row r="1109" s="371" customFormat="true" ht="15" customHeight="true" x14ac:dyDescent="0.2">
      <c r="BA1109" s="528"/>
      <c r="BB1109" s="39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row>
    <row r="1110" s="371" customFormat="true" ht="15" customHeight="true" x14ac:dyDescent="0.2">
      <c r="BA1110" s="528"/>
      <c r="BB1110" s="39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row>
    <row r="1111" s="371" customFormat="true" ht="15" customHeight="true" x14ac:dyDescent="0.2">
      <c r="BA1111" s="528"/>
      <c r="BB1111" s="39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row>
    <row r="1112" s="371" customFormat="true" ht="15" customHeight="true" x14ac:dyDescent="0.2">
      <c r="BA1112" s="528"/>
      <c r="BB1112" s="39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row>
    <row r="1113" s="371" customFormat="true" ht="15" customHeight="true" x14ac:dyDescent="0.2">
      <c r="BA1113" s="528"/>
      <c r="BB1113" s="39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row>
    <row r="1114" s="371" customFormat="true" ht="17.1" customHeight="true" x14ac:dyDescent="0.2">
      <c r="A1114" s="882"/>
      <c r="B1114" s="872"/>
      <c r="C1114" s="873"/>
      <c r="D1114" s="873"/>
      <c r="E1114" s="873"/>
      <c r="F1114" s="873"/>
      <c r="G1114" s="873"/>
      <c r="H1114" s="873"/>
      <c r="I1114" s="873"/>
      <c r="J1114" s="873"/>
      <c r="K1114" s="873"/>
      <c r="L1114" s="873"/>
      <c r="M1114" s="873"/>
      <c r="N1114" s="873"/>
      <c r="O1114" s="873"/>
      <c r="P1114" s="873"/>
      <c r="Q1114" s="873"/>
      <c r="R1114" s="873"/>
      <c r="S1114" s="873"/>
      <c r="T1114" s="873"/>
      <c r="U1114" s="873"/>
      <c r="V1114" s="873"/>
      <c r="W1114" s="873"/>
      <c r="X1114" s="873"/>
      <c r="Y1114" s="873"/>
      <c r="Z1114" s="873"/>
      <c r="AA1114" s="873"/>
      <c r="AB1114" s="873"/>
      <c r="BA1114" s="528"/>
      <c r="BB1114" s="39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row>
    <row r="1115" s="371" customFormat="true" ht="17.1" customHeight="true" x14ac:dyDescent="0.2">
      <c r="A1115" s="882"/>
      <c r="B1115" s="872"/>
      <c r="C1115" s="873"/>
      <c r="D1115" s="873"/>
      <c r="E1115" s="873"/>
      <c r="F1115" s="873"/>
      <c r="G1115" s="873"/>
      <c r="H1115" s="873"/>
      <c r="I1115" s="873"/>
      <c r="J1115" s="873"/>
      <c r="K1115" s="873"/>
      <c r="L1115" s="873"/>
      <c r="M1115" s="873"/>
      <c r="N1115" s="873"/>
      <c r="O1115" s="873"/>
      <c r="P1115" s="873"/>
      <c r="Q1115" s="873"/>
      <c r="R1115" s="873"/>
      <c r="S1115" s="873"/>
      <c r="T1115" s="873"/>
      <c r="U1115" s="873"/>
      <c r="V1115" s="873"/>
      <c r="W1115" s="873"/>
      <c r="X1115" s="873"/>
      <c r="Y1115" s="873"/>
      <c r="Z1115" s="873"/>
      <c r="AA1115" s="873"/>
      <c r="AB1115" s="873"/>
      <c r="BA1115" s="528"/>
      <c r="BB1115" s="39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row>
    <row r="1116" s="371" customFormat="true" ht="17.1" customHeight="true" x14ac:dyDescent="0.2">
      <c r="A1116" s="882"/>
      <c r="B1116" s="872"/>
      <c r="C1116" s="873"/>
      <c r="D1116" s="873"/>
      <c r="E1116" s="873"/>
      <c r="F1116" s="873"/>
      <c r="G1116" s="873"/>
      <c r="H1116" s="873"/>
      <c r="I1116" s="873"/>
      <c r="J1116" s="873"/>
      <c r="K1116" s="873"/>
      <c r="L1116" s="873"/>
      <c r="M1116" s="873"/>
      <c r="N1116" s="873"/>
      <c r="O1116" s="873"/>
      <c r="P1116" s="873"/>
      <c r="Q1116" s="873"/>
      <c r="R1116" s="873"/>
      <c r="S1116" s="873"/>
      <c r="T1116" s="873"/>
      <c r="U1116" s="873"/>
      <c r="V1116" s="873"/>
      <c r="W1116" s="873"/>
      <c r="X1116" s="873"/>
      <c r="Y1116" s="873"/>
      <c r="Z1116" s="873"/>
      <c r="AA1116" s="873"/>
      <c r="AB1116" s="873"/>
      <c r="BA1116" s="528"/>
      <c r="BB1116" s="39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row>
    <row r="1117" s="371" customFormat="true" ht="17.1" customHeight="true" x14ac:dyDescent="0.2">
      <c r="A1117" s="883"/>
      <c r="B1117" s="874"/>
      <c r="C1117" s="875"/>
      <c r="D1117" s="875"/>
      <c r="E1117" s="875"/>
      <c r="F1117" s="875"/>
      <c r="G1117" s="875"/>
      <c r="H1117" s="875"/>
      <c r="I1117" s="875"/>
      <c r="J1117" s="875"/>
      <c r="K1117" s="875"/>
      <c r="L1117" s="875"/>
      <c r="M1117" s="875"/>
      <c r="N1117" s="875"/>
      <c r="O1117" s="875"/>
      <c r="P1117" s="875"/>
      <c r="Q1117" s="875"/>
      <c r="R1117" s="875"/>
      <c r="S1117" s="875"/>
      <c r="T1117" s="875"/>
      <c r="U1117" s="875"/>
      <c r="V1117" s="875"/>
      <c r="W1117" s="875"/>
      <c r="X1117" s="875"/>
      <c r="Y1117" s="875"/>
      <c r="Z1117" s="875"/>
      <c r="AA1117" s="875"/>
      <c r="AB1117" s="875"/>
      <c r="BA1117" s="528"/>
      <c r="BB1117" s="39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row>
    <row r="1118" s="371" customFormat="true" ht="15" customHeight="true" x14ac:dyDescent="0.2">
      <c r="BA1118" s="528"/>
      <c r="BB1118" s="39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row>
    <row r="1119" s="371" customFormat="true" ht="15" customHeight="true" x14ac:dyDescent="0.2">
      <c r="BA1119" s="528"/>
      <c r="BB1119" s="39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row>
    <row r="1120" s="371" customFormat="true" ht="15" customHeight="true" x14ac:dyDescent="0.2">
      <c r="BA1120" s="528"/>
      <c r="BB1120" s="39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row>
    <row r="1121" s="371" customFormat="true" ht="15" customHeight="true" x14ac:dyDescent="0.2">
      <c r="BA1121" s="528"/>
      <c r="BB1121" s="39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row>
    <row r="1122" s="371" customFormat="true" ht="15" customHeight="true" x14ac:dyDescent="0.2">
      <c r="BA1122" s="528"/>
      <c r="BB1122" s="39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row>
    <row r="1123" s="371" customFormat="true" ht="15" customHeight="true" x14ac:dyDescent="0.2">
      <c r="BA1123" s="528"/>
      <c r="BB1123" s="39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row>
    <row r="1124" s="371" customFormat="true" ht="15" customHeight="true" x14ac:dyDescent="0.2">
      <c r="BA1124" s="528"/>
      <c r="BB1124" s="39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row>
    <row r="1125" s="371" customFormat="true" ht="15" customHeight="true" x14ac:dyDescent="0.2">
      <c r="BA1125" s="528"/>
      <c r="BB1125" s="39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row>
    <row r="1126" s="371" customFormat="true" ht="15" customHeight="true" x14ac:dyDescent="0.2">
      <c r="BA1126" s="528"/>
      <c r="BB1126" s="39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row>
    <row r="1127" s="371" customFormat="true" ht="15" customHeight="true" x14ac:dyDescent="0.2">
      <c r="BA1127" s="528"/>
      <c r="BB1127" s="39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row>
    <row r="1128" s="371" customFormat="true" ht="15" customHeight="true" x14ac:dyDescent="0.2">
      <c r="BA1128" s="528"/>
      <c r="BB1128" s="39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row>
    <row r="1129" s="371" customFormat="true" ht="15" customHeight="true" x14ac:dyDescent="0.2">
      <c r="BA1129" s="528"/>
      <c r="BB1129" s="39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row>
    <row r="1130" s="371" customFormat="true" ht="15" customHeight="true" x14ac:dyDescent="0.2">
      <c r="BA1130" s="528"/>
      <c r="BB1130" s="39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row>
    <row r="1131" s="371" customFormat="true" ht="15" customHeight="true" x14ac:dyDescent="0.2">
      <c r="BA1131" s="528"/>
      <c r="BB1131" s="39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row>
    <row r="1132" s="371" customFormat="true" ht="15" customHeight="true" x14ac:dyDescent="0.2">
      <c r="BA1132" s="528"/>
      <c r="BB1132" s="39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row>
    <row r="1133" s="371" customFormat="true" ht="15" customHeight="true" x14ac:dyDescent="0.2">
      <c r="BA1133" s="528"/>
      <c r="BB1133" s="39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row>
    <row r="1134" s="371" customFormat="true" ht="15" customHeight="true" x14ac:dyDescent="0.2">
      <c r="BA1134" s="528"/>
      <c r="BB1134" s="39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row>
    <row r="1135" s="371" customFormat="true" ht="15" customHeight="true" x14ac:dyDescent="0.2">
      <c r="BA1135" s="528"/>
      <c r="BB1135" s="39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row>
    <row r="1136" s="371" customFormat="true" ht="15" customHeight="true" x14ac:dyDescent="0.2">
      <c r="BA1136" s="528"/>
      <c r="BB1136" s="39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row>
    <row r="1137" s="371" customFormat="true" ht="15" customHeight="true" x14ac:dyDescent="0.2">
      <c r="BA1137" s="528"/>
      <c r="BB1137" s="39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row>
    <row r="1138" s="371" customFormat="true" ht="15" customHeight="true" x14ac:dyDescent="0.2">
      <c r="BA1138" s="528"/>
      <c r="BB1138" s="39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row>
    <row r="1139" s="371" customFormat="true" ht="15" customHeight="true" x14ac:dyDescent="0.2">
      <c r="BA1139" s="528"/>
      <c r="BB1139" s="39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row>
    <row r="1140" s="371" customFormat="true" ht="15" customHeight="true" x14ac:dyDescent="0.2">
      <c r="BA1140" s="528"/>
      <c r="BB1140" s="39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row>
    <row r="1141" s="371" customFormat="true" ht="15" customHeight="true" x14ac:dyDescent="0.2">
      <c r="BA1141" s="528"/>
      <c r="BB1141" s="39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row>
    <row r="1142" s="371" customFormat="true" ht="15" customHeight="true" x14ac:dyDescent="0.2">
      <c r="BA1142" s="528"/>
      <c r="BB1142" s="39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row>
    <row r="1143" s="371" customFormat="true" ht="15" customHeight="true" x14ac:dyDescent="0.2">
      <c r="BA1143" s="528"/>
      <c r="BB1143" s="39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row>
    <row r="1144" s="371" customFormat="true" ht="15" customHeight="true" x14ac:dyDescent="0.2">
      <c r="BA1144" s="528"/>
      <c r="BB1144" s="39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row>
    <row r="1145" s="371" customFormat="true" ht="15" customHeight="true" x14ac:dyDescent="0.2">
      <c r="BA1145" s="528"/>
      <c r="BB1145" s="39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row>
    <row r="1146" s="371" customFormat="true" ht="15" customHeight="true" x14ac:dyDescent="0.2">
      <c r="BA1146" s="528"/>
      <c r="BB1146" s="39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row>
    <row r="1147" s="371" customFormat="true" ht="15" customHeight="true" x14ac:dyDescent="0.2">
      <c r="BA1147" s="528"/>
      <c r="BB1147" s="39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row>
    <row r="1148" s="371" customFormat="true" ht="15" customHeight="true" x14ac:dyDescent="0.2">
      <c r="BA1148" s="528"/>
      <c r="BB1148" s="39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row>
    <row r="1149" s="371" customFormat="true" ht="15" customHeight="true" x14ac:dyDescent="0.2">
      <c r="BA1149" s="528"/>
      <c r="BB1149" s="39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row>
    <row r="1150" s="371" customFormat="true" ht="15" customHeight="true" x14ac:dyDescent="0.2">
      <c r="BA1150" s="528"/>
      <c r="BB1150" s="39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row>
    <row r="1151" s="371" customFormat="true" ht="15" customHeight="true" x14ac:dyDescent="0.2">
      <c r="BA1151" s="528"/>
      <c r="BB1151" s="39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row>
    <row r="1152" s="371" customFormat="true" ht="15" customHeight="true" x14ac:dyDescent="0.2">
      <c r="BA1152" s="528"/>
      <c r="BB1152" s="39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row>
    <row r="1153" s="371" customFormat="true" ht="15" customHeight="true" x14ac:dyDescent="0.2">
      <c r="BA1153" s="528"/>
      <c r="BB1153" s="39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row>
    <row r="1154" s="371" customFormat="true" ht="15" customHeight="true" x14ac:dyDescent="0.2">
      <c r="BA1154" s="528"/>
      <c r="BB1154" s="39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row>
    <row r="1155" s="371" customFormat="true" ht="15" customHeight="true" x14ac:dyDescent="0.2">
      <c r="BA1155" s="528"/>
      <c r="BB1155" s="39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row>
    <row r="1156" s="371" customFormat="true" ht="15" customHeight="true" x14ac:dyDescent="0.2">
      <c r="BA1156" s="528"/>
      <c r="BB1156" s="39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row>
    <row r="1157" s="371" customFormat="true" ht="15" customHeight="true" x14ac:dyDescent="0.2">
      <c r="BA1157" s="528"/>
      <c r="BB1157" s="39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row>
    <row r="1158" s="371" customFormat="true" ht="15" customHeight="true" x14ac:dyDescent="0.2">
      <c r="BA1158" s="528"/>
      <c r="BB1158" s="39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row>
    <row r="1159" s="371" customFormat="true" ht="15" customHeight="true" x14ac:dyDescent="0.2">
      <c r="BA1159" s="528"/>
      <c r="BB1159" s="39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row>
    <row r="1160" s="371" customFormat="true" ht="15" customHeight="true" x14ac:dyDescent="0.2">
      <c r="BA1160" s="528"/>
      <c r="BB1160" s="39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row>
    <row r="1161" s="371" customFormat="true" ht="15" customHeight="true" x14ac:dyDescent="0.2">
      <c r="BA1161" s="528"/>
      <c r="BB1161" s="39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row>
    <row r="1162" s="371" customFormat="true" ht="15" customHeight="true" x14ac:dyDescent="0.2">
      <c r="BA1162" s="528"/>
      <c r="BB1162" s="39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row>
    <row r="1163" s="371" customFormat="true" ht="15" customHeight="true" x14ac:dyDescent="0.2">
      <c r="BA1163" s="528"/>
      <c r="BB1163" s="39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row>
    <row r="1164" s="371" customFormat="true" ht="15" customHeight="true" x14ac:dyDescent="0.2">
      <c r="BA1164" s="528"/>
      <c r="BB1164" s="39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row>
    <row r="1165" s="371" customFormat="true" ht="15" customHeight="true" x14ac:dyDescent="0.2">
      <c r="BA1165" s="528"/>
      <c r="BB1165" s="39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row>
    <row r="1166" s="371" customFormat="true" ht="15" customHeight="true" x14ac:dyDescent="0.2">
      <c r="BA1166" s="528"/>
      <c r="BB1166" s="39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row>
    <row r="1167" s="371" customFormat="true" ht="15" customHeight="true" x14ac:dyDescent="0.2">
      <c r="BA1167" s="528"/>
      <c r="BB1167" s="39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row>
    <row r="1168" s="371" customFormat="true" ht="15" customHeight="true" x14ac:dyDescent="0.2">
      <c r="BA1168" s="528"/>
      <c r="BB1168" s="39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row>
    <row r="1169" s="371" customFormat="true" ht="15" customHeight="true" x14ac:dyDescent="0.2">
      <c r="BA1169" s="528"/>
      <c r="BB1169" s="39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row>
    <row r="1170" s="371" customFormat="true" ht="15" customHeight="true" x14ac:dyDescent="0.2">
      <c r="A1170" s="467"/>
      <c r="B1170" s="876"/>
      <c r="C1170" s="877"/>
      <c r="D1170" s="877"/>
      <c r="E1170" s="877"/>
      <c r="F1170" s="877"/>
      <c r="G1170" s="877"/>
      <c r="H1170" s="877"/>
      <c r="I1170" s="877"/>
      <c r="J1170" s="877"/>
      <c r="K1170" s="877"/>
      <c r="L1170" s="877"/>
      <c r="M1170" s="877"/>
      <c r="N1170" s="877"/>
      <c r="O1170" s="877"/>
      <c r="P1170" s="877"/>
      <c r="Q1170" s="877"/>
      <c r="R1170" s="877"/>
      <c r="S1170" s="877"/>
      <c r="T1170" s="877"/>
      <c r="U1170" s="877"/>
      <c r="V1170" s="877"/>
      <c r="W1170" s="877"/>
      <c r="X1170" s="877"/>
      <c r="Y1170" s="877"/>
      <c r="Z1170" s="877"/>
      <c r="AA1170" s="877"/>
      <c r="AB1170" s="877"/>
      <c r="BA1170" s="528"/>
      <c r="BB1170" s="39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row>
    <row r="1171" s="371" customFormat="true" ht="15" customHeight="true" x14ac:dyDescent="0.2">
      <c r="A1171" s="467"/>
      <c r="B1171" s="876"/>
      <c r="C1171" s="877"/>
      <c r="D1171" s="877"/>
      <c r="E1171" s="877"/>
      <c r="F1171" s="877"/>
      <c r="G1171" s="877"/>
      <c r="H1171" s="877"/>
      <c r="I1171" s="877"/>
      <c r="J1171" s="877"/>
      <c r="K1171" s="877"/>
      <c r="L1171" s="877"/>
      <c r="M1171" s="877"/>
      <c r="N1171" s="877"/>
      <c r="O1171" s="877"/>
      <c r="P1171" s="877"/>
      <c r="Q1171" s="877"/>
      <c r="R1171" s="877"/>
      <c r="S1171" s="877"/>
      <c r="T1171" s="877"/>
      <c r="U1171" s="877"/>
      <c r="V1171" s="877"/>
      <c r="W1171" s="877"/>
      <c r="X1171" s="877"/>
      <c r="Y1171" s="877"/>
      <c r="Z1171" s="877"/>
      <c r="AA1171" s="877"/>
      <c r="AB1171" s="877"/>
      <c r="BA1171" s="528"/>
      <c r="BB1171" s="39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row>
    <row r="1172" s="371" customFormat="true" ht="15" customHeight="true" x14ac:dyDescent="0.2">
      <c r="A1172" s="467"/>
      <c r="B1172" s="876"/>
      <c r="C1172" s="877"/>
      <c r="D1172" s="877"/>
      <c r="E1172" s="877"/>
      <c r="F1172" s="877"/>
      <c r="G1172" s="877"/>
      <c r="H1172" s="877"/>
      <c r="I1172" s="877"/>
      <c r="J1172" s="877"/>
      <c r="K1172" s="877"/>
      <c r="L1172" s="877"/>
      <c r="M1172" s="877"/>
      <c r="N1172" s="877"/>
      <c r="O1172" s="877"/>
      <c r="P1172" s="877"/>
      <c r="Q1172" s="877"/>
      <c r="R1172" s="877"/>
      <c r="S1172" s="877"/>
      <c r="T1172" s="877"/>
      <c r="U1172" s="877"/>
      <c r="V1172" s="877"/>
      <c r="W1172" s="877"/>
      <c r="X1172" s="877"/>
      <c r="Y1172" s="877"/>
      <c r="Z1172" s="877"/>
      <c r="AA1172" s="877"/>
      <c r="AB1172" s="877"/>
      <c r="BA1172" s="528"/>
      <c r="BB1172" s="39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row>
    <row r="1173" s="371" customFormat="true" ht="15" customHeight="true" x14ac:dyDescent="0.2">
      <c r="A1173" s="467"/>
      <c r="B1173" s="876"/>
      <c r="C1173" s="877"/>
      <c r="D1173" s="877"/>
      <c r="E1173" s="877"/>
      <c r="F1173" s="877"/>
      <c r="G1173" s="877"/>
      <c r="H1173" s="877"/>
      <c r="I1173" s="877"/>
      <c r="J1173" s="877"/>
      <c r="K1173" s="877"/>
      <c r="L1173" s="877"/>
      <c r="M1173" s="877"/>
      <c r="N1173" s="877"/>
      <c r="O1173" s="877"/>
      <c r="P1173" s="877"/>
      <c r="Q1173" s="877"/>
      <c r="R1173" s="877"/>
      <c r="S1173" s="877"/>
      <c r="T1173" s="877"/>
      <c r="U1173" s="877"/>
      <c r="V1173" s="877"/>
      <c r="W1173" s="877"/>
      <c r="X1173" s="877"/>
      <c r="Y1173" s="877"/>
      <c r="Z1173" s="877"/>
      <c r="AA1173" s="877"/>
      <c r="AB1173" s="877"/>
      <c r="BA1173" s="528"/>
      <c r="BB1173" s="39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row>
    <row r="1174" s="371" customFormat="true" ht="15" customHeight="true" x14ac:dyDescent="0.2">
      <c r="A1174" s="467"/>
      <c r="B1174" s="876"/>
      <c r="C1174" s="877"/>
      <c r="D1174" s="877"/>
      <c r="E1174" s="877"/>
      <c r="F1174" s="877"/>
      <c r="G1174" s="877"/>
      <c r="H1174" s="877"/>
      <c r="I1174" s="877"/>
      <c r="J1174" s="877"/>
      <c r="K1174" s="877"/>
      <c r="L1174" s="877"/>
      <c r="M1174" s="877"/>
      <c r="N1174" s="877"/>
      <c r="O1174" s="877"/>
      <c r="P1174" s="877"/>
      <c r="Q1174" s="877"/>
      <c r="R1174" s="877"/>
      <c r="S1174" s="877"/>
      <c r="T1174" s="877"/>
      <c r="U1174" s="877"/>
      <c r="V1174" s="877"/>
      <c r="W1174" s="877"/>
      <c r="X1174" s="877"/>
      <c r="Y1174" s="877"/>
      <c r="Z1174" s="877"/>
      <c r="AA1174" s="877"/>
      <c r="AB1174" s="877"/>
      <c r="BA1174" s="528"/>
      <c r="BB1174" s="39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row>
    <row r="1175" s="371" customFormat="true" ht="15" customHeight="true" x14ac:dyDescent="0.2">
      <c r="A1175" s="467"/>
      <c r="B1175" s="876"/>
      <c r="C1175" s="877"/>
      <c r="D1175" s="877"/>
      <c r="E1175" s="877"/>
      <c r="F1175" s="877"/>
      <c r="G1175" s="877"/>
      <c r="H1175" s="877"/>
      <c r="I1175" s="877"/>
      <c r="J1175" s="877"/>
      <c r="K1175" s="877"/>
      <c r="L1175" s="877"/>
      <c r="M1175" s="877"/>
      <c r="N1175" s="877"/>
      <c r="O1175" s="877"/>
      <c r="P1175" s="877"/>
      <c r="Q1175" s="877"/>
      <c r="R1175" s="877"/>
      <c r="S1175" s="877"/>
      <c r="T1175" s="877"/>
      <c r="U1175" s="877"/>
      <c r="V1175" s="877"/>
      <c r="W1175" s="877"/>
      <c r="X1175" s="877"/>
      <c r="Y1175" s="877"/>
      <c r="Z1175" s="877"/>
      <c r="AA1175" s="877"/>
      <c r="AB1175" s="877"/>
      <c r="BA1175" s="528"/>
      <c r="BB1175" s="39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row>
    <row r="1176" s="371" customFormat="true" ht="15" customHeight="true" x14ac:dyDescent="0.2">
      <c r="A1176" s="878"/>
      <c r="B1176" s="467"/>
      <c r="C1176" s="879"/>
      <c r="D1176" s="880"/>
      <c r="E1176" s="880"/>
      <c r="F1176" s="880"/>
      <c r="G1176" s="880"/>
      <c r="H1176" s="879"/>
      <c r="I1176" s="880"/>
      <c r="J1176" s="880"/>
      <c r="K1176" s="880"/>
      <c r="L1176" s="880"/>
      <c r="M1176" s="879"/>
      <c r="N1176" s="880"/>
      <c r="O1176" s="880"/>
      <c r="P1176" s="880"/>
      <c r="Q1176" s="880"/>
      <c r="R1176" s="879"/>
      <c r="S1176" s="880"/>
      <c r="T1176" s="880"/>
      <c r="U1176" s="880"/>
      <c r="BA1176" s="528"/>
      <c r="BB1176" s="39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row>
    <row r="1177" s="371" customFormat="true" ht="15" customHeight="true" x14ac:dyDescent="0.2">
      <c r="A1177" s="880"/>
      <c r="B1177" s="880"/>
      <c r="C1177" s="879"/>
      <c r="D1177" s="879"/>
      <c r="E1177" s="879"/>
      <c r="F1177" s="879"/>
      <c r="G1177" s="879"/>
      <c r="H1177" s="879"/>
      <c r="I1177" s="879"/>
      <c r="J1177" s="879"/>
      <c r="K1177" s="879"/>
      <c r="L1177" s="879"/>
      <c r="M1177" s="879"/>
      <c r="N1177" s="879"/>
      <c r="O1177" s="879"/>
      <c r="P1177" s="879"/>
      <c r="Q1177" s="879"/>
      <c r="R1177" s="879"/>
      <c r="S1177" s="879"/>
      <c r="T1177" s="879"/>
      <c r="U1177" s="879"/>
      <c r="BA1177" s="528"/>
      <c r="BB1177" s="39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row>
    <row r="1178" s="371" customFormat="true" ht="15" customHeight="true" x14ac:dyDescent="0.2">
      <c r="BA1178" s="528"/>
      <c r="BB1178" s="39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row>
    <row r="1179" s="371" customFormat="true" ht="15" customHeight="true" x14ac:dyDescent="0.2">
      <c r="BA1179" s="528"/>
      <c r="BB1179" s="39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row>
    <row r="1180" s="371" customFormat="true" ht="15" customHeight="true" x14ac:dyDescent="0.2">
      <c r="BA1180" s="528"/>
      <c r="BB1180" s="39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row>
    <row r="1181" s="371" customFormat="true" ht="15" customHeight="true" x14ac:dyDescent="0.2">
      <c r="BA1181" s="528"/>
      <c r="BB1181" s="39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row>
    <row r="1182" s="371" customFormat="true" ht="15" customHeight="true" x14ac:dyDescent="0.2">
      <c r="BA1182" s="528"/>
      <c r="BB1182" s="39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row>
    <row r="1183" s="371" customFormat="true" ht="15" customHeight="true" x14ac:dyDescent="0.2">
      <c r="BA1183" s="528"/>
      <c r="BB1183" s="39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row>
    <row r="1184" s="371" customFormat="true" ht="15" customHeight="true" x14ac:dyDescent="0.2">
      <c r="BA1184" s="528"/>
      <c r="BB1184" s="39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row>
    <row r="1185" s="371" customFormat="true" ht="15" customHeight="true" x14ac:dyDescent="0.2">
      <c r="BA1185" s="528"/>
      <c r="BB1185" s="39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row>
    <row r="1186" s="371" customFormat="true" ht="15" customHeight="true" x14ac:dyDescent="0.2">
      <c r="BA1186" s="528"/>
      <c r="BB1186" s="39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row>
    <row r="1187" s="371" customFormat="true" ht="15" customHeight="true" x14ac:dyDescent="0.2">
      <c r="BA1187" s="528"/>
      <c r="BB1187" s="39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row>
    <row r="1188" s="371" customFormat="true" ht="15" customHeight="true" x14ac:dyDescent="0.2">
      <c r="BA1188" s="528"/>
      <c r="BB1188" s="39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row>
    <row r="1189" s="371" customFormat="true" ht="15" customHeight="true" x14ac:dyDescent="0.2">
      <c r="BA1189" s="528"/>
      <c r="BB1189" s="39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row>
    <row r="1190" s="371" customFormat="true" ht="15" customHeight="true" x14ac:dyDescent="0.2">
      <c r="BA1190" s="528"/>
      <c r="BB1190" s="39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row>
    <row r="1191" s="371" customFormat="true" ht="15" customHeight="true" x14ac:dyDescent="0.2">
      <c r="BA1191" s="528"/>
      <c r="BB1191" s="39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row>
    <row r="1192" s="371" customFormat="true" ht="15" customHeight="true" x14ac:dyDescent="0.2">
      <c r="BA1192" s="528"/>
      <c r="BB1192" s="39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row>
    <row r="1193" s="371" customFormat="true" ht="15" customHeight="true" x14ac:dyDescent="0.2">
      <c r="BA1193" s="528"/>
      <c r="BB1193" s="39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row>
    <row r="1194" s="371" customFormat="true" ht="15" customHeight="true" x14ac:dyDescent="0.2">
      <c r="BA1194" s="528"/>
      <c r="BB1194" s="39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row>
    <row r="1195" s="371" customFormat="true" ht="15" customHeight="true" x14ac:dyDescent="0.2">
      <c r="BA1195" s="528"/>
      <c r="BB1195" s="39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row>
    <row r="1196" s="371" customFormat="true" ht="15" customHeight="true" x14ac:dyDescent="0.2">
      <c r="BA1196" s="528"/>
      <c r="BB1196" s="39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row>
    <row r="1197" s="371" customFormat="true" ht="15" customHeight="true" x14ac:dyDescent="0.2">
      <c r="BA1197" s="528"/>
      <c r="BB1197" s="39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row>
    <row r="1198" s="371" customFormat="true" ht="15" customHeight="true" x14ac:dyDescent="0.2">
      <c r="BA1198" s="528"/>
      <c r="BB1198" s="39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row>
    <row r="1199" s="371" customFormat="true" ht="15" customHeight="true" x14ac:dyDescent="0.2">
      <c r="BA1199" s="528"/>
      <c r="BB1199" s="39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row>
    <row r="1200" s="371" customFormat="true" ht="15" customHeight="true" x14ac:dyDescent="0.2">
      <c r="BA1200" s="528"/>
      <c r="BB1200" s="39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row>
  </sheetData>
  <mergeCells count="988">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7:A38"/>
    <mergeCell ref="A41:A42"/>
    <mergeCell ref="A43:A44"/>
    <mergeCell ref="A45:A46"/>
    <mergeCell ref="A58:A67"/>
    <mergeCell ref="BM120:BQ120"/>
    <mergeCell ref="BA122:BA123"/>
    <mergeCell ref="BA124:BA127"/>
    <mergeCell ref="BA128:BA129"/>
    <mergeCell ref="C56:G56"/>
    <mergeCell ref="H56:L56"/>
    <mergeCell ref="M56:Q5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35:A139"/>
    <mergeCell ref="M120:Q120"/>
    <mergeCell ref="A122:A123"/>
    <mergeCell ref="A124:A127"/>
    <mergeCell ref="A128:A129"/>
    <mergeCell ref="A130:A132"/>
    <mergeCell ref="A108:B108"/>
    <mergeCell ref="C120:G120"/>
    <mergeCell ref="H120:L120"/>
    <mergeCell ref="C133:G133"/>
    <mergeCell ref="H133:L133"/>
    <mergeCell ref="M133:Q133"/>
    <mergeCell ref="A1026:B1026"/>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M418:N418"/>
    <mergeCell ref="C419:D419"/>
    <mergeCell ref="H419:I419"/>
    <mergeCell ref="M419:N419"/>
    <mergeCell ref="C416:D416"/>
    <mergeCell ref="H416:I416"/>
    <mergeCell ref="M416:N416"/>
    <mergeCell ref="C417:D417"/>
    <mergeCell ref="A140:A143"/>
    <mergeCell ref="A208:B208"/>
    <mergeCell ref="C220:G220"/>
    <mergeCell ref="H220:L220"/>
    <mergeCell ref="M220:Q220"/>
    <mergeCell ref="A1025:C1025"/>
    <mergeCell ref="A144:A147"/>
    <mergeCell ref="M404:N404"/>
    <mergeCell ref="C405:D405"/>
    <mergeCell ref="H405:I405"/>
    <mergeCell ref="M405:N405"/>
    <mergeCell ref="C410:D410"/>
    <mergeCell ref="H410:I410"/>
    <mergeCell ref="M410:N410"/>
    <mergeCell ref="C411:D411"/>
    <mergeCell ref="A153:A157"/>
    <mergeCell ref="A202:A204"/>
    <mergeCell ref="H412:I412"/>
    <mergeCell ref="M412:N412"/>
    <mergeCell ref="C413:D413"/>
    <mergeCell ref="H413:I413"/>
    <mergeCell ref="M413:N413"/>
    <mergeCell ref="C418:D418"/>
    <mergeCell ref="H418:I418"/>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E430"/>
    <mergeCell ref="H430:J430"/>
    <mergeCell ref="M430:N430"/>
    <mergeCell ref="C431:D431"/>
    <mergeCell ref="H431:I431"/>
    <mergeCell ref="M431:N431"/>
    <mergeCell ref="C428:D428"/>
    <mergeCell ref="H428:I428"/>
    <mergeCell ref="M428:N428"/>
    <mergeCell ref="C429:D429"/>
    <mergeCell ref="H429:I429"/>
    <mergeCell ref="M429:O429"/>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4:D444"/>
    <mergeCell ref="H444:I444"/>
    <mergeCell ref="M444:N444"/>
    <mergeCell ref="C445:D445"/>
    <mergeCell ref="H445:I445"/>
    <mergeCell ref="M445:N445"/>
    <mergeCell ref="C450:D450"/>
    <mergeCell ref="H450:I450"/>
    <mergeCell ref="M450:N450"/>
    <mergeCell ref="C448:D448"/>
    <mergeCell ref="H448:I448"/>
    <mergeCell ref="M448:N448"/>
    <mergeCell ref="C449:D449"/>
    <mergeCell ref="H449:I449"/>
    <mergeCell ref="M449:N449"/>
    <mergeCell ref="O457:Q457"/>
    <mergeCell ref="C458:G458"/>
    <mergeCell ref="H458:L458"/>
    <mergeCell ref="C446:D446"/>
    <mergeCell ref="H446:I446"/>
    <mergeCell ref="M446:N446"/>
    <mergeCell ref="C447:D447"/>
    <mergeCell ref="H447:I447"/>
    <mergeCell ref="M447:N447"/>
    <mergeCell ref="C451:D451"/>
    <mergeCell ref="H451:I451"/>
    <mergeCell ref="M451:N451"/>
    <mergeCell ref="C452:D452"/>
    <mergeCell ref="H452:I452"/>
    <mergeCell ref="M452:N452"/>
    <mergeCell ref="C453:D453"/>
    <mergeCell ref="H453:I453"/>
    <mergeCell ref="M453:N453"/>
    <mergeCell ref="C456:D456"/>
    <mergeCell ref="H456:I456"/>
    <mergeCell ref="M456:Q456"/>
    <mergeCell ref="C454:D454"/>
    <mergeCell ref="H454:I454"/>
    <mergeCell ref="M454:N454"/>
    <mergeCell ref="C455:D455"/>
    <mergeCell ref="H455:I455"/>
    <mergeCell ref="M455:N455"/>
    <mergeCell ref="C457:D457"/>
    <mergeCell ref="H457:I457"/>
    <mergeCell ref="M457:N458"/>
    <mergeCell ref="M459:N459"/>
    <mergeCell ref="M460:N460"/>
    <mergeCell ref="C465:D466"/>
    <mergeCell ref="H465:I466"/>
    <mergeCell ref="M465:N465"/>
    <mergeCell ref="M466:N466"/>
    <mergeCell ref="C469:D469"/>
    <mergeCell ref="H469:I469"/>
    <mergeCell ref="M469:N469"/>
    <mergeCell ref="C463:D463"/>
    <mergeCell ref="H463:I463"/>
    <mergeCell ref="M463:N464"/>
    <mergeCell ref="C464:E464"/>
    <mergeCell ref="H464:J464"/>
    <mergeCell ref="C461:D461"/>
    <mergeCell ref="H461:I461"/>
    <mergeCell ref="M461:N461"/>
    <mergeCell ref="C462:D462"/>
    <mergeCell ref="H462:I462"/>
    <mergeCell ref="M462:O462"/>
    <mergeCell ref="C459:D460"/>
    <mergeCell ref="E459:G459"/>
    <mergeCell ref="H459:I460"/>
    <mergeCell ref="J459:L45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4:D474"/>
    <mergeCell ref="H474:I474"/>
    <mergeCell ref="M474:N474"/>
    <mergeCell ref="C471:D471"/>
    <mergeCell ref="H471:I471"/>
    <mergeCell ref="M471:N471"/>
    <mergeCell ref="C472:D472"/>
    <mergeCell ref="H472:I472"/>
    <mergeCell ref="M472:N472"/>
    <mergeCell ref="C473:D473"/>
    <mergeCell ref="H473:I473"/>
    <mergeCell ref="M473:N473"/>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93:E493"/>
    <mergeCell ref="H493:J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O490"/>
    <mergeCell ref="C487:D487"/>
    <mergeCell ref="H487:I487"/>
    <mergeCell ref="M487:N487"/>
    <mergeCell ref="C488:D488"/>
    <mergeCell ref="H488:I488"/>
    <mergeCell ref="M488:N488"/>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122EF-20D1-4522-95A5-A3B41F710D37}">
  <sheetPr codeName="Feuil3"/>
  <dimension ref="A1:CZ1200"/>
  <sheetViews>
    <sheetView showGridLines="false" workbookViewId="0"/>
  </sheetViews>
  <sheetFormatPr defaultColWidth="9.140625" defaultRowHeight="15" customHeight="true" x14ac:dyDescent="0.2"/>
  <cols>
    <col min="1" max="1" width="31.5703125" style="524" customWidth="true"/>
    <col min="2" max="2" width="41.5703125" style="524" customWidth="true"/>
    <col min="3" max="17" width="10.7109375" style="524" customWidth="true"/>
    <col min="18" max="28" width="12.5703125" style="524" customWidth="true"/>
    <col min="29" max="52" width="12.5703125" style="371" customWidth="true"/>
    <col min="53" max="53" width="31.5703125" style="528" customWidth="true"/>
    <col min="54" max="54" width="41.5703125" style="398" customWidth="true"/>
    <col min="55" max="69" width="9.140625" style="528"/>
    <col min="70" max="77" width="12.5703125" style="528" customWidth="true"/>
    <col min="78" max="104" width="12.5703125" style="371" customWidth="true"/>
    <col min="105" max="16384" width="9.140625" style="524"/>
  </cols>
  <sheetData>
    <row r="1" s="319" customFormat="true" ht="18" customHeight="true" x14ac:dyDescent="0.2">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19" customFormat="true" ht="22.5" customHeight="true" x14ac:dyDescent="0.35">
      <c r="A2" s="388" t="str">
        <f>A1026</f>
        <v>Mozambique</v>
      </c>
      <c r="B2" s="389"/>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19" customFormat="true" ht="22.5" customHeight="true" x14ac:dyDescent="0.35">
      <c r="A3" s="346" t="str">
        <f>A1034</f>
        <v>2008</v>
      </c>
      <c r="B3" s="39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19" customFormat="true" ht="22.5" customHeight="true" x14ac:dyDescent="0.35">
      <c r="A4" s="390" t="s">
        <v>96</v>
      </c>
      <c r="B4" s="39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19" customFormat="true" ht="20.1" customHeight="true" x14ac:dyDescent="0.35">
      <c r="A5" s="390" t="s">
        <v>97</v>
      </c>
      <c r="B5" s="39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19" customFormat="true" ht="15" customHeight="true" x14ac:dyDescent="0.2">
      <c r="A6" s="392" t="s">
        <v>98</v>
      </c>
      <c r="B6" s="393"/>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19" customFormat="true" ht="15" customHeight="true" x14ac:dyDescent="0.2">
      <c r="A7" s="394" t="s">
        <v>40</v>
      </c>
      <c r="B7" s="395"/>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19" customFormat="true" ht="15" customHeight="true" x14ac:dyDescent="0.2">
      <c r="A8" s="394" t="s">
        <v>39</v>
      </c>
      <c r="B8" s="395"/>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19" customFormat="true" ht="15" customHeight="true" x14ac:dyDescent="0.2">
      <c r="A9" s="394" t="s">
        <v>136</v>
      </c>
      <c r="B9" s="396" t="str">
        <f>A1025</f>
        <v>MICS08</v>
      </c>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19" customFormat="true" ht="15" customHeight="true" x14ac:dyDescent="0.2">
      <c r="A10" s="208" t="str">
        <f>B1028</f>
        <v/>
      </c>
      <c r="B10" s="207"/>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19" customFormat="true" ht="15" customHeight="true" x14ac:dyDescent="0.2">
      <c r="A11" s="208" t="str">
        <f>B1027</f>
        <v/>
      </c>
      <c r="B11" s="206"/>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19" customFormat="true" ht="18" customHeight="true" x14ac:dyDescent="0.2">
      <c r="A12" s="205"/>
      <c r="B12" s="207"/>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19" customFormat="true" ht="18" customHeight="true" x14ac:dyDescent="0.2">
      <c r="A13" s="204"/>
      <c r="B13" s="203"/>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343"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43" t="s">
        <v>142</v>
      </c>
      <c r="S14" s="456"/>
      <c r="T14" s="456"/>
      <c r="U14" s="456"/>
      <c r="V14" s="456"/>
      <c r="W14" s="456"/>
      <c r="X14" s="456"/>
      <c r="Y14" s="456"/>
      <c r="Z14" s="456"/>
      <c r="AA14" s="456"/>
      <c r="AB14" s="456"/>
      <c r="AC14" s="467"/>
      <c r="AD14" s="467"/>
      <c r="AE14" s="467"/>
      <c r="AF14" s="467"/>
      <c r="AG14" s="467"/>
      <c r="AH14" s="467"/>
      <c r="AI14" s="467"/>
      <c r="AJ14" s="467"/>
      <c r="AK14" s="467"/>
      <c r="AL14" s="467"/>
      <c r="AM14" s="467"/>
      <c r="AN14" s="467"/>
      <c r="AO14" s="467"/>
      <c r="AP14" s="467"/>
      <c r="AQ14" s="467"/>
      <c r="AR14" s="467"/>
      <c r="AS14" s="467"/>
      <c r="AT14" s="467"/>
      <c r="AU14" s="467"/>
      <c r="AV14" s="467"/>
      <c r="AW14" s="467"/>
      <c r="AX14" s="467"/>
      <c r="AY14" s="467"/>
      <c r="AZ14" s="919"/>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04"/>
      <c r="BR14" s="42" t="s">
        <v>142</v>
      </c>
      <c r="BS14" s="456"/>
      <c r="BT14" s="456"/>
      <c r="BU14" s="456"/>
      <c r="BV14" s="456"/>
      <c r="BW14" s="456"/>
      <c r="BX14" s="456"/>
      <c r="BY14" s="45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343"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28" t="s">
        <v>4</v>
      </c>
      <c r="R15" s="410" t="s">
        <v>238</v>
      </c>
      <c r="S15" s="634" t="s">
        <v>159</v>
      </c>
      <c r="T15" s="634" t="s">
        <v>160</v>
      </c>
      <c r="U15" s="634" t="s">
        <v>161</v>
      </c>
      <c r="V15" s="634" t="s">
        <v>162</v>
      </c>
      <c r="W15" s="634" t="s">
        <v>239</v>
      </c>
      <c r="X15" s="634" t="s">
        <v>164</v>
      </c>
      <c r="Y15" s="634" t="s">
        <v>165</v>
      </c>
      <c r="Z15" s="634" t="s">
        <v>166</v>
      </c>
      <c r="AA15" s="634" t="s">
        <v>167</v>
      </c>
      <c r="AB15" s="635" t="s">
        <v>240</v>
      </c>
      <c r="AC15" s="467"/>
      <c r="AD15" s="467"/>
      <c r="AE15" s="467"/>
      <c r="AF15" s="467"/>
      <c r="AG15" s="467"/>
      <c r="AH15" s="467"/>
      <c r="AI15" s="467"/>
      <c r="AJ15" s="467"/>
      <c r="AK15" s="467"/>
      <c r="AL15" s="467"/>
      <c r="AM15" s="467"/>
      <c r="AN15" s="467"/>
      <c r="AO15" s="467"/>
      <c r="AP15" s="467"/>
      <c r="AQ15" s="467"/>
      <c r="AR15" s="467"/>
      <c r="AS15" s="467"/>
      <c r="AT15" s="467"/>
      <c r="AU15" s="467"/>
      <c r="AV15" s="467"/>
      <c r="AW15" s="467"/>
      <c r="AX15" s="467"/>
      <c r="AY15" s="467"/>
      <c r="AZ15" s="919"/>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238</v>
      </c>
      <c r="BS15" s="598" t="s">
        <v>159</v>
      </c>
      <c r="BT15" s="598" t="s">
        <v>160</v>
      </c>
      <c r="BU15" s="598" t="s">
        <v>161</v>
      </c>
      <c r="BV15" s="598" t="s">
        <v>162</v>
      </c>
      <c r="BW15" s="598" t="s">
        <v>239</v>
      </c>
      <c r="BX15" s="598" t="s">
        <v>164</v>
      </c>
      <c r="BY15" s="599" t="s">
        <v>165</v>
      </c>
      <c r="BZ15" s="599" t="s">
        <v>166</v>
      </c>
      <c r="CA15" s="599" t="s">
        <v>167</v>
      </c>
      <c r="CB15" s="599" t="s">
        <v>240</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343" customFormat="true" ht="15" customHeight="true" x14ac:dyDescent="0.2">
      <c r="A16" s="1086" t="s">
        <v>13</v>
      </c>
      <c r="B16" s="407" t="s">
        <v>14</v>
      </c>
      <c r="C16" s="156">
        <v>32.730329594634256</v>
      </c>
      <c r="D16" s="155">
        <v>30.726727611313752</v>
      </c>
      <c r="E16" s="155">
        <v>34.317470574503908</v>
      </c>
      <c r="F16" s="155">
        <v>48.017027502399131</v>
      </c>
      <c r="G16" s="154">
        <v>92.510088548734942</v>
      </c>
      <c r="H16" s="153">
        <v>42.800511704398104</v>
      </c>
      <c r="I16" s="155">
        <v>62.500357067971024</v>
      </c>
      <c r="J16" s="155">
        <v>84.348201604858318</v>
      </c>
      <c r="K16" s="155">
        <v>96.028709397257785</v>
      </c>
      <c r="L16" s="152">
        <v>98.236437420170148</v>
      </c>
      <c r="M16" s="156">
        <v>31.229466282945666</v>
      </c>
      <c r="N16" s="155">
        <v>29.853418183845225</v>
      </c>
      <c r="O16" s="155">
        <v>31.295209131686097</v>
      </c>
      <c r="P16" s="155">
        <v>35.159436612872454</v>
      </c>
      <c r="Q16" s="154">
        <v>40.247829205951994</v>
      </c>
      <c r="R16" s="153">
        <v>36.424158315688295</v>
      </c>
      <c r="S16" s="155">
        <v>69.005951821744233</v>
      </c>
      <c r="T16" s="155">
        <v>46.266788450664883</v>
      </c>
      <c r="U16" s="155">
        <v>37.018712524111422</v>
      </c>
      <c r="V16" s="155">
        <v>98.188071060590772</v>
      </c>
      <c r="W16" s="155">
        <v>79.996998002374241</v>
      </c>
      <c r="X16" s="155">
        <v>45.833494585137295</v>
      </c>
      <c r="Y16" s="155">
        <v>48.759812795981304</v>
      </c>
      <c r="Z16" s="155">
        <v>49.503531742566743</v>
      </c>
      <c r="AA16" s="155">
        <v>36.397066364781253</v>
      </c>
      <c r="AB16" s="152">
        <v>25.715817880355697</v>
      </c>
      <c r="AC16" s="467"/>
      <c r="AD16" s="467"/>
      <c r="AE16" s="467"/>
      <c r="AF16" s="467"/>
      <c r="AG16" s="467"/>
      <c r="AH16" s="467"/>
      <c r="AI16" s="467"/>
      <c r="AJ16" s="467"/>
      <c r="AK16" s="467"/>
      <c r="AL16" s="467"/>
      <c r="AM16" s="467"/>
      <c r="AN16" s="467"/>
      <c r="AO16" s="467"/>
      <c r="AP16" s="467"/>
      <c r="AQ16" s="467"/>
      <c r="AR16" s="467"/>
      <c r="AS16" s="467"/>
      <c r="AT16" s="467"/>
      <c r="AU16" s="467"/>
      <c r="AV16" s="467"/>
      <c r="AW16" s="467"/>
      <c r="AX16" s="467"/>
      <c r="AY16" s="467"/>
      <c r="AZ16" s="919"/>
      <c r="BA16" s="1114" t="s">
        <v>13</v>
      </c>
      <c r="BB16" s="624" t="s">
        <v>14</v>
      </c>
      <c r="BC16" s="87" t="s">
        <v>35</v>
      </c>
      <c r="BD16" s="83" t="s">
        <v>35</v>
      </c>
      <c r="BE16" s="83" t="s">
        <v>35</v>
      </c>
      <c r="BF16" s="83" t="s">
        <v>35</v>
      </c>
      <c r="BG16" s="78" t="s">
        <v>35</v>
      </c>
      <c r="BH16" s="87" t="s">
        <v>35</v>
      </c>
      <c r="BI16" s="83" t="s">
        <v>35</v>
      </c>
      <c r="BJ16" s="83" t="s">
        <v>35</v>
      </c>
      <c r="BK16" s="83" t="s">
        <v>35</v>
      </c>
      <c r="BL16" s="78" t="s">
        <v>35</v>
      </c>
      <c r="BM16" s="87" t="s">
        <v>35</v>
      </c>
      <c r="BN16" s="83" t="s">
        <v>35</v>
      </c>
      <c r="BO16" s="83" t="s">
        <v>35</v>
      </c>
      <c r="BP16" s="83" t="s">
        <v>35</v>
      </c>
      <c r="BQ16" s="78" t="s">
        <v>35</v>
      </c>
      <c r="BR16" s="87" t="s">
        <v>35</v>
      </c>
      <c r="BS16" s="83" t="s">
        <v>35</v>
      </c>
      <c r="BT16" s="83" t="s">
        <v>35</v>
      </c>
      <c r="BU16" s="83" t="s">
        <v>35</v>
      </c>
      <c r="BV16" s="83" t="s">
        <v>35</v>
      </c>
      <c r="BW16" s="83" t="s">
        <v>35</v>
      </c>
      <c r="BX16" s="83" t="s">
        <v>35</v>
      </c>
      <c r="BY16" s="71" t="s">
        <v>35</v>
      </c>
      <c r="BZ16" s="71" t="s">
        <v>35</v>
      </c>
      <c r="CA16" s="71" t="s">
        <v>35</v>
      </c>
      <c r="CB16" s="71" t="s">
        <v>35</v>
      </c>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343" customFormat="true" ht="15" customHeight="true" x14ac:dyDescent="0.2">
      <c r="A17" s="1087"/>
      <c r="B17" s="408" t="s">
        <v>51</v>
      </c>
      <c r="C17" s="151">
        <v>67.269670405365673</v>
      </c>
      <c r="D17" s="150">
        <v>69.273272388686024</v>
      </c>
      <c r="E17" s="150">
        <v>65.682529425496057</v>
      </c>
      <c r="F17" s="150">
        <v>51.982972497600656</v>
      </c>
      <c r="G17" s="149">
        <v>7.4899114512649634</v>
      </c>
      <c r="H17" s="148">
        <v>57.199488295601896</v>
      </c>
      <c r="I17" s="150">
        <v>37.499642932029069</v>
      </c>
      <c r="J17" s="150">
        <v>15.651798395141645</v>
      </c>
      <c r="K17" s="150">
        <v>3.9712906027421604</v>
      </c>
      <c r="L17" s="147">
        <v>1.7635625798299155</v>
      </c>
      <c r="M17" s="151">
        <v>68.77053371705415</v>
      </c>
      <c r="N17" s="150">
        <v>70.146581816154722</v>
      </c>
      <c r="O17" s="150">
        <v>68.704790868313864</v>
      </c>
      <c r="P17" s="150">
        <v>64.84056338712746</v>
      </c>
      <c r="Q17" s="149">
        <v>59.752170794047899</v>
      </c>
      <c r="R17" s="148">
        <v>63.575841684311605</v>
      </c>
      <c r="S17" s="150">
        <v>30.994048178255834</v>
      </c>
      <c r="T17" s="150">
        <v>53.733211549335259</v>
      </c>
      <c r="U17" s="150">
        <v>62.981287475888628</v>
      </c>
      <c r="V17" s="150">
        <v>1.8119289394092155</v>
      </c>
      <c r="W17" s="150">
        <v>20.003001997625635</v>
      </c>
      <c r="X17" s="150">
        <v>54.166505414862996</v>
      </c>
      <c r="Y17" s="150">
        <v>51.240187204018625</v>
      </c>
      <c r="Z17" s="150">
        <v>50.496468257432937</v>
      </c>
      <c r="AA17" s="150">
        <v>63.602933635218328</v>
      </c>
      <c r="AB17" s="147">
        <v>74.2841821196441</v>
      </c>
      <c r="AC17" s="467"/>
      <c r="AD17" s="467"/>
      <c r="AE17" s="467"/>
      <c r="AF17" s="467"/>
      <c r="AG17" s="467"/>
      <c r="AH17" s="467"/>
      <c r="AI17" s="467"/>
      <c r="AJ17" s="467"/>
      <c r="AK17" s="467"/>
      <c r="AL17" s="467"/>
      <c r="AM17" s="467"/>
      <c r="AN17" s="467"/>
      <c r="AO17" s="467"/>
      <c r="AP17" s="467"/>
      <c r="AQ17" s="467"/>
      <c r="AR17" s="467"/>
      <c r="AS17" s="467"/>
      <c r="AT17" s="467"/>
      <c r="AU17" s="467"/>
      <c r="AV17" s="467"/>
      <c r="AW17" s="467"/>
      <c r="AX17" s="467"/>
      <c r="AY17" s="467"/>
      <c r="AZ17" s="919"/>
      <c r="BA17" s="1115"/>
      <c r="BB17" s="622" t="s">
        <v>51</v>
      </c>
      <c r="BC17" s="86" t="s">
        <v>35</v>
      </c>
      <c r="BD17" s="82" t="s">
        <v>35</v>
      </c>
      <c r="BE17" s="82" t="s">
        <v>35</v>
      </c>
      <c r="BF17" s="82" t="s">
        <v>35</v>
      </c>
      <c r="BG17" s="77" t="s">
        <v>35</v>
      </c>
      <c r="BH17" s="86" t="s">
        <v>35</v>
      </c>
      <c r="BI17" s="82" t="s">
        <v>35</v>
      </c>
      <c r="BJ17" s="82" t="s">
        <v>35</v>
      </c>
      <c r="BK17" s="82" t="s">
        <v>35</v>
      </c>
      <c r="BL17" s="77" t="s">
        <v>35</v>
      </c>
      <c r="BM17" s="86" t="s">
        <v>35</v>
      </c>
      <c r="BN17" s="82" t="s">
        <v>35</v>
      </c>
      <c r="BO17" s="82" t="s">
        <v>35</v>
      </c>
      <c r="BP17" s="82" t="s">
        <v>35</v>
      </c>
      <c r="BQ17" s="77" t="s">
        <v>35</v>
      </c>
      <c r="BR17" s="86" t="s">
        <v>35</v>
      </c>
      <c r="BS17" s="82" t="s">
        <v>35</v>
      </c>
      <c r="BT17" s="82" t="s">
        <v>35</v>
      </c>
      <c r="BU17" s="82" t="s">
        <v>35</v>
      </c>
      <c r="BV17" s="82" t="s">
        <v>35</v>
      </c>
      <c r="BW17" s="82" t="s">
        <v>35</v>
      </c>
      <c r="BX17" s="82" t="s">
        <v>35</v>
      </c>
      <c r="BY17" s="70" t="s">
        <v>35</v>
      </c>
      <c r="BZ17" s="70" t="s">
        <v>35</v>
      </c>
      <c r="CA17" s="70" t="s">
        <v>35</v>
      </c>
      <c r="CB17" s="70" t="s">
        <v>35</v>
      </c>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343" customFormat="true" ht="15" customHeight="true" x14ac:dyDescent="0.2">
      <c r="A18" s="1087" t="s">
        <v>60</v>
      </c>
      <c r="B18" s="408" t="s">
        <v>15</v>
      </c>
      <c r="C18" s="151">
        <f>C16*C23/100</f>
        <v>18.213272028018746</v>
      </c>
      <c r="D18" s="150">
        <f>D16*D23/100</f>
        <v>18.848394354636788</v>
      </c>
      <c r="E18" s="150">
        <f t="shared" ref="E18:AB18" si="0">E16*E23/100</f>
        <v>21.976437969612984</v>
      </c>
      <c r="F18" s="150">
        <f t="shared" si="0"/>
        <v>33.578050429944327</v>
      </c>
      <c r="G18" s="149">
        <f t="shared" si="0"/>
        <v>83.163142262752061</v>
      </c>
      <c r="H18" s="148">
        <f t="shared" si="0"/>
        <v>29.578970777957842</v>
      </c>
      <c r="I18" s="150">
        <f t="shared" si="0"/>
        <v>44.925452126661064</v>
      </c>
      <c r="J18" s="150">
        <f t="shared" si="0"/>
        <v>69.083976639500904</v>
      </c>
      <c r="K18" s="150">
        <f t="shared" si="0"/>
        <v>85.865666721875115</v>
      </c>
      <c r="L18" s="147">
        <f t="shared" si="0"/>
        <v>96.452064639622819</v>
      </c>
      <c r="M18" s="151">
        <f t="shared" si="0"/>
        <v>16.718919012334609</v>
      </c>
      <c r="N18" s="150">
        <f t="shared" si="0"/>
        <v>17.541869790349732</v>
      </c>
      <c r="O18" s="150">
        <f t="shared" si="0"/>
        <v>19.131318247158919</v>
      </c>
      <c r="P18" s="150">
        <f t="shared" si="0"/>
        <v>22.547222793807492</v>
      </c>
      <c r="Q18" s="149">
        <f t="shared" si="0"/>
        <v>27.114683529726015</v>
      </c>
      <c r="R18" s="148">
        <f t="shared" si="0"/>
        <v>23.361919656695154</v>
      </c>
      <c r="S18" s="150">
        <f t="shared" si="0"/>
        <v>29.73731040024245</v>
      </c>
      <c r="T18" s="150">
        <f t="shared" si="0"/>
        <v>26.887894306106613</v>
      </c>
      <c r="U18" s="150">
        <f t="shared" si="0"/>
        <v>23.678830583598614</v>
      </c>
      <c r="V18" s="150">
        <f t="shared" si="0"/>
        <v>94.340013650424083</v>
      </c>
      <c r="W18" s="150">
        <f t="shared" si="0"/>
        <v>75.999546650005399</v>
      </c>
      <c r="X18" s="150">
        <f t="shared" si="0"/>
        <v>33.179676202455489</v>
      </c>
      <c r="Y18" s="150">
        <f t="shared" si="0"/>
        <v>44.639904418180286</v>
      </c>
      <c r="Z18" s="150">
        <f t="shared" si="0"/>
        <v>31.712481825579193</v>
      </c>
      <c r="AA18" s="150">
        <f t="shared" si="0"/>
        <v>27.025778304754507</v>
      </c>
      <c r="AB18" s="147">
        <f t="shared" si="0"/>
        <v>19.626622701966404</v>
      </c>
      <c r="AC18" s="467"/>
      <c r="AD18" s="467"/>
      <c r="AE18" s="467"/>
      <c r="AF18" s="467"/>
      <c r="AG18" s="467"/>
      <c r="AH18" s="467"/>
      <c r="AI18" s="467"/>
      <c r="AJ18" s="467"/>
      <c r="AK18" s="467"/>
      <c r="AL18" s="467"/>
      <c r="AM18" s="467"/>
      <c r="AN18" s="467"/>
      <c r="AO18" s="467"/>
      <c r="AP18" s="467"/>
      <c r="AQ18" s="467"/>
      <c r="AR18" s="467"/>
      <c r="AS18" s="467"/>
      <c r="AT18" s="467"/>
      <c r="AU18" s="467"/>
      <c r="AV18" s="467"/>
      <c r="AW18" s="467"/>
      <c r="AX18" s="467"/>
      <c r="AY18" s="467"/>
      <c r="AZ18" s="919"/>
      <c r="BA18" s="1115" t="s">
        <v>60</v>
      </c>
      <c r="BB18" s="622" t="s">
        <v>15</v>
      </c>
      <c r="BC18" s="86" t="s">
        <v>35</v>
      </c>
      <c r="BD18" s="82" t="s">
        <v>35</v>
      </c>
      <c r="BE18" s="82" t="s">
        <v>35</v>
      </c>
      <c r="BF18" s="82" t="s">
        <v>35</v>
      </c>
      <c r="BG18" s="77" t="s">
        <v>35</v>
      </c>
      <c r="BH18" s="86" t="s">
        <v>35</v>
      </c>
      <c r="BI18" s="82" t="s">
        <v>35</v>
      </c>
      <c r="BJ18" s="82" t="s">
        <v>35</v>
      </c>
      <c r="BK18" s="82" t="s">
        <v>35</v>
      </c>
      <c r="BL18" s="77" t="s">
        <v>35</v>
      </c>
      <c r="BM18" s="86" t="s">
        <v>35</v>
      </c>
      <c r="BN18" s="82" t="s">
        <v>35</v>
      </c>
      <c r="BO18" s="82" t="s">
        <v>35</v>
      </c>
      <c r="BP18" s="82" t="s">
        <v>35</v>
      </c>
      <c r="BQ18" s="77" t="s">
        <v>35</v>
      </c>
      <c r="BR18" s="86" t="s">
        <v>35</v>
      </c>
      <c r="BS18" s="82" t="s">
        <v>35</v>
      </c>
      <c r="BT18" s="82" t="s">
        <v>35</v>
      </c>
      <c r="BU18" s="82" t="s">
        <v>35</v>
      </c>
      <c r="BV18" s="82" t="s">
        <v>35</v>
      </c>
      <c r="BW18" s="82" t="s">
        <v>35</v>
      </c>
      <c r="BX18" s="82" t="s">
        <v>35</v>
      </c>
      <c r="BY18" s="70" t="s">
        <v>35</v>
      </c>
      <c r="BZ18" s="70" t="s">
        <v>35</v>
      </c>
      <c r="CA18" s="70" t="s">
        <v>35</v>
      </c>
      <c r="CB18" s="70" t="s">
        <v>35</v>
      </c>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343" customFormat="true" ht="15" customHeight="true" x14ac:dyDescent="0.2">
      <c r="A19" s="1087"/>
      <c r="B19" s="408" t="s">
        <v>16</v>
      </c>
      <c r="C19" s="151">
        <f>C16*C22/100</f>
        <v>14.517057566615488</v>
      </c>
      <c r="D19" s="150">
        <f>D16*D22/100</f>
        <v>11.878333256676973</v>
      </c>
      <c r="E19" s="150">
        <f t="shared" ref="E19:AB19" si="1">E16*E22/100</f>
        <v>12.341032604890902</v>
      </c>
      <c r="F19" s="150">
        <f t="shared" si="1"/>
        <v>14.438977072454843</v>
      </c>
      <c r="G19" s="149">
        <f t="shared" si="1"/>
        <v>9.3469462859825221</v>
      </c>
      <c r="H19" s="148">
        <f t="shared" si="1"/>
        <v>13.221540926440236</v>
      </c>
      <c r="I19" s="150">
        <f t="shared" si="1"/>
        <v>17.57490494131001</v>
      </c>
      <c r="J19" s="150">
        <f t="shared" si="1"/>
        <v>15.264224965357512</v>
      </c>
      <c r="K19" s="150">
        <f t="shared" si="1"/>
        <v>10.163042675382698</v>
      </c>
      <c r="L19" s="147">
        <f t="shared" si="1"/>
        <v>1.7843727805473097</v>
      </c>
      <c r="M19" s="151">
        <f t="shared" si="1"/>
        <v>14.510547270611092</v>
      </c>
      <c r="N19" s="150">
        <f t="shared" si="1"/>
        <v>12.311548393495515</v>
      </c>
      <c r="O19" s="150">
        <f t="shared" si="1"/>
        <v>12.163890884527184</v>
      </c>
      <c r="P19" s="150">
        <f t="shared" si="1"/>
        <v>12.612213819064975</v>
      </c>
      <c r="Q19" s="149">
        <f t="shared" si="1"/>
        <v>13.133145676226002</v>
      </c>
      <c r="R19" s="148">
        <f t="shared" si="1"/>
        <v>13.062238658993151</v>
      </c>
      <c r="S19" s="150">
        <f t="shared" si="1"/>
        <v>39.268641421501869</v>
      </c>
      <c r="T19" s="150">
        <f t="shared" si="1"/>
        <v>19.378894144558245</v>
      </c>
      <c r="U19" s="150">
        <f t="shared" si="1"/>
        <v>13.339881940512825</v>
      </c>
      <c r="V19" s="150">
        <f t="shared" si="1"/>
        <v>3.8480574101666098</v>
      </c>
      <c r="W19" s="150">
        <f t="shared" si="1"/>
        <v>3.9974513523688291</v>
      </c>
      <c r="X19" s="150">
        <f t="shared" si="1"/>
        <v>12.653818382681743</v>
      </c>
      <c r="Y19" s="150">
        <f t="shared" si="1"/>
        <v>4.1199083778010195</v>
      </c>
      <c r="Z19" s="150">
        <f t="shared" si="1"/>
        <v>17.79104991698761</v>
      </c>
      <c r="AA19" s="150">
        <f t="shared" si="1"/>
        <v>9.3712880600267585</v>
      </c>
      <c r="AB19" s="147">
        <f t="shared" si="1"/>
        <v>6.0891951783892964</v>
      </c>
      <c r="AC19" s="467"/>
      <c r="AD19" s="467"/>
      <c r="AE19" s="467"/>
      <c r="AF19" s="467"/>
      <c r="AG19" s="467"/>
      <c r="AH19" s="467"/>
      <c r="AI19" s="467"/>
      <c r="AJ19" s="467"/>
      <c r="AK19" s="467"/>
      <c r="AL19" s="467"/>
      <c r="AM19" s="467"/>
      <c r="AN19" s="467"/>
      <c r="AO19" s="467"/>
      <c r="AP19" s="467"/>
      <c r="AQ19" s="467"/>
      <c r="AR19" s="467"/>
      <c r="AS19" s="467"/>
      <c r="AT19" s="467"/>
      <c r="AU19" s="467"/>
      <c r="AV19" s="467"/>
      <c r="AW19" s="467"/>
      <c r="AX19" s="467"/>
      <c r="AY19" s="467"/>
      <c r="AZ19" s="919"/>
      <c r="BA19" s="1115"/>
      <c r="BB19" s="622" t="s">
        <v>16</v>
      </c>
      <c r="BC19" s="86" t="s">
        <v>35</v>
      </c>
      <c r="BD19" s="82" t="s">
        <v>35</v>
      </c>
      <c r="BE19" s="82" t="s">
        <v>35</v>
      </c>
      <c r="BF19" s="82" t="s">
        <v>35</v>
      </c>
      <c r="BG19" s="77" t="s">
        <v>35</v>
      </c>
      <c r="BH19" s="86" t="s">
        <v>35</v>
      </c>
      <c r="BI19" s="82" t="s">
        <v>35</v>
      </c>
      <c r="BJ19" s="82" t="s">
        <v>35</v>
      </c>
      <c r="BK19" s="82" t="s">
        <v>35</v>
      </c>
      <c r="BL19" s="77" t="s">
        <v>35</v>
      </c>
      <c r="BM19" s="86" t="s">
        <v>35</v>
      </c>
      <c r="BN19" s="82" t="s">
        <v>35</v>
      </c>
      <c r="BO19" s="82" t="s">
        <v>35</v>
      </c>
      <c r="BP19" s="82" t="s">
        <v>35</v>
      </c>
      <c r="BQ19" s="77" t="s">
        <v>35</v>
      </c>
      <c r="BR19" s="86" t="s">
        <v>35</v>
      </c>
      <c r="BS19" s="82" t="s">
        <v>35</v>
      </c>
      <c r="BT19" s="82" t="s">
        <v>35</v>
      </c>
      <c r="BU19" s="82" t="s">
        <v>35</v>
      </c>
      <c r="BV19" s="82" t="s">
        <v>35</v>
      </c>
      <c r="BW19" s="82" t="s">
        <v>35</v>
      </c>
      <c r="BX19" s="82" t="s">
        <v>35</v>
      </c>
      <c r="BY19" s="70" t="s">
        <v>35</v>
      </c>
      <c r="BZ19" s="70" t="s">
        <v>35</v>
      </c>
      <c r="CA19" s="70" t="s">
        <v>35</v>
      </c>
      <c r="CB19" s="70" t="s">
        <v>35</v>
      </c>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343" customFormat="true" ht="15" customHeight="true" x14ac:dyDescent="0.2">
      <c r="A20" s="1087"/>
      <c r="B20" s="408" t="s">
        <v>22</v>
      </c>
      <c r="C20" s="151">
        <f>100-C18-C19-C21</f>
        <v>45.767812617171423</v>
      </c>
      <c r="D20" s="150">
        <f>100-D18-D19-D21</f>
        <v>44.087168945802034</v>
      </c>
      <c r="E20" s="150">
        <f t="shared" ref="E20:AB20" si="2">100-E18-E19-E21</f>
        <v>44.868723015878579</v>
      </c>
      <c r="F20" s="150">
        <f t="shared" si="2"/>
        <v>39.940190264541506</v>
      </c>
      <c r="G20" s="149">
        <f t="shared" si="2"/>
        <v>7.0338109414780741</v>
      </c>
      <c r="H20" s="148">
        <f t="shared" si="2"/>
        <v>49.934687470464333</v>
      </c>
      <c r="I20" s="150">
        <f t="shared" si="2"/>
        <v>31.971809538989973</v>
      </c>
      <c r="J20" s="150">
        <f t="shared" si="2"/>
        <v>14.409248030504623</v>
      </c>
      <c r="K20" s="150">
        <f t="shared" si="2"/>
        <v>3.8373608474283891</v>
      </c>
      <c r="L20" s="147">
        <f t="shared" si="2"/>
        <v>1.7635625798298715</v>
      </c>
      <c r="M20" s="151">
        <f t="shared" si="2"/>
        <v>42.72015635641128</v>
      </c>
      <c r="N20" s="150">
        <f t="shared" si="2"/>
        <v>44.781634625666811</v>
      </c>
      <c r="O20" s="150">
        <f t="shared" si="2"/>
        <v>45.564435722624374</v>
      </c>
      <c r="P20" s="150">
        <f t="shared" si="2"/>
        <v>43.85923844712508</v>
      </c>
      <c r="Q20" s="149">
        <f t="shared" si="2"/>
        <v>43.409401720988399</v>
      </c>
      <c r="R20" s="148">
        <f t="shared" si="2"/>
        <v>47.351270932868701</v>
      </c>
      <c r="S20" s="150">
        <f t="shared" si="2"/>
        <v>19.186150802554124</v>
      </c>
      <c r="T20" s="150">
        <f t="shared" si="2"/>
        <v>49.20215928361656</v>
      </c>
      <c r="U20" s="150">
        <f t="shared" si="2"/>
        <v>37.541607995700119</v>
      </c>
      <c r="V20" s="150">
        <f t="shared" si="2"/>
        <v>1.8119289394093068</v>
      </c>
      <c r="W20" s="150">
        <f t="shared" si="2"/>
        <v>10.470580394716658</v>
      </c>
      <c r="X20" s="150">
        <f t="shared" si="2"/>
        <v>41.559161332199025</v>
      </c>
      <c r="Y20" s="150">
        <f t="shared" si="2"/>
        <v>27.492048251590667</v>
      </c>
      <c r="Z20" s="150">
        <f t="shared" si="2"/>
        <v>38.466473404313824</v>
      </c>
      <c r="AA20" s="150">
        <f t="shared" si="2"/>
        <v>35.822630714649371</v>
      </c>
      <c r="AB20" s="147">
        <f t="shared" si="2"/>
        <v>49.551802925215455</v>
      </c>
      <c r="AC20" s="467"/>
      <c r="AD20" s="467"/>
      <c r="AE20" s="467"/>
      <c r="AF20" s="467"/>
      <c r="AG20" s="467"/>
      <c r="AH20" s="467"/>
      <c r="AI20" s="467"/>
      <c r="AJ20" s="467"/>
      <c r="AK20" s="467"/>
      <c r="AL20" s="467"/>
      <c r="AM20" s="467"/>
      <c r="AN20" s="467"/>
      <c r="AO20" s="467"/>
      <c r="AP20" s="467"/>
      <c r="AQ20" s="467"/>
      <c r="AR20" s="467"/>
      <c r="AS20" s="467"/>
      <c r="AT20" s="467"/>
      <c r="AU20" s="467"/>
      <c r="AV20" s="467"/>
      <c r="AW20" s="467"/>
      <c r="AX20" s="467"/>
      <c r="AY20" s="467"/>
      <c r="AZ20" s="919"/>
      <c r="BA20" s="1115"/>
      <c r="BB20" s="622" t="s">
        <v>22</v>
      </c>
      <c r="BC20" s="86" t="s">
        <v>35</v>
      </c>
      <c r="BD20" s="82" t="s">
        <v>35</v>
      </c>
      <c r="BE20" s="82" t="s">
        <v>35</v>
      </c>
      <c r="BF20" s="82" t="s">
        <v>35</v>
      </c>
      <c r="BG20" s="77" t="s">
        <v>35</v>
      </c>
      <c r="BH20" s="86" t="s">
        <v>35</v>
      </c>
      <c r="BI20" s="82" t="s">
        <v>35</v>
      </c>
      <c r="BJ20" s="82" t="s">
        <v>35</v>
      </c>
      <c r="BK20" s="82" t="s">
        <v>35</v>
      </c>
      <c r="BL20" s="77" t="s">
        <v>35</v>
      </c>
      <c r="BM20" s="86" t="s">
        <v>35</v>
      </c>
      <c r="BN20" s="82" t="s">
        <v>35</v>
      </c>
      <c r="BO20" s="82" t="s">
        <v>35</v>
      </c>
      <c r="BP20" s="82" t="s">
        <v>35</v>
      </c>
      <c r="BQ20" s="77" t="s">
        <v>35</v>
      </c>
      <c r="BR20" s="86" t="s">
        <v>35</v>
      </c>
      <c r="BS20" s="82" t="s">
        <v>35</v>
      </c>
      <c r="BT20" s="82" t="s">
        <v>35</v>
      </c>
      <c r="BU20" s="82" t="s">
        <v>35</v>
      </c>
      <c r="BV20" s="82" t="s">
        <v>35</v>
      </c>
      <c r="BW20" s="82" t="s">
        <v>35</v>
      </c>
      <c r="BX20" s="82" t="s">
        <v>35</v>
      </c>
      <c r="BY20" s="70" t="s">
        <v>35</v>
      </c>
      <c r="BZ20" s="70" t="s">
        <v>35</v>
      </c>
      <c r="CA20" s="70" t="s">
        <v>35</v>
      </c>
      <c r="CB20" s="70" t="s">
        <v>35</v>
      </c>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343" customFormat="true" ht="15" customHeight="true" x14ac:dyDescent="0.2">
      <c r="A21" s="1087"/>
      <c r="B21" s="408" t="s">
        <v>17</v>
      </c>
      <c r="C21" s="151">
        <v>21.501857788194336</v>
      </c>
      <c r="D21" s="150">
        <v>25.186103442884221</v>
      </c>
      <c r="E21" s="150">
        <v>20.813806409617534</v>
      </c>
      <c r="F21" s="150">
        <v>12.042782233059322</v>
      </c>
      <c r="G21" s="149">
        <v>0.45610050978734296</v>
      </c>
      <c r="H21" s="148">
        <v>7.2648008251375966</v>
      </c>
      <c r="I21" s="150">
        <v>5.5278333930389518</v>
      </c>
      <c r="J21" s="150">
        <v>1.242550364636962</v>
      </c>
      <c r="K21" s="150">
        <v>0.13392975531379739</v>
      </c>
      <c r="L21" s="147">
        <v>0</v>
      </c>
      <c r="M21" s="151">
        <v>26.050377360643008</v>
      </c>
      <c r="N21" s="150">
        <v>25.364947190487939</v>
      </c>
      <c r="O21" s="150">
        <v>23.140355145689519</v>
      </c>
      <c r="P21" s="150">
        <v>20.981324940002455</v>
      </c>
      <c r="Q21" s="149">
        <v>16.342769073059575</v>
      </c>
      <c r="R21" s="148">
        <v>16.224570751442993</v>
      </c>
      <c r="S21" s="150">
        <v>11.807897375701556</v>
      </c>
      <c r="T21" s="150">
        <v>4.5310522657185777</v>
      </c>
      <c r="U21" s="150">
        <v>25.439679480188449</v>
      </c>
      <c r="V21" s="150">
        <v>0</v>
      </c>
      <c r="W21" s="150">
        <v>9.5324216029091158</v>
      </c>
      <c r="X21" s="150">
        <v>12.607344082663754</v>
      </c>
      <c r="Y21" s="150">
        <v>23.748138952428029</v>
      </c>
      <c r="Z21" s="150">
        <v>12.029994853119376</v>
      </c>
      <c r="AA21" s="150">
        <v>27.780302920569362</v>
      </c>
      <c r="AB21" s="147">
        <v>24.732379194428848</v>
      </c>
      <c r="AC21" s="467"/>
      <c r="AD21" s="467"/>
      <c r="AE21" s="467"/>
      <c r="AF21" s="467"/>
      <c r="AG21" s="467"/>
      <c r="AH21" s="467"/>
      <c r="AI21" s="467"/>
      <c r="AJ21" s="467"/>
      <c r="AK21" s="467"/>
      <c r="AL21" s="467"/>
      <c r="AM21" s="467"/>
      <c r="AN21" s="467"/>
      <c r="AO21" s="467"/>
      <c r="AP21" s="467"/>
      <c r="AQ21" s="467"/>
      <c r="AR21" s="467"/>
      <c r="AS21" s="467"/>
      <c r="AT21" s="467"/>
      <c r="AU21" s="467"/>
      <c r="AV21" s="467"/>
      <c r="AW21" s="467"/>
      <c r="AX21" s="467"/>
      <c r="AY21" s="467"/>
      <c r="AZ21" s="919"/>
      <c r="BA21" s="1115"/>
      <c r="BB21" s="622" t="s">
        <v>17</v>
      </c>
      <c r="BC21" s="86" t="s">
        <v>35</v>
      </c>
      <c r="BD21" s="82" t="s">
        <v>35</v>
      </c>
      <c r="BE21" s="82" t="s">
        <v>35</v>
      </c>
      <c r="BF21" s="82" t="s">
        <v>35</v>
      </c>
      <c r="BG21" s="77" t="s">
        <v>35</v>
      </c>
      <c r="BH21" s="86" t="s">
        <v>35</v>
      </c>
      <c r="BI21" s="82" t="s">
        <v>35</v>
      </c>
      <c r="BJ21" s="82" t="s">
        <v>35</v>
      </c>
      <c r="BK21" s="82" t="s">
        <v>35</v>
      </c>
      <c r="BL21" s="77" t="s">
        <v>35</v>
      </c>
      <c r="BM21" s="86" t="s">
        <v>35</v>
      </c>
      <c r="BN21" s="82" t="s">
        <v>35</v>
      </c>
      <c r="BO21" s="82" t="s">
        <v>35</v>
      </c>
      <c r="BP21" s="82" t="s">
        <v>35</v>
      </c>
      <c r="BQ21" s="77" t="s">
        <v>35</v>
      </c>
      <c r="BR21" s="86" t="s">
        <v>35</v>
      </c>
      <c r="BS21" s="82" t="s">
        <v>35</v>
      </c>
      <c r="BT21" s="82" t="s">
        <v>35</v>
      </c>
      <c r="BU21" s="82" t="s">
        <v>35</v>
      </c>
      <c r="BV21" s="82" t="s">
        <v>35</v>
      </c>
      <c r="BW21" s="82" t="s">
        <v>35</v>
      </c>
      <c r="BX21" s="82" t="s">
        <v>35</v>
      </c>
      <c r="BY21" s="70" t="s">
        <v>35</v>
      </c>
      <c r="BZ21" s="70" t="s">
        <v>35</v>
      </c>
      <c r="CA21" s="70" t="s">
        <v>35</v>
      </c>
      <c r="CB21" s="70" t="s">
        <v>35</v>
      </c>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343" customFormat="true" ht="15" customHeight="true" x14ac:dyDescent="0.2">
      <c r="A22" s="1087" t="s">
        <v>54</v>
      </c>
      <c r="B22" s="408" t="s">
        <v>49</v>
      </c>
      <c r="C22" s="151">
        <v>44.353533088146428</v>
      </c>
      <c r="D22" s="150">
        <v>38.657983391317281</v>
      </c>
      <c r="E22" s="150">
        <v>35.961370107678178</v>
      </c>
      <c r="F22" s="150">
        <v>30.07053502371302</v>
      </c>
      <c r="G22" s="149">
        <v>10.103704831131459</v>
      </c>
      <c r="H22" s="148">
        <v>30.891081437892282</v>
      </c>
      <c r="I22" s="150">
        <v>28.119687255861226</v>
      </c>
      <c r="J22" s="150">
        <v>18.096680990147295</v>
      </c>
      <c r="K22" s="150">
        <v>10.583337773852156</v>
      </c>
      <c r="L22" s="147">
        <v>1.8164062413168678</v>
      </c>
      <c r="M22" s="151">
        <v>46.464281967365118</v>
      </c>
      <c r="N22" s="150">
        <v>41.239995760879886</v>
      </c>
      <c r="O22" s="150">
        <v>38.868220478550377</v>
      </c>
      <c r="P22" s="150">
        <v>35.871490086526116</v>
      </c>
      <c r="Q22" s="149">
        <v>32.630693220800651</v>
      </c>
      <c r="R22" s="148">
        <v>35.861470142378273</v>
      </c>
      <c r="S22" s="150">
        <v>56.906165895574333</v>
      </c>
      <c r="T22" s="150">
        <v>41.88510764092112</v>
      </c>
      <c r="U22" s="150">
        <v>36.035510235057885</v>
      </c>
      <c r="V22" s="150">
        <v>3.919068139949522</v>
      </c>
      <c r="W22" s="150">
        <v>4.9970017028016329</v>
      </c>
      <c r="X22" s="150">
        <v>27.608233884887046</v>
      </c>
      <c r="Y22" s="150">
        <v>8.4493933457853121</v>
      </c>
      <c r="Z22" s="150">
        <v>35.938950799523603</v>
      </c>
      <c r="AA22" s="150">
        <v>25.747371961534405</v>
      </c>
      <c r="AB22" s="147">
        <v>23.67879258874683</v>
      </c>
      <c r="AC22" s="467"/>
      <c r="AD22" s="467"/>
      <c r="AE22" s="467"/>
      <c r="AF22" s="467"/>
      <c r="AG22" s="467"/>
      <c r="AH22" s="467"/>
      <c r="AI22" s="467"/>
      <c r="AJ22" s="467"/>
      <c r="AK22" s="467"/>
      <c r="AL22" s="467"/>
      <c r="AM22" s="467"/>
      <c r="AN22" s="467"/>
      <c r="AO22" s="467"/>
      <c r="AP22" s="467"/>
      <c r="AQ22" s="467"/>
      <c r="AR22" s="467"/>
      <c r="AS22" s="467"/>
      <c r="AT22" s="467"/>
      <c r="AU22" s="467"/>
      <c r="AV22" s="467"/>
      <c r="AW22" s="467"/>
      <c r="AX22" s="467"/>
      <c r="AY22" s="467"/>
      <c r="AZ22" s="919"/>
      <c r="BA22" s="1115" t="s">
        <v>54</v>
      </c>
      <c r="BB22" s="622" t="s">
        <v>49</v>
      </c>
      <c r="BC22" s="86" t="s">
        <v>35</v>
      </c>
      <c r="BD22" s="82" t="s">
        <v>35</v>
      </c>
      <c r="BE22" s="82" t="s">
        <v>35</v>
      </c>
      <c r="BF22" s="82" t="s">
        <v>35</v>
      </c>
      <c r="BG22" s="77" t="s">
        <v>35</v>
      </c>
      <c r="BH22" s="86" t="s">
        <v>35</v>
      </c>
      <c r="BI22" s="82" t="s">
        <v>35</v>
      </c>
      <c r="BJ22" s="82" t="s">
        <v>35</v>
      </c>
      <c r="BK22" s="82" t="s">
        <v>35</v>
      </c>
      <c r="BL22" s="77" t="s">
        <v>35</v>
      </c>
      <c r="BM22" s="86" t="s">
        <v>35</v>
      </c>
      <c r="BN22" s="82" t="s">
        <v>35</v>
      </c>
      <c r="BO22" s="82" t="s">
        <v>35</v>
      </c>
      <c r="BP22" s="82" t="s">
        <v>35</v>
      </c>
      <c r="BQ22" s="77" t="s">
        <v>35</v>
      </c>
      <c r="BR22" s="86" t="s">
        <v>35</v>
      </c>
      <c r="BS22" s="82" t="s">
        <v>35</v>
      </c>
      <c r="BT22" s="82" t="s">
        <v>35</v>
      </c>
      <c r="BU22" s="82" t="s">
        <v>35</v>
      </c>
      <c r="BV22" s="82" t="s">
        <v>35</v>
      </c>
      <c r="BW22" s="82" t="s">
        <v>35</v>
      </c>
      <c r="BX22" s="82" t="s">
        <v>35</v>
      </c>
      <c r="BY22" s="70" t="s">
        <v>35</v>
      </c>
      <c r="BZ22" s="70" t="s">
        <v>35</v>
      </c>
      <c r="CA22" s="70" t="s">
        <v>35</v>
      </c>
      <c r="CB22" s="70" t="s">
        <v>35</v>
      </c>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343" customFormat="true" ht="15" customHeight="true" x14ac:dyDescent="0.2">
      <c r="A23" s="1088"/>
      <c r="B23" s="409" t="s">
        <v>48</v>
      </c>
      <c r="C23" s="146">
        <v>55.646466911853501</v>
      </c>
      <c r="D23" s="145">
        <v>61.342016608682748</v>
      </c>
      <c r="E23" s="145">
        <v>64.038629892321765</v>
      </c>
      <c r="F23" s="145">
        <v>69.929464976287065</v>
      </c>
      <c r="G23" s="144">
        <v>89.896295168868164</v>
      </c>
      <c r="H23" s="143">
        <v>69.108918562107661</v>
      </c>
      <c r="I23" s="145">
        <v>71.880312744138863</v>
      </c>
      <c r="J23" s="145">
        <v>81.903319009852822</v>
      </c>
      <c r="K23" s="145">
        <v>89.416662226147864</v>
      </c>
      <c r="L23" s="142">
        <v>98.183593758683116</v>
      </c>
      <c r="M23" s="146">
        <v>53.535718032635003</v>
      </c>
      <c r="N23" s="145">
        <v>58.760004239120192</v>
      </c>
      <c r="O23" s="145">
        <v>61.131779521449644</v>
      </c>
      <c r="P23" s="145">
        <v>64.12850991347392</v>
      </c>
      <c r="Q23" s="144">
        <v>67.369306779199405</v>
      </c>
      <c r="R23" s="143">
        <v>64.138529857621748</v>
      </c>
      <c r="S23" s="145">
        <v>43.093834104425795</v>
      </c>
      <c r="T23" s="145">
        <v>58.114892359078837</v>
      </c>
      <c r="U23" s="145">
        <v>63.964489764942165</v>
      </c>
      <c r="V23" s="145">
        <v>96.080931860050399</v>
      </c>
      <c r="W23" s="145">
        <v>95.00299829719836</v>
      </c>
      <c r="X23" s="145">
        <v>72.391766115112816</v>
      </c>
      <c r="Y23" s="145">
        <v>91.55060665421469</v>
      </c>
      <c r="Z23" s="145">
        <v>64.061049200476518</v>
      </c>
      <c r="AA23" s="145">
        <v>74.25262803846563</v>
      </c>
      <c r="AB23" s="142">
        <v>76.321207411253184</v>
      </c>
      <c r="AC23" s="467"/>
      <c r="AD23" s="467"/>
      <c r="AE23" s="467"/>
      <c r="AF23" s="467"/>
      <c r="AG23" s="467"/>
      <c r="AH23" s="467"/>
      <c r="AI23" s="467"/>
      <c r="AJ23" s="467"/>
      <c r="AK23" s="467"/>
      <c r="AL23" s="467"/>
      <c r="AM23" s="467"/>
      <c r="AN23" s="467"/>
      <c r="AO23" s="467"/>
      <c r="AP23" s="467"/>
      <c r="AQ23" s="467"/>
      <c r="AR23" s="467"/>
      <c r="AS23" s="467"/>
      <c r="AT23" s="467"/>
      <c r="AU23" s="467"/>
      <c r="AV23" s="467"/>
      <c r="AW23" s="467"/>
      <c r="AX23" s="467"/>
      <c r="AY23" s="467"/>
      <c r="AZ23" s="919"/>
      <c r="BA23" s="1117"/>
      <c r="BB23" s="623" t="s">
        <v>48</v>
      </c>
      <c r="BC23" s="85" t="s">
        <v>35</v>
      </c>
      <c r="BD23" s="81" t="s">
        <v>35</v>
      </c>
      <c r="BE23" s="81" t="s">
        <v>35</v>
      </c>
      <c r="BF23" s="81" t="s">
        <v>35</v>
      </c>
      <c r="BG23" s="76" t="s">
        <v>35</v>
      </c>
      <c r="BH23" s="85" t="s">
        <v>35</v>
      </c>
      <c r="BI23" s="81" t="s">
        <v>35</v>
      </c>
      <c r="BJ23" s="81" t="s">
        <v>35</v>
      </c>
      <c r="BK23" s="81" t="s">
        <v>35</v>
      </c>
      <c r="BL23" s="76" t="s">
        <v>35</v>
      </c>
      <c r="BM23" s="85" t="s">
        <v>35</v>
      </c>
      <c r="BN23" s="81" t="s">
        <v>35</v>
      </c>
      <c r="BO23" s="81" t="s">
        <v>35</v>
      </c>
      <c r="BP23" s="81" t="s">
        <v>35</v>
      </c>
      <c r="BQ23" s="76" t="s">
        <v>35</v>
      </c>
      <c r="BR23" s="85" t="s">
        <v>35</v>
      </c>
      <c r="BS23" s="81" t="s">
        <v>35</v>
      </c>
      <c r="BT23" s="81" t="s">
        <v>35</v>
      </c>
      <c r="BU23" s="81" t="s">
        <v>35</v>
      </c>
      <c r="BV23" s="81" t="s">
        <v>35</v>
      </c>
      <c r="BW23" s="81" t="s">
        <v>35</v>
      </c>
      <c r="BX23" s="81" t="s">
        <v>35</v>
      </c>
      <c r="BY23" s="69" t="s">
        <v>35</v>
      </c>
      <c r="BZ23" s="69" t="s">
        <v>35</v>
      </c>
      <c r="CA23" s="69" t="s">
        <v>35</v>
      </c>
      <c r="CB23" s="69" t="s">
        <v>35</v>
      </c>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339" customFormat="true" ht="15" hidden="true" customHeight="true" x14ac:dyDescent="0.2">
      <c r="A24" s="1107"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880"/>
      <c r="AD24" s="880"/>
      <c r="AE24" s="880"/>
      <c r="AF24" s="880"/>
      <c r="AG24" s="880"/>
      <c r="AH24" s="880"/>
      <c r="AI24" s="880"/>
      <c r="AJ24" s="880"/>
      <c r="AK24" s="880"/>
      <c r="AL24" s="880"/>
      <c r="AM24" s="880"/>
      <c r="AN24" s="880"/>
      <c r="AO24" s="880"/>
      <c r="AP24" s="880"/>
      <c r="AQ24" s="880"/>
      <c r="AR24" s="880"/>
      <c r="AS24" s="880"/>
      <c r="AT24" s="880"/>
      <c r="AU24" s="880"/>
      <c r="AV24" s="880"/>
      <c r="AW24" s="880"/>
      <c r="AX24" s="880"/>
      <c r="AY24" s="880"/>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08"/>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09"/>
      <c r="B26" s="404" t="s">
        <v>46</v>
      </c>
      <c r="C26" s="422"/>
      <c r="D26" s="423"/>
      <c r="E26" s="423"/>
      <c r="F26" s="423"/>
      <c r="G26" s="424"/>
      <c r="H26" s="425"/>
      <c r="I26" s="423"/>
      <c r="J26" s="423"/>
      <c r="K26" s="423"/>
      <c r="L26" s="426"/>
      <c r="M26" s="422"/>
      <c r="N26" s="423"/>
      <c r="O26" s="423"/>
      <c r="P26" s="423"/>
      <c r="Q26" s="424"/>
      <c r="R26" s="41"/>
      <c r="S26" s="40"/>
      <c r="T26" s="40"/>
      <c r="U26" s="40"/>
      <c r="V26" s="40"/>
      <c r="W26" s="40"/>
      <c r="X26" s="40"/>
      <c r="Y26" s="40"/>
      <c r="Z26" s="40"/>
      <c r="AA26" s="40"/>
      <c r="AB26" s="39"/>
      <c r="AC26" s="880"/>
      <c r="AD26" s="880"/>
      <c r="AE26" s="880"/>
      <c r="AF26" s="880"/>
      <c r="AG26" s="880"/>
      <c r="AH26" s="880"/>
      <c r="AI26" s="880"/>
      <c r="AJ26" s="880"/>
      <c r="AK26" s="880"/>
      <c r="AL26" s="880"/>
      <c r="AM26" s="880"/>
      <c r="AN26" s="880"/>
      <c r="AO26" s="880"/>
      <c r="AP26" s="880"/>
      <c r="AQ26" s="880"/>
      <c r="AR26" s="880"/>
      <c r="AS26" s="880"/>
      <c r="AT26" s="880"/>
      <c r="AU26" s="880"/>
      <c r="AV26" s="880"/>
      <c r="AW26" s="880"/>
      <c r="AX26" s="880"/>
      <c r="AY26" s="880"/>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343" customFormat="true" ht="15" customHeight="true" x14ac:dyDescent="0.2">
      <c r="A27" s="338"/>
      <c r="B27" s="405"/>
      <c r="C27" s="1110" t="s">
        <v>115</v>
      </c>
      <c r="D27" s="1111"/>
      <c r="E27" s="1111"/>
      <c r="F27" s="1111"/>
      <c r="G27" s="1112"/>
      <c r="H27" s="1099" t="s">
        <v>38</v>
      </c>
      <c r="I27" s="1100"/>
      <c r="J27" s="1100"/>
      <c r="K27" s="1100"/>
      <c r="L27" s="1101"/>
      <c r="M27" s="1113" t="s">
        <v>37</v>
      </c>
      <c r="N27" s="1100"/>
      <c r="O27" s="1100"/>
      <c r="P27" s="1100"/>
      <c r="Q27" s="1101"/>
      <c r="R27" s="43" t="s">
        <v>142</v>
      </c>
      <c r="S27" s="456"/>
      <c r="T27" s="456"/>
      <c r="U27" s="456"/>
      <c r="V27" s="456"/>
      <c r="W27" s="456"/>
      <c r="X27" s="456"/>
      <c r="Y27" s="456"/>
      <c r="Z27" s="456"/>
      <c r="AA27" s="456"/>
      <c r="AB27" s="456"/>
      <c r="AC27" s="467"/>
      <c r="AD27" s="467"/>
      <c r="AE27" s="467"/>
      <c r="AF27" s="467"/>
      <c r="AG27" s="467"/>
      <c r="AH27" s="467"/>
      <c r="AI27" s="467"/>
      <c r="AJ27" s="467"/>
      <c r="AK27" s="467"/>
      <c r="AL27" s="467"/>
      <c r="AM27" s="467"/>
      <c r="AN27" s="467"/>
      <c r="AO27" s="467"/>
      <c r="AP27" s="467"/>
      <c r="AQ27" s="467"/>
      <c r="AR27" s="467"/>
      <c r="AS27" s="467"/>
      <c r="AT27" s="467"/>
      <c r="AU27" s="467"/>
      <c r="AV27" s="467"/>
      <c r="AW27" s="467"/>
      <c r="AX27" s="467"/>
      <c r="AY27" s="467"/>
      <c r="AZ27" s="919"/>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04"/>
      <c r="BR27" s="42" t="s">
        <v>142</v>
      </c>
      <c r="BS27" s="456"/>
      <c r="BT27" s="456"/>
      <c r="BU27" s="456"/>
      <c r="BV27" s="456"/>
      <c r="BW27" s="456"/>
      <c r="BX27" s="456"/>
      <c r="BY27" s="45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343"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0" t="s">
        <v>238</v>
      </c>
      <c r="S28" s="634" t="s">
        <v>159</v>
      </c>
      <c r="T28" s="634" t="s">
        <v>160</v>
      </c>
      <c r="U28" s="634" t="s">
        <v>161</v>
      </c>
      <c r="V28" s="634" t="s">
        <v>162</v>
      </c>
      <c r="W28" s="634" t="s">
        <v>239</v>
      </c>
      <c r="X28" s="634" t="s">
        <v>164</v>
      </c>
      <c r="Y28" s="634" t="s">
        <v>165</v>
      </c>
      <c r="Z28" s="634" t="s">
        <v>166</v>
      </c>
      <c r="AA28" s="634" t="s">
        <v>167</v>
      </c>
      <c r="AB28" s="635" t="s">
        <v>240</v>
      </c>
      <c r="AC28" s="467"/>
      <c r="AD28" s="467"/>
      <c r="AE28" s="467"/>
      <c r="AF28" s="467"/>
      <c r="AG28" s="467"/>
      <c r="AH28" s="467"/>
      <c r="AI28" s="467"/>
      <c r="AJ28" s="467"/>
      <c r="AK28" s="467"/>
      <c r="AL28" s="467"/>
      <c r="AM28" s="467"/>
      <c r="AN28" s="467"/>
      <c r="AO28" s="467"/>
      <c r="AP28" s="467"/>
      <c r="AQ28" s="467"/>
      <c r="AR28" s="467"/>
      <c r="AS28" s="467"/>
      <c r="AT28" s="467"/>
      <c r="AU28" s="467"/>
      <c r="AV28" s="467"/>
      <c r="AW28" s="467"/>
      <c r="AX28" s="467"/>
      <c r="AY28" s="467"/>
      <c r="AZ28" s="919"/>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238</v>
      </c>
      <c r="BS28" s="598" t="s">
        <v>159</v>
      </c>
      <c r="BT28" s="598" t="s">
        <v>160</v>
      </c>
      <c r="BU28" s="598" t="s">
        <v>161</v>
      </c>
      <c r="BV28" s="598" t="s">
        <v>162</v>
      </c>
      <c r="BW28" s="598" t="s">
        <v>239</v>
      </c>
      <c r="BX28" s="598" t="s">
        <v>164</v>
      </c>
      <c r="BY28" s="599" t="s">
        <v>165</v>
      </c>
      <c r="BZ28" s="599" t="s">
        <v>166</v>
      </c>
      <c r="CA28" s="599" t="s">
        <v>167</v>
      </c>
      <c r="CB28" s="599" t="s">
        <v>240</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343" customFormat="true" ht="15" customHeight="true" x14ac:dyDescent="0.2">
      <c r="A29" s="1086" t="s">
        <v>57</v>
      </c>
      <c r="B29" s="407" t="s">
        <v>49</v>
      </c>
      <c r="C29" s="156">
        <v>6.1834317073451226</v>
      </c>
      <c r="D29" s="155">
        <v>4.2987558225653828</v>
      </c>
      <c r="E29" s="155">
        <v>4.904978568162341</v>
      </c>
      <c r="F29" s="155">
        <v>18.358630502705438</v>
      </c>
      <c r="G29" s="154">
        <v>81.86082668573539</v>
      </c>
      <c r="H29" s="153">
        <v>17.453985835579552</v>
      </c>
      <c r="I29" s="155">
        <v>38.582906072565862</v>
      </c>
      <c r="J29" s="155">
        <v>69.118556900202179</v>
      </c>
      <c r="K29" s="155">
        <v>85.867449321017716</v>
      </c>
      <c r="L29" s="152">
        <v>92.312191446943729</v>
      </c>
      <c r="M29" s="156">
        <v>4.2356744140710054</v>
      </c>
      <c r="N29" s="155">
        <v>4.020026793609949</v>
      </c>
      <c r="O29" s="155">
        <v>3.6789992175805484</v>
      </c>
      <c r="P29" s="155">
        <v>5.0362695321586282</v>
      </c>
      <c r="Q29" s="154">
        <v>7.7258144007307159</v>
      </c>
      <c r="R29" s="153">
        <v>10.004019848211524</v>
      </c>
      <c r="S29" s="155">
        <v>28.900141342746231</v>
      </c>
      <c r="T29" s="155">
        <v>14.008625406555412</v>
      </c>
      <c r="U29" s="155">
        <v>9.4578011430064901</v>
      </c>
      <c r="V29" s="155">
        <v>93.322945507637399</v>
      </c>
      <c r="W29" s="155">
        <v>57.95835516582811</v>
      </c>
      <c r="X29" s="155">
        <v>18.813494404616772</v>
      </c>
      <c r="Y29" s="155">
        <v>8.6340253566959895</v>
      </c>
      <c r="Z29" s="155">
        <v>32.087041314841706</v>
      </c>
      <c r="AA29" s="155">
        <v>10.756871643055465</v>
      </c>
      <c r="AB29" s="152">
        <v>8.9403116103219045</v>
      </c>
      <c r="AC29" s="467"/>
      <c r="AD29" s="467"/>
      <c r="AE29" s="467"/>
      <c r="AF29" s="467"/>
      <c r="AG29" s="467"/>
      <c r="AH29" s="467"/>
      <c r="AI29" s="467"/>
      <c r="AJ29" s="467"/>
      <c r="AK29" s="467"/>
      <c r="AL29" s="467"/>
      <c r="AM29" s="467"/>
      <c r="AN29" s="467"/>
      <c r="AO29" s="467"/>
      <c r="AP29" s="467"/>
      <c r="AQ29" s="467"/>
      <c r="AR29" s="467"/>
      <c r="AS29" s="467"/>
      <c r="AT29" s="467"/>
      <c r="AU29" s="467"/>
      <c r="AV29" s="467"/>
      <c r="AW29" s="467"/>
      <c r="AX29" s="467"/>
      <c r="AY29" s="467"/>
      <c r="AZ29" s="919"/>
      <c r="BA29" s="1114" t="s">
        <v>57</v>
      </c>
      <c r="BB29" s="624" t="s">
        <v>49</v>
      </c>
      <c r="BC29" s="87" t="s">
        <v>35</v>
      </c>
      <c r="BD29" s="83" t="s">
        <v>35</v>
      </c>
      <c r="BE29" s="83" t="s">
        <v>35</v>
      </c>
      <c r="BF29" s="83" t="s">
        <v>35</v>
      </c>
      <c r="BG29" s="78" t="s">
        <v>35</v>
      </c>
      <c r="BH29" s="87" t="s">
        <v>35</v>
      </c>
      <c r="BI29" s="83" t="s">
        <v>35</v>
      </c>
      <c r="BJ29" s="83" t="s">
        <v>35</v>
      </c>
      <c r="BK29" s="83" t="s">
        <v>35</v>
      </c>
      <c r="BL29" s="78" t="s">
        <v>35</v>
      </c>
      <c r="BM29" s="87" t="s">
        <v>35</v>
      </c>
      <c r="BN29" s="83" t="s">
        <v>35</v>
      </c>
      <c r="BO29" s="83" t="s">
        <v>35</v>
      </c>
      <c r="BP29" s="83" t="s">
        <v>35</v>
      </c>
      <c r="BQ29" s="78" t="s">
        <v>35</v>
      </c>
      <c r="BR29" s="87" t="s">
        <v>35</v>
      </c>
      <c r="BS29" s="83" t="s">
        <v>35</v>
      </c>
      <c r="BT29" s="83" t="s">
        <v>35</v>
      </c>
      <c r="BU29" s="83" t="s">
        <v>35</v>
      </c>
      <c r="BV29" s="83" t="s">
        <v>35</v>
      </c>
      <c r="BW29" s="83" t="s">
        <v>35</v>
      </c>
      <c r="BX29" s="83" t="s">
        <v>35</v>
      </c>
      <c r="BY29" s="71" t="s">
        <v>35</v>
      </c>
      <c r="BZ29" s="71" t="s">
        <v>35</v>
      </c>
      <c r="CA29" s="71" t="s">
        <v>35</v>
      </c>
      <c r="CB29" s="71" t="s">
        <v>35</v>
      </c>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343" customFormat="true" ht="15" customHeight="true" x14ac:dyDescent="0.2">
      <c r="A30" s="1087"/>
      <c r="B30" s="408" t="s">
        <v>48</v>
      </c>
      <c r="C30" s="151">
        <v>93.816568292654864</v>
      </c>
      <c r="D30" s="150">
        <v>95.70124417743456</v>
      </c>
      <c r="E30" s="150">
        <v>95.09502143183775</v>
      </c>
      <c r="F30" s="150">
        <v>81.641369497294562</v>
      </c>
      <c r="G30" s="149">
        <v>18.139173314264088</v>
      </c>
      <c r="H30" s="148">
        <v>82.546014164420484</v>
      </c>
      <c r="I30" s="150">
        <v>61.417093927434287</v>
      </c>
      <c r="J30" s="150">
        <v>30.881443099797895</v>
      </c>
      <c r="K30" s="150">
        <v>14.132550678982229</v>
      </c>
      <c r="L30" s="147">
        <v>7.6878085530562883</v>
      </c>
      <c r="M30" s="151">
        <v>95.764325585928916</v>
      </c>
      <c r="N30" s="150">
        <v>95.979973206390028</v>
      </c>
      <c r="O30" s="150">
        <v>96.321000782419432</v>
      </c>
      <c r="P30" s="150">
        <v>94.963730467841373</v>
      </c>
      <c r="Q30" s="149">
        <v>92.274185599269245</v>
      </c>
      <c r="R30" s="148">
        <v>89.99598015178853</v>
      </c>
      <c r="S30" s="150">
        <v>71.099858657253705</v>
      </c>
      <c r="T30" s="150">
        <v>85.991374593444704</v>
      </c>
      <c r="U30" s="150">
        <v>90.542198856993522</v>
      </c>
      <c r="V30" s="150">
        <v>6.6770544923625925</v>
      </c>
      <c r="W30" s="150">
        <v>42.041644834171692</v>
      </c>
      <c r="X30" s="150">
        <v>81.186505595383338</v>
      </c>
      <c r="Y30" s="150">
        <v>91.365974643304043</v>
      </c>
      <c r="Z30" s="150">
        <v>67.912958685158102</v>
      </c>
      <c r="AA30" s="150">
        <v>89.243128356944439</v>
      </c>
      <c r="AB30" s="147">
        <v>91.059688389678044</v>
      </c>
      <c r="AC30" s="467"/>
      <c r="AD30" s="467"/>
      <c r="AE30" s="467"/>
      <c r="AF30" s="467"/>
      <c r="AG30" s="467"/>
      <c r="AH30" s="467"/>
      <c r="AI30" s="467"/>
      <c r="AJ30" s="467"/>
      <c r="AK30" s="467"/>
      <c r="AL30" s="467"/>
      <c r="AM30" s="467"/>
      <c r="AN30" s="467"/>
      <c r="AO30" s="467"/>
      <c r="AP30" s="467"/>
      <c r="AQ30" s="467"/>
      <c r="AR30" s="467"/>
      <c r="AS30" s="467"/>
      <c r="AT30" s="467"/>
      <c r="AU30" s="467"/>
      <c r="AV30" s="467"/>
      <c r="AW30" s="467"/>
      <c r="AX30" s="467"/>
      <c r="AY30" s="467"/>
      <c r="AZ30" s="919"/>
      <c r="BA30" s="1115"/>
      <c r="BB30" s="622" t="s">
        <v>48</v>
      </c>
      <c r="BC30" s="86" t="s">
        <v>35</v>
      </c>
      <c r="BD30" s="82" t="s">
        <v>35</v>
      </c>
      <c r="BE30" s="82" t="s">
        <v>35</v>
      </c>
      <c r="BF30" s="82" t="s">
        <v>35</v>
      </c>
      <c r="BG30" s="77" t="s">
        <v>35</v>
      </c>
      <c r="BH30" s="86" t="s">
        <v>35</v>
      </c>
      <c r="BI30" s="82" t="s">
        <v>35</v>
      </c>
      <c r="BJ30" s="82" t="s">
        <v>35</v>
      </c>
      <c r="BK30" s="82" t="s">
        <v>35</v>
      </c>
      <c r="BL30" s="77" t="s">
        <v>35</v>
      </c>
      <c r="BM30" s="86" t="s">
        <v>35</v>
      </c>
      <c r="BN30" s="82" t="s">
        <v>35</v>
      </c>
      <c r="BO30" s="82" t="s">
        <v>35</v>
      </c>
      <c r="BP30" s="82" t="s">
        <v>35</v>
      </c>
      <c r="BQ30" s="77" t="s">
        <v>35</v>
      </c>
      <c r="BR30" s="86" t="s">
        <v>35</v>
      </c>
      <c r="BS30" s="82" t="s">
        <v>35</v>
      </c>
      <c r="BT30" s="82" t="s">
        <v>35</v>
      </c>
      <c r="BU30" s="82" t="s">
        <v>35</v>
      </c>
      <c r="BV30" s="82" t="s">
        <v>35</v>
      </c>
      <c r="BW30" s="82" t="s">
        <v>35</v>
      </c>
      <c r="BX30" s="82" t="s">
        <v>35</v>
      </c>
      <c r="BY30" s="70" t="s">
        <v>35</v>
      </c>
      <c r="BZ30" s="70" t="s">
        <v>35</v>
      </c>
      <c r="CA30" s="70" t="s">
        <v>35</v>
      </c>
      <c r="CB30" s="70" t="s">
        <v>35</v>
      </c>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338" customFormat="true" ht="15" customHeight="true" x14ac:dyDescent="0.2">
      <c r="A31" s="1087" t="s">
        <v>104</v>
      </c>
      <c r="B31" s="408" t="s">
        <v>49</v>
      </c>
      <c r="C31" s="151">
        <v>0.30195151258757152</v>
      </c>
      <c r="D31" s="150">
        <v>0.11999348732467949</v>
      </c>
      <c r="E31" s="150">
        <v>0.42206562894172917</v>
      </c>
      <c r="F31" s="150">
        <v>2.698242418077164</v>
      </c>
      <c r="G31" s="149">
        <v>35.386208620902607</v>
      </c>
      <c r="H31" s="148">
        <v>1.4968994824352493</v>
      </c>
      <c r="I31" s="150">
        <v>6.1807431538359392</v>
      </c>
      <c r="J31" s="150">
        <v>14.815468605849821</v>
      </c>
      <c r="K31" s="150">
        <v>29.440020625644941</v>
      </c>
      <c r="L31" s="147">
        <v>63.702303805796788</v>
      </c>
      <c r="M31" s="151">
        <v>0</v>
      </c>
      <c r="N31" s="150">
        <v>0.13926717602973376</v>
      </c>
      <c r="O31" s="150">
        <v>0.3670084427695714</v>
      </c>
      <c r="P31" s="150">
        <v>0.28714722245748614</v>
      </c>
      <c r="Q31" s="149">
        <v>0.99460613590955904</v>
      </c>
      <c r="R31" s="148">
        <v>1.8832568031039245</v>
      </c>
      <c r="S31" s="150">
        <v>7.7045301211367185</v>
      </c>
      <c r="T31" s="150">
        <v>4.0024315083909903</v>
      </c>
      <c r="U31" s="150">
        <v>2.2085732709089383</v>
      </c>
      <c r="V31" s="150">
        <v>44.734153936982985</v>
      </c>
      <c r="W31" s="150">
        <v>26.063202431419345</v>
      </c>
      <c r="X31" s="150">
        <v>5.9457293847040047</v>
      </c>
      <c r="Y31" s="150">
        <v>1.4958291710274194</v>
      </c>
      <c r="Z31" s="150">
        <v>9.9722441903016747</v>
      </c>
      <c r="AA31" s="150">
        <v>0.54794287822925947</v>
      </c>
      <c r="AB31" s="147">
        <v>1.184039815274704</v>
      </c>
      <c r="AC31" s="467"/>
      <c r="AD31" s="467"/>
      <c r="AE31" s="467"/>
      <c r="AF31" s="467"/>
      <c r="AG31" s="467"/>
      <c r="AH31" s="467"/>
      <c r="AI31" s="467"/>
      <c r="AJ31" s="467"/>
      <c r="AK31" s="467"/>
      <c r="AL31" s="467"/>
      <c r="AM31" s="467"/>
      <c r="AN31" s="467"/>
      <c r="AO31" s="467"/>
      <c r="AP31" s="467"/>
      <c r="AQ31" s="467"/>
      <c r="AR31" s="467"/>
      <c r="AS31" s="467"/>
      <c r="AT31" s="467"/>
      <c r="AU31" s="467"/>
      <c r="AV31" s="467"/>
      <c r="AW31" s="467"/>
      <c r="AX31" s="467"/>
      <c r="AY31" s="467"/>
      <c r="AZ31" s="919"/>
      <c r="BA31" s="1115" t="s">
        <v>104</v>
      </c>
      <c r="BB31" s="622" t="s">
        <v>49</v>
      </c>
      <c r="BC31" s="86" t="s">
        <v>35</v>
      </c>
      <c r="BD31" s="82" t="s">
        <v>35</v>
      </c>
      <c r="BE31" s="82" t="s">
        <v>35</v>
      </c>
      <c r="BF31" s="82" t="s">
        <v>35</v>
      </c>
      <c r="BG31" s="77" t="s">
        <v>35</v>
      </c>
      <c r="BH31" s="86" t="s">
        <v>35</v>
      </c>
      <c r="BI31" s="82" t="s">
        <v>35</v>
      </c>
      <c r="BJ31" s="82" t="s">
        <v>35</v>
      </c>
      <c r="BK31" s="82" t="s">
        <v>35</v>
      </c>
      <c r="BL31" s="77" t="s">
        <v>35</v>
      </c>
      <c r="BM31" s="86" t="s">
        <v>35</v>
      </c>
      <c r="BN31" s="82" t="s">
        <v>35</v>
      </c>
      <c r="BO31" s="82" t="s">
        <v>35</v>
      </c>
      <c r="BP31" s="82" t="s">
        <v>35</v>
      </c>
      <c r="BQ31" s="77" t="s">
        <v>35</v>
      </c>
      <c r="BR31" s="86" t="s">
        <v>35</v>
      </c>
      <c r="BS31" s="82" t="s">
        <v>35</v>
      </c>
      <c r="BT31" s="82" t="s">
        <v>35</v>
      </c>
      <c r="BU31" s="82" t="s">
        <v>35</v>
      </c>
      <c r="BV31" s="82" t="s">
        <v>35</v>
      </c>
      <c r="BW31" s="82" t="s">
        <v>35</v>
      </c>
      <c r="BX31" s="82" t="s">
        <v>35</v>
      </c>
      <c r="BY31" s="70" t="s">
        <v>35</v>
      </c>
      <c r="BZ31" s="70" t="s">
        <v>35</v>
      </c>
      <c r="CA31" s="70" t="s">
        <v>35</v>
      </c>
      <c r="CB31" s="70" t="s">
        <v>35</v>
      </c>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338" customFormat="true" ht="15" customHeight="true" x14ac:dyDescent="0.2">
      <c r="A32" s="1087"/>
      <c r="B32" s="408" t="s">
        <v>48</v>
      </c>
      <c r="C32" s="151">
        <v>99.698048487412464</v>
      </c>
      <c r="D32" s="150">
        <v>99.880006512675322</v>
      </c>
      <c r="E32" s="150">
        <v>99.577934371058291</v>
      </c>
      <c r="F32" s="150">
        <v>97.301757581922956</v>
      </c>
      <c r="G32" s="149">
        <v>64.613791379096909</v>
      </c>
      <c r="H32" s="148">
        <v>98.503100517564818</v>
      </c>
      <c r="I32" s="150">
        <v>93.819256846164052</v>
      </c>
      <c r="J32" s="150">
        <v>85.184531394150085</v>
      </c>
      <c r="K32" s="150">
        <v>70.559979374354938</v>
      </c>
      <c r="L32" s="147">
        <v>36.297696194203546</v>
      </c>
      <c r="M32" s="151">
        <v>100</v>
      </c>
      <c r="N32" s="150">
        <v>99.860732823970281</v>
      </c>
      <c r="O32" s="150">
        <v>99.632991557230426</v>
      </c>
      <c r="P32" s="150">
        <v>99.712852777542508</v>
      </c>
      <c r="Q32" s="149">
        <v>99.005393864090422</v>
      </c>
      <c r="R32" s="148">
        <v>98.116743196896095</v>
      </c>
      <c r="S32" s="150">
        <v>92.295469878863173</v>
      </c>
      <c r="T32" s="150">
        <v>95.997568491609158</v>
      </c>
      <c r="U32" s="150">
        <v>97.791426729091043</v>
      </c>
      <c r="V32" s="150">
        <v>55.265846063016966</v>
      </c>
      <c r="W32" s="150">
        <v>73.936797568580587</v>
      </c>
      <c r="X32" s="150">
        <v>94.054270615296204</v>
      </c>
      <c r="Y32" s="150">
        <v>98.504170828972576</v>
      </c>
      <c r="Z32" s="150">
        <v>90.027755809698306</v>
      </c>
      <c r="AA32" s="150">
        <v>99.452057121770736</v>
      </c>
      <c r="AB32" s="147">
        <v>98.815960184725299</v>
      </c>
      <c r="AC32" s="467"/>
      <c r="AD32" s="467"/>
      <c r="AE32" s="467"/>
      <c r="AF32" s="467"/>
      <c r="AG32" s="467"/>
      <c r="AH32" s="467"/>
      <c r="AI32" s="467"/>
      <c r="AJ32" s="467"/>
      <c r="AK32" s="467"/>
      <c r="AL32" s="467"/>
      <c r="AM32" s="467"/>
      <c r="AN32" s="467"/>
      <c r="AO32" s="467"/>
      <c r="AP32" s="467"/>
      <c r="AQ32" s="467"/>
      <c r="AR32" s="467"/>
      <c r="AS32" s="467"/>
      <c r="AT32" s="467"/>
      <c r="AU32" s="467"/>
      <c r="AV32" s="467"/>
      <c r="AW32" s="467"/>
      <c r="AX32" s="467"/>
      <c r="AY32" s="467"/>
      <c r="AZ32" s="919"/>
      <c r="BA32" s="1115"/>
      <c r="BB32" s="622" t="s">
        <v>48</v>
      </c>
      <c r="BC32" s="86" t="s">
        <v>35</v>
      </c>
      <c r="BD32" s="82" t="s">
        <v>35</v>
      </c>
      <c r="BE32" s="82" t="s">
        <v>35</v>
      </c>
      <c r="BF32" s="82" t="s">
        <v>35</v>
      </c>
      <c r="BG32" s="77" t="s">
        <v>35</v>
      </c>
      <c r="BH32" s="86" t="s">
        <v>35</v>
      </c>
      <c r="BI32" s="82" t="s">
        <v>35</v>
      </c>
      <c r="BJ32" s="82" t="s">
        <v>35</v>
      </c>
      <c r="BK32" s="82" t="s">
        <v>35</v>
      </c>
      <c r="BL32" s="77" t="s">
        <v>35</v>
      </c>
      <c r="BM32" s="86" t="s">
        <v>35</v>
      </c>
      <c r="BN32" s="82" t="s">
        <v>35</v>
      </c>
      <c r="BO32" s="82" t="s">
        <v>35</v>
      </c>
      <c r="BP32" s="82" t="s">
        <v>35</v>
      </c>
      <c r="BQ32" s="77" t="s">
        <v>35</v>
      </c>
      <c r="BR32" s="86" t="s">
        <v>35</v>
      </c>
      <c r="BS32" s="82" t="s">
        <v>35</v>
      </c>
      <c r="BT32" s="82" t="s">
        <v>35</v>
      </c>
      <c r="BU32" s="82" t="s">
        <v>35</v>
      </c>
      <c r="BV32" s="82" t="s">
        <v>35</v>
      </c>
      <c r="BW32" s="82" t="s">
        <v>35</v>
      </c>
      <c r="BX32" s="82" t="s">
        <v>35</v>
      </c>
      <c r="BY32" s="70" t="s">
        <v>35</v>
      </c>
      <c r="BZ32" s="70" t="s">
        <v>35</v>
      </c>
      <c r="CA32" s="70" t="s">
        <v>35</v>
      </c>
      <c r="CB32" s="70" t="s">
        <v>35</v>
      </c>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338" customFormat="true" ht="15" customHeight="true" x14ac:dyDescent="0.2">
      <c r="A33" s="1087" t="s">
        <v>105</v>
      </c>
      <c r="B33" s="408" t="s">
        <v>49</v>
      </c>
      <c r="C33" s="102" t="s">
        <v>35</v>
      </c>
      <c r="D33" s="99" t="s">
        <v>35</v>
      </c>
      <c r="E33" s="99" t="s">
        <v>35</v>
      </c>
      <c r="F33" s="99" t="s">
        <v>35</v>
      </c>
      <c r="G33" s="96" t="s">
        <v>35</v>
      </c>
      <c r="H33" s="93" t="s">
        <v>35</v>
      </c>
      <c r="I33" s="99" t="s">
        <v>35</v>
      </c>
      <c r="J33" s="99" t="s">
        <v>35</v>
      </c>
      <c r="K33" s="99" t="s">
        <v>35</v>
      </c>
      <c r="L33" s="90" t="s">
        <v>35</v>
      </c>
      <c r="M33" s="102" t="s">
        <v>35</v>
      </c>
      <c r="N33" s="99" t="s">
        <v>35</v>
      </c>
      <c r="O33" s="99" t="s">
        <v>35</v>
      </c>
      <c r="P33" s="99" t="s">
        <v>35</v>
      </c>
      <c r="Q33" s="96" t="s">
        <v>35</v>
      </c>
      <c r="R33" s="93" t="s">
        <v>35</v>
      </c>
      <c r="S33" s="99" t="s">
        <v>35</v>
      </c>
      <c r="T33" s="99" t="s">
        <v>35</v>
      </c>
      <c r="U33" s="99" t="s">
        <v>35</v>
      </c>
      <c r="V33" s="99" t="s">
        <v>35</v>
      </c>
      <c r="W33" s="99" t="s">
        <v>35</v>
      </c>
      <c r="X33" s="99" t="s">
        <v>35</v>
      </c>
      <c r="Y33" s="99" t="s">
        <v>35</v>
      </c>
      <c r="Z33" s="99" t="s">
        <v>35</v>
      </c>
      <c r="AA33" s="99" t="s">
        <v>35</v>
      </c>
      <c r="AB33" s="90" t="s">
        <v>35</v>
      </c>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75"/>
      <c r="BA33" s="1115" t="s">
        <v>105</v>
      </c>
      <c r="BB33" s="622" t="s">
        <v>49</v>
      </c>
      <c r="BC33" s="86" t="s">
        <v>35</v>
      </c>
      <c r="BD33" s="82" t="s">
        <v>35</v>
      </c>
      <c r="BE33" s="82" t="s">
        <v>35</v>
      </c>
      <c r="BF33" s="82" t="s">
        <v>35</v>
      </c>
      <c r="BG33" s="77" t="s">
        <v>35</v>
      </c>
      <c r="BH33" s="86" t="s">
        <v>35</v>
      </c>
      <c r="BI33" s="82" t="s">
        <v>35</v>
      </c>
      <c r="BJ33" s="82" t="s">
        <v>35</v>
      </c>
      <c r="BK33" s="82" t="s">
        <v>35</v>
      </c>
      <c r="BL33" s="77" t="s">
        <v>35</v>
      </c>
      <c r="BM33" s="86" t="s">
        <v>35</v>
      </c>
      <c r="BN33" s="82" t="s">
        <v>35</v>
      </c>
      <c r="BO33" s="82" t="s">
        <v>35</v>
      </c>
      <c r="BP33" s="82" t="s">
        <v>35</v>
      </c>
      <c r="BQ33" s="77" t="s">
        <v>35</v>
      </c>
      <c r="BR33" s="86" t="s">
        <v>35</v>
      </c>
      <c r="BS33" s="82" t="s">
        <v>35</v>
      </c>
      <c r="BT33" s="82" t="s">
        <v>35</v>
      </c>
      <c r="BU33" s="82" t="s">
        <v>35</v>
      </c>
      <c r="BV33" s="82" t="s">
        <v>35</v>
      </c>
      <c r="BW33" s="82" t="s">
        <v>35</v>
      </c>
      <c r="BX33" s="82" t="s">
        <v>35</v>
      </c>
      <c r="BY33" s="70" t="s">
        <v>35</v>
      </c>
      <c r="BZ33" s="70" t="s">
        <v>35</v>
      </c>
      <c r="CA33" s="70" t="s">
        <v>35</v>
      </c>
      <c r="CB33" s="70" t="s">
        <v>35</v>
      </c>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338" customFormat="true" ht="15" customHeight="true" x14ac:dyDescent="0.2">
      <c r="A34" s="1087"/>
      <c r="B34" s="408" t="s">
        <v>48</v>
      </c>
      <c r="C34" s="102" t="s">
        <v>35</v>
      </c>
      <c r="D34" s="99" t="s">
        <v>35</v>
      </c>
      <c r="E34" s="99" t="s">
        <v>35</v>
      </c>
      <c r="F34" s="99" t="s">
        <v>35</v>
      </c>
      <c r="G34" s="96" t="s">
        <v>35</v>
      </c>
      <c r="H34" s="93" t="s">
        <v>35</v>
      </c>
      <c r="I34" s="99" t="s">
        <v>35</v>
      </c>
      <c r="J34" s="99" t="s">
        <v>35</v>
      </c>
      <c r="K34" s="99" t="s">
        <v>35</v>
      </c>
      <c r="L34" s="90" t="s">
        <v>35</v>
      </c>
      <c r="M34" s="102" t="s">
        <v>35</v>
      </c>
      <c r="N34" s="99" t="s">
        <v>35</v>
      </c>
      <c r="O34" s="99" t="s">
        <v>35</v>
      </c>
      <c r="P34" s="99" t="s">
        <v>35</v>
      </c>
      <c r="Q34" s="96" t="s">
        <v>35</v>
      </c>
      <c r="R34" s="93" t="s">
        <v>35</v>
      </c>
      <c r="S34" s="99" t="s">
        <v>35</v>
      </c>
      <c r="T34" s="99" t="s">
        <v>35</v>
      </c>
      <c r="U34" s="99" t="s">
        <v>35</v>
      </c>
      <c r="V34" s="99" t="s">
        <v>35</v>
      </c>
      <c r="W34" s="99" t="s">
        <v>35</v>
      </c>
      <c r="X34" s="99" t="s">
        <v>35</v>
      </c>
      <c r="Y34" s="99" t="s">
        <v>35</v>
      </c>
      <c r="Z34" s="99" t="s">
        <v>35</v>
      </c>
      <c r="AA34" s="99" t="s">
        <v>35</v>
      </c>
      <c r="AB34" s="90" t="s">
        <v>35</v>
      </c>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75"/>
      <c r="BA34" s="1115"/>
      <c r="BB34" s="622" t="s">
        <v>48</v>
      </c>
      <c r="BC34" s="86" t="s">
        <v>35</v>
      </c>
      <c r="BD34" s="82" t="s">
        <v>35</v>
      </c>
      <c r="BE34" s="82" t="s">
        <v>35</v>
      </c>
      <c r="BF34" s="82" t="s">
        <v>35</v>
      </c>
      <c r="BG34" s="77" t="s">
        <v>35</v>
      </c>
      <c r="BH34" s="86" t="s">
        <v>35</v>
      </c>
      <c r="BI34" s="82" t="s">
        <v>35</v>
      </c>
      <c r="BJ34" s="82" t="s">
        <v>35</v>
      </c>
      <c r="BK34" s="82" t="s">
        <v>35</v>
      </c>
      <c r="BL34" s="77" t="s">
        <v>35</v>
      </c>
      <c r="BM34" s="86" t="s">
        <v>35</v>
      </c>
      <c r="BN34" s="82" t="s">
        <v>35</v>
      </c>
      <c r="BO34" s="82" t="s">
        <v>35</v>
      </c>
      <c r="BP34" s="82" t="s">
        <v>35</v>
      </c>
      <c r="BQ34" s="77" t="s">
        <v>35</v>
      </c>
      <c r="BR34" s="86" t="s">
        <v>35</v>
      </c>
      <c r="BS34" s="82" t="s">
        <v>35</v>
      </c>
      <c r="BT34" s="82" t="s">
        <v>35</v>
      </c>
      <c r="BU34" s="82" t="s">
        <v>35</v>
      </c>
      <c r="BV34" s="82" t="s">
        <v>35</v>
      </c>
      <c r="BW34" s="82" t="s">
        <v>35</v>
      </c>
      <c r="BX34" s="82" t="s">
        <v>35</v>
      </c>
      <c r="BY34" s="70" t="s">
        <v>35</v>
      </c>
      <c r="BZ34" s="70" t="s">
        <v>35</v>
      </c>
      <c r="CA34" s="70" t="s">
        <v>35</v>
      </c>
      <c r="CB34" s="70" t="s">
        <v>35</v>
      </c>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343" customFormat="true" ht="15" customHeight="true" x14ac:dyDescent="0.2">
      <c r="A35" s="1087" t="s">
        <v>55</v>
      </c>
      <c r="B35" s="408" t="s">
        <v>49</v>
      </c>
      <c r="C35" s="151">
        <v>3.2947888422275686</v>
      </c>
      <c r="D35" s="150">
        <v>1.5266400643945861</v>
      </c>
      <c r="E35" s="150">
        <v>2.0954823904680611</v>
      </c>
      <c r="F35" s="150">
        <v>5.279880335887384</v>
      </c>
      <c r="G35" s="149">
        <v>39.460717696002185</v>
      </c>
      <c r="H35" s="148">
        <v>4.2265860888840319</v>
      </c>
      <c r="I35" s="150">
        <v>10.482574195001886</v>
      </c>
      <c r="J35" s="150">
        <v>20.565124310019588</v>
      </c>
      <c r="K35" s="150">
        <v>32.735059867040626</v>
      </c>
      <c r="L35" s="147">
        <v>66.816966850786656</v>
      </c>
      <c r="M35" s="151">
        <v>3.268009525833218</v>
      </c>
      <c r="N35" s="150">
        <v>1.8912316261832249</v>
      </c>
      <c r="O35" s="150">
        <v>1.5627154859823071</v>
      </c>
      <c r="P35" s="150">
        <v>2.0578809692439943</v>
      </c>
      <c r="Q35" s="149">
        <v>2.6096249733465617</v>
      </c>
      <c r="R35" s="148">
        <v>4.4733810872657811</v>
      </c>
      <c r="S35" s="150">
        <v>9.5759916817641475</v>
      </c>
      <c r="T35" s="150">
        <v>11.64575574337208</v>
      </c>
      <c r="U35" s="150">
        <v>7.4959843931958678</v>
      </c>
      <c r="V35" s="150">
        <v>46.007567219643931</v>
      </c>
      <c r="W35" s="150">
        <v>31.676045663373014</v>
      </c>
      <c r="X35" s="150">
        <v>6.3672518070275226</v>
      </c>
      <c r="Y35" s="150">
        <v>6.7905198436019791</v>
      </c>
      <c r="Z35" s="150">
        <v>12.703606442591475</v>
      </c>
      <c r="AA35" s="150">
        <v>0.54794287822925947</v>
      </c>
      <c r="AB35" s="147">
        <v>2.9466367530435003</v>
      </c>
      <c r="AC35" s="467"/>
      <c r="AD35" s="467"/>
      <c r="AE35" s="467"/>
      <c r="AF35" s="467"/>
      <c r="AG35" s="467"/>
      <c r="AH35" s="467"/>
      <c r="AI35" s="467"/>
      <c r="AJ35" s="467"/>
      <c r="AK35" s="467"/>
      <c r="AL35" s="467"/>
      <c r="AM35" s="467"/>
      <c r="AN35" s="467"/>
      <c r="AO35" s="467"/>
      <c r="AP35" s="467"/>
      <c r="AQ35" s="467"/>
      <c r="AR35" s="467"/>
      <c r="AS35" s="467"/>
      <c r="AT35" s="467"/>
      <c r="AU35" s="467"/>
      <c r="AV35" s="467"/>
      <c r="AW35" s="467"/>
      <c r="AX35" s="467"/>
      <c r="AY35" s="467"/>
      <c r="AZ35" s="919"/>
      <c r="BA35" s="1115" t="s">
        <v>55</v>
      </c>
      <c r="BB35" s="622" t="s">
        <v>49</v>
      </c>
      <c r="BC35" s="86" t="s">
        <v>35</v>
      </c>
      <c r="BD35" s="82" t="s">
        <v>35</v>
      </c>
      <c r="BE35" s="82" t="s">
        <v>35</v>
      </c>
      <c r="BF35" s="82" t="s">
        <v>35</v>
      </c>
      <c r="BG35" s="77" t="s">
        <v>35</v>
      </c>
      <c r="BH35" s="86" t="s">
        <v>35</v>
      </c>
      <c r="BI35" s="82" t="s">
        <v>35</v>
      </c>
      <c r="BJ35" s="82" t="s">
        <v>35</v>
      </c>
      <c r="BK35" s="82" t="s">
        <v>35</v>
      </c>
      <c r="BL35" s="77" t="s">
        <v>35</v>
      </c>
      <c r="BM35" s="86" t="s">
        <v>35</v>
      </c>
      <c r="BN35" s="82" t="s">
        <v>35</v>
      </c>
      <c r="BO35" s="82" t="s">
        <v>35</v>
      </c>
      <c r="BP35" s="82" t="s">
        <v>35</v>
      </c>
      <c r="BQ35" s="77" t="s">
        <v>35</v>
      </c>
      <c r="BR35" s="86" t="s">
        <v>35</v>
      </c>
      <c r="BS35" s="82" t="s">
        <v>35</v>
      </c>
      <c r="BT35" s="82" t="s">
        <v>35</v>
      </c>
      <c r="BU35" s="82" t="s">
        <v>35</v>
      </c>
      <c r="BV35" s="82" t="s">
        <v>35</v>
      </c>
      <c r="BW35" s="82" t="s">
        <v>35</v>
      </c>
      <c r="BX35" s="82" t="s">
        <v>35</v>
      </c>
      <c r="BY35" s="70" t="s">
        <v>35</v>
      </c>
      <c r="BZ35" s="70" t="s">
        <v>35</v>
      </c>
      <c r="CA35" s="70" t="s">
        <v>35</v>
      </c>
      <c r="CB35" s="70" t="s">
        <v>35</v>
      </c>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343" customFormat="true" ht="15" customHeight="true" x14ac:dyDescent="0.2">
      <c r="A36" s="1087"/>
      <c r="B36" s="408" t="s">
        <v>48</v>
      </c>
      <c r="C36" s="151">
        <v>96.705211157772524</v>
      </c>
      <c r="D36" s="150">
        <v>98.473359935605359</v>
      </c>
      <c r="E36" s="150">
        <v>97.904517609531936</v>
      </c>
      <c r="F36" s="150">
        <v>94.720119664112715</v>
      </c>
      <c r="G36" s="149">
        <v>60.53928230399729</v>
      </c>
      <c r="H36" s="148">
        <v>95.773413911116023</v>
      </c>
      <c r="I36" s="150">
        <v>89.517425804998112</v>
      </c>
      <c r="J36" s="150">
        <v>79.434875689980345</v>
      </c>
      <c r="K36" s="150">
        <v>67.264940132959381</v>
      </c>
      <c r="L36" s="147">
        <v>33.183033149213642</v>
      </c>
      <c r="M36" s="151">
        <v>96.731990474166722</v>
      </c>
      <c r="N36" s="150">
        <v>98.108768373816801</v>
      </c>
      <c r="O36" s="150">
        <v>98.437284514017676</v>
      </c>
      <c r="P36" s="150">
        <v>97.942119030755975</v>
      </c>
      <c r="Q36" s="149">
        <v>97.390375026653444</v>
      </c>
      <c r="R36" s="148">
        <v>95.526618912734179</v>
      </c>
      <c r="S36" s="150">
        <v>90.424008318235778</v>
      </c>
      <c r="T36" s="150">
        <v>88.354244256627979</v>
      </c>
      <c r="U36" s="150">
        <v>92.504015606804188</v>
      </c>
      <c r="V36" s="150">
        <v>53.992432780356012</v>
      </c>
      <c r="W36" s="150">
        <v>68.323954336626855</v>
      </c>
      <c r="X36" s="150">
        <v>93.632748192972713</v>
      </c>
      <c r="Y36" s="150">
        <v>93.20948015639803</v>
      </c>
      <c r="Z36" s="150">
        <v>87.296393557408436</v>
      </c>
      <c r="AA36" s="150">
        <v>99.452057121770736</v>
      </c>
      <c r="AB36" s="147">
        <v>97.053363246956465</v>
      </c>
      <c r="AC36" s="467"/>
      <c r="AD36" s="467"/>
      <c r="AE36" s="467"/>
      <c r="AF36" s="467"/>
      <c r="AG36" s="467"/>
      <c r="AH36" s="467"/>
      <c r="AI36" s="467"/>
      <c r="AJ36" s="467"/>
      <c r="AK36" s="467"/>
      <c r="AL36" s="467"/>
      <c r="AM36" s="467"/>
      <c r="AN36" s="467"/>
      <c r="AO36" s="467"/>
      <c r="AP36" s="467"/>
      <c r="AQ36" s="467"/>
      <c r="AR36" s="467"/>
      <c r="AS36" s="467"/>
      <c r="AT36" s="467"/>
      <c r="AU36" s="467"/>
      <c r="AV36" s="467"/>
      <c r="AW36" s="467"/>
      <c r="AX36" s="467"/>
      <c r="AY36" s="467"/>
      <c r="AZ36" s="919"/>
      <c r="BA36" s="1115"/>
      <c r="BB36" s="622" t="s">
        <v>48</v>
      </c>
      <c r="BC36" s="86" t="s">
        <v>35</v>
      </c>
      <c r="BD36" s="82" t="s">
        <v>35</v>
      </c>
      <c r="BE36" s="82" t="s">
        <v>35</v>
      </c>
      <c r="BF36" s="82" t="s">
        <v>35</v>
      </c>
      <c r="BG36" s="77" t="s">
        <v>35</v>
      </c>
      <c r="BH36" s="86" t="s">
        <v>35</v>
      </c>
      <c r="BI36" s="82" t="s">
        <v>35</v>
      </c>
      <c r="BJ36" s="82" t="s">
        <v>35</v>
      </c>
      <c r="BK36" s="82" t="s">
        <v>35</v>
      </c>
      <c r="BL36" s="77" t="s">
        <v>35</v>
      </c>
      <c r="BM36" s="86" t="s">
        <v>35</v>
      </c>
      <c r="BN36" s="82" t="s">
        <v>35</v>
      </c>
      <c r="BO36" s="82" t="s">
        <v>35</v>
      </c>
      <c r="BP36" s="82" t="s">
        <v>35</v>
      </c>
      <c r="BQ36" s="77" t="s">
        <v>35</v>
      </c>
      <c r="BR36" s="86" t="s">
        <v>35</v>
      </c>
      <c r="BS36" s="82" t="s">
        <v>35</v>
      </c>
      <c r="BT36" s="82" t="s">
        <v>35</v>
      </c>
      <c r="BU36" s="82" t="s">
        <v>35</v>
      </c>
      <c r="BV36" s="82" t="s">
        <v>35</v>
      </c>
      <c r="BW36" s="82" t="s">
        <v>35</v>
      </c>
      <c r="BX36" s="82" t="s">
        <v>35</v>
      </c>
      <c r="BY36" s="70" t="s">
        <v>35</v>
      </c>
      <c r="BZ36" s="70" t="s">
        <v>35</v>
      </c>
      <c r="CA36" s="70" t="s">
        <v>35</v>
      </c>
      <c r="CB36" s="70" t="s">
        <v>35</v>
      </c>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343" customFormat="true" ht="15" customHeight="true" x14ac:dyDescent="0.2">
      <c r="A37" s="1087" t="s">
        <v>169</v>
      </c>
      <c r="B37" s="408" t="s">
        <v>49</v>
      </c>
      <c r="C37" s="151">
        <v>3.5093960113825062</v>
      </c>
      <c r="D37" s="150">
        <v>1.0697616925133313</v>
      </c>
      <c r="E37" s="150">
        <v>2.7521210113180121</v>
      </c>
      <c r="F37" s="150">
        <v>7.918557998844963</v>
      </c>
      <c r="G37" s="149">
        <v>41.145323619096061</v>
      </c>
      <c r="H37" s="148">
        <v>6.0842610304596842</v>
      </c>
      <c r="I37" s="150">
        <v>13.355011543744011</v>
      </c>
      <c r="J37" s="150">
        <v>21.048984237442028</v>
      </c>
      <c r="K37" s="150">
        <v>33.055535869419636</v>
      </c>
      <c r="L37" s="147">
        <v>67.63140181052843</v>
      </c>
      <c r="M37" s="151">
        <v>2.4261267502091082</v>
      </c>
      <c r="N37" s="150">
        <v>1.250077972616576</v>
      </c>
      <c r="O37" s="150">
        <v>2.560203487991227</v>
      </c>
      <c r="P37" s="150">
        <v>1.7671188197667567</v>
      </c>
      <c r="Q37" s="149">
        <v>4.3254727147135572</v>
      </c>
      <c r="R37" s="148">
        <v>5.9369118379876227</v>
      </c>
      <c r="S37" s="150">
        <v>12.437498463412776</v>
      </c>
      <c r="T37" s="150">
        <v>17.549466748136471</v>
      </c>
      <c r="U37" s="150">
        <v>9.7752458936651667</v>
      </c>
      <c r="V37" s="150">
        <v>46.375304569647383</v>
      </c>
      <c r="W37" s="150">
        <v>38.642835288283209</v>
      </c>
      <c r="X37" s="150">
        <v>13.557279552802637</v>
      </c>
      <c r="Y37" s="150">
        <v>6.7065093547301053</v>
      </c>
      <c r="Z37" s="150">
        <v>21.032423112689138</v>
      </c>
      <c r="AA37" s="150">
        <v>1.5054589090714827</v>
      </c>
      <c r="AB37" s="147">
        <v>6.5110183627771532</v>
      </c>
      <c r="AC37" s="467"/>
      <c r="AD37" s="467"/>
      <c r="AE37" s="467"/>
      <c r="AF37" s="467"/>
      <c r="AG37" s="467"/>
      <c r="AH37" s="467"/>
      <c r="AI37" s="467"/>
      <c r="AJ37" s="467"/>
      <c r="AK37" s="467"/>
      <c r="AL37" s="467"/>
      <c r="AM37" s="467"/>
      <c r="AN37" s="467"/>
      <c r="AO37" s="467"/>
      <c r="AP37" s="467"/>
      <c r="AQ37" s="467"/>
      <c r="AR37" s="467"/>
      <c r="AS37" s="467"/>
      <c r="AT37" s="467"/>
      <c r="AU37" s="467"/>
      <c r="AV37" s="467"/>
      <c r="AW37" s="467"/>
      <c r="AX37" s="467"/>
      <c r="AY37" s="467"/>
      <c r="AZ37" s="919"/>
      <c r="BA37" s="1115" t="s">
        <v>126</v>
      </c>
      <c r="BB37" s="622" t="s">
        <v>49</v>
      </c>
      <c r="BC37" s="86" t="s">
        <v>35</v>
      </c>
      <c r="BD37" s="82" t="s">
        <v>35</v>
      </c>
      <c r="BE37" s="82" t="s">
        <v>35</v>
      </c>
      <c r="BF37" s="82" t="s">
        <v>35</v>
      </c>
      <c r="BG37" s="77" t="s">
        <v>35</v>
      </c>
      <c r="BH37" s="86" t="s">
        <v>35</v>
      </c>
      <c r="BI37" s="82" t="s">
        <v>35</v>
      </c>
      <c r="BJ37" s="82" t="s">
        <v>35</v>
      </c>
      <c r="BK37" s="82" t="s">
        <v>35</v>
      </c>
      <c r="BL37" s="77" t="s">
        <v>35</v>
      </c>
      <c r="BM37" s="86" t="s">
        <v>35</v>
      </c>
      <c r="BN37" s="82" t="s">
        <v>35</v>
      </c>
      <c r="BO37" s="82" t="s">
        <v>35</v>
      </c>
      <c r="BP37" s="82" t="s">
        <v>35</v>
      </c>
      <c r="BQ37" s="77" t="s">
        <v>35</v>
      </c>
      <c r="BR37" s="86" t="s">
        <v>35</v>
      </c>
      <c r="BS37" s="82" t="s">
        <v>35</v>
      </c>
      <c r="BT37" s="82" t="s">
        <v>35</v>
      </c>
      <c r="BU37" s="82" t="s">
        <v>35</v>
      </c>
      <c r="BV37" s="82" t="s">
        <v>35</v>
      </c>
      <c r="BW37" s="82" t="s">
        <v>35</v>
      </c>
      <c r="BX37" s="82" t="s">
        <v>35</v>
      </c>
      <c r="BY37" s="70" t="s">
        <v>35</v>
      </c>
      <c r="BZ37" s="70" t="s">
        <v>35</v>
      </c>
      <c r="CA37" s="70" t="s">
        <v>35</v>
      </c>
      <c r="CB37" s="70" t="s">
        <v>35</v>
      </c>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343" customFormat="true" ht="15" customHeight="true" x14ac:dyDescent="0.2">
      <c r="A38" s="1087"/>
      <c r="B38" s="408" t="s">
        <v>48</v>
      </c>
      <c r="C38" s="151">
        <v>96.49060398861738</v>
      </c>
      <c r="D38" s="150">
        <v>98.930238307486704</v>
      </c>
      <c r="E38" s="150">
        <v>97.247878988681975</v>
      </c>
      <c r="F38" s="150">
        <v>92.081442001155096</v>
      </c>
      <c r="G38" s="149">
        <v>58.854676380903356</v>
      </c>
      <c r="H38" s="148">
        <v>93.915738969540385</v>
      </c>
      <c r="I38" s="150">
        <v>86.644988456255859</v>
      </c>
      <c r="J38" s="150">
        <v>78.951015762558086</v>
      </c>
      <c r="K38" s="150">
        <v>66.9444641305804</v>
      </c>
      <c r="L38" s="147">
        <v>32.368598189471811</v>
      </c>
      <c r="M38" s="151">
        <v>97.573873249790893</v>
      </c>
      <c r="N38" s="150">
        <v>98.749922027383406</v>
      </c>
      <c r="O38" s="150">
        <v>97.439796512008826</v>
      </c>
      <c r="P38" s="150">
        <v>98.232881180233235</v>
      </c>
      <c r="Q38" s="149">
        <v>95.674527285286445</v>
      </c>
      <c r="R38" s="148">
        <v>94.063088162012491</v>
      </c>
      <c r="S38" s="150">
        <v>87.562501536587078</v>
      </c>
      <c r="T38" s="150">
        <v>82.450533251863504</v>
      </c>
      <c r="U38" s="150">
        <v>90.224754106334885</v>
      </c>
      <c r="V38" s="150">
        <v>53.624695430352567</v>
      </c>
      <c r="W38" s="150">
        <v>61.357164711716763</v>
      </c>
      <c r="X38" s="150">
        <v>86.442720447197317</v>
      </c>
      <c r="Y38" s="150">
        <v>93.293490645269884</v>
      </c>
      <c r="Z38" s="150">
        <v>78.967576887310983</v>
      </c>
      <c r="AA38" s="150">
        <v>98.494541090928507</v>
      </c>
      <c r="AB38" s="147">
        <v>93.488981637222864</v>
      </c>
      <c r="AC38" s="467"/>
      <c r="AD38" s="467"/>
      <c r="AE38" s="467"/>
      <c r="AF38" s="467"/>
      <c r="AG38" s="467"/>
      <c r="AH38" s="467"/>
      <c r="AI38" s="467"/>
      <c r="AJ38" s="467"/>
      <c r="AK38" s="467"/>
      <c r="AL38" s="467"/>
      <c r="AM38" s="467"/>
      <c r="AN38" s="467"/>
      <c r="AO38" s="467"/>
      <c r="AP38" s="467"/>
      <c r="AQ38" s="467"/>
      <c r="AR38" s="467"/>
      <c r="AS38" s="467"/>
      <c r="AT38" s="467"/>
      <c r="AU38" s="467"/>
      <c r="AV38" s="467"/>
      <c r="AW38" s="467"/>
      <c r="AX38" s="467"/>
      <c r="AY38" s="467"/>
      <c r="AZ38" s="919"/>
      <c r="BA38" s="1115"/>
      <c r="BB38" s="622" t="s">
        <v>48</v>
      </c>
      <c r="BC38" s="86" t="s">
        <v>35</v>
      </c>
      <c r="BD38" s="82" t="s">
        <v>35</v>
      </c>
      <c r="BE38" s="82" t="s">
        <v>35</v>
      </c>
      <c r="BF38" s="82" t="s">
        <v>35</v>
      </c>
      <c r="BG38" s="77" t="s">
        <v>35</v>
      </c>
      <c r="BH38" s="86" t="s">
        <v>35</v>
      </c>
      <c r="BI38" s="82" t="s">
        <v>35</v>
      </c>
      <c r="BJ38" s="82" t="s">
        <v>35</v>
      </c>
      <c r="BK38" s="82" t="s">
        <v>35</v>
      </c>
      <c r="BL38" s="77" t="s">
        <v>35</v>
      </c>
      <c r="BM38" s="86" t="s">
        <v>35</v>
      </c>
      <c r="BN38" s="82" t="s">
        <v>35</v>
      </c>
      <c r="BO38" s="82" t="s">
        <v>35</v>
      </c>
      <c r="BP38" s="82" t="s">
        <v>35</v>
      </c>
      <c r="BQ38" s="77" t="s">
        <v>35</v>
      </c>
      <c r="BR38" s="86" t="s">
        <v>35</v>
      </c>
      <c r="BS38" s="82" t="s">
        <v>35</v>
      </c>
      <c r="BT38" s="82" t="s">
        <v>35</v>
      </c>
      <c r="BU38" s="82" t="s">
        <v>35</v>
      </c>
      <c r="BV38" s="82" t="s">
        <v>35</v>
      </c>
      <c r="BW38" s="82" t="s">
        <v>35</v>
      </c>
      <c r="BX38" s="82" t="s">
        <v>35</v>
      </c>
      <c r="BY38" s="70" t="s">
        <v>35</v>
      </c>
      <c r="BZ38" s="70" t="s">
        <v>35</v>
      </c>
      <c r="CA38" s="70" t="s">
        <v>35</v>
      </c>
      <c r="CB38" s="70" t="s">
        <v>35</v>
      </c>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338" customFormat="true" ht="15" customHeight="true" x14ac:dyDescent="0.2">
      <c r="A39" s="1087" t="s">
        <v>123</v>
      </c>
      <c r="B39" s="408" t="s">
        <v>49</v>
      </c>
      <c r="C39" s="102" t="s">
        <v>35</v>
      </c>
      <c r="D39" s="99" t="s">
        <v>35</v>
      </c>
      <c r="E39" s="99" t="s">
        <v>35</v>
      </c>
      <c r="F39" s="99" t="s">
        <v>35</v>
      </c>
      <c r="G39" s="96" t="s">
        <v>35</v>
      </c>
      <c r="H39" s="93" t="s">
        <v>35</v>
      </c>
      <c r="I39" s="99" t="s">
        <v>35</v>
      </c>
      <c r="J39" s="99" t="s">
        <v>35</v>
      </c>
      <c r="K39" s="99" t="s">
        <v>35</v>
      </c>
      <c r="L39" s="90" t="s">
        <v>35</v>
      </c>
      <c r="M39" s="102" t="s">
        <v>35</v>
      </c>
      <c r="N39" s="99" t="s">
        <v>35</v>
      </c>
      <c r="O39" s="99" t="s">
        <v>35</v>
      </c>
      <c r="P39" s="99" t="s">
        <v>35</v>
      </c>
      <c r="Q39" s="96" t="s">
        <v>35</v>
      </c>
      <c r="R39" s="93" t="s">
        <v>35</v>
      </c>
      <c r="S39" s="99" t="s">
        <v>35</v>
      </c>
      <c r="T39" s="99" t="s">
        <v>35</v>
      </c>
      <c r="U39" s="99" t="s">
        <v>35</v>
      </c>
      <c r="V39" s="99" t="s">
        <v>35</v>
      </c>
      <c r="W39" s="99" t="s">
        <v>35</v>
      </c>
      <c r="X39" s="99" t="s">
        <v>35</v>
      </c>
      <c r="Y39" s="99" t="s">
        <v>35</v>
      </c>
      <c r="Z39" s="99" t="s">
        <v>35</v>
      </c>
      <c r="AA39" s="99" t="s">
        <v>35</v>
      </c>
      <c r="AB39" s="90"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102" t="s">
        <v>35</v>
      </c>
      <c r="D40" s="99" t="s">
        <v>35</v>
      </c>
      <c r="E40" s="99" t="s">
        <v>35</v>
      </c>
      <c r="F40" s="99" t="s">
        <v>35</v>
      </c>
      <c r="G40" s="96" t="s">
        <v>35</v>
      </c>
      <c r="H40" s="93" t="s">
        <v>35</v>
      </c>
      <c r="I40" s="99" t="s">
        <v>35</v>
      </c>
      <c r="J40" s="99" t="s">
        <v>35</v>
      </c>
      <c r="K40" s="99" t="s">
        <v>35</v>
      </c>
      <c r="L40" s="90" t="s">
        <v>35</v>
      </c>
      <c r="M40" s="102" t="s">
        <v>35</v>
      </c>
      <c r="N40" s="99" t="s">
        <v>35</v>
      </c>
      <c r="O40" s="99" t="s">
        <v>35</v>
      </c>
      <c r="P40" s="99" t="s">
        <v>35</v>
      </c>
      <c r="Q40" s="96" t="s">
        <v>35</v>
      </c>
      <c r="R40" s="93" t="s">
        <v>35</v>
      </c>
      <c r="S40" s="99" t="s">
        <v>35</v>
      </c>
      <c r="T40" s="99" t="s">
        <v>35</v>
      </c>
      <c r="U40" s="99" t="s">
        <v>35</v>
      </c>
      <c r="V40" s="99" t="s">
        <v>35</v>
      </c>
      <c r="W40" s="99" t="s">
        <v>35</v>
      </c>
      <c r="X40" s="99" t="s">
        <v>35</v>
      </c>
      <c r="Y40" s="99" t="s">
        <v>35</v>
      </c>
      <c r="Z40" s="99" t="s">
        <v>35</v>
      </c>
      <c r="AA40" s="99" t="s">
        <v>35</v>
      </c>
      <c r="AB40" s="90"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343" customFormat="true" ht="15" customHeight="true" x14ac:dyDescent="0.2">
      <c r="A41" s="1087" t="s">
        <v>56</v>
      </c>
      <c r="B41" s="408" t="s">
        <v>49</v>
      </c>
      <c r="C41" s="151">
        <v>42.259342796105706</v>
      </c>
      <c r="D41" s="150">
        <v>44.795850805339334</v>
      </c>
      <c r="E41" s="150">
        <v>43.950032955237731</v>
      </c>
      <c r="F41" s="150">
        <v>39.359168566081124</v>
      </c>
      <c r="G41" s="149">
        <v>10.939061964010641</v>
      </c>
      <c r="H41" s="148">
        <v>37.320565919341533</v>
      </c>
      <c r="I41" s="150">
        <v>34.112302850972576</v>
      </c>
      <c r="J41" s="150">
        <v>18.901411530628238</v>
      </c>
      <c r="K41" s="150">
        <v>10.478326476391965</v>
      </c>
      <c r="L41" s="147">
        <v>2.1995472420643813</v>
      </c>
      <c r="M41" s="151">
        <v>42.619499466946984</v>
      </c>
      <c r="N41" s="150">
        <v>43.348541189437618</v>
      </c>
      <c r="O41" s="150">
        <v>45.966735965270267</v>
      </c>
      <c r="P41" s="150">
        <v>44.091739513952476</v>
      </c>
      <c r="Q41" s="149">
        <v>43.202904607294329</v>
      </c>
      <c r="R41" s="148">
        <v>45.08296103294461</v>
      </c>
      <c r="S41" s="150">
        <v>59.670714138366229</v>
      </c>
      <c r="T41" s="150">
        <v>42.375306931408247</v>
      </c>
      <c r="U41" s="150">
        <v>39.449552352084247</v>
      </c>
      <c r="V41" s="150">
        <v>3.9705188851623698</v>
      </c>
      <c r="W41" s="150">
        <v>11.208904100880636</v>
      </c>
      <c r="X41" s="150">
        <v>50.208126372251968</v>
      </c>
      <c r="Y41" s="150">
        <v>11.85134895558024</v>
      </c>
      <c r="Z41" s="150">
        <v>44.225801908188359</v>
      </c>
      <c r="AA41" s="150">
        <v>29.964600473188291</v>
      </c>
      <c r="AB41" s="147">
        <v>31.294645151363902</v>
      </c>
      <c r="AC41" s="467"/>
      <c r="AD41" s="467"/>
      <c r="AE41" s="467"/>
      <c r="AF41" s="467"/>
      <c r="AG41" s="467"/>
      <c r="AH41" s="467"/>
      <c r="AI41" s="467"/>
      <c r="AJ41" s="467"/>
      <c r="AK41" s="467"/>
      <c r="AL41" s="467"/>
      <c r="AM41" s="467"/>
      <c r="AN41" s="467"/>
      <c r="AO41" s="467"/>
      <c r="AP41" s="467"/>
      <c r="AQ41" s="467"/>
      <c r="AR41" s="467"/>
      <c r="AS41" s="467"/>
      <c r="AT41" s="467"/>
      <c r="AU41" s="467"/>
      <c r="AV41" s="467"/>
      <c r="AW41" s="467"/>
      <c r="AX41" s="467"/>
      <c r="AY41" s="467"/>
      <c r="AZ41" s="919"/>
      <c r="BA41" s="1115" t="s">
        <v>56</v>
      </c>
      <c r="BB41" s="622" t="s">
        <v>49</v>
      </c>
      <c r="BC41" s="86" t="s">
        <v>35</v>
      </c>
      <c r="BD41" s="82" t="s">
        <v>35</v>
      </c>
      <c r="BE41" s="82" t="s">
        <v>35</v>
      </c>
      <c r="BF41" s="82" t="s">
        <v>35</v>
      </c>
      <c r="BG41" s="77" t="s">
        <v>35</v>
      </c>
      <c r="BH41" s="86" t="s">
        <v>35</v>
      </c>
      <c r="BI41" s="82" t="s">
        <v>35</v>
      </c>
      <c r="BJ41" s="82" t="s">
        <v>35</v>
      </c>
      <c r="BK41" s="82" t="s">
        <v>35</v>
      </c>
      <c r="BL41" s="77" t="s">
        <v>35</v>
      </c>
      <c r="BM41" s="86" t="s">
        <v>35</v>
      </c>
      <c r="BN41" s="82" t="s">
        <v>35</v>
      </c>
      <c r="BO41" s="82" t="s">
        <v>35</v>
      </c>
      <c r="BP41" s="82" t="s">
        <v>35</v>
      </c>
      <c r="BQ41" s="77" t="s">
        <v>35</v>
      </c>
      <c r="BR41" s="86" t="s">
        <v>35</v>
      </c>
      <c r="BS41" s="82" t="s">
        <v>35</v>
      </c>
      <c r="BT41" s="82" t="s">
        <v>35</v>
      </c>
      <c r="BU41" s="82" t="s">
        <v>35</v>
      </c>
      <c r="BV41" s="82" t="s">
        <v>35</v>
      </c>
      <c r="BW41" s="82" t="s">
        <v>35</v>
      </c>
      <c r="BX41" s="82" t="s">
        <v>35</v>
      </c>
      <c r="BY41" s="70" t="s">
        <v>35</v>
      </c>
      <c r="BZ41" s="70" t="s">
        <v>35</v>
      </c>
      <c r="CA41" s="70" t="s">
        <v>35</v>
      </c>
      <c r="CB41" s="70" t="s">
        <v>35</v>
      </c>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343" customFormat="true" ht="15" customHeight="true" x14ac:dyDescent="0.2">
      <c r="A42" s="1087"/>
      <c r="B42" s="408" t="s">
        <v>48</v>
      </c>
      <c r="C42" s="151">
        <v>57.740657203894244</v>
      </c>
      <c r="D42" s="150">
        <v>55.204149194660403</v>
      </c>
      <c r="E42" s="150">
        <v>56.04996704476207</v>
      </c>
      <c r="F42" s="150">
        <v>60.640831433918642</v>
      </c>
      <c r="G42" s="149">
        <v>89.060938035989096</v>
      </c>
      <c r="H42" s="148">
        <v>62.679434080658538</v>
      </c>
      <c r="I42" s="150">
        <v>65.887697149027531</v>
      </c>
      <c r="J42" s="150">
        <v>81.098588469371762</v>
      </c>
      <c r="K42" s="150">
        <v>89.521673523608072</v>
      </c>
      <c r="L42" s="147">
        <v>97.800452757935659</v>
      </c>
      <c r="M42" s="151">
        <v>57.380500533052889</v>
      </c>
      <c r="N42" s="150">
        <v>56.651458810562438</v>
      </c>
      <c r="O42" s="150">
        <v>54.03326403472979</v>
      </c>
      <c r="P42" s="150">
        <v>55.908260486047347</v>
      </c>
      <c r="Q42" s="149">
        <v>56.797095392705565</v>
      </c>
      <c r="R42" s="148">
        <v>54.917038967055312</v>
      </c>
      <c r="S42" s="150">
        <v>40.329285861633757</v>
      </c>
      <c r="T42" s="150">
        <v>57.624693068591846</v>
      </c>
      <c r="U42" s="150">
        <v>60.550447647915753</v>
      </c>
      <c r="V42" s="150">
        <v>96.029481114837566</v>
      </c>
      <c r="W42" s="150">
        <v>88.791095899119298</v>
      </c>
      <c r="X42" s="150">
        <v>49.791873627748366</v>
      </c>
      <c r="Y42" s="150">
        <v>88.148651044419736</v>
      </c>
      <c r="Z42" s="150">
        <v>55.774198091811421</v>
      </c>
      <c r="AA42" s="150">
        <v>70.035399526811247</v>
      </c>
      <c r="AB42" s="147">
        <v>68.705354848635835</v>
      </c>
      <c r="AC42" s="467"/>
      <c r="AD42" s="467"/>
      <c r="AE42" s="467"/>
      <c r="AF42" s="467"/>
      <c r="AG42" s="467"/>
      <c r="AH42" s="467"/>
      <c r="AI42" s="467"/>
      <c r="AJ42" s="467"/>
      <c r="AK42" s="467"/>
      <c r="AL42" s="467"/>
      <c r="AM42" s="467"/>
      <c r="AN42" s="467"/>
      <c r="AO42" s="467"/>
      <c r="AP42" s="467"/>
      <c r="AQ42" s="467"/>
      <c r="AR42" s="467"/>
      <c r="AS42" s="467"/>
      <c r="AT42" s="467"/>
      <c r="AU42" s="467"/>
      <c r="AV42" s="467"/>
      <c r="AW42" s="467"/>
      <c r="AX42" s="467"/>
      <c r="AY42" s="467"/>
      <c r="AZ42" s="919"/>
      <c r="BA42" s="1115"/>
      <c r="BB42" s="622" t="s">
        <v>48</v>
      </c>
      <c r="BC42" s="86" t="s">
        <v>35</v>
      </c>
      <c r="BD42" s="82" t="s">
        <v>35</v>
      </c>
      <c r="BE42" s="82" t="s">
        <v>35</v>
      </c>
      <c r="BF42" s="82" t="s">
        <v>35</v>
      </c>
      <c r="BG42" s="77" t="s">
        <v>35</v>
      </c>
      <c r="BH42" s="86" t="s">
        <v>35</v>
      </c>
      <c r="BI42" s="82" t="s">
        <v>35</v>
      </c>
      <c r="BJ42" s="82" t="s">
        <v>35</v>
      </c>
      <c r="BK42" s="82" t="s">
        <v>35</v>
      </c>
      <c r="BL42" s="77" t="s">
        <v>35</v>
      </c>
      <c r="BM42" s="86" t="s">
        <v>35</v>
      </c>
      <c r="BN42" s="82" t="s">
        <v>35</v>
      </c>
      <c r="BO42" s="82" t="s">
        <v>35</v>
      </c>
      <c r="BP42" s="82" t="s">
        <v>35</v>
      </c>
      <c r="BQ42" s="77" t="s">
        <v>35</v>
      </c>
      <c r="BR42" s="86" t="s">
        <v>35</v>
      </c>
      <c r="BS42" s="82" t="s">
        <v>35</v>
      </c>
      <c r="BT42" s="82" t="s">
        <v>35</v>
      </c>
      <c r="BU42" s="82" t="s">
        <v>35</v>
      </c>
      <c r="BV42" s="82" t="s">
        <v>35</v>
      </c>
      <c r="BW42" s="82" t="s">
        <v>35</v>
      </c>
      <c r="BX42" s="82" t="s">
        <v>35</v>
      </c>
      <c r="BY42" s="70" t="s">
        <v>35</v>
      </c>
      <c r="BZ42" s="70" t="s">
        <v>35</v>
      </c>
      <c r="CA42" s="70" t="s">
        <v>35</v>
      </c>
      <c r="CB42" s="70" t="s">
        <v>35</v>
      </c>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343" customFormat="true" ht="15" customHeight="true" x14ac:dyDescent="0.2">
      <c r="A43" s="1087" t="s">
        <v>53</v>
      </c>
      <c r="B43" s="408" t="s">
        <v>49</v>
      </c>
      <c r="C43" s="102" t="s">
        <v>35</v>
      </c>
      <c r="D43" s="99" t="s">
        <v>35</v>
      </c>
      <c r="E43" s="99" t="s">
        <v>35</v>
      </c>
      <c r="F43" s="99" t="s">
        <v>35</v>
      </c>
      <c r="G43" s="96" t="s">
        <v>35</v>
      </c>
      <c r="H43" s="93" t="s">
        <v>35</v>
      </c>
      <c r="I43" s="99" t="s">
        <v>35</v>
      </c>
      <c r="J43" s="99" t="s">
        <v>35</v>
      </c>
      <c r="K43" s="99" t="s">
        <v>35</v>
      </c>
      <c r="L43" s="90" t="s">
        <v>35</v>
      </c>
      <c r="M43" s="102" t="s">
        <v>35</v>
      </c>
      <c r="N43" s="99" t="s">
        <v>35</v>
      </c>
      <c r="O43" s="99" t="s">
        <v>35</v>
      </c>
      <c r="P43" s="99" t="s">
        <v>35</v>
      </c>
      <c r="Q43" s="96" t="s">
        <v>35</v>
      </c>
      <c r="R43" s="93" t="s">
        <v>35</v>
      </c>
      <c r="S43" s="99" t="s">
        <v>35</v>
      </c>
      <c r="T43" s="99" t="s">
        <v>35</v>
      </c>
      <c r="U43" s="99" t="s">
        <v>35</v>
      </c>
      <c r="V43" s="99" t="s">
        <v>35</v>
      </c>
      <c r="W43" s="99" t="s">
        <v>35</v>
      </c>
      <c r="X43" s="99" t="s">
        <v>35</v>
      </c>
      <c r="Y43" s="99" t="s">
        <v>35</v>
      </c>
      <c r="Z43" s="99" t="s">
        <v>35</v>
      </c>
      <c r="AA43" s="99" t="s">
        <v>35</v>
      </c>
      <c r="AB43" s="90" t="s">
        <v>35</v>
      </c>
      <c r="AC43" s="467"/>
      <c r="AD43" s="467"/>
      <c r="AE43" s="467"/>
      <c r="AF43" s="467"/>
      <c r="AG43" s="467"/>
      <c r="AH43" s="467"/>
      <c r="AI43" s="467"/>
      <c r="AJ43" s="467"/>
      <c r="AK43" s="467"/>
      <c r="AL43" s="467"/>
      <c r="AM43" s="467"/>
      <c r="AN43" s="467"/>
      <c r="AO43" s="467"/>
      <c r="AP43" s="467"/>
      <c r="AQ43" s="467"/>
      <c r="AR43" s="467"/>
      <c r="AS43" s="467"/>
      <c r="AT43" s="467"/>
      <c r="AU43" s="467"/>
      <c r="AV43" s="467"/>
      <c r="AW43" s="467"/>
      <c r="AX43" s="467"/>
      <c r="AY43" s="467"/>
      <c r="AZ43" s="919"/>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343" customFormat="true" ht="15" customHeight="true" x14ac:dyDescent="0.2">
      <c r="A44" s="1087"/>
      <c r="B44" s="408" t="s">
        <v>48</v>
      </c>
      <c r="C44" s="102" t="s">
        <v>35</v>
      </c>
      <c r="D44" s="99" t="s">
        <v>35</v>
      </c>
      <c r="E44" s="99" t="s">
        <v>35</v>
      </c>
      <c r="F44" s="99" t="s">
        <v>35</v>
      </c>
      <c r="G44" s="96" t="s">
        <v>35</v>
      </c>
      <c r="H44" s="93" t="s">
        <v>35</v>
      </c>
      <c r="I44" s="99" t="s">
        <v>35</v>
      </c>
      <c r="J44" s="99" t="s">
        <v>35</v>
      </c>
      <c r="K44" s="99" t="s">
        <v>35</v>
      </c>
      <c r="L44" s="90" t="s">
        <v>35</v>
      </c>
      <c r="M44" s="102" t="s">
        <v>35</v>
      </c>
      <c r="N44" s="99" t="s">
        <v>35</v>
      </c>
      <c r="O44" s="99" t="s">
        <v>35</v>
      </c>
      <c r="P44" s="99" t="s">
        <v>35</v>
      </c>
      <c r="Q44" s="96" t="s">
        <v>35</v>
      </c>
      <c r="R44" s="93" t="s">
        <v>35</v>
      </c>
      <c r="S44" s="99" t="s">
        <v>35</v>
      </c>
      <c r="T44" s="99" t="s">
        <v>35</v>
      </c>
      <c r="U44" s="99" t="s">
        <v>35</v>
      </c>
      <c r="V44" s="99" t="s">
        <v>35</v>
      </c>
      <c r="W44" s="99" t="s">
        <v>35</v>
      </c>
      <c r="X44" s="99" t="s">
        <v>35</v>
      </c>
      <c r="Y44" s="99" t="s">
        <v>35</v>
      </c>
      <c r="Z44" s="99" t="s">
        <v>35</v>
      </c>
      <c r="AA44" s="99" t="s">
        <v>35</v>
      </c>
      <c r="AB44" s="90" t="s">
        <v>35</v>
      </c>
      <c r="AC44" s="467"/>
      <c r="AD44" s="467"/>
      <c r="AE44" s="467"/>
      <c r="AF44" s="467"/>
      <c r="AG44" s="467"/>
      <c r="AH44" s="467"/>
      <c r="AI44" s="467"/>
      <c r="AJ44" s="467"/>
      <c r="AK44" s="467"/>
      <c r="AL44" s="467"/>
      <c r="AM44" s="467"/>
      <c r="AN44" s="467"/>
      <c r="AO44" s="467"/>
      <c r="AP44" s="467"/>
      <c r="AQ44" s="467"/>
      <c r="AR44" s="467"/>
      <c r="AS44" s="467"/>
      <c r="AT44" s="467"/>
      <c r="AU44" s="467"/>
      <c r="AV44" s="467"/>
      <c r="AW44" s="467"/>
      <c r="AX44" s="467"/>
      <c r="AY44" s="467"/>
      <c r="AZ44" s="919"/>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343" customFormat="true" ht="15" customHeight="true" x14ac:dyDescent="0.2">
      <c r="A45" s="1087" t="s">
        <v>52</v>
      </c>
      <c r="B45" s="408" t="s">
        <v>49</v>
      </c>
      <c r="C45" s="102" t="s">
        <v>35</v>
      </c>
      <c r="D45" s="99" t="s">
        <v>35</v>
      </c>
      <c r="E45" s="99" t="s">
        <v>35</v>
      </c>
      <c r="F45" s="99" t="s">
        <v>35</v>
      </c>
      <c r="G45" s="96" t="s">
        <v>35</v>
      </c>
      <c r="H45" s="93" t="s">
        <v>35</v>
      </c>
      <c r="I45" s="99" t="s">
        <v>35</v>
      </c>
      <c r="J45" s="99" t="s">
        <v>35</v>
      </c>
      <c r="K45" s="99" t="s">
        <v>35</v>
      </c>
      <c r="L45" s="90" t="s">
        <v>35</v>
      </c>
      <c r="M45" s="102" t="s">
        <v>35</v>
      </c>
      <c r="N45" s="99" t="s">
        <v>35</v>
      </c>
      <c r="O45" s="99" t="s">
        <v>35</v>
      </c>
      <c r="P45" s="99" t="s">
        <v>35</v>
      </c>
      <c r="Q45" s="96" t="s">
        <v>35</v>
      </c>
      <c r="R45" s="93" t="s">
        <v>35</v>
      </c>
      <c r="S45" s="99" t="s">
        <v>35</v>
      </c>
      <c r="T45" s="99" t="s">
        <v>35</v>
      </c>
      <c r="U45" s="99" t="s">
        <v>35</v>
      </c>
      <c r="V45" s="99" t="s">
        <v>35</v>
      </c>
      <c r="W45" s="99" t="s">
        <v>35</v>
      </c>
      <c r="X45" s="99" t="s">
        <v>35</v>
      </c>
      <c r="Y45" s="99" t="s">
        <v>35</v>
      </c>
      <c r="Z45" s="99" t="s">
        <v>35</v>
      </c>
      <c r="AA45" s="99" t="s">
        <v>35</v>
      </c>
      <c r="AB45" s="90" t="s">
        <v>35</v>
      </c>
      <c r="AC45" s="467"/>
      <c r="AD45" s="467"/>
      <c r="AE45" s="467"/>
      <c r="AF45" s="467"/>
      <c r="AG45" s="467"/>
      <c r="AH45" s="467"/>
      <c r="AI45" s="467"/>
      <c r="AJ45" s="467"/>
      <c r="AK45" s="467"/>
      <c r="AL45" s="467"/>
      <c r="AM45" s="467"/>
      <c r="AN45" s="467"/>
      <c r="AO45" s="467"/>
      <c r="AP45" s="467"/>
      <c r="AQ45" s="467"/>
      <c r="AR45" s="467"/>
      <c r="AS45" s="467"/>
      <c r="AT45" s="467"/>
      <c r="AU45" s="467"/>
      <c r="AV45" s="467"/>
      <c r="AW45" s="467"/>
      <c r="AX45" s="467"/>
      <c r="AY45" s="467"/>
      <c r="AZ45" s="919"/>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343" customFormat="true" ht="15" customHeight="true" x14ac:dyDescent="0.2">
      <c r="A46" s="1087"/>
      <c r="B46" s="408" t="s">
        <v>48</v>
      </c>
      <c r="C46" s="102" t="s">
        <v>35</v>
      </c>
      <c r="D46" s="99" t="s">
        <v>35</v>
      </c>
      <c r="E46" s="99" t="s">
        <v>35</v>
      </c>
      <c r="F46" s="99" t="s">
        <v>35</v>
      </c>
      <c r="G46" s="96" t="s">
        <v>35</v>
      </c>
      <c r="H46" s="93" t="s">
        <v>35</v>
      </c>
      <c r="I46" s="99" t="s">
        <v>35</v>
      </c>
      <c r="J46" s="99" t="s">
        <v>35</v>
      </c>
      <c r="K46" s="99" t="s">
        <v>35</v>
      </c>
      <c r="L46" s="90" t="s">
        <v>35</v>
      </c>
      <c r="M46" s="102" t="s">
        <v>35</v>
      </c>
      <c r="N46" s="99" t="s">
        <v>35</v>
      </c>
      <c r="O46" s="99" t="s">
        <v>35</v>
      </c>
      <c r="P46" s="99" t="s">
        <v>35</v>
      </c>
      <c r="Q46" s="96" t="s">
        <v>35</v>
      </c>
      <c r="R46" s="93" t="s">
        <v>35</v>
      </c>
      <c r="S46" s="99" t="s">
        <v>35</v>
      </c>
      <c r="T46" s="99" t="s">
        <v>35</v>
      </c>
      <c r="U46" s="99" t="s">
        <v>35</v>
      </c>
      <c r="V46" s="99" t="s">
        <v>35</v>
      </c>
      <c r="W46" s="99" t="s">
        <v>35</v>
      </c>
      <c r="X46" s="99" t="s">
        <v>35</v>
      </c>
      <c r="Y46" s="99" t="s">
        <v>35</v>
      </c>
      <c r="Z46" s="99" t="s">
        <v>35</v>
      </c>
      <c r="AA46" s="99" t="s">
        <v>35</v>
      </c>
      <c r="AB46" s="90" t="s">
        <v>35</v>
      </c>
      <c r="AC46" s="467"/>
      <c r="AD46" s="467"/>
      <c r="AE46" s="467"/>
      <c r="AF46" s="467"/>
      <c r="AG46" s="467"/>
      <c r="AH46" s="467"/>
      <c r="AI46" s="467"/>
      <c r="AJ46" s="467"/>
      <c r="AK46" s="467"/>
      <c r="AL46" s="467"/>
      <c r="AM46" s="467"/>
      <c r="AN46" s="467"/>
      <c r="AO46" s="467"/>
      <c r="AP46" s="467"/>
      <c r="AQ46" s="467"/>
      <c r="AR46" s="467"/>
      <c r="AS46" s="467"/>
      <c r="AT46" s="467"/>
      <c r="AU46" s="467"/>
      <c r="AV46" s="467"/>
      <c r="AW46" s="467"/>
      <c r="AX46" s="467"/>
      <c r="AY46" s="467"/>
      <c r="AZ46" s="919"/>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102" t="s">
        <v>35</v>
      </c>
      <c r="D47" s="99" t="s">
        <v>35</v>
      </c>
      <c r="E47" s="99" t="s">
        <v>35</v>
      </c>
      <c r="F47" s="99" t="s">
        <v>35</v>
      </c>
      <c r="G47" s="96" t="s">
        <v>35</v>
      </c>
      <c r="H47" s="93" t="s">
        <v>35</v>
      </c>
      <c r="I47" s="99" t="s">
        <v>35</v>
      </c>
      <c r="J47" s="99" t="s">
        <v>35</v>
      </c>
      <c r="K47" s="99" t="s">
        <v>35</v>
      </c>
      <c r="L47" s="90" t="s">
        <v>35</v>
      </c>
      <c r="M47" s="102" t="s">
        <v>35</v>
      </c>
      <c r="N47" s="99" t="s">
        <v>35</v>
      </c>
      <c r="O47" s="99" t="s">
        <v>35</v>
      </c>
      <c r="P47" s="99" t="s">
        <v>35</v>
      </c>
      <c r="Q47" s="96" t="s">
        <v>35</v>
      </c>
      <c r="R47" s="93" t="s">
        <v>35</v>
      </c>
      <c r="S47" s="99" t="s">
        <v>35</v>
      </c>
      <c r="T47" s="99" t="s">
        <v>35</v>
      </c>
      <c r="U47" s="99" t="s">
        <v>35</v>
      </c>
      <c r="V47" s="99" t="s">
        <v>35</v>
      </c>
      <c r="W47" s="99" t="s">
        <v>35</v>
      </c>
      <c r="X47" s="99" t="s">
        <v>35</v>
      </c>
      <c r="Y47" s="99" t="s">
        <v>35</v>
      </c>
      <c r="Z47" s="99" t="s">
        <v>35</v>
      </c>
      <c r="AA47" s="99" t="s">
        <v>35</v>
      </c>
      <c r="AB47" s="90"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102" t="s">
        <v>35</v>
      </c>
      <c r="D48" s="99" t="s">
        <v>35</v>
      </c>
      <c r="E48" s="99" t="s">
        <v>35</v>
      </c>
      <c r="F48" s="99" t="s">
        <v>35</v>
      </c>
      <c r="G48" s="96" t="s">
        <v>35</v>
      </c>
      <c r="H48" s="93" t="s">
        <v>35</v>
      </c>
      <c r="I48" s="99" t="s">
        <v>35</v>
      </c>
      <c r="J48" s="99" t="s">
        <v>35</v>
      </c>
      <c r="K48" s="99" t="s">
        <v>35</v>
      </c>
      <c r="L48" s="90" t="s">
        <v>35</v>
      </c>
      <c r="M48" s="102" t="s">
        <v>35</v>
      </c>
      <c r="N48" s="99" t="s">
        <v>35</v>
      </c>
      <c r="O48" s="99" t="s">
        <v>35</v>
      </c>
      <c r="P48" s="99" t="s">
        <v>35</v>
      </c>
      <c r="Q48" s="96" t="s">
        <v>35</v>
      </c>
      <c r="R48" s="93" t="s">
        <v>35</v>
      </c>
      <c r="S48" s="99" t="s">
        <v>35</v>
      </c>
      <c r="T48" s="99" t="s">
        <v>35</v>
      </c>
      <c r="U48" s="99" t="s">
        <v>35</v>
      </c>
      <c r="V48" s="99" t="s">
        <v>35</v>
      </c>
      <c r="W48" s="99" t="s">
        <v>35</v>
      </c>
      <c r="X48" s="99" t="s">
        <v>35</v>
      </c>
      <c r="Y48" s="99" t="s">
        <v>35</v>
      </c>
      <c r="Z48" s="99" t="s">
        <v>35</v>
      </c>
      <c r="AA48" s="99" t="s">
        <v>35</v>
      </c>
      <c r="AB48" s="90"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102" t="s">
        <v>35</v>
      </c>
      <c r="D49" s="99" t="s">
        <v>35</v>
      </c>
      <c r="E49" s="99" t="s">
        <v>35</v>
      </c>
      <c r="F49" s="99" t="s">
        <v>35</v>
      </c>
      <c r="G49" s="96" t="s">
        <v>35</v>
      </c>
      <c r="H49" s="93" t="s">
        <v>35</v>
      </c>
      <c r="I49" s="99" t="s">
        <v>35</v>
      </c>
      <c r="J49" s="99" t="s">
        <v>35</v>
      </c>
      <c r="K49" s="99" t="s">
        <v>35</v>
      </c>
      <c r="L49" s="90" t="s">
        <v>35</v>
      </c>
      <c r="M49" s="102" t="s">
        <v>35</v>
      </c>
      <c r="N49" s="99" t="s">
        <v>35</v>
      </c>
      <c r="O49" s="99" t="s">
        <v>35</v>
      </c>
      <c r="P49" s="99" t="s">
        <v>35</v>
      </c>
      <c r="Q49" s="96" t="s">
        <v>35</v>
      </c>
      <c r="R49" s="93" t="s">
        <v>35</v>
      </c>
      <c r="S49" s="99" t="s">
        <v>35</v>
      </c>
      <c r="T49" s="99" t="s">
        <v>35</v>
      </c>
      <c r="U49" s="99" t="s">
        <v>35</v>
      </c>
      <c r="V49" s="99" t="s">
        <v>35</v>
      </c>
      <c r="W49" s="99" t="s">
        <v>35</v>
      </c>
      <c r="X49" s="99" t="s">
        <v>35</v>
      </c>
      <c r="Y49" s="99" t="s">
        <v>35</v>
      </c>
      <c r="Z49" s="99" t="s">
        <v>35</v>
      </c>
      <c r="AA49" s="99" t="s">
        <v>35</v>
      </c>
      <c r="AB49" s="90"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102" t="s">
        <v>35</v>
      </c>
      <c r="D50" s="99" t="s">
        <v>35</v>
      </c>
      <c r="E50" s="99" t="s">
        <v>35</v>
      </c>
      <c r="F50" s="99" t="s">
        <v>35</v>
      </c>
      <c r="G50" s="96" t="s">
        <v>35</v>
      </c>
      <c r="H50" s="93" t="s">
        <v>35</v>
      </c>
      <c r="I50" s="99" t="s">
        <v>35</v>
      </c>
      <c r="J50" s="99" t="s">
        <v>35</v>
      </c>
      <c r="K50" s="99" t="s">
        <v>35</v>
      </c>
      <c r="L50" s="90" t="s">
        <v>35</v>
      </c>
      <c r="M50" s="102" t="s">
        <v>35</v>
      </c>
      <c r="N50" s="99" t="s">
        <v>35</v>
      </c>
      <c r="O50" s="99" t="s">
        <v>35</v>
      </c>
      <c r="P50" s="99" t="s">
        <v>35</v>
      </c>
      <c r="Q50" s="96" t="s">
        <v>35</v>
      </c>
      <c r="R50" s="93" t="s">
        <v>35</v>
      </c>
      <c r="S50" s="99" t="s">
        <v>35</v>
      </c>
      <c r="T50" s="99" t="s">
        <v>35</v>
      </c>
      <c r="U50" s="99" t="s">
        <v>35</v>
      </c>
      <c r="V50" s="99" t="s">
        <v>35</v>
      </c>
      <c r="W50" s="99" t="s">
        <v>35</v>
      </c>
      <c r="X50" s="99" t="s">
        <v>35</v>
      </c>
      <c r="Y50" s="99" t="s">
        <v>35</v>
      </c>
      <c r="Z50" s="99" t="s">
        <v>35</v>
      </c>
      <c r="AA50" s="99" t="s">
        <v>35</v>
      </c>
      <c r="AB50" s="90"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102" t="s">
        <v>35</v>
      </c>
      <c r="D51" s="99" t="s">
        <v>35</v>
      </c>
      <c r="E51" s="99" t="s">
        <v>35</v>
      </c>
      <c r="F51" s="99" t="s">
        <v>35</v>
      </c>
      <c r="G51" s="96" t="s">
        <v>35</v>
      </c>
      <c r="H51" s="93" t="s">
        <v>35</v>
      </c>
      <c r="I51" s="99" t="s">
        <v>35</v>
      </c>
      <c r="J51" s="99" t="s">
        <v>35</v>
      </c>
      <c r="K51" s="99" t="s">
        <v>35</v>
      </c>
      <c r="L51" s="90" t="s">
        <v>35</v>
      </c>
      <c r="M51" s="102" t="s">
        <v>35</v>
      </c>
      <c r="N51" s="99" t="s">
        <v>35</v>
      </c>
      <c r="O51" s="99" t="s">
        <v>35</v>
      </c>
      <c r="P51" s="99" t="s">
        <v>35</v>
      </c>
      <c r="Q51" s="96" t="s">
        <v>35</v>
      </c>
      <c r="R51" s="93" t="s">
        <v>35</v>
      </c>
      <c r="S51" s="99" t="s">
        <v>35</v>
      </c>
      <c r="T51" s="99" t="s">
        <v>35</v>
      </c>
      <c r="U51" s="99" t="s">
        <v>35</v>
      </c>
      <c r="V51" s="99" t="s">
        <v>35</v>
      </c>
      <c r="W51" s="99" t="s">
        <v>35</v>
      </c>
      <c r="X51" s="99" t="s">
        <v>35</v>
      </c>
      <c r="Y51" s="99" t="s">
        <v>35</v>
      </c>
      <c r="Z51" s="99" t="s">
        <v>35</v>
      </c>
      <c r="AA51" s="99" t="s">
        <v>35</v>
      </c>
      <c r="AB51" s="90"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102" t="s">
        <v>35</v>
      </c>
      <c r="D52" s="99" t="s">
        <v>35</v>
      </c>
      <c r="E52" s="99" t="s">
        <v>35</v>
      </c>
      <c r="F52" s="99" t="s">
        <v>35</v>
      </c>
      <c r="G52" s="96" t="s">
        <v>35</v>
      </c>
      <c r="H52" s="93" t="s">
        <v>35</v>
      </c>
      <c r="I52" s="99" t="s">
        <v>35</v>
      </c>
      <c r="J52" s="99" t="s">
        <v>35</v>
      </c>
      <c r="K52" s="99" t="s">
        <v>35</v>
      </c>
      <c r="L52" s="90" t="s">
        <v>35</v>
      </c>
      <c r="M52" s="102" t="s">
        <v>35</v>
      </c>
      <c r="N52" s="99" t="s">
        <v>35</v>
      </c>
      <c r="O52" s="99" t="s">
        <v>35</v>
      </c>
      <c r="P52" s="99" t="s">
        <v>35</v>
      </c>
      <c r="Q52" s="96" t="s">
        <v>35</v>
      </c>
      <c r="R52" s="93" t="s">
        <v>35</v>
      </c>
      <c r="S52" s="99" t="s">
        <v>35</v>
      </c>
      <c r="T52" s="99" t="s">
        <v>35</v>
      </c>
      <c r="U52" s="99" t="s">
        <v>35</v>
      </c>
      <c r="V52" s="99" t="s">
        <v>35</v>
      </c>
      <c r="W52" s="99" t="s">
        <v>35</v>
      </c>
      <c r="X52" s="99" t="s">
        <v>35</v>
      </c>
      <c r="Y52" s="99" t="s">
        <v>35</v>
      </c>
      <c r="Z52" s="99" t="s">
        <v>35</v>
      </c>
      <c r="AA52" s="99" t="s">
        <v>35</v>
      </c>
      <c r="AB52" s="90"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102" t="s">
        <v>35</v>
      </c>
      <c r="D53" s="99" t="s">
        <v>35</v>
      </c>
      <c r="E53" s="99" t="s">
        <v>35</v>
      </c>
      <c r="F53" s="99" t="s">
        <v>35</v>
      </c>
      <c r="G53" s="96" t="s">
        <v>35</v>
      </c>
      <c r="H53" s="93" t="s">
        <v>35</v>
      </c>
      <c r="I53" s="99" t="s">
        <v>35</v>
      </c>
      <c r="J53" s="99" t="s">
        <v>35</v>
      </c>
      <c r="K53" s="99" t="s">
        <v>35</v>
      </c>
      <c r="L53" s="90" t="s">
        <v>35</v>
      </c>
      <c r="M53" s="102" t="s">
        <v>35</v>
      </c>
      <c r="N53" s="99" t="s">
        <v>35</v>
      </c>
      <c r="O53" s="99" t="s">
        <v>35</v>
      </c>
      <c r="P53" s="99" t="s">
        <v>35</v>
      </c>
      <c r="Q53" s="96" t="s">
        <v>35</v>
      </c>
      <c r="R53" s="93" t="s">
        <v>35</v>
      </c>
      <c r="S53" s="99" t="s">
        <v>35</v>
      </c>
      <c r="T53" s="99" t="s">
        <v>35</v>
      </c>
      <c r="U53" s="99" t="s">
        <v>35</v>
      </c>
      <c r="V53" s="99" t="s">
        <v>35</v>
      </c>
      <c r="W53" s="99" t="s">
        <v>35</v>
      </c>
      <c r="X53" s="99" t="s">
        <v>35</v>
      </c>
      <c r="Y53" s="99" t="s">
        <v>35</v>
      </c>
      <c r="Z53" s="99" t="s">
        <v>35</v>
      </c>
      <c r="AA53" s="99" t="s">
        <v>35</v>
      </c>
      <c r="AB53" s="90"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102" t="s">
        <v>35</v>
      </c>
      <c r="D54" s="99" t="s">
        <v>35</v>
      </c>
      <c r="E54" s="99" t="s">
        <v>35</v>
      </c>
      <c r="F54" s="99" t="s">
        <v>35</v>
      </c>
      <c r="G54" s="96" t="s">
        <v>35</v>
      </c>
      <c r="H54" s="93" t="s">
        <v>35</v>
      </c>
      <c r="I54" s="99" t="s">
        <v>35</v>
      </c>
      <c r="J54" s="99" t="s">
        <v>35</v>
      </c>
      <c r="K54" s="99" t="s">
        <v>35</v>
      </c>
      <c r="L54" s="90" t="s">
        <v>35</v>
      </c>
      <c r="M54" s="102" t="s">
        <v>35</v>
      </c>
      <c r="N54" s="99" t="s">
        <v>35</v>
      </c>
      <c r="O54" s="99" t="s">
        <v>35</v>
      </c>
      <c r="P54" s="99" t="s">
        <v>35</v>
      </c>
      <c r="Q54" s="96" t="s">
        <v>35</v>
      </c>
      <c r="R54" s="93" t="s">
        <v>35</v>
      </c>
      <c r="S54" s="99" t="s">
        <v>35</v>
      </c>
      <c r="T54" s="99" t="s">
        <v>35</v>
      </c>
      <c r="U54" s="99" t="s">
        <v>35</v>
      </c>
      <c r="V54" s="99" t="s">
        <v>35</v>
      </c>
      <c r="W54" s="99" t="s">
        <v>35</v>
      </c>
      <c r="X54" s="99" t="s">
        <v>35</v>
      </c>
      <c r="Y54" s="99" t="s">
        <v>35</v>
      </c>
      <c r="Z54" s="99" t="s">
        <v>35</v>
      </c>
      <c r="AA54" s="99" t="s">
        <v>35</v>
      </c>
      <c r="AB54" s="90"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101" t="s">
        <v>35</v>
      </c>
      <c r="D55" s="98" t="s">
        <v>35</v>
      </c>
      <c r="E55" s="98" t="s">
        <v>35</v>
      </c>
      <c r="F55" s="98" t="s">
        <v>35</v>
      </c>
      <c r="G55" s="95" t="s">
        <v>35</v>
      </c>
      <c r="H55" s="92" t="s">
        <v>35</v>
      </c>
      <c r="I55" s="98" t="s">
        <v>35</v>
      </c>
      <c r="J55" s="98" t="s">
        <v>35</v>
      </c>
      <c r="K55" s="98" t="s">
        <v>35</v>
      </c>
      <c r="L55" s="89" t="s">
        <v>35</v>
      </c>
      <c r="M55" s="101" t="s">
        <v>35</v>
      </c>
      <c r="N55" s="98" t="s">
        <v>35</v>
      </c>
      <c r="O55" s="98" t="s">
        <v>35</v>
      </c>
      <c r="P55" s="98" t="s">
        <v>35</v>
      </c>
      <c r="Q55" s="95" t="s">
        <v>35</v>
      </c>
      <c r="R55" s="38" t="s">
        <v>35</v>
      </c>
      <c r="S55" s="37" t="s">
        <v>35</v>
      </c>
      <c r="T55" s="37" t="s">
        <v>35</v>
      </c>
      <c r="U55" s="37" t="s">
        <v>35</v>
      </c>
      <c r="V55" s="37" t="s">
        <v>35</v>
      </c>
      <c r="W55" s="37" t="s">
        <v>35</v>
      </c>
      <c r="X55" s="37" t="s">
        <v>35</v>
      </c>
      <c r="Y55" s="37" t="s">
        <v>35</v>
      </c>
      <c r="Z55" s="37" t="s">
        <v>35</v>
      </c>
      <c r="AA55" s="37" t="s">
        <v>35</v>
      </c>
      <c r="AB55" s="34"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36" t="s">
        <v>35</v>
      </c>
      <c r="BS55" s="35" t="s">
        <v>35</v>
      </c>
      <c r="BT55" s="35" t="s">
        <v>35</v>
      </c>
      <c r="BU55" s="35" t="s">
        <v>35</v>
      </c>
      <c r="BV55" s="35" t="s">
        <v>35</v>
      </c>
      <c r="BW55" s="35" t="s">
        <v>35</v>
      </c>
      <c r="BX55" s="35" t="s">
        <v>35</v>
      </c>
      <c r="BY55" s="35"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343" customFormat="true" ht="15" customHeight="true" x14ac:dyDescent="0.2">
      <c r="A56" s="340"/>
      <c r="B56" s="405"/>
      <c r="C56" s="1110" t="s">
        <v>115</v>
      </c>
      <c r="D56" s="1111"/>
      <c r="E56" s="1111"/>
      <c r="F56" s="1111"/>
      <c r="G56" s="1112"/>
      <c r="H56" s="1099" t="s">
        <v>38</v>
      </c>
      <c r="I56" s="1100"/>
      <c r="J56" s="1100"/>
      <c r="K56" s="1100"/>
      <c r="L56" s="1101"/>
      <c r="M56" s="1113" t="s">
        <v>37</v>
      </c>
      <c r="N56" s="1100"/>
      <c r="O56" s="1100"/>
      <c r="P56" s="1100"/>
      <c r="Q56" s="1101"/>
      <c r="R56" s="43" t="s">
        <v>142</v>
      </c>
      <c r="S56" s="456"/>
      <c r="T56" s="456"/>
      <c r="U56" s="456"/>
      <c r="V56" s="456"/>
      <c r="W56" s="456"/>
      <c r="X56" s="456"/>
      <c r="Y56" s="456"/>
      <c r="Z56" s="456"/>
      <c r="AA56" s="456"/>
      <c r="AB56" s="456"/>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919"/>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01"/>
      <c r="BR56" s="4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343"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0" t="s">
        <v>238</v>
      </c>
      <c r="S57" s="634" t="s">
        <v>159</v>
      </c>
      <c r="T57" s="634" t="s">
        <v>160</v>
      </c>
      <c r="U57" s="634" t="s">
        <v>161</v>
      </c>
      <c r="V57" s="634" t="s">
        <v>162</v>
      </c>
      <c r="W57" s="634" t="s">
        <v>239</v>
      </c>
      <c r="X57" s="634" t="s">
        <v>164</v>
      </c>
      <c r="Y57" s="634" t="s">
        <v>165</v>
      </c>
      <c r="Z57" s="634" t="s">
        <v>166</v>
      </c>
      <c r="AA57" s="634" t="s">
        <v>167</v>
      </c>
      <c r="AB57" s="635" t="s">
        <v>240</v>
      </c>
      <c r="AC57" s="467"/>
      <c r="AD57" s="467"/>
      <c r="AE57" s="467"/>
      <c r="AF57" s="467"/>
      <c r="AG57" s="467"/>
      <c r="AH57" s="467"/>
      <c r="AI57" s="467"/>
      <c r="AJ57" s="467"/>
      <c r="AK57" s="467"/>
      <c r="AL57" s="467"/>
      <c r="AM57" s="467"/>
      <c r="AN57" s="467"/>
      <c r="AO57" s="467"/>
      <c r="AP57" s="467"/>
      <c r="AQ57" s="467"/>
      <c r="AR57" s="467"/>
      <c r="AS57" s="467"/>
      <c r="AT57" s="467"/>
      <c r="AU57" s="467"/>
      <c r="AV57" s="467"/>
      <c r="AW57" s="467"/>
      <c r="AX57" s="467"/>
      <c r="AY57" s="467"/>
      <c r="AZ57" s="919"/>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238</v>
      </c>
      <c r="BS57" s="598" t="s">
        <v>159</v>
      </c>
      <c r="BT57" s="598" t="s">
        <v>160</v>
      </c>
      <c r="BU57" s="598" t="s">
        <v>161</v>
      </c>
      <c r="BV57" s="598" t="s">
        <v>162</v>
      </c>
      <c r="BW57" s="598" t="s">
        <v>239</v>
      </c>
      <c r="BX57" s="598" t="s">
        <v>164</v>
      </c>
      <c r="BY57" s="599" t="s">
        <v>165</v>
      </c>
      <c r="BZ57" s="599" t="s">
        <v>166</v>
      </c>
      <c r="CA57" s="599" t="s">
        <v>167</v>
      </c>
      <c r="CB57" s="599" t="s">
        <v>240</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343" customFormat="true" ht="15" customHeight="true" x14ac:dyDescent="0.2">
      <c r="A58" s="1086" t="s">
        <v>241</v>
      </c>
      <c r="B58" s="407" t="s">
        <v>242</v>
      </c>
      <c r="C58" s="156">
        <v>0.11392449088744067</v>
      </c>
      <c r="D58" s="155">
        <v>2.6088036659018154E-2</v>
      </c>
      <c r="E58" s="155">
        <v>0</v>
      </c>
      <c r="F58" s="155">
        <v>0.34772576836976959</v>
      </c>
      <c r="G58" s="154">
        <v>9.8422258442347008</v>
      </c>
      <c r="H58" s="153">
        <v>0.35769971742721118</v>
      </c>
      <c r="I58" s="155">
        <v>0.55127803954578614</v>
      </c>
      <c r="J58" s="155">
        <v>1.7593635102563874</v>
      </c>
      <c r="K58" s="155">
        <v>4.4733457176346576</v>
      </c>
      <c r="L58" s="152">
        <v>23.916972015555043</v>
      </c>
      <c r="M58" s="156">
        <v>0</v>
      </c>
      <c r="N58" s="155">
        <v>0</v>
      </c>
      <c r="O58" s="155">
        <v>3.8716774397505004E-2</v>
      </c>
      <c r="P58" s="155">
        <v>0</v>
      </c>
      <c r="Q58" s="154">
        <v>0.25646203932019124</v>
      </c>
      <c r="R58" s="153">
        <v>0.4732209035404622</v>
      </c>
      <c r="S58" s="155">
        <v>1.3339248932440864</v>
      </c>
      <c r="T58" s="155">
        <v>0.60438592905424571</v>
      </c>
      <c r="U58" s="155">
        <v>0.83051048289320972</v>
      </c>
      <c r="V58" s="155">
        <v>14.454429093974847</v>
      </c>
      <c r="W58" s="155">
        <v>4.0561807894602948</v>
      </c>
      <c r="X58" s="155">
        <v>2.0744550341730363</v>
      </c>
      <c r="Y58" s="155">
        <v>1.080020368185113</v>
      </c>
      <c r="Z58" s="155">
        <v>2.6679545022889379</v>
      </c>
      <c r="AA58" s="155">
        <v>3.2656507060831466E-2</v>
      </c>
      <c r="AB58" s="152">
        <v>0.26713169245029195</v>
      </c>
      <c r="AC58" s="467"/>
      <c r="AD58" s="467"/>
      <c r="AE58" s="467"/>
      <c r="AF58" s="467"/>
      <c r="AG58" s="467"/>
      <c r="AH58" s="467"/>
      <c r="AI58" s="467"/>
      <c r="AJ58" s="467"/>
      <c r="AK58" s="467"/>
      <c r="AL58" s="467"/>
      <c r="AM58" s="467"/>
      <c r="AN58" s="467"/>
      <c r="AO58" s="467"/>
      <c r="AP58" s="467"/>
      <c r="AQ58" s="467"/>
      <c r="AR58" s="467"/>
      <c r="AS58" s="467"/>
      <c r="AT58" s="467"/>
      <c r="AU58" s="467"/>
      <c r="AV58" s="467"/>
      <c r="AW58" s="467"/>
      <c r="AX58" s="467"/>
      <c r="AY58" s="467"/>
      <c r="AZ58" s="919"/>
      <c r="BA58" s="630"/>
      <c r="BB58" s="624"/>
      <c r="BC58" s="476"/>
      <c r="BD58" s="460"/>
      <c r="BE58" s="460"/>
      <c r="BF58" s="460"/>
      <c r="BG58" s="477"/>
      <c r="BH58" s="476"/>
      <c r="BI58" s="460"/>
      <c r="BJ58" s="460"/>
      <c r="BK58" s="460"/>
      <c r="BL58" s="477"/>
      <c r="BM58" s="476"/>
      <c r="BN58" s="460"/>
      <c r="BO58" s="460"/>
      <c r="BP58" s="460"/>
      <c r="BQ58" s="477"/>
      <c r="BR58" s="476"/>
      <c r="BS58" s="460"/>
      <c r="BT58" s="460"/>
      <c r="BU58" s="460"/>
      <c r="BV58" s="460"/>
      <c r="BW58" s="460"/>
      <c r="BX58" s="460"/>
      <c r="BY58" s="461"/>
      <c r="BZ58" s="461"/>
      <c r="CA58" s="461"/>
      <c r="CB58" s="46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343" customFormat="true" ht="15" customHeight="true" x14ac:dyDescent="0.2">
      <c r="A59" s="1087"/>
      <c r="B59" s="408" t="s">
        <v>243</v>
      </c>
      <c r="C59" s="151">
        <v>0.18802702170013086</v>
      </c>
      <c r="D59" s="150">
        <v>9.3905450665661347E-2</v>
      </c>
      <c r="E59" s="150">
        <v>0.42206562894172917</v>
      </c>
      <c r="F59" s="150">
        <v>2.3505166497073944</v>
      </c>
      <c r="G59" s="149">
        <v>25.167257690585608</v>
      </c>
      <c r="H59" s="148">
        <v>1.1391997650080379</v>
      </c>
      <c r="I59" s="150">
        <v>5.6294651142901522</v>
      </c>
      <c r="J59" s="150">
        <v>13.056105095593443</v>
      </c>
      <c r="K59" s="150">
        <v>24.966674908010315</v>
      </c>
      <c r="L59" s="147">
        <v>38.630200915075719</v>
      </c>
      <c r="M59" s="151">
        <v>0</v>
      </c>
      <c r="N59" s="150">
        <v>0.13926717602973376</v>
      </c>
      <c r="O59" s="150">
        <v>0.32829166837206636</v>
      </c>
      <c r="P59" s="150">
        <v>0.28714722245748614</v>
      </c>
      <c r="Q59" s="149">
        <v>0.73814409658936775</v>
      </c>
      <c r="R59" s="148">
        <v>1.4100358995634623</v>
      </c>
      <c r="S59" s="150">
        <v>6.3706052278926313</v>
      </c>
      <c r="T59" s="150">
        <v>3.3980455793367446</v>
      </c>
      <c r="U59" s="150">
        <v>1.3780627880157286</v>
      </c>
      <c r="V59" s="150">
        <v>29.092107882831154</v>
      </c>
      <c r="W59" s="150">
        <v>21.885085721782705</v>
      </c>
      <c r="X59" s="150">
        <v>3.8712743505309724</v>
      </c>
      <c r="Y59" s="150">
        <v>0.41580880284230615</v>
      </c>
      <c r="Z59" s="150">
        <v>7.3042896880127257</v>
      </c>
      <c r="AA59" s="150">
        <v>0.51528637116842801</v>
      </c>
      <c r="AB59" s="147">
        <v>0.91690812282441203</v>
      </c>
      <c r="AC59" s="467"/>
      <c r="AD59" s="467"/>
      <c r="AE59" s="467"/>
      <c r="AF59" s="467"/>
      <c r="AG59" s="467"/>
      <c r="AH59" s="467"/>
      <c r="AI59" s="467"/>
      <c r="AJ59" s="467"/>
      <c r="AK59" s="467"/>
      <c r="AL59" s="467"/>
      <c r="AM59" s="467"/>
      <c r="AN59" s="467"/>
      <c r="AO59" s="467"/>
      <c r="AP59" s="467"/>
      <c r="AQ59" s="467"/>
      <c r="AR59" s="467"/>
      <c r="AS59" s="467"/>
      <c r="AT59" s="467"/>
      <c r="AU59" s="467"/>
      <c r="AV59" s="467"/>
      <c r="AW59" s="467"/>
      <c r="AX59" s="467"/>
      <c r="AY59" s="467"/>
      <c r="AZ59" s="919"/>
      <c r="BA59" s="926"/>
      <c r="BB59" s="622"/>
      <c r="BC59" s="479"/>
      <c r="BD59" s="464"/>
      <c r="BE59" s="464"/>
      <c r="BF59" s="464"/>
      <c r="BG59" s="483"/>
      <c r="BH59" s="479"/>
      <c r="BI59" s="464"/>
      <c r="BJ59" s="464"/>
      <c r="BK59" s="464"/>
      <c r="BL59" s="483"/>
      <c r="BM59" s="479"/>
      <c r="BN59" s="464"/>
      <c r="BO59" s="464"/>
      <c r="BP59" s="464"/>
      <c r="BQ59" s="483"/>
      <c r="BR59" s="479"/>
      <c r="BS59" s="464"/>
      <c r="BT59" s="464"/>
      <c r="BU59" s="464"/>
      <c r="BV59" s="464"/>
      <c r="BW59" s="464"/>
      <c r="BX59" s="464"/>
      <c r="BY59" s="465"/>
      <c r="BZ59" s="465"/>
      <c r="CA59" s="465"/>
      <c r="CB59" s="465"/>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343" customFormat="true" ht="15" customHeight="true" x14ac:dyDescent="0.2">
      <c r="A60" s="1087"/>
      <c r="B60" s="408" t="s">
        <v>244</v>
      </c>
      <c r="C60" s="151">
        <v>5.2317593099930306</v>
      </c>
      <c r="D60" s="150">
        <v>4.0254226746394632</v>
      </c>
      <c r="E60" s="150">
        <v>3.8932573343986414</v>
      </c>
      <c r="F60" s="150">
        <v>10.845377861137095</v>
      </c>
      <c r="G60" s="149">
        <v>21.822870122172734</v>
      </c>
      <c r="H60" s="148">
        <v>12.879203143389271</v>
      </c>
      <c r="I60" s="150">
        <v>20.452055083417378</v>
      </c>
      <c r="J60" s="150">
        <v>29.800519827743681</v>
      </c>
      <c r="K60" s="150">
        <v>24.16933848330682</v>
      </c>
      <c r="L60" s="147">
        <v>11.12646634958864</v>
      </c>
      <c r="M60" s="151">
        <v>4.0206338875667784</v>
      </c>
      <c r="N60" s="150">
        <v>3.7007142832843378</v>
      </c>
      <c r="O60" s="150">
        <v>3.1291713323388302</v>
      </c>
      <c r="P60" s="150">
        <v>4.1548674936809507</v>
      </c>
      <c r="Q60" s="149">
        <v>5.3332895121777195</v>
      </c>
      <c r="R60" s="148">
        <v>5.1087646494346046</v>
      </c>
      <c r="S60" s="150">
        <v>16.105101933201873</v>
      </c>
      <c r="T60" s="150">
        <v>6.0514919196361765</v>
      </c>
      <c r="U60" s="150">
        <v>5.4029454496524849</v>
      </c>
      <c r="V60" s="150">
        <v>24.36490006372841</v>
      </c>
      <c r="W60" s="150">
        <v>12.040897494049593</v>
      </c>
      <c r="X60" s="150">
        <v>7.624485968228746</v>
      </c>
      <c r="Y60" s="150">
        <v>5.3329744512542536</v>
      </c>
      <c r="Z60" s="150">
        <v>13.964918089985265</v>
      </c>
      <c r="AA60" s="150">
        <v>8.6075656250047814</v>
      </c>
      <c r="AB60" s="147">
        <v>5.0886686853495142</v>
      </c>
      <c r="AC60" s="467"/>
      <c r="AD60" s="467"/>
      <c r="AE60" s="467"/>
      <c r="AF60" s="467"/>
      <c r="AG60" s="467"/>
      <c r="AH60" s="467"/>
      <c r="AI60" s="467"/>
      <c r="AJ60" s="467"/>
      <c r="AK60" s="467"/>
      <c r="AL60" s="467"/>
      <c r="AM60" s="467"/>
      <c r="AN60" s="467"/>
      <c r="AO60" s="467"/>
      <c r="AP60" s="467"/>
      <c r="AQ60" s="467"/>
      <c r="AR60" s="467"/>
      <c r="AS60" s="467"/>
      <c r="AT60" s="467"/>
      <c r="AU60" s="467"/>
      <c r="AV60" s="467"/>
      <c r="AW60" s="467"/>
      <c r="AX60" s="467"/>
      <c r="AY60" s="467"/>
      <c r="AZ60" s="919"/>
      <c r="BA60" s="926"/>
      <c r="BB60" s="622"/>
      <c r="BC60" s="479"/>
      <c r="BD60" s="464"/>
      <c r="BE60" s="464"/>
      <c r="BF60" s="464"/>
      <c r="BG60" s="483"/>
      <c r="BH60" s="479"/>
      <c r="BI60" s="464"/>
      <c r="BJ60" s="464"/>
      <c r="BK60" s="464"/>
      <c r="BL60" s="483"/>
      <c r="BM60" s="479"/>
      <c r="BN60" s="464"/>
      <c r="BO60" s="464"/>
      <c r="BP60" s="464"/>
      <c r="BQ60" s="483"/>
      <c r="BR60" s="479"/>
      <c r="BS60" s="464"/>
      <c r="BT60" s="464"/>
      <c r="BU60" s="464"/>
      <c r="BV60" s="464"/>
      <c r="BW60" s="464"/>
      <c r="BX60" s="464"/>
      <c r="BY60" s="465"/>
      <c r="BZ60" s="465"/>
      <c r="CA60" s="465"/>
      <c r="CB60" s="465"/>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343" customFormat="true" ht="15" customHeight="true" x14ac:dyDescent="0.2">
      <c r="A61" s="1087"/>
      <c r="B61" s="408" t="s">
        <v>245</v>
      </c>
      <c r="C61" s="151">
        <v>0.6497208847645195</v>
      </c>
      <c r="D61" s="150">
        <v>0.15333966060123788</v>
      </c>
      <c r="E61" s="150">
        <v>0.5896556048219701</v>
      </c>
      <c r="F61" s="150">
        <v>4.8150102234911873</v>
      </c>
      <c r="G61" s="149">
        <v>24.640368733601083</v>
      </c>
      <c r="H61" s="148">
        <v>3.0778832097550359</v>
      </c>
      <c r="I61" s="150">
        <v>11.95010783531251</v>
      </c>
      <c r="J61" s="150">
        <v>24.502568466608729</v>
      </c>
      <c r="K61" s="150">
        <v>32.223233619233376</v>
      </c>
      <c r="L61" s="147">
        <v>17.483421291558589</v>
      </c>
      <c r="M61" s="151">
        <v>0.21504052650422739</v>
      </c>
      <c r="N61" s="150">
        <v>0.1800453342958771</v>
      </c>
      <c r="O61" s="150">
        <v>0.18281944247214663</v>
      </c>
      <c r="P61" s="150">
        <v>0.59425481602019292</v>
      </c>
      <c r="Q61" s="149">
        <v>1.3979187526434393</v>
      </c>
      <c r="R61" s="148">
        <v>3.0119983956729959</v>
      </c>
      <c r="S61" s="150">
        <v>5.0905092884076275</v>
      </c>
      <c r="T61" s="150">
        <v>3.9547019785282496</v>
      </c>
      <c r="U61" s="150">
        <v>1.8462824224450656</v>
      </c>
      <c r="V61" s="150">
        <v>24.223891506925984</v>
      </c>
      <c r="W61" s="150">
        <v>19.820221741508679</v>
      </c>
      <c r="X61" s="150">
        <v>5.243279051684036</v>
      </c>
      <c r="Y61" s="150">
        <v>1.8052217344143191</v>
      </c>
      <c r="Z61" s="150">
        <v>8.1498790345548251</v>
      </c>
      <c r="AA61" s="150">
        <v>1.6013631398214287</v>
      </c>
      <c r="AB61" s="147">
        <v>2.6676031096976844</v>
      </c>
      <c r="AC61" s="467"/>
      <c r="AD61" s="467"/>
      <c r="AE61" s="467"/>
      <c r="AF61" s="467"/>
      <c r="AG61" s="467"/>
      <c r="AH61" s="467"/>
      <c r="AI61" s="467"/>
      <c r="AJ61" s="467"/>
      <c r="AK61" s="467"/>
      <c r="AL61" s="467"/>
      <c r="AM61" s="467"/>
      <c r="AN61" s="467"/>
      <c r="AO61" s="467"/>
      <c r="AP61" s="467"/>
      <c r="AQ61" s="467"/>
      <c r="AR61" s="467"/>
      <c r="AS61" s="467"/>
      <c r="AT61" s="467"/>
      <c r="AU61" s="467"/>
      <c r="AV61" s="467"/>
      <c r="AW61" s="467"/>
      <c r="AX61" s="467"/>
      <c r="AY61" s="467"/>
      <c r="AZ61" s="919"/>
      <c r="BA61" s="926"/>
      <c r="BB61" s="622"/>
      <c r="BC61" s="479"/>
      <c r="BD61" s="464"/>
      <c r="BE61" s="464"/>
      <c r="BF61" s="464"/>
      <c r="BG61" s="483"/>
      <c r="BH61" s="479"/>
      <c r="BI61" s="464"/>
      <c r="BJ61" s="464"/>
      <c r="BK61" s="464"/>
      <c r="BL61" s="483"/>
      <c r="BM61" s="479"/>
      <c r="BN61" s="464"/>
      <c r="BO61" s="464"/>
      <c r="BP61" s="464"/>
      <c r="BQ61" s="483"/>
      <c r="BR61" s="479"/>
      <c r="BS61" s="464"/>
      <c r="BT61" s="464"/>
      <c r="BU61" s="464"/>
      <c r="BV61" s="464"/>
      <c r="BW61" s="464"/>
      <c r="BX61" s="464"/>
      <c r="BY61" s="465"/>
      <c r="BZ61" s="465"/>
      <c r="CA61" s="465"/>
      <c r="CB61" s="465"/>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343" customFormat="true" ht="15" customHeight="true" x14ac:dyDescent="0.2">
      <c r="A62" s="1087"/>
      <c r="B62" s="408" t="s">
        <v>246</v>
      </c>
      <c r="C62" s="151">
        <v>20.57695258237873</v>
      </c>
      <c r="D62" s="150">
        <v>23.404635234832444</v>
      </c>
      <c r="E62" s="150">
        <v>26.028567750687632</v>
      </c>
      <c r="F62" s="150">
        <v>24.402361668257367</v>
      </c>
      <c r="G62" s="149">
        <v>4.7618715396121685</v>
      </c>
      <c r="H62" s="148">
        <v>16.794307573667098</v>
      </c>
      <c r="I62" s="150">
        <v>15.837728479811606</v>
      </c>
      <c r="J62" s="150">
        <v>7.2094440826711086</v>
      </c>
      <c r="K62" s="150">
        <v>4.2898330133853078</v>
      </c>
      <c r="L62" s="147">
        <v>2.2249991305203101</v>
      </c>
      <c r="M62" s="151">
        <v>22.067240002763373</v>
      </c>
      <c r="N62" s="150">
        <v>22.401563160318634</v>
      </c>
      <c r="O62" s="150">
        <v>24.532175966190195</v>
      </c>
      <c r="P62" s="150">
        <v>27.107491569281205</v>
      </c>
      <c r="Q62" s="149">
        <v>28.642806519621899</v>
      </c>
      <c r="R62" s="148">
        <v>19.920047026290483</v>
      </c>
      <c r="S62" s="150">
        <v>31.753027094389214</v>
      </c>
      <c r="T62" s="150">
        <v>20.877842343025854</v>
      </c>
      <c r="U62" s="150">
        <v>22.564811018120803</v>
      </c>
      <c r="V62" s="150">
        <v>0.99350331949452175</v>
      </c>
      <c r="W62" s="150">
        <v>9.7243512112830945</v>
      </c>
      <c r="X62" s="150">
        <v>24.271144679005275</v>
      </c>
      <c r="Y62" s="150">
        <v>35.436108538872801</v>
      </c>
      <c r="Z62" s="150">
        <v>15.927742535424969</v>
      </c>
      <c r="AA62" s="150">
        <v>23.405705935355531</v>
      </c>
      <c r="AB62" s="147">
        <v>14.657276515485485</v>
      </c>
      <c r="AC62" s="467"/>
      <c r="AD62" s="467"/>
      <c r="AE62" s="467"/>
      <c r="AF62" s="467"/>
      <c r="AG62" s="467"/>
      <c r="AH62" s="467"/>
      <c r="AI62" s="467"/>
      <c r="AJ62" s="467"/>
      <c r="AK62" s="467"/>
      <c r="AL62" s="467"/>
      <c r="AM62" s="467"/>
      <c r="AN62" s="467"/>
      <c r="AO62" s="467"/>
      <c r="AP62" s="467"/>
      <c r="AQ62" s="467"/>
      <c r="AR62" s="467"/>
      <c r="AS62" s="467"/>
      <c r="AT62" s="467"/>
      <c r="AU62" s="467"/>
      <c r="AV62" s="467"/>
      <c r="AW62" s="467"/>
      <c r="AX62" s="467"/>
      <c r="AY62" s="467"/>
      <c r="AZ62" s="919"/>
      <c r="BA62" s="926"/>
      <c r="BB62" s="622"/>
      <c r="BC62" s="479"/>
      <c r="BD62" s="464"/>
      <c r="BE62" s="464"/>
      <c r="BF62" s="464"/>
      <c r="BG62" s="483"/>
      <c r="BH62" s="479"/>
      <c r="BI62" s="464"/>
      <c r="BJ62" s="464"/>
      <c r="BK62" s="464"/>
      <c r="BL62" s="483"/>
      <c r="BM62" s="479"/>
      <c r="BN62" s="464"/>
      <c r="BO62" s="464"/>
      <c r="BP62" s="464"/>
      <c r="BQ62" s="483"/>
      <c r="BR62" s="479"/>
      <c r="BS62" s="464"/>
      <c r="BT62" s="464"/>
      <c r="BU62" s="464"/>
      <c r="BV62" s="464"/>
      <c r="BW62" s="464"/>
      <c r="BX62" s="464"/>
      <c r="BY62" s="465"/>
      <c r="BZ62" s="465"/>
      <c r="CA62" s="465"/>
      <c r="CB62" s="465"/>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343" customFormat="true" ht="15" customHeight="true" x14ac:dyDescent="0.2">
      <c r="A63" s="1087"/>
      <c r="B63" s="408" t="s">
        <v>247</v>
      </c>
      <c r="C63" s="151">
        <v>5.692452816740639</v>
      </c>
      <c r="D63" s="150">
        <v>2.7937102086085943</v>
      </c>
      <c r="E63" s="150">
        <v>3.2699391656505874</v>
      </c>
      <c r="F63" s="150">
        <v>5.0050712609434251</v>
      </c>
      <c r="G63" s="149">
        <v>5.6680983060191172</v>
      </c>
      <c r="H63" s="148">
        <v>8.3986618793571441</v>
      </c>
      <c r="I63" s="150">
        <v>7.4990523852431004</v>
      </c>
      <c r="J63" s="150">
        <v>7.4765580195701657</v>
      </c>
      <c r="K63" s="150">
        <v>5.8306312492926109</v>
      </c>
      <c r="L63" s="147">
        <v>3.6992468427060694</v>
      </c>
      <c r="M63" s="151">
        <v>4.5687892350994082</v>
      </c>
      <c r="N63" s="150">
        <v>3.1882618764637787</v>
      </c>
      <c r="O63" s="150">
        <v>2.8344362887360277</v>
      </c>
      <c r="P63" s="150">
        <v>3.0046752882838113</v>
      </c>
      <c r="Q63" s="149">
        <v>3.7596672829659714</v>
      </c>
      <c r="R63" s="148">
        <v>6.3817214515200824</v>
      </c>
      <c r="S63" s="150">
        <v>8.0489726631676444</v>
      </c>
      <c r="T63" s="150">
        <v>8.9355441472723349</v>
      </c>
      <c r="U63" s="150">
        <v>4.9731701708772578</v>
      </c>
      <c r="V63" s="150">
        <v>3.8716222334588499</v>
      </c>
      <c r="W63" s="150">
        <v>12.314291625263005</v>
      </c>
      <c r="X63" s="150">
        <v>2.7488555015152056</v>
      </c>
      <c r="Y63" s="150">
        <v>4.6896789004124768</v>
      </c>
      <c r="Z63" s="150">
        <v>1.4887478923000814</v>
      </c>
      <c r="AA63" s="150">
        <v>2.169211819845891</v>
      </c>
      <c r="AB63" s="147">
        <v>2.0067105250368438</v>
      </c>
      <c r="AC63" s="467"/>
      <c r="AD63" s="467"/>
      <c r="AE63" s="467"/>
      <c r="AF63" s="467"/>
      <c r="AG63" s="467"/>
      <c r="AH63" s="467"/>
      <c r="AI63" s="467"/>
      <c r="AJ63" s="467"/>
      <c r="AK63" s="467"/>
      <c r="AL63" s="467"/>
      <c r="AM63" s="467"/>
      <c r="AN63" s="467"/>
      <c r="AO63" s="467"/>
      <c r="AP63" s="467"/>
      <c r="AQ63" s="467"/>
      <c r="AR63" s="467"/>
      <c r="AS63" s="467"/>
      <c r="AT63" s="467"/>
      <c r="AU63" s="467"/>
      <c r="AV63" s="467"/>
      <c r="AW63" s="467"/>
      <c r="AX63" s="467"/>
      <c r="AY63" s="467"/>
      <c r="AZ63" s="919"/>
      <c r="BA63" s="926"/>
      <c r="BB63" s="622"/>
      <c r="BC63" s="479"/>
      <c r="BD63" s="464"/>
      <c r="BE63" s="464"/>
      <c r="BF63" s="464"/>
      <c r="BG63" s="483"/>
      <c r="BH63" s="479"/>
      <c r="BI63" s="464"/>
      <c r="BJ63" s="464"/>
      <c r="BK63" s="464"/>
      <c r="BL63" s="483"/>
      <c r="BM63" s="479"/>
      <c r="BN63" s="464"/>
      <c r="BO63" s="464"/>
      <c r="BP63" s="464"/>
      <c r="BQ63" s="483"/>
      <c r="BR63" s="479"/>
      <c r="BS63" s="464"/>
      <c r="BT63" s="464"/>
      <c r="BU63" s="464"/>
      <c r="BV63" s="464"/>
      <c r="BW63" s="464"/>
      <c r="BX63" s="464"/>
      <c r="BY63" s="465"/>
      <c r="BZ63" s="465"/>
      <c r="CA63" s="465"/>
      <c r="CB63" s="465"/>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343" customFormat="true" ht="15" customHeight="true" x14ac:dyDescent="0.2">
      <c r="A64" s="1087"/>
      <c r="B64" s="408" t="s">
        <v>248</v>
      </c>
      <c r="C64" s="151">
        <v>45.590725773775716</v>
      </c>
      <c r="D64" s="150">
        <v>43.89946388942213</v>
      </c>
      <c r="E64" s="150">
        <v>44.368480858007096</v>
      </c>
      <c r="F64" s="150">
        <v>39.874366922546876</v>
      </c>
      <c r="G64" s="149">
        <v>6.8082092105922722</v>
      </c>
      <c r="H64" s="148">
        <v>49.899021199439609</v>
      </c>
      <c r="I64" s="150">
        <v>31.98617188734092</v>
      </c>
      <c r="J64" s="150">
        <v>14.305790342076302</v>
      </c>
      <c r="K64" s="150">
        <v>3.8375828078658087</v>
      </c>
      <c r="L64" s="147">
        <v>1.1780410556602334</v>
      </c>
      <c r="M64" s="151">
        <v>42.484013885258243</v>
      </c>
      <c r="N64" s="150">
        <v>44.544651091089662</v>
      </c>
      <c r="O64" s="150">
        <v>45.410256500540598</v>
      </c>
      <c r="P64" s="150">
        <v>43.275278235582327</v>
      </c>
      <c r="Q64" s="149">
        <v>43.239983288191993</v>
      </c>
      <c r="R64" s="148">
        <v>47.256798353786237</v>
      </c>
      <c r="S64" s="150">
        <v>17.511742856310107</v>
      </c>
      <c r="T64" s="150">
        <v>49.209822532781686</v>
      </c>
      <c r="U64" s="150">
        <v>36.882165146498153</v>
      </c>
      <c r="V64" s="150">
        <v>1.748365616733081</v>
      </c>
      <c r="W64" s="150">
        <v>10.289488016576614</v>
      </c>
      <c r="X64" s="150">
        <v>41.45022964462661</v>
      </c>
      <c r="Y64" s="150">
        <v>27.347567327721951</v>
      </c>
      <c r="Z64" s="150">
        <v>38.466473404313625</v>
      </c>
      <c r="AA64" s="150">
        <v>35.624212195751923</v>
      </c>
      <c r="AB64" s="147">
        <v>49.480196712423471</v>
      </c>
      <c r="AC64" s="467"/>
      <c r="AD64" s="467"/>
      <c r="AE64" s="467"/>
      <c r="AF64" s="467"/>
      <c r="AG64" s="467"/>
      <c r="AH64" s="467"/>
      <c r="AI64" s="467"/>
      <c r="AJ64" s="467"/>
      <c r="AK64" s="467"/>
      <c r="AL64" s="467"/>
      <c r="AM64" s="467"/>
      <c r="AN64" s="467"/>
      <c r="AO64" s="467"/>
      <c r="AP64" s="467"/>
      <c r="AQ64" s="467"/>
      <c r="AR64" s="467"/>
      <c r="AS64" s="467"/>
      <c r="AT64" s="467"/>
      <c r="AU64" s="467"/>
      <c r="AV64" s="467"/>
      <c r="AW64" s="467"/>
      <c r="AX64" s="467"/>
      <c r="AY64" s="467"/>
      <c r="AZ64" s="919"/>
      <c r="BA64" s="926"/>
      <c r="BB64" s="622"/>
      <c r="BC64" s="479"/>
      <c r="BD64" s="464"/>
      <c r="BE64" s="464"/>
      <c r="BF64" s="464"/>
      <c r="BG64" s="483"/>
      <c r="BH64" s="479"/>
      <c r="BI64" s="464"/>
      <c r="BJ64" s="464"/>
      <c r="BK64" s="464"/>
      <c r="BL64" s="483"/>
      <c r="BM64" s="479"/>
      <c r="BN64" s="464"/>
      <c r="BO64" s="464"/>
      <c r="BP64" s="464"/>
      <c r="BQ64" s="483"/>
      <c r="BR64" s="479"/>
      <c r="BS64" s="464"/>
      <c r="BT64" s="464"/>
      <c r="BU64" s="464"/>
      <c r="BV64" s="464"/>
      <c r="BW64" s="464"/>
      <c r="BX64" s="464"/>
      <c r="BY64" s="465"/>
      <c r="BZ64" s="465"/>
      <c r="CA64" s="465"/>
      <c r="CB64" s="465"/>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343" customFormat="true" ht="15" customHeight="true" x14ac:dyDescent="0.2">
      <c r="A65" s="1087"/>
      <c r="B65" s="408" t="s">
        <v>249</v>
      </c>
      <c r="C65" s="151">
        <v>0.27749248816972832</v>
      </c>
      <c r="D65" s="150">
        <v>0.22962634530734402</v>
      </c>
      <c r="E65" s="150">
        <v>0.11398509000334325</v>
      </c>
      <c r="F65" s="150">
        <v>0.25096407049300729</v>
      </c>
      <c r="G65" s="149">
        <v>0.21929201736782508</v>
      </c>
      <c r="H65" s="148">
        <v>0.15355641579427665</v>
      </c>
      <c r="I65" s="150">
        <v>0.58067013035051906</v>
      </c>
      <c r="J65" s="150">
        <v>0.54364260241497642</v>
      </c>
      <c r="K65" s="150">
        <v>4.0795813562133104E-2</v>
      </c>
      <c r="L65" s="147">
        <v>0</v>
      </c>
      <c r="M65" s="151">
        <v>0.35776263101191841</v>
      </c>
      <c r="N65" s="150">
        <v>0.24356635345286695</v>
      </c>
      <c r="O65" s="150">
        <v>0.24959765917931848</v>
      </c>
      <c r="P65" s="150">
        <v>1.100022314880377E-2</v>
      </c>
      <c r="Q65" s="149">
        <v>0.11954100263344075</v>
      </c>
      <c r="R65" s="148">
        <v>0.11836998966623036</v>
      </c>
      <c r="S65" s="150">
        <v>0.30381072144125582</v>
      </c>
      <c r="T65" s="150">
        <v>2.4447765538113142</v>
      </c>
      <c r="U65" s="150">
        <v>2.2930192106897212E-2</v>
      </c>
      <c r="V65" s="150">
        <v>0</v>
      </c>
      <c r="W65" s="150">
        <v>0</v>
      </c>
      <c r="X65" s="150">
        <v>0</v>
      </c>
      <c r="Y65" s="150">
        <v>0</v>
      </c>
      <c r="Z65" s="150">
        <v>0</v>
      </c>
      <c r="AA65" s="150">
        <v>6.5276966524386498E-2</v>
      </c>
      <c r="AB65" s="147">
        <v>0.11151922951146652</v>
      </c>
      <c r="AC65" s="467"/>
      <c r="AD65" s="467"/>
      <c r="AE65" s="467"/>
      <c r="AF65" s="467"/>
      <c r="AG65" s="467"/>
      <c r="AH65" s="467"/>
      <c r="AI65" s="467"/>
      <c r="AJ65" s="467"/>
      <c r="AK65" s="467"/>
      <c r="AL65" s="467"/>
      <c r="AM65" s="467"/>
      <c r="AN65" s="467"/>
      <c r="AO65" s="467"/>
      <c r="AP65" s="467"/>
      <c r="AQ65" s="467"/>
      <c r="AR65" s="467"/>
      <c r="AS65" s="467"/>
      <c r="AT65" s="467"/>
      <c r="AU65" s="467"/>
      <c r="AV65" s="467"/>
      <c r="AW65" s="467"/>
      <c r="AX65" s="467"/>
      <c r="AY65" s="467"/>
      <c r="AZ65" s="919"/>
      <c r="BA65" s="926"/>
      <c r="BB65" s="622"/>
      <c r="BC65" s="479"/>
      <c r="BD65" s="464"/>
      <c r="BE65" s="464"/>
      <c r="BF65" s="464"/>
      <c r="BG65" s="483"/>
      <c r="BH65" s="479"/>
      <c r="BI65" s="464"/>
      <c r="BJ65" s="464"/>
      <c r="BK65" s="464"/>
      <c r="BL65" s="483"/>
      <c r="BM65" s="479"/>
      <c r="BN65" s="464"/>
      <c r="BO65" s="464"/>
      <c r="BP65" s="464"/>
      <c r="BQ65" s="483"/>
      <c r="BR65" s="479"/>
      <c r="BS65" s="464"/>
      <c r="BT65" s="464"/>
      <c r="BU65" s="464"/>
      <c r="BV65" s="464"/>
      <c r="BW65" s="464"/>
      <c r="BX65" s="464"/>
      <c r="BY65" s="465"/>
      <c r="BZ65" s="465"/>
      <c r="CA65" s="465"/>
      <c r="CB65" s="465"/>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343" customFormat="true" ht="15" customHeight="true" x14ac:dyDescent="0.2">
      <c r="A66" s="1087"/>
      <c r="B66" s="408" t="s">
        <v>250</v>
      </c>
      <c r="C66" s="151">
        <v>21.501857788194336</v>
      </c>
      <c r="D66" s="150">
        <v>25.176156703738162</v>
      </c>
      <c r="E66" s="150">
        <v>20.812471235282192</v>
      </c>
      <c r="F66" s="150">
        <v>12.018108369375057</v>
      </c>
      <c r="G66" s="149">
        <v>0.45461388762519284</v>
      </c>
      <c r="H66" s="148">
        <v>7.2450300793974201</v>
      </c>
      <c r="I66" s="150">
        <v>5.5134710446881554</v>
      </c>
      <c r="J66" s="150">
        <v>1.2352455414407726</v>
      </c>
      <c r="K66" s="150">
        <v>0.13370779487635176</v>
      </c>
      <c r="L66" s="147">
        <v>0</v>
      </c>
      <c r="M66" s="151">
        <v>26.050377360643008</v>
      </c>
      <c r="N66" s="150">
        <v>25.350090855741076</v>
      </c>
      <c r="O66" s="150">
        <v>23.140355145689519</v>
      </c>
      <c r="P66" s="150">
        <v>20.981324940002455</v>
      </c>
      <c r="Q66" s="149">
        <v>16.32972711535788</v>
      </c>
      <c r="R66" s="148">
        <v>16.224570751442993</v>
      </c>
      <c r="S66" s="150">
        <v>11.80358766468833</v>
      </c>
      <c r="T66" s="150">
        <v>4.5233890165535602</v>
      </c>
      <c r="U66" s="150">
        <v>25.427029440752769</v>
      </c>
      <c r="V66" s="150">
        <v>0</v>
      </c>
      <c r="W66" s="150">
        <v>9.5249403274195625</v>
      </c>
      <c r="X66" s="150">
        <v>12.565600310122854</v>
      </c>
      <c r="Y66" s="150">
        <v>23.735040658678155</v>
      </c>
      <c r="Z66" s="150">
        <v>12.029994853119376</v>
      </c>
      <c r="AA66" s="150">
        <v>27.72123643038384</v>
      </c>
      <c r="AB66" s="147">
        <v>24.732379194428848</v>
      </c>
      <c r="AC66" s="467"/>
      <c r="AD66" s="467"/>
      <c r="AE66" s="467"/>
      <c r="AF66" s="467"/>
      <c r="AG66" s="467"/>
      <c r="AH66" s="467"/>
      <c r="AI66" s="467"/>
      <c r="AJ66" s="467"/>
      <c r="AK66" s="467"/>
      <c r="AL66" s="467"/>
      <c r="AM66" s="467"/>
      <c r="AN66" s="467"/>
      <c r="AO66" s="467"/>
      <c r="AP66" s="467"/>
      <c r="AQ66" s="467"/>
      <c r="AR66" s="467"/>
      <c r="AS66" s="467"/>
      <c r="AT66" s="467"/>
      <c r="AU66" s="467"/>
      <c r="AV66" s="467"/>
      <c r="AW66" s="467"/>
      <c r="AX66" s="467"/>
      <c r="AY66" s="467"/>
      <c r="AZ66" s="919"/>
      <c r="BA66" s="926"/>
      <c r="BB66" s="622"/>
      <c r="BC66" s="479"/>
      <c r="BD66" s="464"/>
      <c r="BE66" s="464"/>
      <c r="BF66" s="464"/>
      <c r="BG66" s="483"/>
      <c r="BH66" s="479"/>
      <c r="BI66" s="464"/>
      <c r="BJ66" s="464"/>
      <c r="BK66" s="464"/>
      <c r="BL66" s="483"/>
      <c r="BM66" s="479"/>
      <c r="BN66" s="464"/>
      <c r="BO66" s="464"/>
      <c r="BP66" s="464"/>
      <c r="BQ66" s="483"/>
      <c r="BR66" s="479"/>
      <c r="BS66" s="464"/>
      <c r="BT66" s="464"/>
      <c r="BU66" s="464"/>
      <c r="BV66" s="464"/>
      <c r="BW66" s="464"/>
      <c r="BX66" s="464"/>
      <c r="BY66" s="465"/>
      <c r="BZ66" s="465"/>
      <c r="CA66" s="465"/>
      <c r="CB66" s="465"/>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343" customFormat="true" ht="15" customHeight="true" x14ac:dyDescent="0.2">
      <c r="A67" s="1087"/>
      <c r="B67" s="408" t="s">
        <v>251</v>
      </c>
      <c r="C67" s="151">
        <v>0</v>
      </c>
      <c r="D67" s="150">
        <v>0</v>
      </c>
      <c r="E67" s="150">
        <v>0</v>
      </c>
      <c r="F67" s="150">
        <v>0</v>
      </c>
      <c r="G67" s="149">
        <v>0.38810429514115768</v>
      </c>
      <c r="H67" s="148">
        <v>0</v>
      </c>
      <c r="I67" s="150">
        <v>0</v>
      </c>
      <c r="J67" s="150">
        <v>0</v>
      </c>
      <c r="K67" s="150">
        <v>3.4856592832626383E-2</v>
      </c>
      <c r="L67" s="147">
        <v>1.1551308751658975</v>
      </c>
      <c r="M67" s="151">
        <v>0</v>
      </c>
      <c r="N67" s="150">
        <v>0</v>
      </c>
      <c r="O67" s="150">
        <v>0</v>
      </c>
      <c r="P67" s="150">
        <v>0</v>
      </c>
      <c r="Q67" s="149">
        <v>0</v>
      </c>
      <c r="R67" s="148">
        <v>0</v>
      </c>
      <c r="S67" s="150">
        <v>0</v>
      </c>
      <c r="T67" s="150">
        <v>0</v>
      </c>
      <c r="U67" s="150">
        <v>0</v>
      </c>
      <c r="V67" s="150">
        <v>1.1876169601770465</v>
      </c>
      <c r="W67" s="150">
        <v>0.15596941902689504</v>
      </c>
      <c r="X67" s="150">
        <v>0</v>
      </c>
      <c r="Y67" s="150">
        <v>0</v>
      </c>
      <c r="Z67" s="150">
        <v>0</v>
      </c>
      <c r="AA67" s="150">
        <v>0</v>
      </c>
      <c r="AB67" s="147">
        <v>0</v>
      </c>
      <c r="AC67" s="467"/>
      <c r="AD67" s="467"/>
      <c r="AE67" s="467"/>
      <c r="AF67" s="467"/>
      <c r="AG67" s="467"/>
      <c r="AH67" s="467"/>
      <c r="AI67" s="467"/>
      <c r="AJ67" s="467"/>
      <c r="AK67" s="467"/>
      <c r="AL67" s="467"/>
      <c r="AM67" s="467"/>
      <c r="AN67" s="467"/>
      <c r="AO67" s="467"/>
      <c r="AP67" s="467"/>
      <c r="AQ67" s="467"/>
      <c r="AR67" s="467"/>
      <c r="AS67" s="467"/>
      <c r="AT67" s="467"/>
      <c r="AU67" s="467"/>
      <c r="AV67" s="467"/>
      <c r="AW67" s="467"/>
      <c r="AX67" s="467"/>
      <c r="AY67" s="467"/>
      <c r="AZ67" s="919"/>
      <c r="BA67" s="926"/>
      <c r="BB67" s="622"/>
      <c r="BC67" s="479"/>
      <c r="BD67" s="464"/>
      <c r="BE67" s="464"/>
      <c r="BF67" s="464"/>
      <c r="BG67" s="483"/>
      <c r="BH67" s="479"/>
      <c r="BI67" s="464"/>
      <c r="BJ67" s="464"/>
      <c r="BK67" s="464"/>
      <c r="BL67" s="483"/>
      <c r="BM67" s="479"/>
      <c r="BN67" s="464"/>
      <c r="BO67" s="464"/>
      <c r="BP67" s="464"/>
      <c r="BQ67" s="483"/>
      <c r="BR67" s="479"/>
      <c r="BS67" s="464"/>
      <c r="BT67" s="464"/>
      <c r="BU67" s="464"/>
      <c r="BV67" s="464"/>
      <c r="BW67" s="464"/>
      <c r="BX67" s="464"/>
      <c r="BY67" s="465"/>
      <c r="BZ67" s="465"/>
      <c r="CA67" s="465"/>
      <c r="CB67" s="465"/>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343" customFormat="true" ht="15" customHeight="true" x14ac:dyDescent="0.2">
      <c r="A68" s="1087"/>
      <c r="B68" s="408" t="s">
        <v>252</v>
      </c>
      <c r="C68" s="151">
        <v>0.17393323899476834</v>
      </c>
      <c r="D68" s="150">
        <v>0.15743852813563675</v>
      </c>
      <c r="E68" s="150">
        <v>0.43087758572299595</v>
      </c>
      <c r="F68" s="150">
        <v>9.0497205678737799E-2</v>
      </c>
      <c r="G68" s="149">
        <v>0.20910743530428541</v>
      </c>
      <c r="H68" s="148">
        <v>5.5437016764853728E-2</v>
      </c>
      <c r="I68" s="150">
        <v>0</v>
      </c>
      <c r="J68" s="150">
        <v>0.11076251162456864</v>
      </c>
      <c r="K68" s="150">
        <v>0</v>
      </c>
      <c r="L68" s="147">
        <v>0.53038765064668913</v>
      </c>
      <c r="M68" s="151">
        <v>0.23145834237756222</v>
      </c>
      <c r="N68" s="150">
        <v>0.20935685241828114</v>
      </c>
      <c r="O68" s="150">
        <v>4.8300383392671835E-2</v>
      </c>
      <c r="P68" s="150">
        <v>0.56766230054156819</v>
      </c>
      <c r="Q68" s="149">
        <v>0.18246039049791044</v>
      </c>
      <c r="R68" s="148">
        <v>9.4472579082423E-2</v>
      </c>
      <c r="S68" s="150">
        <v>1.6691983813157796</v>
      </c>
      <c r="T68" s="150">
        <v>0</v>
      </c>
      <c r="U68" s="150">
        <v>0.6720928886375922</v>
      </c>
      <c r="V68" s="150">
        <v>0</v>
      </c>
      <c r="W68" s="150">
        <v>0.18857365362945352</v>
      </c>
      <c r="X68" s="150">
        <v>0.1506754601135829</v>
      </c>
      <c r="Y68" s="150">
        <v>0.12010568212866227</v>
      </c>
      <c r="Z68" s="150">
        <v>0</v>
      </c>
      <c r="AA68" s="150">
        <v>0.16584778105513254</v>
      </c>
      <c r="AB68" s="147">
        <v>0</v>
      </c>
      <c r="AC68" s="467"/>
      <c r="AD68" s="467"/>
      <c r="AE68" s="467"/>
      <c r="AF68" s="467"/>
      <c r="AG68" s="467"/>
      <c r="AH68" s="467"/>
      <c r="AI68" s="467"/>
      <c r="AJ68" s="467"/>
      <c r="AK68" s="467"/>
      <c r="AL68" s="467"/>
      <c r="AM68" s="467"/>
      <c r="AN68" s="467"/>
      <c r="AO68" s="467"/>
      <c r="AP68" s="467"/>
      <c r="AQ68" s="467"/>
      <c r="AR68" s="467"/>
      <c r="AS68" s="467"/>
      <c r="AT68" s="467"/>
      <c r="AU68" s="467"/>
      <c r="AV68" s="467"/>
      <c r="AW68" s="467"/>
      <c r="AX68" s="467"/>
      <c r="AY68" s="467"/>
      <c r="AZ68" s="919"/>
      <c r="BA68" s="926"/>
      <c r="BB68" s="622"/>
      <c r="BC68" s="479"/>
      <c r="BD68" s="464"/>
      <c r="BE68" s="464"/>
      <c r="BF68" s="464"/>
      <c r="BG68" s="483"/>
      <c r="BH68" s="479"/>
      <c r="BI68" s="464"/>
      <c r="BJ68" s="464"/>
      <c r="BK68" s="464"/>
      <c r="BL68" s="483"/>
      <c r="BM68" s="479"/>
      <c r="BN68" s="464"/>
      <c r="BO68" s="464"/>
      <c r="BP68" s="464"/>
      <c r="BQ68" s="483"/>
      <c r="BR68" s="479"/>
      <c r="BS68" s="464"/>
      <c r="BT68" s="464"/>
      <c r="BU68" s="464"/>
      <c r="BV68" s="464"/>
      <c r="BW68" s="464"/>
      <c r="BX68" s="464"/>
      <c r="BY68" s="465"/>
      <c r="BZ68" s="465"/>
      <c r="CA68" s="465"/>
      <c r="CB68" s="465"/>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343" customFormat="true" ht="15" customHeight="true" x14ac:dyDescent="0.2">
      <c r="A69" s="1087"/>
      <c r="B69" s="408" t="s">
        <v>253</v>
      </c>
      <c r="C69" s="151">
        <v>3.1536044008589185E-3</v>
      </c>
      <c r="D69" s="150">
        <v>4.0213267390122515E-2</v>
      </c>
      <c r="E69" s="150">
        <v>7.0699746483589773E-2</v>
      </c>
      <c r="F69" s="150">
        <v>0</v>
      </c>
      <c r="G69" s="149">
        <v>1.7980917743213781E-2</v>
      </c>
      <c r="H69" s="148">
        <v>0</v>
      </c>
      <c r="I69" s="150">
        <v>0</v>
      </c>
      <c r="J69" s="150">
        <v>0</v>
      </c>
      <c r="K69" s="150">
        <v>0</v>
      </c>
      <c r="L69" s="147">
        <v>5.5133873522993232E-2</v>
      </c>
      <c r="M69" s="151">
        <v>4.6841287753346707E-3</v>
      </c>
      <c r="N69" s="150">
        <v>4.2483016905690354E-2</v>
      </c>
      <c r="O69" s="150">
        <v>0.10587883869114503</v>
      </c>
      <c r="P69" s="150">
        <v>1.6297911001083607E-2</v>
      </c>
      <c r="Q69" s="149">
        <v>0</v>
      </c>
      <c r="R69" s="148">
        <v>0</v>
      </c>
      <c r="S69" s="150">
        <v>9.5192759416334143E-3</v>
      </c>
      <c r="T69" s="150">
        <v>0</v>
      </c>
      <c r="U69" s="150">
        <v>0</v>
      </c>
      <c r="V69" s="150">
        <v>6.3563322676134543E-2</v>
      </c>
      <c r="W69" s="150">
        <v>0</v>
      </c>
      <c r="X69" s="150">
        <v>0</v>
      </c>
      <c r="Y69" s="150">
        <v>3.747353548984067E-2</v>
      </c>
      <c r="Z69" s="150">
        <v>0</v>
      </c>
      <c r="AA69" s="150">
        <v>9.1637228027319176E-2</v>
      </c>
      <c r="AB69" s="147">
        <v>7.1606212791684387E-2</v>
      </c>
      <c r="AC69" s="467"/>
      <c r="AD69" s="467"/>
      <c r="AE69" s="467"/>
      <c r="AF69" s="467"/>
      <c r="AG69" s="467"/>
      <c r="AH69" s="467"/>
      <c r="AI69" s="467"/>
      <c r="AJ69" s="467"/>
      <c r="AK69" s="467"/>
      <c r="AL69" s="467"/>
      <c r="AM69" s="467"/>
      <c r="AN69" s="467"/>
      <c r="AO69" s="467"/>
      <c r="AP69" s="467"/>
      <c r="AQ69" s="467"/>
      <c r="AR69" s="467"/>
      <c r="AS69" s="467"/>
      <c r="AT69" s="467"/>
      <c r="AU69" s="467"/>
      <c r="AV69" s="467"/>
      <c r="AW69" s="467"/>
      <c r="AX69" s="467"/>
      <c r="AY69" s="467"/>
      <c r="AZ69" s="919"/>
      <c r="BA69" s="926"/>
      <c r="BB69" s="622"/>
      <c r="BC69" s="479"/>
      <c r="BD69" s="464"/>
      <c r="BE69" s="464"/>
      <c r="BF69" s="464"/>
      <c r="BG69" s="483"/>
      <c r="BH69" s="479"/>
      <c r="BI69" s="464"/>
      <c r="BJ69" s="464"/>
      <c r="BK69" s="464"/>
      <c r="BL69" s="483"/>
      <c r="BM69" s="479"/>
      <c r="BN69" s="464"/>
      <c r="BO69" s="464"/>
      <c r="BP69" s="464"/>
      <c r="BQ69" s="483"/>
      <c r="BR69" s="479"/>
      <c r="BS69" s="464"/>
      <c r="BT69" s="464"/>
      <c r="BU69" s="464"/>
      <c r="BV69" s="464"/>
      <c r="BW69" s="464"/>
      <c r="BX69" s="464"/>
      <c r="BY69" s="465"/>
      <c r="BZ69" s="465"/>
      <c r="CA69" s="465"/>
      <c r="CB69" s="465"/>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343" customFormat="true" ht="15" customHeight="true" x14ac:dyDescent="0.2">
      <c r="A70" s="173"/>
      <c r="B70" s="167"/>
      <c r="C70" s="151"/>
      <c r="D70" s="150"/>
      <c r="E70" s="150"/>
      <c r="F70" s="150"/>
      <c r="G70" s="149"/>
      <c r="H70" s="148"/>
      <c r="I70" s="150"/>
      <c r="J70" s="150"/>
      <c r="K70" s="150"/>
      <c r="L70" s="147"/>
      <c r="M70" s="151"/>
      <c r="N70" s="150"/>
      <c r="O70" s="150"/>
      <c r="P70" s="150"/>
      <c r="Q70" s="149"/>
      <c r="R70" s="148"/>
      <c r="S70" s="150"/>
      <c r="T70" s="150"/>
      <c r="U70" s="150"/>
      <c r="V70" s="150"/>
      <c r="W70" s="150"/>
      <c r="X70" s="150"/>
      <c r="Y70" s="150"/>
      <c r="Z70" s="150"/>
      <c r="AA70" s="150"/>
      <c r="AB70" s="147"/>
      <c r="AC70" s="467"/>
      <c r="AD70" s="467"/>
      <c r="AE70" s="467"/>
      <c r="AF70" s="467"/>
      <c r="AG70" s="467"/>
      <c r="AH70" s="467"/>
      <c r="AI70" s="467"/>
      <c r="AJ70" s="467"/>
      <c r="AK70" s="467"/>
      <c r="AL70" s="467"/>
      <c r="AM70" s="467"/>
      <c r="AN70" s="467"/>
      <c r="AO70" s="467"/>
      <c r="AP70" s="467"/>
      <c r="AQ70" s="467"/>
      <c r="AR70" s="467"/>
      <c r="AS70" s="467"/>
      <c r="AT70" s="467"/>
      <c r="AU70" s="467"/>
      <c r="AV70" s="467"/>
      <c r="AW70" s="467"/>
      <c r="AX70" s="467"/>
      <c r="AY70" s="467"/>
      <c r="AZ70" s="919"/>
      <c r="BA70" s="926"/>
      <c r="BB70" s="622"/>
      <c r="BC70" s="479"/>
      <c r="BD70" s="464"/>
      <c r="BE70" s="464"/>
      <c r="BF70" s="464"/>
      <c r="BG70" s="483"/>
      <c r="BH70" s="479"/>
      <c r="BI70" s="464"/>
      <c r="BJ70" s="464"/>
      <c r="BK70" s="464"/>
      <c r="BL70" s="483"/>
      <c r="BM70" s="479"/>
      <c r="BN70" s="464"/>
      <c r="BO70" s="464"/>
      <c r="BP70" s="464"/>
      <c r="BQ70" s="483"/>
      <c r="BR70" s="479"/>
      <c r="BS70" s="464"/>
      <c r="BT70" s="464"/>
      <c r="BU70" s="464"/>
      <c r="BV70" s="464"/>
      <c r="BW70" s="464"/>
      <c r="BX70" s="464"/>
      <c r="BY70" s="465"/>
      <c r="BZ70" s="465"/>
      <c r="CA70" s="465"/>
      <c r="CB70" s="465"/>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343" customFormat="true" ht="15" customHeight="true" x14ac:dyDescent="0.2">
      <c r="A71" s="173"/>
      <c r="B71" s="167"/>
      <c r="C71" s="151"/>
      <c r="D71" s="150"/>
      <c r="E71" s="150"/>
      <c r="F71" s="150"/>
      <c r="G71" s="149"/>
      <c r="H71" s="148"/>
      <c r="I71" s="150"/>
      <c r="J71" s="150"/>
      <c r="K71" s="150"/>
      <c r="L71" s="147"/>
      <c r="M71" s="151"/>
      <c r="N71" s="150"/>
      <c r="O71" s="150"/>
      <c r="P71" s="150"/>
      <c r="Q71" s="149"/>
      <c r="R71" s="148"/>
      <c r="S71" s="150"/>
      <c r="T71" s="150"/>
      <c r="U71" s="150"/>
      <c r="V71" s="150"/>
      <c r="W71" s="150"/>
      <c r="X71" s="150"/>
      <c r="Y71" s="150"/>
      <c r="Z71" s="150"/>
      <c r="AA71" s="150"/>
      <c r="AB71" s="147"/>
      <c r="AC71" s="467"/>
      <c r="AD71" s="467"/>
      <c r="AE71" s="467"/>
      <c r="AF71" s="467"/>
      <c r="AG71" s="467"/>
      <c r="AH71" s="467"/>
      <c r="AI71" s="467"/>
      <c r="AJ71" s="467"/>
      <c r="AK71" s="467"/>
      <c r="AL71" s="467"/>
      <c r="AM71" s="467"/>
      <c r="AN71" s="467"/>
      <c r="AO71" s="467"/>
      <c r="AP71" s="467"/>
      <c r="AQ71" s="467"/>
      <c r="AR71" s="467"/>
      <c r="AS71" s="467"/>
      <c r="AT71" s="467"/>
      <c r="AU71" s="467"/>
      <c r="AV71" s="467"/>
      <c r="AW71" s="467"/>
      <c r="AX71" s="467"/>
      <c r="AY71" s="467"/>
      <c r="AZ71" s="919"/>
      <c r="BA71" s="926"/>
      <c r="BB71" s="622"/>
      <c r="BC71" s="479"/>
      <c r="BD71" s="464"/>
      <c r="BE71" s="464"/>
      <c r="BF71" s="464"/>
      <c r="BG71" s="483"/>
      <c r="BH71" s="479"/>
      <c r="BI71" s="464"/>
      <c r="BJ71" s="464"/>
      <c r="BK71" s="464"/>
      <c r="BL71" s="483"/>
      <c r="BM71" s="479"/>
      <c r="BN71" s="464"/>
      <c r="BO71" s="464"/>
      <c r="BP71" s="464"/>
      <c r="BQ71" s="483"/>
      <c r="BR71" s="479"/>
      <c r="BS71" s="464"/>
      <c r="BT71" s="464"/>
      <c r="BU71" s="464"/>
      <c r="BV71" s="464"/>
      <c r="BW71" s="464"/>
      <c r="BX71" s="464"/>
      <c r="BY71" s="465"/>
      <c r="BZ71" s="465"/>
      <c r="CA71" s="465"/>
      <c r="CB71" s="465"/>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343" customFormat="true" ht="15" customHeight="true" x14ac:dyDescent="0.2">
      <c r="A72" s="173"/>
      <c r="B72" s="167"/>
      <c r="C72" s="151"/>
      <c r="D72" s="150"/>
      <c r="E72" s="150"/>
      <c r="F72" s="150"/>
      <c r="G72" s="149"/>
      <c r="H72" s="148"/>
      <c r="I72" s="150"/>
      <c r="J72" s="150"/>
      <c r="K72" s="150"/>
      <c r="L72" s="147"/>
      <c r="M72" s="151"/>
      <c r="N72" s="150"/>
      <c r="O72" s="150"/>
      <c r="P72" s="150"/>
      <c r="Q72" s="149"/>
      <c r="R72" s="148"/>
      <c r="S72" s="150"/>
      <c r="T72" s="150"/>
      <c r="U72" s="150"/>
      <c r="V72" s="150"/>
      <c r="W72" s="150"/>
      <c r="X72" s="150"/>
      <c r="Y72" s="150"/>
      <c r="Z72" s="150"/>
      <c r="AA72" s="150"/>
      <c r="AB72" s="147"/>
      <c r="AC72" s="467"/>
      <c r="AD72" s="467"/>
      <c r="AE72" s="467"/>
      <c r="AF72" s="467"/>
      <c r="AG72" s="467"/>
      <c r="AH72" s="467"/>
      <c r="AI72" s="467"/>
      <c r="AJ72" s="467"/>
      <c r="AK72" s="467"/>
      <c r="AL72" s="467"/>
      <c r="AM72" s="467"/>
      <c r="AN72" s="467"/>
      <c r="AO72" s="467"/>
      <c r="AP72" s="467"/>
      <c r="AQ72" s="467"/>
      <c r="AR72" s="467"/>
      <c r="AS72" s="467"/>
      <c r="AT72" s="467"/>
      <c r="AU72" s="467"/>
      <c r="AV72" s="467"/>
      <c r="AW72" s="467"/>
      <c r="AX72" s="467"/>
      <c r="AY72" s="467"/>
      <c r="AZ72" s="919"/>
      <c r="BA72" s="926"/>
      <c r="BB72" s="622"/>
      <c r="BC72" s="479"/>
      <c r="BD72" s="464"/>
      <c r="BE72" s="464"/>
      <c r="BF72" s="464"/>
      <c r="BG72" s="483"/>
      <c r="BH72" s="479"/>
      <c r="BI72" s="464"/>
      <c r="BJ72" s="464"/>
      <c r="BK72" s="464"/>
      <c r="BL72" s="483"/>
      <c r="BM72" s="479"/>
      <c r="BN72" s="464"/>
      <c r="BO72" s="464"/>
      <c r="BP72" s="464"/>
      <c r="BQ72" s="483"/>
      <c r="BR72" s="479"/>
      <c r="BS72" s="464"/>
      <c r="BT72" s="464"/>
      <c r="BU72" s="464"/>
      <c r="BV72" s="464"/>
      <c r="BW72" s="464"/>
      <c r="BX72" s="464"/>
      <c r="BY72" s="465"/>
      <c r="BZ72" s="465"/>
      <c r="CA72" s="465"/>
      <c r="CB72" s="465"/>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343" customFormat="true" ht="15" customHeight="true" x14ac:dyDescent="0.2">
      <c r="A73" s="173"/>
      <c r="B73" s="167"/>
      <c r="C73" s="151"/>
      <c r="D73" s="150"/>
      <c r="E73" s="150"/>
      <c r="F73" s="150"/>
      <c r="G73" s="149"/>
      <c r="H73" s="148"/>
      <c r="I73" s="150"/>
      <c r="J73" s="150"/>
      <c r="K73" s="150"/>
      <c r="L73" s="147"/>
      <c r="M73" s="151"/>
      <c r="N73" s="150"/>
      <c r="O73" s="150"/>
      <c r="P73" s="150"/>
      <c r="Q73" s="149"/>
      <c r="R73" s="148"/>
      <c r="S73" s="150"/>
      <c r="T73" s="150"/>
      <c r="U73" s="150"/>
      <c r="V73" s="150"/>
      <c r="W73" s="150"/>
      <c r="X73" s="150"/>
      <c r="Y73" s="150"/>
      <c r="Z73" s="150"/>
      <c r="AA73" s="150"/>
      <c r="AB73" s="147"/>
      <c r="AC73" s="467"/>
      <c r="AD73" s="467"/>
      <c r="AE73" s="467"/>
      <c r="AF73" s="467"/>
      <c r="AG73" s="467"/>
      <c r="AH73" s="467"/>
      <c r="AI73" s="467"/>
      <c r="AJ73" s="467"/>
      <c r="AK73" s="467"/>
      <c r="AL73" s="467"/>
      <c r="AM73" s="467"/>
      <c r="AN73" s="467"/>
      <c r="AO73" s="467"/>
      <c r="AP73" s="467"/>
      <c r="AQ73" s="467"/>
      <c r="AR73" s="467"/>
      <c r="AS73" s="467"/>
      <c r="AT73" s="467"/>
      <c r="AU73" s="467"/>
      <c r="AV73" s="467"/>
      <c r="AW73" s="467"/>
      <c r="AX73" s="467"/>
      <c r="AY73" s="467"/>
      <c r="AZ73" s="919"/>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343" customFormat="true" ht="15" customHeight="true" x14ac:dyDescent="0.2">
      <c r="A74" s="173"/>
      <c r="B74" s="167"/>
      <c r="C74" s="151"/>
      <c r="D74" s="150"/>
      <c r="E74" s="150"/>
      <c r="F74" s="150"/>
      <c r="G74" s="149"/>
      <c r="H74" s="148"/>
      <c r="I74" s="150"/>
      <c r="J74" s="150"/>
      <c r="K74" s="150"/>
      <c r="L74" s="147"/>
      <c r="M74" s="151"/>
      <c r="N74" s="150"/>
      <c r="O74" s="150"/>
      <c r="P74" s="150"/>
      <c r="Q74" s="149"/>
      <c r="R74" s="148"/>
      <c r="S74" s="150"/>
      <c r="T74" s="150"/>
      <c r="U74" s="150"/>
      <c r="V74" s="150"/>
      <c r="W74" s="150"/>
      <c r="X74" s="150"/>
      <c r="Y74" s="150"/>
      <c r="Z74" s="150"/>
      <c r="AA74" s="150"/>
      <c r="AB74" s="147"/>
      <c r="AC74" s="467"/>
      <c r="AD74" s="467"/>
      <c r="AE74" s="467"/>
      <c r="AF74" s="467"/>
      <c r="AG74" s="467"/>
      <c r="AH74" s="467"/>
      <c r="AI74" s="467"/>
      <c r="AJ74" s="467"/>
      <c r="AK74" s="467"/>
      <c r="AL74" s="467"/>
      <c r="AM74" s="467"/>
      <c r="AN74" s="467"/>
      <c r="AO74" s="467"/>
      <c r="AP74" s="467"/>
      <c r="AQ74" s="467"/>
      <c r="AR74" s="467"/>
      <c r="AS74" s="467"/>
      <c r="AT74" s="467"/>
      <c r="AU74" s="467"/>
      <c r="AV74" s="467"/>
      <c r="AW74" s="467"/>
      <c r="AX74" s="467"/>
      <c r="AY74" s="467"/>
      <c r="AZ74" s="919"/>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343" customFormat="true" ht="15" customHeight="true" x14ac:dyDescent="0.2">
      <c r="A75" s="173"/>
      <c r="B75" s="167"/>
      <c r="C75" s="151"/>
      <c r="D75" s="150"/>
      <c r="E75" s="150"/>
      <c r="F75" s="150"/>
      <c r="G75" s="149"/>
      <c r="H75" s="148"/>
      <c r="I75" s="150"/>
      <c r="J75" s="150"/>
      <c r="K75" s="150"/>
      <c r="L75" s="147"/>
      <c r="M75" s="151"/>
      <c r="N75" s="150"/>
      <c r="O75" s="150"/>
      <c r="P75" s="150"/>
      <c r="Q75" s="149"/>
      <c r="R75" s="148"/>
      <c r="S75" s="150"/>
      <c r="T75" s="150"/>
      <c r="U75" s="150"/>
      <c r="V75" s="150"/>
      <c r="W75" s="150"/>
      <c r="X75" s="150"/>
      <c r="Y75" s="150"/>
      <c r="Z75" s="150"/>
      <c r="AA75" s="150"/>
      <c r="AB75" s="147"/>
      <c r="AC75" s="467"/>
      <c r="AD75" s="467"/>
      <c r="AE75" s="467"/>
      <c r="AF75" s="467"/>
      <c r="AG75" s="467"/>
      <c r="AH75" s="467"/>
      <c r="AI75" s="467"/>
      <c r="AJ75" s="467"/>
      <c r="AK75" s="467"/>
      <c r="AL75" s="467"/>
      <c r="AM75" s="467"/>
      <c r="AN75" s="467"/>
      <c r="AO75" s="467"/>
      <c r="AP75" s="467"/>
      <c r="AQ75" s="467"/>
      <c r="AR75" s="467"/>
      <c r="AS75" s="467"/>
      <c r="AT75" s="467"/>
      <c r="AU75" s="467"/>
      <c r="AV75" s="467"/>
      <c r="AW75" s="467"/>
      <c r="AX75" s="467"/>
      <c r="AY75" s="467"/>
      <c r="AZ75" s="919"/>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343" customFormat="true" ht="15" customHeight="true" x14ac:dyDescent="0.2">
      <c r="A76" s="173"/>
      <c r="B76" s="167"/>
      <c r="C76" s="151"/>
      <c r="D76" s="150"/>
      <c r="E76" s="150"/>
      <c r="F76" s="150"/>
      <c r="G76" s="149"/>
      <c r="H76" s="148"/>
      <c r="I76" s="150"/>
      <c r="J76" s="150"/>
      <c r="K76" s="150"/>
      <c r="L76" s="147"/>
      <c r="M76" s="151"/>
      <c r="N76" s="150"/>
      <c r="O76" s="150"/>
      <c r="P76" s="150"/>
      <c r="Q76" s="149"/>
      <c r="R76" s="148"/>
      <c r="S76" s="150"/>
      <c r="T76" s="150"/>
      <c r="U76" s="150"/>
      <c r="V76" s="150"/>
      <c r="W76" s="150"/>
      <c r="X76" s="150"/>
      <c r="Y76" s="150"/>
      <c r="Z76" s="150"/>
      <c r="AA76" s="150"/>
      <c r="AB76" s="147"/>
      <c r="AC76" s="467"/>
      <c r="AD76" s="467"/>
      <c r="AE76" s="467"/>
      <c r="AF76" s="467"/>
      <c r="AG76" s="467"/>
      <c r="AH76" s="467"/>
      <c r="AI76" s="467"/>
      <c r="AJ76" s="467"/>
      <c r="AK76" s="467"/>
      <c r="AL76" s="467"/>
      <c r="AM76" s="467"/>
      <c r="AN76" s="467"/>
      <c r="AO76" s="467"/>
      <c r="AP76" s="467"/>
      <c r="AQ76" s="467"/>
      <c r="AR76" s="467"/>
      <c r="AS76" s="467"/>
      <c r="AT76" s="467"/>
      <c r="AU76" s="467"/>
      <c r="AV76" s="467"/>
      <c r="AW76" s="467"/>
      <c r="AX76" s="467"/>
      <c r="AY76" s="467"/>
      <c r="AZ76" s="919"/>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343" customFormat="true" ht="15" customHeight="true" x14ac:dyDescent="0.2">
      <c r="A77" s="173"/>
      <c r="B77" s="167"/>
      <c r="C77" s="151"/>
      <c r="D77" s="150"/>
      <c r="E77" s="150"/>
      <c r="F77" s="150"/>
      <c r="G77" s="149"/>
      <c r="H77" s="148"/>
      <c r="I77" s="150"/>
      <c r="J77" s="150"/>
      <c r="K77" s="150"/>
      <c r="L77" s="147"/>
      <c r="M77" s="151"/>
      <c r="N77" s="150"/>
      <c r="O77" s="150"/>
      <c r="P77" s="150"/>
      <c r="Q77" s="149"/>
      <c r="R77" s="148"/>
      <c r="S77" s="150"/>
      <c r="T77" s="150"/>
      <c r="U77" s="150"/>
      <c r="V77" s="150"/>
      <c r="W77" s="150"/>
      <c r="X77" s="150"/>
      <c r="Y77" s="150"/>
      <c r="Z77" s="150"/>
      <c r="AA77" s="150"/>
      <c r="AB77" s="147"/>
      <c r="AC77" s="467"/>
      <c r="AD77" s="467"/>
      <c r="AE77" s="467"/>
      <c r="AF77" s="467"/>
      <c r="AG77" s="467"/>
      <c r="AH77" s="467"/>
      <c r="AI77" s="467"/>
      <c r="AJ77" s="467"/>
      <c r="AK77" s="467"/>
      <c r="AL77" s="467"/>
      <c r="AM77" s="467"/>
      <c r="AN77" s="467"/>
      <c r="AO77" s="467"/>
      <c r="AP77" s="467"/>
      <c r="AQ77" s="467"/>
      <c r="AR77" s="467"/>
      <c r="AS77" s="467"/>
      <c r="AT77" s="467"/>
      <c r="AU77" s="467"/>
      <c r="AV77" s="467"/>
      <c r="AW77" s="467"/>
      <c r="AX77" s="467"/>
      <c r="AY77" s="467"/>
      <c r="AZ77" s="919"/>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343" customFormat="true" ht="15" customHeight="true" x14ac:dyDescent="0.2">
      <c r="A78" s="173"/>
      <c r="B78" s="167"/>
      <c r="C78" s="151"/>
      <c r="D78" s="150"/>
      <c r="E78" s="150"/>
      <c r="F78" s="150"/>
      <c r="G78" s="149"/>
      <c r="H78" s="148"/>
      <c r="I78" s="150"/>
      <c r="J78" s="150"/>
      <c r="K78" s="150"/>
      <c r="L78" s="147"/>
      <c r="M78" s="151"/>
      <c r="N78" s="150"/>
      <c r="O78" s="150"/>
      <c r="P78" s="150"/>
      <c r="Q78" s="149"/>
      <c r="R78" s="148"/>
      <c r="S78" s="150"/>
      <c r="T78" s="150"/>
      <c r="U78" s="150"/>
      <c r="V78" s="150"/>
      <c r="W78" s="150"/>
      <c r="X78" s="150"/>
      <c r="Y78" s="150"/>
      <c r="Z78" s="150"/>
      <c r="AA78" s="150"/>
      <c r="AB78" s="147"/>
      <c r="AC78" s="467"/>
      <c r="AD78" s="467"/>
      <c r="AE78" s="467"/>
      <c r="AF78" s="467"/>
      <c r="AG78" s="467"/>
      <c r="AH78" s="467"/>
      <c r="AI78" s="467"/>
      <c r="AJ78" s="467"/>
      <c r="AK78" s="467"/>
      <c r="AL78" s="467"/>
      <c r="AM78" s="467"/>
      <c r="AN78" s="467"/>
      <c r="AO78" s="467"/>
      <c r="AP78" s="467"/>
      <c r="AQ78" s="467"/>
      <c r="AR78" s="467"/>
      <c r="AS78" s="467"/>
      <c r="AT78" s="467"/>
      <c r="AU78" s="467"/>
      <c r="AV78" s="467"/>
      <c r="AW78" s="467"/>
      <c r="AX78" s="467"/>
      <c r="AY78" s="467"/>
      <c r="AZ78" s="919"/>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343" customFormat="true" ht="15" customHeight="true" x14ac:dyDescent="0.2">
      <c r="A79" s="173"/>
      <c r="B79" s="167"/>
      <c r="C79" s="151"/>
      <c r="D79" s="150"/>
      <c r="E79" s="150"/>
      <c r="F79" s="150"/>
      <c r="G79" s="149"/>
      <c r="H79" s="148"/>
      <c r="I79" s="150"/>
      <c r="J79" s="150"/>
      <c r="K79" s="150"/>
      <c r="L79" s="147"/>
      <c r="M79" s="151"/>
      <c r="N79" s="150"/>
      <c r="O79" s="150"/>
      <c r="P79" s="150"/>
      <c r="Q79" s="149"/>
      <c r="R79" s="148"/>
      <c r="S79" s="150"/>
      <c r="T79" s="150"/>
      <c r="U79" s="150"/>
      <c r="V79" s="150"/>
      <c r="W79" s="150"/>
      <c r="X79" s="150"/>
      <c r="Y79" s="150"/>
      <c r="Z79" s="150"/>
      <c r="AA79" s="150"/>
      <c r="AB79" s="147"/>
      <c r="AC79" s="467"/>
      <c r="AD79" s="467"/>
      <c r="AE79" s="467"/>
      <c r="AF79" s="467"/>
      <c r="AG79" s="467"/>
      <c r="AH79" s="467"/>
      <c r="AI79" s="467"/>
      <c r="AJ79" s="467"/>
      <c r="AK79" s="467"/>
      <c r="AL79" s="467"/>
      <c r="AM79" s="467"/>
      <c r="AN79" s="467"/>
      <c r="AO79" s="467"/>
      <c r="AP79" s="467"/>
      <c r="AQ79" s="467"/>
      <c r="AR79" s="467"/>
      <c r="AS79" s="467"/>
      <c r="AT79" s="467"/>
      <c r="AU79" s="467"/>
      <c r="AV79" s="467"/>
      <c r="AW79" s="467"/>
      <c r="AX79" s="467"/>
      <c r="AY79" s="467"/>
      <c r="AZ79" s="919"/>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343" customFormat="true" ht="15" customHeight="true" x14ac:dyDescent="0.2">
      <c r="A80" s="173"/>
      <c r="B80" s="167"/>
      <c r="C80" s="151"/>
      <c r="D80" s="150"/>
      <c r="E80" s="150"/>
      <c r="F80" s="150"/>
      <c r="G80" s="149"/>
      <c r="H80" s="148"/>
      <c r="I80" s="150"/>
      <c r="J80" s="150"/>
      <c r="K80" s="150"/>
      <c r="L80" s="147"/>
      <c r="M80" s="151"/>
      <c r="N80" s="150"/>
      <c r="O80" s="150"/>
      <c r="P80" s="150"/>
      <c r="Q80" s="149"/>
      <c r="R80" s="148"/>
      <c r="S80" s="150"/>
      <c r="T80" s="150"/>
      <c r="U80" s="150"/>
      <c r="V80" s="150"/>
      <c r="W80" s="150"/>
      <c r="X80" s="150"/>
      <c r="Y80" s="150"/>
      <c r="Z80" s="150"/>
      <c r="AA80" s="150"/>
      <c r="AB80" s="147"/>
      <c r="AC80" s="467"/>
      <c r="AD80" s="467"/>
      <c r="AE80" s="467"/>
      <c r="AF80" s="467"/>
      <c r="AG80" s="467"/>
      <c r="AH80" s="467"/>
      <c r="AI80" s="467"/>
      <c r="AJ80" s="467"/>
      <c r="AK80" s="467"/>
      <c r="AL80" s="467"/>
      <c r="AM80" s="467"/>
      <c r="AN80" s="467"/>
      <c r="AO80" s="467"/>
      <c r="AP80" s="467"/>
      <c r="AQ80" s="467"/>
      <c r="AR80" s="467"/>
      <c r="AS80" s="467"/>
      <c r="AT80" s="467"/>
      <c r="AU80" s="467"/>
      <c r="AV80" s="467"/>
      <c r="AW80" s="467"/>
      <c r="AX80" s="467"/>
      <c r="AY80" s="467"/>
      <c r="AZ80" s="919"/>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343" customFormat="true" ht="15" customHeight="true" x14ac:dyDescent="0.2">
      <c r="A81" s="173"/>
      <c r="B81" s="167"/>
      <c r="C81" s="151"/>
      <c r="D81" s="150"/>
      <c r="E81" s="150"/>
      <c r="F81" s="150"/>
      <c r="G81" s="149"/>
      <c r="H81" s="148"/>
      <c r="I81" s="150"/>
      <c r="J81" s="150"/>
      <c r="K81" s="150"/>
      <c r="L81" s="147"/>
      <c r="M81" s="151"/>
      <c r="N81" s="150"/>
      <c r="O81" s="150"/>
      <c r="P81" s="150"/>
      <c r="Q81" s="149"/>
      <c r="R81" s="148"/>
      <c r="S81" s="150"/>
      <c r="T81" s="150"/>
      <c r="U81" s="150"/>
      <c r="V81" s="150"/>
      <c r="W81" s="150"/>
      <c r="X81" s="150"/>
      <c r="Y81" s="150"/>
      <c r="Z81" s="150"/>
      <c r="AA81" s="150"/>
      <c r="AB81" s="147"/>
      <c r="AC81" s="467"/>
      <c r="AD81" s="467"/>
      <c r="AE81" s="467"/>
      <c r="AF81" s="467"/>
      <c r="AG81" s="467"/>
      <c r="AH81" s="467"/>
      <c r="AI81" s="467"/>
      <c r="AJ81" s="467"/>
      <c r="AK81" s="467"/>
      <c r="AL81" s="467"/>
      <c r="AM81" s="467"/>
      <c r="AN81" s="467"/>
      <c r="AO81" s="467"/>
      <c r="AP81" s="467"/>
      <c r="AQ81" s="467"/>
      <c r="AR81" s="467"/>
      <c r="AS81" s="467"/>
      <c r="AT81" s="467"/>
      <c r="AU81" s="467"/>
      <c r="AV81" s="467"/>
      <c r="AW81" s="467"/>
      <c r="AX81" s="467"/>
      <c r="AY81" s="467"/>
      <c r="AZ81" s="919"/>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343" customFormat="true" ht="15" customHeight="true" x14ac:dyDescent="0.2">
      <c r="A82" s="173"/>
      <c r="B82" s="167"/>
      <c r="C82" s="151"/>
      <c r="D82" s="150"/>
      <c r="E82" s="150"/>
      <c r="F82" s="150"/>
      <c r="G82" s="149"/>
      <c r="H82" s="148"/>
      <c r="I82" s="150"/>
      <c r="J82" s="150"/>
      <c r="K82" s="150"/>
      <c r="L82" s="147"/>
      <c r="M82" s="151"/>
      <c r="N82" s="150"/>
      <c r="O82" s="150"/>
      <c r="P82" s="150"/>
      <c r="Q82" s="149"/>
      <c r="R82" s="148"/>
      <c r="S82" s="150"/>
      <c r="T82" s="150"/>
      <c r="U82" s="150"/>
      <c r="V82" s="150"/>
      <c r="W82" s="150"/>
      <c r="X82" s="150"/>
      <c r="Y82" s="150"/>
      <c r="Z82" s="150"/>
      <c r="AA82" s="150"/>
      <c r="AB82" s="147"/>
      <c r="AC82" s="467"/>
      <c r="AD82" s="467"/>
      <c r="AE82" s="467"/>
      <c r="AF82" s="467"/>
      <c r="AG82" s="467"/>
      <c r="AH82" s="467"/>
      <c r="AI82" s="467"/>
      <c r="AJ82" s="467"/>
      <c r="AK82" s="467"/>
      <c r="AL82" s="467"/>
      <c r="AM82" s="467"/>
      <c r="AN82" s="467"/>
      <c r="AO82" s="467"/>
      <c r="AP82" s="467"/>
      <c r="AQ82" s="467"/>
      <c r="AR82" s="467"/>
      <c r="AS82" s="467"/>
      <c r="AT82" s="467"/>
      <c r="AU82" s="467"/>
      <c r="AV82" s="467"/>
      <c r="AW82" s="467"/>
      <c r="AX82" s="467"/>
      <c r="AY82" s="467"/>
      <c r="AZ82" s="919"/>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343" customFormat="true" ht="15" customHeight="true" x14ac:dyDescent="0.2">
      <c r="A83" s="173"/>
      <c r="B83" s="167"/>
      <c r="C83" s="151"/>
      <c r="D83" s="150"/>
      <c r="E83" s="150"/>
      <c r="F83" s="150"/>
      <c r="G83" s="149"/>
      <c r="H83" s="148"/>
      <c r="I83" s="150"/>
      <c r="J83" s="150"/>
      <c r="K83" s="150"/>
      <c r="L83" s="147"/>
      <c r="M83" s="151"/>
      <c r="N83" s="150"/>
      <c r="O83" s="150"/>
      <c r="P83" s="150"/>
      <c r="Q83" s="149"/>
      <c r="R83" s="148"/>
      <c r="S83" s="150"/>
      <c r="T83" s="150"/>
      <c r="U83" s="150"/>
      <c r="V83" s="150"/>
      <c r="W83" s="150"/>
      <c r="X83" s="150"/>
      <c r="Y83" s="150"/>
      <c r="Z83" s="150"/>
      <c r="AA83" s="150"/>
      <c r="AB83" s="147"/>
      <c r="AC83" s="467"/>
      <c r="AD83" s="467"/>
      <c r="AE83" s="467"/>
      <c r="AF83" s="467"/>
      <c r="AG83" s="467"/>
      <c r="AH83" s="467"/>
      <c r="AI83" s="467"/>
      <c r="AJ83" s="467"/>
      <c r="AK83" s="467"/>
      <c r="AL83" s="467"/>
      <c r="AM83" s="467"/>
      <c r="AN83" s="467"/>
      <c r="AO83" s="467"/>
      <c r="AP83" s="467"/>
      <c r="AQ83" s="467"/>
      <c r="AR83" s="467"/>
      <c r="AS83" s="467"/>
      <c r="AT83" s="467"/>
      <c r="AU83" s="467"/>
      <c r="AV83" s="467"/>
      <c r="AW83" s="467"/>
      <c r="AX83" s="467"/>
      <c r="AY83" s="467"/>
      <c r="AZ83" s="919"/>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343" customFormat="true" ht="15" customHeight="true" x14ac:dyDescent="0.2">
      <c r="A84" s="173"/>
      <c r="B84" s="167"/>
      <c r="C84" s="151"/>
      <c r="D84" s="150"/>
      <c r="E84" s="150"/>
      <c r="F84" s="150"/>
      <c r="G84" s="149"/>
      <c r="H84" s="148"/>
      <c r="I84" s="150"/>
      <c r="J84" s="150"/>
      <c r="K84" s="150"/>
      <c r="L84" s="147"/>
      <c r="M84" s="151"/>
      <c r="N84" s="150"/>
      <c r="O84" s="150"/>
      <c r="P84" s="150"/>
      <c r="Q84" s="149"/>
      <c r="R84" s="148"/>
      <c r="S84" s="150"/>
      <c r="T84" s="150"/>
      <c r="U84" s="150"/>
      <c r="V84" s="150"/>
      <c r="W84" s="150"/>
      <c r="X84" s="150"/>
      <c r="Y84" s="150"/>
      <c r="Z84" s="150"/>
      <c r="AA84" s="150"/>
      <c r="AB84" s="147"/>
      <c r="AC84" s="467"/>
      <c r="AD84" s="467"/>
      <c r="AE84" s="467"/>
      <c r="AF84" s="467"/>
      <c r="AG84" s="467"/>
      <c r="AH84" s="467"/>
      <c r="AI84" s="467"/>
      <c r="AJ84" s="467"/>
      <c r="AK84" s="467"/>
      <c r="AL84" s="467"/>
      <c r="AM84" s="467"/>
      <c r="AN84" s="467"/>
      <c r="AO84" s="467"/>
      <c r="AP84" s="467"/>
      <c r="AQ84" s="467"/>
      <c r="AR84" s="467"/>
      <c r="AS84" s="467"/>
      <c r="AT84" s="467"/>
      <c r="AU84" s="467"/>
      <c r="AV84" s="467"/>
      <c r="AW84" s="467"/>
      <c r="AX84" s="467"/>
      <c r="AY84" s="467"/>
      <c r="AZ84" s="919"/>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531" customFormat="true" ht="15" customHeight="true" x14ac:dyDescent="0.2">
      <c r="A85" s="173"/>
      <c r="B85" s="167"/>
      <c r="C85" s="137"/>
      <c r="D85" s="136"/>
      <c r="E85" s="136"/>
      <c r="F85" s="136"/>
      <c r="G85" s="135"/>
      <c r="H85" s="134"/>
      <c r="I85" s="136"/>
      <c r="J85" s="136"/>
      <c r="K85" s="136"/>
      <c r="L85" s="133"/>
      <c r="M85" s="137"/>
      <c r="N85" s="136"/>
      <c r="O85" s="136"/>
      <c r="P85" s="136"/>
      <c r="Q85" s="135"/>
      <c r="R85" s="134"/>
      <c r="S85" s="136"/>
      <c r="T85" s="136"/>
      <c r="U85" s="136"/>
      <c r="V85" s="136"/>
      <c r="W85" s="136"/>
      <c r="X85" s="136"/>
      <c r="Y85" s="136"/>
      <c r="Z85" s="136"/>
      <c r="AA85" s="136"/>
      <c r="AB85" s="133"/>
      <c r="AC85" s="880"/>
      <c r="AD85" s="880"/>
      <c r="AE85" s="880"/>
      <c r="AF85" s="880"/>
      <c r="AG85" s="880"/>
      <c r="AH85" s="880"/>
      <c r="AI85" s="880"/>
      <c r="AJ85" s="880"/>
      <c r="AK85" s="880"/>
      <c r="AL85" s="880"/>
      <c r="AM85" s="880"/>
      <c r="AN85" s="880"/>
      <c r="AO85" s="880"/>
      <c r="AP85" s="880"/>
      <c r="AQ85" s="880"/>
      <c r="AR85" s="880"/>
      <c r="AS85" s="880"/>
      <c r="AT85" s="880"/>
      <c r="AU85" s="880"/>
      <c r="AV85" s="880"/>
      <c r="AW85" s="880"/>
      <c r="AX85" s="880"/>
      <c r="AY85" s="880"/>
      <c r="AZ85" s="376"/>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531" customFormat="true" ht="15" customHeight="true" x14ac:dyDescent="0.2">
      <c r="A86" s="173"/>
      <c r="B86" s="167"/>
      <c r="C86" s="137"/>
      <c r="D86" s="136"/>
      <c r="E86" s="136"/>
      <c r="F86" s="136"/>
      <c r="G86" s="135"/>
      <c r="H86" s="134"/>
      <c r="I86" s="136"/>
      <c r="J86" s="136"/>
      <c r="K86" s="136"/>
      <c r="L86" s="133"/>
      <c r="M86" s="137"/>
      <c r="N86" s="136"/>
      <c r="O86" s="136"/>
      <c r="P86" s="136"/>
      <c r="Q86" s="135"/>
      <c r="R86" s="134"/>
      <c r="S86" s="136"/>
      <c r="T86" s="136"/>
      <c r="U86" s="136"/>
      <c r="V86" s="136"/>
      <c r="W86" s="136"/>
      <c r="X86" s="136"/>
      <c r="Y86" s="136"/>
      <c r="Z86" s="136"/>
      <c r="AA86" s="136"/>
      <c r="AB86" s="133"/>
      <c r="AC86" s="880"/>
      <c r="AD86" s="880"/>
      <c r="AE86" s="880"/>
      <c r="AF86" s="880"/>
      <c r="AG86" s="880"/>
      <c r="AH86" s="880"/>
      <c r="AI86" s="880"/>
      <c r="AJ86" s="880"/>
      <c r="AK86" s="880"/>
      <c r="AL86" s="880"/>
      <c r="AM86" s="880"/>
      <c r="AN86" s="880"/>
      <c r="AO86" s="880"/>
      <c r="AP86" s="880"/>
      <c r="AQ86" s="880"/>
      <c r="AR86" s="880"/>
      <c r="AS86" s="880"/>
      <c r="AT86" s="880"/>
      <c r="AU86" s="880"/>
      <c r="AV86" s="880"/>
      <c r="AW86" s="880"/>
      <c r="AX86" s="880"/>
      <c r="AY86" s="880"/>
      <c r="AZ86" s="376"/>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531" customFormat="true" ht="15" customHeight="true" x14ac:dyDescent="0.2">
      <c r="A87" s="173"/>
      <c r="B87" s="167"/>
      <c r="C87" s="137"/>
      <c r="D87" s="136"/>
      <c r="E87" s="136"/>
      <c r="F87" s="136"/>
      <c r="G87" s="135"/>
      <c r="H87" s="134"/>
      <c r="I87" s="136"/>
      <c r="J87" s="136"/>
      <c r="K87" s="136"/>
      <c r="L87" s="133"/>
      <c r="M87" s="137"/>
      <c r="N87" s="136"/>
      <c r="O87" s="136"/>
      <c r="P87" s="136"/>
      <c r="Q87" s="135"/>
      <c r="R87" s="134"/>
      <c r="S87" s="136"/>
      <c r="T87" s="136"/>
      <c r="U87" s="136"/>
      <c r="V87" s="136"/>
      <c r="W87" s="136"/>
      <c r="X87" s="136"/>
      <c r="Y87" s="136"/>
      <c r="Z87" s="136"/>
      <c r="AA87" s="136"/>
      <c r="AB87" s="133"/>
      <c r="AC87" s="880"/>
      <c r="AD87" s="880"/>
      <c r="AE87" s="880"/>
      <c r="AF87" s="880"/>
      <c r="AG87" s="880"/>
      <c r="AH87" s="880"/>
      <c r="AI87" s="880"/>
      <c r="AJ87" s="880"/>
      <c r="AK87" s="880"/>
      <c r="AL87" s="880"/>
      <c r="AM87" s="880"/>
      <c r="AN87" s="880"/>
      <c r="AO87" s="880"/>
      <c r="AP87" s="880"/>
      <c r="AQ87" s="880"/>
      <c r="AR87" s="880"/>
      <c r="AS87" s="880"/>
      <c r="AT87" s="880"/>
      <c r="AU87" s="880"/>
      <c r="AV87" s="880"/>
      <c r="AW87" s="880"/>
      <c r="AX87" s="880"/>
      <c r="AY87" s="880"/>
      <c r="AZ87" s="376"/>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531" customFormat="true" ht="15" customHeight="true" x14ac:dyDescent="0.2">
      <c r="A88" s="173"/>
      <c r="B88" s="167"/>
      <c r="C88" s="137"/>
      <c r="D88" s="136"/>
      <c r="E88" s="136"/>
      <c r="F88" s="136"/>
      <c r="G88" s="135"/>
      <c r="H88" s="134"/>
      <c r="I88" s="136"/>
      <c r="J88" s="136"/>
      <c r="K88" s="136"/>
      <c r="L88" s="133"/>
      <c r="M88" s="137"/>
      <c r="N88" s="136"/>
      <c r="O88" s="136"/>
      <c r="P88" s="136"/>
      <c r="Q88" s="135"/>
      <c r="R88" s="134"/>
      <c r="S88" s="136"/>
      <c r="T88" s="136"/>
      <c r="U88" s="136"/>
      <c r="V88" s="136"/>
      <c r="W88" s="136"/>
      <c r="X88" s="136"/>
      <c r="Y88" s="136"/>
      <c r="Z88" s="136"/>
      <c r="AA88" s="136"/>
      <c r="AB88" s="133"/>
      <c r="AC88" s="880"/>
      <c r="AD88" s="880"/>
      <c r="AE88" s="880"/>
      <c r="AF88" s="880"/>
      <c r="AG88" s="880"/>
      <c r="AH88" s="880"/>
      <c r="AI88" s="880"/>
      <c r="AJ88" s="880"/>
      <c r="AK88" s="880"/>
      <c r="AL88" s="880"/>
      <c r="AM88" s="880"/>
      <c r="AN88" s="880"/>
      <c r="AO88" s="880"/>
      <c r="AP88" s="880"/>
      <c r="AQ88" s="880"/>
      <c r="AR88" s="880"/>
      <c r="AS88" s="880"/>
      <c r="AT88" s="880"/>
      <c r="AU88" s="880"/>
      <c r="AV88" s="880"/>
      <c r="AW88" s="880"/>
      <c r="AX88" s="880"/>
      <c r="AY88" s="880"/>
      <c r="AZ88" s="376"/>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531" customFormat="true" ht="15" customHeight="true" x14ac:dyDescent="0.2">
      <c r="A89" s="173"/>
      <c r="B89" s="167"/>
      <c r="C89" s="137"/>
      <c r="D89" s="136"/>
      <c r="E89" s="136"/>
      <c r="F89" s="136"/>
      <c r="G89" s="135"/>
      <c r="H89" s="134"/>
      <c r="I89" s="136"/>
      <c r="J89" s="136"/>
      <c r="K89" s="136"/>
      <c r="L89" s="133"/>
      <c r="M89" s="137"/>
      <c r="N89" s="136"/>
      <c r="O89" s="136"/>
      <c r="P89" s="136"/>
      <c r="Q89" s="135"/>
      <c r="R89" s="134"/>
      <c r="S89" s="136"/>
      <c r="T89" s="136"/>
      <c r="U89" s="136"/>
      <c r="V89" s="136"/>
      <c r="W89" s="136"/>
      <c r="X89" s="136"/>
      <c r="Y89" s="136"/>
      <c r="Z89" s="136"/>
      <c r="AA89" s="136"/>
      <c r="AB89" s="133"/>
      <c r="AC89" s="880"/>
      <c r="AD89" s="880"/>
      <c r="AE89" s="880"/>
      <c r="AF89" s="880"/>
      <c r="AG89" s="880"/>
      <c r="AH89" s="880"/>
      <c r="AI89" s="880"/>
      <c r="AJ89" s="880"/>
      <c r="AK89" s="880"/>
      <c r="AL89" s="880"/>
      <c r="AM89" s="880"/>
      <c r="AN89" s="880"/>
      <c r="AO89" s="880"/>
      <c r="AP89" s="880"/>
      <c r="AQ89" s="880"/>
      <c r="AR89" s="880"/>
      <c r="AS89" s="880"/>
      <c r="AT89" s="880"/>
      <c r="AU89" s="880"/>
      <c r="AV89" s="880"/>
      <c r="AW89" s="880"/>
      <c r="AX89" s="880"/>
      <c r="AY89" s="880"/>
      <c r="AZ89" s="376"/>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531" customFormat="true" ht="15" customHeight="true" x14ac:dyDescent="0.2">
      <c r="A90" s="173"/>
      <c r="B90" s="167"/>
      <c r="C90" s="137"/>
      <c r="D90" s="136"/>
      <c r="E90" s="136"/>
      <c r="F90" s="136"/>
      <c r="G90" s="135"/>
      <c r="H90" s="134"/>
      <c r="I90" s="136"/>
      <c r="J90" s="136"/>
      <c r="K90" s="136"/>
      <c r="L90" s="133"/>
      <c r="M90" s="137"/>
      <c r="N90" s="136"/>
      <c r="O90" s="136"/>
      <c r="P90" s="136"/>
      <c r="Q90" s="135"/>
      <c r="R90" s="134"/>
      <c r="S90" s="136"/>
      <c r="T90" s="136"/>
      <c r="U90" s="136"/>
      <c r="V90" s="136"/>
      <c r="W90" s="136"/>
      <c r="X90" s="136"/>
      <c r="Y90" s="136"/>
      <c r="Z90" s="136"/>
      <c r="AA90" s="136"/>
      <c r="AB90" s="133"/>
      <c r="AC90" s="880"/>
      <c r="AD90" s="880"/>
      <c r="AE90" s="880"/>
      <c r="AF90" s="880"/>
      <c r="AG90" s="880"/>
      <c r="AH90" s="880"/>
      <c r="AI90" s="880"/>
      <c r="AJ90" s="880"/>
      <c r="AK90" s="880"/>
      <c r="AL90" s="880"/>
      <c r="AM90" s="880"/>
      <c r="AN90" s="880"/>
      <c r="AO90" s="880"/>
      <c r="AP90" s="880"/>
      <c r="AQ90" s="880"/>
      <c r="AR90" s="880"/>
      <c r="AS90" s="880"/>
      <c r="AT90" s="880"/>
      <c r="AU90" s="880"/>
      <c r="AV90" s="880"/>
      <c r="AW90" s="880"/>
      <c r="AX90" s="880"/>
      <c r="AY90" s="880"/>
      <c r="AZ90" s="376"/>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531" customFormat="true" ht="15" customHeight="true" x14ac:dyDescent="0.2">
      <c r="A91" s="197"/>
      <c r="B91" s="166"/>
      <c r="C91" s="132"/>
      <c r="D91" s="139"/>
      <c r="E91" s="139"/>
      <c r="F91" s="139"/>
      <c r="G91" s="138"/>
      <c r="H91" s="131"/>
      <c r="I91" s="139"/>
      <c r="J91" s="139"/>
      <c r="K91" s="139"/>
      <c r="L91" s="130"/>
      <c r="M91" s="132"/>
      <c r="N91" s="139"/>
      <c r="O91" s="139"/>
      <c r="P91" s="139"/>
      <c r="Q91" s="138"/>
      <c r="R91" s="131"/>
      <c r="S91" s="139"/>
      <c r="T91" s="139"/>
      <c r="U91" s="139"/>
      <c r="V91" s="139"/>
      <c r="W91" s="139"/>
      <c r="X91" s="139"/>
      <c r="Y91" s="139"/>
      <c r="Z91" s="139"/>
      <c r="AA91" s="139"/>
      <c r="AB91" s="130"/>
      <c r="AC91" s="880"/>
      <c r="AD91" s="880"/>
      <c r="AE91" s="880"/>
      <c r="AF91" s="880"/>
      <c r="AG91" s="880"/>
      <c r="AH91" s="880"/>
      <c r="AI91" s="880"/>
      <c r="AJ91" s="880"/>
      <c r="AK91" s="880"/>
      <c r="AL91" s="880"/>
      <c r="AM91" s="880"/>
      <c r="AN91" s="880"/>
      <c r="AO91" s="880"/>
      <c r="AP91" s="880"/>
      <c r="AQ91" s="880"/>
      <c r="AR91" s="880"/>
      <c r="AS91" s="880"/>
      <c r="AT91" s="880"/>
      <c r="AU91" s="880"/>
      <c r="AV91" s="880"/>
      <c r="AW91" s="880"/>
      <c r="AX91" s="880"/>
      <c r="AY91" s="880"/>
      <c r="AZ91" s="376"/>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531" customFormat="true" ht="15" customHeight="true" x14ac:dyDescent="0.2">
      <c r="A92" s="197"/>
      <c r="B92" s="166"/>
      <c r="C92" s="132"/>
      <c r="D92" s="139"/>
      <c r="E92" s="139"/>
      <c r="F92" s="139"/>
      <c r="G92" s="138"/>
      <c r="H92" s="131"/>
      <c r="I92" s="139"/>
      <c r="J92" s="139"/>
      <c r="K92" s="139"/>
      <c r="L92" s="130"/>
      <c r="M92" s="132"/>
      <c r="N92" s="139"/>
      <c r="O92" s="139"/>
      <c r="P92" s="139"/>
      <c r="Q92" s="138"/>
      <c r="R92" s="131"/>
      <c r="S92" s="139"/>
      <c r="T92" s="139"/>
      <c r="U92" s="139"/>
      <c r="V92" s="139"/>
      <c r="W92" s="139"/>
      <c r="X92" s="139"/>
      <c r="Y92" s="139"/>
      <c r="Z92" s="139"/>
      <c r="AA92" s="139"/>
      <c r="AB92" s="130"/>
      <c r="AC92" s="880"/>
      <c r="AD92" s="880"/>
      <c r="AE92" s="880"/>
      <c r="AF92" s="880"/>
      <c r="AG92" s="880"/>
      <c r="AH92" s="880"/>
      <c r="AI92" s="880"/>
      <c r="AJ92" s="880"/>
      <c r="AK92" s="880"/>
      <c r="AL92" s="880"/>
      <c r="AM92" s="880"/>
      <c r="AN92" s="880"/>
      <c r="AO92" s="880"/>
      <c r="AP92" s="880"/>
      <c r="AQ92" s="880"/>
      <c r="AR92" s="880"/>
      <c r="AS92" s="880"/>
      <c r="AT92" s="880"/>
      <c r="AU92" s="880"/>
      <c r="AV92" s="880"/>
      <c r="AW92" s="880"/>
      <c r="AX92" s="880"/>
      <c r="AY92" s="880"/>
      <c r="AZ92" s="376"/>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531" customFormat="true" ht="15" customHeight="true" x14ac:dyDescent="0.2">
      <c r="A93" s="172"/>
      <c r="B93" s="165"/>
      <c r="C93" s="188"/>
      <c r="D93" s="187"/>
      <c r="E93" s="187"/>
      <c r="F93" s="187"/>
      <c r="G93" s="176"/>
      <c r="H93" s="178"/>
      <c r="I93" s="187"/>
      <c r="J93" s="187"/>
      <c r="K93" s="187"/>
      <c r="L93" s="182"/>
      <c r="M93" s="188"/>
      <c r="N93" s="187"/>
      <c r="O93" s="187"/>
      <c r="P93" s="187"/>
      <c r="Q93" s="176"/>
      <c r="R93" s="178"/>
      <c r="S93" s="187"/>
      <c r="T93" s="187"/>
      <c r="U93" s="187"/>
      <c r="V93" s="187"/>
      <c r="W93" s="187"/>
      <c r="X93" s="187"/>
      <c r="Y93" s="187"/>
      <c r="Z93" s="187"/>
      <c r="AA93" s="187"/>
      <c r="AB93" s="182"/>
      <c r="AC93" s="880"/>
      <c r="AD93" s="880"/>
      <c r="AE93" s="880"/>
      <c r="AF93" s="880"/>
      <c r="AG93" s="880"/>
      <c r="AH93" s="880"/>
      <c r="AI93" s="880"/>
      <c r="AJ93" s="880"/>
      <c r="AK93" s="880"/>
      <c r="AL93" s="880"/>
      <c r="AM93" s="880"/>
      <c r="AN93" s="880"/>
      <c r="AO93" s="880"/>
      <c r="AP93" s="880"/>
      <c r="AQ93" s="880"/>
      <c r="AR93" s="880"/>
      <c r="AS93" s="880"/>
      <c r="AT93" s="880"/>
      <c r="AU93" s="880"/>
      <c r="AV93" s="880"/>
      <c r="AW93" s="880"/>
      <c r="AX93" s="880"/>
      <c r="AY93" s="880"/>
      <c r="AZ93" s="376"/>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531" customFormat="true" ht="15" customHeight="true" x14ac:dyDescent="0.2">
      <c r="A94" s="104"/>
      <c r="B94" s="165"/>
      <c r="C94" s="188"/>
      <c r="D94" s="186"/>
      <c r="E94" s="186"/>
      <c r="F94" s="186"/>
      <c r="G94" s="175"/>
      <c r="H94" s="178"/>
      <c r="I94" s="186"/>
      <c r="J94" s="186"/>
      <c r="K94" s="186"/>
      <c r="L94" s="181"/>
      <c r="M94" s="188"/>
      <c r="N94" s="186"/>
      <c r="O94" s="186"/>
      <c r="P94" s="186"/>
      <c r="Q94" s="175"/>
      <c r="R94" s="178"/>
      <c r="S94" s="186"/>
      <c r="T94" s="186"/>
      <c r="U94" s="186"/>
      <c r="V94" s="186"/>
      <c r="W94" s="186"/>
      <c r="X94" s="186"/>
      <c r="Y94" s="186"/>
      <c r="Z94" s="186"/>
      <c r="AA94" s="186"/>
      <c r="AB94" s="181"/>
      <c r="AC94" s="880"/>
      <c r="AD94" s="880"/>
      <c r="AE94" s="880"/>
      <c r="AF94" s="880"/>
      <c r="AG94" s="880"/>
      <c r="AH94" s="880"/>
      <c r="AI94" s="880"/>
      <c r="AJ94" s="880"/>
      <c r="AK94" s="880"/>
      <c r="AL94" s="880"/>
      <c r="AM94" s="880"/>
      <c r="AN94" s="880"/>
      <c r="AO94" s="880"/>
      <c r="AP94" s="880"/>
      <c r="AQ94" s="880"/>
      <c r="AR94" s="880"/>
      <c r="AS94" s="880"/>
      <c r="AT94" s="880"/>
      <c r="AU94" s="880"/>
      <c r="AV94" s="880"/>
      <c r="AW94" s="880"/>
      <c r="AX94" s="880"/>
      <c r="AY94" s="880"/>
      <c r="AZ94" s="376"/>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531" customFormat="true" ht="15" customHeight="true" x14ac:dyDescent="0.2">
      <c r="A95" s="172"/>
      <c r="B95" s="164"/>
      <c r="C95" s="129"/>
      <c r="D95" s="128"/>
      <c r="E95" s="128"/>
      <c r="F95" s="128"/>
      <c r="G95" s="127"/>
      <c r="H95" s="126"/>
      <c r="I95" s="128"/>
      <c r="J95" s="128"/>
      <c r="K95" s="128"/>
      <c r="L95" s="125"/>
      <c r="M95" s="129"/>
      <c r="N95" s="128"/>
      <c r="O95" s="128"/>
      <c r="P95" s="128"/>
      <c r="Q95" s="127"/>
      <c r="R95" s="126"/>
      <c r="S95" s="128"/>
      <c r="T95" s="128"/>
      <c r="U95" s="128"/>
      <c r="V95" s="128"/>
      <c r="W95" s="128"/>
      <c r="X95" s="128"/>
      <c r="Y95" s="128"/>
      <c r="Z95" s="128"/>
      <c r="AA95" s="128"/>
      <c r="AB95" s="125"/>
      <c r="AC95" s="880"/>
      <c r="AD95" s="880"/>
      <c r="AE95" s="880"/>
      <c r="AF95" s="880"/>
      <c r="AG95" s="880"/>
      <c r="AH95" s="880"/>
      <c r="AI95" s="880"/>
      <c r="AJ95" s="880"/>
      <c r="AK95" s="880"/>
      <c r="AL95" s="880"/>
      <c r="AM95" s="880"/>
      <c r="AN95" s="880"/>
      <c r="AO95" s="880"/>
      <c r="AP95" s="880"/>
      <c r="AQ95" s="880"/>
      <c r="AR95" s="880"/>
      <c r="AS95" s="880"/>
      <c r="AT95" s="880"/>
      <c r="AU95" s="880"/>
      <c r="AV95" s="880"/>
      <c r="AW95" s="880"/>
      <c r="AX95" s="880"/>
      <c r="AY95" s="880"/>
      <c r="AZ95" s="376"/>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9" customFormat="true" ht="15" customHeight="true" x14ac:dyDescent="0.2">
      <c r="A96" s="104"/>
      <c r="B96" s="164"/>
      <c r="C96" s="129"/>
      <c r="D96" s="128"/>
      <c r="E96" s="128"/>
      <c r="F96" s="128"/>
      <c r="G96" s="127"/>
      <c r="H96" s="126"/>
      <c r="I96" s="128"/>
      <c r="J96" s="128"/>
      <c r="K96" s="128"/>
      <c r="L96" s="125"/>
      <c r="M96" s="129"/>
      <c r="N96" s="128"/>
      <c r="O96" s="128"/>
      <c r="P96" s="128"/>
      <c r="Q96" s="127"/>
      <c r="R96" s="126"/>
      <c r="S96" s="128"/>
      <c r="T96" s="128"/>
      <c r="U96" s="128"/>
      <c r="V96" s="128"/>
      <c r="W96" s="128"/>
      <c r="X96" s="128"/>
      <c r="Y96" s="128"/>
      <c r="Z96" s="128"/>
      <c r="AA96" s="128"/>
      <c r="AB96" s="125"/>
      <c r="AC96" s="880"/>
      <c r="AD96" s="880"/>
      <c r="AE96" s="880"/>
      <c r="AF96" s="880"/>
      <c r="AG96" s="880"/>
      <c r="AH96" s="880"/>
      <c r="AI96" s="880"/>
      <c r="AJ96" s="880"/>
      <c r="AK96" s="880"/>
      <c r="AL96" s="880"/>
      <c r="AM96" s="880"/>
      <c r="AN96" s="880"/>
      <c r="AO96" s="880"/>
      <c r="AP96" s="880"/>
      <c r="AQ96" s="880"/>
      <c r="AR96" s="880"/>
      <c r="AS96" s="880"/>
      <c r="AT96" s="880"/>
      <c r="AU96" s="880"/>
      <c r="AV96" s="880"/>
      <c r="AW96" s="880"/>
      <c r="AX96" s="880"/>
      <c r="AY96" s="880"/>
      <c r="AZ96" s="376"/>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9" customFormat="true" ht="15" customHeight="true" x14ac:dyDescent="0.2">
      <c r="A97" s="172"/>
      <c r="B97" s="164"/>
      <c r="C97" s="129"/>
      <c r="D97" s="128"/>
      <c r="E97" s="128"/>
      <c r="F97" s="128"/>
      <c r="G97" s="127"/>
      <c r="H97" s="126"/>
      <c r="I97" s="128"/>
      <c r="J97" s="128"/>
      <c r="K97" s="128"/>
      <c r="L97" s="125"/>
      <c r="M97" s="129"/>
      <c r="N97" s="128"/>
      <c r="O97" s="128"/>
      <c r="P97" s="128"/>
      <c r="Q97" s="127"/>
      <c r="R97" s="126"/>
      <c r="S97" s="128"/>
      <c r="T97" s="128"/>
      <c r="U97" s="128"/>
      <c r="V97" s="128"/>
      <c r="W97" s="128"/>
      <c r="X97" s="128"/>
      <c r="Y97" s="128"/>
      <c r="Z97" s="128"/>
      <c r="AA97" s="128"/>
      <c r="AB97" s="125"/>
      <c r="AC97" s="880"/>
      <c r="AD97" s="880"/>
      <c r="AE97" s="880"/>
      <c r="AF97" s="880"/>
      <c r="AG97" s="880"/>
      <c r="AH97" s="880"/>
      <c r="AI97" s="880"/>
      <c r="AJ97" s="880"/>
      <c r="AK97" s="880"/>
      <c r="AL97" s="880"/>
      <c r="AM97" s="880"/>
      <c r="AN97" s="880"/>
      <c r="AO97" s="880"/>
      <c r="AP97" s="880"/>
      <c r="AQ97" s="880"/>
      <c r="AR97" s="880"/>
      <c r="AS97" s="880"/>
      <c r="AT97" s="880"/>
      <c r="AU97" s="880"/>
      <c r="AV97" s="880"/>
      <c r="AW97" s="880"/>
      <c r="AX97" s="880"/>
      <c r="AY97" s="880"/>
      <c r="AZ97" s="376"/>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9" customFormat="true" ht="15" customHeight="true" x14ac:dyDescent="0.2">
      <c r="A98" s="104"/>
      <c r="B98" s="164"/>
      <c r="C98" s="129"/>
      <c r="D98" s="128"/>
      <c r="E98" s="128"/>
      <c r="F98" s="128"/>
      <c r="G98" s="127"/>
      <c r="H98" s="126"/>
      <c r="I98" s="128"/>
      <c r="J98" s="128"/>
      <c r="K98" s="128"/>
      <c r="L98" s="125"/>
      <c r="M98" s="129"/>
      <c r="N98" s="128"/>
      <c r="O98" s="128"/>
      <c r="P98" s="128"/>
      <c r="Q98" s="127"/>
      <c r="R98" s="126"/>
      <c r="S98" s="128"/>
      <c r="T98" s="128"/>
      <c r="U98" s="128"/>
      <c r="V98" s="128"/>
      <c r="W98" s="128"/>
      <c r="X98" s="128"/>
      <c r="Y98" s="128"/>
      <c r="Z98" s="128"/>
      <c r="AA98" s="128"/>
      <c r="AB98" s="125"/>
      <c r="AC98" s="880"/>
      <c r="AD98" s="880"/>
      <c r="AE98" s="880"/>
      <c r="AF98" s="880"/>
      <c r="AG98" s="880"/>
      <c r="AH98" s="880"/>
      <c r="AI98" s="880"/>
      <c r="AJ98" s="880"/>
      <c r="AK98" s="880"/>
      <c r="AL98" s="880"/>
      <c r="AM98" s="880"/>
      <c r="AN98" s="880"/>
      <c r="AO98" s="880"/>
      <c r="AP98" s="880"/>
      <c r="AQ98" s="880"/>
      <c r="AR98" s="880"/>
      <c r="AS98" s="880"/>
      <c r="AT98" s="880"/>
      <c r="AU98" s="880"/>
      <c r="AV98" s="880"/>
      <c r="AW98" s="880"/>
      <c r="AX98" s="880"/>
      <c r="AY98" s="880"/>
      <c r="AZ98" s="376"/>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9" customFormat="true" ht="15" customHeight="true" x14ac:dyDescent="0.2">
      <c r="A99" s="104"/>
      <c r="B99" s="164"/>
      <c r="C99" s="129"/>
      <c r="D99" s="128"/>
      <c r="E99" s="128"/>
      <c r="F99" s="128"/>
      <c r="G99" s="127"/>
      <c r="H99" s="126"/>
      <c r="I99" s="128"/>
      <c r="J99" s="128"/>
      <c r="K99" s="128"/>
      <c r="L99" s="125"/>
      <c r="M99" s="129"/>
      <c r="N99" s="128"/>
      <c r="O99" s="128"/>
      <c r="P99" s="128"/>
      <c r="Q99" s="127"/>
      <c r="R99" s="126"/>
      <c r="S99" s="128"/>
      <c r="T99" s="128"/>
      <c r="U99" s="128"/>
      <c r="V99" s="128"/>
      <c r="W99" s="128"/>
      <c r="X99" s="128"/>
      <c r="Y99" s="128"/>
      <c r="Z99" s="128"/>
      <c r="AA99" s="128"/>
      <c r="AB99" s="125"/>
      <c r="AC99" s="880"/>
      <c r="AD99" s="880"/>
      <c r="AE99" s="880"/>
      <c r="AF99" s="880"/>
      <c r="AG99" s="880"/>
      <c r="AH99" s="880"/>
      <c r="AI99" s="880"/>
      <c r="AJ99" s="880"/>
      <c r="AK99" s="880"/>
      <c r="AL99" s="880"/>
      <c r="AM99" s="880"/>
      <c r="AN99" s="880"/>
      <c r="AO99" s="880"/>
      <c r="AP99" s="880"/>
      <c r="AQ99" s="880"/>
      <c r="AR99" s="880"/>
      <c r="AS99" s="880"/>
      <c r="AT99" s="880"/>
      <c r="AU99" s="880"/>
      <c r="AV99" s="880"/>
      <c r="AW99" s="880"/>
      <c r="AX99" s="880"/>
      <c r="AY99" s="880"/>
      <c r="AZ99" s="376"/>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9" customFormat="true" ht="15" customHeight="true" x14ac:dyDescent="0.2">
      <c r="A100" s="104"/>
      <c r="B100" s="164"/>
      <c r="C100" s="129"/>
      <c r="D100" s="128"/>
      <c r="E100" s="128"/>
      <c r="F100" s="128"/>
      <c r="G100" s="127"/>
      <c r="H100" s="126"/>
      <c r="I100" s="128"/>
      <c r="J100" s="128"/>
      <c r="K100" s="128"/>
      <c r="L100" s="125"/>
      <c r="M100" s="129"/>
      <c r="N100" s="128"/>
      <c r="O100" s="128"/>
      <c r="P100" s="128"/>
      <c r="Q100" s="127"/>
      <c r="R100" s="126"/>
      <c r="S100" s="128"/>
      <c r="T100" s="128"/>
      <c r="U100" s="128"/>
      <c r="V100" s="128"/>
      <c r="W100" s="128"/>
      <c r="X100" s="128"/>
      <c r="Y100" s="128"/>
      <c r="Z100" s="128"/>
      <c r="AA100" s="128"/>
      <c r="AB100" s="125"/>
      <c r="AC100" s="880"/>
      <c r="AD100" s="880"/>
      <c r="AE100" s="880"/>
      <c r="AF100" s="880"/>
      <c r="AG100" s="880"/>
      <c r="AH100" s="880"/>
      <c r="AI100" s="880"/>
      <c r="AJ100" s="880"/>
      <c r="AK100" s="880"/>
      <c r="AL100" s="880"/>
      <c r="AM100" s="880"/>
      <c r="AN100" s="880"/>
      <c r="AO100" s="880"/>
      <c r="AP100" s="880"/>
      <c r="AQ100" s="880"/>
      <c r="AR100" s="880"/>
      <c r="AS100" s="880"/>
      <c r="AT100" s="880"/>
      <c r="AU100" s="880"/>
      <c r="AV100" s="880"/>
      <c r="AW100" s="880"/>
      <c r="AX100" s="880"/>
      <c r="AY100" s="880"/>
      <c r="AZ100" s="376"/>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9" customFormat="true" ht="15" customHeight="true" x14ac:dyDescent="0.2">
      <c r="A101" s="172"/>
      <c r="B101" s="164"/>
      <c r="C101" s="129"/>
      <c r="D101" s="128"/>
      <c r="E101" s="128"/>
      <c r="F101" s="128"/>
      <c r="G101" s="127"/>
      <c r="H101" s="126"/>
      <c r="I101" s="128"/>
      <c r="J101" s="128"/>
      <c r="K101" s="128"/>
      <c r="L101" s="125"/>
      <c r="M101" s="129"/>
      <c r="N101" s="128"/>
      <c r="O101" s="128"/>
      <c r="P101" s="128"/>
      <c r="Q101" s="127"/>
      <c r="R101" s="126"/>
      <c r="S101" s="128"/>
      <c r="T101" s="128"/>
      <c r="U101" s="128"/>
      <c r="V101" s="128"/>
      <c r="W101" s="128"/>
      <c r="X101" s="128"/>
      <c r="Y101" s="128"/>
      <c r="Z101" s="128"/>
      <c r="AA101" s="128"/>
      <c r="AB101" s="125"/>
      <c r="AC101" s="880"/>
      <c r="AD101" s="880"/>
      <c r="AE101" s="880"/>
      <c r="AF101" s="880"/>
      <c r="AG101" s="880"/>
      <c r="AH101" s="880"/>
      <c r="AI101" s="880"/>
      <c r="AJ101" s="880"/>
      <c r="AK101" s="880"/>
      <c r="AL101" s="880"/>
      <c r="AM101" s="880"/>
      <c r="AN101" s="880"/>
      <c r="AO101" s="880"/>
      <c r="AP101" s="880"/>
      <c r="AQ101" s="880"/>
      <c r="AR101" s="880"/>
      <c r="AS101" s="880"/>
      <c r="AT101" s="880"/>
      <c r="AU101" s="880"/>
      <c r="AV101" s="880"/>
      <c r="AW101" s="880"/>
      <c r="AX101" s="880"/>
      <c r="AY101" s="880"/>
      <c r="AZ101" s="376"/>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9" customFormat="true" ht="15" customHeight="true" x14ac:dyDescent="0.2">
      <c r="A102" s="104"/>
      <c r="B102" s="164"/>
      <c r="C102" s="129"/>
      <c r="D102" s="128"/>
      <c r="E102" s="128"/>
      <c r="F102" s="128"/>
      <c r="G102" s="127"/>
      <c r="H102" s="126"/>
      <c r="I102" s="128"/>
      <c r="J102" s="128"/>
      <c r="K102" s="128"/>
      <c r="L102" s="125"/>
      <c r="M102" s="129"/>
      <c r="N102" s="128"/>
      <c r="O102" s="128"/>
      <c r="P102" s="128"/>
      <c r="Q102" s="127"/>
      <c r="R102" s="126"/>
      <c r="S102" s="128"/>
      <c r="T102" s="128"/>
      <c r="U102" s="128"/>
      <c r="V102" s="128"/>
      <c r="W102" s="128"/>
      <c r="X102" s="128"/>
      <c r="Y102" s="128"/>
      <c r="Z102" s="128"/>
      <c r="AA102" s="128"/>
      <c r="AB102" s="125"/>
      <c r="AC102" s="880"/>
      <c r="AD102" s="880"/>
      <c r="AE102" s="880"/>
      <c r="AF102" s="880"/>
      <c r="AG102" s="880"/>
      <c r="AH102" s="880"/>
      <c r="AI102" s="880"/>
      <c r="AJ102" s="880"/>
      <c r="AK102" s="880"/>
      <c r="AL102" s="880"/>
      <c r="AM102" s="880"/>
      <c r="AN102" s="880"/>
      <c r="AO102" s="880"/>
      <c r="AP102" s="880"/>
      <c r="AQ102" s="880"/>
      <c r="AR102" s="880"/>
      <c r="AS102" s="880"/>
      <c r="AT102" s="880"/>
      <c r="AU102" s="880"/>
      <c r="AV102" s="880"/>
      <c r="AW102" s="880"/>
      <c r="AX102" s="880"/>
      <c r="AY102" s="880"/>
      <c r="AZ102" s="376"/>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9" customFormat="true" ht="15" customHeight="true" x14ac:dyDescent="0.2">
      <c r="A103" s="104"/>
      <c r="B103" s="164"/>
      <c r="C103" s="129"/>
      <c r="D103" s="128"/>
      <c r="E103" s="128"/>
      <c r="F103" s="128"/>
      <c r="G103" s="127"/>
      <c r="H103" s="126"/>
      <c r="I103" s="128"/>
      <c r="J103" s="128"/>
      <c r="K103" s="128"/>
      <c r="L103" s="125"/>
      <c r="M103" s="129"/>
      <c r="N103" s="128"/>
      <c r="O103" s="128"/>
      <c r="P103" s="128"/>
      <c r="Q103" s="127"/>
      <c r="R103" s="126"/>
      <c r="S103" s="128"/>
      <c r="T103" s="128"/>
      <c r="U103" s="128"/>
      <c r="V103" s="128"/>
      <c r="W103" s="128"/>
      <c r="X103" s="128"/>
      <c r="Y103" s="128"/>
      <c r="Z103" s="128"/>
      <c r="AA103" s="128"/>
      <c r="AB103" s="125"/>
      <c r="AC103" s="880"/>
      <c r="AD103" s="880"/>
      <c r="AE103" s="880"/>
      <c r="AF103" s="880"/>
      <c r="AG103" s="880"/>
      <c r="AH103" s="880"/>
      <c r="AI103" s="880"/>
      <c r="AJ103" s="880"/>
      <c r="AK103" s="880"/>
      <c r="AL103" s="880"/>
      <c r="AM103" s="880"/>
      <c r="AN103" s="880"/>
      <c r="AO103" s="880"/>
      <c r="AP103" s="880"/>
      <c r="AQ103" s="880"/>
      <c r="AR103" s="880"/>
      <c r="AS103" s="880"/>
      <c r="AT103" s="880"/>
      <c r="AU103" s="880"/>
      <c r="AV103" s="880"/>
      <c r="AW103" s="880"/>
      <c r="AX103" s="880"/>
      <c r="AY103" s="880"/>
      <c r="AZ103" s="376"/>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9" customFormat="true" ht="15" customHeight="true" x14ac:dyDescent="0.2">
      <c r="A104" s="104"/>
      <c r="B104" s="164"/>
      <c r="C104" s="129"/>
      <c r="D104" s="128"/>
      <c r="E104" s="128"/>
      <c r="F104" s="128"/>
      <c r="G104" s="127"/>
      <c r="H104" s="126"/>
      <c r="I104" s="128"/>
      <c r="J104" s="128"/>
      <c r="K104" s="128"/>
      <c r="L104" s="125"/>
      <c r="M104" s="129"/>
      <c r="N104" s="128"/>
      <c r="O104" s="128"/>
      <c r="P104" s="128"/>
      <c r="Q104" s="127"/>
      <c r="R104" s="126"/>
      <c r="S104" s="128"/>
      <c r="T104" s="128"/>
      <c r="U104" s="128"/>
      <c r="V104" s="128"/>
      <c r="W104" s="128"/>
      <c r="X104" s="128"/>
      <c r="Y104" s="128"/>
      <c r="Z104" s="128"/>
      <c r="AA104" s="128"/>
      <c r="AB104" s="125"/>
      <c r="AC104" s="880"/>
      <c r="AD104" s="880"/>
      <c r="AE104" s="880"/>
      <c r="AF104" s="880"/>
      <c r="AG104" s="880"/>
      <c r="AH104" s="880"/>
      <c r="AI104" s="880"/>
      <c r="AJ104" s="880"/>
      <c r="AK104" s="880"/>
      <c r="AL104" s="880"/>
      <c r="AM104" s="880"/>
      <c r="AN104" s="880"/>
      <c r="AO104" s="880"/>
      <c r="AP104" s="880"/>
      <c r="AQ104" s="880"/>
      <c r="AR104" s="880"/>
      <c r="AS104" s="880"/>
      <c r="AT104" s="880"/>
      <c r="AU104" s="880"/>
      <c r="AV104" s="880"/>
      <c r="AW104" s="880"/>
      <c r="AX104" s="880"/>
      <c r="AY104" s="880"/>
      <c r="AZ104" s="376"/>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9" customFormat="true" ht="15" customHeight="true" x14ac:dyDescent="0.2">
      <c r="A105" s="169"/>
      <c r="B105" s="163"/>
      <c r="C105" s="124"/>
      <c r="D105" s="123"/>
      <c r="E105" s="123"/>
      <c r="F105" s="123"/>
      <c r="G105" s="122"/>
      <c r="H105" s="121"/>
      <c r="I105" s="123"/>
      <c r="J105" s="123"/>
      <c r="K105" s="123"/>
      <c r="L105" s="120"/>
      <c r="M105" s="124"/>
      <c r="N105" s="123"/>
      <c r="O105" s="123"/>
      <c r="P105" s="123"/>
      <c r="Q105" s="122"/>
      <c r="R105" s="121"/>
      <c r="S105" s="123"/>
      <c r="T105" s="123"/>
      <c r="U105" s="123"/>
      <c r="V105" s="123"/>
      <c r="W105" s="123"/>
      <c r="X105" s="123"/>
      <c r="Y105" s="123"/>
      <c r="Z105" s="123"/>
      <c r="AA105" s="123"/>
      <c r="AB105" s="120"/>
      <c r="AC105" s="880"/>
      <c r="AD105" s="880"/>
      <c r="AE105" s="880"/>
      <c r="AF105" s="880"/>
      <c r="AG105" s="880"/>
      <c r="AH105" s="880"/>
      <c r="AI105" s="880"/>
      <c r="AJ105" s="880"/>
      <c r="AK105" s="880"/>
      <c r="AL105" s="880"/>
      <c r="AM105" s="880"/>
      <c r="AN105" s="880"/>
      <c r="AO105" s="880"/>
      <c r="AP105" s="880"/>
      <c r="AQ105" s="880"/>
      <c r="AR105" s="880"/>
      <c r="AS105" s="880"/>
      <c r="AT105" s="880"/>
      <c r="AU105" s="880"/>
      <c r="AV105" s="880"/>
      <c r="AW105" s="880"/>
      <c r="AX105" s="880"/>
      <c r="AY105" s="880"/>
      <c r="AZ105" s="376"/>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9" customFormat="true" ht="250.15" customHeight="true" x14ac:dyDescent="0.2">
      <c r="A106" s="532"/>
      <c r="B106" s="202"/>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19" customFormat="true" ht="18" customHeight="true" x14ac:dyDescent="0.2">
      <c r="A107" s="532"/>
      <c r="B107" s="320"/>
      <c r="C107" s="444"/>
      <c r="D107" s="444"/>
      <c r="E107" s="444"/>
      <c r="F107" s="444"/>
      <c r="G107" s="444"/>
      <c r="H107" s="444"/>
      <c r="I107" s="444"/>
      <c r="J107" s="444"/>
      <c r="K107" s="444"/>
      <c r="L107" s="444"/>
      <c r="M107" s="444"/>
      <c r="N107" s="444"/>
      <c r="O107" s="444"/>
      <c r="P107" s="444"/>
      <c r="Q107" s="444"/>
      <c r="R107" s="444"/>
      <c r="S107" s="444"/>
      <c r="T107" s="444"/>
      <c r="U107" s="444"/>
      <c r="V107" s="444"/>
      <c r="W107" s="444"/>
      <c r="X107" s="444"/>
      <c r="Y107" s="444"/>
      <c r="Z107" s="444"/>
      <c r="AA107" s="444"/>
      <c r="AB107" s="444"/>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19" customFormat="true" ht="22.5" customHeight="true" x14ac:dyDescent="0.35">
      <c r="A108" s="1094" t="str">
        <f>A1026</f>
        <v>Mozambique</v>
      </c>
      <c r="B108" s="1095"/>
      <c r="C108" s="321"/>
      <c r="D108" s="321"/>
      <c r="E108" s="321"/>
      <c r="F108" s="321"/>
      <c r="G108" s="321"/>
      <c r="H108" s="321"/>
      <c r="I108" s="321"/>
      <c r="J108" s="321"/>
      <c r="K108" s="321"/>
      <c r="L108" s="321"/>
      <c r="M108" s="321"/>
      <c r="N108" s="321"/>
      <c r="O108" s="321"/>
      <c r="P108" s="321"/>
      <c r="Q108" s="321"/>
      <c r="R108" s="321"/>
      <c r="S108" s="321"/>
      <c r="T108" s="321"/>
      <c r="U108" s="32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19" customFormat="true" ht="22.5" customHeight="true" x14ac:dyDescent="0.35">
      <c r="A109" s="346" t="str">
        <f>A1034</f>
        <v>2008</v>
      </c>
      <c r="B109" s="347"/>
      <c r="C109" s="321"/>
      <c r="D109" s="321"/>
      <c r="E109" s="321"/>
      <c r="F109" s="321"/>
      <c r="G109" s="321"/>
      <c r="H109" s="321"/>
      <c r="I109" s="321"/>
      <c r="J109" s="321"/>
      <c r="K109" s="321"/>
      <c r="L109" s="321"/>
      <c r="M109" s="321"/>
      <c r="N109" s="321"/>
      <c r="O109" s="321"/>
      <c r="P109" s="321"/>
      <c r="Q109" s="321"/>
      <c r="R109" s="321"/>
      <c r="S109" s="321"/>
      <c r="T109" s="321"/>
      <c r="U109" s="32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19" customFormat="true" ht="22.5" customHeight="true" x14ac:dyDescent="0.35">
      <c r="A110" s="348" t="s">
        <v>99</v>
      </c>
      <c r="B110" s="349"/>
      <c r="C110" s="321"/>
      <c r="D110" s="321"/>
      <c r="E110" s="321"/>
      <c r="F110" s="321"/>
      <c r="G110" s="321"/>
      <c r="H110" s="321"/>
      <c r="I110" s="321"/>
      <c r="J110" s="321"/>
      <c r="K110" s="321"/>
      <c r="L110" s="321"/>
      <c r="M110" s="321"/>
      <c r="N110" s="321"/>
      <c r="O110" s="321"/>
      <c r="P110" s="321"/>
      <c r="Q110" s="321"/>
      <c r="R110" s="321"/>
      <c r="S110" s="321"/>
      <c r="T110" s="321"/>
      <c r="U110" s="32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19" customFormat="true" ht="20.1" customHeight="true" x14ac:dyDescent="0.35">
      <c r="A111" s="350" t="s">
        <v>97</v>
      </c>
      <c r="B111" s="347"/>
      <c r="C111" s="321"/>
      <c r="D111" s="321"/>
      <c r="E111" s="321"/>
      <c r="F111" s="321"/>
      <c r="G111" s="321"/>
      <c r="H111" s="321"/>
      <c r="I111" s="321"/>
      <c r="J111" s="321"/>
      <c r="K111" s="321"/>
      <c r="L111" s="321"/>
      <c r="M111" s="321"/>
      <c r="N111" s="321"/>
      <c r="O111" s="321"/>
      <c r="P111" s="321"/>
      <c r="Q111" s="321"/>
      <c r="R111" s="321"/>
      <c r="S111" s="321"/>
      <c r="T111" s="321"/>
      <c r="U111" s="32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19" customFormat="true" ht="15" customHeight="true" x14ac:dyDescent="0.2">
      <c r="A112" s="626" t="s">
        <v>98</v>
      </c>
      <c r="B112" s="384"/>
      <c r="C112" s="321"/>
      <c r="D112" s="321"/>
      <c r="E112" s="321"/>
      <c r="F112" s="321"/>
      <c r="G112" s="321"/>
      <c r="H112" s="321"/>
      <c r="I112" s="321"/>
      <c r="J112" s="321"/>
      <c r="K112" s="321"/>
      <c r="L112" s="321"/>
      <c r="M112" s="321"/>
      <c r="N112" s="321"/>
      <c r="O112" s="321"/>
      <c r="P112" s="321"/>
      <c r="Q112" s="321"/>
      <c r="R112" s="321"/>
      <c r="S112" s="321"/>
      <c r="T112" s="321"/>
      <c r="U112" s="32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19" customFormat="true" ht="15" customHeight="true" x14ac:dyDescent="0.2">
      <c r="A113" s="360" t="s">
        <v>40</v>
      </c>
      <c r="B113" s="359"/>
      <c r="C113" s="321"/>
      <c r="D113" s="321"/>
      <c r="E113" s="321"/>
      <c r="F113" s="321"/>
      <c r="G113" s="321"/>
      <c r="H113" s="321"/>
      <c r="I113" s="321"/>
      <c r="J113" s="321"/>
      <c r="K113" s="321"/>
      <c r="L113" s="321"/>
      <c r="M113" s="321"/>
      <c r="N113" s="321"/>
      <c r="O113" s="321"/>
      <c r="P113" s="321"/>
      <c r="Q113" s="321"/>
      <c r="R113" s="321"/>
      <c r="S113" s="321"/>
      <c r="T113" s="321"/>
      <c r="U113" s="32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19" customFormat="true" ht="15" customHeight="true" x14ac:dyDescent="0.2">
      <c r="A114" s="358" t="s">
        <v>39</v>
      </c>
      <c r="B114" s="359"/>
      <c r="C114" s="321"/>
      <c r="D114" s="321"/>
      <c r="E114" s="321"/>
      <c r="F114" s="321"/>
      <c r="G114" s="321"/>
      <c r="H114" s="321"/>
      <c r="I114" s="321"/>
      <c r="J114" s="321"/>
      <c r="K114" s="321"/>
      <c r="L114" s="321"/>
      <c r="M114" s="321"/>
      <c r="N114" s="321"/>
      <c r="O114" s="321"/>
      <c r="P114" s="321"/>
      <c r="Q114" s="321"/>
      <c r="R114" s="321"/>
      <c r="S114" s="321"/>
      <c r="T114" s="321"/>
      <c r="U114" s="32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19" customFormat="true" ht="15" customHeight="true" x14ac:dyDescent="0.2">
      <c r="A115" s="358" t="s">
        <v>136</v>
      </c>
      <c r="B115" s="383" t="str">
        <f>A1025</f>
        <v>MICS08</v>
      </c>
      <c r="C115" s="321"/>
      <c r="D115" s="321"/>
      <c r="E115" s="321"/>
      <c r="F115" s="321"/>
      <c r="G115" s="321"/>
      <c r="H115" s="321"/>
      <c r="I115" s="321"/>
      <c r="J115" s="321"/>
      <c r="K115" s="321"/>
      <c r="L115" s="321"/>
      <c r="M115" s="321"/>
      <c r="N115" s="321"/>
      <c r="O115" s="321"/>
      <c r="P115" s="321"/>
      <c r="Q115" s="321"/>
      <c r="R115" s="321"/>
      <c r="S115" s="321"/>
      <c r="T115" s="321"/>
      <c r="U115" s="32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19" customFormat="true" ht="15" customHeight="true" x14ac:dyDescent="0.2">
      <c r="A116" s="208" t="str">
        <f>B1030</f>
        <v/>
      </c>
      <c r="B116" s="207"/>
      <c r="C116" s="321"/>
      <c r="D116" s="321"/>
      <c r="E116" s="321"/>
      <c r="F116" s="321"/>
      <c r="G116" s="321"/>
      <c r="H116" s="321"/>
      <c r="I116" s="321"/>
      <c r="J116" s="321"/>
      <c r="K116" s="321"/>
      <c r="L116" s="321"/>
      <c r="M116" s="321"/>
      <c r="N116" s="321"/>
      <c r="O116" s="321"/>
      <c r="P116" s="321"/>
      <c r="Q116" s="321"/>
      <c r="R116" s="321"/>
      <c r="S116" s="321"/>
      <c r="T116" s="321"/>
      <c r="U116" s="32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19" customFormat="true" ht="15" customHeight="true" x14ac:dyDescent="0.2">
      <c r="A117" s="208" t="str">
        <f>B1029</f>
        <v/>
      </c>
      <c r="B117" s="206"/>
      <c r="C117" s="321"/>
      <c r="D117" s="321"/>
      <c r="E117" s="321"/>
      <c r="F117" s="321"/>
      <c r="G117" s="321"/>
      <c r="H117" s="321"/>
      <c r="I117" s="321"/>
      <c r="J117" s="321"/>
      <c r="K117" s="321"/>
      <c r="L117" s="321"/>
      <c r="M117" s="321"/>
      <c r="N117" s="321"/>
      <c r="O117" s="321"/>
      <c r="P117" s="321"/>
      <c r="Q117" s="321"/>
      <c r="R117" s="321"/>
      <c r="S117" s="321"/>
      <c r="T117" s="321"/>
      <c r="U117" s="32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19" customFormat="true" ht="21" customHeight="true" x14ac:dyDescent="0.2">
      <c r="A118" s="205"/>
      <c r="B118" s="207"/>
      <c r="C118" s="321"/>
      <c r="D118" s="321"/>
      <c r="E118" s="321"/>
      <c r="F118" s="321"/>
      <c r="G118" s="321"/>
      <c r="H118" s="321"/>
      <c r="I118" s="321"/>
      <c r="J118" s="321"/>
      <c r="K118" s="321"/>
      <c r="L118" s="321"/>
      <c r="M118" s="321"/>
      <c r="N118" s="321"/>
      <c r="O118" s="321"/>
      <c r="P118" s="321"/>
      <c r="Q118" s="321"/>
      <c r="R118" s="321"/>
      <c r="S118" s="321"/>
      <c r="T118" s="321"/>
      <c r="U118" s="32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19" customFormat="true" ht="15" customHeight="true" x14ac:dyDescent="0.2">
      <c r="A119" s="204"/>
      <c r="B119" s="203"/>
      <c r="C119" s="321"/>
      <c r="D119" s="321"/>
      <c r="E119" s="321"/>
      <c r="F119" s="321"/>
      <c r="G119" s="321"/>
      <c r="H119" s="321"/>
      <c r="I119" s="321"/>
      <c r="J119" s="321"/>
      <c r="K119" s="321"/>
      <c r="L119" s="321"/>
      <c r="M119" s="321"/>
      <c r="N119" s="321"/>
      <c r="O119" s="321"/>
      <c r="P119" s="321"/>
      <c r="Q119" s="321"/>
      <c r="R119" s="321"/>
      <c r="S119" s="321"/>
      <c r="T119" s="321"/>
      <c r="U119" s="32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343"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43" t="s">
        <v>142</v>
      </c>
      <c r="S120" s="456"/>
      <c r="T120" s="456"/>
      <c r="U120" s="456"/>
      <c r="V120" s="456"/>
      <c r="W120" s="456"/>
      <c r="X120" s="456"/>
      <c r="Y120" s="456"/>
      <c r="Z120" s="456"/>
      <c r="AA120" s="456"/>
      <c r="AB120" s="456"/>
      <c r="AC120" s="467"/>
      <c r="AD120" s="467"/>
      <c r="AE120" s="467"/>
      <c r="AF120" s="467"/>
      <c r="AG120" s="467"/>
      <c r="AH120" s="467"/>
      <c r="AI120" s="467"/>
      <c r="AJ120" s="467"/>
      <c r="AK120" s="467"/>
      <c r="AL120" s="467"/>
      <c r="AM120" s="467"/>
      <c r="AN120" s="467"/>
      <c r="AO120" s="467"/>
      <c r="AP120" s="467"/>
      <c r="AQ120" s="467"/>
      <c r="AR120" s="467"/>
      <c r="AS120" s="467"/>
      <c r="AT120" s="467"/>
      <c r="AU120" s="467"/>
      <c r="AV120" s="467"/>
      <c r="AW120" s="467"/>
      <c r="AX120" s="467"/>
      <c r="AY120" s="467"/>
      <c r="AZ120" s="919"/>
      <c r="BA120" s="377" t="s">
        <v>131</v>
      </c>
      <c r="BB120" s="324" t="s">
        <v>99</v>
      </c>
      <c r="BC120" s="1102" t="s">
        <v>115</v>
      </c>
      <c r="BD120" s="1103"/>
      <c r="BE120" s="1103"/>
      <c r="BF120" s="1103"/>
      <c r="BG120" s="1116"/>
      <c r="BH120" s="1102" t="s">
        <v>38</v>
      </c>
      <c r="BI120" s="1103"/>
      <c r="BJ120" s="1103"/>
      <c r="BK120" s="1103"/>
      <c r="BL120" s="1116"/>
      <c r="BM120" s="1102" t="s">
        <v>37</v>
      </c>
      <c r="BN120" s="1103"/>
      <c r="BO120" s="1103"/>
      <c r="BP120" s="1103"/>
      <c r="BQ120" s="1104"/>
      <c r="BR120" s="42" t="s">
        <v>142</v>
      </c>
      <c r="BS120" s="456"/>
      <c r="BT120" s="456"/>
      <c r="BU120" s="456"/>
      <c r="BV120" s="456"/>
      <c r="BW120" s="456"/>
      <c r="BX120" s="456"/>
      <c r="BY120" s="45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343"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28" t="s">
        <v>4</v>
      </c>
      <c r="R121" s="410" t="s">
        <v>238</v>
      </c>
      <c r="S121" s="634" t="s">
        <v>159</v>
      </c>
      <c r="T121" s="634" t="s">
        <v>160</v>
      </c>
      <c r="U121" s="634" t="s">
        <v>161</v>
      </c>
      <c r="V121" s="634" t="s">
        <v>162</v>
      </c>
      <c r="W121" s="634" t="s">
        <v>239</v>
      </c>
      <c r="X121" s="634" t="s">
        <v>164</v>
      </c>
      <c r="Y121" s="634" t="s">
        <v>165</v>
      </c>
      <c r="Z121" s="634" t="s">
        <v>166</v>
      </c>
      <c r="AA121" s="634" t="s">
        <v>167</v>
      </c>
      <c r="AB121" s="635" t="s">
        <v>240</v>
      </c>
      <c r="AC121" s="467"/>
      <c r="AD121" s="467"/>
      <c r="AE121" s="467"/>
      <c r="AF121" s="467"/>
      <c r="AG121" s="467"/>
      <c r="AH121" s="467"/>
      <c r="AI121" s="467"/>
      <c r="AJ121" s="467"/>
      <c r="AK121" s="467"/>
      <c r="AL121" s="467"/>
      <c r="AM121" s="467"/>
      <c r="AN121" s="467"/>
      <c r="AO121" s="467"/>
      <c r="AP121" s="467"/>
      <c r="AQ121" s="467"/>
      <c r="AR121" s="467"/>
      <c r="AS121" s="467"/>
      <c r="AT121" s="467"/>
      <c r="AU121" s="467"/>
      <c r="AV121" s="467"/>
      <c r="AW121" s="467"/>
      <c r="AX121" s="467"/>
      <c r="AY121" s="467"/>
      <c r="AZ121" s="919"/>
      <c r="BA121" s="363" t="s">
        <v>117</v>
      </c>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238</v>
      </c>
      <c r="BS121" s="598" t="s">
        <v>159</v>
      </c>
      <c r="BT121" s="598" t="s">
        <v>160</v>
      </c>
      <c r="BU121" s="598" t="s">
        <v>161</v>
      </c>
      <c r="BV121" s="598" t="s">
        <v>162</v>
      </c>
      <c r="BW121" s="598" t="s">
        <v>239</v>
      </c>
      <c r="BX121" s="598" t="s">
        <v>164</v>
      </c>
      <c r="BY121" s="599" t="s">
        <v>165</v>
      </c>
      <c r="BZ121" s="599" t="s">
        <v>166</v>
      </c>
      <c r="CA121" s="599" t="s">
        <v>167</v>
      </c>
      <c r="CB121" s="599" t="s">
        <v>240</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343" customFormat="true" ht="15" customHeight="true" x14ac:dyDescent="0.2">
      <c r="A122" s="1086" t="s">
        <v>18</v>
      </c>
      <c r="B122" s="407" t="s">
        <v>14</v>
      </c>
      <c r="C122" s="156">
        <v>8.1728321485418967</v>
      </c>
      <c r="D122" s="155">
        <v>4.8292441601058442</v>
      </c>
      <c r="E122" s="155">
        <v>4.0557850935151762</v>
      </c>
      <c r="F122" s="155">
        <v>11.825480054063187</v>
      </c>
      <c r="G122" s="154">
        <v>67.45572526128224</v>
      </c>
      <c r="H122" s="153">
        <v>10.025945603007527</v>
      </c>
      <c r="I122" s="155">
        <v>21.24130314388167</v>
      </c>
      <c r="J122" s="155">
        <v>44.48178417982497</v>
      </c>
      <c r="K122" s="155">
        <v>68.614041257030976</v>
      </c>
      <c r="L122" s="152">
        <v>90.955443699160838</v>
      </c>
      <c r="M122" s="156">
        <v>7.2147011897276156</v>
      </c>
      <c r="N122" s="155">
        <v>5.6275013518796895</v>
      </c>
      <c r="O122" s="155">
        <v>4.3282915622644627</v>
      </c>
      <c r="P122" s="155">
        <v>4.054651542039327</v>
      </c>
      <c r="Q122" s="154">
        <v>7.8137077415606564</v>
      </c>
      <c r="R122" s="153">
        <v>5.6469766118272435</v>
      </c>
      <c r="S122" s="155">
        <v>23.770017441488108</v>
      </c>
      <c r="T122" s="155">
        <v>15.484015503766708</v>
      </c>
      <c r="U122" s="155">
        <v>14.23945891052715</v>
      </c>
      <c r="V122" s="155">
        <v>84.596985159079196</v>
      </c>
      <c r="W122" s="155">
        <v>47.24077948789683</v>
      </c>
      <c r="X122" s="155">
        <v>15.17908504264763</v>
      </c>
      <c r="Y122" s="155">
        <v>15.433318764678894</v>
      </c>
      <c r="Z122" s="155">
        <v>22.011826886188533</v>
      </c>
      <c r="AA122" s="155">
        <v>3.4291825934361024</v>
      </c>
      <c r="AB122" s="152">
        <v>7.5765686558356151</v>
      </c>
      <c r="AC122" s="467"/>
      <c r="AD122" s="467"/>
      <c r="AE122" s="467"/>
      <c r="AF122" s="467"/>
      <c r="AG122" s="467"/>
      <c r="AH122" s="467"/>
      <c r="AI122" s="467"/>
      <c r="AJ122" s="467"/>
      <c r="AK122" s="467"/>
      <c r="AL122" s="467"/>
      <c r="AM122" s="467"/>
      <c r="AN122" s="467"/>
      <c r="AO122" s="467"/>
      <c r="AP122" s="467"/>
      <c r="AQ122" s="467"/>
      <c r="AR122" s="467"/>
      <c r="AS122" s="467"/>
      <c r="AT122" s="467"/>
      <c r="AU122" s="467"/>
      <c r="AV122" s="467"/>
      <c r="AW122" s="467"/>
      <c r="AX122" s="467"/>
      <c r="AY122" s="467"/>
      <c r="AZ122" s="919"/>
      <c r="BA122" s="1114" t="s">
        <v>18</v>
      </c>
      <c r="BB122" s="624" t="s">
        <v>14</v>
      </c>
      <c r="BC122" s="507">
        <v>1049.8615621032254</v>
      </c>
      <c r="BD122" s="504">
        <v>620.02348985039976</v>
      </c>
      <c r="BE122" s="504">
        <v>521.11857042815234</v>
      </c>
      <c r="BF122" s="504">
        <v>1518.117159940176</v>
      </c>
      <c r="BG122" s="513">
        <v>8663.4906378135474</v>
      </c>
      <c r="BH122" s="507">
        <v>420.5715598824687</v>
      </c>
      <c r="BI122" s="504">
        <v>889.18699068872706</v>
      </c>
      <c r="BJ122" s="504">
        <v>1863.5643452077268</v>
      </c>
      <c r="BK122" s="504">
        <v>2876.8302498994576</v>
      </c>
      <c r="BL122" s="513">
        <v>3809.7470355885312</v>
      </c>
      <c r="BM122" s="507">
        <v>623.95919837859344</v>
      </c>
      <c r="BN122" s="504">
        <v>487.17682403466046</v>
      </c>
      <c r="BO122" s="504">
        <v>374.44472442773537</v>
      </c>
      <c r="BP122" s="504">
        <v>350.66963607586644</v>
      </c>
      <c r="BQ122" s="513">
        <v>676.46085595173599</v>
      </c>
      <c r="BR122" s="507">
        <v>365.53411629455144</v>
      </c>
      <c r="BS122" s="504">
        <v>1011.5614099444986</v>
      </c>
      <c r="BT122" s="504">
        <v>653.96223690284398</v>
      </c>
      <c r="BU122" s="504">
        <v>422.14314356120121</v>
      </c>
      <c r="BV122" s="504">
        <v>3073.5072613872321</v>
      </c>
      <c r="BW122" s="504">
        <v>2028.600957896027</v>
      </c>
      <c r="BX122" s="504">
        <v>1748.6986477866421</v>
      </c>
      <c r="BY122" s="510">
        <v>580.51203123674884</v>
      </c>
      <c r="BZ122" s="510">
        <v>1482.8562045225403</v>
      </c>
      <c r="CA122" s="510">
        <v>193.20439815643039</v>
      </c>
      <c r="CB122" s="510">
        <v>812.0310124467884</v>
      </c>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2"/>
    </row>
    <row r="123" s="343" customFormat="true" ht="15" customHeight="true" x14ac:dyDescent="0.2">
      <c r="A123" s="1087"/>
      <c r="B123" s="408" t="s">
        <v>51</v>
      </c>
      <c r="C123" s="151">
        <v>91.827167851458185</v>
      </c>
      <c r="D123" s="150">
        <v>95.170755839894156</v>
      </c>
      <c r="E123" s="150">
        <v>95.944214906484902</v>
      </c>
      <c r="F123" s="150">
        <v>88.174519945936751</v>
      </c>
      <c r="G123" s="149">
        <v>32.544274738717043</v>
      </c>
      <c r="H123" s="148">
        <v>89.974054396992543</v>
      </c>
      <c r="I123" s="150">
        <v>78.758696856118334</v>
      </c>
      <c r="J123" s="150">
        <v>55.518215820175087</v>
      </c>
      <c r="K123" s="150">
        <v>31.385958742969045</v>
      </c>
      <c r="L123" s="147">
        <v>9.0445563008391705</v>
      </c>
      <c r="M123" s="151">
        <v>92.785298810272337</v>
      </c>
      <c r="N123" s="150">
        <v>94.372498648120171</v>
      </c>
      <c r="O123" s="150">
        <v>95.671708437735532</v>
      </c>
      <c r="P123" s="150">
        <v>95.945348457960662</v>
      </c>
      <c r="Q123" s="149">
        <v>92.186292258439366</v>
      </c>
      <c r="R123" s="148">
        <v>94.353023388172716</v>
      </c>
      <c r="S123" s="150">
        <v>76.229982558511793</v>
      </c>
      <c r="T123" s="150">
        <v>84.515984496233386</v>
      </c>
      <c r="U123" s="150">
        <v>85.760541089472952</v>
      </c>
      <c r="V123" s="150">
        <v>15.403014840920633</v>
      </c>
      <c r="W123" s="150">
        <v>52.759220512102992</v>
      </c>
      <c r="X123" s="150">
        <v>84.820914957352684</v>
      </c>
      <c r="Y123" s="150">
        <v>84.566681235321127</v>
      </c>
      <c r="Z123" s="150">
        <v>77.988173113811371</v>
      </c>
      <c r="AA123" s="150">
        <v>96.570817406563805</v>
      </c>
      <c r="AB123" s="147">
        <v>92.423431344164328</v>
      </c>
      <c r="AC123" s="467"/>
      <c r="AD123" s="467"/>
      <c r="AE123" s="467"/>
      <c r="AF123" s="467"/>
      <c r="AG123" s="467"/>
      <c r="AH123" s="467"/>
      <c r="AI123" s="467"/>
      <c r="AJ123" s="467"/>
      <c r="AK123" s="467"/>
      <c r="AL123" s="467"/>
      <c r="AM123" s="467"/>
      <c r="AN123" s="467"/>
      <c r="AO123" s="467"/>
      <c r="AP123" s="467"/>
      <c r="AQ123" s="467"/>
      <c r="AR123" s="467"/>
      <c r="AS123" s="467"/>
      <c r="AT123" s="467"/>
      <c r="AU123" s="467"/>
      <c r="AV123" s="467"/>
      <c r="AW123" s="467"/>
      <c r="AX123" s="467"/>
      <c r="AY123" s="467"/>
      <c r="AZ123" s="919"/>
      <c r="BA123" s="1115"/>
      <c r="BB123" s="622" t="s">
        <v>51</v>
      </c>
      <c r="BC123" s="508">
        <v>11795.888148913788</v>
      </c>
      <c r="BD123" s="505">
        <v>12218.910912605044</v>
      </c>
      <c r="BE123" s="505">
        <v>12327.653206492992</v>
      </c>
      <c r="BF123" s="505">
        <v>11319.561758798993</v>
      </c>
      <c r="BG123" s="514">
        <v>4179.7344616964192</v>
      </c>
      <c r="BH123" s="508">
        <v>3774.260294743875</v>
      </c>
      <c r="BI123" s="505">
        <v>3296.935605771876</v>
      </c>
      <c r="BJ123" s="505">
        <v>2325.9356480343627</v>
      </c>
      <c r="BK123" s="505">
        <v>1315.9416626639427</v>
      </c>
      <c r="BL123" s="514">
        <v>378.83902440523752</v>
      </c>
      <c r="BM123" s="508">
        <v>8024.4821156843418</v>
      </c>
      <c r="BN123" s="505">
        <v>8169.8948241477738</v>
      </c>
      <c r="BO123" s="505">
        <v>8276.6528054215341</v>
      </c>
      <c r="BP123" s="505">
        <v>8297.906756742681</v>
      </c>
      <c r="BQ123" s="514">
        <v>7980.8997508915454</v>
      </c>
      <c r="BR123" s="508">
        <v>6107.5600971463664</v>
      </c>
      <c r="BS123" s="505">
        <v>3244.0577221598041</v>
      </c>
      <c r="BT123" s="505">
        <v>3569.5044519787257</v>
      </c>
      <c r="BU123" s="505">
        <v>2542.457872627087</v>
      </c>
      <c r="BV123" s="505">
        <v>559.60951648339051</v>
      </c>
      <c r="BW123" s="505">
        <v>2265.5723810848731</v>
      </c>
      <c r="BX123" s="505">
        <v>9771.7496722105734</v>
      </c>
      <c r="BY123" s="511">
        <v>3180.9085684940383</v>
      </c>
      <c r="BZ123" s="511">
        <v>5253.7777522571523</v>
      </c>
      <c r="CA123" s="511">
        <v>5440.9195626454339</v>
      </c>
      <c r="CB123" s="511">
        <v>9905.6308914197652</v>
      </c>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2"/>
    </row>
    <row r="124" s="343" customFormat="true" ht="15" customHeight="true" x14ac:dyDescent="0.2">
      <c r="A124" s="1087" t="s">
        <v>50</v>
      </c>
      <c r="B124" s="408" t="s">
        <v>15</v>
      </c>
      <c r="C124" s="151">
        <f>C122*C129/100</f>
        <v>7.0014752827822875</v>
      </c>
      <c r="D124" s="150">
        <f>D122*D129/100</f>
        <v>4.1738820094342053</v>
      </c>
      <c r="E124" s="150">
        <f t="shared" ref="E124:AB124" si="3">E122*E129/100</f>
        <v>3.0386472500075832</v>
      </c>
      <c r="F124" s="150">
        <f t="shared" si="3"/>
        <v>8.3363348200620813</v>
      </c>
      <c r="G124" s="149">
        <f t="shared" si="3"/>
        <v>55.745929021196787</v>
      </c>
      <c r="H124" s="148">
        <f t="shared" si="3"/>
        <v>7.2466383967886792</v>
      </c>
      <c r="I124" s="150">
        <f t="shared" si="3"/>
        <v>15.835022014553779</v>
      </c>
      <c r="J124" s="150">
        <f t="shared" si="3"/>
        <v>34.815250988348865</v>
      </c>
      <c r="K124" s="150">
        <f t="shared" si="3"/>
        <v>51.771548208853808</v>
      </c>
      <c r="L124" s="147">
        <f t="shared" si="3"/>
        <v>82.215174543576524</v>
      </c>
      <c r="M124" s="151">
        <f t="shared" si="3"/>
        <v>6.4002047067427839</v>
      </c>
      <c r="N124" s="150">
        <f t="shared" si="3"/>
        <v>4.5767445554921826</v>
      </c>
      <c r="O124" s="150">
        <f t="shared" si="3"/>
        <v>3.6149349248407274</v>
      </c>
      <c r="P124" s="150">
        <f t="shared" si="3"/>
        <v>3.2641368114467388</v>
      </c>
      <c r="Q124" s="149">
        <f t="shared" si="3"/>
        <v>5.4382178619451782</v>
      </c>
      <c r="R124" s="148">
        <f t="shared" si="3"/>
        <v>5.0430840459492323</v>
      </c>
      <c r="S124" s="150">
        <f t="shared" si="3"/>
        <v>21.410192441322451</v>
      </c>
      <c r="T124" s="150">
        <f t="shared" si="3"/>
        <v>13.128848738399583</v>
      </c>
      <c r="U124" s="150">
        <f t="shared" si="3"/>
        <v>9.6475453430330855</v>
      </c>
      <c r="V124" s="150">
        <f t="shared" si="3"/>
        <v>67.845064248149654</v>
      </c>
      <c r="W124" s="150">
        <f t="shared" si="3"/>
        <v>44.03625127235432</v>
      </c>
      <c r="X124" s="150">
        <f t="shared" si="3"/>
        <v>12.95966740326344</v>
      </c>
      <c r="Y124" s="150">
        <f t="shared" si="3"/>
        <v>14.260845238121515</v>
      </c>
      <c r="Z124" s="150">
        <f t="shared" si="3"/>
        <v>15.202327625090209</v>
      </c>
      <c r="AA124" s="150">
        <f t="shared" si="3"/>
        <v>1.5589721098029274</v>
      </c>
      <c r="AB124" s="147">
        <f t="shared" si="3"/>
        <v>4.4778236789780888</v>
      </c>
      <c r="AC124" s="467"/>
      <c r="AD124" s="467"/>
      <c r="AE124" s="467"/>
      <c r="AF124" s="467"/>
      <c r="AG124" s="467"/>
      <c r="AH124" s="467"/>
      <c r="AI124" s="467"/>
      <c r="AJ124" s="467"/>
      <c r="AK124" s="467"/>
      <c r="AL124" s="467"/>
      <c r="AM124" s="467"/>
      <c r="AN124" s="467"/>
      <c r="AO124" s="467"/>
      <c r="AP124" s="467"/>
      <c r="AQ124" s="467"/>
      <c r="AR124" s="467"/>
      <c r="AS124" s="467"/>
      <c r="AT124" s="467"/>
      <c r="AU124" s="467"/>
      <c r="AV124" s="467"/>
      <c r="AW124" s="467"/>
      <c r="AX124" s="467"/>
      <c r="AY124" s="467"/>
      <c r="AZ124" s="919"/>
      <c r="BA124" s="1115" t="s">
        <v>50</v>
      </c>
      <c r="BB124" s="622" t="s">
        <v>15</v>
      </c>
      <c r="BC124" s="508">
        <v>899.39199090493253</v>
      </c>
      <c r="BD124" s="505">
        <v>535.88197322714677</v>
      </c>
      <c r="BE124" s="505">
        <v>390.42885025916445</v>
      </c>
      <c r="BF124" s="505">
        <v>1068.1458805485586</v>
      </c>
      <c r="BG124" s="514">
        <v>7154.6697962134995</v>
      </c>
      <c r="BH124" s="508">
        <v>303.98429585807509</v>
      </c>
      <c r="BI124" s="505">
        <v>660.70976764073839</v>
      </c>
      <c r="BJ124" s="505">
        <v>1453.9391095698784</v>
      </c>
      <c r="BK124" s="505">
        <v>2170.6629320000425</v>
      </c>
      <c r="BL124" s="514">
        <v>3443.653340131792</v>
      </c>
      <c r="BM124" s="508">
        <v>553.51794804254371</v>
      </c>
      <c r="BN124" s="505">
        <v>396.21205532324745</v>
      </c>
      <c r="BO124" s="505">
        <v>312.73154598855484</v>
      </c>
      <c r="BP124" s="505">
        <v>282.30136570408274</v>
      </c>
      <c r="BQ124" s="514">
        <v>470.80613089435673</v>
      </c>
      <c r="BR124" s="508">
        <v>326.44358155730197</v>
      </c>
      <c r="BS124" s="505">
        <v>911.13624575326833</v>
      </c>
      <c r="BT124" s="505">
        <v>549.45964657485479</v>
      </c>
      <c r="BU124" s="505">
        <v>286.0112272767845</v>
      </c>
      <c r="BV124" s="505">
        <v>2464.8904121566329</v>
      </c>
      <c r="BW124" s="505">
        <v>1890.9929616240797</v>
      </c>
      <c r="BX124" s="505">
        <v>1493.0117856364855</v>
      </c>
      <c r="BY124" s="511">
        <v>536.41037048242958</v>
      </c>
      <c r="BZ124" s="511">
        <v>1024.1251650127276</v>
      </c>
      <c r="CA124" s="511">
        <v>87.834421180625156</v>
      </c>
      <c r="CB124" s="511">
        <v>478.20267389813131</v>
      </c>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2"/>
    </row>
    <row r="125" s="343" customFormat="true" ht="15" customHeight="true" x14ac:dyDescent="0.2">
      <c r="A125" s="1087"/>
      <c r="B125" s="408" t="s">
        <v>16</v>
      </c>
      <c r="C125" s="151">
        <f>C122*C128/100</f>
        <v>1.1713568657596156</v>
      </c>
      <c r="D125" s="150">
        <f>D122*D128/100</f>
        <v>0.65536215067163983</v>
      </c>
      <c r="E125" s="150">
        <f t="shared" ref="E125:AB125" si="4">E122*E128/100</f>
        <v>1.0171378435075926</v>
      </c>
      <c r="F125" s="150">
        <f t="shared" si="4"/>
        <v>3.4891452340010964</v>
      </c>
      <c r="G125" s="149">
        <f t="shared" si="4"/>
        <v>11.709796240085391</v>
      </c>
      <c r="H125" s="148">
        <f t="shared" si="4"/>
        <v>2.7793072062188462</v>
      </c>
      <c r="I125" s="150">
        <f t="shared" si="4"/>
        <v>5.4062811293278852</v>
      </c>
      <c r="J125" s="150">
        <f t="shared" si="4"/>
        <v>9.6665331914761197</v>
      </c>
      <c r="K125" s="150">
        <f t="shared" si="4"/>
        <v>16.842493048177133</v>
      </c>
      <c r="L125" s="147">
        <f t="shared" si="4"/>
        <v>8.7402691555843255</v>
      </c>
      <c r="M125" s="151">
        <f t="shared" si="4"/>
        <v>0.81449648298483079</v>
      </c>
      <c r="N125" s="150">
        <f t="shared" si="4"/>
        <v>1.0507567963875069</v>
      </c>
      <c r="O125" s="150">
        <f t="shared" si="4"/>
        <v>0.71335663742373367</v>
      </c>
      <c r="P125" s="150">
        <f t="shared" si="4"/>
        <v>0.7905147305925887</v>
      </c>
      <c r="Q125" s="149">
        <f t="shared" si="4"/>
        <v>2.3754898796154795</v>
      </c>
      <c r="R125" s="148">
        <f t="shared" si="4"/>
        <v>0.60389256587800821</v>
      </c>
      <c r="S125" s="150">
        <f t="shared" si="4"/>
        <v>2.3598250001656655</v>
      </c>
      <c r="T125" s="150">
        <f t="shared" si="4"/>
        <v>2.35516676536712</v>
      </c>
      <c r="U125" s="150">
        <f t="shared" si="4"/>
        <v>4.5919135674940614</v>
      </c>
      <c r="V125" s="150">
        <f t="shared" si="4"/>
        <v>16.75192091092967</v>
      </c>
      <c r="W125" s="150">
        <f t="shared" si="4"/>
        <v>3.2045282155425401</v>
      </c>
      <c r="X125" s="150">
        <f t="shared" si="4"/>
        <v>2.2194176393841967</v>
      </c>
      <c r="Y125" s="150">
        <f t="shared" si="4"/>
        <v>1.1724735265573862</v>
      </c>
      <c r="Z125" s="150">
        <f t="shared" si="4"/>
        <v>6.8094992610983409</v>
      </c>
      <c r="AA125" s="150">
        <f t="shared" si="4"/>
        <v>1.8702104836331748</v>
      </c>
      <c r="AB125" s="147">
        <f t="shared" si="4"/>
        <v>3.0987449768575241</v>
      </c>
      <c r="AC125" s="467"/>
      <c r="AD125" s="467"/>
      <c r="AE125" s="467"/>
      <c r="AF125" s="467"/>
      <c r="AG125" s="467"/>
      <c r="AH125" s="467"/>
      <c r="AI125" s="467"/>
      <c r="AJ125" s="467"/>
      <c r="AK125" s="467"/>
      <c r="AL125" s="467"/>
      <c r="AM125" s="467"/>
      <c r="AN125" s="467"/>
      <c r="AO125" s="467"/>
      <c r="AP125" s="467"/>
      <c r="AQ125" s="467"/>
      <c r="AR125" s="467"/>
      <c r="AS125" s="467"/>
      <c r="AT125" s="467"/>
      <c r="AU125" s="467"/>
      <c r="AV125" s="467"/>
      <c r="AW125" s="467"/>
      <c r="AX125" s="467"/>
      <c r="AY125" s="467"/>
      <c r="AZ125" s="919"/>
      <c r="BA125" s="1115"/>
      <c r="BB125" s="622" t="s">
        <v>16</v>
      </c>
      <c r="BC125" s="508">
        <v>150.46957119829366</v>
      </c>
      <c r="BD125" s="505">
        <v>84.14151662325304</v>
      </c>
      <c r="BE125" s="505">
        <v>130.6897201689878</v>
      </c>
      <c r="BF125" s="505">
        <v>447.06890843260936</v>
      </c>
      <c r="BG125" s="514">
        <v>1502.8850886474061</v>
      </c>
      <c r="BH125" s="508">
        <v>116.58726402439359</v>
      </c>
      <c r="BI125" s="505">
        <v>225.57485208898166</v>
      </c>
      <c r="BJ125" s="505">
        <v>403.68948268521478</v>
      </c>
      <c r="BK125" s="505">
        <v>706.167317899414</v>
      </c>
      <c r="BL125" s="514">
        <v>366.09369545674008</v>
      </c>
      <c r="BM125" s="508">
        <v>70.44125033604972</v>
      </c>
      <c r="BN125" s="505">
        <v>90.964768711413015</v>
      </c>
      <c r="BO125" s="505">
        <v>61.713178439180446</v>
      </c>
      <c r="BP125" s="505">
        <v>68.368270371783765</v>
      </c>
      <c r="BQ125" s="514">
        <v>205.65472505737938</v>
      </c>
      <c r="BR125" s="508">
        <v>39.09053473724925</v>
      </c>
      <c r="BS125" s="505">
        <v>100.42516419123055</v>
      </c>
      <c r="BT125" s="505">
        <v>98.566837375354638</v>
      </c>
      <c r="BU125" s="505">
        <v>136.13191628441669</v>
      </c>
      <c r="BV125" s="505">
        <v>608.61684923060409</v>
      </c>
      <c r="BW125" s="505">
        <v>137.60799627194839</v>
      </c>
      <c r="BX125" s="505">
        <v>255.68686215015776</v>
      </c>
      <c r="BY125" s="511">
        <v>44.101660754319539</v>
      </c>
      <c r="BZ125" s="511">
        <v>458.73103950981351</v>
      </c>
      <c r="CA125" s="511">
        <v>105.36997697580522</v>
      </c>
      <c r="CB125" s="511">
        <v>330.9259675896501</v>
      </c>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2"/>
    </row>
    <row r="126" s="343" customFormat="true" ht="15" customHeight="true" x14ac:dyDescent="0.2">
      <c r="A126" s="1087"/>
      <c r="B126" s="408" t="s">
        <v>22</v>
      </c>
      <c r="C126" s="151">
        <f>100-C124-C125-C127</f>
        <v>44.159057857392042</v>
      </c>
      <c r="D126" s="150">
        <f>100-D124-D125-D127</f>
        <v>39.321090318433519</v>
      </c>
      <c r="E126" s="150">
        <f t="shared" ref="E126:AB126" si="5">100-E124-E125-E127</f>
        <v>41.400484968322509</v>
      </c>
      <c r="F126" s="150">
        <f t="shared" si="5"/>
        <v>47.25254463691212</v>
      </c>
      <c r="G126" s="149">
        <f t="shared" si="5"/>
        <v>30.368780979557584</v>
      </c>
      <c r="H126" s="148">
        <f t="shared" si="5"/>
        <v>55.700503042500834</v>
      </c>
      <c r="I126" s="150">
        <f t="shared" si="5"/>
        <v>59.793349533576865</v>
      </c>
      <c r="J126" s="150">
        <f t="shared" si="5"/>
        <v>50.176460209105052</v>
      </c>
      <c r="K126" s="150">
        <f t="shared" si="5"/>
        <v>30.616936215463678</v>
      </c>
      <c r="L126" s="147">
        <f t="shared" si="5"/>
        <v>9.044556300839151</v>
      </c>
      <c r="M126" s="151">
        <f t="shared" si="5"/>
        <v>42.546032198888824</v>
      </c>
      <c r="N126" s="150">
        <f t="shared" si="5"/>
        <v>39.663502476229745</v>
      </c>
      <c r="O126" s="150">
        <f t="shared" si="5"/>
        <v>38.508009065008366</v>
      </c>
      <c r="P126" s="150">
        <f t="shared" si="5"/>
        <v>41.495419254669848</v>
      </c>
      <c r="Q126" s="149">
        <f t="shared" si="5"/>
        <v>38.922886680464096</v>
      </c>
      <c r="R126" s="148">
        <f t="shared" si="5"/>
        <v>69.194591721825361</v>
      </c>
      <c r="S126" s="150">
        <f t="shared" si="5"/>
        <v>56.492163352673259</v>
      </c>
      <c r="T126" s="150">
        <f t="shared" si="5"/>
        <v>56.470706970080002</v>
      </c>
      <c r="U126" s="150">
        <f t="shared" si="5"/>
        <v>34.696098010514376</v>
      </c>
      <c r="V126" s="150">
        <f t="shared" si="5"/>
        <v>15.403014840920676</v>
      </c>
      <c r="W126" s="150">
        <f t="shared" si="5"/>
        <v>38.275394187548081</v>
      </c>
      <c r="X126" s="150">
        <f t="shared" si="5"/>
        <v>44.182460705704187</v>
      </c>
      <c r="Y126" s="150">
        <f t="shared" si="5"/>
        <v>63.575243035141185</v>
      </c>
      <c r="Z126" s="150">
        <f t="shared" si="5"/>
        <v>23.883998529091222</v>
      </c>
      <c r="AA126" s="150">
        <f t="shared" si="5"/>
        <v>38.753330644602755</v>
      </c>
      <c r="AB126" s="147">
        <f t="shared" si="5"/>
        <v>20.813824382212573</v>
      </c>
      <c r="AC126" s="467"/>
      <c r="AD126" s="467"/>
      <c r="AE126" s="467"/>
      <c r="AF126" s="467"/>
      <c r="AG126" s="467"/>
      <c r="AH126" s="467"/>
      <c r="AI126" s="467"/>
      <c r="AJ126" s="467"/>
      <c r="AK126" s="467"/>
      <c r="AL126" s="467"/>
      <c r="AM126" s="467"/>
      <c r="AN126" s="467"/>
      <c r="AO126" s="467"/>
      <c r="AP126" s="467"/>
      <c r="AQ126" s="467"/>
      <c r="AR126" s="467"/>
      <c r="AS126" s="467"/>
      <c r="AT126" s="467"/>
      <c r="AU126" s="467"/>
      <c r="AV126" s="467"/>
      <c r="AW126" s="467"/>
      <c r="AX126" s="467"/>
      <c r="AY126" s="467"/>
      <c r="AZ126" s="919"/>
      <c r="BA126" s="1115"/>
      <c r="BB126" s="622" t="s">
        <v>22</v>
      </c>
      <c r="BC126" s="508">
        <v>5672.5620471037682</v>
      </c>
      <c r="BD126" s="505">
        <v>5048.4089923139009</v>
      </c>
      <c r="BE126" s="505">
        <v>5319.4538281182668</v>
      </c>
      <c r="BF126" s="505">
        <v>6067.3176689478905</v>
      </c>
      <c r="BG126" s="514">
        <v>3900.4600331167176</v>
      </c>
      <c r="BH126" s="508">
        <v>2336.5424448139383</v>
      </c>
      <c r="BI126" s="505">
        <v>2503.5733607386965</v>
      </c>
      <c r="BJ126" s="505">
        <v>2102.4598704859854</v>
      </c>
      <c r="BK126" s="505">
        <v>1283.6983021294127</v>
      </c>
      <c r="BL126" s="514">
        <v>378.83902440523752</v>
      </c>
      <c r="BM126" s="508">
        <v>3679.5686261832079</v>
      </c>
      <c r="BN126" s="505">
        <v>3433.697827545825</v>
      </c>
      <c r="BO126" s="505">
        <v>3331.3654210170712</v>
      </c>
      <c r="BP126" s="505">
        <v>3588.7630337604496</v>
      </c>
      <c r="BQ126" s="514">
        <v>3369.6946585207452</v>
      </c>
      <c r="BR126" s="508">
        <v>4479.0311127595351</v>
      </c>
      <c r="BS126" s="505">
        <v>2404.0913117759847</v>
      </c>
      <c r="BT126" s="505">
        <v>2386.6861962460894</v>
      </c>
      <c r="BU126" s="505">
        <v>1028.6008741973912</v>
      </c>
      <c r="BV126" s="505">
        <v>559.60951648339051</v>
      </c>
      <c r="BW126" s="505">
        <v>1643.6117725915319</v>
      </c>
      <c r="BX126" s="505">
        <v>5090.0175521037481</v>
      </c>
      <c r="BY126" s="511">
        <v>2391.332287852711</v>
      </c>
      <c r="BZ126" s="511">
        <v>1608.9775551475061</v>
      </c>
      <c r="CA126" s="511">
        <v>2183.410687456309</v>
      </c>
      <c r="CB126" s="511">
        <v>2232.8337029863874</v>
      </c>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2"/>
    </row>
    <row r="127" s="343" customFormat="true" ht="15" customHeight="true" x14ac:dyDescent="0.2">
      <c r="A127" s="1087"/>
      <c r="B127" s="408" t="s">
        <v>19</v>
      </c>
      <c r="C127" s="151">
        <v>47.668109994066057</v>
      </c>
      <c r="D127" s="150">
        <v>55.849665521460636</v>
      </c>
      <c r="E127" s="150">
        <v>54.543729938162308</v>
      </c>
      <c r="F127" s="150">
        <v>40.921975309024702</v>
      </c>
      <c r="G127" s="149">
        <v>2.1754937591602381</v>
      </c>
      <c r="H127" s="148">
        <v>34.273551354491637</v>
      </c>
      <c r="I127" s="150">
        <v>18.965347322541483</v>
      </c>
      <c r="J127" s="150">
        <v>5.3417556110699627</v>
      </c>
      <c r="K127" s="150">
        <v>0.76902252750538214</v>
      </c>
      <c r="L127" s="147">
        <v>0</v>
      </c>
      <c r="M127" s="151">
        <v>50.239266611383556</v>
      </c>
      <c r="N127" s="150">
        <v>54.708996171890568</v>
      </c>
      <c r="O127" s="150">
        <v>57.16369937272718</v>
      </c>
      <c r="P127" s="150">
        <v>54.449929203290829</v>
      </c>
      <c r="Q127" s="149">
        <v>53.263405577975242</v>
      </c>
      <c r="R127" s="148">
        <v>25.158431666347397</v>
      </c>
      <c r="S127" s="150">
        <v>19.737819205838615</v>
      </c>
      <c r="T127" s="150">
        <v>28.045277526153296</v>
      </c>
      <c r="U127" s="150">
        <v>51.064443078958476</v>
      </c>
      <c r="V127" s="150">
        <v>0</v>
      </c>
      <c r="W127" s="150">
        <v>14.483826324555062</v>
      </c>
      <c r="X127" s="150">
        <v>40.638454251648184</v>
      </c>
      <c r="Y127" s="150">
        <v>20.991438200179918</v>
      </c>
      <c r="Z127" s="150">
        <v>54.104174584720234</v>
      </c>
      <c r="AA127" s="150">
        <v>57.817486761961149</v>
      </c>
      <c r="AB127" s="147">
        <v>71.609606961951826</v>
      </c>
      <c r="AC127" s="467"/>
      <c r="AD127" s="467"/>
      <c r="AE127" s="467"/>
      <c r="AF127" s="467"/>
      <c r="AG127" s="467"/>
      <c r="AH127" s="467"/>
      <c r="AI127" s="467"/>
      <c r="AJ127" s="467"/>
      <c r="AK127" s="467"/>
      <c r="AL127" s="467"/>
      <c r="AM127" s="467"/>
      <c r="AN127" s="467"/>
      <c r="AO127" s="467"/>
      <c r="AP127" s="467"/>
      <c r="AQ127" s="467"/>
      <c r="AR127" s="467"/>
      <c r="AS127" s="467"/>
      <c r="AT127" s="467"/>
      <c r="AU127" s="467"/>
      <c r="AV127" s="467"/>
      <c r="AW127" s="467"/>
      <c r="AX127" s="467"/>
      <c r="AY127" s="467"/>
      <c r="AZ127" s="919"/>
      <c r="BA127" s="1115"/>
      <c r="BB127" s="622" t="s">
        <v>19</v>
      </c>
      <c r="BC127" s="508">
        <v>6123.3261018100075</v>
      </c>
      <c r="BD127" s="505">
        <v>7170.5019202911071</v>
      </c>
      <c r="BE127" s="505">
        <v>7008.1993783746821</v>
      </c>
      <c r="BF127" s="505">
        <v>5252.2440898510949</v>
      </c>
      <c r="BG127" s="514">
        <v>279.27442857969885</v>
      </c>
      <c r="BH127" s="508">
        <v>1437.717849929933</v>
      </c>
      <c r="BI127" s="505">
        <v>793.3622450331809</v>
      </c>
      <c r="BJ127" s="505">
        <v>223.47577754837835</v>
      </c>
      <c r="BK127" s="505">
        <v>32.243360534530808</v>
      </c>
      <c r="BL127" s="514">
        <v>0</v>
      </c>
      <c r="BM127" s="508">
        <v>4344.9134895011239</v>
      </c>
      <c r="BN127" s="505">
        <v>4736.1969966019578</v>
      </c>
      <c r="BO127" s="505">
        <v>4945.2873844044643</v>
      </c>
      <c r="BP127" s="505">
        <v>4709.1437229822232</v>
      </c>
      <c r="BQ127" s="514">
        <v>4611.2050923707948</v>
      </c>
      <c r="BR127" s="508">
        <v>1628.5289843868215</v>
      </c>
      <c r="BS127" s="505">
        <v>839.96641038382654</v>
      </c>
      <c r="BT127" s="505">
        <v>1182.8182557326393</v>
      </c>
      <c r="BU127" s="505">
        <v>1513.8569984296914</v>
      </c>
      <c r="BV127" s="505">
        <v>0</v>
      </c>
      <c r="BW127" s="505">
        <v>621.96060849334185</v>
      </c>
      <c r="BX127" s="505">
        <v>4681.7321201068262</v>
      </c>
      <c r="BY127" s="511">
        <v>789.57628064132484</v>
      </c>
      <c r="BZ127" s="511">
        <v>3644.8001971096351</v>
      </c>
      <c r="CA127" s="511">
        <v>3257.5088751891017</v>
      </c>
      <c r="CB127" s="511">
        <v>7672.7971884333656</v>
      </c>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2"/>
    </row>
    <row r="128" s="343" customFormat="true" ht="15" customHeight="true" x14ac:dyDescent="0.2">
      <c r="A128" s="1087" t="s">
        <v>181</v>
      </c>
      <c r="B128" s="408" t="s">
        <v>49</v>
      </c>
      <c r="C128" s="151">
        <v>14.332325006437282</v>
      </c>
      <c r="D128" s="150">
        <v>13.570698207507403</v>
      </c>
      <c r="E128" s="150">
        <v>25.078691795921376</v>
      </c>
      <c r="F128" s="150">
        <v>29.50531579309747</v>
      </c>
      <c r="G128" s="149">
        <v>17.359232585119795</v>
      </c>
      <c r="H128" s="148">
        <v>27.72114787242737</v>
      </c>
      <c r="I128" s="150">
        <v>25.451739437582987</v>
      </c>
      <c r="J128" s="150">
        <v>21.731442139095773</v>
      </c>
      <c r="K128" s="150">
        <v>24.546714840894552</v>
      </c>
      <c r="L128" s="147">
        <v>9.609396425455472</v>
      </c>
      <c r="M128" s="151">
        <v>11.289400095246098</v>
      </c>
      <c r="N128" s="150">
        <v>18.67181775152368</v>
      </c>
      <c r="O128" s="150">
        <v>16.481251948067055</v>
      </c>
      <c r="P128" s="150">
        <v>19.496489954719795</v>
      </c>
      <c r="Q128" s="149">
        <v>30.401570652308727</v>
      </c>
      <c r="R128" s="148">
        <v>10.694086542047874</v>
      </c>
      <c r="S128" s="150">
        <v>9.9277377729089711</v>
      </c>
      <c r="T128" s="150">
        <v>15.210310043891342</v>
      </c>
      <c r="U128" s="150">
        <v>32.247809389016084</v>
      </c>
      <c r="V128" s="150">
        <v>19.802030627248428</v>
      </c>
      <c r="W128" s="150">
        <v>6.7833940300742617</v>
      </c>
      <c r="X128" s="150">
        <v>14.621550858621926</v>
      </c>
      <c r="Y128" s="150">
        <v>7.5970278618280114</v>
      </c>
      <c r="Z128" s="150">
        <v>30.935638810475137</v>
      </c>
      <c r="AA128" s="150">
        <v>54.538084009087143</v>
      </c>
      <c r="AB128" s="147">
        <v>40.89905493657492</v>
      </c>
      <c r="AC128" s="467"/>
      <c r="AD128" s="467"/>
      <c r="AE128" s="467"/>
      <c r="AF128" s="467"/>
      <c r="AG128" s="467"/>
      <c r="AH128" s="467"/>
      <c r="AI128" s="467"/>
      <c r="AJ128" s="467"/>
      <c r="AK128" s="467"/>
      <c r="AL128" s="467"/>
      <c r="AM128" s="467"/>
      <c r="AN128" s="467"/>
      <c r="AO128" s="467"/>
      <c r="AP128" s="467"/>
      <c r="AQ128" s="467"/>
      <c r="AR128" s="467"/>
      <c r="AS128" s="467"/>
      <c r="AT128" s="467"/>
      <c r="AU128" s="467"/>
      <c r="AV128" s="467"/>
      <c r="AW128" s="467"/>
      <c r="AX128" s="467"/>
      <c r="AY128" s="467"/>
      <c r="AZ128" s="919"/>
      <c r="BA128" s="1115" t="s">
        <v>109</v>
      </c>
      <c r="BB128" s="622" t="s">
        <v>49</v>
      </c>
      <c r="BC128" s="86" t="s">
        <v>35</v>
      </c>
      <c r="BD128" s="82" t="s">
        <v>35</v>
      </c>
      <c r="BE128" s="82" t="s">
        <v>35</v>
      </c>
      <c r="BF128" s="82" t="s">
        <v>35</v>
      </c>
      <c r="BG128" s="77" t="s">
        <v>35</v>
      </c>
      <c r="BH128" s="86" t="s">
        <v>35</v>
      </c>
      <c r="BI128" s="82" t="s">
        <v>35</v>
      </c>
      <c r="BJ128" s="82" t="s">
        <v>35</v>
      </c>
      <c r="BK128" s="82" t="s">
        <v>35</v>
      </c>
      <c r="BL128" s="77" t="s">
        <v>35</v>
      </c>
      <c r="BM128" s="86" t="s">
        <v>35</v>
      </c>
      <c r="BN128" s="82" t="s">
        <v>35</v>
      </c>
      <c r="BO128" s="82" t="s">
        <v>35</v>
      </c>
      <c r="BP128" s="82" t="s">
        <v>35</v>
      </c>
      <c r="BQ128" s="77" t="s">
        <v>35</v>
      </c>
      <c r="BR128" s="86" t="s">
        <v>35</v>
      </c>
      <c r="BS128" s="82" t="s">
        <v>35</v>
      </c>
      <c r="BT128" s="82" t="s">
        <v>35</v>
      </c>
      <c r="BU128" s="82" t="s">
        <v>35</v>
      </c>
      <c r="BV128" s="82" t="s">
        <v>35</v>
      </c>
      <c r="BW128" s="82" t="s">
        <v>35</v>
      </c>
      <c r="BX128" s="82" t="s">
        <v>35</v>
      </c>
      <c r="BY128" s="70" t="s">
        <v>35</v>
      </c>
      <c r="BZ128" s="70" t="s">
        <v>35</v>
      </c>
      <c r="CA128" s="70" t="s">
        <v>35</v>
      </c>
      <c r="CB128" s="70" t="s">
        <v>35</v>
      </c>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row>
    <row r="129" s="343" customFormat="true" ht="15" customHeight="true" x14ac:dyDescent="0.2">
      <c r="A129" s="1088"/>
      <c r="B129" s="409" t="s">
        <v>48</v>
      </c>
      <c r="C129" s="146">
        <v>85.667674993562798</v>
      </c>
      <c r="D129" s="145">
        <v>86.429301792492609</v>
      </c>
      <c r="E129" s="145">
        <v>74.921308204078613</v>
      </c>
      <c r="F129" s="145">
        <v>70.494684206902463</v>
      </c>
      <c r="G129" s="144">
        <v>82.640767414880116</v>
      </c>
      <c r="H129" s="143">
        <v>72.27885212757262</v>
      </c>
      <c r="I129" s="145">
        <v>74.548260562416985</v>
      </c>
      <c r="J129" s="145">
        <v>78.268557860904252</v>
      </c>
      <c r="K129" s="145">
        <v>75.453285159105405</v>
      </c>
      <c r="L129" s="142">
        <v>90.390603574544542</v>
      </c>
      <c r="M129" s="146">
        <v>88.710599904753892</v>
      </c>
      <c r="N129" s="145">
        <v>81.328182248476324</v>
      </c>
      <c r="O129" s="145">
        <v>83.518748051932917</v>
      </c>
      <c r="P129" s="145">
        <v>80.503510045280223</v>
      </c>
      <c r="Q129" s="144">
        <v>69.598429347691294</v>
      </c>
      <c r="R129" s="143">
        <v>89.305913457952073</v>
      </c>
      <c r="S129" s="145">
        <v>90.072262227091059</v>
      </c>
      <c r="T129" s="145">
        <v>84.789689956108631</v>
      </c>
      <c r="U129" s="145">
        <v>67.752190610983902</v>
      </c>
      <c r="V129" s="145">
        <v>80.197969372751729</v>
      </c>
      <c r="W129" s="145">
        <v>93.216605969925794</v>
      </c>
      <c r="X129" s="145">
        <v>85.378449141378127</v>
      </c>
      <c r="Y129" s="145">
        <v>92.402972138172032</v>
      </c>
      <c r="Z129" s="145">
        <v>69.064361189524931</v>
      </c>
      <c r="AA129" s="145">
        <v>45.46191599091285</v>
      </c>
      <c r="AB129" s="142">
        <v>59.100945063425058</v>
      </c>
      <c r="AC129" s="467"/>
      <c r="AD129" s="467"/>
      <c r="AE129" s="467"/>
      <c r="AF129" s="467"/>
      <c r="AG129" s="467"/>
      <c r="AH129" s="467"/>
      <c r="AI129" s="467"/>
      <c r="AJ129" s="467"/>
      <c r="AK129" s="467"/>
      <c r="AL129" s="467"/>
      <c r="AM129" s="467"/>
      <c r="AN129" s="467"/>
      <c r="AO129" s="467"/>
      <c r="AP129" s="467"/>
      <c r="AQ129" s="467"/>
      <c r="AR129" s="467"/>
      <c r="AS129" s="467"/>
      <c r="AT129" s="467"/>
      <c r="AU129" s="467"/>
      <c r="AV129" s="467"/>
      <c r="AW129" s="467"/>
      <c r="AX129" s="467"/>
      <c r="AY129" s="467"/>
      <c r="AZ129" s="919"/>
      <c r="BA129" s="1117"/>
      <c r="BB129" s="623" t="s">
        <v>48</v>
      </c>
      <c r="BC129" s="85" t="s">
        <v>35</v>
      </c>
      <c r="BD129" s="81" t="s">
        <v>35</v>
      </c>
      <c r="BE129" s="81" t="s">
        <v>35</v>
      </c>
      <c r="BF129" s="81" t="s">
        <v>35</v>
      </c>
      <c r="BG129" s="76" t="s">
        <v>35</v>
      </c>
      <c r="BH129" s="85" t="s">
        <v>35</v>
      </c>
      <c r="BI129" s="81" t="s">
        <v>35</v>
      </c>
      <c r="BJ129" s="81" t="s">
        <v>35</v>
      </c>
      <c r="BK129" s="81" t="s">
        <v>35</v>
      </c>
      <c r="BL129" s="76" t="s">
        <v>35</v>
      </c>
      <c r="BM129" s="85" t="s">
        <v>35</v>
      </c>
      <c r="BN129" s="81" t="s">
        <v>35</v>
      </c>
      <c r="BO129" s="81" t="s">
        <v>35</v>
      </c>
      <c r="BP129" s="81" t="s">
        <v>35</v>
      </c>
      <c r="BQ129" s="76" t="s">
        <v>35</v>
      </c>
      <c r="BR129" s="85" t="s">
        <v>35</v>
      </c>
      <c r="BS129" s="81" t="s">
        <v>35</v>
      </c>
      <c r="BT129" s="81" t="s">
        <v>35</v>
      </c>
      <c r="BU129" s="81" t="s">
        <v>35</v>
      </c>
      <c r="BV129" s="81" t="s">
        <v>35</v>
      </c>
      <c r="BW129" s="81" t="s">
        <v>35</v>
      </c>
      <c r="BX129" s="81" t="s">
        <v>35</v>
      </c>
      <c r="BY129" s="69" t="s">
        <v>35</v>
      </c>
      <c r="BZ129" s="69" t="s">
        <v>35</v>
      </c>
      <c r="CA129" s="69" t="s">
        <v>35</v>
      </c>
      <c r="CB129" s="69" t="s">
        <v>35</v>
      </c>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row>
    <row r="130" s="339" customFormat="true" ht="15" hidden="true" customHeight="true" x14ac:dyDescent="0.2">
      <c r="A130" s="1107" t="s">
        <v>47</v>
      </c>
      <c r="B130" s="406" t="s">
        <v>42</v>
      </c>
      <c r="C130" s="412"/>
      <c r="D130" s="413"/>
      <c r="E130" s="413"/>
      <c r="F130" s="413"/>
      <c r="G130" s="414"/>
      <c r="H130" s="415"/>
      <c r="I130" s="413"/>
      <c r="J130" s="413"/>
      <c r="K130" s="413"/>
      <c r="L130" s="416"/>
      <c r="M130" s="412"/>
      <c r="N130" s="413"/>
      <c r="O130" s="413"/>
      <c r="P130" s="413"/>
      <c r="Q130" s="414"/>
      <c r="R130" s="415"/>
      <c r="S130" s="413"/>
      <c r="T130" s="413"/>
      <c r="U130" s="413"/>
      <c r="V130" s="413"/>
      <c r="W130" s="413"/>
      <c r="X130" s="413"/>
      <c r="Y130" s="413"/>
      <c r="Z130" s="413"/>
      <c r="AA130" s="413"/>
      <c r="AB130" s="416"/>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hidden="true" customHeight="true" x14ac:dyDescent="0.2">
      <c r="A131" s="1108"/>
      <c r="B131" s="403" t="s">
        <v>46</v>
      </c>
      <c r="C131" s="417"/>
      <c r="D131" s="418"/>
      <c r="E131" s="418"/>
      <c r="F131" s="418"/>
      <c r="G131" s="419"/>
      <c r="H131" s="420"/>
      <c r="I131" s="418"/>
      <c r="J131" s="418"/>
      <c r="K131" s="418"/>
      <c r="L131" s="421"/>
      <c r="M131" s="417"/>
      <c r="N131" s="418"/>
      <c r="O131" s="418"/>
      <c r="P131" s="418"/>
      <c r="Q131" s="419"/>
      <c r="R131" s="420"/>
      <c r="S131" s="418"/>
      <c r="T131" s="418"/>
      <c r="U131" s="418"/>
      <c r="V131" s="418"/>
      <c r="W131" s="418"/>
      <c r="X131" s="418"/>
      <c r="Y131" s="418"/>
      <c r="Z131" s="418"/>
      <c r="AA131" s="418"/>
      <c r="AB131" s="421"/>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hidden="true" customHeight="true" x14ac:dyDescent="0.2">
      <c r="A132" s="1109"/>
      <c r="B132" s="404" t="s">
        <v>46</v>
      </c>
      <c r="C132" s="422"/>
      <c r="D132" s="423"/>
      <c r="E132" s="423"/>
      <c r="F132" s="423"/>
      <c r="G132" s="424"/>
      <c r="H132" s="425"/>
      <c r="I132" s="423"/>
      <c r="J132" s="423"/>
      <c r="K132" s="423"/>
      <c r="L132" s="426"/>
      <c r="M132" s="422"/>
      <c r="N132" s="423"/>
      <c r="O132" s="423"/>
      <c r="P132" s="423"/>
      <c r="Q132" s="424"/>
      <c r="R132" s="41"/>
      <c r="S132" s="40"/>
      <c r="T132" s="40"/>
      <c r="U132" s="40"/>
      <c r="V132" s="40"/>
      <c r="W132" s="40"/>
      <c r="X132" s="40"/>
      <c r="Y132" s="40"/>
      <c r="Z132" s="40"/>
      <c r="AA132" s="40"/>
      <c r="AB132" s="39"/>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343" customFormat="true" ht="15" customHeight="true" x14ac:dyDescent="0.2">
      <c r="A133" s="338"/>
      <c r="B133" s="405"/>
      <c r="C133" s="1110" t="s">
        <v>115</v>
      </c>
      <c r="D133" s="1111"/>
      <c r="E133" s="1111"/>
      <c r="F133" s="1111"/>
      <c r="G133" s="1112"/>
      <c r="H133" s="1099" t="s">
        <v>38</v>
      </c>
      <c r="I133" s="1100"/>
      <c r="J133" s="1100"/>
      <c r="K133" s="1100"/>
      <c r="L133" s="1101"/>
      <c r="M133" s="1113" t="s">
        <v>37</v>
      </c>
      <c r="N133" s="1100"/>
      <c r="O133" s="1100"/>
      <c r="P133" s="1100"/>
      <c r="Q133" s="1101"/>
      <c r="R133" s="43" t="s">
        <v>142</v>
      </c>
      <c r="S133" s="456"/>
      <c r="T133" s="456"/>
      <c r="U133" s="456"/>
      <c r="V133" s="456"/>
      <c r="W133" s="456"/>
      <c r="X133" s="456"/>
      <c r="Y133" s="456"/>
      <c r="Z133" s="456"/>
      <c r="AA133" s="456"/>
      <c r="AB133" s="456"/>
      <c r="AC133" s="467"/>
      <c r="AD133" s="467"/>
      <c r="AE133" s="467"/>
      <c r="AF133" s="467"/>
      <c r="AG133" s="467"/>
      <c r="AH133" s="467"/>
      <c r="AI133" s="467"/>
      <c r="AJ133" s="467"/>
      <c r="AK133" s="467"/>
      <c r="AL133" s="467"/>
      <c r="AM133" s="467"/>
      <c r="AN133" s="467"/>
      <c r="AO133" s="467"/>
      <c r="AP133" s="467"/>
      <c r="AQ133" s="467"/>
      <c r="AR133" s="467"/>
      <c r="AS133" s="467"/>
      <c r="AT133" s="467"/>
      <c r="AU133" s="467"/>
      <c r="AV133" s="467"/>
      <c r="AW133" s="467"/>
      <c r="AX133" s="467"/>
      <c r="AY133" s="467"/>
      <c r="AZ133" s="919"/>
      <c r="BA133" s="377" t="s">
        <v>131</v>
      </c>
      <c r="BB133" s="324" t="s">
        <v>99</v>
      </c>
      <c r="BC133" s="1102" t="s">
        <v>115</v>
      </c>
      <c r="BD133" s="1103"/>
      <c r="BE133" s="1103"/>
      <c r="BF133" s="1103"/>
      <c r="BG133" s="1116"/>
      <c r="BH133" s="1102" t="s">
        <v>38</v>
      </c>
      <c r="BI133" s="1103"/>
      <c r="BJ133" s="1103"/>
      <c r="BK133" s="1103"/>
      <c r="BL133" s="1116"/>
      <c r="BM133" s="1102" t="s">
        <v>37</v>
      </c>
      <c r="BN133" s="1103"/>
      <c r="BO133" s="1103"/>
      <c r="BP133" s="1103"/>
      <c r="BQ133" s="1104"/>
      <c r="BR133" s="42" t="s">
        <v>142</v>
      </c>
      <c r="BS133" s="456"/>
      <c r="BT133" s="456"/>
      <c r="BU133" s="456"/>
      <c r="BV133" s="456"/>
      <c r="BW133" s="456"/>
      <c r="BX133" s="456"/>
      <c r="BY133" s="45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343"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28" t="s">
        <v>4</v>
      </c>
      <c r="R134" s="410" t="s">
        <v>238</v>
      </c>
      <c r="S134" s="634" t="s">
        <v>159</v>
      </c>
      <c r="T134" s="634" t="s">
        <v>160</v>
      </c>
      <c r="U134" s="634" t="s">
        <v>161</v>
      </c>
      <c r="V134" s="634" t="s">
        <v>162</v>
      </c>
      <c r="W134" s="634" t="s">
        <v>239</v>
      </c>
      <c r="X134" s="634" t="s">
        <v>164</v>
      </c>
      <c r="Y134" s="634" t="s">
        <v>165</v>
      </c>
      <c r="Z134" s="634" t="s">
        <v>166</v>
      </c>
      <c r="AA134" s="634" t="s">
        <v>167</v>
      </c>
      <c r="AB134" s="635" t="s">
        <v>240</v>
      </c>
      <c r="AC134" s="467"/>
      <c r="AD134" s="467"/>
      <c r="AE134" s="467"/>
      <c r="AF134" s="467"/>
      <c r="AG134" s="467"/>
      <c r="AH134" s="467"/>
      <c r="AI134" s="467"/>
      <c r="AJ134" s="467"/>
      <c r="AK134" s="467"/>
      <c r="AL134" s="467"/>
      <c r="AM134" s="467"/>
      <c r="AN134" s="467"/>
      <c r="AO134" s="467"/>
      <c r="AP134" s="467"/>
      <c r="AQ134" s="467"/>
      <c r="AR134" s="467"/>
      <c r="AS134" s="467"/>
      <c r="AT134" s="467"/>
      <c r="AU134" s="467"/>
      <c r="AV134" s="467"/>
      <c r="AW134" s="467"/>
      <c r="AX134" s="467"/>
      <c r="AY134" s="467"/>
      <c r="AZ134" s="919"/>
      <c r="BA134" s="363" t="s">
        <v>117</v>
      </c>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238</v>
      </c>
      <c r="BS134" s="598" t="s">
        <v>159</v>
      </c>
      <c r="BT134" s="598" t="s">
        <v>160</v>
      </c>
      <c r="BU134" s="598" t="s">
        <v>161</v>
      </c>
      <c r="BV134" s="598" t="s">
        <v>162</v>
      </c>
      <c r="BW134" s="598" t="s">
        <v>239</v>
      </c>
      <c r="BX134" s="598" t="s">
        <v>164</v>
      </c>
      <c r="BY134" s="599" t="s">
        <v>165</v>
      </c>
      <c r="BZ134" s="599" t="s">
        <v>166</v>
      </c>
      <c r="CA134" s="599" t="s">
        <v>167</v>
      </c>
      <c r="CB134" s="599" t="s">
        <v>240</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343" customFormat="true" ht="15" customHeight="true" x14ac:dyDescent="0.2">
      <c r="A135" s="1086" t="s">
        <v>45</v>
      </c>
      <c r="B135" s="407" t="s">
        <v>44</v>
      </c>
      <c r="C135" s="156">
        <v>0</v>
      </c>
      <c r="D135" s="155">
        <v>0</v>
      </c>
      <c r="E135" s="155">
        <v>0</v>
      </c>
      <c r="F135" s="155">
        <v>3.4248673102371275E-3</v>
      </c>
      <c r="G135" s="154">
        <v>5.153189047371451</v>
      </c>
      <c r="H135" s="153">
        <v>0</v>
      </c>
      <c r="I135" s="155">
        <v>0</v>
      </c>
      <c r="J135" s="155">
        <v>7.9431151466452798E-2</v>
      </c>
      <c r="K135" s="155">
        <v>0.86860943654581879</v>
      </c>
      <c r="L135" s="152">
        <v>14.85200685090976</v>
      </c>
      <c r="M135" s="156">
        <v>0</v>
      </c>
      <c r="N135" s="155">
        <v>0</v>
      </c>
      <c r="O135" s="155">
        <v>0</v>
      </c>
      <c r="P135" s="155">
        <v>0</v>
      </c>
      <c r="Q135" s="154">
        <v>5.0786086966685641E-3</v>
      </c>
      <c r="R135" s="153">
        <v>0</v>
      </c>
      <c r="S135" s="155">
        <v>0</v>
      </c>
      <c r="T135" s="155">
        <v>0.13788658886879221</v>
      </c>
      <c r="U135" s="155">
        <v>0</v>
      </c>
      <c r="V135" s="155">
        <v>9.5249794841283588</v>
      </c>
      <c r="W135" s="155">
        <v>0.13324039593239079</v>
      </c>
      <c r="X135" s="155">
        <v>0.33545152656898891</v>
      </c>
      <c r="Y135" s="155">
        <v>8.6683883250568333E-2</v>
      </c>
      <c r="Z135" s="155">
        <v>3.9006198596911492</v>
      </c>
      <c r="AA135" s="155">
        <v>0</v>
      </c>
      <c r="AB135" s="152">
        <v>0</v>
      </c>
      <c r="AC135" s="467"/>
      <c r="AD135" s="467"/>
      <c r="AE135" s="467"/>
      <c r="AF135" s="467"/>
      <c r="AG135" s="467"/>
      <c r="AH135" s="467"/>
      <c r="AI135" s="467"/>
      <c r="AJ135" s="467"/>
      <c r="AK135" s="467"/>
      <c r="AL135" s="467"/>
      <c r="AM135" s="467"/>
      <c r="AN135" s="467"/>
      <c r="AO135" s="467"/>
      <c r="AP135" s="467"/>
      <c r="AQ135" s="467"/>
      <c r="AR135" s="467"/>
      <c r="AS135" s="467"/>
      <c r="AT135" s="467"/>
      <c r="AU135" s="467"/>
      <c r="AV135" s="467"/>
      <c r="AW135" s="467"/>
      <c r="AX135" s="467"/>
      <c r="AY135" s="467"/>
      <c r="AZ135" s="919"/>
      <c r="BA135" s="1114" t="s">
        <v>45</v>
      </c>
      <c r="BB135" s="624" t="s">
        <v>44</v>
      </c>
      <c r="BC135" s="87" t="s">
        <v>35</v>
      </c>
      <c r="BD135" s="83" t="s">
        <v>35</v>
      </c>
      <c r="BE135" s="83" t="s">
        <v>35</v>
      </c>
      <c r="BF135" s="83" t="s">
        <v>35</v>
      </c>
      <c r="BG135" s="78" t="s">
        <v>35</v>
      </c>
      <c r="BH135" s="87" t="s">
        <v>35</v>
      </c>
      <c r="BI135" s="83" t="s">
        <v>35</v>
      </c>
      <c r="BJ135" s="83" t="s">
        <v>35</v>
      </c>
      <c r="BK135" s="83" t="s">
        <v>35</v>
      </c>
      <c r="BL135" s="78" t="s">
        <v>35</v>
      </c>
      <c r="BM135" s="87" t="s">
        <v>35</v>
      </c>
      <c r="BN135" s="83" t="s">
        <v>35</v>
      </c>
      <c r="BO135" s="83" t="s">
        <v>35</v>
      </c>
      <c r="BP135" s="83" t="s">
        <v>35</v>
      </c>
      <c r="BQ135" s="78" t="s">
        <v>35</v>
      </c>
      <c r="BR135" s="87" t="s">
        <v>35</v>
      </c>
      <c r="BS135" s="83" t="s">
        <v>35</v>
      </c>
      <c r="BT135" s="83" t="s">
        <v>35</v>
      </c>
      <c r="BU135" s="83" t="s">
        <v>35</v>
      </c>
      <c r="BV135" s="83" t="s">
        <v>35</v>
      </c>
      <c r="BW135" s="83" t="s">
        <v>35</v>
      </c>
      <c r="BX135" s="83" t="s">
        <v>35</v>
      </c>
      <c r="BY135" s="71" t="s">
        <v>35</v>
      </c>
      <c r="BZ135" s="71" t="s">
        <v>35</v>
      </c>
      <c r="CA135" s="71" t="s">
        <v>35</v>
      </c>
      <c r="CB135" s="71" t="s">
        <v>35</v>
      </c>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row>
    <row r="136" s="343" customFormat="true" ht="15" customHeight="true" x14ac:dyDescent="0.2">
      <c r="A136" s="1087"/>
      <c r="B136" s="408" t="s">
        <v>43</v>
      </c>
      <c r="C136" s="151">
        <v>0.15821764391094975</v>
      </c>
      <c r="D136" s="150">
        <v>7.1292883767425222E-2</v>
      </c>
      <c r="E136" s="150">
        <v>5.7064470731191926E-2</v>
      </c>
      <c r="F136" s="150">
        <v>0.83779257577723398</v>
      </c>
      <c r="G136" s="149">
        <v>17.132503164776846</v>
      </c>
      <c r="H136" s="148">
        <v>0</v>
      </c>
      <c r="I136" s="150">
        <v>2.4140411410384564E-2</v>
      </c>
      <c r="J136" s="150">
        <v>2.2285817169288866</v>
      </c>
      <c r="K136" s="150">
        <v>12.797249234380242</v>
      </c>
      <c r="L136" s="147">
        <v>37.469195441538076</v>
      </c>
      <c r="M136" s="151">
        <v>0.23500468809819144</v>
      </c>
      <c r="N136" s="150">
        <v>0</v>
      </c>
      <c r="O136" s="150">
        <v>0.16060391026888302</v>
      </c>
      <c r="P136" s="150">
        <v>2.9962495082039239E-2</v>
      </c>
      <c r="Q136" s="149">
        <v>1.2423315346053585</v>
      </c>
      <c r="R136" s="148">
        <v>0.48356362409718745</v>
      </c>
      <c r="S136" s="150">
        <v>3.1563837412064721</v>
      </c>
      <c r="T136" s="150">
        <v>1.3074355502340316</v>
      </c>
      <c r="U136" s="150">
        <v>1.0765510741605648</v>
      </c>
      <c r="V136" s="150">
        <v>24.734412493398882</v>
      </c>
      <c r="W136" s="150">
        <v>12.141342288906625</v>
      </c>
      <c r="X136" s="150">
        <v>2.1699583830465552</v>
      </c>
      <c r="Y136" s="150">
        <v>0.56018347975325122</v>
      </c>
      <c r="Z136" s="150">
        <v>5.1037314736116839</v>
      </c>
      <c r="AA136" s="150">
        <v>0.15619700001479953</v>
      </c>
      <c r="AB136" s="147">
        <v>0.45055243885254515</v>
      </c>
      <c r="AC136" s="467"/>
      <c r="AD136" s="467"/>
      <c r="AE136" s="467"/>
      <c r="AF136" s="467"/>
      <c r="AG136" s="467"/>
      <c r="AH136" s="467"/>
      <c r="AI136" s="467"/>
      <c r="AJ136" s="467"/>
      <c r="AK136" s="467"/>
      <c r="AL136" s="467"/>
      <c r="AM136" s="467"/>
      <c r="AN136" s="467"/>
      <c r="AO136" s="467"/>
      <c r="AP136" s="467"/>
      <c r="AQ136" s="467"/>
      <c r="AR136" s="467"/>
      <c r="AS136" s="467"/>
      <c r="AT136" s="467"/>
      <c r="AU136" s="467"/>
      <c r="AV136" s="467"/>
      <c r="AW136" s="467"/>
      <c r="AX136" s="467"/>
      <c r="AY136" s="467"/>
      <c r="AZ136" s="919"/>
      <c r="BA136" s="1115"/>
      <c r="BB136" s="622" t="s">
        <v>43</v>
      </c>
      <c r="BC136" s="86" t="s">
        <v>35</v>
      </c>
      <c r="BD136" s="82" t="s">
        <v>35</v>
      </c>
      <c r="BE136" s="82" t="s">
        <v>35</v>
      </c>
      <c r="BF136" s="82" t="s">
        <v>35</v>
      </c>
      <c r="BG136" s="77" t="s">
        <v>35</v>
      </c>
      <c r="BH136" s="86" t="s">
        <v>35</v>
      </c>
      <c r="BI136" s="82" t="s">
        <v>35</v>
      </c>
      <c r="BJ136" s="82" t="s">
        <v>35</v>
      </c>
      <c r="BK136" s="82" t="s">
        <v>35</v>
      </c>
      <c r="BL136" s="77" t="s">
        <v>35</v>
      </c>
      <c r="BM136" s="86" t="s">
        <v>35</v>
      </c>
      <c r="BN136" s="82" t="s">
        <v>35</v>
      </c>
      <c r="BO136" s="82" t="s">
        <v>35</v>
      </c>
      <c r="BP136" s="82" t="s">
        <v>35</v>
      </c>
      <c r="BQ136" s="77" t="s">
        <v>35</v>
      </c>
      <c r="BR136" s="86" t="s">
        <v>35</v>
      </c>
      <c r="BS136" s="82" t="s">
        <v>35</v>
      </c>
      <c r="BT136" s="82" t="s">
        <v>35</v>
      </c>
      <c r="BU136" s="82" t="s">
        <v>35</v>
      </c>
      <c r="BV136" s="82" t="s">
        <v>35</v>
      </c>
      <c r="BW136" s="82" t="s">
        <v>35</v>
      </c>
      <c r="BX136" s="82" t="s">
        <v>35</v>
      </c>
      <c r="BY136" s="70" t="s">
        <v>35</v>
      </c>
      <c r="BZ136" s="70" t="s">
        <v>35</v>
      </c>
      <c r="CA136" s="70" t="s">
        <v>35</v>
      </c>
      <c r="CB136" s="70" t="s">
        <v>35</v>
      </c>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row>
    <row r="137" s="343" customFormat="true" ht="15" customHeight="true" x14ac:dyDescent="0.2">
      <c r="A137" s="1087"/>
      <c r="B137" s="408" t="s">
        <v>42</v>
      </c>
      <c r="C137" s="151">
        <v>8.0146145046309467</v>
      </c>
      <c r="D137" s="150">
        <v>4.7579512763384191</v>
      </c>
      <c r="E137" s="150">
        <v>3.9987206227839835</v>
      </c>
      <c r="F137" s="150">
        <v>10.984262610975716</v>
      </c>
      <c r="G137" s="149">
        <v>45.170033049134048</v>
      </c>
      <c r="H137" s="148">
        <v>10.025945603007527</v>
      </c>
      <c r="I137" s="150">
        <v>21.217162732471287</v>
      </c>
      <c r="J137" s="150">
        <v>42.17377131142964</v>
      </c>
      <c r="K137" s="150">
        <v>54.948182586104856</v>
      </c>
      <c r="L137" s="147">
        <v>38.634241406713201</v>
      </c>
      <c r="M137" s="151">
        <v>6.979696501629423</v>
      </c>
      <c r="N137" s="150">
        <v>5.6275013518796895</v>
      </c>
      <c r="O137" s="150">
        <v>4.1676876519955792</v>
      </c>
      <c r="P137" s="150">
        <v>4.0246890469572874</v>
      </c>
      <c r="Q137" s="149">
        <v>6.5662975982586307</v>
      </c>
      <c r="R137" s="148">
        <v>5.1634129877300534</v>
      </c>
      <c r="S137" s="150">
        <v>20.613633700281635</v>
      </c>
      <c r="T137" s="150">
        <v>14.038693364663882</v>
      </c>
      <c r="U137" s="150">
        <v>13.162907836366589</v>
      </c>
      <c r="V137" s="150">
        <v>50.337593181552108</v>
      </c>
      <c r="W137" s="150">
        <v>34.966196803057798</v>
      </c>
      <c r="X137" s="150">
        <v>12.673675133032097</v>
      </c>
      <c r="Y137" s="150">
        <v>14.78645140167508</v>
      </c>
      <c r="Z137" s="150">
        <v>13.007475552885698</v>
      </c>
      <c r="AA137" s="150">
        <v>3.2729855934213021</v>
      </c>
      <c r="AB137" s="147">
        <v>7.1260162169830696</v>
      </c>
      <c r="AC137" s="467"/>
      <c r="AD137" s="467"/>
      <c r="AE137" s="467"/>
      <c r="AF137" s="467"/>
      <c r="AG137" s="467"/>
      <c r="AH137" s="467"/>
      <c r="AI137" s="467"/>
      <c r="AJ137" s="467"/>
      <c r="AK137" s="467"/>
      <c r="AL137" s="467"/>
      <c r="AM137" s="467"/>
      <c r="AN137" s="467"/>
      <c r="AO137" s="467"/>
      <c r="AP137" s="467"/>
      <c r="AQ137" s="467"/>
      <c r="AR137" s="467"/>
      <c r="AS137" s="467"/>
      <c r="AT137" s="467"/>
      <c r="AU137" s="467"/>
      <c r="AV137" s="467"/>
      <c r="AW137" s="467"/>
      <c r="AX137" s="467"/>
      <c r="AY137" s="467"/>
      <c r="AZ137" s="919"/>
      <c r="BA137" s="1115"/>
      <c r="BB137" s="622" t="s">
        <v>42</v>
      </c>
      <c r="BC137" s="86" t="s">
        <v>35</v>
      </c>
      <c r="BD137" s="82" t="s">
        <v>35</v>
      </c>
      <c r="BE137" s="82" t="s">
        <v>35</v>
      </c>
      <c r="BF137" s="82" t="s">
        <v>35</v>
      </c>
      <c r="BG137" s="77" t="s">
        <v>35</v>
      </c>
      <c r="BH137" s="86" t="s">
        <v>35</v>
      </c>
      <c r="BI137" s="82" t="s">
        <v>35</v>
      </c>
      <c r="BJ137" s="82" t="s">
        <v>35</v>
      </c>
      <c r="BK137" s="82" t="s">
        <v>35</v>
      </c>
      <c r="BL137" s="77" t="s">
        <v>35</v>
      </c>
      <c r="BM137" s="86" t="s">
        <v>35</v>
      </c>
      <c r="BN137" s="82" t="s">
        <v>35</v>
      </c>
      <c r="BO137" s="82" t="s">
        <v>35</v>
      </c>
      <c r="BP137" s="82" t="s">
        <v>35</v>
      </c>
      <c r="BQ137" s="77" t="s">
        <v>35</v>
      </c>
      <c r="BR137" s="86" t="s">
        <v>35</v>
      </c>
      <c r="BS137" s="82" t="s">
        <v>35</v>
      </c>
      <c r="BT137" s="82" t="s">
        <v>35</v>
      </c>
      <c r="BU137" s="82" t="s">
        <v>35</v>
      </c>
      <c r="BV137" s="82" t="s">
        <v>35</v>
      </c>
      <c r="BW137" s="82" t="s">
        <v>35</v>
      </c>
      <c r="BX137" s="82" t="s">
        <v>35</v>
      </c>
      <c r="BY137" s="70" t="s">
        <v>35</v>
      </c>
      <c r="BZ137" s="70" t="s">
        <v>35</v>
      </c>
      <c r="CA137" s="70" t="s">
        <v>35</v>
      </c>
      <c r="CB137" s="70" t="s">
        <v>35</v>
      </c>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row>
    <row r="138" s="343" customFormat="true" ht="15" customHeight="true" x14ac:dyDescent="0.2">
      <c r="A138" s="1087"/>
      <c r="B138" s="408" t="s">
        <v>41</v>
      </c>
      <c r="C138" s="151">
        <v>44.159057857392035</v>
      </c>
      <c r="D138" s="150">
        <v>39.321090318433228</v>
      </c>
      <c r="E138" s="150">
        <v>41.40048496832226</v>
      </c>
      <c r="F138" s="150">
        <v>47.261796367966639</v>
      </c>
      <c r="G138" s="149">
        <v>30.369786427441127</v>
      </c>
      <c r="H138" s="148">
        <v>55.700503042500813</v>
      </c>
      <c r="I138" s="150">
        <v>59.80649880764328</v>
      </c>
      <c r="J138" s="150">
        <v>50.184028496894108</v>
      </c>
      <c r="K138" s="150">
        <v>30.616936215463681</v>
      </c>
      <c r="L138" s="147">
        <v>9.0445563008391705</v>
      </c>
      <c r="M138" s="151">
        <v>42.546032198888668</v>
      </c>
      <c r="N138" s="150">
        <v>39.663502476229716</v>
      </c>
      <c r="O138" s="150">
        <v>38.508009065008359</v>
      </c>
      <c r="P138" s="150">
        <v>41.495419254669741</v>
      </c>
      <c r="Q138" s="149">
        <v>38.92288668046406</v>
      </c>
      <c r="R138" s="148">
        <v>69.194591721825162</v>
      </c>
      <c r="S138" s="150">
        <v>56.492163352673344</v>
      </c>
      <c r="T138" s="150">
        <v>56.51012241979155</v>
      </c>
      <c r="U138" s="150">
        <v>34.696098010514334</v>
      </c>
      <c r="V138" s="150">
        <v>15.403014840920633</v>
      </c>
      <c r="W138" s="150">
        <v>38.275394187547946</v>
      </c>
      <c r="X138" s="150">
        <v>44.182460705704493</v>
      </c>
      <c r="Y138" s="150">
        <v>63.575243035141149</v>
      </c>
      <c r="Z138" s="150">
        <v>23.88399852909097</v>
      </c>
      <c r="AA138" s="150">
        <v>38.753330644602251</v>
      </c>
      <c r="AB138" s="147">
        <v>20.833216451629795</v>
      </c>
      <c r="AC138" s="467"/>
      <c r="AD138" s="467"/>
      <c r="AE138" s="467"/>
      <c r="AF138" s="467"/>
      <c r="AG138" s="467"/>
      <c r="AH138" s="467"/>
      <c r="AI138" s="467"/>
      <c r="AJ138" s="467"/>
      <c r="AK138" s="467"/>
      <c r="AL138" s="467"/>
      <c r="AM138" s="467"/>
      <c r="AN138" s="467"/>
      <c r="AO138" s="467"/>
      <c r="AP138" s="467"/>
      <c r="AQ138" s="467"/>
      <c r="AR138" s="467"/>
      <c r="AS138" s="467"/>
      <c r="AT138" s="467"/>
      <c r="AU138" s="467"/>
      <c r="AV138" s="467"/>
      <c r="AW138" s="467"/>
      <c r="AX138" s="467"/>
      <c r="AY138" s="467"/>
      <c r="AZ138" s="919"/>
      <c r="BA138" s="1115"/>
      <c r="BB138" s="622" t="s">
        <v>41</v>
      </c>
      <c r="BC138" s="86" t="s">
        <v>35</v>
      </c>
      <c r="BD138" s="82" t="s">
        <v>35</v>
      </c>
      <c r="BE138" s="82" t="s">
        <v>35</v>
      </c>
      <c r="BF138" s="82" t="s">
        <v>35</v>
      </c>
      <c r="BG138" s="77" t="s">
        <v>35</v>
      </c>
      <c r="BH138" s="86" t="s">
        <v>35</v>
      </c>
      <c r="BI138" s="82" t="s">
        <v>35</v>
      </c>
      <c r="BJ138" s="82" t="s">
        <v>35</v>
      </c>
      <c r="BK138" s="82" t="s">
        <v>35</v>
      </c>
      <c r="BL138" s="77" t="s">
        <v>35</v>
      </c>
      <c r="BM138" s="86" t="s">
        <v>35</v>
      </c>
      <c r="BN138" s="82" t="s">
        <v>35</v>
      </c>
      <c r="BO138" s="82" t="s">
        <v>35</v>
      </c>
      <c r="BP138" s="82" t="s">
        <v>35</v>
      </c>
      <c r="BQ138" s="77" t="s">
        <v>35</v>
      </c>
      <c r="BR138" s="86" t="s">
        <v>35</v>
      </c>
      <c r="BS138" s="82" t="s">
        <v>35</v>
      </c>
      <c r="BT138" s="82" t="s">
        <v>35</v>
      </c>
      <c r="BU138" s="82" t="s">
        <v>35</v>
      </c>
      <c r="BV138" s="82" t="s">
        <v>35</v>
      </c>
      <c r="BW138" s="82" t="s">
        <v>35</v>
      </c>
      <c r="BX138" s="82" t="s">
        <v>35</v>
      </c>
      <c r="BY138" s="70" t="s">
        <v>35</v>
      </c>
      <c r="BZ138" s="70" t="s">
        <v>35</v>
      </c>
      <c r="CA138" s="70" t="s">
        <v>35</v>
      </c>
      <c r="CB138" s="70" t="s">
        <v>35</v>
      </c>
      <c r="CC138" s="32"/>
      <c r="CD138" s="32"/>
      <c r="CE138" s="32"/>
      <c r="CF138" s="32"/>
      <c r="CG138" s="32"/>
      <c r="CH138" s="32"/>
      <c r="CI138" s="32"/>
      <c r="CJ138" s="32"/>
      <c r="CK138" s="32"/>
      <c r="CL138" s="32"/>
      <c r="CM138" s="32"/>
      <c r="CN138" s="32"/>
      <c r="CO138" s="32"/>
      <c r="CP138" s="32"/>
      <c r="CQ138" s="32"/>
      <c r="CR138" s="32"/>
      <c r="CS138" s="32"/>
      <c r="CT138" s="32"/>
      <c r="CU138" s="32"/>
      <c r="CV138" s="32"/>
      <c r="CW138" s="32"/>
      <c r="CX138" s="32"/>
      <c r="CY138" s="32"/>
      <c r="CZ138" s="32"/>
    </row>
    <row r="139" s="343" customFormat="true" ht="15" customHeight="true" x14ac:dyDescent="0.2">
      <c r="A139" s="1087"/>
      <c r="B139" s="408" t="s">
        <v>19</v>
      </c>
      <c r="C139" s="151">
        <v>47.668109994066057</v>
      </c>
      <c r="D139" s="150">
        <v>55.849665521460636</v>
      </c>
      <c r="E139" s="150">
        <v>54.543729938162308</v>
      </c>
      <c r="F139" s="150">
        <v>40.912723577970063</v>
      </c>
      <c r="G139" s="149">
        <v>2.1744883112759004</v>
      </c>
      <c r="H139" s="148">
        <v>34.273551354491637</v>
      </c>
      <c r="I139" s="150">
        <v>18.952198048475083</v>
      </c>
      <c r="J139" s="150">
        <v>5.3341873232810144</v>
      </c>
      <c r="K139" s="150">
        <v>0.76902252750538214</v>
      </c>
      <c r="L139" s="147">
        <v>0</v>
      </c>
      <c r="M139" s="151">
        <v>50.239266611383556</v>
      </c>
      <c r="N139" s="150">
        <v>54.708996171890568</v>
      </c>
      <c r="O139" s="150">
        <v>57.16369937272718</v>
      </c>
      <c r="P139" s="150">
        <v>54.449929203290829</v>
      </c>
      <c r="Q139" s="149">
        <v>53.263405577975242</v>
      </c>
      <c r="R139" s="148">
        <v>25.158431666347397</v>
      </c>
      <c r="S139" s="150">
        <v>19.737819205838615</v>
      </c>
      <c r="T139" s="150">
        <v>28.005862076441911</v>
      </c>
      <c r="U139" s="150">
        <v>51.064443078958476</v>
      </c>
      <c r="V139" s="150">
        <v>0</v>
      </c>
      <c r="W139" s="150">
        <v>14.483826324555062</v>
      </c>
      <c r="X139" s="150">
        <v>40.638454251648184</v>
      </c>
      <c r="Y139" s="150">
        <v>20.991438200179918</v>
      </c>
      <c r="Z139" s="150">
        <v>54.104174584720234</v>
      </c>
      <c r="AA139" s="150">
        <v>57.817486761961149</v>
      </c>
      <c r="AB139" s="147">
        <v>71.590214892534419</v>
      </c>
      <c r="AC139" s="467"/>
      <c r="AD139" s="467"/>
      <c r="AE139" s="467"/>
      <c r="AF139" s="467"/>
      <c r="AG139" s="467"/>
      <c r="AH139" s="467"/>
      <c r="AI139" s="467"/>
      <c r="AJ139" s="467"/>
      <c r="AK139" s="467"/>
      <c r="AL139" s="467"/>
      <c r="AM139" s="467"/>
      <c r="AN139" s="467"/>
      <c r="AO139" s="467"/>
      <c r="AP139" s="467"/>
      <c r="AQ139" s="467"/>
      <c r="AR139" s="467"/>
      <c r="AS139" s="467"/>
      <c r="AT139" s="467"/>
      <c r="AU139" s="467"/>
      <c r="AV139" s="467"/>
      <c r="AW139" s="467"/>
      <c r="AX139" s="467"/>
      <c r="AY139" s="467"/>
      <c r="AZ139" s="919"/>
      <c r="BA139" s="1115"/>
      <c r="BB139" s="622" t="s">
        <v>19</v>
      </c>
      <c r="BC139" s="86" t="s">
        <v>35</v>
      </c>
      <c r="BD139" s="82" t="s">
        <v>35</v>
      </c>
      <c r="BE139" s="82" t="s">
        <v>35</v>
      </c>
      <c r="BF139" s="82" t="s">
        <v>35</v>
      </c>
      <c r="BG139" s="77" t="s">
        <v>35</v>
      </c>
      <c r="BH139" s="86" t="s">
        <v>35</v>
      </c>
      <c r="BI139" s="82" t="s">
        <v>35</v>
      </c>
      <c r="BJ139" s="82" t="s">
        <v>35</v>
      </c>
      <c r="BK139" s="82" t="s">
        <v>35</v>
      </c>
      <c r="BL139" s="77" t="s">
        <v>35</v>
      </c>
      <c r="BM139" s="86" t="s">
        <v>35</v>
      </c>
      <c r="BN139" s="82" t="s">
        <v>35</v>
      </c>
      <c r="BO139" s="82" t="s">
        <v>35</v>
      </c>
      <c r="BP139" s="82" t="s">
        <v>35</v>
      </c>
      <c r="BQ139" s="77" t="s">
        <v>35</v>
      </c>
      <c r="BR139" s="86" t="s">
        <v>35</v>
      </c>
      <c r="BS139" s="82" t="s">
        <v>35</v>
      </c>
      <c r="BT139" s="82" t="s">
        <v>35</v>
      </c>
      <c r="BU139" s="82" t="s">
        <v>35</v>
      </c>
      <c r="BV139" s="82" t="s">
        <v>35</v>
      </c>
      <c r="BW139" s="82" t="s">
        <v>35</v>
      </c>
      <c r="BX139" s="82" t="s">
        <v>35</v>
      </c>
      <c r="BY139" s="70" t="s">
        <v>35</v>
      </c>
      <c r="BZ139" s="70" t="s">
        <v>35</v>
      </c>
      <c r="CA139" s="70" t="s">
        <v>35</v>
      </c>
      <c r="CB139" s="70" t="s">
        <v>35</v>
      </c>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row>
    <row r="140" s="338" customFormat="true" ht="15" customHeight="true" x14ac:dyDescent="0.2">
      <c r="A140" s="1087" t="s">
        <v>107</v>
      </c>
      <c r="B140" s="408" t="s">
        <v>64</v>
      </c>
      <c r="C140" s="102" t="s">
        <v>35</v>
      </c>
      <c r="D140" s="99" t="s">
        <v>35</v>
      </c>
      <c r="E140" s="99" t="s">
        <v>35</v>
      </c>
      <c r="F140" s="99" t="s">
        <v>35</v>
      </c>
      <c r="G140" s="96" t="s">
        <v>35</v>
      </c>
      <c r="H140" s="93" t="s">
        <v>35</v>
      </c>
      <c r="I140" s="99" t="s">
        <v>35</v>
      </c>
      <c r="J140" s="99" t="s">
        <v>35</v>
      </c>
      <c r="K140" s="99" t="s">
        <v>35</v>
      </c>
      <c r="L140" s="90" t="s">
        <v>35</v>
      </c>
      <c r="M140" s="102" t="s">
        <v>35</v>
      </c>
      <c r="N140" s="99" t="s">
        <v>35</v>
      </c>
      <c r="O140" s="99" t="s">
        <v>35</v>
      </c>
      <c r="P140" s="99" t="s">
        <v>35</v>
      </c>
      <c r="Q140" s="96" t="s">
        <v>35</v>
      </c>
      <c r="R140" s="93" t="s">
        <v>35</v>
      </c>
      <c r="S140" s="99" t="s">
        <v>35</v>
      </c>
      <c r="T140" s="99" t="s">
        <v>35</v>
      </c>
      <c r="U140" s="99" t="s">
        <v>35</v>
      </c>
      <c r="V140" s="99" t="s">
        <v>35</v>
      </c>
      <c r="W140" s="99" t="s">
        <v>35</v>
      </c>
      <c r="X140" s="99" t="s">
        <v>35</v>
      </c>
      <c r="Y140" s="99" t="s">
        <v>35</v>
      </c>
      <c r="Z140" s="99" t="s">
        <v>35</v>
      </c>
      <c r="AA140" s="99" t="s">
        <v>35</v>
      </c>
      <c r="AB140" s="90"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75"/>
      <c r="BA140" s="1115" t="s">
        <v>107</v>
      </c>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087"/>
      <c r="B141" s="408" t="s">
        <v>65</v>
      </c>
      <c r="C141" s="102" t="s">
        <v>35</v>
      </c>
      <c r="D141" s="99" t="s">
        <v>35</v>
      </c>
      <c r="E141" s="99" t="s">
        <v>35</v>
      </c>
      <c r="F141" s="99" t="s">
        <v>35</v>
      </c>
      <c r="G141" s="96" t="s">
        <v>35</v>
      </c>
      <c r="H141" s="93" t="s">
        <v>35</v>
      </c>
      <c r="I141" s="99" t="s">
        <v>35</v>
      </c>
      <c r="J141" s="99" t="s">
        <v>35</v>
      </c>
      <c r="K141" s="99" t="s">
        <v>35</v>
      </c>
      <c r="L141" s="90" t="s">
        <v>35</v>
      </c>
      <c r="M141" s="102" t="s">
        <v>35</v>
      </c>
      <c r="N141" s="99" t="s">
        <v>35</v>
      </c>
      <c r="O141" s="99" t="s">
        <v>35</v>
      </c>
      <c r="P141" s="99" t="s">
        <v>35</v>
      </c>
      <c r="Q141" s="96" t="s">
        <v>35</v>
      </c>
      <c r="R141" s="93" t="s">
        <v>35</v>
      </c>
      <c r="S141" s="99" t="s">
        <v>35</v>
      </c>
      <c r="T141" s="99" t="s">
        <v>35</v>
      </c>
      <c r="U141" s="99" t="s">
        <v>35</v>
      </c>
      <c r="V141" s="99" t="s">
        <v>35</v>
      </c>
      <c r="W141" s="99" t="s">
        <v>35</v>
      </c>
      <c r="X141" s="99" t="s">
        <v>35</v>
      </c>
      <c r="Y141" s="99" t="s">
        <v>35</v>
      </c>
      <c r="Z141" s="99" t="s">
        <v>35</v>
      </c>
      <c r="AA141" s="99" t="s">
        <v>35</v>
      </c>
      <c r="AB141" s="90"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75"/>
      <c r="BA141" s="1115"/>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087"/>
      <c r="B142" s="408" t="s">
        <v>66</v>
      </c>
      <c r="C142" s="102" t="s">
        <v>35</v>
      </c>
      <c r="D142" s="99" t="s">
        <v>35</v>
      </c>
      <c r="E142" s="99" t="s">
        <v>35</v>
      </c>
      <c r="F142" s="99" t="s">
        <v>35</v>
      </c>
      <c r="G142" s="96" t="s">
        <v>35</v>
      </c>
      <c r="H142" s="93" t="s">
        <v>35</v>
      </c>
      <c r="I142" s="99" t="s">
        <v>35</v>
      </c>
      <c r="J142" s="99" t="s">
        <v>35</v>
      </c>
      <c r="K142" s="99" t="s">
        <v>35</v>
      </c>
      <c r="L142" s="90" t="s">
        <v>35</v>
      </c>
      <c r="M142" s="102" t="s">
        <v>35</v>
      </c>
      <c r="N142" s="99" t="s">
        <v>35</v>
      </c>
      <c r="O142" s="99" t="s">
        <v>35</v>
      </c>
      <c r="P142" s="99" t="s">
        <v>35</v>
      </c>
      <c r="Q142" s="96" t="s">
        <v>35</v>
      </c>
      <c r="R142" s="93" t="s">
        <v>35</v>
      </c>
      <c r="S142" s="99" t="s">
        <v>35</v>
      </c>
      <c r="T142" s="99" t="s">
        <v>35</v>
      </c>
      <c r="U142" s="99" t="s">
        <v>35</v>
      </c>
      <c r="V142" s="99" t="s">
        <v>35</v>
      </c>
      <c r="W142" s="99" t="s">
        <v>35</v>
      </c>
      <c r="X142" s="99" t="s">
        <v>35</v>
      </c>
      <c r="Y142" s="99" t="s">
        <v>35</v>
      </c>
      <c r="Z142" s="99" t="s">
        <v>35</v>
      </c>
      <c r="AA142" s="99" t="s">
        <v>35</v>
      </c>
      <c r="AB142" s="90"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75"/>
      <c r="BA142" s="1115"/>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087"/>
      <c r="B143" s="408" t="s">
        <v>67</v>
      </c>
      <c r="C143" s="102" t="s">
        <v>35</v>
      </c>
      <c r="D143" s="99" t="s">
        <v>35</v>
      </c>
      <c r="E143" s="99" t="s">
        <v>35</v>
      </c>
      <c r="F143" s="99" t="s">
        <v>35</v>
      </c>
      <c r="G143" s="96" t="s">
        <v>35</v>
      </c>
      <c r="H143" s="93" t="s">
        <v>35</v>
      </c>
      <c r="I143" s="99" t="s">
        <v>35</v>
      </c>
      <c r="J143" s="99" t="s">
        <v>35</v>
      </c>
      <c r="K143" s="99" t="s">
        <v>35</v>
      </c>
      <c r="L143" s="90" t="s">
        <v>35</v>
      </c>
      <c r="M143" s="102" t="s">
        <v>35</v>
      </c>
      <c r="N143" s="99" t="s">
        <v>35</v>
      </c>
      <c r="O143" s="99" t="s">
        <v>35</v>
      </c>
      <c r="P143" s="99" t="s">
        <v>35</v>
      </c>
      <c r="Q143" s="96" t="s">
        <v>35</v>
      </c>
      <c r="R143" s="93" t="s">
        <v>35</v>
      </c>
      <c r="S143" s="99" t="s">
        <v>35</v>
      </c>
      <c r="T143" s="99" t="s">
        <v>35</v>
      </c>
      <c r="U143" s="99" t="s">
        <v>35</v>
      </c>
      <c r="V143" s="99" t="s">
        <v>35</v>
      </c>
      <c r="W143" s="99" t="s">
        <v>35</v>
      </c>
      <c r="X143" s="99" t="s">
        <v>35</v>
      </c>
      <c r="Y143" s="99" t="s">
        <v>35</v>
      </c>
      <c r="Z143" s="99" t="s">
        <v>35</v>
      </c>
      <c r="AA143" s="99" t="s">
        <v>35</v>
      </c>
      <c r="AB143" s="90"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75"/>
      <c r="BA143" s="1115"/>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087" t="s">
        <v>108</v>
      </c>
      <c r="B144" s="408" t="s">
        <v>64</v>
      </c>
      <c r="C144" s="102" t="s">
        <v>35</v>
      </c>
      <c r="D144" s="99" t="s">
        <v>35</v>
      </c>
      <c r="E144" s="99" t="s">
        <v>35</v>
      </c>
      <c r="F144" s="99" t="s">
        <v>35</v>
      </c>
      <c r="G144" s="96" t="s">
        <v>35</v>
      </c>
      <c r="H144" s="93" t="s">
        <v>35</v>
      </c>
      <c r="I144" s="99" t="s">
        <v>35</v>
      </c>
      <c r="J144" s="99" t="s">
        <v>35</v>
      </c>
      <c r="K144" s="99" t="s">
        <v>35</v>
      </c>
      <c r="L144" s="90" t="s">
        <v>35</v>
      </c>
      <c r="M144" s="102" t="s">
        <v>35</v>
      </c>
      <c r="N144" s="99" t="s">
        <v>35</v>
      </c>
      <c r="O144" s="99" t="s">
        <v>35</v>
      </c>
      <c r="P144" s="99" t="s">
        <v>35</v>
      </c>
      <c r="Q144" s="96" t="s">
        <v>35</v>
      </c>
      <c r="R144" s="93" t="s">
        <v>35</v>
      </c>
      <c r="S144" s="99" t="s">
        <v>35</v>
      </c>
      <c r="T144" s="99" t="s">
        <v>35</v>
      </c>
      <c r="U144" s="99" t="s">
        <v>35</v>
      </c>
      <c r="V144" s="99" t="s">
        <v>35</v>
      </c>
      <c r="W144" s="99" t="s">
        <v>35</v>
      </c>
      <c r="X144" s="99" t="s">
        <v>35</v>
      </c>
      <c r="Y144" s="99" t="s">
        <v>35</v>
      </c>
      <c r="Z144" s="99" t="s">
        <v>35</v>
      </c>
      <c r="AA144" s="99" t="s">
        <v>35</v>
      </c>
      <c r="AB144" s="90"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75"/>
      <c r="BA144" s="1115" t="s">
        <v>108</v>
      </c>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087"/>
      <c r="B145" s="408" t="s">
        <v>65</v>
      </c>
      <c r="C145" s="102" t="s">
        <v>35</v>
      </c>
      <c r="D145" s="99" t="s">
        <v>35</v>
      </c>
      <c r="E145" s="99" t="s">
        <v>35</v>
      </c>
      <c r="F145" s="99" t="s">
        <v>35</v>
      </c>
      <c r="G145" s="96" t="s">
        <v>35</v>
      </c>
      <c r="H145" s="93" t="s">
        <v>35</v>
      </c>
      <c r="I145" s="99" t="s">
        <v>35</v>
      </c>
      <c r="J145" s="99" t="s">
        <v>35</v>
      </c>
      <c r="K145" s="99" t="s">
        <v>35</v>
      </c>
      <c r="L145" s="90" t="s">
        <v>35</v>
      </c>
      <c r="M145" s="102" t="s">
        <v>35</v>
      </c>
      <c r="N145" s="99" t="s">
        <v>35</v>
      </c>
      <c r="O145" s="99" t="s">
        <v>35</v>
      </c>
      <c r="P145" s="99" t="s">
        <v>35</v>
      </c>
      <c r="Q145" s="96" t="s">
        <v>35</v>
      </c>
      <c r="R145" s="93" t="s">
        <v>35</v>
      </c>
      <c r="S145" s="99" t="s">
        <v>35</v>
      </c>
      <c r="T145" s="99" t="s">
        <v>35</v>
      </c>
      <c r="U145" s="99" t="s">
        <v>35</v>
      </c>
      <c r="V145" s="99" t="s">
        <v>35</v>
      </c>
      <c r="W145" s="99" t="s">
        <v>35</v>
      </c>
      <c r="X145" s="99" t="s">
        <v>35</v>
      </c>
      <c r="Y145" s="99" t="s">
        <v>35</v>
      </c>
      <c r="Z145" s="99" t="s">
        <v>35</v>
      </c>
      <c r="AA145" s="99" t="s">
        <v>35</v>
      </c>
      <c r="AB145" s="90"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75"/>
      <c r="BA145" s="1115"/>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087"/>
      <c r="B146" s="408" t="s">
        <v>66</v>
      </c>
      <c r="C146" s="102" t="s">
        <v>35</v>
      </c>
      <c r="D146" s="99" t="s">
        <v>35</v>
      </c>
      <c r="E146" s="99" t="s">
        <v>35</v>
      </c>
      <c r="F146" s="99" t="s">
        <v>35</v>
      </c>
      <c r="G146" s="96" t="s">
        <v>35</v>
      </c>
      <c r="H146" s="93" t="s">
        <v>35</v>
      </c>
      <c r="I146" s="99" t="s">
        <v>35</v>
      </c>
      <c r="J146" s="99" t="s">
        <v>35</v>
      </c>
      <c r="K146" s="99" t="s">
        <v>35</v>
      </c>
      <c r="L146" s="90" t="s">
        <v>35</v>
      </c>
      <c r="M146" s="102" t="s">
        <v>35</v>
      </c>
      <c r="N146" s="99" t="s">
        <v>35</v>
      </c>
      <c r="O146" s="99" t="s">
        <v>35</v>
      </c>
      <c r="P146" s="99" t="s">
        <v>35</v>
      </c>
      <c r="Q146" s="96" t="s">
        <v>35</v>
      </c>
      <c r="R146" s="93" t="s">
        <v>35</v>
      </c>
      <c r="S146" s="99" t="s">
        <v>35</v>
      </c>
      <c r="T146" s="99" t="s">
        <v>35</v>
      </c>
      <c r="U146" s="99" t="s">
        <v>35</v>
      </c>
      <c r="V146" s="99" t="s">
        <v>35</v>
      </c>
      <c r="W146" s="99" t="s">
        <v>35</v>
      </c>
      <c r="X146" s="99" t="s">
        <v>35</v>
      </c>
      <c r="Y146" s="99" t="s">
        <v>35</v>
      </c>
      <c r="Z146" s="99" t="s">
        <v>35</v>
      </c>
      <c r="AA146" s="99" t="s">
        <v>35</v>
      </c>
      <c r="AB146" s="90"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75"/>
      <c r="BA146" s="1115"/>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087"/>
      <c r="B147" s="408" t="s">
        <v>67</v>
      </c>
      <c r="C147" s="102" t="s">
        <v>35</v>
      </c>
      <c r="D147" s="99" t="s">
        <v>35</v>
      </c>
      <c r="E147" s="99" t="s">
        <v>35</v>
      </c>
      <c r="F147" s="99" t="s">
        <v>35</v>
      </c>
      <c r="G147" s="96" t="s">
        <v>35</v>
      </c>
      <c r="H147" s="93" t="s">
        <v>35</v>
      </c>
      <c r="I147" s="99" t="s">
        <v>35</v>
      </c>
      <c r="J147" s="99" t="s">
        <v>35</v>
      </c>
      <c r="K147" s="99" t="s">
        <v>35</v>
      </c>
      <c r="L147" s="90" t="s">
        <v>35</v>
      </c>
      <c r="M147" s="102" t="s">
        <v>35</v>
      </c>
      <c r="N147" s="99" t="s">
        <v>35</v>
      </c>
      <c r="O147" s="99" t="s">
        <v>35</v>
      </c>
      <c r="P147" s="99" t="s">
        <v>35</v>
      </c>
      <c r="Q147" s="96" t="s">
        <v>35</v>
      </c>
      <c r="R147" s="93" t="s">
        <v>35</v>
      </c>
      <c r="S147" s="99" t="s">
        <v>35</v>
      </c>
      <c r="T147" s="99" t="s">
        <v>35</v>
      </c>
      <c r="U147" s="99" t="s">
        <v>35</v>
      </c>
      <c r="V147" s="99" t="s">
        <v>35</v>
      </c>
      <c r="W147" s="99" t="s">
        <v>35</v>
      </c>
      <c r="X147" s="99" t="s">
        <v>35</v>
      </c>
      <c r="Y147" s="99" t="s">
        <v>35</v>
      </c>
      <c r="Z147" s="99" t="s">
        <v>35</v>
      </c>
      <c r="AA147" s="99" t="s">
        <v>35</v>
      </c>
      <c r="AB147" s="90"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75"/>
      <c r="BA147" s="1115"/>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087" t="s">
        <v>109</v>
      </c>
      <c r="B148" s="408" t="s">
        <v>49</v>
      </c>
      <c r="C148" s="191">
        <v>1.1713568657596158</v>
      </c>
      <c r="D148" s="190">
        <v>0.65536215067163972</v>
      </c>
      <c r="E148" s="190">
        <v>1.0171378435075924</v>
      </c>
      <c r="F148" s="190">
        <v>3.4824746066831622</v>
      </c>
      <c r="G148" s="189">
        <v>11.70177332409083</v>
      </c>
      <c r="H148" s="179">
        <v>2.7793072062188466</v>
      </c>
      <c r="I148" s="190">
        <v>5.3886346348218952</v>
      </c>
      <c r="J148" s="190">
        <v>9.6357437244632997</v>
      </c>
      <c r="K148" s="190">
        <v>16.842493048177136</v>
      </c>
      <c r="L148" s="183">
        <v>8.7402691555843237</v>
      </c>
      <c r="M148" s="191">
        <v>0.81449648298483079</v>
      </c>
      <c r="N148" s="190">
        <v>1.0507567963875069</v>
      </c>
      <c r="O148" s="190">
        <v>0.71335663742373379</v>
      </c>
      <c r="P148" s="190">
        <v>0.7905147305925887</v>
      </c>
      <c r="Q148" s="189">
        <v>2.3754898796154795</v>
      </c>
      <c r="R148" s="179">
        <v>0.60389256587800821</v>
      </c>
      <c r="S148" s="190">
        <v>2.3598250001656655</v>
      </c>
      <c r="T148" s="190">
        <v>2.3337898611781536</v>
      </c>
      <c r="U148" s="190">
        <v>4.5919135674940614</v>
      </c>
      <c r="V148" s="190">
        <v>16.75192091092967</v>
      </c>
      <c r="W148" s="190">
        <v>3.2045282155425401</v>
      </c>
      <c r="X148" s="190">
        <v>2.2194176393841971</v>
      </c>
      <c r="Y148" s="190">
        <v>1.1724735265573862</v>
      </c>
      <c r="Z148" s="190">
        <v>6.80949926109834</v>
      </c>
      <c r="AA148" s="190">
        <v>1.8702104836331743</v>
      </c>
      <c r="AB148" s="183">
        <v>3.0876694054909821</v>
      </c>
      <c r="AC148" s="923"/>
      <c r="AD148" s="923"/>
      <c r="AE148" s="923"/>
      <c r="AF148" s="923"/>
      <c r="AG148" s="923"/>
      <c r="AH148" s="923"/>
      <c r="AI148" s="923"/>
      <c r="AJ148" s="923"/>
      <c r="AK148" s="923"/>
      <c r="AL148" s="923"/>
      <c r="AM148" s="923"/>
      <c r="AN148" s="923"/>
      <c r="AO148" s="923"/>
      <c r="AP148" s="923"/>
      <c r="AQ148" s="923"/>
      <c r="AR148" s="923"/>
      <c r="AS148" s="923"/>
      <c r="AT148" s="923"/>
      <c r="AU148" s="923"/>
      <c r="AV148" s="923"/>
      <c r="AW148" s="923"/>
      <c r="AX148" s="923"/>
      <c r="AY148" s="923"/>
      <c r="AZ148" s="375"/>
      <c r="BA148" s="1115" t="s">
        <v>109</v>
      </c>
      <c r="BB148" s="622" t="s">
        <v>49</v>
      </c>
      <c r="BC148" s="86" t="s">
        <v>35</v>
      </c>
      <c r="BD148" s="82" t="s">
        <v>35</v>
      </c>
      <c r="BE148" s="82" t="s">
        <v>35</v>
      </c>
      <c r="BF148" s="82" t="s">
        <v>35</v>
      </c>
      <c r="BG148" s="77" t="s">
        <v>35</v>
      </c>
      <c r="BH148" s="86" t="s">
        <v>35</v>
      </c>
      <c r="BI148" s="82" t="s">
        <v>35</v>
      </c>
      <c r="BJ148" s="82" t="s">
        <v>35</v>
      </c>
      <c r="BK148" s="82" t="s">
        <v>35</v>
      </c>
      <c r="BL148" s="77" t="s">
        <v>35</v>
      </c>
      <c r="BM148" s="86" t="s">
        <v>35</v>
      </c>
      <c r="BN148" s="82" t="s">
        <v>35</v>
      </c>
      <c r="BO148" s="82" t="s">
        <v>35</v>
      </c>
      <c r="BP148" s="82" t="s">
        <v>35</v>
      </c>
      <c r="BQ148" s="77" t="s">
        <v>35</v>
      </c>
      <c r="BR148" s="86" t="s">
        <v>35</v>
      </c>
      <c r="BS148" s="82" t="s">
        <v>35</v>
      </c>
      <c r="BT148" s="82" t="s">
        <v>35</v>
      </c>
      <c r="BU148" s="82" t="s">
        <v>35</v>
      </c>
      <c r="BV148" s="82" t="s">
        <v>35</v>
      </c>
      <c r="BW148" s="82" t="s">
        <v>35</v>
      </c>
      <c r="BX148" s="82" t="s">
        <v>35</v>
      </c>
      <c r="BY148" s="70" t="s">
        <v>35</v>
      </c>
      <c r="BZ148" s="70" t="s">
        <v>35</v>
      </c>
      <c r="CA148" s="70" t="s">
        <v>35</v>
      </c>
      <c r="CB148" s="70" t="s">
        <v>35</v>
      </c>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row>
    <row r="149" s="338" customFormat="true" ht="15" customHeight="true" x14ac:dyDescent="0.2">
      <c r="A149" s="1087"/>
      <c r="B149" s="408" t="s">
        <v>48</v>
      </c>
      <c r="C149" s="191">
        <v>7.0014752827822875</v>
      </c>
      <c r="D149" s="190">
        <v>4.1738820094342053</v>
      </c>
      <c r="E149" s="190">
        <v>3.0386472500075827</v>
      </c>
      <c r="F149" s="190">
        <v>8.3203972253067064</v>
      </c>
      <c r="G149" s="189">
        <v>55.707734940240471</v>
      </c>
      <c r="H149" s="179">
        <v>7.2466383967886792</v>
      </c>
      <c r="I149" s="190">
        <v>15.783335351892783</v>
      </c>
      <c r="J149" s="190">
        <v>34.70435879974147</v>
      </c>
      <c r="K149" s="190">
        <v>51.771548208853815</v>
      </c>
      <c r="L149" s="183">
        <v>82.215174543576524</v>
      </c>
      <c r="M149" s="191">
        <v>6.4002047067427847</v>
      </c>
      <c r="N149" s="190">
        <v>4.5767445554921826</v>
      </c>
      <c r="O149" s="190">
        <v>3.6149349248407283</v>
      </c>
      <c r="P149" s="190">
        <v>3.2641368114467393</v>
      </c>
      <c r="Q149" s="189">
        <v>5.4382178619451782</v>
      </c>
      <c r="R149" s="179">
        <v>5.0430840459492314</v>
      </c>
      <c r="S149" s="190">
        <v>21.410192441322447</v>
      </c>
      <c r="T149" s="190">
        <v>13.009683443729484</v>
      </c>
      <c r="U149" s="190">
        <v>9.6475453430330891</v>
      </c>
      <c r="V149" s="190">
        <v>67.845064248149669</v>
      </c>
      <c r="W149" s="190">
        <v>44.036251272354313</v>
      </c>
      <c r="X149" s="190">
        <v>12.959667403263442</v>
      </c>
      <c r="Y149" s="190">
        <v>14.260845238121517</v>
      </c>
      <c r="Z149" s="190">
        <v>15.202327625090206</v>
      </c>
      <c r="AA149" s="190">
        <v>1.5589721098029272</v>
      </c>
      <c r="AB149" s="183">
        <v>4.4618189880165229</v>
      </c>
      <c r="AC149" s="923"/>
      <c r="AD149" s="923"/>
      <c r="AE149" s="923"/>
      <c r="AF149" s="923"/>
      <c r="AG149" s="923"/>
      <c r="AH149" s="923"/>
      <c r="AI149" s="923"/>
      <c r="AJ149" s="923"/>
      <c r="AK149" s="923"/>
      <c r="AL149" s="923"/>
      <c r="AM149" s="923"/>
      <c r="AN149" s="923"/>
      <c r="AO149" s="923"/>
      <c r="AP149" s="923"/>
      <c r="AQ149" s="923"/>
      <c r="AR149" s="923"/>
      <c r="AS149" s="923"/>
      <c r="AT149" s="923"/>
      <c r="AU149" s="923"/>
      <c r="AV149" s="923"/>
      <c r="AW149" s="923"/>
      <c r="AX149" s="923"/>
      <c r="AY149" s="923"/>
      <c r="AZ149" s="375"/>
      <c r="BA149" s="1115"/>
      <c r="BB149" s="622" t="s">
        <v>48</v>
      </c>
      <c r="BC149" s="86" t="s">
        <v>35</v>
      </c>
      <c r="BD149" s="82" t="s">
        <v>35</v>
      </c>
      <c r="BE149" s="82" t="s">
        <v>35</v>
      </c>
      <c r="BF149" s="82" t="s">
        <v>35</v>
      </c>
      <c r="BG149" s="77" t="s">
        <v>35</v>
      </c>
      <c r="BH149" s="86" t="s">
        <v>35</v>
      </c>
      <c r="BI149" s="82" t="s">
        <v>35</v>
      </c>
      <c r="BJ149" s="82" t="s">
        <v>35</v>
      </c>
      <c r="BK149" s="82" t="s">
        <v>35</v>
      </c>
      <c r="BL149" s="77" t="s">
        <v>35</v>
      </c>
      <c r="BM149" s="86" t="s">
        <v>35</v>
      </c>
      <c r="BN149" s="82" t="s">
        <v>35</v>
      </c>
      <c r="BO149" s="82" t="s">
        <v>35</v>
      </c>
      <c r="BP149" s="82" t="s">
        <v>35</v>
      </c>
      <c r="BQ149" s="77" t="s">
        <v>35</v>
      </c>
      <c r="BR149" s="86" t="s">
        <v>35</v>
      </c>
      <c r="BS149" s="82" t="s">
        <v>35</v>
      </c>
      <c r="BT149" s="82" t="s">
        <v>35</v>
      </c>
      <c r="BU149" s="82" t="s">
        <v>35</v>
      </c>
      <c r="BV149" s="82" t="s">
        <v>35</v>
      </c>
      <c r="BW149" s="82" t="s">
        <v>35</v>
      </c>
      <c r="BX149" s="82" t="s">
        <v>35</v>
      </c>
      <c r="BY149" s="70" t="s">
        <v>35</v>
      </c>
      <c r="BZ149" s="70" t="s">
        <v>35</v>
      </c>
      <c r="CA149" s="70" t="s">
        <v>35</v>
      </c>
      <c r="CB149" s="70" t="s">
        <v>35</v>
      </c>
      <c r="CC149" s="32"/>
      <c r="CD149" s="32"/>
      <c r="CE149" s="32"/>
      <c r="CF149" s="32"/>
      <c r="CG149" s="32"/>
      <c r="CH149" s="32"/>
      <c r="CI149" s="32"/>
      <c r="CJ149" s="32"/>
      <c r="CK149" s="32"/>
      <c r="CL149" s="32"/>
      <c r="CM149" s="32"/>
      <c r="CN149" s="32"/>
      <c r="CO149" s="32"/>
      <c r="CP149" s="32"/>
      <c r="CQ149" s="32"/>
      <c r="CR149" s="32"/>
      <c r="CS149" s="32"/>
      <c r="CT149" s="32"/>
      <c r="CU149" s="32"/>
      <c r="CV149" s="32"/>
      <c r="CW149" s="32"/>
      <c r="CX149" s="32"/>
      <c r="CY149" s="32"/>
      <c r="CZ149" s="32"/>
    </row>
    <row r="150" s="338" customFormat="true" ht="15" customHeight="true" x14ac:dyDescent="0.2">
      <c r="A150" s="1087"/>
      <c r="B150" s="408" t="s">
        <v>111</v>
      </c>
      <c r="C150" s="191">
        <v>91.827167851458185</v>
      </c>
      <c r="D150" s="190">
        <v>95.170755839894156</v>
      </c>
      <c r="E150" s="190">
        <v>95.944214906484902</v>
      </c>
      <c r="F150" s="190">
        <v>88.197128168010067</v>
      </c>
      <c r="G150" s="189">
        <v>32.590491735667918</v>
      </c>
      <c r="H150" s="179">
        <v>89.974054396992543</v>
      </c>
      <c r="I150" s="190">
        <v>78.828030013285328</v>
      </c>
      <c r="J150" s="190">
        <v>55.659897475795319</v>
      </c>
      <c r="K150" s="190">
        <v>31.385958742969045</v>
      </c>
      <c r="L150" s="183">
        <v>9.0445563008391705</v>
      </c>
      <c r="M150" s="191">
        <v>92.785298810272337</v>
      </c>
      <c r="N150" s="190">
        <v>94.372498648120171</v>
      </c>
      <c r="O150" s="190">
        <v>95.671708437735532</v>
      </c>
      <c r="P150" s="190">
        <v>95.945348457960662</v>
      </c>
      <c r="Q150" s="189">
        <v>92.186292258439366</v>
      </c>
      <c r="R150" s="179">
        <v>94.353023388172716</v>
      </c>
      <c r="S150" s="190">
        <v>76.229982558511793</v>
      </c>
      <c r="T150" s="190">
        <v>84.656526695092467</v>
      </c>
      <c r="U150" s="190">
        <v>85.760541089472952</v>
      </c>
      <c r="V150" s="190">
        <v>15.403014840920633</v>
      </c>
      <c r="W150" s="190">
        <v>52.759220512102992</v>
      </c>
      <c r="X150" s="190">
        <v>84.820914957352684</v>
      </c>
      <c r="Y150" s="190">
        <v>84.566681235321127</v>
      </c>
      <c r="Z150" s="190">
        <v>77.988173113811371</v>
      </c>
      <c r="AA150" s="190">
        <v>96.570817406563805</v>
      </c>
      <c r="AB150" s="183">
        <v>92.450511606492441</v>
      </c>
      <c r="AC150" s="923"/>
      <c r="AD150" s="923"/>
      <c r="AE150" s="923"/>
      <c r="AF150" s="923"/>
      <c r="AG150" s="923"/>
      <c r="AH150" s="923"/>
      <c r="AI150" s="923"/>
      <c r="AJ150" s="923"/>
      <c r="AK150" s="923"/>
      <c r="AL150" s="923"/>
      <c r="AM150" s="923"/>
      <c r="AN150" s="923"/>
      <c r="AO150" s="923"/>
      <c r="AP150" s="923"/>
      <c r="AQ150" s="923"/>
      <c r="AR150" s="923"/>
      <c r="AS150" s="923"/>
      <c r="AT150" s="923"/>
      <c r="AU150" s="923"/>
      <c r="AV150" s="923"/>
      <c r="AW150" s="923"/>
      <c r="AX150" s="923"/>
      <c r="AY150" s="923"/>
      <c r="AZ150" s="375"/>
      <c r="BA150" s="1115"/>
      <c r="BB150" s="622" t="s">
        <v>111</v>
      </c>
      <c r="BC150" s="86" t="s">
        <v>35</v>
      </c>
      <c r="BD150" s="82" t="s">
        <v>35</v>
      </c>
      <c r="BE150" s="82" t="s">
        <v>35</v>
      </c>
      <c r="BF150" s="82" t="s">
        <v>35</v>
      </c>
      <c r="BG150" s="77" t="s">
        <v>35</v>
      </c>
      <c r="BH150" s="86" t="s">
        <v>35</v>
      </c>
      <c r="BI150" s="82" t="s">
        <v>35</v>
      </c>
      <c r="BJ150" s="82" t="s">
        <v>35</v>
      </c>
      <c r="BK150" s="82" t="s">
        <v>35</v>
      </c>
      <c r="BL150" s="77" t="s">
        <v>35</v>
      </c>
      <c r="BM150" s="86" t="s">
        <v>35</v>
      </c>
      <c r="BN150" s="82" t="s">
        <v>35</v>
      </c>
      <c r="BO150" s="82" t="s">
        <v>35</v>
      </c>
      <c r="BP150" s="82" t="s">
        <v>35</v>
      </c>
      <c r="BQ150" s="77" t="s">
        <v>35</v>
      </c>
      <c r="BR150" s="86" t="s">
        <v>35</v>
      </c>
      <c r="BS150" s="82" t="s">
        <v>35</v>
      </c>
      <c r="BT150" s="82" t="s">
        <v>35</v>
      </c>
      <c r="BU150" s="82" t="s">
        <v>35</v>
      </c>
      <c r="BV150" s="82" t="s">
        <v>35</v>
      </c>
      <c r="BW150" s="82" t="s">
        <v>35</v>
      </c>
      <c r="BX150" s="82" t="s">
        <v>35</v>
      </c>
      <c r="BY150" s="70" t="s">
        <v>35</v>
      </c>
      <c r="BZ150" s="70" t="s">
        <v>35</v>
      </c>
      <c r="CA150" s="70" t="s">
        <v>35</v>
      </c>
      <c r="CB150" s="70" t="s">
        <v>35</v>
      </c>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row>
    <row r="151" s="338" customFormat="true" ht="15" customHeight="true" x14ac:dyDescent="0.2">
      <c r="A151" s="1087" t="s">
        <v>110</v>
      </c>
      <c r="B151" s="408" t="s">
        <v>49</v>
      </c>
      <c r="C151" s="191">
        <v>17.834328127412025</v>
      </c>
      <c r="D151" s="190">
        <v>17.549230187666044</v>
      </c>
      <c r="E151" s="190">
        <v>24.661635469103413</v>
      </c>
      <c r="F151" s="190">
        <v>30.003542334764994</v>
      </c>
      <c r="G151" s="189">
        <v>20.878546622531875</v>
      </c>
      <c r="H151" s="179">
        <v>23.298922772552945</v>
      </c>
      <c r="I151" s="190">
        <v>25.468864789204464</v>
      </c>
      <c r="J151" s="190">
        <v>25.426628137760826</v>
      </c>
      <c r="K151" s="190">
        <v>27.348170712192182</v>
      </c>
      <c r="L151" s="183">
        <v>10.448732369996003</v>
      </c>
      <c r="M151" s="191">
        <v>16.187808107293495</v>
      </c>
      <c r="N151" s="190">
        <v>20.774819812484779</v>
      </c>
      <c r="O151" s="190">
        <v>16.121565238717825</v>
      </c>
      <c r="P151" s="190">
        <v>25.006768120706418</v>
      </c>
      <c r="Q151" s="189">
        <v>33.954259149530856</v>
      </c>
      <c r="R151" s="179">
        <v>16.452483037250978</v>
      </c>
      <c r="S151" s="190">
        <v>17.27208389418259</v>
      </c>
      <c r="T151" s="190">
        <v>11.738537799800506</v>
      </c>
      <c r="U151" s="190">
        <v>40.335210219514565</v>
      </c>
      <c r="V151" s="190">
        <v>21.8733050436044</v>
      </c>
      <c r="W151" s="190">
        <v>7.9100243241585115</v>
      </c>
      <c r="X151" s="190">
        <v>22.844949808345362</v>
      </c>
      <c r="Y151" s="190">
        <v>11.057471435118309</v>
      </c>
      <c r="Z151" s="190">
        <v>43.162447411092018</v>
      </c>
      <c r="AA151" s="190">
        <v>38.930197649845844</v>
      </c>
      <c r="AB151" s="183">
        <v>31.413502155568068</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1115" t="s">
        <v>110</v>
      </c>
      <c r="BB151" s="622" t="s">
        <v>49</v>
      </c>
      <c r="BC151" s="86" t="s">
        <v>35</v>
      </c>
      <c r="BD151" s="82" t="s">
        <v>35</v>
      </c>
      <c r="BE151" s="82" t="s">
        <v>35</v>
      </c>
      <c r="BF151" s="82" t="s">
        <v>35</v>
      </c>
      <c r="BG151" s="77" t="s">
        <v>35</v>
      </c>
      <c r="BH151" s="86" t="s">
        <v>35</v>
      </c>
      <c r="BI151" s="82" t="s">
        <v>35</v>
      </c>
      <c r="BJ151" s="82" t="s">
        <v>35</v>
      </c>
      <c r="BK151" s="82" t="s">
        <v>35</v>
      </c>
      <c r="BL151" s="77" t="s">
        <v>35</v>
      </c>
      <c r="BM151" s="86" t="s">
        <v>35</v>
      </c>
      <c r="BN151" s="82" t="s">
        <v>35</v>
      </c>
      <c r="BO151" s="82" t="s">
        <v>35</v>
      </c>
      <c r="BP151" s="82" t="s">
        <v>35</v>
      </c>
      <c r="BQ151" s="77" t="s">
        <v>35</v>
      </c>
      <c r="BR151" s="86" t="s">
        <v>35</v>
      </c>
      <c r="BS151" s="82" t="s">
        <v>35</v>
      </c>
      <c r="BT151" s="82" t="s">
        <v>35</v>
      </c>
      <c r="BU151" s="82" t="s">
        <v>35</v>
      </c>
      <c r="BV151" s="82" t="s">
        <v>35</v>
      </c>
      <c r="BW151" s="82" t="s">
        <v>35</v>
      </c>
      <c r="BX151" s="82" t="s">
        <v>35</v>
      </c>
      <c r="BY151" s="70" t="s">
        <v>35</v>
      </c>
      <c r="BZ151" s="70" t="s">
        <v>35</v>
      </c>
      <c r="CA151" s="70" t="s">
        <v>35</v>
      </c>
      <c r="CB151" s="70" t="s">
        <v>35</v>
      </c>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row>
    <row r="152" s="338" customFormat="true" ht="15" customHeight="true" x14ac:dyDescent="0.2">
      <c r="A152" s="1123"/>
      <c r="B152" s="455" t="s">
        <v>48</v>
      </c>
      <c r="C152" s="191">
        <v>82.165671872588021</v>
      </c>
      <c r="D152" s="190">
        <v>82.450769812333974</v>
      </c>
      <c r="E152" s="190">
        <v>75.338364530896769</v>
      </c>
      <c r="F152" s="190">
        <v>69.996457665235241</v>
      </c>
      <c r="G152" s="189">
        <v>79.121453377467716</v>
      </c>
      <c r="H152" s="179">
        <v>76.701077227447001</v>
      </c>
      <c r="I152" s="190">
        <v>74.531135210795654</v>
      </c>
      <c r="J152" s="190">
        <v>74.57337186223937</v>
      </c>
      <c r="K152" s="190">
        <v>72.651829287807828</v>
      </c>
      <c r="L152" s="183">
        <v>89.551267630003977</v>
      </c>
      <c r="M152" s="191">
        <v>83.812191892706551</v>
      </c>
      <c r="N152" s="190">
        <v>79.225180187515193</v>
      </c>
      <c r="O152" s="190">
        <v>83.878434761282207</v>
      </c>
      <c r="P152" s="190">
        <v>74.99323187929366</v>
      </c>
      <c r="Q152" s="189">
        <v>66.045740850469258</v>
      </c>
      <c r="R152" s="179">
        <v>83.547516962749</v>
      </c>
      <c r="S152" s="190">
        <v>82.727916105817471</v>
      </c>
      <c r="T152" s="190">
        <v>88.261462200199603</v>
      </c>
      <c r="U152" s="190">
        <v>59.664789780485336</v>
      </c>
      <c r="V152" s="190">
        <v>78.126694956395468</v>
      </c>
      <c r="W152" s="190">
        <v>92.089975675841401</v>
      </c>
      <c r="X152" s="190">
        <v>77.15505019165478</v>
      </c>
      <c r="Y152" s="190">
        <v>88.942528564881684</v>
      </c>
      <c r="Z152" s="190">
        <v>56.837552588908061</v>
      </c>
      <c r="AA152" s="190">
        <v>61.069802350154035</v>
      </c>
      <c r="AB152" s="183">
        <v>68.586497844431932</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1115"/>
      <c r="BB152" s="622" t="s">
        <v>48</v>
      </c>
      <c r="BC152" s="86" t="s">
        <v>35</v>
      </c>
      <c r="BD152" s="82" t="s">
        <v>35</v>
      </c>
      <c r="BE152" s="82" t="s">
        <v>35</v>
      </c>
      <c r="BF152" s="82" t="s">
        <v>35</v>
      </c>
      <c r="BG152" s="77" t="s">
        <v>35</v>
      </c>
      <c r="BH152" s="86" t="s">
        <v>35</v>
      </c>
      <c r="BI152" s="82" t="s">
        <v>35</v>
      </c>
      <c r="BJ152" s="82" t="s">
        <v>35</v>
      </c>
      <c r="BK152" s="82" t="s">
        <v>35</v>
      </c>
      <c r="BL152" s="77" t="s">
        <v>35</v>
      </c>
      <c r="BM152" s="86" t="s">
        <v>35</v>
      </c>
      <c r="BN152" s="82" t="s">
        <v>35</v>
      </c>
      <c r="BO152" s="82" t="s">
        <v>35</v>
      </c>
      <c r="BP152" s="82" t="s">
        <v>35</v>
      </c>
      <c r="BQ152" s="77" t="s">
        <v>35</v>
      </c>
      <c r="BR152" s="86" t="s">
        <v>35</v>
      </c>
      <c r="BS152" s="82" t="s">
        <v>35</v>
      </c>
      <c r="BT152" s="82" t="s">
        <v>35</v>
      </c>
      <c r="BU152" s="82" t="s">
        <v>35</v>
      </c>
      <c r="BV152" s="82" t="s">
        <v>35</v>
      </c>
      <c r="BW152" s="82" t="s">
        <v>35</v>
      </c>
      <c r="BX152" s="82" t="s">
        <v>35</v>
      </c>
      <c r="BY152" s="70" t="s">
        <v>35</v>
      </c>
      <c r="BZ152" s="70" t="s">
        <v>35</v>
      </c>
      <c r="CA152" s="70" t="s">
        <v>35</v>
      </c>
      <c r="CB152" s="70" t="s">
        <v>35</v>
      </c>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row>
    <row r="153" s="343" customFormat="true" ht="15" customHeight="true" x14ac:dyDescent="0.2">
      <c r="A153" s="1086" t="s">
        <v>45</v>
      </c>
      <c r="B153" s="407" t="s">
        <v>254</v>
      </c>
      <c r="C153" s="151">
        <v>0</v>
      </c>
      <c r="D153" s="150">
        <v>0</v>
      </c>
      <c r="E153" s="150">
        <v>0</v>
      </c>
      <c r="F153" s="150">
        <v>3.4248673102371275E-3</v>
      </c>
      <c r="G153" s="149">
        <v>3.7886510200762338</v>
      </c>
      <c r="H153" s="148">
        <v>0</v>
      </c>
      <c r="I153" s="150">
        <v>0</v>
      </c>
      <c r="J153" s="150">
        <v>7.9431151466452798E-2</v>
      </c>
      <c r="K153" s="150">
        <v>0.26158216152880481</v>
      </c>
      <c r="L153" s="147">
        <v>11.275634796478368</v>
      </c>
      <c r="M153" s="151">
        <v>0</v>
      </c>
      <c r="N153" s="150">
        <v>0</v>
      </c>
      <c r="O153" s="150">
        <v>0</v>
      </c>
      <c r="P153" s="150">
        <v>0</v>
      </c>
      <c r="Q153" s="149">
        <v>5.0786086966685641E-3</v>
      </c>
      <c r="R153" s="148">
        <v>0</v>
      </c>
      <c r="S153" s="150">
        <v>0</v>
      </c>
      <c r="T153" s="150">
        <v>0.13788658886879221</v>
      </c>
      <c r="U153" s="150">
        <v>0</v>
      </c>
      <c r="V153" s="150">
        <v>8.5715751654111809</v>
      </c>
      <c r="W153" s="150">
        <v>0.13324039593239079</v>
      </c>
      <c r="X153" s="150">
        <v>0.22871694993340155</v>
      </c>
      <c r="Y153" s="150">
        <v>8.6683883250568333E-2</v>
      </c>
      <c r="Z153" s="150">
        <v>1.9958689524569115</v>
      </c>
      <c r="AA153" s="150">
        <v>0</v>
      </c>
      <c r="AB153" s="147">
        <v>0</v>
      </c>
      <c r="AC153" s="467"/>
      <c r="AD153" s="467"/>
      <c r="AE153" s="467"/>
      <c r="AF153" s="467"/>
      <c r="AG153" s="467"/>
      <c r="AH153" s="467"/>
      <c r="AI153" s="467"/>
      <c r="AJ153" s="467"/>
      <c r="AK153" s="467"/>
      <c r="AL153" s="467"/>
      <c r="AM153" s="467"/>
      <c r="AN153" s="467"/>
      <c r="AO153" s="467"/>
      <c r="AP153" s="467"/>
      <c r="AQ153" s="467"/>
      <c r="AR153" s="467"/>
      <c r="AS153" s="467"/>
      <c r="AT153" s="467"/>
      <c r="AU153" s="467"/>
      <c r="AV153" s="467"/>
      <c r="AW153" s="467"/>
      <c r="AX153" s="467"/>
      <c r="AY153" s="467"/>
      <c r="AZ153" s="919"/>
      <c r="BA153" s="1115" t="s">
        <v>45</v>
      </c>
      <c r="BB153" s="397" t="s">
        <v>254</v>
      </c>
      <c r="BC153" s="478">
        <v>0</v>
      </c>
      <c r="BD153" s="462">
        <v>0</v>
      </c>
      <c r="BE153" s="462">
        <v>0</v>
      </c>
      <c r="BF153" s="462">
        <v>0.43967346868110119</v>
      </c>
      <c r="BG153" s="480">
        <v>486.58497874327469</v>
      </c>
      <c r="BH153" s="478">
        <v>0</v>
      </c>
      <c r="BI153" s="462">
        <v>0</v>
      </c>
      <c r="BJ153" s="462">
        <v>3.327768085319152</v>
      </c>
      <c r="BK153" s="462">
        <v>10.96754339685595</v>
      </c>
      <c r="BL153" s="480">
        <v>472.28966726109968</v>
      </c>
      <c r="BM153" s="478">
        <v>0</v>
      </c>
      <c r="BN153" s="462">
        <v>0</v>
      </c>
      <c r="BO153" s="462">
        <v>0</v>
      </c>
      <c r="BP153" s="462">
        <v>0</v>
      </c>
      <c r="BQ153" s="480">
        <v>0.43967346868110119</v>
      </c>
      <c r="BR153" s="478">
        <v>0</v>
      </c>
      <c r="BS153" s="462">
        <v>0</v>
      </c>
      <c r="BT153" s="462">
        <v>5.8235941493085157</v>
      </c>
      <c r="BU153" s="462">
        <v>0</v>
      </c>
      <c r="BV153" s="462">
        <v>311.41533546234569</v>
      </c>
      <c r="BW153" s="462">
        <v>5.7215735588813272</v>
      </c>
      <c r="BX153" s="462">
        <v>26.349218016151351</v>
      </c>
      <c r="BY153" s="463">
        <v>3.2605454412334618</v>
      </c>
      <c r="BZ153" s="463">
        <v>134.45438558403558</v>
      </c>
      <c r="CA153" s="463">
        <v>0</v>
      </c>
      <c r="CB153" s="463">
        <v>0</v>
      </c>
      <c r="CC153" s="31"/>
      <c r="CD153" s="31"/>
      <c r="CE153" s="31"/>
      <c r="CF153" s="31"/>
      <c r="CG153" s="31"/>
      <c r="CH153" s="31"/>
      <c r="CI153" s="31"/>
      <c r="CJ153" s="31"/>
      <c r="CK153" s="31"/>
      <c r="CL153" s="31"/>
      <c r="CM153" s="31"/>
      <c r="CN153" s="31"/>
      <c r="CO153" s="31"/>
      <c r="CP153" s="31"/>
      <c r="CQ153" s="31"/>
      <c r="CR153" s="31"/>
      <c r="CS153" s="31"/>
      <c r="CT153" s="31"/>
      <c r="CU153" s="31"/>
      <c r="CV153" s="31"/>
      <c r="CW153" s="31"/>
      <c r="CX153" s="31"/>
      <c r="CY153" s="31"/>
      <c r="CZ153" s="31"/>
    </row>
    <row r="154" s="343" customFormat="true" ht="15" customHeight="true" x14ac:dyDescent="0.2">
      <c r="A154" s="1087"/>
      <c r="B154" s="408" t="s">
        <v>255</v>
      </c>
      <c r="C154" s="151">
        <v>8.1466554789540013E-2</v>
      </c>
      <c r="D154" s="150">
        <v>0</v>
      </c>
      <c r="E154" s="150">
        <v>1.0083957133627317E-2</v>
      </c>
      <c r="F154" s="150">
        <v>0.43165734935001754</v>
      </c>
      <c r="G154" s="149">
        <v>7.2292139431245577</v>
      </c>
      <c r="H154" s="148">
        <v>0</v>
      </c>
      <c r="I154" s="150">
        <v>0</v>
      </c>
      <c r="J154" s="150">
        <v>0.46417554543757911</v>
      </c>
      <c r="K154" s="150">
        <v>3.7345358651455314</v>
      </c>
      <c r="L154" s="147">
        <v>17.963986022973256</v>
      </c>
      <c r="M154" s="151">
        <v>0.12100434455670155</v>
      </c>
      <c r="N154" s="150">
        <v>0</v>
      </c>
      <c r="O154" s="150">
        <v>0</v>
      </c>
      <c r="P154" s="150">
        <v>1.4981247541019619E-2</v>
      </c>
      <c r="Q154" s="149">
        <v>0.64008867200116937</v>
      </c>
      <c r="R154" s="148">
        <v>7.8195350068086852E-2</v>
      </c>
      <c r="S154" s="150">
        <v>1.2558403427201343</v>
      </c>
      <c r="T154" s="150">
        <v>1.094353037424157</v>
      </c>
      <c r="U154" s="150">
        <v>0.1264765674804765</v>
      </c>
      <c r="V154" s="150">
        <v>8.4474127689927041</v>
      </c>
      <c r="W154" s="150">
        <v>5.2515380226658914</v>
      </c>
      <c r="X154" s="150">
        <v>1.63434819516448</v>
      </c>
      <c r="Y154" s="150">
        <v>0.49301455265744026</v>
      </c>
      <c r="Z154" s="150">
        <v>1.7210611124684267</v>
      </c>
      <c r="AA154" s="150">
        <v>0.10785675993998346</v>
      </c>
      <c r="AB154" s="147">
        <v>0.24169057888359743</v>
      </c>
      <c r="AC154" s="467"/>
      <c r="AD154" s="467"/>
      <c r="AE154" s="467"/>
      <c r="AF154" s="467"/>
      <c r="AG154" s="467"/>
      <c r="AH154" s="467"/>
      <c r="AI154" s="467"/>
      <c r="AJ154" s="467"/>
      <c r="AK154" s="467"/>
      <c r="AL154" s="467"/>
      <c r="AM154" s="467"/>
      <c r="AN154" s="467"/>
      <c r="AO154" s="467"/>
      <c r="AP154" s="467"/>
      <c r="AQ154" s="467"/>
      <c r="AR154" s="467"/>
      <c r="AS154" s="467"/>
      <c r="AT154" s="467"/>
      <c r="AU154" s="467"/>
      <c r="AV154" s="467"/>
      <c r="AW154" s="467"/>
      <c r="AX154" s="467"/>
      <c r="AY154" s="467"/>
      <c r="AZ154" s="919"/>
      <c r="BA154" s="1115"/>
      <c r="BB154" s="622" t="s">
        <v>255</v>
      </c>
      <c r="BC154" s="479">
        <v>10.464989726452844</v>
      </c>
      <c r="BD154" s="464">
        <v>0</v>
      </c>
      <c r="BE154" s="464">
        <v>1.295664638182332</v>
      </c>
      <c r="BF154" s="464">
        <v>55.414784538695528</v>
      </c>
      <c r="BG154" s="483">
        <v>928.46421964065394</v>
      </c>
      <c r="BH154" s="479">
        <v>0</v>
      </c>
      <c r="BI154" s="464">
        <v>0</v>
      </c>
      <c r="BJ154" s="464">
        <v>19.446634444738798</v>
      </c>
      <c r="BK154" s="464">
        <v>156.58057081842838</v>
      </c>
      <c r="BL154" s="483">
        <v>752.43701437748678</v>
      </c>
      <c r="BM154" s="479">
        <v>10.464989726452844</v>
      </c>
      <c r="BN154" s="464">
        <v>0</v>
      </c>
      <c r="BO154" s="464">
        <v>0</v>
      </c>
      <c r="BP154" s="464">
        <v>1.295664638182332</v>
      </c>
      <c r="BQ154" s="483">
        <v>55.414784538695528</v>
      </c>
      <c r="BR154" s="479">
        <v>5.0616586804372012</v>
      </c>
      <c r="BS154" s="464">
        <v>53.443781893482331</v>
      </c>
      <c r="BT154" s="464">
        <v>46.219635994372879</v>
      </c>
      <c r="BU154" s="464">
        <v>3.7495256047662684</v>
      </c>
      <c r="BV154" s="464">
        <v>306.90437060625976</v>
      </c>
      <c r="BW154" s="464">
        <v>225.51014565576386</v>
      </c>
      <c r="BX154" s="464">
        <v>188.28423919273058</v>
      </c>
      <c r="BY154" s="465">
        <v>18.544350943327544</v>
      </c>
      <c r="BZ154" s="465">
        <v>115.94158731947849</v>
      </c>
      <c r="CA154" s="465">
        <v>6.0767835551231606</v>
      </c>
      <c r="CB154" s="465">
        <v>25.903579098241877</v>
      </c>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row>
    <row r="155" s="343" customFormat="true" ht="15" customHeight="true" x14ac:dyDescent="0.2">
      <c r="A155" s="1087"/>
      <c r="B155" s="408" t="s">
        <v>256</v>
      </c>
      <c r="C155" s="151">
        <v>0</v>
      </c>
      <c r="D155" s="150">
        <v>0</v>
      </c>
      <c r="E155" s="150">
        <v>0</v>
      </c>
      <c r="F155" s="150">
        <v>0</v>
      </c>
      <c r="G155" s="149">
        <v>6.7015964784347204E-3</v>
      </c>
      <c r="H155" s="148">
        <v>0</v>
      </c>
      <c r="I155" s="150">
        <v>0</v>
      </c>
      <c r="J155" s="150">
        <v>0</v>
      </c>
      <c r="K155" s="150">
        <v>0</v>
      </c>
      <c r="L155" s="147">
        <v>2.0548727151794285E-2</v>
      </c>
      <c r="M155" s="151">
        <v>0</v>
      </c>
      <c r="N155" s="150">
        <v>0</v>
      </c>
      <c r="O155" s="150">
        <v>0</v>
      </c>
      <c r="P155" s="150">
        <v>0</v>
      </c>
      <c r="Q155" s="149">
        <v>0</v>
      </c>
      <c r="R155" s="148">
        <v>0</v>
      </c>
      <c r="S155" s="150">
        <v>0</v>
      </c>
      <c r="T155" s="150">
        <v>0</v>
      </c>
      <c r="U155" s="150">
        <v>2.90326123578292E-2</v>
      </c>
      <c r="V155" s="150">
        <v>0</v>
      </c>
      <c r="W155" s="150">
        <v>0</v>
      </c>
      <c r="X155" s="150">
        <v>0</v>
      </c>
      <c r="Y155" s="150">
        <v>0</v>
      </c>
      <c r="Z155" s="150">
        <v>0</v>
      </c>
      <c r="AA155" s="150">
        <v>0</v>
      </c>
      <c r="AB155" s="147">
        <v>0</v>
      </c>
      <c r="AC155" s="467"/>
      <c r="AD155" s="467"/>
      <c r="AE155" s="467"/>
      <c r="AF155" s="467"/>
      <c r="AG155" s="467"/>
      <c r="AH155" s="467"/>
      <c r="AI155" s="467"/>
      <c r="AJ155" s="467"/>
      <c r="AK155" s="467"/>
      <c r="AL155" s="467"/>
      <c r="AM155" s="467"/>
      <c r="AN155" s="467"/>
      <c r="AO155" s="467"/>
      <c r="AP155" s="467"/>
      <c r="AQ155" s="467"/>
      <c r="AR155" s="467"/>
      <c r="AS155" s="467"/>
      <c r="AT155" s="467"/>
      <c r="AU155" s="467"/>
      <c r="AV155" s="467"/>
      <c r="AW155" s="467"/>
      <c r="AX155" s="467"/>
      <c r="AY155" s="467"/>
      <c r="AZ155" s="919"/>
      <c r="BA155" s="1115"/>
      <c r="BB155" s="622" t="s">
        <v>256</v>
      </c>
      <c r="BC155" s="479">
        <v>0</v>
      </c>
      <c r="BD155" s="464">
        <v>0</v>
      </c>
      <c r="BE155" s="464">
        <v>0</v>
      </c>
      <c r="BF155" s="464">
        <v>0</v>
      </c>
      <c r="BG155" s="483">
        <v>0.8607011209862101</v>
      </c>
      <c r="BH155" s="479">
        <v>0</v>
      </c>
      <c r="BI155" s="464">
        <v>0</v>
      </c>
      <c r="BJ155" s="464">
        <v>0</v>
      </c>
      <c r="BK155" s="464">
        <v>0</v>
      </c>
      <c r="BL155" s="483">
        <v>0.8607011209862101</v>
      </c>
      <c r="BM155" s="479">
        <v>0</v>
      </c>
      <c r="BN155" s="464">
        <v>0</v>
      </c>
      <c r="BO155" s="464">
        <v>0</v>
      </c>
      <c r="BP155" s="464">
        <v>0</v>
      </c>
      <c r="BQ155" s="483">
        <v>0</v>
      </c>
      <c r="BR155" s="479">
        <v>0</v>
      </c>
      <c r="BS155" s="464">
        <v>0</v>
      </c>
      <c r="BT155" s="464">
        <v>0</v>
      </c>
      <c r="BU155" s="464">
        <v>0.8607011209862101</v>
      </c>
      <c r="BV155" s="464">
        <v>0</v>
      </c>
      <c r="BW155" s="464">
        <v>0</v>
      </c>
      <c r="BX155" s="464">
        <v>0</v>
      </c>
      <c r="BY155" s="465">
        <v>0</v>
      </c>
      <c r="BZ155" s="465">
        <v>0</v>
      </c>
      <c r="CA155" s="465">
        <v>0</v>
      </c>
      <c r="CB155" s="465">
        <v>0</v>
      </c>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343" customFormat="true" ht="15" customHeight="true" x14ac:dyDescent="0.2">
      <c r="A156" s="1087"/>
      <c r="B156" s="408" t="s">
        <v>257</v>
      </c>
      <c r="C156" s="151">
        <v>0</v>
      </c>
      <c r="D156" s="150">
        <v>0</v>
      </c>
      <c r="E156" s="150">
        <v>0</v>
      </c>
      <c r="F156" s="150">
        <v>3.9956785286099821E-3</v>
      </c>
      <c r="G156" s="149">
        <v>0.37629160643864978</v>
      </c>
      <c r="H156" s="148">
        <v>0</v>
      </c>
      <c r="I156" s="150">
        <v>0</v>
      </c>
      <c r="J156" s="150">
        <v>0</v>
      </c>
      <c r="K156" s="150">
        <v>0</v>
      </c>
      <c r="L156" s="147">
        <v>1.1538017209929352</v>
      </c>
      <c r="M156" s="151">
        <v>0</v>
      </c>
      <c r="N156" s="150">
        <v>0</v>
      </c>
      <c r="O156" s="150">
        <v>0</v>
      </c>
      <c r="P156" s="150">
        <v>0</v>
      </c>
      <c r="Q156" s="149">
        <v>5.9250434794466582E-3</v>
      </c>
      <c r="R156" s="148">
        <v>0</v>
      </c>
      <c r="S156" s="150">
        <v>0</v>
      </c>
      <c r="T156" s="150">
        <v>0</v>
      </c>
      <c r="U156" s="150">
        <v>0</v>
      </c>
      <c r="V156" s="150">
        <v>0.26123100886225176</v>
      </c>
      <c r="W156" s="150">
        <v>1.1945311463595579E-2</v>
      </c>
      <c r="X156" s="150">
        <v>0.33711492256850473</v>
      </c>
      <c r="Y156" s="150">
        <v>0</v>
      </c>
      <c r="Z156" s="150">
        <v>0</v>
      </c>
      <c r="AA156" s="150">
        <v>0</v>
      </c>
      <c r="AB156" s="147">
        <v>0</v>
      </c>
      <c r="AC156" s="467"/>
      <c r="AD156" s="467"/>
      <c r="AE156" s="467"/>
      <c r="AF156" s="467"/>
      <c r="AG156" s="467"/>
      <c r="AH156" s="467"/>
      <c r="AI156" s="467"/>
      <c r="AJ156" s="467"/>
      <c r="AK156" s="467"/>
      <c r="AL156" s="467"/>
      <c r="AM156" s="467"/>
      <c r="AN156" s="467"/>
      <c r="AO156" s="467"/>
      <c r="AP156" s="467"/>
      <c r="AQ156" s="467"/>
      <c r="AR156" s="467"/>
      <c r="AS156" s="467"/>
      <c r="AT156" s="467"/>
      <c r="AU156" s="467"/>
      <c r="AV156" s="467"/>
      <c r="AW156" s="467"/>
      <c r="AX156" s="467"/>
      <c r="AY156" s="467"/>
      <c r="AZ156" s="919"/>
      <c r="BA156" s="1115"/>
      <c r="BB156" s="622" t="s">
        <v>257</v>
      </c>
      <c r="BC156" s="479">
        <v>0</v>
      </c>
      <c r="BD156" s="464">
        <v>0</v>
      </c>
      <c r="BE156" s="464">
        <v>0</v>
      </c>
      <c r="BF156" s="464">
        <v>0.51295238012795141</v>
      </c>
      <c r="BG156" s="483">
        <v>48.327978045478275</v>
      </c>
      <c r="BH156" s="479">
        <v>0</v>
      </c>
      <c r="BI156" s="464">
        <v>0</v>
      </c>
      <c r="BJ156" s="464">
        <v>0</v>
      </c>
      <c r="BK156" s="464">
        <v>0</v>
      </c>
      <c r="BL156" s="483">
        <v>48.327978045478275</v>
      </c>
      <c r="BM156" s="479">
        <v>0</v>
      </c>
      <c r="BN156" s="464">
        <v>0</v>
      </c>
      <c r="BO156" s="464">
        <v>0</v>
      </c>
      <c r="BP156" s="464">
        <v>0</v>
      </c>
      <c r="BQ156" s="483">
        <v>0.51295238012795141</v>
      </c>
      <c r="BR156" s="479">
        <v>0</v>
      </c>
      <c r="BS156" s="464">
        <v>0</v>
      </c>
      <c r="BT156" s="464">
        <v>0</v>
      </c>
      <c r="BU156" s="464">
        <v>0</v>
      </c>
      <c r="BV156" s="464">
        <v>9.4908276119751775</v>
      </c>
      <c r="BW156" s="464">
        <v>0.51295238012795141</v>
      </c>
      <c r="BX156" s="464">
        <v>38.837150433503098</v>
      </c>
      <c r="BY156" s="465">
        <v>0</v>
      </c>
      <c r="BZ156" s="465">
        <v>0</v>
      </c>
      <c r="CA156" s="465">
        <v>0</v>
      </c>
      <c r="CB156" s="465">
        <v>0</v>
      </c>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343" customFormat="true" ht="15" customHeight="true" x14ac:dyDescent="0.2">
      <c r="A157" s="1087"/>
      <c r="B157" s="408" t="s">
        <v>258</v>
      </c>
      <c r="C157" s="151">
        <v>0</v>
      </c>
      <c r="D157" s="150">
        <v>0</v>
      </c>
      <c r="E157" s="150">
        <v>0</v>
      </c>
      <c r="F157" s="150">
        <v>0</v>
      </c>
      <c r="G157" s="149">
        <v>1.3645380272952174</v>
      </c>
      <c r="H157" s="148">
        <v>0</v>
      </c>
      <c r="I157" s="150">
        <v>0</v>
      </c>
      <c r="J157" s="150">
        <v>0</v>
      </c>
      <c r="K157" s="150">
        <v>0.60702727501701392</v>
      </c>
      <c r="L157" s="147">
        <v>3.576372054431403</v>
      </c>
      <c r="M157" s="151">
        <v>0</v>
      </c>
      <c r="N157" s="150">
        <v>0</v>
      </c>
      <c r="O157" s="150">
        <v>0</v>
      </c>
      <c r="P157" s="150">
        <v>0</v>
      </c>
      <c r="Q157" s="149">
        <v>0</v>
      </c>
      <c r="R157" s="148">
        <v>0</v>
      </c>
      <c r="S157" s="150">
        <v>0</v>
      </c>
      <c r="T157" s="150">
        <v>0</v>
      </c>
      <c r="U157" s="150">
        <v>0</v>
      </c>
      <c r="V157" s="150">
        <v>0.95340431871718223</v>
      </c>
      <c r="W157" s="150">
        <v>0</v>
      </c>
      <c r="X157" s="150">
        <v>0.10673457663558739</v>
      </c>
      <c r="Y157" s="150">
        <v>0</v>
      </c>
      <c r="Z157" s="150">
        <v>1.9047509072342383</v>
      </c>
      <c r="AA157" s="150">
        <v>0</v>
      </c>
      <c r="AB157" s="147">
        <v>0</v>
      </c>
      <c r="AC157" s="467"/>
      <c r="AD157" s="467"/>
      <c r="AE157" s="467"/>
      <c r="AF157" s="467"/>
      <c r="AG157" s="467"/>
      <c r="AH157" s="467"/>
      <c r="AI157" s="467"/>
      <c r="AJ157" s="467"/>
      <c r="AK157" s="467"/>
      <c r="AL157" s="467"/>
      <c r="AM157" s="467"/>
      <c r="AN157" s="467"/>
      <c r="AO157" s="467"/>
      <c r="AP157" s="467"/>
      <c r="AQ157" s="467"/>
      <c r="AR157" s="467"/>
      <c r="AS157" s="467"/>
      <c r="AT157" s="467"/>
      <c r="AU157" s="467"/>
      <c r="AV157" s="467"/>
      <c r="AW157" s="467"/>
      <c r="AX157" s="467"/>
      <c r="AY157" s="467"/>
      <c r="AZ157" s="919"/>
      <c r="BA157" s="1115"/>
      <c r="BB157" s="622" t="s">
        <v>258</v>
      </c>
      <c r="BC157" s="479">
        <v>0</v>
      </c>
      <c r="BD157" s="464">
        <v>0</v>
      </c>
      <c r="BE157" s="464">
        <v>0</v>
      </c>
      <c r="BF157" s="464">
        <v>0</v>
      </c>
      <c r="BG157" s="483">
        <v>175.2506904139388</v>
      </c>
      <c r="BH157" s="479">
        <v>0</v>
      </c>
      <c r="BI157" s="464">
        <v>0</v>
      </c>
      <c r="BJ157" s="464">
        <v>0</v>
      </c>
      <c r="BK157" s="464">
        <v>25.45126908851234</v>
      </c>
      <c r="BL157" s="483">
        <v>149.79942132542649</v>
      </c>
      <c r="BM157" s="479">
        <v>0</v>
      </c>
      <c r="BN157" s="464">
        <v>0</v>
      </c>
      <c r="BO157" s="464">
        <v>0</v>
      </c>
      <c r="BP157" s="464">
        <v>0</v>
      </c>
      <c r="BQ157" s="483">
        <v>0</v>
      </c>
      <c r="BR157" s="479">
        <v>0</v>
      </c>
      <c r="BS157" s="464">
        <v>0</v>
      </c>
      <c r="BT157" s="464">
        <v>0</v>
      </c>
      <c r="BU157" s="464">
        <v>0</v>
      </c>
      <c r="BV157" s="464">
        <v>34.63829226425711</v>
      </c>
      <c r="BW157" s="464">
        <v>0</v>
      </c>
      <c r="BX157" s="464">
        <v>12.29630174087063</v>
      </c>
      <c r="BY157" s="465">
        <v>0</v>
      </c>
      <c r="BZ157" s="465">
        <v>128.31609640881109</v>
      </c>
      <c r="CA157" s="465">
        <v>0</v>
      </c>
      <c r="CB157" s="465">
        <v>0</v>
      </c>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343" customFormat="true" ht="15" customHeight="true" x14ac:dyDescent="0.2">
      <c r="A158" s="1087"/>
      <c r="B158" s="408" t="s">
        <v>259</v>
      </c>
      <c r="C158" s="151">
        <v>7.6751089121409738E-2</v>
      </c>
      <c r="D158" s="150">
        <v>7.1292883767425222E-2</v>
      </c>
      <c r="E158" s="150">
        <v>4.6980513597564617E-2</v>
      </c>
      <c r="F158" s="150">
        <v>0.40613522642721628</v>
      </c>
      <c r="G158" s="149">
        <v>9.9032892216522725</v>
      </c>
      <c r="H158" s="148">
        <v>0</v>
      </c>
      <c r="I158" s="150">
        <v>2.4140411410384564E-2</v>
      </c>
      <c r="J158" s="150">
        <v>1.7644061714913073</v>
      </c>
      <c r="K158" s="150">
        <v>9.0627133692347073</v>
      </c>
      <c r="L158" s="147">
        <v>19.50520941856486</v>
      </c>
      <c r="M158" s="151">
        <v>0.11400034354148991</v>
      </c>
      <c r="N158" s="150">
        <v>0</v>
      </c>
      <c r="O158" s="150">
        <v>0.16060391026888302</v>
      </c>
      <c r="P158" s="150">
        <v>1.4981247541019619E-2</v>
      </c>
      <c r="Q158" s="149">
        <v>0.60224286260418913</v>
      </c>
      <c r="R158" s="148">
        <v>0.40536827402910058</v>
      </c>
      <c r="S158" s="150">
        <v>1.9005433984863362</v>
      </c>
      <c r="T158" s="150">
        <v>0.21308251280987453</v>
      </c>
      <c r="U158" s="150">
        <v>0.95007450668008853</v>
      </c>
      <c r="V158" s="150">
        <v>16.28699972440613</v>
      </c>
      <c r="W158" s="150">
        <v>6.8898042662407333</v>
      </c>
      <c r="X158" s="150">
        <v>0.53561018788207482</v>
      </c>
      <c r="Y158" s="150">
        <v>6.716892709581089E-2</v>
      </c>
      <c r="Z158" s="150">
        <v>3.3826703611432558</v>
      </c>
      <c r="AA158" s="150">
        <v>4.834024007481607E-2</v>
      </c>
      <c r="AB158" s="147">
        <v>0.20886185996894774</v>
      </c>
      <c r="AC158" s="467"/>
      <c r="AD158" s="467"/>
      <c r="AE158" s="467"/>
      <c r="AF158" s="467"/>
      <c r="AG158" s="467"/>
      <c r="AH158" s="467"/>
      <c r="AI158" s="467"/>
      <c r="AJ158" s="467"/>
      <c r="AK158" s="467"/>
      <c r="AL158" s="467"/>
      <c r="AM158" s="467"/>
      <c r="AN158" s="467"/>
      <c r="AO158" s="467"/>
      <c r="AP158" s="467"/>
      <c r="AQ158" s="467"/>
      <c r="AR158" s="467"/>
      <c r="AS158" s="467"/>
      <c r="AT158" s="467"/>
      <c r="AU158" s="467"/>
      <c r="AV158" s="467"/>
      <c r="AW158" s="467"/>
      <c r="AX158" s="467"/>
      <c r="AY158" s="467"/>
      <c r="AZ158" s="919"/>
      <c r="BA158" s="1115"/>
      <c r="BB158" s="622" t="s">
        <v>259</v>
      </c>
      <c r="BC158" s="479">
        <v>9.859252809015894</v>
      </c>
      <c r="BD158" s="464">
        <v>9.1532465805185304</v>
      </c>
      <c r="BE158" s="464">
        <v>6.0364189717764782</v>
      </c>
      <c r="BF158" s="464">
        <v>52.13833634462037</v>
      </c>
      <c r="BG158" s="483">
        <v>1271.901726992319</v>
      </c>
      <c r="BH158" s="479">
        <v>0</v>
      </c>
      <c r="BI158" s="464">
        <v>1.010547216928662</v>
      </c>
      <c r="BJ158" s="464">
        <v>73.919796435391277</v>
      </c>
      <c r="BK158" s="464">
        <v>379.97890066140093</v>
      </c>
      <c r="BL158" s="483">
        <v>816.99248267859934</v>
      </c>
      <c r="BM158" s="479">
        <v>9.859252809015894</v>
      </c>
      <c r="BN158" s="464">
        <v>0</v>
      </c>
      <c r="BO158" s="464">
        <v>13.894000914112677</v>
      </c>
      <c r="BP158" s="464">
        <v>1.295664638182332</v>
      </c>
      <c r="BQ158" s="483">
        <v>52.13833634462037</v>
      </c>
      <c r="BR158" s="479">
        <v>26.239870289303042</v>
      </c>
      <c r="BS158" s="464">
        <v>80.879888479929932</v>
      </c>
      <c r="BT158" s="464">
        <v>8.9994689483568457</v>
      </c>
      <c r="BU158" s="464">
        <v>28.165918479583741</v>
      </c>
      <c r="BV158" s="464">
        <v>591.72571959914205</v>
      </c>
      <c r="BW158" s="464">
        <v>295.8601379088787</v>
      </c>
      <c r="BX158" s="464">
        <v>61.704694891594229</v>
      </c>
      <c r="BY158" s="465">
        <v>2.5265058603999844</v>
      </c>
      <c r="BZ158" s="465">
        <v>227.87812019469905</v>
      </c>
      <c r="CA158" s="465">
        <v>2.7235490487643599</v>
      </c>
      <c r="CB158" s="465">
        <v>22.385107997599029</v>
      </c>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343" customFormat="true" ht="15" customHeight="true" x14ac:dyDescent="0.2">
      <c r="A159" s="1087"/>
      <c r="B159" s="408" t="s">
        <v>260</v>
      </c>
      <c r="C159" s="151">
        <v>0</v>
      </c>
      <c r="D159" s="150">
        <v>0.12544170559212253</v>
      </c>
      <c r="E159" s="150">
        <v>0</v>
      </c>
      <c r="F159" s="150">
        <v>1.8066071461355426E-2</v>
      </c>
      <c r="G159" s="149">
        <v>0.5797986981689377</v>
      </c>
      <c r="H159" s="148">
        <v>0</v>
      </c>
      <c r="I159" s="150">
        <v>0</v>
      </c>
      <c r="J159" s="150">
        <v>0</v>
      </c>
      <c r="K159" s="150">
        <v>0.36449428655180549</v>
      </c>
      <c r="L159" s="147">
        <v>1.412945490739449</v>
      </c>
      <c r="M159" s="151">
        <v>0</v>
      </c>
      <c r="N159" s="150">
        <v>0</v>
      </c>
      <c r="O159" s="150">
        <v>0.18616572335157225</v>
      </c>
      <c r="P159" s="150">
        <v>0</v>
      </c>
      <c r="Q159" s="149">
        <v>2.6789507250113843E-2</v>
      </c>
      <c r="R159" s="148">
        <v>0</v>
      </c>
      <c r="S159" s="150">
        <v>0</v>
      </c>
      <c r="T159" s="150">
        <v>4.4552249829303094E-2</v>
      </c>
      <c r="U159" s="150">
        <v>0.56726746769753922</v>
      </c>
      <c r="V159" s="150">
        <v>0.52126317017202162</v>
      </c>
      <c r="W159" s="150">
        <v>3.2774863538035381E-2</v>
      </c>
      <c r="X159" s="150">
        <v>0.40453790708220566</v>
      </c>
      <c r="Y159" s="150">
        <v>0</v>
      </c>
      <c r="Z159" s="150">
        <v>7.3052418294607652E-2</v>
      </c>
      <c r="AA159" s="150">
        <v>0</v>
      </c>
      <c r="AB159" s="147">
        <v>2.1639647417895039E-2</v>
      </c>
      <c r="AC159" s="467"/>
      <c r="AD159" s="467"/>
      <c r="AE159" s="467"/>
      <c r="AF159" s="467"/>
      <c r="AG159" s="467"/>
      <c r="AH159" s="467"/>
      <c r="AI159" s="467"/>
      <c r="AJ159" s="467"/>
      <c r="AK159" s="467"/>
      <c r="AL159" s="467"/>
      <c r="AM159" s="467"/>
      <c r="AN159" s="467"/>
      <c r="AO159" s="467"/>
      <c r="AP159" s="467"/>
      <c r="AQ159" s="467"/>
      <c r="AR159" s="467"/>
      <c r="AS159" s="467"/>
      <c r="AT159" s="467"/>
      <c r="AU159" s="467"/>
      <c r="AV159" s="467"/>
      <c r="AW159" s="467"/>
      <c r="AX159" s="467"/>
      <c r="AY159" s="467"/>
      <c r="AZ159" s="919"/>
      <c r="BA159" s="1115"/>
      <c r="BB159" s="622" t="s">
        <v>260</v>
      </c>
      <c r="BC159" s="479">
        <v>0</v>
      </c>
      <c r="BD159" s="464">
        <v>16.105378294293892</v>
      </c>
      <c r="BE159" s="464">
        <v>0</v>
      </c>
      <c r="BF159" s="464">
        <v>2.3192642474387801</v>
      </c>
      <c r="BG159" s="483">
        <v>74.464851929865574</v>
      </c>
      <c r="BH159" s="479">
        <v>0</v>
      </c>
      <c r="BI159" s="464">
        <v>0</v>
      </c>
      <c r="BJ159" s="464">
        <v>0</v>
      </c>
      <c r="BK159" s="464">
        <v>15.282414069442451</v>
      </c>
      <c r="BL159" s="483">
        <v>59.182437860423107</v>
      </c>
      <c r="BM159" s="479">
        <v>0</v>
      </c>
      <c r="BN159" s="464">
        <v>0</v>
      </c>
      <c r="BO159" s="464">
        <v>16.105378294293892</v>
      </c>
      <c r="BP159" s="464">
        <v>0</v>
      </c>
      <c r="BQ159" s="483">
        <v>2.3192642474387801</v>
      </c>
      <c r="BR159" s="479">
        <v>0</v>
      </c>
      <c r="BS159" s="464">
        <v>0</v>
      </c>
      <c r="BT159" s="464">
        <v>1.8816494306879101</v>
      </c>
      <c r="BU159" s="464">
        <v>16.8172171118668</v>
      </c>
      <c r="BV159" s="464">
        <v>18.938099692380042</v>
      </c>
      <c r="BW159" s="464">
        <v>1.4074094519376901</v>
      </c>
      <c r="BX159" s="464">
        <v>46.604580520203719</v>
      </c>
      <c r="BY159" s="465">
        <v>0</v>
      </c>
      <c r="BZ159" s="465">
        <v>4.9212740170832845</v>
      </c>
      <c r="CA159" s="465">
        <v>0</v>
      </c>
      <c r="CB159" s="465">
        <v>2.3192642474387801</v>
      </c>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343" customFormat="true" ht="15" customHeight="true" x14ac:dyDescent="0.2">
      <c r="A160" s="1087"/>
      <c r="B160" s="408" t="s">
        <v>261</v>
      </c>
      <c r="C160" s="151">
        <v>1.6799665280804317</v>
      </c>
      <c r="D160" s="150">
        <v>1.0766513311345114</v>
      </c>
      <c r="E160" s="150">
        <v>1.1405613915285269</v>
      </c>
      <c r="F160" s="150">
        <v>4.2761495345646399</v>
      </c>
      <c r="G160" s="149">
        <v>25.731405543497164</v>
      </c>
      <c r="H160" s="148">
        <v>3.4938177248125486</v>
      </c>
      <c r="I160" s="150">
        <v>8.2188446199783414</v>
      </c>
      <c r="J160" s="150">
        <v>22.999276164206325</v>
      </c>
      <c r="K160" s="150">
        <v>33.12956663850796</v>
      </c>
      <c r="L160" s="147">
        <v>21.671744966256654</v>
      </c>
      <c r="M160" s="151">
        <v>1.4733714297530545</v>
      </c>
      <c r="N160" s="150">
        <v>0.92362594646153429</v>
      </c>
      <c r="O160" s="150">
        <v>1.0878588074825446</v>
      </c>
      <c r="P160" s="150">
        <v>1.1198466537739724</v>
      </c>
      <c r="Q160" s="149">
        <v>2.367769058768928</v>
      </c>
      <c r="R160" s="148">
        <v>2.5957684057699777</v>
      </c>
      <c r="S160" s="150">
        <v>11.905900208684725</v>
      </c>
      <c r="T160" s="150">
        <v>5.3217648221729466</v>
      </c>
      <c r="U160" s="150">
        <v>7.2534153939263195</v>
      </c>
      <c r="V160" s="150">
        <v>31.266799808592282</v>
      </c>
      <c r="W160" s="150">
        <v>10.450100665079692</v>
      </c>
      <c r="X160" s="150">
        <v>4.7049510727761348</v>
      </c>
      <c r="Y160" s="150">
        <v>4.4782864345926976</v>
      </c>
      <c r="Z160" s="150">
        <v>7.2949893051263706</v>
      </c>
      <c r="AA160" s="150">
        <v>2.3335098244492181</v>
      </c>
      <c r="AB160" s="147">
        <v>3.0015555824828679</v>
      </c>
      <c r="AC160" s="467"/>
      <c r="AD160" s="467"/>
      <c r="AE160" s="467"/>
      <c r="AF160" s="467"/>
      <c r="AG160" s="467"/>
      <c r="AH160" s="467"/>
      <c r="AI160" s="467"/>
      <c r="AJ160" s="467"/>
      <c r="AK160" s="467"/>
      <c r="AL160" s="467"/>
      <c r="AM160" s="467"/>
      <c r="AN160" s="467"/>
      <c r="AO160" s="467"/>
      <c r="AP160" s="467"/>
      <c r="AQ160" s="467"/>
      <c r="AR160" s="467"/>
      <c r="AS160" s="467"/>
      <c r="AT160" s="467"/>
      <c r="AU160" s="467"/>
      <c r="AV160" s="467"/>
      <c r="AW160" s="467"/>
      <c r="AX160" s="467"/>
      <c r="AY160" s="467"/>
      <c r="AZ160" s="919"/>
      <c r="BA160" s="1115"/>
      <c r="BB160" s="622" t="s">
        <v>261</v>
      </c>
      <c r="BC160" s="479">
        <v>215.80429542607439</v>
      </c>
      <c r="BD160" s="464">
        <v>138.23055814752328</v>
      </c>
      <c r="BE160" s="464">
        <v>146.54813017317633</v>
      </c>
      <c r="BF160" s="464">
        <v>548.95834733256822</v>
      </c>
      <c r="BG160" s="483">
        <v>3304.7423352191508</v>
      </c>
      <c r="BH160" s="479">
        <v>146.55977886301807</v>
      </c>
      <c r="BI160" s="464">
        <v>344.0509118048999</v>
      </c>
      <c r="BJ160" s="464">
        <v>963.55467334515288</v>
      </c>
      <c r="BK160" s="464">
        <v>1389.0471647733361</v>
      </c>
      <c r="BL160" s="483">
        <v>907.7396886140275</v>
      </c>
      <c r="BM160" s="479">
        <v>127.42366344036296</v>
      </c>
      <c r="BN160" s="464">
        <v>79.958959946378258</v>
      </c>
      <c r="BO160" s="464">
        <v>94.11172642237014</v>
      </c>
      <c r="BP160" s="464">
        <v>96.850793334064235</v>
      </c>
      <c r="BQ160" s="483">
        <v>204.98630575488508</v>
      </c>
      <c r="BR160" s="479">
        <v>168.02653446822407</v>
      </c>
      <c r="BS160" s="464">
        <v>506.66976713003379</v>
      </c>
      <c r="BT160" s="464">
        <v>224.76296452509169</v>
      </c>
      <c r="BU160" s="464">
        <v>215.03482647669719</v>
      </c>
      <c r="BV160" s="464">
        <v>1135.9593497491878</v>
      </c>
      <c r="BW160" s="464">
        <v>448.74543665651868</v>
      </c>
      <c r="BX160" s="464">
        <v>542.03145682032755</v>
      </c>
      <c r="BY160" s="465">
        <v>168.44718846571908</v>
      </c>
      <c r="BZ160" s="465">
        <v>491.43672667259051</v>
      </c>
      <c r="CA160" s="465">
        <v>131.47283614695903</v>
      </c>
      <c r="CB160" s="465">
        <v>321.69657918714637</v>
      </c>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343" customFormat="true" ht="15" customHeight="true" x14ac:dyDescent="0.2">
      <c r="A161" s="1087"/>
      <c r="B161" s="408" t="s">
        <v>262</v>
      </c>
      <c r="C161" s="151">
        <v>6.3346479765505226</v>
      </c>
      <c r="D161" s="150">
        <v>3.5558582396117875</v>
      </c>
      <c r="E161" s="150">
        <v>2.8581592312554558</v>
      </c>
      <c r="F161" s="150">
        <v>6.686051326421107</v>
      </c>
      <c r="G161" s="149">
        <v>18.475835604550831</v>
      </c>
      <c r="H161" s="148">
        <v>6.5321278781949781</v>
      </c>
      <c r="I161" s="150">
        <v>12.998318112492937</v>
      </c>
      <c r="J161" s="150">
        <v>19.174495147223325</v>
      </c>
      <c r="K161" s="150">
        <v>21.454121661045093</v>
      </c>
      <c r="L161" s="147">
        <v>14.375200501572355</v>
      </c>
      <c r="M161" s="151">
        <v>5.5063250718763719</v>
      </c>
      <c r="N161" s="150">
        <v>4.703875405418156</v>
      </c>
      <c r="O161" s="150">
        <v>2.8936631211614627</v>
      </c>
      <c r="P161" s="150">
        <v>2.9048423931833165</v>
      </c>
      <c r="Q161" s="149">
        <v>4.1658139887601413</v>
      </c>
      <c r="R161" s="148">
        <v>2.5676445819600735</v>
      </c>
      <c r="S161" s="150">
        <v>8.7077334915969171</v>
      </c>
      <c r="T161" s="150">
        <v>8.6723762926616299</v>
      </c>
      <c r="U161" s="150">
        <v>5.3131923623849024</v>
      </c>
      <c r="V161" s="150">
        <v>18.288299193925592</v>
      </c>
      <c r="W161" s="150">
        <v>24.471375962976481</v>
      </c>
      <c r="X161" s="150">
        <v>7.22707123060525</v>
      </c>
      <c r="Y161" s="150">
        <v>10.308164967082387</v>
      </c>
      <c r="Z161" s="150">
        <v>5.6394338294647142</v>
      </c>
      <c r="AA161" s="150">
        <v>0.93947576897208485</v>
      </c>
      <c r="AB161" s="147">
        <v>4.1028209870823069</v>
      </c>
      <c r="AC161" s="467"/>
      <c r="AD161" s="467"/>
      <c r="AE161" s="467"/>
      <c r="AF161" s="467"/>
      <c r="AG161" s="467"/>
      <c r="AH161" s="467"/>
      <c r="AI161" s="467"/>
      <c r="AJ161" s="467"/>
      <c r="AK161" s="467"/>
      <c r="AL161" s="467"/>
      <c r="AM161" s="467"/>
      <c r="AN161" s="467"/>
      <c r="AO161" s="467"/>
      <c r="AP161" s="467"/>
      <c r="AQ161" s="467"/>
      <c r="AR161" s="467"/>
      <c r="AS161" s="467"/>
      <c r="AT161" s="467"/>
      <c r="AU161" s="467"/>
      <c r="AV161" s="467"/>
      <c r="AW161" s="467"/>
      <c r="AX161" s="467"/>
      <c r="AY161" s="467"/>
      <c r="AZ161" s="919"/>
      <c r="BA161" s="1115"/>
      <c r="BB161" s="622" t="s">
        <v>262</v>
      </c>
      <c r="BC161" s="479">
        <v>813.73302414168313</v>
      </c>
      <c r="BD161" s="464">
        <v>456.5343068280643</v>
      </c>
      <c r="BE161" s="464">
        <v>367.23835664501706</v>
      </c>
      <c r="BF161" s="464">
        <v>858.33380162804349</v>
      </c>
      <c r="BG161" s="483">
        <v>2372.8931557078881</v>
      </c>
      <c r="BH161" s="479">
        <v>274.01178101945067</v>
      </c>
      <c r="BI161" s="464">
        <v>544.12553166689815</v>
      </c>
      <c r="BJ161" s="464">
        <v>803.31547289712546</v>
      </c>
      <c r="BK161" s="464">
        <v>899.522387091479</v>
      </c>
      <c r="BL161" s="483">
        <v>602.11764430501398</v>
      </c>
      <c r="BM161" s="479">
        <v>476.21129240276196</v>
      </c>
      <c r="BN161" s="464">
        <v>407.21786408828223</v>
      </c>
      <c r="BO161" s="464">
        <v>250.3336187969586</v>
      </c>
      <c r="BP161" s="464">
        <v>251.22751346543762</v>
      </c>
      <c r="BQ161" s="483">
        <v>360.64953921728721</v>
      </c>
      <c r="BR161" s="479">
        <v>166.20605285658684</v>
      </c>
      <c r="BS161" s="464">
        <v>370.5679724410528</v>
      </c>
      <c r="BT161" s="464">
        <v>366.27492385502597</v>
      </c>
      <c r="BU161" s="464">
        <v>157.51495476730116</v>
      </c>
      <c r="BV161" s="464">
        <v>664.43526640168955</v>
      </c>
      <c r="BW161" s="464">
        <v>1050.8433022839185</v>
      </c>
      <c r="BX161" s="464">
        <v>832.59100617126217</v>
      </c>
      <c r="BY161" s="465">
        <v>387.73344052606916</v>
      </c>
      <c r="BZ161" s="465">
        <v>379.90801432584169</v>
      </c>
      <c r="CA161" s="465">
        <v>52.931229405583842</v>
      </c>
      <c r="CB161" s="465">
        <v>439.72648191636233</v>
      </c>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343" customFormat="true" ht="15" customHeight="true" x14ac:dyDescent="0.2">
      <c r="A162" s="1087"/>
      <c r="B162" s="408" t="s">
        <v>263</v>
      </c>
      <c r="C162" s="151">
        <v>43.230978342985892</v>
      </c>
      <c r="D162" s="150">
        <v>37.704111276060175</v>
      </c>
      <c r="E162" s="150">
        <v>39.482786519038818</v>
      </c>
      <c r="F162" s="150">
        <v>44.059361760525562</v>
      </c>
      <c r="G162" s="149">
        <v>26.620475610191647</v>
      </c>
      <c r="H162" s="148">
        <v>54.104169159394203</v>
      </c>
      <c r="I162" s="150">
        <v>56.383939232142396</v>
      </c>
      <c r="J162" s="150">
        <v>43.428312761481699</v>
      </c>
      <c r="K162" s="150">
        <v>27.738230180639277</v>
      </c>
      <c r="L162" s="147">
        <v>7.6094969836486381</v>
      </c>
      <c r="M162" s="151">
        <v>41.828036480700753</v>
      </c>
      <c r="N162" s="150">
        <v>38.241146300979118</v>
      </c>
      <c r="O162" s="150">
        <v>36.817652349897593</v>
      </c>
      <c r="P162" s="150">
        <v>39.858096618810222</v>
      </c>
      <c r="Q162" s="149">
        <v>35.241271939569593</v>
      </c>
      <c r="R162" s="148">
        <v>64.430738265889204</v>
      </c>
      <c r="S162" s="150">
        <v>56.139420150967048</v>
      </c>
      <c r="T162" s="150">
        <v>55.69298173726078</v>
      </c>
      <c r="U162" s="150">
        <v>33.75085516913753</v>
      </c>
      <c r="V162" s="150">
        <v>15.118591702622089</v>
      </c>
      <c r="W162" s="150">
        <v>38.073839033574174</v>
      </c>
      <c r="X162" s="150">
        <v>38.163482729925455</v>
      </c>
      <c r="Y162" s="150">
        <v>62.447149268904802</v>
      </c>
      <c r="Z162" s="150">
        <v>23.6070382334856</v>
      </c>
      <c r="AA162" s="150">
        <v>38.438975598365474</v>
      </c>
      <c r="AB162" s="147">
        <v>18.139014375658956</v>
      </c>
      <c r="AC162" s="467"/>
      <c r="AD162" s="467"/>
      <c r="AE162" s="467"/>
      <c r="AF162" s="467"/>
      <c r="AG162" s="467"/>
      <c r="AH162" s="467"/>
      <c r="AI162" s="467"/>
      <c r="AJ162" s="467"/>
      <c r="AK162" s="467"/>
      <c r="AL162" s="467"/>
      <c r="AM162" s="467"/>
      <c r="AN162" s="467"/>
      <c r="AO162" s="467"/>
      <c r="AP162" s="467"/>
      <c r="AQ162" s="467"/>
      <c r="AR162" s="467"/>
      <c r="AS162" s="467"/>
      <c r="AT162" s="467"/>
      <c r="AU162" s="467"/>
      <c r="AV162" s="467"/>
      <c r="AW162" s="467"/>
      <c r="AX162" s="467"/>
      <c r="AY162" s="467"/>
      <c r="AZ162" s="919"/>
      <c r="BA162" s="1115"/>
      <c r="BB162" s="622" t="s">
        <v>263</v>
      </c>
      <c r="BC162" s="479">
        <v>5553.3432755639333</v>
      </c>
      <c r="BD162" s="464">
        <v>4840.8061137621726</v>
      </c>
      <c r="BE162" s="464">
        <v>5073.0531310002816</v>
      </c>
      <c r="BF162" s="464">
        <v>5656.1993964620206</v>
      </c>
      <c r="BG162" s="483">
        <v>3418.9276051770871</v>
      </c>
      <c r="BH162" s="479">
        <v>2269.5789225791882</v>
      </c>
      <c r="BI162" s="464">
        <v>2360.300820971328</v>
      </c>
      <c r="BJ162" s="464">
        <v>1819.4291602074284</v>
      </c>
      <c r="BK162" s="464">
        <v>1163.0007240560276</v>
      </c>
      <c r="BL162" s="483">
        <v>318.73032989275316</v>
      </c>
      <c r="BM162" s="479">
        <v>3617.4731878582415</v>
      </c>
      <c r="BN162" s="464">
        <v>3310.5634343620331</v>
      </c>
      <c r="BO162" s="464">
        <v>3185.1310129904823</v>
      </c>
      <c r="BP162" s="464">
        <v>3447.1579348012287</v>
      </c>
      <c r="BQ162" s="483">
        <v>3050.9639942468129</v>
      </c>
      <c r="BR162" s="479">
        <v>4170.6623903665395</v>
      </c>
      <c r="BS162" s="464">
        <v>2389.0799045969743</v>
      </c>
      <c r="BT162" s="464">
        <v>2352.174531718103</v>
      </c>
      <c r="BU162" s="464">
        <v>1000.5781953164876</v>
      </c>
      <c r="BV162" s="464">
        <v>549.27609172571988</v>
      </c>
      <c r="BW162" s="464">
        <v>1634.9566449062484</v>
      </c>
      <c r="BX162" s="464">
        <v>4396.6043050121107</v>
      </c>
      <c r="BY162" s="465">
        <v>2348.8999365452182</v>
      </c>
      <c r="BZ162" s="465">
        <v>1590.3197538269574</v>
      </c>
      <c r="CA162" s="465">
        <v>2165.6995344742927</v>
      </c>
      <c r="CB162" s="465">
        <v>1944.0782334768783</v>
      </c>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343" customFormat="true" ht="15" customHeight="true" x14ac:dyDescent="0.2">
      <c r="A163" s="1087"/>
      <c r="B163" s="408" t="s">
        <v>264</v>
      </c>
      <c r="C163" s="151">
        <v>0.57864713188456007</v>
      </c>
      <c r="D163" s="150">
        <v>0.79959279999519939</v>
      </c>
      <c r="E163" s="150">
        <v>0.95889051779433476</v>
      </c>
      <c r="F163" s="150">
        <v>1.9079790470504552</v>
      </c>
      <c r="G163" s="149">
        <v>3.1307012786186874</v>
      </c>
      <c r="H163" s="148">
        <v>1.1892206579058207</v>
      </c>
      <c r="I163" s="150">
        <v>2.4582842728208658</v>
      </c>
      <c r="J163" s="150">
        <v>5.482148515806549</v>
      </c>
      <c r="K163" s="150">
        <v>2.6205096302702766</v>
      </c>
      <c r="L163" s="147">
        <v>1.1883549494238632</v>
      </c>
      <c r="M163" s="151">
        <v>0.30458208947454113</v>
      </c>
      <c r="N163" s="150">
        <v>0.83177237743934185</v>
      </c>
      <c r="O163" s="150">
        <v>0.59616024912127619</v>
      </c>
      <c r="P163" s="150">
        <v>0.88109021710165591</v>
      </c>
      <c r="Q163" s="149">
        <v>2.0673769220028486</v>
      </c>
      <c r="R163" s="148">
        <v>4.2402757833912865</v>
      </c>
      <c r="S163" s="150">
        <v>0.28855275694428517</v>
      </c>
      <c r="T163" s="150">
        <v>0.16697149288346569</v>
      </c>
      <c r="U163" s="150">
        <v>0</v>
      </c>
      <c r="V163" s="150">
        <v>0</v>
      </c>
      <c r="W163" s="150">
        <v>0</v>
      </c>
      <c r="X163" s="150">
        <v>5.5825403827384843</v>
      </c>
      <c r="Y163" s="150">
        <v>0.10604289898711647</v>
      </c>
      <c r="Z163" s="150">
        <v>0</v>
      </c>
      <c r="AA163" s="150">
        <v>0</v>
      </c>
      <c r="AB163" s="147">
        <v>5.8674276788099347E-2</v>
      </c>
      <c r="AC163" s="467"/>
      <c r="AD163" s="467"/>
      <c r="AE163" s="467"/>
      <c r="AF163" s="467"/>
      <c r="AG163" s="467"/>
      <c r="AH163" s="467"/>
      <c r="AI163" s="467"/>
      <c r="AJ163" s="467"/>
      <c r="AK163" s="467"/>
      <c r="AL163" s="467"/>
      <c r="AM163" s="467"/>
      <c r="AN163" s="467"/>
      <c r="AO163" s="467"/>
      <c r="AP163" s="467"/>
      <c r="AQ163" s="467"/>
      <c r="AR163" s="467"/>
      <c r="AS163" s="467"/>
      <c r="AT163" s="467"/>
      <c r="AU163" s="467"/>
      <c r="AV163" s="467"/>
      <c r="AW163" s="467"/>
      <c r="AX163" s="467"/>
      <c r="AY163" s="467"/>
      <c r="AZ163" s="919"/>
      <c r="BA163" s="1115"/>
      <c r="BB163" s="622" t="s">
        <v>264</v>
      </c>
      <c r="BC163" s="479">
        <v>74.331562271869046</v>
      </c>
      <c r="BD163" s="464">
        <v>102.65919507814043</v>
      </c>
      <c r="BE163" s="464">
        <v>123.20565422193141</v>
      </c>
      <c r="BF163" s="464">
        <v>244.94022389715693</v>
      </c>
      <c r="BG163" s="483">
        <v>402.08301240623757</v>
      </c>
      <c r="BH163" s="479">
        <v>49.88580697963031</v>
      </c>
      <c r="BI163" s="464">
        <v>102.90679342979148</v>
      </c>
      <c r="BJ163" s="464">
        <v>229.67461169923655</v>
      </c>
      <c r="BK163" s="464">
        <v>109.87199174399115</v>
      </c>
      <c r="BL163" s="483">
        <v>49.775269754813934</v>
      </c>
      <c r="BM163" s="479">
        <v>26.341603261352361</v>
      </c>
      <c r="BN163" s="464">
        <v>72.007130664714339</v>
      </c>
      <c r="BO163" s="464">
        <v>51.574404585673982</v>
      </c>
      <c r="BP163" s="464">
        <v>76.201760515687511</v>
      </c>
      <c r="BQ163" s="483">
        <v>178.98027524044375</v>
      </c>
      <c r="BR163" s="479">
        <v>274.47704636863807</v>
      </c>
      <c r="BS163" s="464">
        <v>12.27970633073544</v>
      </c>
      <c r="BT163" s="464">
        <v>7.0519853818614271</v>
      </c>
      <c r="BU163" s="464">
        <v>0</v>
      </c>
      <c r="BV163" s="464">
        <v>0</v>
      </c>
      <c r="BW163" s="464">
        <v>0</v>
      </c>
      <c r="BX163" s="464">
        <v>643.13367973635991</v>
      </c>
      <c r="BY163" s="465">
        <v>3.988719447053108</v>
      </c>
      <c r="BZ163" s="465">
        <v>0</v>
      </c>
      <c r="CA163" s="465">
        <v>0</v>
      </c>
      <c r="CB163" s="465">
        <v>6.2885106106873438</v>
      </c>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343" customFormat="true" ht="15" customHeight="true" x14ac:dyDescent="0.2">
      <c r="A164" s="1087"/>
      <c r="B164" s="408" t="s">
        <v>265</v>
      </c>
      <c r="C164" s="151">
        <v>47.668109994066057</v>
      </c>
      <c r="D164" s="150">
        <v>55.849665521460636</v>
      </c>
      <c r="E164" s="150">
        <v>54.543729938162308</v>
      </c>
      <c r="F164" s="150">
        <v>40.912723577970063</v>
      </c>
      <c r="G164" s="149">
        <v>2.1744883112759004</v>
      </c>
      <c r="H164" s="148">
        <v>34.273551354491637</v>
      </c>
      <c r="I164" s="150">
        <v>18.952198048475083</v>
      </c>
      <c r="J164" s="150">
        <v>5.3341873232810144</v>
      </c>
      <c r="K164" s="150">
        <v>0.76902252750538214</v>
      </c>
      <c r="L164" s="147">
        <v>0</v>
      </c>
      <c r="M164" s="151">
        <v>50.239266611383556</v>
      </c>
      <c r="N164" s="150">
        <v>54.708996171890568</v>
      </c>
      <c r="O164" s="150">
        <v>57.16369937272718</v>
      </c>
      <c r="P164" s="150">
        <v>54.449929203290829</v>
      </c>
      <c r="Q164" s="149">
        <v>53.263405577975242</v>
      </c>
      <c r="R164" s="148">
        <v>25.158431666347397</v>
      </c>
      <c r="S164" s="150">
        <v>19.737819205838615</v>
      </c>
      <c r="T164" s="150">
        <v>28.005862076441911</v>
      </c>
      <c r="U164" s="150">
        <v>51.064443078958476</v>
      </c>
      <c r="V164" s="150">
        <v>0</v>
      </c>
      <c r="W164" s="150">
        <v>14.483826324555062</v>
      </c>
      <c r="X164" s="150">
        <v>40.638454251648184</v>
      </c>
      <c r="Y164" s="150">
        <v>20.991438200179918</v>
      </c>
      <c r="Z164" s="150">
        <v>54.104174584720234</v>
      </c>
      <c r="AA164" s="150">
        <v>57.817486761961149</v>
      </c>
      <c r="AB164" s="147">
        <v>71.590214892534419</v>
      </c>
      <c r="AC164" s="467"/>
      <c r="AD164" s="467"/>
      <c r="AE164" s="467"/>
      <c r="AF164" s="467"/>
      <c r="AG164" s="467"/>
      <c r="AH164" s="467"/>
      <c r="AI164" s="467"/>
      <c r="AJ164" s="467"/>
      <c r="AK164" s="467"/>
      <c r="AL164" s="467"/>
      <c r="AM164" s="467"/>
      <c r="AN164" s="467"/>
      <c r="AO164" s="467"/>
      <c r="AP164" s="467"/>
      <c r="AQ164" s="467"/>
      <c r="AR164" s="467"/>
      <c r="AS164" s="467"/>
      <c r="AT164" s="467"/>
      <c r="AU164" s="467"/>
      <c r="AV164" s="467"/>
      <c r="AW164" s="467"/>
      <c r="AX164" s="467"/>
      <c r="AY164" s="467"/>
      <c r="AZ164" s="919"/>
      <c r="BA164" s="1115"/>
      <c r="BB164" s="622" t="s">
        <v>265</v>
      </c>
      <c r="BC164" s="479">
        <v>6123.3261018100075</v>
      </c>
      <c r="BD164" s="464">
        <v>7170.5019202911071</v>
      </c>
      <c r="BE164" s="464">
        <v>7008.1993783746821</v>
      </c>
      <c r="BF164" s="464">
        <v>5252.2440898510949</v>
      </c>
      <c r="BG164" s="483">
        <v>279.27442857969885</v>
      </c>
      <c r="BH164" s="479">
        <v>1437.717849929933</v>
      </c>
      <c r="BI164" s="464">
        <v>793.3622450331809</v>
      </c>
      <c r="BJ164" s="464">
        <v>223.47577754837835</v>
      </c>
      <c r="BK164" s="464">
        <v>32.243360534530808</v>
      </c>
      <c r="BL164" s="483">
        <v>0</v>
      </c>
      <c r="BM164" s="479">
        <v>4344.9134895011239</v>
      </c>
      <c r="BN164" s="464">
        <v>4736.1969966019578</v>
      </c>
      <c r="BO164" s="464">
        <v>4945.2873844044643</v>
      </c>
      <c r="BP164" s="464">
        <v>4709.1437229822232</v>
      </c>
      <c r="BQ164" s="483">
        <v>4611.2050923707948</v>
      </c>
      <c r="BR164" s="479">
        <v>1628.5289843868215</v>
      </c>
      <c r="BS164" s="464">
        <v>839.96641038382654</v>
      </c>
      <c r="BT164" s="464">
        <v>1182.8182557326393</v>
      </c>
      <c r="BU164" s="464">
        <v>1513.8569984296914</v>
      </c>
      <c r="BV164" s="464">
        <v>0</v>
      </c>
      <c r="BW164" s="464">
        <v>621.96060849334185</v>
      </c>
      <c r="BX164" s="464">
        <v>4681.7321201068262</v>
      </c>
      <c r="BY164" s="465">
        <v>789.57628064132484</v>
      </c>
      <c r="BZ164" s="465">
        <v>3644.8001971096351</v>
      </c>
      <c r="CA164" s="465">
        <v>3257.5088751891017</v>
      </c>
      <c r="CB164" s="465">
        <v>7672.7971884333656</v>
      </c>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343" customFormat="true" ht="15" customHeight="true" x14ac:dyDescent="0.2">
      <c r="A165" s="1087"/>
      <c r="B165" s="408" t="s">
        <v>252</v>
      </c>
      <c r="C165" s="151">
        <v>0</v>
      </c>
      <c r="D165" s="150">
        <v>0</v>
      </c>
      <c r="E165" s="150">
        <v>0</v>
      </c>
      <c r="F165" s="150">
        <v>1.6857717133996274E-2</v>
      </c>
      <c r="G165" s="149">
        <v>0</v>
      </c>
      <c r="H165" s="148">
        <v>0</v>
      </c>
      <c r="I165" s="150">
        <v>0</v>
      </c>
      <c r="J165" s="150">
        <v>0</v>
      </c>
      <c r="K165" s="150">
        <v>0</v>
      </c>
      <c r="L165" s="147">
        <v>0</v>
      </c>
      <c r="M165" s="151">
        <v>0</v>
      </c>
      <c r="N165" s="150">
        <v>0</v>
      </c>
      <c r="O165" s="150">
        <v>0</v>
      </c>
      <c r="P165" s="150">
        <v>0</v>
      </c>
      <c r="Q165" s="149">
        <v>2.4997683439235051E-2</v>
      </c>
      <c r="R165" s="148">
        <v>0</v>
      </c>
      <c r="S165" s="150">
        <v>0</v>
      </c>
      <c r="T165" s="150">
        <v>0</v>
      </c>
      <c r="U165" s="150">
        <v>0</v>
      </c>
      <c r="V165" s="150">
        <v>0</v>
      </c>
      <c r="W165" s="150">
        <v>5.0397117858435474E-2</v>
      </c>
      <c r="X165" s="150">
        <v>0</v>
      </c>
      <c r="Y165" s="150">
        <v>0</v>
      </c>
      <c r="Z165" s="150">
        <v>0</v>
      </c>
      <c r="AA165" s="150">
        <v>0</v>
      </c>
      <c r="AB165" s="147">
        <v>0</v>
      </c>
      <c r="AC165" s="467"/>
      <c r="AD165" s="467"/>
      <c r="AE165" s="467"/>
      <c r="AF165" s="467"/>
      <c r="AG165" s="467"/>
      <c r="AH165" s="467"/>
      <c r="AI165" s="467"/>
      <c r="AJ165" s="467"/>
      <c r="AK165" s="467"/>
      <c r="AL165" s="467"/>
      <c r="AM165" s="467"/>
      <c r="AN165" s="467"/>
      <c r="AO165" s="467"/>
      <c r="AP165" s="467"/>
      <c r="AQ165" s="467"/>
      <c r="AR165" s="467"/>
      <c r="AS165" s="467"/>
      <c r="AT165" s="467"/>
      <c r="AU165" s="467"/>
      <c r="AV165" s="467"/>
      <c r="AW165" s="467"/>
      <c r="AX165" s="467"/>
      <c r="AY165" s="467"/>
      <c r="AZ165" s="919"/>
      <c r="BA165" s="1115"/>
      <c r="BB165" s="622" t="s">
        <v>252</v>
      </c>
      <c r="BC165" s="479">
        <v>0</v>
      </c>
      <c r="BD165" s="464">
        <v>0</v>
      </c>
      <c r="BE165" s="464">
        <v>0</v>
      </c>
      <c r="BF165" s="464">
        <v>2.164139598691722</v>
      </c>
      <c r="BG165" s="483">
        <v>0</v>
      </c>
      <c r="BH165" s="479">
        <v>0</v>
      </c>
      <c r="BI165" s="464">
        <v>0</v>
      </c>
      <c r="BJ165" s="464">
        <v>0</v>
      </c>
      <c r="BK165" s="464">
        <v>0</v>
      </c>
      <c r="BL165" s="483">
        <v>0</v>
      </c>
      <c r="BM165" s="479">
        <v>0</v>
      </c>
      <c r="BN165" s="464">
        <v>0</v>
      </c>
      <c r="BO165" s="464">
        <v>0</v>
      </c>
      <c r="BP165" s="464">
        <v>0</v>
      </c>
      <c r="BQ165" s="483">
        <v>2.164139598691722</v>
      </c>
      <c r="BR165" s="479">
        <v>0</v>
      </c>
      <c r="BS165" s="464">
        <v>0</v>
      </c>
      <c r="BT165" s="464">
        <v>0</v>
      </c>
      <c r="BU165" s="464">
        <v>0</v>
      </c>
      <c r="BV165" s="464">
        <v>0</v>
      </c>
      <c r="BW165" s="464">
        <v>2.164139598691722</v>
      </c>
      <c r="BX165" s="464">
        <v>0</v>
      </c>
      <c r="BY165" s="465">
        <v>0</v>
      </c>
      <c r="BZ165" s="465">
        <v>0</v>
      </c>
      <c r="CA165" s="465">
        <v>0</v>
      </c>
      <c r="CB165" s="465">
        <v>0</v>
      </c>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343" customFormat="true" ht="15" customHeight="true" x14ac:dyDescent="0.2">
      <c r="A166" s="1088"/>
      <c r="B166" s="409" t="s">
        <v>266</v>
      </c>
      <c r="C166" s="151">
        <v>0.34943238252157277</v>
      </c>
      <c r="D166" s="150">
        <v>0.81738624237787605</v>
      </c>
      <c r="E166" s="150">
        <v>0.95880793148909427</v>
      </c>
      <c r="F166" s="150">
        <v>1.2775978432566202</v>
      </c>
      <c r="G166" s="149">
        <v>0.61860953863080359</v>
      </c>
      <c r="H166" s="148">
        <v>0.40711322520080218</v>
      </c>
      <c r="I166" s="150">
        <v>0.96427530268001804</v>
      </c>
      <c r="J166" s="150">
        <v>1.2735672196059038</v>
      </c>
      <c r="K166" s="150">
        <v>0.25819640455412685</v>
      </c>
      <c r="L166" s="147">
        <v>0.24670436776666685</v>
      </c>
      <c r="M166" s="151">
        <v>0.413413628713373</v>
      </c>
      <c r="N166" s="150">
        <v>0.59058379781126058</v>
      </c>
      <c r="O166" s="150">
        <v>1.0941964659894772</v>
      </c>
      <c r="P166" s="150">
        <v>0.75623241875786762</v>
      </c>
      <c r="Q166" s="149">
        <v>1.5892401354524213</v>
      </c>
      <c r="R166" s="148">
        <v>0.52357767254466225</v>
      </c>
      <c r="S166" s="150">
        <v>6.4190444762004639E-2</v>
      </c>
      <c r="T166" s="150">
        <v>0.65016918964730763</v>
      </c>
      <c r="U166" s="150">
        <v>0.94524284137679959</v>
      </c>
      <c r="V166" s="150">
        <v>0.2844231382985381</v>
      </c>
      <c r="W166" s="150">
        <v>0.15115803611533232</v>
      </c>
      <c r="X166" s="150">
        <v>0.43643759304054586</v>
      </c>
      <c r="Y166" s="150">
        <v>1.0220508672492281</v>
      </c>
      <c r="Z166" s="150">
        <v>0.27696029560536889</v>
      </c>
      <c r="AA166" s="150">
        <v>0.31435504623676774</v>
      </c>
      <c r="AB166" s="147">
        <v>2.6355277991827433</v>
      </c>
      <c r="AC166" s="467"/>
      <c r="AD166" s="467"/>
      <c r="AE166" s="467"/>
      <c r="AF166" s="467"/>
      <c r="AG166" s="467"/>
      <c r="AH166" s="467"/>
      <c r="AI166" s="467"/>
      <c r="AJ166" s="467"/>
      <c r="AK166" s="467"/>
      <c r="AL166" s="467"/>
      <c r="AM166" s="467"/>
      <c r="AN166" s="467"/>
      <c r="AO166" s="467"/>
      <c r="AP166" s="467"/>
      <c r="AQ166" s="467"/>
      <c r="AR166" s="467"/>
      <c r="AS166" s="467"/>
      <c r="AT166" s="467"/>
      <c r="AU166" s="467"/>
      <c r="AV166" s="467"/>
      <c r="AW166" s="467"/>
      <c r="AX166" s="467"/>
      <c r="AY166" s="467"/>
      <c r="AZ166" s="919"/>
      <c r="BA166" s="1115"/>
      <c r="BB166" s="622" t="s">
        <v>266</v>
      </c>
      <c r="BC166" s="479">
        <v>44.887209267964764</v>
      </c>
      <c r="BD166" s="464">
        <v>104.94368347359098</v>
      </c>
      <c r="BE166" s="464">
        <v>123.19504289605206</v>
      </c>
      <c r="BF166" s="464">
        <v>164.01390899002152</v>
      </c>
      <c r="BG166" s="483">
        <v>79.449415533394742</v>
      </c>
      <c r="BH166" s="479">
        <v>17.077715255119923</v>
      </c>
      <c r="BI166" s="464">
        <v>40.365746337577107</v>
      </c>
      <c r="BJ166" s="464">
        <v>53.356098579322769</v>
      </c>
      <c r="BK166" s="464">
        <v>10.825586329393996</v>
      </c>
      <c r="BL166" s="483">
        <v>10.333424757670368</v>
      </c>
      <c r="BM166" s="479">
        <v>35.753835063614112</v>
      </c>
      <c r="BN166" s="464">
        <v>51.127262519077782</v>
      </c>
      <c r="BO166" s="464">
        <v>94.66000344091367</v>
      </c>
      <c r="BP166" s="464">
        <v>65.403338443533642</v>
      </c>
      <c r="BQ166" s="483">
        <v>137.58624943480069</v>
      </c>
      <c r="BR166" s="479">
        <v>33.891676024357189</v>
      </c>
      <c r="BS166" s="464">
        <v>2.7317008482747163</v>
      </c>
      <c r="BT166" s="464">
        <v>27.459679146125247</v>
      </c>
      <c r="BU166" s="464">
        <v>28.022678880903619</v>
      </c>
      <c r="BV166" s="464">
        <v>10.333424757670368</v>
      </c>
      <c r="BW166" s="464">
        <v>6.4909880865917327</v>
      </c>
      <c r="BX166" s="464">
        <v>50.279567355275695</v>
      </c>
      <c r="BY166" s="465">
        <v>38.443631860439616</v>
      </c>
      <c r="BZ166" s="465">
        <v>18.657801320548714</v>
      </c>
      <c r="CA166" s="465">
        <v>17.711152982015527</v>
      </c>
      <c r="CB166" s="465">
        <v>282.46695889882164</v>
      </c>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402" customFormat="true" ht="15" customHeight="true" x14ac:dyDescent="0.2">
      <c r="A167" s="66"/>
      <c r="B167" s="57"/>
      <c r="C167" s="132"/>
      <c r="D167" s="139"/>
      <c r="E167" s="139"/>
      <c r="F167" s="139"/>
      <c r="G167" s="138"/>
      <c r="H167" s="131"/>
      <c r="I167" s="139"/>
      <c r="J167" s="139"/>
      <c r="K167" s="139"/>
      <c r="L167" s="130"/>
      <c r="M167" s="132"/>
      <c r="N167" s="139"/>
      <c r="O167" s="139"/>
      <c r="P167" s="139"/>
      <c r="Q167" s="138"/>
      <c r="R167" s="131"/>
      <c r="S167" s="139"/>
      <c r="T167" s="139"/>
      <c r="U167" s="139"/>
      <c r="V167" s="139"/>
      <c r="W167" s="139"/>
      <c r="X167" s="139"/>
      <c r="Y167" s="139"/>
      <c r="Z167" s="139"/>
      <c r="AA167" s="139"/>
      <c r="AB167" s="130"/>
      <c r="AC167" s="880"/>
      <c r="AD167" s="880"/>
      <c r="AE167" s="880"/>
      <c r="AF167" s="880"/>
      <c r="AG167" s="880"/>
      <c r="AH167" s="880"/>
      <c r="AI167" s="880"/>
      <c r="AJ167" s="880"/>
      <c r="AK167" s="880"/>
      <c r="AL167" s="880"/>
      <c r="AM167" s="880"/>
      <c r="AN167" s="880"/>
      <c r="AO167" s="880"/>
      <c r="AP167" s="880"/>
      <c r="AQ167" s="880"/>
      <c r="AR167" s="880"/>
      <c r="AS167" s="880"/>
      <c r="AT167" s="880"/>
      <c r="AU167" s="880"/>
      <c r="AV167" s="880"/>
      <c r="AW167" s="880"/>
      <c r="AX167" s="880"/>
      <c r="AY167" s="880"/>
      <c r="AZ167" s="376"/>
      <c r="BA167" s="1117"/>
      <c r="BB167" s="622" t="s">
        <v>187</v>
      </c>
      <c r="BC167" s="479">
        <v>12845.749711017002</v>
      </c>
      <c r="BD167" s="464">
        <v>12838.934402455445</v>
      </c>
      <c r="BE167" s="464">
        <v>12848.771776921134</v>
      </c>
      <c r="BF167" s="464">
        <v>12837.678918739177</v>
      </c>
      <c r="BG167" s="483">
        <v>12843.225099510058</v>
      </c>
      <c r="BH167" s="479">
        <v>4194.8318546263408</v>
      </c>
      <c r="BI167" s="464">
        <v>4186.1225964606028</v>
      </c>
      <c r="BJ167" s="464">
        <v>4189.4999932420869</v>
      </c>
      <c r="BK167" s="464">
        <v>4192.7719125633994</v>
      </c>
      <c r="BL167" s="483">
        <v>4188.5860599937687</v>
      </c>
      <c r="BM167" s="479">
        <v>8648.4413140629385</v>
      </c>
      <c r="BN167" s="464">
        <v>8657.0716481824456</v>
      </c>
      <c r="BO167" s="464">
        <v>8651.0975298492704</v>
      </c>
      <c r="BP167" s="464">
        <v>8648.5763928185479</v>
      </c>
      <c r="BQ167" s="483">
        <v>8657.36060684328</v>
      </c>
      <c r="BR167" s="479">
        <v>6473.0942134409206</v>
      </c>
      <c r="BS167" s="464">
        <v>4255.619132104307</v>
      </c>
      <c r="BT167" s="464">
        <v>4223.4666888815655</v>
      </c>
      <c r="BU167" s="464">
        <v>2964.601016188285</v>
      </c>
      <c r="BV167" s="464">
        <v>3633.1167778706285</v>
      </c>
      <c r="BW167" s="464">
        <v>4294.1733389809078</v>
      </c>
      <c r="BX167" s="464">
        <v>11520.44831999718</v>
      </c>
      <c r="BY167" s="465">
        <v>3761.4205997307863</v>
      </c>
      <c r="BZ167" s="465">
        <v>6736.6339567796995</v>
      </c>
      <c r="CA167" s="465">
        <v>5634.1239608018695</v>
      </c>
      <c r="CB167" s="465">
        <v>10717.661903866559</v>
      </c>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402" customFormat="true" ht="15" customHeight="true" x14ac:dyDescent="0.2">
      <c r="A168" s="196"/>
      <c r="B168" s="56"/>
      <c r="C168" s="132"/>
      <c r="D168" s="139"/>
      <c r="E168" s="139"/>
      <c r="F168" s="139"/>
      <c r="G168" s="138"/>
      <c r="H168" s="131"/>
      <c r="I168" s="139"/>
      <c r="J168" s="139"/>
      <c r="K168" s="139"/>
      <c r="L168" s="130"/>
      <c r="M168" s="132"/>
      <c r="N168" s="139"/>
      <c r="O168" s="139"/>
      <c r="P168" s="139"/>
      <c r="Q168" s="138"/>
      <c r="R168" s="131"/>
      <c r="S168" s="139"/>
      <c r="T168" s="139"/>
      <c r="U168" s="139"/>
      <c r="V168" s="139"/>
      <c r="W168" s="139"/>
      <c r="X168" s="139"/>
      <c r="Y168" s="139"/>
      <c r="Z168" s="139"/>
      <c r="AA168" s="139"/>
      <c r="AB168" s="130"/>
      <c r="AC168" s="880"/>
      <c r="AD168" s="880"/>
      <c r="AE168" s="880"/>
      <c r="AF168" s="880"/>
      <c r="AG168" s="880"/>
      <c r="AH168" s="880"/>
      <c r="AI168" s="880"/>
      <c r="AJ168" s="880"/>
      <c r="AK168" s="880"/>
      <c r="AL168" s="880"/>
      <c r="AM168" s="880"/>
      <c r="AN168" s="880"/>
      <c r="AO168" s="880"/>
      <c r="AP168" s="880"/>
      <c r="AQ168" s="880"/>
      <c r="AR168" s="880"/>
      <c r="AS168" s="880"/>
      <c r="AT168" s="880"/>
      <c r="AU168" s="880"/>
      <c r="AV168" s="880"/>
      <c r="AW168" s="880"/>
      <c r="AX168" s="880"/>
      <c r="AY168" s="880"/>
      <c r="AZ168" s="376"/>
      <c r="BA168" s="926"/>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402" customFormat="true" ht="15" customHeight="true" x14ac:dyDescent="0.2">
      <c r="A169" s="196"/>
      <c r="B169" s="56"/>
      <c r="C169" s="132"/>
      <c r="D169" s="139"/>
      <c r="E169" s="139"/>
      <c r="F169" s="139"/>
      <c r="G169" s="138"/>
      <c r="H169" s="131"/>
      <c r="I169" s="139"/>
      <c r="J169" s="139"/>
      <c r="K169" s="139"/>
      <c r="L169" s="130"/>
      <c r="M169" s="132"/>
      <c r="N169" s="139"/>
      <c r="O169" s="139"/>
      <c r="P169" s="139"/>
      <c r="Q169" s="138"/>
      <c r="R169" s="131"/>
      <c r="S169" s="139"/>
      <c r="T169" s="139"/>
      <c r="U169" s="139"/>
      <c r="V169" s="139"/>
      <c r="W169" s="139"/>
      <c r="X169" s="139"/>
      <c r="Y169" s="139"/>
      <c r="Z169" s="139"/>
      <c r="AA169" s="139"/>
      <c r="AB169" s="130"/>
      <c r="AC169" s="880"/>
      <c r="AD169" s="880"/>
      <c r="AE169" s="880"/>
      <c r="AF169" s="880"/>
      <c r="AG169" s="880"/>
      <c r="AH169" s="880"/>
      <c r="AI169" s="880"/>
      <c r="AJ169" s="880"/>
      <c r="AK169" s="880"/>
      <c r="AL169" s="880"/>
      <c r="AM169" s="880"/>
      <c r="AN169" s="880"/>
      <c r="AO169" s="880"/>
      <c r="AP169" s="880"/>
      <c r="AQ169" s="880"/>
      <c r="AR169" s="880"/>
      <c r="AS169" s="880"/>
      <c r="AT169" s="880"/>
      <c r="AU169" s="880"/>
      <c r="AV169" s="880"/>
      <c r="AW169" s="880"/>
      <c r="AX169" s="880"/>
      <c r="AY169" s="880"/>
      <c r="AZ169" s="376"/>
      <c r="BA169" s="926"/>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402" customFormat="true" ht="15" customHeight="true" x14ac:dyDescent="0.2">
      <c r="A170" s="196"/>
      <c r="B170" s="56"/>
      <c r="C170" s="132"/>
      <c r="D170" s="139"/>
      <c r="E170" s="139"/>
      <c r="F170" s="139"/>
      <c r="G170" s="138"/>
      <c r="H170" s="131"/>
      <c r="I170" s="139"/>
      <c r="J170" s="139"/>
      <c r="K170" s="139"/>
      <c r="L170" s="130"/>
      <c r="M170" s="132"/>
      <c r="N170" s="139"/>
      <c r="O170" s="139"/>
      <c r="P170" s="139"/>
      <c r="Q170" s="138"/>
      <c r="R170" s="131"/>
      <c r="S170" s="139"/>
      <c r="T170" s="139"/>
      <c r="U170" s="139"/>
      <c r="V170" s="139"/>
      <c r="W170" s="139"/>
      <c r="X170" s="139"/>
      <c r="Y170" s="139"/>
      <c r="Z170" s="139"/>
      <c r="AA170" s="139"/>
      <c r="AB170" s="130"/>
      <c r="AC170" s="880"/>
      <c r="AD170" s="880"/>
      <c r="AE170" s="880"/>
      <c r="AF170" s="880"/>
      <c r="AG170" s="880"/>
      <c r="AH170" s="880"/>
      <c r="AI170" s="880"/>
      <c r="AJ170" s="880"/>
      <c r="AK170" s="880"/>
      <c r="AL170" s="880"/>
      <c r="AM170" s="880"/>
      <c r="AN170" s="880"/>
      <c r="AO170" s="880"/>
      <c r="AP170" s="880"/>
      <c r="AQ170" s="880"/>
      <c r="AR170" s="880"/>
      <c r="AS170" s="880"/>
      <c r="AT170" s="880"/>
      <c r="AU170" s="880"/>
      <c r="AV170" s="880"/>
      <c r="AW170" s="880"/>
      <c r="AX170" s="880"/>
      <c r="AY170" s="880"/>
      <c r="AZ170" s="376"/>
      <c r="BA170" s="926"/>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402" customFormat="true" ht="15" customHeight="true" x14ac:dyDescent="0.2">
      <c r="A171" s="196"/>
      <c r="B171" s="56"/>
      <c r="C171" s="132"/>
      <c r="D171" s="139"/>
      <c r="E171" s="139"/>
      <c r="F171" s="139"/>
      <c r="G171" s="138"/>
      <c r="H171" s="131"/>
      <c r="I171" s="139"/>
      <c r="J171" s="139"/>
      <c r="K171" s="139"/>
      <c r="L171" s="130"/>
      <c r="M171" s="132"/>
      <c r="N171" s="139"/>
      <c r="O171" s="139"/>
      <c r="P171" s="139"/>
      <c r="Q171" s="138"/>
      <c r="R171" s="131"/>
      <c r="S171" s="139"/>
      <c r="T171" s="139"/>
      <c r="U171" s="139"/>
      <c r="V171" s="139"/>
      <c r="W171" s="139"/>
      <c r="X171" s="139"/>
      <c r="Y171" s="139"/>
      <c r="Z171" s="139"/>
      <c r="AA171" s="139"/>
      <c r="AB171" s="130"/>
      <c r="AC171" s="880"/>
      <c r="AD171" s="880"/>
      <c r="AE171" s="880"/>
      <c r="AF171" s="880"/>
      <c r="AG171" s="880"/>
      <c r="AH171" s="880"/>
      <c r="AI171" s="880"/>
      <c r="AJ171" s="880"/>
      <c r="AK171" s="880"/>
      <c r="AL171" s="880"/>
      <c r="AM171" s="880"/>
      <c r="AN171" s="880"/>
      <c r="AO171" s="880"/>
      <c r="AP171" s="880"/>
      <c r="AQ171" s="880"/>
      <c r="AR171" s="880"/>
      <c r="AS171" s="880"/>
      <c r="AT171" s="880"/>
      <c r="AU171" s="880"/>
      <c r="AV171" s="880"/>
      <c r="AW171" s="880"/>
      <c r="AX171" s="880"/>
      <c r="AY171" s="880"/>
      <c r="AZ171" s="376"/>
      <c r="BA171" s="926"/>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343" customFormat="true" ht="15" customHeight="true" x14ac:dyDescent="0.2">
      <c r="A172" s="197"/>
      <c r="B172" s="166"/>
      <c r="C172" s="63"/>
      <c r="D172" s="187"/>
      <c r="E172" s="187"/>
      <c r="F172" s="187"/>
      <c r="G172" s="176"/>
      <c r="H172" s="62"/>
      <c r="I172" s="187"/>
      <c r="J172" s="187"/>
      <c r="K172" s="187"/>
      <c r="L172" s="182"/>
      <c r="M172" s="63"/>
      <c r="N172" s="187"/>
      <c r="O172" s="187"/>
      <c r="P172" s="187"/>
      <c r="Q172" s="176"/>
      <c r="R172" s="62"/>
      <c r="S172" s="187"/>
      <c r="T172" s="187"/>
      <c r="U172" s="187"/>
      <c r="V172" s="187"/>
      <c r="W172" s="187"/>
      <c r="X172" s="187"/>
      <c r="Y172" s="187"/>
      <c r="Z172" s="187"/>
      <c r="AA172" s="187"/>
      <c r="AB172" s="182"/>
      <c r="AC172" s="467"/>
      <c r="AD172" s="467"/>
      <c r="AE172" s="467"/>
      <c r="AF172" s="467"/>
      <c r="AG172" s="467"/>
      <c r="AH172" s="467"/>
      <c r="AI172" s="467"/>
      <c r="AJ172" s="467"/>
      <c r="AK172" s="467"/>
      <c r="AL172" s="467"/>
      <c r="AM172" s="467"/>
      <c r="AN172" s="467"/>
      <c r="AO172" s="467"/>
      <c r="AP172" s="467"/>
      <c r="AQ172" s="467"/>
      <c r="AR172" s="467"/>
      <c r="AS172" s="467"/>
      <c r="AT172" s="467"/>
      <c r="AU172" s="467"/>
      <c r="AV172" s="467"/>
      <c r="AW172" s="467"/>
      <c r="AX172" s="467"/>
      <c r="AY172" s="467"/>
      <c r="AZ172" s="919"/>
      <c r="BA172" s="926"/>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343" customFormat="true" ht="15" customHeight="true" x14ac:dyDescent="0.2">
      <c r="A173" s="173"/>
      <c r="B173" s="167"/>
      <c r="C173" s="185"/>
      <c r="D173" s="184"/>
      <c r="E173" s="184"/>
      <c r="F173" s="184"/>
      <c r="G173" s="174"/>
      <c r="H173" s="177"/>
      <c r="I173" s="184"/>
      <c r="J173" s="184"/>
      <c r="K173" s="184"/>
      <c r="L173" s="180"/>
      <c r="M173" s="185"/>
      <c r="N173" s="184"/>
      <c r="O173" s="184"/>
      <c r="P173" s="184"/>
      <c r="Q173" s="174"/>
      <c r="R173" s="177"/>
      <c r="S173" s="184"/>
      <c r="T173" s="184"/>
      <c r="U173" s="184"/>
      <c r="V173" s="184"/>
      <c r="W173" s="184"/>
      <c r="X173" s="184"/>
      <c r="Y173" s="184"/>
      <c r="Z173" s="184"/>
      <c r="AA173" s="184"/>
      <c r="AB173" s="180"/>
      <c r="AC173" s="467"/>
      <c r="AD173" s="467"/>
      <c r="AE173" s="467"/>
      <c r="AF173" s="467"/>
      <c r="AG173" s="467"/>
      <c r="AH173" s="467"/>
      <c r="AI173" s="467"/>
      <c r="AJ173" s="467"/>
      <c r="AK173" s="467"/>
      <c r="AL173" s="467"/>
      <c r="AM173" s="467"/>
      <c r="AN173" s="467"/>
      <c r="AO173" s="467"/>
      <c r="AP173" s="467"/>
      <c r="AQ173" s="467"/>
      <c r="AR173" s="467"/>
      <c r="AS173" s="467"/>
      <c r="AT173" s="467"/>
      <c r="AU173" s="467"/>
      <c r="AV173" s="467"/>
      <c r="AW173" s="467"/>
      <c r="AX173" s="467"/>
      <c r="AY173" s="467"/>
      <c r="AZ173" s="919"/>
      <c r="BA173" s="926"/>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343" customFormat="true" ht="15" customHeight="true" x14ac:dyDescent="0.2">
      <c r="A174" s="173"/>
      <c r="B174" s="167"/>
      <c r="C174" s="185"/>
      <c r="D174" s="184"/>
      <c r="E174" s="184"/>
      <c r="F174" s="184"/>
      <c r="G174" s="174"/>
      <c r="H174" s="177"/>
      <c r="I174" s="184"/>
      <c r="J174" s="184"/>
      <c r="K174" s="184"/>
      <c r="L174" s="180"/>
      <c r="M174" s="185"/>
      <c r="N174" s="184"/>
      <c r="O174" s="184"/>
      <c r="P174" s="184"/>
      <c r="Q174" s="174"/>
      <c r="R174" s="177"/>
      <c r="S174" s="184"/>
      <c r="T174" s="184"/>
      <c r="U174" s="184"/>
      <c r="V174" s="184"/>
      <c r="W174" s="184"/>
      <c r="X174" s="184"/>
      <c r="Y174" s="184"/>
      <c r="Z174" s="184"/>
      <c r="AA174" s="184"/>
      <c r="AB174" s="180"/>
      <c r="AC174" s="467"/>
      <c r="AD174" s="467"/>
      <c r="AE174" s="467"/>
      <c r="AF174" s="467"/>
      <c r="AG174" s="467"/>
      <c r="AH174" s="467"/>
      <c r="AI174" s="467"/>
      <c r="AJ174" s="467"/>
      <c r="AK174" s="467"/>
      <c r="AL174" s="467"/>
      <c r="AM174" s="467"/>
      <c r="AN174" s="467"/>
      <c r="AO174" s="467"/>
      <c r="AP174" s="467"/>
      <c r="AQ174" s="467"/>
      <c r="AR174" s="467"/>
      <c r="AS174" s="467"/>
      <c r="AT174" s="467"/>
      <c r="AU174" s="467"/>
      <c r="AV174" s="467"/>
      <c r="AW174" s="467"/>
      <c r="AX174" s="467"/>
      <c r="AY174" s="467"/>
      <c r="AZ174" s="919"/>
      <c r="BA174" s="926"/>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343" customFormat="true" ht="15" customHeight="true" x14ac:dyDescent="0.2">
      <c r="A175" s="173"/>
      <c r="B175" s="167"/>
      <c r="C175" s="137"/>
      <c r="D175" s="136"/>
      <c r="E175" s="136"/>
      <c r="F175" s="136"/>
      <c r="G175" s="135"/>
      <c r="H175" s="134"/>
      <c r="I175" s="136"/>
      <c r="J175" s="136"/>
      <c r="K175" s="136"/>
      <c r="L175" s="133"/>
      <c r="M175" s="137"/>
      <c r="N175" s="136"/>
      <c r="O175" s="136"/>
      <c r="P175" s="136"/>
      <c r="Q175" s="135"/>
      <c r="R175" s="134"/>
      <c r="S175" s="136"/>
      <c r="T175" s="136"/>
      <c r="U175" s="136"/>
      <c r="V175" s="136"/>
      <c r="W175" s="136"/>
      <c r="X175" s="136"/>
      <c r="Y175" s="136"/>
      <c r="Z175" s="136"/>
      <c r="AA175" s="136"/>
      <c r="AB175" s="133"/>
      <c r="AC175" s="467"/>
      <c r="AD175" s="467"/>
      <c r="AE175" s="467"/>
      <c r="AF175" s="467"/>
      <c r="AG175" s="467"/>
      <c r="AH175" s="467"/>
      <c r="AI175" s="467"/>
      <c r="AJ175" s="467"/>
      <c r="AK175" s="467"/>
      <c r="AL175" s="467"/>
      <c r="AM175" s="467"/>
      <c r="AN175" s="467"/>
      <c r="AO175" s="467"/>
      <c r="AP175" s="467"/>
      <c r="AQ175" s="467"/>
      <c r="AR175" s="467"/>
      <c r="AS175" s="467"/>
      <c r="AT175" s="467"/>
      <c r="AU175" s="467"/>
      <c r="AV175" s="467"/>
      <c r="AW175" s="467"/>
      <c r="AX175" s="467"/>
      <c r="AY175" s="467"/>
      <c r="AZ175" s="919"/>
      <c r="BA175" s="926"/>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343" customFormat="true" ht="15" customHeight="true" x14ac:dyDescent="0.2">
      <c r="A176" s="173"/>
      <c r="B176" s="167"/>
      <c r="C176" s="137"/>
      <c r="D176" s="136"/>
      <c r="E176" s="136"/>
      <c r="F176" s="136"/>
      <c r="G176" s="135"/>
      <c r="H176" s="134"/>
      <c r="I176" s="136"/>
      <c r="J176" s="136"/>
      <c r="K176" s="136"/>
      <c r="L176" s="133"/>
      <c r="M176" s="137"/>
      <c r="N176" s="136"/>
      <c r="O176" s="136"/>
      <c r="P176" s="136"/>
      <c r="Q176" s="135"/>
      <c r="R176" s="134"/>
      <c r="S176" s="136"/>
      <c r="T176" s="136"/>
      <c r="U176" s="136"/>
      <c r="V176" s="136"/>
      <c r="W176" s="136"/>
      <c r="X176" s="136"/>
      <c r="Y176" s="136"/>
      <c r="Z176" s="136"/>
      <c r="AA176" s="136"/>
      <c r="AB176" s="133"/>
      <c r="AC176" s="467"/>
      <c r="AD176" s="467"/>
      <c r="AE176" s="467"/>
      <c r="AF176" s="467"/>
      <c r="AG176" s="467"/>
      <c r="AH176" s="467"/>
      <c r="AI176" s="467"/>
      <c r="AJ176" s="467"/>
      <c r="AK176" s="467"/>
      <c r="AL176" s="467"/>
      <c r="AM176" s="467"/>
      <c r="AN176" s="467"/>
      <c r="AO176" s="467"/>
      <c r="AP176" s="467"/>
      <c r="AQ176" s="467"/>
      <c r="AR176" s="467"/>
      <c r="AS176" s="467"/>
      <c r="AT176" s="467"/>
      <c r="AU176" s="467"/>
      <c r="AV176" s="467"/>
      <c r="AW176" s="467"/>
      <c r="AX176" s="467"/>
      <c r="AY176" s="467"/>
      <c r="AZ176" s="919"/>
      <c r="BA176" s="926"/>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343" customFormat="true" ht="15" customHeight="true" x14ac:dyDescent="0.2">
      <c r="A177" s="173"/>
      <c r="B177" s="167"/>
      <c r="C177" s="137"/>
      <c r="D177" s="136"/>
      <c r="E177" s="136"/>
      <c r="F177" s="136"/>
      <c r="G177" s="135"/>
      <c r="H177" s="134"/>
      <c r="I177" s="136"/>
      <c r="J177" s="136"/>
      <c r="K177" s="136"/>
      <c r="L177" s="133"/>
      <c r="M177" s="137"/>
      <c r="N177" s="136"/>
      <c r="O177" s="136"/>
      <c r="P177" s="136"/>
      <c r="Q177" s="135"/>
      <c r="R177" s="134"/>
      <c r="S177" s="136"/>
      <c r="T177" s="136"/>
      <c r="U177" s="136"/>
      <c r="V177" s="136"/>
      <c r="W177" s="136"/>
      <c r="X177" s="136"/>
      <c r="Y177" s="136"/>
      <c r="Z177" s="136"/>
      <c r="AA177" s="136"/>
      <c r="AB177" s="133"/>
      <c r="AC177" s="467"/>
      <c r="AD177" s="467"/>
      <c r="AE177" s="467"/>
      <c r="AF177" s="467"/>
      <c r="AG177" s="467"/>
      <c r="AH177" s="467"/>
      <c r="AI177" s="467"/>
      <c r="AJ177" s="467"/>
      <c r="AK177" s="467"/>
      <c r="AL177" s="467"/>
      <c r="AM177" s="467"/>
      <c r="AN177" s="467"/>
      <c r="AO177" s="467"/>
      <c r="AP177" s="467"/>
      <c r="AQ177" s="467"/>
      <c r="AR177" s="467"/>
      <c r="AS177" s="467"/>
      <c r="AT177" s="467"/>
      <c r="AU177" s="467"/>
      <c r="AV177" s="467"/>
      <c r="AW177" s="467"/>
      <c r="AX177" s="467"/>
      <c r="AY177" s="467"/>
      <c r="AZ177" s="919"/>
      <c r="BA177" s="926"/>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343" customFormat="true" ht="15" customHeight="true" x14ac:dyDescent="0.2">
      <c r="A178" s="173"/>
      <c r="B178" s="167"/>
      <c r="C178" s="137"/>
      <c r="D178" s="136"/>
      <c r="E178" s="136"/>
      <c r="F178" s="136"/>
      <c r="G178" s="135"/>
      <c r="H178" s="134"/>
      <c r="I178" s="136"/>
      <c r="J178" s="136"/>
      <c r="K178" s="136"/>
      <c r="L178" s="133"/>
      <c r="M178" s="137"/>
      <c r="N178" s="136"/>
      <c r="O178" s="136"/>
      <c r="P178" s="136"/>
      <c r="Q178" s="135"/>
      <c r="R178" s="134"/>
      <c r="S178" s="136"/>
      <c r="T178" s="136"/>
      <c r="U178" s="136"/>
      <c r="V178" s="136"/>
      <c r="W178" s="136"/>
      <c r="X178" s="136"/>
      <c r="Y178" s="136"/>
      <c r="Z178" s="136"/>
      <c r="AA178" s="136"/>
      <c r="AB178" s="133"/>
      <c r="AC178" s="467"/>
      <c r="AD178" s="467"/>
      <c r="AE178" s="467"/>
      <c r="AF178" s="467"/>
      <c r="AG178" s="467"/>
      <c r="AH178" s="467"/>
      <c r="AI178" s="467"/>
      <c r="AJ178" s="467"/>
      <c r="AK178" s="467"/>
      <c r="AL178" s="467"/>
      <c r="AM178" s="467"/>
      <c r="AN178" s="467"/>
      <c r="AO178" s="467"/>
      <c r="AP178" s="467"/>
      <c r="AQ178" s="467"/>
      <c r="AR178" s="467"/>
      <c r="AS178" s="467"/>
      <c r="AT178" s="467"/>
      <c r="AU178" s="467"/>
      <c r="AV178" s="467"/>
      <c r="AW178" s="467"/>
      <c r="AX178" s="467"/>
      <c r="AY178" s="467"/>
      <c r="AZ178" s="919"/>
      <c r="BA178" s="926"/>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343" customFormat="true" ht="15" customHeight="true" x14ac:dyDescent="0.2">
      <c r="A179" s="173"/>
      <c r="B179" s="167"/>
      <c r="C179" s="137"/>
      <c r="D179" s="136"/>
      <c r="E179" s="136"/>
      <c r="F179" s="136"/>
      <c r="G179" s="135"/>
      <c r="H179" s="134"/>
      <c r="I179" s="136"/>
      <c r="J179" s="136"/>
      <c r="K179" s="136"/>
      <c r="L179" s="133"/>
      <c r="M179" s="137"/>
      <c r="N179" s="136"/>
      <c r="O179" s="136"/>
      <c r="P179" s="136"/>
      <c r="Q179" s="135"/>
      <c r="R179" s="134"/>
      <c r="S179" s="136"/>
      <c r="T179" s="136"/>
      <c r="U179" s="136"/>
      <c r="V179" s="136"/>
      <c r="W179" s="136"/>
      <c r="X179" s="136"/>
      <c r="Y179" s="136"/>
      <c r="Z179" s="136"/>
      <c r="AA179" s="136"/>
      <c r="AB179" s="133"/>
      <c r="AC179" s="467"/>
      <c r="AD179" s="467"/>
      <c r="AE179" s="467"/>
      <c r="AF179" s="467"/>
      <c r="AG179" s="467"/>
      <c r="AH179" s="467"/>
      <c r="AI179" s="467"/>
      <c r="AJ179" s="467"/>
      <c r="AK179" s="467"/>
      <c r="AL179" s="467"/>
      <c r="AM179" s="467"/>
      <c r="AN179" s="467"/>
      <c r="AO179" s="467"/>
      <c r="AP179" s="467"/>
      <c r="AQ179" s="467"/>
      <c r="AR179" s="467"/>
      <c r="AS179" s="467"/>
      <c r="AT179" s="467"/>
      <c r="AU179" s="467"/>
      <c r="AV179" s="467"/>
      <c r="AW179" s="467"/>
      <c r="AX179" s="467"/>
      <c r="AY179" s="467"/>
      <c r="AZ179" s="919"/>
      <c r="BA179" s="926"/>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343" customFormat="true" ht="15" customHeight="true" x14ac:dyDescent="0.2">
      <c r="A180" s="173"/>
      <c r="B180" s="167"/>
      <c r="C180" s="137"/>
      <c r="D180" s="136"/>
      <c r="E180" s="136"/>
      <c r="F180" s="136"/>
      <c r="G180" s="135"/>
      <c r="H180" s="134"/>
      <c r="I180" s="136"/>
      <c r="J180" s="136"/>
      <c r="K180" s="136"/>
      <c r="L180" s="133"/>
      <c r="M180" s="137"/>
      <c r="N180" s="136"/>
      <c r="O180" s="136"/>
      <c r="P180" s="136"/>
      <c r="Q180" s="135"/>
      <c r="R180" s="134"/>
      <c r="S180" s="136"/>
      <c r="T180" s="136"/>
      <c r="U180" s="136"/>
      <c r="V180" s="136"/>
      <c r="W180" s="136"/>
      <c r="X180" s="136"/>
      <c r="Y180" s="136"/>
      <c r="Z180" s="136"/>
      <c r="AA180" s="136"/>
      <c r="AB180" s="133"/>
      <c r="AC180" s="467"/>
      <c r="AD180" s="467"/>
      <c r="AE180" s="467"/>
      <c r="AF180" s="467"/>
      <c r="AG180" s="467"/>
      <c r="AH180" s="467"/>
      <c r="AI180" s="467"/>
      <c r="AJ180" s="467"/>
      <c r="AK180" s="467"/>
      <c r="AL180" s="467"/>
      <c r="AM180" s="467"/>
      <c r="AN180" s="467"/>
      <c r="AO180" s="467"/>
      <c r="AP180" s="467"/>
      <c r="AQ180" s="467"/>
      <c r="AR180" s="467"/>
      <c r="AS180" s="467"/>
      <c r="AT180" s="467"/>
      <c r="AU180" s="467"/>
      <c r="AV180" s="467"/>
      <c r="AW180" s="467"/>
      <c r="AX180" s="467"/>
      <c r="AY180" s="467"/>
      <c r="AZ180" s="919"/>
      <c r="BA180" s="926"/>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343" customFormat="true" ht="15" customHeight="true" x14ac:dyDescent="0.2">
      <c r="A181" s="173"/>
      <c r="B181" s="167"/>
      <c r="C181" s="137"/>
      <c r="D181" s="136"/>
      <c r="E181" s="136"/>
      <c r="F181" s="136"/>
      <c r="G181" s="135"/>
      <c r="H181" s="134"/>
      <c r="I181" s="136"/>
      <c r="J181" s="136"/>
      <c r="K181" s="136"/>
      <c r="L181" s="133"/>
      <c r="M181" s="137"/>
      <c r="N181" s="136"/>
      <c r="O181" s="136"/>
      <c r="P181" s="136"/>
      <c r="Q181" s="135"/>
      <c r="R181" s="134"/>
      <c r="S181" s="136"/>
      <c r="T181" s="136"/>
      <c r="U181" s="136"/>
      <c r="V181" s="136"/>
      <c r="W181" s="136"/>
      <c r="X181" s="136"/>
      <c r="Y181" s="136"/>
      <c r="Z181" s="136"/>
      <c r="AA181" s="136"/>
      <c r="AB181" s="133"/>
      <c r="AC181" s="467"/>
      <c r="AD181" s="467"/>
      <c r="AE181" s="467"/>
      <c r="AF181" s="467"/>
      <c r="AG181" s="467"/>
      <c r="AH181" s="467"/>
      <c r="AI181" s="467"/>
      <c r="AJ181" s="467"/>
      <c r="AK181" s="467"/>
      <c r="AL181" s="467"/>
      <c r="AM181" s="467"/>
      <c r="AN181" s="467"/>
      <c r="AO181" s="467"/>
      <c r="AP181" s="467"/>
      <c r="AQ181" s="467"/>
      <c r="AR181" s="467"/>
      <c r="AS181" s="467"/>
      <c r="AT181" s="467"/>
      <c r="AU181" s="467"/>
      <c r="AV181" s="467"/>
      <c r="AW181" s="467"/>
      <c r="AX181" s="467"/>
      <c r="AY181" s="467"/>
      <c r="AZ181" s="919"/>
      <c r="BA181" s="926"/>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343" customFormat="true" ht="15" customHeight="true" x14ac:dyDescent="0.2">
      <c r="A182" s="173"/>
      <c r="B182" s="167"/>
      <c r="C182" s="137"/>
      <c r="D182" s="136"/>
      <c r="E182" s="136"/>
      <c r="F182" s="136"/>
      <c r="G182" s="135"/>
      <c r="H182" s="134"/>
      <c r="I182" s="136"/>
      <c r="J182" s="136"/>
      <c r="K182" s="136"/>
      <c r="L182" s="133"/>
      <c r="M182" s="137"/>
      <c r="N182" s="136"/>
      <c r="O182" s="136"/>
      <c r="P182" s="136"/>
      <c r="Q182" s="135"/>
      <c r="R182" s="134"/>
      <c r="S182" s="136"/>
      <c r="T182" s="136"/>
      <c r="U182" s="136"/>
      <c r="V182" s="136"/>
      <c r="W182" s="136"/>
      <c r="X182" s="136"/>
      <c r="Y182" s="136"/>
      <c r="Z182" s="136"/>
      <c r="AA182" s="136"/>
      <c r="AB182" s="133"/>
      <c r="AC182" s="467"/>
      <c r="AD182" s="467"/>
      <c r="AE182" s="467"/>
      <c r="AF182" s="467"/>
      <c r="AG182" s="467"/>
      <c r="AH182" s="467"/>
      <c r="AI182" s="467"/>
      <c r="AJ182" s="467"/>
      <c r="AK182" s="467"/>
      <c r="AL182" s="467"/>
      <c r="AM182" s="467"/>
      <c r="AN182" s="467"/>
      <c r="AO182" s="467"/>
      <c r="AP182" s="467"/>
      <c r="AQ182" s="467"/>
      <c r="AR182" s="467"/>
      <c r="AS182" s="467"/>
      <c r="AT182" s="467"/>
      <c r="AU182" s="467"/>
      <c r="AV182" s="467"/>
      <c r="AW182" s="467"/>
      <c r="AX182" s="467"/>
      <c r="AY182" s="467"/>
      <c r="AZ182" s="919"/>
      <c r="BA182" s="926"/>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343" customFormat="true" ht="15" customHeight="true" x14ac:dyDescent="0.2">
      <c r="A183" s="173"/>
      <c r="B183" s="167"/>
      <c r="C183" s="137"/>
      <c r="D183" s="136"/>
      <c r="E183" s="136"/>
      <c r="F183" s="136"/>
      <c r="G183" s="135"/>
      <c r="H183" s="134"/>
      <c r="I183" s="136"/>
      <c r="J183" s="136"/>
      <c r="K183" s="136"/>
      <c r="L183" s="133"/>
      <c r="M183" s="137"/>
      <c r="N183" s="136"/>
      <c r="O183" s="136"/>
      <c r="P183" s="136"/>
      <c r="Q183" s="135"/>
      <c r="R183" s="134"/>
      <c r="S183" s="136"/>
      <c r="T183" s="136"/>
      <c r="U183" s="136"/>
      <c r="V183" s="136"/>
      <c r="W183" s="136"/>
      <c r="X183" s="136"/>
      <c r="Y183" s="136"/>
      <c r="Z183" s="136"/>
      <c r="AA183" s="136"/>
      <c r="AB183" s="133"/>
      <c r="AC183" s="467"/>
      <c r="AD183" s="467"/>
      <c r="AE183" s="467"/>
      <c r="AF183" s="467"/>
      <c r="AG183" s="467"/>
      <c r="AH183" s="467"/>
      <c r="AI183" s="467"/>
      <c r="AJ183" s="467"/>
      <c r="AK183" s="467"/>
      <c r="AL183" s="467"/>
      <c r="AM183" s="467"/>
      <c r="AN183" s="467"/>
      <c r="AO183" s="467"/>
      <c r="AP183" s="467"/>
      <c r="AQ183" s="467"/>
      <c r="AR183" s="467"/>
      <c r="AS183" s="467"/>
      <c r="AT183" s="467"/>
      <c r="AU183" s="467"/>
      <c r="AV183" s="467"/>
      <c r="AW183" s="467"/>
      <c r="AX183" s="467"/>
      <c r="AY183" s="467"/>
      <c r="AZ183" s="919"/>
      <c r="BA183" s="926"/>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343" customFormat="true" ht="15" customHeight="true" x14ac:dyDescent="0.2">
      <c r="A184" s="173"/>
      <c r="B184" s="167"/>
      <c r="C184" s="137"/>
      <c r="D184" s="136"/>
      <c r="E184" s="136"/>
      <c r="F184" s="136"/>
      <c r="G184" s="135"/>
      <c r="H184" s="134"/>
      <c r="I184" s="136"/>
      <c r="J184" s="136"/>
      <c r="K184" s="136"/>
      <c r="L184" s="133"/>
      <c r="M184" s="137"/>
      <c r="N184" s="136"/>
      <c r="O184" s="136"/>
      <c r="P184" s="136"/>
      <c r="Q184" s="135"/>
      <c r="R184" s="134"/>
      <c r="S184" s="136"/>
      <c r="T184" s="136"/>
      <c r="U184" s="136"/>
      <c r="V184" s="136"/>
      <c r="W184" s="136"/>
      <c r="X184" s="136"/>
      <c r="Y184" s="136"/>
      <c r="Z184" s="136"/>
      <c r="AA184" s="136"/>
      <c r="AB184" s="133"/>
      <c r="AC184" s="467"/>
      <c r="AD184" s="467"/>
      <c r="AE184" s="467"/>
      <c r="AF184" s="467"/>
      <c r="AG184" s="467"/>
      <c r="AH184" s="467"/>
      <c r="AI184" s="467"/>
      <c r="AJ184" s="467"/>
      <c r="AK184" s="467"/>
      <c r="AL184" s="467"/>
      <c r="AM184" s="467"/>
      <c r="AN184" s="467"/>
      <c r="AO184" s="467"/>
      <c r="AP184" s="467"/>
      <c r="AQ184" s="467"/>
      <c r="AR184" s="467"/>
      <c r="AS184" s="467"/>
      <c r="AT184" s="467"/>
      <c r="AU184" s="467"/>
      <c r="AV184" s="467"/>
      <c r="AW184" s="467"/>
      <c r="AX184" s="467"/>
      <c r="AY184" s="467"/>
      <c r="AZ184" s="919"/>
      <c r="BA184" s="926"/>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343" customFormat="true" ht="15" customHeight="true" x14ac:dyDescent="0.2">
      <c r="A185" s="173"/>
      <c r="B185" s="167"/>
      <c r="C185" s="137"/>
      <c r="D185" s="136"/>
      <c r="E185" s="136"/>
      <c r="F185" s="136"/>
      <c r="G185" s="135"/>
      <c r="H185" s="134"/>
      <c r="I185" s="136"/>
      <c r="J185" s="136"/>
      <c r="K185" s="136"/>
      <c r="L185" s="133"/>
      <c r="M185" s="137"/>
      <c r="N185" s="136"/>
      <c r="O185" s="136"/>
      <c r="P185" s="136"/>
      <c r="Q185" s="135"/>
      <c r="R185" s="134"/>
      <c r="S185" s="136"/>
      <c r="T185" s="136"/>
      <c r="U185" s="136"/>
      <c r="V185" s="136"/>
      <c r="W185" s="136"/>
      <c r="X185" s="136"/>
      <c r="Y185" s="136"/>
      <c r="Z185" s="136"/>
      <c r="AA185" s="136"/>
      <c r="AB185" s="133"/>
      <c r="AC185" s="467"/>
      <c r="AD185" s="467"/>
      <c r="AE185" s="467"/>
      <c r="AF185" s="467"/>
      <c r="AG185" s="467"/>
      <c r="AH185" s="467"/>
      <c r="AI185" s="467"/>
      <c r="AJ185" s="467"/>
      <c r="AK185" s="467"/>
      <c r="AL185" s="467"/>
      <c r="AM185" s="467"/>
      <c r="AN185" s="467"/>
      <c r="AO185" s="467"/>
      <c r="AP185" s="467"/>
      <c r="AQ185" s="467"/>
      <c r="AR185" s="467"/>
      <c r="AS185" s="467"/>
      <c r="AT185" s="467"/>
      <c r="AU185" s="467"/>
      <c r="AV185" s="467"/>
      <c r="AW185" s="467"/>
      <c r="AX185" s="467"/>
      <c r="AY185" s="467"/>
      <c r="AZ185" s="919"/>
      <c r="BA185" s="926"/>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343" customFormat="true" ht="15" customHeight="true" x14ac:dyDescent="0.2">
      <c r="A186" s="173"/>
      <c r="B186" s="167"/>
      <c r="C186" s="137"/>
      <c r="D186" s="136"/>
      <c r="E186" s="136"/>
      <c r="F186" s="136"/>
      <c r="G186" s="135"/>
      <c r="H186" s="134"/>
      <c r="I186" s="136"/>
      <c r="J186" s="136"/>
      <c r="K186" s="136"/>
      <c r="L186" s="133"/>
      <c r="M186" s="137"/>
      <c r="N186" s="136"/>
      <c r="O186" s="136"/>
      <c r="P186" s="136"/>
      <c r="Q186" s="135"/>
      <c r="R186" s="134"/>
      <c r="S186" s="136"/>
      <c r="T186" s="136"/>
      <c r="U186" s="136"/>
      <c r="V186" s="136"/>
      <c r="W186" s="136"/>
      <c r="X186" s="136"/>
      <c r="Y186" s="136"/>
      <c r="Z186" s="136"/>
      <c r="AA186" s="136"/>
      <c r="AB186" s="133"/>
      <c r="AC186" s="467"/>
      <c r="AD186" s="467"/>
      <c r="AE186" s="467"/>
      <c r="AF186" s="467"/>
      <c r="AG186" s="467"/>
      <c r="AH186" s="467"/>
      <c r="AI186" s="467"/>
      <c r="AJ186" s="467"/>
      <c r="AK186" s="467"/>
      <c r="AL186" s="467"/>
      <c r="AM186" s="467"/>
      <c r="AN186" s="467"/>
      <c r="AO186" s="467"/>
      <c r="AP186" s="467"/>
      <c r="AQ186" s="467"/>
      <c r="AR186" s="467"/>
      <c r="AS186" s="467"/>
      <c r="AT186" s="467"/>
      <c r="AU186" s="467"/>
      <c r="AV186" s="467"/>
      <c r="AW186" s="467"/>
      <c r="AX186" s="467"/>
      <c r="AY186" s="467"/>
      <c r="AZ186" s="919"/>
      <c r="BA186" s="926"/>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343" customFormat="true" ht="15" customHeight="true" x14ac:dyDescent="0.2">
      <c r="A187" s="173"/>
      <c r="B187" s="167"/>
      <c r="C187" s="137"/>
      <c r="D187" s="136"/>
      <c r="E187" s="136"/>
      <c r="F187" s="136"/>
      <c r="G187" s="135"/>
      <c r="H187" s="134"/>
      <c r="I187" s="136"/>
      <c r="J187" s="136"/>
      <c r="K187" s="136"/>
      <c r="L187" s="133"/>
      <c r="M187" s="137"/>
      <c r="N187" s="136"/>
      <c r="O187" s="136"/>
      <c r="P187" s="136"/>
      <c r="Q187" s="135"/>
      <c r="R187" s="134"/>
      <c r="S187" s="136"/>
      <c r="T187" s="136"/>
      <c r="U187" s="136"/>
      <c r="V187" s="136"/>
      <c r="W187" s="136"/>
      <c r="X187" s="136"/>
      <c r="Y187" s="136"/>
      <c r="Z187" s="136"/>
      <c r="AA187" s="136"/>
      <c r="AB187" s="133"/>
      <c r="AC187" s="467"/>
      <c r="AD187" s="467"/>
      <c r="AE187" s="467"/>
      <c r="AF187" s="467"/>
      <c r="AG187" s="467"/>
      <c r="AH187" s="467"/>
      <c r="AI187" s="467"/>
      <c r="AJ187" s="467"/>
      <c r="AK187" s="467"/>
      <c r="AL187" s="467"/>
      <c r="AM187" s="467"/>
      <c r="AN187" s="467"/>
      <c r="AO187" s="467"/>
      <c r="AP187" s="467"/>
      <c r="AQ187" s="467"/>
      <c r="AR187" s="467"/>
      <c r="AS187" s="467"/>
      <c r="AT187" s="467"/>
      <c r="AU187" s="467"/>
      <c r="AV187" s="467"/>
      <c r="AW187" s="467"/>
      <c r="AX187" s="467"/>
      <c r="AY187" s="467"/>
      <c r="AZ187" s="919"/>
      <c r="BA187" s="926"/>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343" customFormat="true" ht="15" customHeight="true" x14ac:dyDescent="0.2">
      <c r="A188" s="173"/>
      <c r="B188" s="167"/>
      <c r="C188" s="137"/>
      <c r="D188" s="136"/>
      <c r="E188" s="136"/>
      <c r="F188" s="136"/>
      <c r="G188" s="135"/>
      <c r="H188" s="134"/>
      <c r="I188" s="136"/>
      <c r="J188" s="136"/>
      <c r="K188" s="136"/>
      <c r="L188" s="133"/>
      <c r="M188" s="137"/>
      <c r="N188" s="136"/>
      <c r="O188" s="136"/>
      <c r="P188" s="136"/>
      <c r="Q188" s="135"/>
      <c r="R188" s="134"/>
      <c r="S188" s="136"/>
      <c r="T188" s="136"/>
      <c r="U188" s="136"/>
      <c r="V188" s="136"/>
      <c r="W188" s="136"/>
      <c r="X188" s="136"/>
      <c r="Y188" s="136"/>
      <c r="Z188" s="136"/>
      <c r="AA188" s="136"/>
      <c r="AB188" s="133"/>
      <c r="AC188" s="467"/>
      <c r="AD188" s="467"/>
      <c r="AE188" s="467"/>
      <c r="AF188" s="467"/>
      <c r="AG188" s="467"/>
      <c r="AH188" s="467"/>
      <c r="AI188" s="467"/>
      <c r="AJ188" s="467"/>
      <c r="AK188" s="467"/>
      <c r="AL188" s="467"/>
      <c r="AM188" s="467"/>
      <c r="AN188" s="467"/>
      <c r="AO188" s="467"/>
      <c r="AP188" s="467"/>
      <c r="AQ188" s="467"/>
      <c r="AR188" s="467"/>
      <c r="AS188" s="467"/>
      <c r="AT188" s="467"/>
      <c r="AU188" s="467"/>
      <c r="AV188" s="467"/>
      <c r="AW188" s="467"/>
      <c r="AX188" s="467"/>
      <c r="AY188" s="467"/>
      <c r="AZ188" s="919"/>
      <c r="BA188" s="926"/>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343" customFormat="true" ht="15" customHeight="true" x14ac:dyDescent="0.2">
      <c r="A189" s="173"/>
      <c r="B189" s="167"/>
      <c r="C189" s="137"/>
      <c r="D189" s="136"/>
      <c r="E189" s="136"/>
      <c r="F189" s="136"/>
      <c r="G189" s="135"/>
      <c r="H189" s="134"/>
      <c r="I189" s="136"/>
      <c r="J189" s="136"/>
      <c r="K189" s="136"/>
      <c r="L189" s="133"/>
      <c r="M189" s="137"/>
      <c r="N189" s="136"/>
      <c r="O189" s="136"/>
      <c r="P189" s="136"/>
      <c r="Q189" s="135"/>
      <c r="R189" s="134"/>
      <c r="S189" s="136"/>
      <c r="T189" s="136"/>
      <c r="U189" s="136"/>
      <c r="V189" s="136"/>
      <c r="W189" s="136"/>
      <c r="X189" s="136"/>
      <c r="Y189" s="136"/>
      <c r="Z189" s="136"/>
      <c r="AA189" s="136"/>
      <c r="AB189" s="133"/>
      <c r="AC189" s="467"/>
      <c r="AD189" s="467"/>
      <c r="AE189" s="467"/>
      <c r="AF189" s="467"/>
      <c r="AG189" s="467"/>
      <c r="AH189" s="467"/>
      <c r="AI189" s="467"/>
      <c r="AJ189" s="467"/>
      <c r="AK189" s="467"/>
      <c r="AL189" s="467"/>
      <c r="AM189" s="467"/>
      <c r="AN189" s="467"/>
      <c r="AO189" s="467"/>
      <c r="AP189" s="467"/>
      <c r="AQ189" s="467"/>
      <c r="AR189" s="467"/>
      <c r="AS189" s="467"/>
      <c r="AT189" s="467"/>
      <c r="AU189" s="467"/>
      <c r="AV189" s="467"/>
      <c r="AW189" s="467"/>
      <c r="AX189" s="467"/>
      <c r="AY189" s="467"/>
      <c r="AZ189" s="919"/>
      <c r="BA189" s="926"/>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343" customFormat="true" ht="15" customHeight="true" x14ac:dyDescent="0.2">
      <c r="A190" s="173"/>
      <c r="B190" s="167"/>
      <c r="C190" s="137"/>
      <c r="D190" s="136"/>
      <c r="E190" s="136"/>
      <c r="F190" s="136"/>
      <c r="G190" s="135"/>
      <c r="H190" s="134"/>
      <c r="I190" s="136"/>
      <c r="J190" s="136"/>
      <c r="K190" s="136"/>
      <c r="L190" s="133"/>
      <c r="M190" s="137"/>
      <c r="N190" s="136"/>
      <c r="O190" s="136"/>
      <c r="P190" s="136"/>
      <c r="Q190" s="135"/>
      <c r="R190" s="134"/>
      <c r="S190" s="136"/>
      <c r="T190" s="136"/>
      <c r="U190" s="136"/>
      <c r="V190" s="136"/>
      <c r="W190" s="136"/>
      <c r="X190" s="136"/>
      <c r="Y190" s="136"/>
      <c r="Z190" s="136"/>
      <c r="AA190" s="136"/>
      <c r="AB190" s="133"/>
      <c r="AC190" s="467"/>
      <c r="AD190" s="467"/>
      <c r="AE190" s="467"/>
      <c r="AF190" s="467"/>
      <c r="AG190" s="467"/>
      <c r="AH190" s="467"/>
      <c r="AI190" s="467"/>
      <c r="AJ190" s="467"/>
      <c r="AK190" s="467"/>
      <c r="AL190" s="467"/>
      <c r="AM190" s="467"/>
      <c r="AN190" s="467"/>
      <c r="AO190" s="467"/>
      <c r="AP190" s="467"/>
      <c r="AQ190" s="467"/>
      <c r="AR190" s="467"/>
      <c r="AS190" s="467"/>
      <c r="AT190" s="467"/>
      <c r="AU190" s="467"/>
      <c r="AV190" s="467"/>
      <c r="AW190" s="467"/>
      <c r="AX190" s="467"/>
      <c r="AY190" s="467"/>
      <c r="AZ190" s="919"/>
      <c r="BA190" s="926"/>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343" customFormat="true" ht="15" customHeight="true" x14ac:dyDescent="0.2">
      <c r="A191" s="173"/>
      <c r="B191" s="167"/>
      <c r="C191" s="137"/>
      <c r="D191" s="136"/>
      <c r="E191" s="136"/>
      <c r="F191" s="136"/>
      <c r="G191" s="135"/>
      <c r="H191" s="134"/>
      <c r="I191" s="136"/>
      <c r="J191" s="136"/>
      <c r="K191" s="136"/>
      <c r="L191" s="133"/>
      <c r="M191" s="137"/>
      <c r="N191" s="136"/>
      <c r="O191" s="136"/>
      <c r="P191" s="136"/>
      <c r="Q191" s="135"/>
      <c r="R191" s="134"/>
      <c r="S191" s="136"/>
      <c r="T191" s="136"/>
      <c r="U191" s="136"/>
      <c r="V191" s="136"/>
      <c r="W191" s="136"/>
      <c r="X191" s="136"/>
      <c r="Y191" s="136"/>
      <c r="Z191" s="136"/>
      <c r="AA191" s="136"/>
      <c r="AB191" s="133"/>
      <c r="AC191" s="467"/>
      <c r="AD191" s="467"/>
      <c r="AE191" s="467"/>
      <c r="AF191" s="467"/>
      <c r="AG191" s="467"/>
      <c r="AH191" s="467"/>
      <c r="AI191" s="467"/>
      <c r="AJ191" s="467"/>
      <c r="AK191" s="467"/>
      <c r="AL191" s="467"/>
      <c r="AM191" s="467"/>
      <c r="AN191" s="467"/>
      <c r="AO191" s="467"/>
      <c r="AP191" s="467"/>
      <c r="AQ191" s="467"/>
      <c r="AR191" s="467"/>
      <c r="AS191" s="467"/>
      <c r="AT191" s="467"/>
      <c r="AU191" s="467"/>
      <c r="AV191" s="467"/>
      <c r="AW191" s="467"/>
      <c r="AX191" s="467"/>
      <c r="AY191" s="467"/>
      <c r="AZ191" s="919"/>
      <c r="BA191" s="926"/>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343" customFormat="true" ht="15" customHeight="true" x14ac:dyDescent="0.2">
      <c r="A192" s="173"/>
      <c r="B192" s="167"/>
      <c r="C192" s="137"/>
      <c r="D192" s="136"/>
      <c r="E192" s="136"/>
      <c r="F192" s="136"/>
      <c r="G192" s="135"/>
      <c r="H192" s="134"/>
      <c r="I192" s="136"/>
      <c r="J192" s="136"/>
      <c r="K192" s="136"/>
      <c r="L192" s="133"/>
      <c r="M192" s="137"/>
      <c r="N192" s="136"/>
      <c r="O192" s="136"/>
      <c r="P192" s="136"/>
      <c r="Q192" s="135"/>
      <c r="R192" s="134"/>
      <c r="S192" s="136"/>
      <c r="T192" s="136"/>
      <c r="U192" s="136"/>
      <c r="V192" s="136"/>
      <c r="W192" s="136"/>
      <c r="X192" s="136"/>
      <c r="Y192" s="136"/>
      <c r="Z192" s="136"/>
      <c r="AA192" s="136"/>
      <c r="AB192" s="133"/>
      <c r="AC192" s="467"/>
      <c r="AD192" s="467"/>
      <c r="AE192" s="467"/>
      <c r="AF192" s="467"/>
      <c r="AG192" s="467"/>
      <c r="AH192" s="467"/>
      <c r="AI192" s="467"/>
      <c r="AJ192" s="467"/>
      <c r="AK192" s="467"/>
      <c r="AL192" s="467"/>
      <c r="AM192" s="467"/>
      <c r="AN192" s="467"/>
      <c r="AO192" s="467"/>
      <c r="AP192" s="467"/>
      <c r="AQ192" s="467"/>
      <c r="AR192" s="467"/>
      <c r="AS192" s="467"/>
      <c r="AT192" s="467"/>
      <c r="AU192" s="467"/>
      <c r="AV192" s="467"/>
      <c r="AW192" s="467"/>
      <c r="AX192" s="467"/>
      <c r="AY192" s="467"/>
      <c r="AZ192" s="919"/>
      <c r="BA192" s="926"/>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343" customFormat="true" ht="15" customHeight="true" x14ac:dyDescent="0.2">
      <c r="A193" s="173"/>
      <c r="B193" s="167"/>
      <c r="C193" s="137"/>
      <c r="D193" s="136"/>
      <c r="E193" s="136"/>
      <c r="F193" s="136"/>
      <c r="G193" s="135"/>
      <c r="H193" s="134"/>
      <c r="I193" s="136"/>
      <c r="J193" s="136"/>
      <c r="K193" s="136"/>
      <c r="L193" s="133"/>
      <c r="M193" s="137"/>
      <c r="N193" s="136"/>
      <c r="O193" s="136"/>
      <c r="P193" s="136"/>
      <c r="Q193" s="135"/>
      <c r="R193" s="134"/>
      <c r="S193" s="136"/>
      <c r="T193" s="136"/>
      <c r="U193" s="136"/>
      <c r="V193" s="136"/>
      <c r="W193" s="136"/>
      <c r="X193" s="136"/>
      <c r="Y193" s="136"/>
      <c r="Z193" s="136"/>
      <c r="AA193" s="136"/>
      <c r="AB193" s="133"/>
      <c r="AC193" s="467"/>
      <c r="AD193" s="467"/>
      <c r="AE193" s="467"/>
      <c r="AF193" s="467"/>
      <c r="AG193" s="467"/>
      <c r="AH193" s="467"/>
      <c r="AI193" s="467"/>
      <c r="AJ193" s="467"/>
      <c r="AK193" s="467"/>
      <c r="AL193" s="467"/>
      <c r="AM193" s="467"/>
      <c r="AN193" s="467"/>
      <c r="AO193" s="467"/>
      <c r="AP193" s="467"/>
      <c r="AQ193" s="467"/>
      <c r="AR193" s="467"/>
      <c r="AS193" s="467"/>
      <c r="AT193" s="467"/>
      <c r="AU193" s="467"/>
      <c r="AV193" s="467"/>
      <c r="AW193" s="467"/>
      <c r="AX193" s="467"/>
      <c r="AY193" s="467"/>
      <c r="AZ193" s="919"/>
      <c r="BA193" s="926"/>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343" customFormat="true" ht="15" customHeight="true" x14ac:dyDescent="0.2">
      <c r="A194" s="173"/>
      <c r="B194" s="167"/>
      <c r="C194" s="137"/>
      <c r="D194" s="136"/>
      <c r="E194" s="136"/>
      <c r="F194" s="136"/>
      <c r="G194" s="135"/>
      <c r="H194" s="134"/>
      <c r="I194" s="136"/>
      <c r="J194" s="136"/>
      <c r="K194" s="136"/>
      <c r="L194" s="133"/>
      <c r="M194" s="137"/>
      <c r="N194" s="136"/>
      <c r="O194" s="136"/>
      <c r="P194" s="136"/>
      <c r="Q194" s="135"/>
      <c r="R194" s="134"/>
      <c r="S194" s="136"/>
      <c r="T194" s="136"/>
      <c r="U194" s="136"/>
      <c r="V194" s="136"/>
      <c r="W194" s="136"/>
      <c r="X194" s="136"/>
      <c r="Y194" s="136"/>
      <c r="Z194" s="136"/>
      <c r="AA194" s="136"/>
      <c r="AB194" s="133"/>
      <c r="AC194" s="467"/>
      <c r="AD194" s="467"/>
      <c r="AE194" s="467"/>
      <c r="AF194" s="467"/>
      <c r="AG194" s="467"/>
      <c r="AH194" s="467"/>
      <c r="AI194" s="467"/>
      <c r="AJ194" s="467"/>
      <c r="AK194" s="467"/>
      <c r="AL194" s="467"/>
      <c r="AM194" s="467"/>
      <c r="AN194" s="467"/>
      <c r="AO194" s="467"/>
      <c r="AP194" s="467"/>
      <c r="AQ194" s="467"/>
      <c r="AR194" s="467"/>
      <c r="AS194" s="467"/>
      <c r="AT194" s="467"/>
      <c r="AU194" s="467"/>
      <c r="AV194" s="467"/>
      <c r="AW194" s="467"/>
      <c r="AX194" s="467"/>
      <c r="AY194" s="467"/>
      <c r="AZ194" s="919"/>
      <c r="BA194" s="926"/>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43" customFormat="true" ht="15" customHeight="true" x14ac:dyDescent="0.2">
      <c r="A195" s="173"/>
      <c r="B195" s="167"/>
      <c r="C195" s="137"/>
      <c r="D195" s="136"/>
      <c r="E195" s="136"/>
      <c r="F195" s="136"/>
      <c r="G195" s="135"/>
      <c r="H195" s="134"/>
      <c r="I195" s="136"/>
      <c r="J195" s="136"/>
      <c r="K195" s="136"/>
      <c r="L195" s="133"/>
      <c r="M195" s="137"/>
      <c r="N195" s="136"/>
      <c r="O195" s="136"/>
      <c r="P195" s="136"/>
      <c r="Q195" s="135"/>
      <c r="R195" s="134"/>
      <c r="S195" s="136"/>
      <c r="T195" s="136"/>
      <c r="U195" s="136"/>
      <c r="V195" s="136"/>
      <c r="W195" s="136"/>
      <c r="X195" s="136"/>
      <c r="Y195" s="136"/>
      <c r="Z195" s="136"/>
      <c r="AA195" s="136"/>
      <c r="AB195" s="133"/>
      <c r="AC195" s="467"/>
      <c r="AD195" s="467"/>
      <c r="AE195" s="467"/>
      <c r="AF195" s="467"/>
      <c r="AG195" s="467"/>
      <c r="AH195" s="467"/>
      <c r="AI195" s="467"/>
      <c r="AJ195" s="467"/>
      <c r="AK195" s="467"/>
      <c r="AL195" s="467"/>
      <c r="AM195" s="467"/>
      <c r="AN195" s="467"/>
      <c r="AO195" s="467"/>
      <c r="AP195" s="467"/>
      <c r="AQ195" s="467"/>
      <c r="AR195" s="467"/>
      <c r="AS195" s="467"/>
      <c r="AT195" s="467"/>
      <c r="AU195" s="467"/>
      <c r="AV195" s="467"/>
      <c r="AW195" s="467"/>
      <c r="AX195" s="467"/>
      <c r="AY195" s="467"/>
      <c r="AZ195" s="919"/>
      <c r="BA195" s="926"/>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9" customFormat="true" ht="15" customHeight="true" x14ac:dyDescent="0.2">
      <c r="A196" s="197"/>
      <c r="B196" s="166"/>
      <c r="C196" s="132"/>
      <c r="D196" s="139"/>
      <c r="E196" s="139"/>
      <c r="F196" s="139"/>
      <c r="G196" s="138"/>
      <c r="H196" s="131"/>
      <c r="I196" s="139"/>
      <c r="J196" s="139"/>
      <c r="K196" s="139"/>
      <c r="L196" s="130"/>
      <c r="M196" s="132"/>
      <c r="N196" s="139"/>
      <c r="O196" s="139"/>
      <c r="P196" s="139"/>
      <c r="Q196" s="138"/>
      <c r="R196" s="131"/>
      <c r="S196" s="139"/>
      <c r="T196" s="139"/>
      <c r="U196" s="139"/>
      <c r="V196" s="139"/>
      <c r="W196" s="139"/>
      <c r="X196" s="139"/>
      <c r="Y196" s="139"/>
      <c r="Z196" s="139"/>
      <c r="AA196" s="139"/>
      <c r="AB196" s="13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376"/>
      <c r="BA196" s="926"/>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9" customFormat="true" ht="15" customHeight="true" x14ac:dyDescent="0.2">
      <c r="A197" s="197"/>
      <c r="B197" s="166"/>
      <c r="C197" s="132"/>
      <c r="D197" s="139"/>
      <c r="E197" s="139"/>
      <c r="F197" s="139"/>
      <c r="G197" s="138"/>
      <c r="H197" s="131"/>
      <c r="I197" s="139"/>
      <c r="J197" s="139"/>
      <c r="K197" s="139"/>
      <c r="L197" s="130"/>
      <c r="M197" s="132"/>
      <c r="N197" s="139"/>
      <c r="O197" s="139"/>
      <c r="P197" s="139"/>
      <c r="Q197" s="138"/>
      <c r="R197" s="131"/>
      <c r="S197" s="139"/>
      <c r="T197" s="139"/>
      <c r="U197" s="139"/>
      <c r="V197" s="139"/>
      <c r="W197" s="139"/>
      <c r="X197" s="139"/>
      <c r="Y197" s="139"/>
      <c r="Z197" s="139"/>
      <c r="AA197" s="139"/>
      <c r="AB197" s="13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376"/>
      <c r="BA197" s="926"/>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9" customFormat="true" ht="15" customHeight="true" x14ac:dyDescent="0.2">
      <c r="A198" s="197"/>
      <c r="B198" s="166"/>
      <c r="C198" s="132"/>
      <c r="D198" s="139"/>
      <c r="E198" s="139"/>
      <c r="F198" s="139"/>
      <c r="G198" s="138"/>
      <c r="H198" s="131"/>
      <c r="I198" s="139"/>
      <c r="J198" s="139"/>
      <c r="K198" s="139"/>
      <c r="L198" s="130"/>
      <c r="M198" s="132"/>
      <c r="N198" s="139"/>
      <c r="O198" s="139"/>
      <c r="P198" s="139"/>
      <c r="Q198" s="138"/>
      <c r="R198" s="131"/>
      <c r="S198" s="139"/>
      <c r="T198" s="139"/>
      <c r="U198" s="139"/>
      <c r="V198" s="139"/>
      <c r="W198" s="139"/>
      <c r="X198" s="139"/>
      <c r="Y198" s="139"/>
      <c r="Z198" s="139"/>
      <c r="AA198" s="139"/>
      <c r="AB198" s="13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376"/>
      <c r="BA198" s="926"/>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9" customFormat="true" ht="15" customHeight="true" x14ac:dyDescent="0.2">
      <c r="A199" s="197"/>
      <c r="B199" s="166"/>
      <c r="C199" s="132"/>
      <c r="D199" s="139"/>
      <c r="E199" s="139"/>
      <c r="F199" s="139"/>
      <c r="G199" s="138"/>
      <c r="H199" s="131"/>
      <c r="I199" s="139"/>
      <c r="J199" s="139"/>
      <c r="K199" s="139"/>
      <c r="L199" s="130"/>
      <c r="M199" s="132"/>
      <c r="N199" s="139"/>
      <c r="O199" s="139"/>
      <c r="P199" s="139"/>
      <c r="Q199" s="138"/>
      <c r="R199" s="131"/>
      <c r="S199" s="139"/>
      <c r="T199" s="139"/>
      <c r="U199" s="139"/>
      <c r="V199" s="139"/>
      <c r="W199" s="139"/>
      <c r="X199" s="139"/>
      <c r="Y199" s="139"/>
      <c r="Z199" s="139"/>
      <c r="AA199" s="139"/>
      <c r="AB199" s="13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376"/>
      <c r="BA199" s="926"/>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9" customFormat="true" ht="15" customHeight="true" x14ac:dyDescent="0.2">
      <c r="A200" s="197"/>
      <c r="B200" s="166"/>
      <c r="C200" s="132"/>
      <c r="D200" s="139"/>
      <c r="E200" s="139"/>
      <c r="F200" s="139"/>
      <c r="G200" s="138"/>
      <c r="H200" s="131"/>
      <c r="I200" s="139"/>
      <c r="J200" s="139"/>
      <c r="K200" s="139"/>
      <c r="L200" s="130"/>
      <c r="M200" s="132"/>
      <c r="N200" s="139"/>
      <c r="O200" s="139"/>
      <c r="P200" s="139"/>
      <c r="Q200" s="138"/>
      <c r="R200" s="131"/>
      <c r="S200" s="139"/>
      <c r="T200" s="139"/>
      <c r="U200" s="139"/>
      <c r="V200" s="139"/>
      <c r="W200" s="139"/>
      <c r="X200" s="139"/>
      <c r="Y200" s="139"/>
      <c r="Z200" s="139"/>
      <c r="AA200" s="139"/>
      <c r="AB200" s="13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376"/>
      <c r="BA200" s="926"/>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9" customFormat="true" ht="15" customHeight="true" x14ac:dyDescent="0.2">
      <c r="A201" s="197"/>
      <c r="B201" s="166"/>
      <c r="C201" s="132"/>
      <c r="D201" s="139"/>
      <c r="E201" s="139"/>
      <c r="F201" s="139"/>
      <c r="G201" s="138"/>
      <c r="H201" s="131"/>
      <c r="I201" s="139"/>
      <c r="J201" s="139"/>
      <c r="K201" s="139"/>
      <c r="L201" s="130"/>
      <c r="M201" s="132"/>
      <c r="N201" s="139"/>
      <c r="O201" s="139"/>
      <c r="P201" s="139"/>
      <c r="Q201" s="138"/>
      <c r="R201" s="131"/>
      <c r="S201" s="139"/>
      <c r="T201" s="139"/>
      <c r="U201" s="139"/>
      <c r="V201" s="139"/>
      <c r="W201" s="139"/>
      <c r="X201" s="139"/>
      <c r="Y201" s="139"/>
      <c r="Z201" s="139"/>
      <c r="AA201" s="139"/>
      <c r="AB201" s="13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376"/>
      <c r="BA201" s="926"/>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339" customFormat="true" ht="15" customHeight="true" x14ac:dyDescent="0.2">
      <c r="A202" s="197"/>
      <c r="B202" s="166"/>
      <c r="C202" s="132"/>
      <c r="D202" s="139"/>
      <c r="E202" s="139"/>
      <c r="F202" s="139"/>
      <c r="G202" s="138"/>
      <c r="H202" s="131"/>
      <c r="I202" s="139"/>
      <c r="J202" s="139"/>
      <c r="K202" s="139"/>
      <c r="L202" s="130"/>
      <c r="M202" s="132"/>
      <c r="N202" s="139"/>
      <c r="O202" s="139"/>
      <c r="P202" s="139"/>
      <c r="Q202" s="138"/>
      <c r="R202" s="131"/>
      <c r="S202" s="139"/>
      <c r="T202" s="139"/>
      <c r="U202" s="139"/>
      <c r="V202" s="139"/>
      <c r="W202" s="139"/>
      <c r="X202" s="139"/>
      <c r="Y202" s="139"/>
      <c r="Z202" s="139"/>
      <c r="AA202" s="139"/>
      <c r="AB202" s="130"/>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376"/>
      <c r="BA202" s="926"/>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530" customFormat="true" ht="15" customHeight="true" x14ac:dyDescent="0.2">
      <c r="A203" s="173"/>
      <c r="B203" s="167"/>
      <c r="C203" s="151"/>
      <c r="D203" s="150"/>
      <c r="E203" s="150"/>
      <c r="F203" s="150"/>
      <c r="G203" s="149"/>
      <c r="H203" s="148"/>
      <c r="I203" s="150"/>
      <c r="J203" s="150"/>
      <c r="K203" s="150"/>
      <c r="L203" s="147"/>
      <c r="M203" s="151"/>
      <c r="N203" s="150"/>
      <c r="O203" s="150"/>
      <c r="P203" s="150"/>
      <c r="Q203" s="149"/>
      <c r="R203" s="148"/>
      <c r="S203" s="150"/>
      <c r="T203" s="150"/>
      <c r="U203" s="150"/>
      <c r="V203" s="150"/>
      <c r="W203" s="150"/>
      <c r="X203" s="150"/>
      <c r="Y203" s="150"/>
      <c r="Z203" s="150"/>
      <c r="AA203" s="150"/>
      <c r="AB203" s="147"/>
      <c r="AC203" s="467"/>
      <c r="AD203" s="467"/>
      <c r="AE203" s="467"/>
      <c r="AF203" s="467"/>
      <c r="AG203" s="467"/>
      <c r="AH203" s="467"/>
      <c r="AI203" s="467"/>
      <c r="AJ203" s="467"/>
      <c r="AK203" s="467"/>
      <c r="AL203" s="467"/>
      <c r="AM203" s="467"/>
      <c r="AN203" s="467"/>
      <c r="AO203" s="467"/>
      <c r="AP203" s="467"/>
      <c r="AQ203" s="467"/>
      <c r="AR203" s="467"/>
      <c r="AS203" s="467"/>
      <c r="AT203" s="467"/>
      <c r="AU203" s="467"/>
      <c r="AV203" s="467"/>
      <c r="AW203" s="467"/>
      <c r="AX203" s="467"/>
      <c r="AY203" s="467"/>
      <c r="AZ203" s="919"/>
      <c r="BA203" s="926"/>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530" customFormat="true" ht="15" customHeight="true" x14ac:dyDescent="0.2">
      <c r="A204" s="173"/>
      <c r="B204" s="167"/>
      <c r="C204" s="151"/>
      <c r="D204" s="150"/>
      <c r="E204" s="150"/>
      <c r="F204" s="150"/>
      <c r="G204" s="149"/>
      <c r="H204" s="148"/>
      <c r="I204" s="150"/>
      <c r="J204" s="150"/>
      <c r="K204" s="150"/>
      <c r="L204" s="147"/>
      <c r="M204" s="151"/>
      <c r="N204" s="150"/>
      <c r="O204" s="150"/>
      <c r="P204" s="150"/>
      <c r="Q204" s="149"/>
      <c r="R204" s="148"/>
      <c r="S204" s="150"/>
      <c r="T204" s="150"/>
      <c r="U204" s="150"/>
      <c r="V204" s="150"/>
      <c r="W204" s="150"/>
      <c r="X204" s="150"/>
      <c r="Y204" s="150"/>
      <c r="Z204" s="150"/>
      <c r="AA204" s="150"/>
      <c r="AB204" s="147"/>
      <c r="AC204" s="467"/>
      <c r="AD204" s="467"/>
      <c r="AE204" s="467"/>
      <c r="AF204" s="467"/>
      <c r="AG204" s="467"/>
      <c r="AH204" s="467"/>
      <c r="AI204" s="467"/>
      <c r="AJ204" s="467"/>
      <c r="AK204" s="467"/>
      <c r="AL204" s="467"/>
      <c r="AM204" s="467"/>
      <c r="AN204" s="467"/>
      <c r="AO204" s="467"/>
      <c r="AP204" s="467"/>
      <c r="AQ204" s="467"/>
      <c r="AR204" s="467"/>
      <c r="AS204" s="467"/>
      <c r="AT204" s="467"/>
      <c r="AU204" s="467"/>
      <c r="AV204" s="467"/>
      <c r="AW204" s="467"/>
      <c r="AX204" s="467"/>
      <c r="AY204" s="467"/>
      <c r="AZ204" s="919"/>
      <c r="BA204" s="926"/>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530" customFormat="true" ht="15" customHeight="true" x14ac:dyDescent="0.2">
      <c r="A205" s="65"/>
      <c r="B205" s="55"/>
      <c r="C205" s="146"/>
      <c r="D205" s="145"/>
      <c r="E205" s="145"/>
      <c r="F205" s="145"/>
      <c r="G205" s="144"/>
      <c r="H205" s="143"/>
      <c r="I205" s="145"/>
      <c r="J205" s="145"/>
      <c r="K205" s="145"/>
      <c r="L205" s="142"/>
      <c r="M205" s="146"/>
      <c r="N205" s="145"/>
      <c r="O205" s="145"/>
      <c r="P205" s="145"/>
      <c r="Q205" s="144"/>
      <c r="R205" s="143"/>
      <c r="S205" s="145"/>
      <c r="T205" s="145"/>
      <c r="U205" s="145"/>
      <c r="V205" s="145"/>
      <c r="W205" s="145"/>
      <c r="X205" s="145"/>
      <c r="Y205" s="145"/>
      <c r="Z205" s="145"/>
      <c r="AA205" s="145"/>
      <c r="AB205" s="142"/>
      <c r="AC205" s="467"/>
      <c r="AD205" s="467"/>
      <c r="AE205" s="467"/>
      <c r="AF205" s="467"/>
      <c r="AG205" s="467"/>
      <c r="AH205" s="467"/>
      <c r="AI205" s="467"/>
      <c r="AJ205" s="467"/>
      <c r="AK205" s="467"/>
      <c r="AL205" s="467"/>
      <c r="AM205" s="467"/>
      <c r="AN205" s="467"/>
      <c r="AO205" s="467"/>
      <c r="AP205" s="467"/>
      <c r="AQ205" s="467"/>
      <c r="AR205" s="467"/>
      <c r="AS205" s="467"/>
      <c r="AT205" s="467"/>
      <c r="AU205" s="467"/>
      <c r="AV205" s="467"/>
      <c r="AW205" s="467"/>
      <c r="AX205" s="467"/>
      <c r="AY205" s="467"/>
      <c r="AZ205" s="919"/>
      <c r="BA205" s="926"/>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531" customFormat="true" ht="250.15" customHeight="true" x14ac:dyDescent="0.2">
      <c r="B206" s="530"/>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0"/>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19" customFormat="true" ht="18" customHeight="true" x14ac:dyDescent="0.2">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19" customFormat="true" ht="22.5" customHeight="true" x14ac:dyDescent="0.35">
      <c r="A208" s="1094" t="str">
        <f>A1026</f>
        <v>Mozambique</v>
      </c>
      <c r="B208" s="1095"/>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19" customFormat="true" ht="22.5" customHeight="true" x14ac:dyDescent="0.35">
      <c r="A209" s="346" t="str">
        <f>A1034</f>
        <v>2008</v>
      </c>
      <c r="B209" s="347"/>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19" customFormat="true" ht="22.5" customHeight="true" x14ac:dyDescent="0.35">
      <c r="A210" s="625" t="s">
        <v>112</v>
      </c>
      <c r="B210" s="349"/>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19" customFormat="true" ht="20.1" customHeight="true" x14ac:dyDescent="0.35">
      <c r="A211" s="351" t="s">
        <v>97</v>
      </c>
      <c r="B211" s="347"/>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19" customFormat="true" ht="15" customHeight="true" x14ac:dyDescent="0.2">
      <c r="A212" s="626" t="s">
        <v>98</v>
      </c>
      <c r="B212" s="384"/>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19" customFormat="true" ht="15" customHeight="true" x14ac:dyDescent="0.2">
      <c r="A213" s="360" t="s">
        <v>40</v>
      </c>
      <c r="B213" s="359"/>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19" customFormat="true" ht="15" customHeight="true" x14ac:dyDescent="0.2">
      <c r="A214" s="358" t="s">
        <v>39</v>
      </c>
      <c r="B214" s="359"/>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19" customFormat="true" ht="15" customHeight="true" x14ac:dyDescent="0.2">
      <c r="A215" s="358" t="s">
        <v>136</v>
      </c>
      <c r="B215" s="383" t="str">
        <f>A1025</f>
        <v>MICS08</v>
      </c>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19" customFormat="true" ht="15" customHeight="true" x14ac:dyDescent="0.2">
      <c r="A216" s="205"/>
      <c r="B216" s="207"/>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19" customFormat="true" ht="15" customHeight="true" x14ac:dyDescent="0.2">
      <c r="A217" s="205"/>
      <c r="B217" s="206"/>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19" customFormat="true" ht="18" customHeight="true" x14ac:dyDescent="0.2">
      <c r="A218" s="205"/>
      <c r="B218" s="207"/>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19" customFormat="true" ht="18" customHeight="true" x14ac:dyDescent="0.2">
      <c r="A219" s="204"/>
      <c r="B219" s="203"/>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343"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43" t="s">
        <v>142</v>
      </c>
      <c r="S220" s="456"/>
      <c r="T220" s="456"/>
      <c r="U220" s="456"/>
      <c r="V220" s="456"/>
      <c r="W220" s="456"/>
      <c r="X220" s="456"/>
      <c r="Y220" s="456"/>
      <c r="Z220" s="456"/>
      <c r="AA220" s="456"/>
      <c r="AB220" s="456"/>
      <c r="AC220" s="467"/>
      <c r="AD220" s="467"/>
      <c r="AE220" s="467"/>
      <c r="AF220" s="467"/>
      <c r="AG220" s="467"/>
      <c r="AH220" s="467"/>
      <c r="AI220" s="467"/>
      <c r="AJ220" s="467"/>
      <c r="AK220" s="467"/>
      <c r="AL220" s="467"/>
      <c r="AM220" s="467"/>
      <c r="AN220" s="467"/>
      <c r="AO220" s="467"/>
      <c r="AP220" s="467"/>
      <c r="AQ220" s="467"/>
      <c r="AR220" s="467"/>
      <c r="AS220" s="467"/>
      <c r="AT220" s="467"/>
      <c r="AU220" s="467"/>
      <c r="AV220" s="467"/>
      <c r="AW220" s="467"/>
      <c r="AX220" s="467"/>
      <c r="AY220" s="467"/>
      <c r="AZ220" s="919"/>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04"/>
      <c r="BR220" s="42" t="s">
        <v>142</v>
      </c>
      <c r="BS220" s="456"/>
      <c r="BT220" s="456"/>
      <c r="BU220" s="456"/>
      <c r="BV220" s="456"/>
      <c r="BW220" s="456"/>
      <c r="BX220" s="456"/>
      <c r="BY220" s="45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343"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28" t="s">
        <v>4</v>
      </c>
      <c r="R221" s="410" t="s">
        <v>238</v>
      </c>
      <c r="S221" s="634" t="s">
        <v>159</v>
      </c>
      <c r="T221" s="634" t="s">
        <v>160</v>
      </c>
      <c r="U221" s="634" t="s">
        <v>161</v>
      </c>
      <c r="V221" s="634" t="s">
        <v>162</v>
      </c>
      <c r="W221" s="634" t="s">
        <v>239</v>
      </c>
      <c r="X221" s="634" t="s">
        <v>164</v>
      </c>
      <c r="Y221" s="634" t="s">
        <v>165</v>
      </c>
      <c r="Z221" s="634" t="s">
        <v>166</v>
      </c>
      <c r="AA221" s="634" t="s">
        <v>167</v>
      </c>
      <c r="AB221" s="635" t="s">
        <v>240</v>
      </c>
      <c r="AC221" s="467"/>
      <c r="AD221" s="467"/>
      <c r="AE221" s="467"/>
      <c r="AF221" s="467"/>
      <c r="AG221" s="467"/>
      <c r="AH221" s="467"/>
      <c r="AI221" s="467"/>
      <c r="AJ221" s="467"/>
      <c r="AK221" s="467"/>
      <c r="AL221" s="467"/>
      <c r="AM221" s="467"/>
      <c r="AN221" s="467"/>
      <c r="AO221" s="467"/>
      <c r="AP221" s="467"/>
      <c r="AQ221" s="467"/>
      <c r="AR221" s="467"/>
      <c r="AS221" s="467"/>
      <c r="AT221" s="467"/>
      <c r="AU221" s="467"/>
      <c r="AV221" s="467"/>
      <c r="AW221" s="467"/>
      <c r="AX221" s="467"/>
      <c r="AY221" s="467"/>
      <c r="AZ221" s="919"/>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238</v>
      </c>
      <c r="BS221" s="598" t="s">
        <v>159</v>
      </c>
      <c r="BT221" s="598" t="s">
        <v>160</v>
      </c>
      <c r="BU221" s="598" t="s">
        <v>161</v>
      </c>
      <c r="BV221" s="598" t="s">
        <v>162</v>
      </c>
      <c r="BW221" s="598" t="s">
        <v>239</v>
      </c>
      <c r="BX221" s="598" t="s">
        <v>164</v>
      </c>
      <c r="BY221" s="599" t="s">
        <v>165</v>
      </c>
      <c r="BZ221" s="599" t="s">
        <v>166</v>
      </c>
      <c r="CA221" s="599" t="s">
        <v>167</v>
      </c>
      <c r="CB221" s="599" t="s">
        <v>240</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343" customFormat="true" ht="15" customHeight="true" x14ac:dyDescent="0.2">
      <c r="A222" s="1086" t="s">
        <v>36</v>
      </c>
      <c r="B222" s="407" t="s">
        <v>15</v>
      </c>
      <c r="C222" s="100" t="s">
        <v>35</v>
      </c>
      <c r="D222" s="97" t="s">
        <v>35</v>
      </c>
      <c r="E222" s="97" t="s">
        <v>35</v>
      </c>
      <c r="F222" s="97" t="s">
        <v>35</v>
      </c>
      <c r="G222" s="94" t="s">
        <v>35</v>
      </c>
      <c r="H222" s="91" t="s">
        <v>35</v>
      </c>
      <c r="I222" s="97" t="s">
        <v>35</v>
      </c>
      <c r="J222" s="97" t="s">
        <v>35</v>
      </c>
      <c r="K222" s="97" t="s">
        <v>35</v>
      </c>
      <c r="L222" s="88" t="s">
        <v>35</v>
      </c>
      <c r="M222" s="100" t="s">
        <v>35</v>
      </c>
      <c r="N222" s="97" t="s">
        <v>35</v>
      </c>
      <c r="O222" s="97" t="s">
        <v>35</v>
      </c>
      <c r="P222" s="97" t="s">
        <v>35</v>
      </c>
      <c r="Q222" s="94" t="s">
        <v>35</v>
      </c>
      <c r="R222" s="91" t="s">
        <v>35</v>
      </c>
      <c r="S222" s="97" t="s">
        <v>35</v>
      </c>
      <c r="T222" s="97" t="s">
        <v>35</v>
      </c>
      <c r="U222" s="97" t="s">
        <v>35</v>
      </c>
      <c r="V222" s="97" t="s">
        <v>35</v>
      </c>
      <c r="W222" s="97" t="s">
        <v>35</v>
      </c>
      <c r="X222" s="97" t="s">
        <v>35</v>
      </c>
      <c r="Y222" s="97" t="s">
        <v>35</v>
      </c>
      <c r="Z222" s="97" t="s">
        <v>35</v>
      </c>
      <c r="AA222" s="97" t="s">
        <v>35</v>
      </c>
      <c r="AB222" s="88" t="s">
        <v>35</v>
      </c>
      <c r="AC222" s="467"/>
      <c r="AD222" s="467"/>
      <c r="AE222" s="467"/>
      <c r="AF222" s="467"/>
      <c r="AG222" s="467"/>
      <c r="AH222" s="467"/>
      <c r="AI222" s="467"/>
      <c r="AJ222" s="467"/>
      <c r="AK222" s="467"/>
      <c r="AL222" s="467"/>
      <c r="AM222" s="467"/>
      <c r="AN222" s="467"/>
      <c r="AO222" s="467"/>
      <c r="AP222" s="467"/>
      <c r="AQ222" s="467"/>
      <c r="AR222" s="467"/>
      <c r="AS222" s="467"/>
      <c r="AT222" s="467"/>
      <c r="AU222" s="467"/>
      <c r="AV222" s="467"/>
      <c r="AW222" s="467"/>
      <c r="AX222" s="467"/>
      <c r="AY222" s="467"/>
      <c r="AZ222" s="919"/>
      <c r="BA222" s="1114" t="s">
        <v>36</v>
      </c>
      <c r="BB222" s="624" t="s">
        <v>15</v>
      </c>
      <c r="BC222" s="87" t="s">
        <v>35</v>
      </c>
      <c r="BD222" s="83" t="s">
        <v>35</v>
      </c>
      <c r="BE222" s="83" t="s">
        <v>35</v>
      </c>
      <c r="BF222" s="83" t="s">
        <v>35</v>
      </c>
      <c r="BG222" s="78" t="s">
        <v>35</v>
      </c>
      <c r="BH222" s="87" t="s">
        <v>35</v>
      </c>
      <c r="BI222" s="83" t="s">
        <v>35</v>
      </c>
      <c r="BJ222" s="83" t="s">
        <v>35</v>
      </c>
      <c r="BK222" s="83" t="s">
        <v>35</v>
      </c>
      <c r="BL222" s="78" t="s">
        <v>35</v>
      </c>
      <c r="BM222" s="87" t="s">
        <v>35</v>
      </c>
      <c r="BN222" s="83" t="s">
        <v>35</v>
      </c>
      <c r="BO222" s="83" t="s">
        <v>35</v>
      </c>
      <c r="BP222" s="83" t="s">
        <v>35</v>
      </c>
      <c r="BQ222" s="78" t="s">
        <v>35</v>
      </c>
      <c r="BR222" s="87" t="s">
        <v>35</v>
      </c>
      <c r="BS222" s="83" t="s">
        <v>35</v>
      </c>
      <c r="BT222" s="83" t="s">
        <v>35</v>
      </c>
      <c r="BU222" s="83" t="s">
        <v>35</v>
      </c>
      <c r="BV222" s="83" t="s">
        <v>35</v>
      </c>
      <c r="BW222" s="83" t="s">
        <v>35</v>
      </c>
      <c r="BX222" s="83" t="s">
        <v>35</v>
      </c>
      <c r="BY222" s="71" t="s">
        <v>35</v>
      </c>
      <c r="BZ222" s="71" t="s">
        <v>35</v>
      </c>
      <c r="CA222" s="71" t="s">
        <v>35</v>
      </c>
      <c r="CB222" s="71" t="s">
        <v>35</v>
      </c>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2"/>
    </row>
    <row r="223" s="343" customFormat="true" ht="15" customHeight="true" x14ac:dyDescent="0.2">
      <c r="A223" s="1087"/>
      <c r="B223" s="408" t="s">
        <v>16</v>
      </c>
      <c r="C223" s="102" t="s">
        <v>35</v>
      </c>
      <c r="D223" s="99" t="s">
        <v>35</v>
      </c>
      <c r="E223" s="99" t="s">
        <v>35</v>
      </c>
      <c r="F223" s="99" t="s">
        <v>35</v>
      </c>
      <c r="G223" s="96" t="s">
        <v>35</v>
      </c>
      <c r="H223" s="93" t="s">
        <v>35</v>
      </c>
      <c r="I223" s="99" t="s">
        <v>35</v>
      </c>
      <c r="J223" s="99" t="s">
        <v>35</v>
      </c>
      <c r="K223" s="99" t="s">
        <v>35</v>
      </c>
      <c r="L223" s="90" t="s">
        <v>35</v>
      </c>
      <c r="M223" s="102" t="s">
        <v>35</v>
      </c>
      <c r="N223" s="99" t="s">
        <v>35</v>
      </c>
      <c r="O223" s="99" t="s">
        <v>35</v>
      </c>
      <c r="P223" s="99" t="s">
        <v>35</v>
      </c>
      <c r="Q223" s="96" t="s">
        <v>35</v>
      </c>
      <c r="R223" s="93" t="s">
        <v>35</v>
      </c>
      <c r="S223" s="99" t="s">
        <v>35</v>
      </c>
      <c r="T223" s="99" t="s">
        <v>35</v>
      </c>
      <c r="U223" s="99" t="s">
        <v>35</v>
      </c>
      <c r="V223" s="99" t="s">
        <v>35</v>
      </c>
      <c r="W223" s="99" t="s">
        <v>35</v>
      </c>
      <c r="X223" s="99" t="s">
        <v>35</v>
      </c>
      <c r="Y223" s="99" t="s">
        <v>35</v>
      </c>
      <c r="Z223" s="99" t="s">
        <v>35</v>
      </c>
      <c r="AA223" s="99" t="s">
        <v>35</v>
      </c>
      <c r="AB223" s="90" t="s">
        <v>35</v>
      </c>
      <c r="AC223" s="467"/>
      <c r="AD223" s="467"/>
      <c r="AE223" s="467"/>
      <c r="AF223" s="467"/>
      <c r="AG223" s="467"/>
      <c r="AH223" s="467"/>
      <c r="AI223" s="467"/>
      <c r="AJ223" s="467"/>
      <c r="AK223" s="467"/>
      <c r="AL223" s="467"/>
      <c r="AM223" s="467"/>
      <c r="AN223" s="467"/>
      <c r="AO223" s="467"/>
      <c r="AP223" s="467"/>
      <c r="AQ223" s="467"/>
      <c r="AR223" s="467"/>
      <c r="AS223" s="467"/>
      <c r="AT223" s="467"/>
      <c r="AU223" s="467"/>
      <c r="AV223" s="467"/>
      <c r="AW223" s="467"/>
      <c r="AX223" s="467"/>
      <c r="AY223" s="467"/>
      <c r="AZ223" s="919"/>
      <c r="BA223" s="1115"/>
      <c r="BB223" s="622" t="s">
        <v>16</v>
      </c>
      <c r="BC223" s="86" t="s">
        <v>35</v>
      </c>
      <c r="BD223" s="82" t="s">
        <v>35</v>
      </c>
      <c r="BE223" s="82" t="s">
        <v>35</v>
      </c>
      <c r="BF223" s="82" t="s">
        <v>35</v>
      </c>
      <c r="BG223" s="77" t="s">
        <v>35</v>
      </c>
      <c r="BH223" s="86" t="s">
        <v>35</v>
      </c>
      <c r="BI223" s="82" t="s">
        <v>35</v>
      </c>
      <c r="BJ223" s="82" t="s">
        <v>35</v>
      </c>
      <c r="BK223" s="82" t="s">
        <v>35</v>
      </c>
      <c r="BL223" s="77" t="s">
        <v>35</v>
      </c>
      <c r="BM223" s="86" t="s">
        <v>35</v>
      </c>
      <c r="BN223" s="82" t="s">
        <v>35</v>
      </c>
      <c r="BO223" s="82" t="s">
        <v>35</v>
      </c>
      <c r="BP223" s="82" t="s">
        <v>35</v>
      </c>
      <c r="BQ223" s="77" t="s">
        <v>35</v>
      </c>
      <c r="BR223" s="86" t="s">
        <v>35</v>
      </c>
      <c r="BS223" s="82" t="s">
        <v>35</v>
      </c>
      <c r="BT223" s="82" t="s">
        <v>35</v>
      </c>
      <c r="BU223" s="82" t="s">
        <v>35</v>
      </c>
      <c r="BV223" s="82" t="s">
        <v>35</v>
      </c>
      <c r="BW223" s="82" t="s">
        <v>35</v>
      </c>
      <c r="BX223" s="82" t="s">
        <v>35</v>
      </c>
      <c r="BY223" s="70" t="s">
        <v>35</v>
      </c>
      <c r="BZ223" s="70" t="s">
        <v>35</v>
      </c>
      <c r="CA223" s="70" t="s">
        <v>35</v>
      </c>
      <c r="CB223" s="70" t="s">
        <v>35</v>
      </c>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2"/>
    </row>
    <row r="224" s="343" customFormat="true" ht="15" customHeight="true" x14ac:dyDescent="0.2">
      <c r="A224" s="1088"/>
      <c r="B224" s="409" t="s">
        <v>20</v>
      </c>
      <c r="C224" s="102" t="s">
        <v>35</v>
      </c>
      <c r="D224" s="99" t="s">
        <v>35</v>
      </c>
      <c r="E224" s="99" t="s">
        <v>35</v>
      </c>
      <c r="F224" s="99" t="s">
        <v>35</v>
      </c>
      <c r="G224" s="96" t="s">
        <v>35</v>
      </c>
      <c r="H224" s="93" t="s">
        <v>35</v>
      </c>
      <c r="I224" s="99" t="s">
        <v>35</v>
      </c>
      <c r="J224" s="99" t="s">
        <v>35</v>
      </c>
      <c r="K224" s="99" t="s">
        <v>35</v>
      </c>
      <c r="L224" s="90" t="s">
        <v>35</v>
      </c>
      <c r="M224" s="102" t="s">
        <v>35</v>
      </c>
      <c r="N224" s="99" t="s">
        <v>35</v>
      </c>
      <c r="O224" s="99" t="s">
        <v>35</v>
      </c>
      <c r="P224" s="99" t="s">
        <v>35</v>
      </c>
      <c r="Q224" s="96" t="s">
        <v>35</v>
      </c>
      <c r="R224" s="93" t="s">
        <v>35</v>
      </c>
      <c r="S224" s="99" t="s">
        <v>35</v>
      </c>
      <c r="T224" s="99" t="s">
        <v>35</v>
      </c>
      <c r="U224" s="99" t="s">
        <v>35</v>
      </c>
      <c r="V224" s="99" t="s">
        <v>35</v>
      </c>
      <c r="W224" s="99" t="s">
        <v>35</v>
      </c>
      <c r="X224" s="99" t="s">
        <v>35</v>
      </c>
      <c r="Y224" s="99" t="s">
        <v>35</v>
      </c>
      <c r="Z224" s="99" t="s">
        <v>35</v>
      </c>
      <c r="AA224" s="99" t="s">
        <v>35</v>
      </c>
      <c r="AB224" s="90" t="s">
        <v>35</v>
      </c>
      <c r="AC224" s="467"/>
      <c r="AD224" s="467"/>
      <c r="AE224" s="467"/>
      <c r="AF224" s="467"/>
      <c r="AG224" s="467"/>
      <c r="AH224" s="467"/>
      <c r="AI224" s="467"/>
      <c r="AJ224" s="467"/>
      <c r="AK224" s="467"/>
      <c r="AL224" s="467"/>
      <c r="AM224" s="467"/>
      <c r="AN224" s="467"/>
      <c r="AO224" s="467"/>
      <c r="AP224" s="467"/>
      <c r="AQ224" s="467"/>
      <c r="AR224" s="467"/>
      <c r="AS224" s="467"/>
      <c r="AT224" s="467"/>
      <c r="AU224" s="467"/>
      <c r="AV224" s="467"/>
      <c r="AW224" s="467"/>
      <c r="AX224" s="467"/>
      <c r="AY224" s="467"/>
      <c r="AZ224" s="919"/>
      <c r="BA224" s="1115"/>
      <c r="BB224" s="622" t="s">
        <v>20</v>
      </c>
      <c r="BC224" s="86" t="s">
        <v>35</v>
      </c>
      <c r="BD224" s="82" t="s">
        <v>35</v>
      </c>
      <c r="BE224" s="82" t="s">
        <v>35</v>
      </c>
      <c r="BF224" s="82" t="s">
        <v>35</v>
      </c>
      <c r="BG224" s="77" t="s">
        <v>35</v>
      </c>
      <c r="BH224" s="86" t="s">
        <v>35</v>
      </c>
      <c r="BI224" s="82" t="s">
        <v>35</v>
      </c>
      <c r="BJ224" s="82" t="s">
        <v>35</v>
      </c>
      <c r="BK224" s="82" t="s">
        <v>35</v>
      </c>
      <c r="BL224" s="77" t="s">
        <v>35</v>
      </c>
      <c r="BM224" s="86" t="s">
        <v>35</v>
      </c>
      <c r="BN224" s="82" t="s">
        <v>35</v>
      </c>
      <c r="BO224" s="82" t="s">
        <v>35</v>
      </c>
      <c r="BP224" s="82" t="s">
        <v>35</v>
      </c>
      <c r="BQ224" s="77" t="s">
        <v>35</v>
      </c>
      <c r="BR224" s="86" t="s">
        <v>35</v>
      </c>
      <c r="BS224" s="82" t="s">
        <v>35</v>
      </c>
      <c r="BT224" s="82" t="s">
        <v>35</v>
      </c>
      <c r="BU224" s="82" t="s">
        <v>35</v>
      </c>
      <c r="BV224" s="82" t="s">
        <v>35</v>
      </c>
      <c r="BW224" s="82" t="s">
        <v>35</v>
      </c>
      <c r="BX224" s="82" t="s">
        <v>35</v>
      </c>
      <c r="BY224" s="70" t="s">
        <v>35</v>
      </c>
      <c r="BZ224" s="70" t="s">
        <v>35</v>
      </c>
      <c r="CA224" s="70" t="s">
        <v>35</v>
      </c>
      <c r="CB224" s="70" t="s">
        <v>35</v>
      </c>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2"/>
    </row>
    <row r="225" s="343" customFormat="true" ht="15" customHeight="true" x14ac:dyDescent="0.2">
      <c r="A225" s="58"/>
      <c r="B225" s="64"/>
      <c r="C225" s="63"/>
      <c r="D225" s="187"/>
      <c r="E225" s="187"/>
      <c r="F225" s="187"/>
      <c r="G225" s="176"/>
      <c r="H225" s="62"/>
      <c r="I225" s="187"/>
      <c r="J225" s="187"/>
      <c r="K225" s="187"/>
      <c r="L225" s="182"/>
      <c r="M225" s="63"/>
      <c r="N225" s="187"/>
      <c r="O225" s="187"/>
      <c r="P225" s="187"/>
      <c r="Q225" s="176"/>
      <c r="R225" s="62"/>
      <c r="S225" s="187"/>
      <c r="T225" s="187"/>
      <c r="U225" s="187"/>
      <c r="V225" s="187"/>
      <c r="W225" s="187"/>
      <c r="X225" s="187"/>
      <c r="Y225" s="187"/>
      <c r="Z225" s="187"/>
      <c r="AA225" s="187"/>
      <c r="AB225" s="182"/>
      <c r="AC225" s="467"/>
      <c r="AD225" s="467"/>
      <c r="AE225" s="467"/>
      <c r="AF225" s="467"/>
      <c r="AG225" s="467"/>
      <c r="AH225" s="467"/>
      <c r="AI225" s="467"/>
      <c r="AJ225" s="467"/>
      <c r="AK225" s="467"/>
      <c r="AL225" s="467"/>
      <c r="AM225" s="467"/>
      <c r="AN225" s="467"/>
      <c r="AO225" s="467"/>
      <c r="AP225" s="467"/>
      <c r="AQ225" s="467"/>
      <c r="AR225" s="467"/>
      <c r="AS225" s="467"/>
      <c r="AT225" s="467"/>
      <c r="AU225" s="467"/>
      <c r="AV225" s="467"/>
      <c r="AW225" s="467"/>
      <c r="AX225" s="467"/>
      <c r="AY225" s="467"/>
      <c r="AZ225" s="919"/>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343" customFormat="true" ht="15" customHeight="true" x14ac:dyDescent="0.2">
      <c r="A226" s="173"/>
      <c r="B226" s="167"/>
      <c r="C226" s="185"/>
      <c r="D226" s="184"/>
      <c r="E226" s="184"/>
      <c r="F226" s="184"/>
      <c r="G226" s="174"/>
      <c r="H226" s="177"/>
      <c r="I226" s="184"/>
      <c r="J226" s="184"/>
      <c r="K226" s="184"/>
      <c r="L226" s="180"/>
      <c r="M226" s="185"/>
      <c r="N226" s="184"/>
      <c r="O226" s="184"/>
      <c r="P226" s="184"/>
      <c r="Q226" s="174"/>
      <c r="R226" s="177"/>
      <c r="S226" s="184"/>
      <c r="T226" s="184"/>
      <c r="U226" s="184"/>
      <c r="V226" s="184"/>
      <c r="W226" s="184"/>
      <c r="X226" s="184"/>
      <c r="Y226" s="184"/>
      <c r="Z226" s="184"/>
      <c r="AA226" s="184"/>
      <c r="AB226" s="180"/>
      <c r="AC226" s="467"/>
      <c r="AD226" s="467"/>
      <c r="AE226" s="467"/>
      <c r="AF226" s="467"/>
      <c r="AG226" s="467"/>
      <c r="AH226" s="467"/>
      <c r="AI226" s="467"/>
      <c r="AJ226" s="467"/>
      <c r="AK226" s="467"/>
      <c r="AL226" s="467"/>
      <c r="AM226" s="467"/>
      <c r="AN226" s="467"/>
      <c r="AO226" s="467"/>
      <c r="AP226" s="467"/>
      <c r="AQ226" s="467"/>
      <c r="AR226" s="467"/>
      <c r="AS226" s="467"/>
      <c r="AT226" s="467"/>
      <c r="AU226" s="467"/>
      <c r="AV226" s="467"/>
      <c r="AW226" s="467"/>
      <c r="AX226" s="467"/>
      <c r="AY226" s="467"/>
      <c r="AZ226" s="919"/>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343" customFormat="true" ht="15" customHeight="true" x14ac:dyDescent="0.2">
      <c r="A227" s="173"/>
      <c r="B227" s="167"/>
      <c r="C227" s="185"/>
      <c r="D227" s="184"/>
      <c r="E227" s="184"/>
      <c r="F227" s="184"/>
      <c r="G227" s="174"/>
      <c r="H227" s="177"/>
      <c r="I227" s="184"/>
      <c r="J227" s="184"/>
      <c r="K227" s="184"/>
      <c r="L227" s="180"/>
      <c r="M227" s="185"/>
      <c r="N227" s="184"/>
      <c r="O227" s="184"/>
      <c r="P227" s="184"/>
      <c r="Q227" s="174"/>
      <c r="R227" s="177"/>
      <c r="S227" s="184"/>
      <c r="T227" s="184"/>
      <c r="U227" s="184"/>
      <c r="V227" s="184"/>
      <c r="W227" s="184"/>
      <c r="X227" s="184"/>
      <c r="Y227" s="184"/>
      <c r="Z227" s="184"/>
      <c r="AA227" s="184"/>
      <c r="AB227" s="180"/>
      <c r="AC227" s="467"/>
      <c r="AD227" s="467"/>
      <c r="AE227" s="467"/>
      <c r="AF227" s="467"/>
      <c r="AG227" s="467"/>
      <c r="AH227" s="467"/>
      <c r="AI227" s="467"/>
      <c r="AJ227" s="467"/>
      <c r="AK227" s="467"/>
      <c r="AL227" s="467"/>
      <c r="AM227" s="467"/>
      <c r="AN227" s="467"/>
      <c r="AO227" s="467"/>
      <c r="AP227" s="467"/>
      <c r="AQ227" s="467"/>
      <c r="AR227" s="467"/>
      <c r="AS227" s="467"/>
      <c r="AT227" s="467"/>
      <c r="AU227" s="467"/>
      <c r="AV227" s="467"/>
      <c r="AW227" s="467"/>
      <c r="AX227" s="467"/>
      <c r="AY227" s="467"/>
      <c r="AZ227" s="919"/>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343" customFormat="true" ht="15" customHeight="true" x14ac:dyDescent="0.2">
      <c r="A228" s="173"/>
      <c r="B228" s="167"/>
      <c r="C228" s="137"/>
      <c r="D228" s="136"/>
      <c r="E228" s="136"/>
      <c r="F228" s="136"/>
      <c r="G228" s="135"/>
      <c r="H228" s="134"/>
      <c r="I228" s="136"/>
      <c r="J228" s="136"/>
      <c r="K228" s="136"/>
      <c r="L228" s="133"/>
      <c r="M228" s="137"/>
      <c r="N228" s="136"/>
      <c r="O228" s="136"/>
      <c r="P228" s="136"/>
      <c r="Q228" s="135"/>
      <c r="R228" s="134"/>
      <c r="S228" s="136"/>
      <c r="T228" s="136"/>
      <c r="U228" s="136"/>
      <c r="V228" s="136"/>
      <c r="W228" s="136"/>
      <c r="X228" s="136"/>
      <c r="Y228" s="136"/>
      <c r="Z228" s="136"/>
      <c r="AA228" s="136"/>
      <c r="AB228" s="133"/>
      <c r="AC228" s="467"/>
      <c r="AD228" s="467"/>
      <c r="AE228" s="467"/>
      <c r="AF228" s="467"/>
      <c r="AG228" s="467"/>
      <c r="AH228" s="467"/>
      <c r="AI228" s="467"/>
      <c r="AJ228" s="467"/>
      <c r="AK228" s="467"/>
      <c r="AL228" s="467"/>
      <c r="AM228" s="467"/>
      <c r="AN228" s="467"/>
      <c r="AO228" s="467"/>
      <c r="AP228" s="467"/>
      <c r="AQ228" s="467"/>
      <c r="AR228" s="467"/>
      <c r="AS228" s="467"/>
      <c r="AT228" s="467"/>
      <c r="AU228" s="467"/>
      <c r="AV228" s="467"/>
      <c r="AW228" s="467"/>
      <c r="AX228" s="467"/>
      <c r="AY228" s="467"/>
      <c r="AZ228" s="919"/>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343" customFormat="true" ht="15" customHeight="true" x14ac:dyDescent="0.2">
      <c r="A229" s="173"/>
      <c r="B229" s="167"/>
      <c r="C229" s="137"/>
      <c r="D229" s="136"/>
      <c r="E229" s="136"/>
      <c r="F229" s="136"/>
      <c r="G229" s="135"/>
      <c r="H229" s="134"/>
      <c r="I229" s="136"/>
      <c r="J229" s="136"/>
      <c r="K229" s="136"/>
      <c r="L229" s="133"/>
      <c r="M229" s="137"/>
      <c r="N229" s="136"/>
      <c r="O229" s="136"/>
      <c r="P229" s="136"/>
      <c r="Q229" s="135"/>
      <c r="R229" s="134"/>
      <c r="S229" s="136"/>
      <c r="T229" s="136"/>
      <c r="U229" s="136"/>
      <c r="V229" s="136"/>
      <c r="W229" s="136"/>
      <c r="X229" s="136"/>
      <c r="Y229" s="136"/>
      <c r="Z229" s="136"/>
      <c r="AA229" s="136"/>
      <c r="AB229" s="133"/>
      <c r="AC229" s="467"/>
      <c r="AD229" s="467"/>
      <c r="AE229" s="467"/>
      <c r="AF229" s="467"/>
      <c r="AG229" s="467"/>
      <c r="AH229" s="467"/>
      <c r="AI229" s="467"/>
      <c r="AJ229" s="467"/>
      <c r="AK229" s="467"/>
      <c r="AL229" s="467"/>
      <c r="AM229" s="467"/>
      <c r="AN229" s="467"/>
      <c r="AO229" s="467"/>
      <c r="AP229" s="467"/>
      <c r="AQ229" s="467"/>
      <c r="AR229" s="467"/>
      <c r="AS229" s="467"/>
      <c r="AT229" s="467"/>
      <c r="AU229" s="467"/>
      <c r="AV229" s="467"/>
      <c r="AW229" s="467"/>
      <c r="AX229" s="467"/>
      <c r="AY229" s="467"/>
      <c r="AZ229" s="919"/>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343" customFormat="true" ht="15" customHeight="true" x14ac:dyDescent="0.2">
      <c r="A230" s="173"/>
      <c r="B230" s="167"/>
      <c r="C230" s="137"/>
      <c r="D230" s="136"/>
      <c r="E230" s="136"/>
      <c r="F230" s="136"/>
      <c r="G230" s="135"/>
      <c r="H230" s="134"/>
      <c r="I230" s="136"/>
      <c r="J230" s="136"/>
      <c r="K230" s="136"/>
      <c r="L230" s="133"/>
      <c r="M230" s="137"/>
      <c r="N230" s="136"/>
      <c r="O230" s="136"/>
      <c r="P230" s="136"/>
      <c r="Q230" s="135"/>
      <c r="R230" s="134"/>
      <c r="S230" s="136"/>
      <c r="T230" s="136"/>
      <c r="U230" s="136"/>
      <c r="V230" s="136"/>
      <c r="W230" s="136"/>
      <c r="X230" s="136"/>
      <c r="Y230" s="136"/>
      <c r="Z230" s="136"/>
      <c r="AA230" s="136"/>
      <c r="AB230" s="133"/>
      <c r="AC230" s="467"/>
      <c r="AD230" s="467"/>
      <c r="AE230" s="467"/>
      <c r="AF230" s="467"/>
      <c r="AG230" s="467"/>
      <c r="AH230" s="467"/>
      <c r="AI230" s="467"/>
      <c r="AJ230" s="467"/>
      <c r="AK230" s="467"/>
      <c r="AL230" s="467"/>
      <c r="AM230" s="467"/>
      <c r="AN230" s="467"/>
      <c r="AO230" s="467"/>
      <c r="AP230" s="467"/>
      <c r="AQ230" s="467"/>
      <c r="AR230" s="467"/>
      <c r="AS230" s="467"/>
      <c r="AT230" s="467"/>
      <c r="AU230" s="467"/>
      <c r="AV230" s="467"/>
      <c r="AW230" s="467"/>
      <c r="AX230" s="467"/>
      <c r="AY230" s="467"/>
      <c r="AZ230" s="919"/>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343" customFormat="true" ht="15" customHeight="true" x14ac:dyDescent="0.2">
      <c r="A231" s="197"/>
      <c r="B231" s="166"/>
      <c r="C231" s="63"/>
      <c r="D231" s="187"/>
      <c r="E231" s="187"/>
      <c r="F231" s="187"/>
      <c r="G231" s="176"/>
      <c r="H231" s="62"/>
      <c r="I231" s="187"/>
      <c r="J231" s="187"/>
      <c r="K231" s="187"/>
      <c r="L231" s="182"/>
      <c r="M231" s="63"/>
      <c r="N231" s="187"/>
      <c r="O231" s="187"/>
      <c r="P231" s="187"/>
      <c r="Q231" s="176"/>
      <c r="R231" s="62"/>
      <c r="S231" s="187"/>
      <c r="T231" s="187"/>
      <c r="U231" s="187"/>
      <c r="V231" s="187"/>
      <c r="W231" s="187"/>
      <c r="X231" s="187"/>
      <c r="Y231" s="187"/>
      <c r="Z231" s="187"/>
      <c r="AA231" s="187"/>
      <c r="AB231" s="182"/>
      <c r="AC231" s="467"/>
      <c r="AD231" s="467"/>
      <c r="AE231" s="467"/>
      <c r="AF231" s="467"/>
      <c r="AG231" s="467"/>
      <c r="AH231" s="467"/>
      <c r="AI231" s="467"/>
      <c r="AJ231" s="467"/>
      <c r="AK231" s="467"/>
      <c r="AL231" s="467"/>
      <c r="AM231" s="467"/>
      <c r="AN231" s="467"/>
      <c r="AO231" s="467"/>
      <c r="AP231" s="467"/>
      <c r="AQ231" s="467"/>
      <c r="AR231" s="467"/>
      <c r="AS231" s="467"/>
      <c r="AT231" s="467"/>
      <c r="AU231" s="467"/>
      <c r="AV231" s="467"/>
      <c r="AW231" s="467"/>
      <c r="AX231" s="467"/>
      <c r="AY231" s="467"/>
      <c r="AZ231" s="919"/>
      <c r="BA231" s="925"/>
      <c r="BB231" s="622"/>
      <c r="BC231" s="479"/>
      <c r="BD231" s="464"/>
      <c r="BE231" s="464"/>
      <c r="BF231" s="464"/>
      <c r="BG231" s="483"/>
      <c r="BH231" s="479"/>
      <c r="BI231" s="464"/>
      <c r="BJ231" s="464"/>
      <c r="BK231" s="464"/>
      <c r="BL231" s="483"/>
      <c r="BM231" s="479"/>
      <c r="BN231" s="464"/>
      <c r="BO231" s="464"/>
      <c r="BP231" s="464"/>
      <c r="BQ231" s="483"/>
      <c r="BR231" s="479"/>
      <c r="BS231" s="464"/>
      <c r="BT231" s="464"/>
      <c r="BU231" s="464"/>
      <c r="BV231" s="464"/>
      <c r="BW231" s="464"/>
      <c r="BX231" s="464"/>
      <c r="BY231" s="465"/>
      <c r="BZ231" s="465"/>
      <c r="CA231" s="465"/>
      <c r="CB231" s="465"/>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row>
    <row r="232" s="343" customFormat="true" ht="15" customHeight="true" x14ac:dyDescent="0.2">
      <c r="A232" s="197"/>
      <c r="B232" s="166"/>
      <c r="C232" s="63"/>
      <c r="D232" s="187"/>
      <c r="E232" s="187"/>
      <c r="F232" s="187"/>
      <c r="G232" s="176"/>
      <c r="H232" s="62"/>
      <c r="I232" s="187"/>
      <c r="J232" s="187"/>
      <c r="K232" s="187"/>
      <c r="L232" s="182"/>
      <c r="M232" s="63"/>
      <c r="N232" s="187"/>
      <c r="O232" s="187"/>
      <c r="P232" s="187"/>
      <c r="Q232" s="176"/>
      <c r="R232" s="62"/>
      <c r="S232" s="187"/>
      <c r="T232" s="187"/>
      <c r="U232" s="187"/>
      <c r="V232" s="187"/>
      <c r="W232" s="187"/>
      <c r="X232" s="187"/>
      <c r="Y232" s="187"/>
      <c r="Z232" s="187"/>
      <c r="AA232" s="187"/>
      <c r="AB232" s="182"/>
      <c r="AC232" s="467"/>
      <c r="AD232" s="467"/>
      <c r="AE232" s="467"/>
      <c r="AF232" s="467"/>
      <c r="AG232" s="467"/>
      <c r="AH232" s="467"/>
      <c r="AI232" s="467"/>
      <c r="AJ232" s="467"/>
      <c r="AK232" s="467"/>
      <c r="AL232" s="467"/>
      <c r="AM232" s="467"/>
      <c r="AN232" s="467"/>
      <c r="AO232" s="467"/>
      <c r="AP232" s="467"/>
      <c r="AQ232" s="467"/>
      <c r="AR232" s="467"/>
      <c r="AS232" s="467"/>
      <c r="AT232" s="467"/>
      <c r="AU232" s="467"/>
      <c r="AV232" s="467"/>
      <c r="AW232" s="467"/>
      <c r="AX232" s="467"/>
      <c r="AY232" s="467"/>
      <c r="AZ232" s="919"/>
      <c r="BA232" s="926"/>
      <c r="BB232" s="622"/>
      <c r="BC232" s="479"/>
      <c r="BD232" s="464"/>
      <c r="BE232" s="464"/>
      <c r="BF232" s="464"/>
      <c r="BG232" s="483"/>
      <c r="BH232" s="479"/>
      <c r="BI232" s="464"/>
      <c r="BJ232" s="464"/>
      <c r="BK232" s="464"/>
      <c r="BL232" s="483"/>
      <c r="BM232" s="479"/>
      <c r="BN232" s="464"/>
      <c r="BO232" s="464"/>
      <c r="BP232" s="464"/>
      <c r="BQ232" s="483"/>
      <c r="BR232" s="479"/>
      <c r="BS232" s="464"/>
      <c r="BT232" s="464"/>
      <c r="BU232" s="464"/>
      <c r="BV232" s="464"/>
      <c r="BW232" s="464"/>
      <c r="BX232" s="464"/>
      <c r="BY232" s="465"/>
      <c r="BZ232" s="465"/>
      <c r="CA232" s="465"/>
      <c r="CB232" s="465"/>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343" customFormat="true" ht="15" customHeight="true" x14ac:dyDescent="0.2">
      <c r="A233" s="197"/>
      <c r="B233" s="166"/>
      <c r="C233" s="63"/>
      <c r="D233" s="187"/>
      <c r="E233" s="187"/>
      <c r="F233" s="187"/>
      <c r="G233" s="176"/>
      <c r="H233" s="62"/>
      <c r="I233" s="187"/>
      <c r="J233" s="187"/>
      <c r="K233" s="187"/>
      <c r="L233" s="182"/>
      <c r="M233" s="63"/>
      <c r="N233" s="187"/>
      <c r="O233" s="187"/>
      <c r="P233" s="187"/>
      <c r="Q233" s="176"/>
      <c r="R233" s="62"/>
      <c r="S233" s="187"/>
      <c r="T233" s="187"/>
      <c r="U233" s="187"/>
      <c r="V233" s="187"/>
      <c r="W233" s="187"/>
      <c r="X233" s="187"/>
      <c r="Y233" s="187"/>
      <c r="Z233" s="187"/>
      <c r="AA233" s="187"/>
      <c r="AB233" s="182"/>
      <c r="AC233" s="467"/>
      <c r="AD233" s="467"/>
      <c r="AE233" s="467"/>
      <c r="AF233" s="467"/>
      <c r="AG233" s="467"/>
      <c r="AH233" s="467"/>
      <c r="AI233" s="467"/>
      <c r="AJ233" s="467"/>
      <c r="AK233" s="467"/>
      <c r="AL233" s="467"/>
      <c r="AM233" s="467"/>
      <c r="AN233" s="467"/>
      <c r="AO233" s="467"/>
      <c r="AP233" s="467"/>
      <c r="AQ233" s="467"/>
      <c r="AR233" s="467"/>
      <c r="AS233" s="467"/>
      <c r="AT233" s="467"/>
      <c r="AU233" s="467"/>
      <c r="AV233" s="467"/>
      <c r="AW233" s="467"/>
      <c r="AX233" s="467"/>
      <c r="AY233" s="467"/>
      <c r="AZ233" s="919"/>
      <c r="BA233" s="926"/>
      <c r="BB233" s="622"/>
      <c r="BC233" s="479"/>
      <c r="BD233" s="464"/>
      <c r="BE233" s="464"/>
      <c r="BF233" s="464"/>
      <c r="BG233" s="483"/>
      <c r="BH233" s="479"/>
      <c r="BI233" s="464"/>
      <c r="BJ233" s="464"/>
      <c r="BK233" s="464"/>
      <c r="BL233" s="483"/>
      <c r="BM233" s="479"/>
      <c r="BN233" s="464"/>
      <c r="BO233" s="464"/>
      <c r="BP233" s="464"/>
      <c r="BQ233" s="483"/>
      <c r="BR233" s="479"/>
      <c r="BS233" s="464"/>
      <c r="BT233" s="464"/>
      <c r="BU233" s="464"/>
      <c r="BV233" s="464"/>
      <c r="BW233" s="464"/>
      <c r="BX233" s="464"/>
      <c r="BY233" s="465"/>
      <c r="BZ233" s="465"/>
      <c r="CA233" s="465"/>
      <c r="CB233" s="465"/>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343" customFormat="true" ht="15" customHeight="true" x14ac:dyDescent="0.2">
      <c r="A234" s="197"/>
      <c r="B234" s="166"/>
      <c r="C234" s="63"/>
      <c r="D234" s="187"/>
      <c r="E234" s="187"/>
      <c r="F234" s="187"/>
      <c r="G234" s="176"/>
      <c r="H234" s="62"/>
      <c r="I234" s="187"/>
      <c r="J234" s="187"/>
      <c r="K234" s="187"/>
      <c r="L234" s="182"/>
      <c r="M234" s="63"/>
      <c r="N234" s="187"/>
      <c r="O234" s="187"/>
      <c r="P234" s="187"/>
      <c r="Q234" s="176"/>
      <c r="R234" s="62"/>
      <c r="S234" s="187"/>
      <c r="T234" s="187"/>
      <c r="U234" s="187"/>
      <c r="V234" s="187"/>
      <c r="W234" s="187"/>
      <c r="X234" s="187"/>
      <c r="Y234" s="187"/>
      <c r="Z234" s="187"/>
      <c r="AA234" s="187"/>
      <c r="AB234" s="182"/>
      <c r="AC234" s="467"/>
      <c r="AD234" s="467"/>
      <c r="AE234" s="467"/>
      <c r="AF234" s="467"/>
      <c r="AG234" s="467"/>
      <c r="AH234" s="467"/>
      <c r="AI234" s="467"/>
      <c r="AJ234" s="467"/>
      <c r="AK234" s="467"/>
      <c r="AL234" s="467"/>
      <c r="AM234" s="467"/>
      <c r="AN234" s="467"/>
      <c r="AO234" s="467"/>
      <c r="AP234" s="467"/>
      <c r="AQ234" s="467"/>
      <c r="AR234" s="467"/>
      <c r="AS234" s="467"/>
      <c r="AT234" s="467"/>
      <c r="AU234" s="467"/>
      <c r="AV234" s="467"/>
      <c r="AW234" s="467"/>
      <c r="AX234" s="467"/>
      <c r="AY234" s="467"/>
      <c r="AZ234" s="919"/>
      <c r="BA234" s="926"/>
      <c r="BB234" s="622"/>
      <c r="BC234" s="479"/>
      <c r="BD234" s="464"/>
      <c r="BE234" s="464"/>
      <c r="BF234" s="464"/>
      <c r="BG234" s="483"/>
      <c r="BH234" s="479"/>
      <c r="BI234" s="464"/>
      <c r="BJ234" s="464"/>
      <c r="BK234" s="464"/>
      <c r="BL234" s="483"/>
      <c r="BM234" s="479"/>
      <c r="BN234" s="464"/>
      <c r="BO234" s="464"/>
      <c r="BP234" s="464"/>
      <c r="BQ234" s="483"/>
      <c r="BR234" s="479"/>
      <c r="BS234" s="464"/>
      <c r="BT234" s="464"/>
      <c r="BU234" s="464"/>
      <c r="BV234" s="464"/>
      <c r="BW234" s="464"/>
      <c r="BX234" s="464"/>
      <c r="BY234" s="465"/>
      <c r="BZ234" s="465"/>
      <c r="CA234" s="465"/>
      <c r="CB234" s="465"/>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343" customFormat="true" ht="15" customHeight="true" x14ac:dyDescent="0.2">
      <c r="A235" s="197"/>
      <c r="B235" s="166"/>
      <c r="C235" s="63"/>
      <c r="D235" s="187"/>
      <c r="E235" s="187"/>
      <c r="F235" s="187"/>
      <c r="G235" s="176"/>
      <c r="H235" s="62"/>
      <c r="I235" s="187"/>
      <c r="J235" s="187"/>
      <c r="K235" s="187"/>
      <c r="L235" s="182"/>
      <c r="M235" s="63"/>
      <c r="N235" s="187"/>
      <c r="O235" s="187"/>
      <c r="P235" s="187"/>
      <c r="Q235" s="176"/>
      <c r="R235" s="62"/>
      <c r="S235" s="187"/>
      <c r="T235" s="187"/>
      <c r="U235" s="187"/>
      <c r="V235" s="187"/>
      <c r="W235" s="187"/>
      <c r="X235" s="187"/>
      <c r="Y235" s="187"/>
      <c r="Z235" s="187"/>
      <c r="AA235" s="187"/>
      <c r="AB235" s="182"/>
      <c r="AC235" s="467"/>
      <c r="AD235" s="467"/>
      <c r="AE235" s="467"/>
      <c r="AF235" s="467"/>
      <c r="AG235" s="467"/>
      <c r="AH235" s="467"/>
      <c r="AI235" s="467"/>
      <c r="AJ235" s="467"/>
      <c r="AK235" s="467"/>
      <c r="AL235" s="467"/>
      <c r="AM235" s="467"/>
      <c r="AN235" s="467"/>
      <c r="AO235" s="467"/>
      <c r="AP235" s="467"/>
      <c r="AQ235" s="467"/>
      <c r="AR235" s="467"/>
      <c r="AS235" s="467"/>
      <c r="AT235" s="467"/>
      <c r="AU235" s="467"/>
      <c r="AV235" s="467"/>
      <c r="AW235" s="467"/>
      <c r="AX235" s="467"/>
      <c r="AY235" s="467"/>
      <c r="AZ235" s="919"/>
      <c r="BA235" s="926"/>
      <c r="BB235" s="622"/>
      <c r="BC235" s="479"/>
      <c r="BD235" s="464"/>
      <c r="BE235" s="464"/>
      <c r="BF235" s="464"/>
      <c r="BG235" s="483"/>
      <c r="BH235" s="479"/>
      <c r="BI235" s="464"/>
      <c r="BJ235" s="464"/>
      <c r="BK235" s="464"/>
      <c r="BL235" s="483"/>
      <c r="BM235" s="479"/>
      <c r="BN235" s="464"/>
      <c r="BO235" s="464"/>
      <c r="BP235" s="464"/>
      <c r="BQ235" s="483"/>
      <c r="BR235" s="479"/>
      <c r="BS235" s="464"/>
      <c r="BT235" s="464"/>
      <c r="BU235" s="464"/>
      <c r="BV235" s="464"/>
      <c r="BW235" s="464"/>
      <c r="BX235" s="464"/>
      <c r="BY235" s="465"/>
      <c r="BZ235" s="465"/>
      <c r="CA235" s="465"/>
      <c r="CB235" s="465"/>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343" customFormat="true" ht="15" customHeight="true" x14ac:dyDescent="0.2">
      <c r="A236" s="197"/>
      <c r="B236" s="166"/>
      <c r="C236" s="63"/>
      <c r="D236" s="187"/>
      <c r="E236" s="187"/>
      <c r="F236" s="187"/>
      <c r="G236" s="176"/>
      <c r="H236" s="62"/>
      <c r="I236" s="187"/>
      <c r="J236" s="187"/>
      <c r="K236" s="187"/>
      <c r="L236" s="182"/>
      <c r="M236" s="63"/>
      <c r="N236" s="187"/>
      <c r="O236" s="187"/>
      <c r="P236" s="187"/>
      <c r="Q236" s="176"/>
      <c r="R236" s="62"/>
      <c r="S236" s="187"/>
      <c r="T236" s="187"/>
      <c r="U236" s="187"/>
      <c r="V236" s="187"/>
      <c r="W236" s="187"/>
      <c r="X236" s="187"/>
      <c r="Y236" s="187"/>
      <c r="Z236" s="187"/>
      <c r="AA236" s="187"/>
      <c r="AB236" s="182"/>
      <c r="AC236" s="467"/>
      <c r="AD236" s="467"/>
      <c r="AE236" s="467"/>
      <c r="AF236" s="467"/>
      <c r="AG236" s="467"/>
      <c r="AH236" s="467"/>
      <c r="AI236" s="467"/>
      <c r="AJ236" s="467"/>
      <c r="AK236" s="467"/>
      <c r="AL236" s="467"/>
      <c r="AM236" s="467"/>
      <c r="AN236" s="467"/>
      <c r="AO236" s="467"/>
      <c r="AP236" s="467"/>
      <c r="AQ236" s="467"/>
      <c r="AR236" s="467"/>
      <c r="AS236" s="467"/>
      <c r="AT236" s="467"/>
      <c r="AU236" s="467"/>
      <c r="AV236" s="467"/>
      <c r="AW236" s="467"/>
      <c r="AX236" s="467"/>
      <c r="AY236" s="467"/>
      <c r="AZ236" s="919"/>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343" customFormat="true" ht="15" customHeight="true" x14ac:dyDescent="0.2">
      <c r="A237" s="197"/>
      <c r="B237" s="166"/>
      <c r="C237" s="63"/>
      <c r="D237" s="187"/>
      <c r="E237" s="187"/>
      <c r="F237" s="187"/>
      <c r="G237" s="176"/>
      <c r="H237" s="62"/>
      <c r="I237" s="187"/>
      <c r="J237" s="187"/>
      <c r="K237" s="187"/>
      <c r="L237" s="182"/>
      <c r="M237" s="63"/>
      <c r="N237" s="187"/>
      <c r="O237" s="187"/>
      <c r="P237" s="187"/>
      <c r="Q237" s="176"/>
      <c r="R237" s="62"/>
      <c r="S237" s="187"/>
      <c r="T237" s="187"/>
      <c r="U237" s="187"/>
      <c r="V237" s="187"/>
      <c r="W237" s="187"/>
      <c r="X237" s="187"/>
      <c r="Y237" s="187"/>
      <c r="Z237" s="187"/>
      <c r="AA237" s="187"/>
      <c r="AB237" s="182"/>
      <c r="AC237" s="467"/>
      <c r="AD237" s="467"/>
      <c r="AE237" s="467"/>
      <c r="AF237" s="467"/>
      <c r="AG237" s="467"/>
      <c r="AH237" s="467"/>
      <c r="AI237" s="467"/>
      <c r="AJ237" s="467"/>
      <c r="AK237" s="467"/>
      <c r="AL237" s="467"/>
      <c r="AM237" s="467"/>
      <c r="AN237" s="467"/>
      <c r="AO237" s="467"/>
      <c r="AP237" s="467"/>
      <c r="AQ237" s="467"/>
      <c r="AR237" s="467"/>
      <c r="AS237" s="467"/>
      <c r="AT237" s="467"/>
      <c r="AU237" s="467"/>
      <c r="AV237" s="467"/>
      <c r="AW237" s="467"/>
      <c r="AX237" s="467"/>
      <c r="AY237" s="467"/>
      <c r="AZ237" s="919"/>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343" customFormat="true" ht="15" customHeight="true" x14ac:dyDescent="0.2">
      <c r="A238" s="197"/>
      <c r="B238" s="166"/>
      <c r="C238" s="63"/>
      <c r="D238" s="187"/>
      <c r="E238" s="187"/>
      <c r="F238" s="187"/>
      <c r="G238" s="176"/>
      <c r="H238" s="62"/>
      <c r="I238" s="187"/>
      <c r="J238" s="187"/>
      <c r="K238" s="187"/>
      <c r="L238" s="182"/>
      <c r="M238" s="63"/>
      <c r="N238" s="187"/>
      <c r="O238" s="187"/>
      <c r="P238" s="187"/>
      <c r="Q238" s="176"/>
      <c r="R238" s="62"/>
      <c r="S238" s="187"/>
      <c r="T238" s="187"/>
      <c r="U238" s="187"/>
      <c r="V238" s="187"/>
      <c r="W238" s="187"/>
      <c r="X238" s="187"/>
      <c r="Y238" s="187"/>
      <c r="Z238" s="187"/>
      <c r="AA238" s="187"/>
      <c r="AB238" s="182"/>
      <c r="AC238" s="467"/>
      <c r="AD238" s="467"/>
      <c r="AE238" s="467"/>
      <c r="AF238" s="467"/>
      <c r="AG238" s="467"/>
      <c r="AH238" s="467"/>
      <c r="AI238" s="467"/>
      <c r="AJ238" s="467"/>
      <c r="AK238" s="467"/>
      <c r="AL238" s="467"/>
      <c r="AM238" s="467"/>
      <c r="AN238" s="467"/>
      <c r="AO238" s="467"/>
      <c r="AP238" s="467"/>
      <c r="AQ238" s="467"/>
      <c r="AR238" s="467"/>
      <c r="AS238" s="467"/>
      <c r="AT238" s="467"/>
      <c r="AU238" s="467"/>
      <c r="AV238" s="467"/>
      <c r="AW238" s="467"/>
      <c r="AX238" s="467"/>
      <c r="AY238" s="467"/>
      <c r="AZ238" s="919"/>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343" customFormat="true" ht="15" customHeight="true" x14ac:dyDescent="0.2">
      <c r="A239" s="197"/>
      <c r="B239" s="166"/>
      <c r="C239" s="63"/>
      <c r="D239" s="187"/>
      <c r="E239" s="187"/>
      <c r="F239" s="187"/>
      <c r="G239" s="176"/>
      <c r="H239" s="62"/>
      <c r="I239" s="187"/>
      <c r="J239" s="187"/>
      <c r="K239" s="187"/>
      <c r="L239" s="182"/>
      <c r="M239" s="63"/>
      <c r="N239" s="187"/>
      <c r="O239" s="187"/>
      <c r="P239" s="187"/>
      <c r="Q239" s="176"/>
      <c r="R239" s="62"/>
      <c r="S239" s="187"/>
      <c r="T239" s="187"/>
      <c r="U239" s="187"/>
      <c r="V239" s="187"/>
      <c r="W239" s="187"/>
      <c r="X239" s="187"/>
      <c r="Y239" s="187"/>
      <c r="Z239" s="187"/>
      <c r="AA239" s="187"/>
      <c r="AB239" s="182"/>
      <c r="AC239" s="467"/>
      <c r="AD239" s="467"/>
      <c r="AE239" s="467"/>
      <c r="AF239" s="467"/>
      <c r="AG239" s="467"/>
      <c r="AH239" s="467"/>
      <c r="AI239" s="467"/>
      <c r="AJ239" s="467"/>
      <c r="AK239" s="467"/>
      <c r="AL239" s="467"/>
      <c r="AM239" s="467"/>
      <c r="AN239" s="467"/>
      <c r="AO239" s="467"/>
      <c r="AP239" s="467"/>
      <c r="AQ239" s="467"/>
      <c r="AR239" s="467"/>
      <c r="AS239" s="467"/>
      <c r="AT239" s="467"/>
      <c r="AU239" s="467"/>
      <c r="AV239" s="467"/>
      <c r="AW239" s="467"/>
      <c r="AX239" s="467"/>
      <c r="AY239" s="467"/>
      <c r="AZ239" s="919"/>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343" customFormat="true" ht="15" customHeight="true" x14ac:dyDescent="0.2">
      <c r="A240" s="197"/>
      <c r="B240" s="166"/>
      <c r="C240" s="63"/>
      <c r="D240" s="187"/>
      <c r="E240" s="187"/>
      <c r="F240" s="187"/>
      <c r="G240" s="176"/>
      <c r="H240" s="62"/>
      <c r="I240" s="187"/>
      <c r="J240" s="187"/>
      <c r="K240" s="187"/>
      <c r="L240" s="182"/>
      <c r="M240" s="63"/>
      <c r="N240" s="187"/>
      <c r="O240" s="187"/>
      <c r="P240" s="187"/>
      <c r="Q240" s="176"/>
      <c r="R240" s="62"/>
      <c r="S240" s="187"/>
      <c r="T240" s="187"/>
      <c r="U240" s="187"/>
      <c r="V240" s="187"/>
      <c r="W240" s="187"/>
      <c r="X240" s="187"/>
      <c r="Y240" s="187"/>
      <c r="Z240" s="187"/>
      <c r="AA240" s="187"/>
      <c r="AB240" s="182"/>
      <c r="AC240" s="467"/>
      <c r="AD240" s="467"/>
      <c r="AE240" s="467"/>
      <c r="AF240" s="467"/>
      <c r="AG240" s="467"/>
      <c r="AH240" s="467"/>
      <c r="AI240" s="467"/>
      <c r="AJ240" s="467"/>
      <c r="AK240" s="467"/>
      <c r="AL240" s="467"/>
      <c r="AM240" s="467"/>
      <c r="AN240" s="467"/>
      <c r="AO240" s="467"/>
      <c r="AP240" s="467"/>
      <c r="AQ240" s="467"/>
      <c r="AR240" s="467"/>
      <c r="AS240" s="467"/>
      <c r="AT240" s="467"/>
      <c r="AU240" s="467"/>
      <c r="AV240" s="467"/>
      <c r="AW240" s="467"/>
      <c r="AX240" s="467"/>
      <c r="AY240" s="467"/>
      <c r="AZ240" s="919"/>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343" customFormat="true" ht="15" customHeight="true" x14ac:dyDescent="0.2">
      <c r="A241" s="197"/>
      <c r="B241" s="166"/>
      <c r="C241" s="63"/>
      <c r="D241" s="187"/>
      <c r="E241" s="187"/>
      <c r="F241" s="187"/>
      <c r="G241" s="176"/>
      <c r="H241" s="62"/>
      <c r="I241" s="187"/>
      <c r="J241" s="187"/>
      <c r="K241" s="187"/>
      <c r="L241" s="182"/>
      <c r="M241" s="63"/>
      <c r="N241" s="187"/>
      <c r="O241" s="187"/>
      <c r="P241" s="187"/>
      <c r="Q241" s="176"/>
      <c r="R241" s="62"/>
      <c r="S241" s="187"/>
      <c r="T241" s="187"/>
      <c r="U241" s="187"/>
      <c r="V241" s="187"/>
      <c r="W241" s="187"/>
      <c r="X241" s="187"/>
      <c r="Y241" s="187"/>
      <c r="Z241" s="187"/>
      <c r="AA241" s="187"/>
      <c r="AB241" s="182"/>
      <c r="AC241" s="467"/>
      <c r="AD241" s="467"/>
      <c r="AE241" s="467"/>
      <c r="AF241" s="467"/>
      <c r="AG241" s="467"/>
      <c r="AH241" s="467"/>
      <c r="AI241" s="467"/>
      <c r="AJ241" s="467"/>
      <c r="AK241" s="467"/>
      <c r="AL241" s="467"/>
      <c r="AM241" s="467"/>
      <c r="AN241" s="467"/>
      <c r="AO241" s="467"/>
      <c r="AP241" s="467"/>
      <c r="AQ241" s="467"/>
      <c r="AR241" s="467"/>
      <c r="AS241" s="467"/>
      <c r="AT241" s="467"/>
      <c r="AU241" s="467"/>
      <c r="AV241" s="467"/>
      <c r="AW241" s="467"/>
      <c r="AX241" s="467"/>
      <c r="AY241" s="467"/>
      <c r="AZ241" s="919"/>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343" customFormat="true" ht="15" customHeight="true" x14ac:dyDescent="0.2">
      <c r="A242" s="197"/>
      <c r="B242" s="166"/>
      <c r="C242" s="63"/>
      <c r="D242" s="187"/>
      <c r="E242" s="187"/>
      <c r="F242" s="187"/>
      <c r="G242" s="176"/>
      <c r="H242" s="62"/>
      <c r="I242" s="187"/>
      <c r="J242" s="187"/>
      <c r="K242" s="187"/>
      <c r="L242" s="182"/>
      <c r="M242" s="63"/>
      <c r="N242" s="187"/>
      <c r="O242" s="187"/>
      <c r="P242" s="187"/>
      <c r="Q242" s="176"/>
      <c r="R242" s="62"/>
      <c r="S242" s="187"/>
      <c r="T242" s="187"/>
      <c r="U242" s="187"/>
      <c r="V242" s="187"/>
      <c r="W242" s="187"/>
      <c r="X242" s="187"/>
      <c r="Y242" s="187"/>
      <c r="Z242" s="187"/>
      <c r="AA242" s="187"/>
      <c r="AB242" s="182"/>
      <c r="AC242" s="467"/>
      <c r="AD242" s="467"/>
      <c r="AE242" s="467"/>
      <c r="AF242" s="467"/>
      <c r="AG242" s="467"/>
      <c r="AH242" s="467"/>
      <c r="AI242" s="467"/>
      <c r="AJ242" s="467"/>
      <c r="AK242" s="467"/>
      <c r="AL242" s="467"/>
      <c r="AM242" s="467"/>
      <c r="AN242" s="467"/>
      <c r="AO242" s="467"/>
      <c r="AP242" s="467"/>
      <c r="AQ242" s="467"/>
      <c r="AR242" s="467"/>
      <c r="AS242" s="467"/>
      <c r="AT242" s="467"/>
      <c r="AU242" s="467"/>
      <c r="AV242" s="467"/>
      <c r="AW242" s="467"/>
      <c r="AX242" s="467"/>
      <c r="AY242" s="467"/>
      <c r="AZ242" s="919"/>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343" customFormat="true" ht="15" customHeight="true" x14ac:dyDescent="0.2">
      <c r="A243" s="197"/>
      <c r="B243" s="166"/>
      <c r="C243" s="63"/>
      <c r="D243" s="187"/>
      <c r="E243" s="187"/>
      <c r="F243" s="187"/>
      <c r="G243" s="176"/>
      <c r="H243" s="62"/>
      <c r="I243" s="187"/>
      <c r="J243" s="187"/>
      <c r="K243" s="187"/>
      <c r="L243" s="182"/>
      <c r="M243" s="63"/>
      <c r="N243" s="187"/>
      <c r="O243" s="187"/>
      <c r="P243" s="187"/>
      <c r="Q243" s="176"/>
      <c r="R243" s="62"/>
      <c r="S243" s="187"/>
      <c r="T243" s="187"/>
      <c r="U243" s="187"/>
      <c r="V243" s="187"/>
      <c r="W243" s="187"/>
      <c r="X243" s="187"/>
      <c r="Y243" s="187"/>
      <c r="Z243" s="187"/>
      <c r="AA243" s="187"/>
      <c r="AB243" s="182"/>
      <c r="AC243" s="467"/>
      <c r="AD243" s="467"/>
      <c r="AE243" s="467"/>
      <c r="AF243" s="467"/>
      <c r="AG243" s="467"/>
      <c r="AH243" s="467"/>
      <c r="AI243" s="467"/>
      <c r="AJ243" s="467"/>
      <c r="AK243" s="467"/>
      <c r="AL243" s="467"/>
      <c r="AM243" s="467"/>
      <c r="AN243" s="467"/>
      <c r="AO243" s="467"/>
      <c r="AP243" s="467"/>
      <c r="AQ243" s="467"/>
      <c r="AR243" s="467"/>
      <c r="AS243" s="467"/>
      <c r="AT243" s="467"/>
      <c r="AU243" s="467"/>
      <c r="AV243" s="467"/>
      <c r="AW243" s="467"/>
      <c r="AX243" s="467"/>
      <c r="AY243" s="467"/>
      <c r="AZ243" s="919"/>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343" customFormat="true" ht="15" customHeight="true" x14ac:dyDescent="0.2">
      <c r="A244" s="197"/>
      <c r="B244" s="166"/>
      <c r="C244" s="63"/>
      <c r="D244" s="187"/>
      <c r="E244" s="187"/>
      <c r="F244" s="187"/>
      <c r="G244" s="176"/>
      <c r="H244" s="62"/>
      <c r="I244" s="187"/>
      <c r="J244" s="187"/>
      <c r="K244" s="187"/>
      <c r="L244" s="182"/>
      <c r="M244" s="63"/>
      <c r="N244" s="187"/>
      <c r="O244" s="187"/>
      <c r="P244" s="187"/>
      <c r="Q244" s="176"/>
      <c r="R244" s="62"/>
      <c r="S244" s="187"/>
      <c r="T244" s="187"/>
      <c r="U244" s="187"/>
      <c r="V244" s="187"/>
      <c r="W244" s="187"/>
      <c r="X244" s="187"/>
      <c r="Y244" s="187"/>
      <c r="Z244" s="187"/>
      <c r="AA244" s="187"/>
      <c r="AB244" s="182"/>
      <c r="AC244" s="467"/>
      <c r="AD244" s="467"/>
      <c r="AE244" s="467"/>
      <c r="AF244" s="467"/>
      <c r="AG244" s="467"/>
      <c r="AH244" s="467"/>
      <c r="AI244" s="467"/>
      <c r="AJ244" s="467"/>
      <c r="AK244" s="467"/>
      <c r="AL244" s="467"/>
      <c r="AM244" s="467"/>
      <c r="AN244" s="467"/>
      <c r="AO244" s="467"/>
      <c r="AP244" s="467"/>
      <c r="AQ244" s="467"/>
      <c r="AR244" s="467"/>
      <c r="AS244" s="467"/>
      <c r="AT244" s="467"/>
      <c r="AU244" s="467"/>
      <c r="AV244" s="467"/>
      <c r="AW244" s="467"/>
      <c r="AX244" s="467"/>
      <c r="AY244" s="467"/>
      <c r="AZ244" s="919"/>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343" customFormat="true" ht="15" customHeight="true" x14ac:dyDescent="0.2">
      <c r="A245" s="197"/>
      <c r="B245" s="166"/>
      <c r="C245" s="63"/>
      <c r="D245" s="187"/>
      <c r="E245" s="187"/>
      <c r="F245" s="187"/>
      <c r="G245" s="176"/>
      <c r="H245" s="62"/>
      <c r="I245" s="187"/>
      <c r="J245" s="187"/>
      <c r="K245" s="187"/>
      <c r="L245" s="182"/>
      <c r="M245" s="63"/>
      <c r="N245" s="187"/>
      <c r="O245" s="187"/>
      <c r="P245" s="187"/>
      <c r="Q245" s="176"/>
      <c r="R245" s="62"/>
      <c r="S245" s="187"/>
      <c r="T245" s="187"/>
      <c r="U245" s="187"/>
      <c r="V245" s="187"/>
      <c r="W245" s="187"/>
      <c r="X245" s="187"/>
      <c r="Y245" s="187"/>
      <c r="Z245" s="187"/>
      <c r="AA245" s="187"/>
      <c r="AB245" s="182"/>
      <c r="AC245" s="467"/>
      <c r="AD245" s="467"/>
      <c r="AE245" s="467"/>
      <c r="AF245" s="467"/>
      <c r="AG245" s="467"/>
      <c r="AH245" s="467"/>
      <c r="AI245" s="467"/>
      <c r="AJ245" s="467"/>
      <c r="AK245" s="467"/>
      <c r="AL245" s="467"/>
      <c r="AM245" s="467"/>
      <c r="AN245" s="467"/>
      <c r="AO245" s="467"/>
      <c r="AP245" s="467"/>
      <c r="AQ245" s="467"/>
      <c r="AR245" s="467"/>
      <c r="AS245" s="467"/>
      <c r="AT245" s="467"/>
      <c r="AU245" s="467"/>
      <c r="AV245" s="467"/>
      <c r="AW245" s="467"/>
      <c r="AX245" s="467"/>
      <c r="AY245" s="467"/>
      <c r="AZ245" s="919"/>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343" customFormat="true" ht="15" customHeight="true" x14ac:dyDescent="0.2">
      <c r="A246" s="197"/>
      <c r="B246" s="166"/>
      <c r="C246" s="63"/>
      <c r="D246" s="187"/>
      <c r="E246" s="187"/>
      <c r="F246" s="187"/>
      <c r="G246" s="176"/>
      <c r="H246" s="62"/>
      <c r="I246" s="187"/>
      <c r="J246" s="187"/>
      <c r="K246" s="187"/>
      <c r="L246" s="182"/>
      <c r="M246" s="63"/>
      <c r="N246" s="187"/>
      <c r="O246" s="187"/>
      <c r="P246" s="187"/>
      <c r="Q246" s="176"/>
      <c r="R246" s="62"/>
      <c r="S246" s="187"/>
      <c r="T246" s="187"/>
      <c r="U246" s="187"/>
      <c r="V246" s="187"/>
      <c r="W246" s="187"/>
      <c r="X246" s="187"/>
      <c r="Y246" s="187"/>
      <c r="Z246" s="187"/>
      <c r="AA246" s="187"/>
      <c r="AB246" s="182"/>
      <c r="AC246" s="467"/>
      <c r="AD246" s="467"/>
      <c r="AE246" s="467"/>
      <c r="AF246" s="467"/>
      <c r="AG246" s="467"/>
      <c r="AH246" s="467"/>
      <c r="AI246" s="467"/>
      <c r="AJ246" s="467"/>
      <c r="AK246" s="467"/>
      <c r="AL246" s="467"/>
      <c r="AM246" s="467"/>
      <c r="AN246" s="467"/>
      <c r="AO246" s="467"/>
      <c r="AP246" s="467"/>
      <c r="AQ246" s="467"/>
      <c r="AR246" s="467"/>
      <c r="AS246" s="467"/>
      <c r="AT246" s="467"/>
      <c r="AU246" s="467"/>
      <c r="AV246" s="467"/>
      <c r="AW246" s="467"/>
      <c r="AX246" s="467"/>
      <c r="AY246" s="467"/>
      <c r="AZ246" s="919"/>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343" customFormat="true" ht="15" customHeight="true" x14ac:dyDescent="0.2">
      <c r="A247" s="197"/>
      <c r="B247" s="166"/>
      <c r="C247" s="63"/>
      <c r="D247" s="187"/>
      <c r="E247" s="187"/>
      <c r="F247" s="187"/>
      <c r="G247" s="176"/>
      <c r="H247" s="62"/>
      <c r="I247" s="187"/>
      <c r="J247" s="187"/>
      <c r="K247" s="187"/>
      <c r="L247" s="182"/>
      <c r="M247" s="63"/>
      <c r="N247" s="187"/>
      <c r="O247" s="187"/>
      <c r="P247" s="187"/>
      <c r="Q247" s="176"/>
      <c r="R247" s="62"/>
      <c r="S247" s="187"/>
      <c r="T247" s="187"/>
      <c r="U247" s="187"/>
      <c r="V247" s="187"/>
      <c r="W247" s="187"/>
      <c r="X247" s="187"/>
      <c r="Y247" s="187"/>
      <c r="Z247" s="187"/>
      <c r="AA247" s="187"/>
      <c r="AB247" s="182"/>
      <c r="AC247" s="467"/>
      <c r="AD247" s="467"/>
      <c r="AE247" s="467"/>
      <c r="AF247" s="467"/>
      <c r="AG247" s="467"/>
      <c r="AH247" s="467"/>
      <c r="AI247" s="467"/>
      <c r="AJ247" s="467"/>
      <c r="AK247" s="467"/>
      <c r="AL247" s="467"/>
      <c r="AM247" s="467"/>
      <c r="AN247" s="467"/>
      <c r="AO247" s="467"/>
      <c r="AP247" s="467"/>
      <c r="AQ247" s="467"/>
      <c r="AR247" s="467"/>
      <c r="AS247" s="467"/>
      <c r="AT247" s="467"/>
      <c r="AU247" s="467"/>
      <c r="AV247" s="467"/>
      <c r="AW247" s="467"/>
      <c r="AX247" s="467"/>
      <c r="AY247" s="467"/>
      <c r="AZ247" s="919"/>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343" customFormat="true" ht="15" customHeight="true" x14ac:dyDescent="0.2">
      <c r="A248" s="192"/>
      <c r="B248" s="157"/>
      <c r="C248" s="61"/>
      <c r="D248" s="141"/>
      <c r="E248" s="141"/>
      <c r="F248" s="141"/>
      <c r="G248" s="140"/>
      <c r="H248" s="60"/>
      <c r="I248" s="141"/>
      <c r="J248" s="141"/>
      <c r="K248" s="141"/>
      <c r="L248" s="59"/>
      <c r="M248" s="61"/>
      <c r="N248" s="141"/>
      <c r="O248" s="141"/>
      <c r="P248" s="141"/>
      <c r="Q248" s="140"/>
      <c r="R248" s="60"/>
      <c r="S248" s="141"/>
      <c r="T248" s="141"/>
      <c r="U248" s="141"/>
      <c r="V248" s="141"/>
      <c r="W248" s="141"/>
      <c r="X248" s="141"/>
      <c r="Y248" s="141"/>
      <c r="Z248" s="141"/>
      <c r="AA248" s="141"/>
      <c r="AB248" s="59"/>
      <c r="AC248" s="467"/>
      <c r="AD248" s="467"/>
      <c r="AE248" s="467"/>
      <c r="AF248" s="467"/>
      <c r="AG248" s="467"/>
      <c r="AH248" s="467"/>
      <c r="AI248" s="467"/>
      <c r="AJ248" s="467"/>
      <c r="AK248" s="467"/>
      <c r="AL248" s="467"/>
      <c r="AM248" s="467"/>
      <c r="AN248" s="467"/>
      <c r="AO248" s="467"/>
      <c r="AP248" s="467"/>
      <c r="AQ248" s="467"/>
      <c r="AR248" s="467"/>
      <c r="AS248" s="467"/>
      <c r="AT248" s="467"/>
      <c r="AU248" s="467"/>
      <c r="AV248" s="467"/>
      <c r="AW248" s="467"/>
      <c r="AX248" s="467"/>
      <c r="AY248" s="467"/>
      <c r="AZ248" s="919"/>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343" customFormat="true" ht="250.15" customHeight="true" x14ac:dyDescent="0.2">
      <c r="AC249" s="919"/>
      <c r="AD249" s="919"/>
      <c r="AE249" s="919"/>
      <c r="AF249" s="919"/>
      <c r="AG249" s="919"/>
      <c r="AH249" s="919"/>
      <c r="AI249" s="919"/>
      <c r="AJ249" s="919"/>
      <c r="AK249" s="919"/>
      <c r="AL249" s="919"/>
      <c r="AM249" s="919"/>
      <c r="AN249" s="919"/>
      <c r="AO249" s="919"/>
      <c r="AP249" s="919"/>
      <c r="AQ249" s="919"/>
      <c r="AR249" s="919"/>
      <c r="AS249" s="919"/>
      <c r="AT249" s="919"/>
      <c r="AU249" s="919"/>
      <c r="AV249" s="919"/>
      <c r="AW249" s="919"/>
      <c r="AX249" s="919"/>
      <c r="AY249" s="919"/>
      <c r="AZ249" s="919"/>
      <c r="BA249" s="340"/>
      <c r="BB249" s="338"/>
      <c r="BC249" s="338"/>
      <c r="BD249" s="338"/>
      <c r="BE249" s="338"/>
      <c r="BF249" s="338"/>
      <c r="BG249" s="338"/>
      <c r="BH249" s="338"/>
      <c r="BI249" s="338"/>
      <c r="BJ249" s="338"/>
      <c r="BK249" s="338"/>
      <c r="BL249" s="338"/>
      <c r="BM249" s="338"/>
      <c r="BN249" s="338"/>
      <c r="BO249" s="338"/>
      <c r="BP249" s="338"/>
      <c r="BQ249" s="338"/>
      <c r="BR249" s="338"/>
      <c r="BS249" s="338"/>
      <c r="BT249" s="338"/>
      <c r="BU249" s="338"/>
      <c r="BV249" s="338"/>
      <c r="BW249" s="338"/>
      <c r="BX249" s="338"/>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s="552" customFormat="true" ht="19.15" customHeight="true" x14ac:dyDescent="0.2">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528"/>
      <c r="BB250" s="39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371"/>
      <c r="CA250" s="371"/>
      <c r="CB250" s="371"/>
      <c r="CC250" s="371"/>
      <c r="CD250" s="371"/>
      <c r="CE250" s="371"/>
      <c r="CF250" s="371"/>
      <c r="CG250" s="371"/>
      <c r="CH250" s="371"/>
      <c r="CI250" s="371"/>
      <c r="CJ250" s="371"/>
      <c r="CK250" s="371"/>
      <c r="CL250" s="371"/>
      <c r="CM250" s="371"/>
      <c r="CN250" s="371"/>
      <c r="CO250" s="371"/>
      <c r="CP250" s="371"/>
      <c r="CQ250" s="371"/>
      <c r="CR250" s="371"/>
      <c r="CS250" s="371"/>
      <c r="CT250" s="371"/>
      <c r="CU250" s="371"/>
      <c r="CV250" s="371"/>
      <c r="CW250" s="371"/>
      <c r="CX250" s="371"/>
      <c r="CY250" s="371"/>
      <c r="CZ250" s="371"/>
    </row>
    <row r="251" s="552" customFormat="true" ht="12.75" x14ac:dyDescent="0.2">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528"/>
      <c r="BB251" s="39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371"/>
      <c r="CA251" s="371"/>
      <c r="CB251" s="371"/>
      <c r="CC251" s="371"/>
      <c r="CD251" s="371"/>
      <c r="CE251" s="371"/>
      <c r="CF251" s="371"/>
      <c r="CG251" s="371"/>
      <c r="CH251" s="371"/>
      <c r="CI251" s="371"/>
      <c r="CJ251" s="371"/>
      <c r="CK251" s="371"/>
      <c r="CL251" s="371"/>
      <c r="CM251" s="371"/>
      <c r="CN251" s="371"/>
      <c r="CO251" s="371"/>
      <c r="CP251" s="371"/>
      <c r="CQ251" s="371"/>
      <c r="CR251" s="371"/>
      <c r="CS251" s="371"/>
      <c r="CT251" s="371"/>
      <c r="CU251" s="371"/>
      <c r="CV251" s="371"/>
      <c r="CW251" s="371"/>
      <c r="CX251" s="371"/>
      <c r="CY251" s="371"/>
      <c r="CZ251" s="371"/>
    </row>
    <row r="252" s="552" customFormat="true" ht="12.75" x14ac:dyDescent="0.2">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528"/>
      <c r="BB252" s="39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371"/>
      <c r="CA252" s="371"/>
      <c r="CB252" s="371"/>
      <c r="CC252" s="371"/>
      <c r="CD252" s="371"/>
      <c r="CE252" s="371"/>
      <c r="CF252" s="371"/>
      <c r="CG252" s="371"/>
      <c r="CH252" s="371"/>
      <c r="CI252" s="371"/>
      <c r="CJ252" s="371"/>
      <c r="CK252" s="371"/>
      <c r="CL252" s="371"/>
      <c r="CM252" s="371"/>
      <c r="CN252" s="371"/>
      <c r="CO252" s="371"/>
      <c r="CP252" s="371"/>
      <c r="CQ252" s="371"/>
      <c r="CR252" s="371"/>
      <c r="CS252" s="371"/>
      <c r="CT252" s="371"/>
      <c r="CU252" s="371"/>
      <c r="CV252" s="371"/>
      <c r="CW252" s="371"/>
      <c r="CX252" s="371"/>
      <c r="CY252" s="371"/>
      <c r="CZ252" s="371"/>
    </row>
    <row r="253" s="552" customFormat="true" ht="12.75" x14ac:dyDescent="0.2">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528"/>
      <c r="BB253" s="39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371"/>
      <c r="CA253" s="371"/>
      <c r="CB253" s="371"/>
      <c r="CC253" s="371"/>
      <c r="CD253" s="371"/>
      <c r="CE253" s="371"/>
      <c r="CF253" s="371"/>
      <c r="CG253" s="371"/>
      <c r="CH253" s="371"/>
      <c r="CI253" s="371"/>
      <c r="CJ253" s="371"/>
      <c r="CK253" s="371"/>
      <c r="CL253" s="371"/>
      <c r="CM253" s="371"/>
      <c r="CN253" s="371"/>
      <c r="CO253" s="371"/>
      <c r="CP253" s="371"/>
      <c r="CQ253" s="371"/>
      <c r="CR253" s="371"/>
      <c r="CS253" s="371"/>
      <c r="CT253" s="371"/>
      <c r="CU253" s="371"/>
      <c r="CV253" s="371"/>
      <c r="CW253" s="371"/>
      <c r="CX253" s="371"/>
      <c r="CY253" s="371"/>
      <c r="CZ253" s="371"/>
    </row>
    <row r="254" s="552" customFormat="true" ht="12.75" x14ac:dyDescent="0.2">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528"/>
      <c r="BB254" s="39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371"/>
      <c r="CA254" s="371"/>
      <c r="CB254" s="371"/>
      <c r="CC254" s="371"/>
      <c r="CD254" s="371"/>
      <c r="CE254" s="371"/>
      <c r="CF254" s="371"/>
      <c r="CG254" s="371"/>
      <c r="CH254" s="371"/>
      <c r="CI254" s="371"/>
      <c r="CJ254" s="371"/>
      <c r="CK254" s="371"/>
      <c r="CL254" s="371"/>
      <c r="CM254" s="371"/>
      <c r="CN254" s="371"/>
      <c r="CO254" s="371"/>
      <c r="CP254" s="371"/>
      <c r="CQ254" s="371"/>
      <c r="CR254" s="371"/>
      <c r="CS254" s="371"/>
      <c r="CT254" s="371"/>
      <c r="CU254" s="371"/>
      <c r="CV254" s="371"/>
      <c r="CW254" s="371"/>
      <c r="CX254" s="371"/>
      <c r="CY254" s="371"/>
      <c r="CZ254" s="371"/>
    </row>
    <row r="255" s="552" customFormat="true" ht="12.75" x14ac:dyDescent="0.2">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528"/>
      <c r="BB255" s="39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371"/>
      <c r="CA255" s="371"/>
      <c r="CB255" s="371"/>
      <c r="CC255" s="371"/>
      <c r="CD255" s="371"/>
      <c r="CE255" s="371"/>
      <c r="CF255" s="371"/>
      <c r="CG255" s="371"/>
      <c r="CH255" s="371"/>
      <c r="CI255" s="371"/>
      <c r="CJ255" s="371"/>
      <c r="CK255" s="371"/>
      <c r="CL255" s="371"/>
      <c r="CM255" s="371"/>
      <c r="CN255" s="371"/>
      <c r="CO255" s="371"/>
      <c r="CP255" s="371"/>
      <c r="CQ255" s="371"/>
      <c r="CR255" s="371"/>
      <c r="CS255" s="371"/>
      <c r="CT255" s="371"/>
      <c r="CU255" s="371"/>
      <c r="CV255" s="371"/>
      <c r="CW255" s="371"/>
      <c r="CX255" s="371"/>
      <c r="CY255" s="371"/>
      <c r="CZ255" s="371"/>
    </row>
    <row r="256" s="552" customFormat="true" ht="12.75" x14ac:dyDescent="0.2">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528"/>
      <c r="BB256" s="39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371"/>
      <c r="CA256" s="371"/>
      <c r="CB256" s="371"/>
      <c r="CC256" s="371"/>
      <c r="CD256" s="371"/>
      <c r="CE256" s="371"/>
      <c r="CF256" s="371"/>
      <c r="CG256" s="371"/>
      <c r="CH256" s="371"/>
      <c r="CI256" s="371"/>
      <c r="CJ256" s="371"/>
      <c r="CK256" s="371"/>
      <c r="CL256" s="371"/>
      <c r="CM256" s="371"/>
      <c r="CN256" s="371"/>
      <c r="CO256" s="371"/>
      <c r="CP256" s="371"/>
      <c r="CQ256" s="371"/>
      <c r="CR256" s="371"/>
      <c r="CS256" s="371"/>
      <c r="CT256" s="371"/>
      <c r="CU256" s="371"/>
      <c r="CV256" s="371"/>
      <c r="CW256" s="371"/>
      <c r="CX256" s="371"/>
      <c r="CY256" s="371"/>
      <c r="CZ256" s="371"/>
    </row>
    <row r="257" s="552" customFormat="true" ht="18" customHeight="true" x14ac:dyDescent="0.2">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528"/>
      <c r="BB257" s="39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371"/>
      <c r="CA257" s="371"/>
      <c r="CB257" s="371"/>
      <c r="CC257" s="371"/>
      <c r="CD257" s="371"/>
      <c r="CE257" s="371"/>
      <c r="CF257" s="371"/>
      <c r="CG257" s="371"/>
      <c r="CH257" s="371"/>
      <c r="CI257" s="371"/>
      <c r="CJ257" s="371"/>
      <c r="CK257" s="371"/>
      <c r="CL257" s="371"/>
      <c r="CM257" s="371"/>
      <c r="CN257" s="371"/>
      <c r="CO257" s="371"/>
      <c r="CP257" s="371"/>
      <c r="CQ257" s="371"/>
      <c r="CR257" s="371"/>
      <c r="CS257" s="371"/>
      <c r="CT257" s="371"/>
      <c r="CU257" s="371"/>
      <c r="CV257" s="371"/>
      <c r="CW257" s="371"/>
      <c r="CX257" s="371"/>
      <c r="CY257" s="371"/>
      <c r="CZ257" s="371"/>
    </row>
    <row r="258" s="552" customFormat="true" ht="18" customHeight="true" x14ac:dyDescent="0.2">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528"/>
      <c r="BB258" s="39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371"/>
      <c r="CA258" s="371"/>
      <c r="CB258" s="371"/>
      <c r="CC258" s="371"/>
      <c r="CD258" s="371"/>
      <c r="CE258" s="371"/>
      <c r="CF258" s="371"/>
      <c r="CG258" s="371"/>
      <c r="CH258" s="371"/>
      <c r="CI258" s="371"/>
      <c r="CJ258" s="371"/>
      <c r="CK258" s="371"/>
      <c r="CL258" s="371"/>
      <c r="CM258" s="371"/>
      <c r="CN258" s="371"/>
      <c r="CO258" s="371"/>
      <c r="CP258" s="371"/>
      <c r="CQ258" s="371"/>
      <c r="CR258" s="371"/>
      <c r="CS258" s="371"/>
      <c r="CT258" s="371"/>
      <c r="CU258" s="371"/>
      <c r="CV258" s="371"/>
      <c r="CW258" s="371"/>
      <c r="CX258" s="371"/>
      <c r="CY258" s="371"/>
      <c r="CZ258" s="371"/>
    </row>
    <row r="259" s="343" customFormat="true" ht="15" customHeight="true" x14ac:dyDescent="0.2">
      <c r="AC259" s="919"/>
      <c r="AD259" s="919"/>
      <c r="AE259" s="919"/>
      <c r="AF259" s="919"/>
      <c r="AG259" s="919"/>
      <c r="AH259" s="919"/>
      <c r="AI259" s="919"/>
      <c r="AJ259" s="919"/>
      <c r="AK259" s="919"/>
      <c r="AL259" s="919"/>
      <c r="AM259" s="919"/>
      <c r="AN259" s="919"/>
      <c r="AO259" s="919"/>
      <c r="AP259" s="919"/>
      <c r="AQ259" s="919"/>
      <c r="AR259" s="919"/>
      <c r="AS259" s="919"/>
      <c r="AT259" s="919"/>
      <c r="AU259" s="919"/>
      <c r="AV259" s="919"/>
      <c r="AW259" s="919"/>
      <c r="AX259" s="919"/>
      <c r="AY259" s="919"/>
      <c r="AZ259" s="919"/>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04"/>
      <c r="BR259" s="42" t="s">
        <v>142</v>
      </c>
      <c r="BS259" s="456"/>
      <c r="BT259" s="456"/>
      <c r="BU259" s="456"/>
      <c r="BV259" s="456"/>
      <c r="BW259" s="456"/>
      <c r="BX259" s="456"/>
      <c r="BY259" s="45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343" customFormat="true" ht="24" x14ac:dyDescent="0.2">
      <c r="AC260" s="919"/>
      <c r="AD260" s="919"/>
      <c r="AE260" s="919"/>
      <c r="AF260" s="919"/>
      <c r="AG260" s="919"/>
      <c r="AH260" s="919"/>
      <c r="AI260" s="919"/>
      <c r="AJ260" s="919"/>
      <c r="AK260" s="919"/>
      <c r="AL260" s="919"/>
      <c r="AM260" s="919"/>
      <c r="AN260" s="919"/>
      <c r="AO260" s="919"/>
      <c r="AP260" s="919"/>
      <c r="AQ260" s="919"/>
      <c r="AR260" s="919"/>
      <c r="AS260" s="919"/>
      <c r="AT260" s="919"/>
      <c r="AU260" s="919"/>
      <c r="AV260" s="919"/>
      <c r="AW260" s="919"/>
      <c r="AX260" s="919"/>
      <c r="AY260" s="919"/>
      <c r="AZ260" s="919"/>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238</v>
      </c>
      <c r="BS260" s="598" t="s">
        <v>159</v>
      </c>
      <c r="BT260" s="598" t="s">
        <v>160</v>
      </c>
      <c r="BU260" s="598" t="s">
        <v>161</v>
      </c>
      <c r="BV260" s="598" t="s">
        <v>162</v>
      </c>
      <c r="BW260" s="598" t="s">
        <v>239</v>
      </c>
      <c r="BX260" s="598" t="s">
        <v>164</v>
      </c>
      <c r="BY260" s="599" t="s">
        <v>165</v>
      </c>
      <c r="BZ260" s="599" t="s">
        <v>166</v>
      </c>
      <c r="CA260" s="599" t="s">
        <v>167</v>
      </c>
      <c r="CB260" s="599" t="s">
        <v>240</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343" customFormat="true" ht="15" customHeight="true" x14ac:dyDescent="0.2">
      <c r="AC261" s="919"/>
      <c r="AD261" s="919"/>
      <c r="AE261" s="919"/>
      <c r="AF261" s="919"/>
      <c r="AG261" s="919"/>
      <c r="AH261" s="919"/>
      <c r="AI261" s="919"/>
      <c r="AJ261" s="919"/>
      <c r="AK261" s="919"/>
      <c r="AL261" s="919"/>
      <c r="AM261" s="919"/>
      <c r="AN261" s="919"/>
      <c r="AO261" s="919"/>
      <c r="AP261" s="919"/>
      <c r="AQ261" s="919"/>
      <c r="AR261" s="919"/>
      <c r="AS261" s="919"/>
      <c r="AT261" s="919"/>
      <c r="AU261" s="919"/>
      <c r="AV261" s="919"/>
      <c r="AW261" s="919"/>
      <c r="AX261" s="919"/>
      <c r="AY261" s="919"/>
      <c r="AZ261" s="919"/>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343" customFormat="true" ht="15" customHeight="true" x14ac:dyDescent="0.2">
      <c r="AC262" s="919"/>
      <c r="AD262" s="919"/>
      <c r="AE262" s="919"/>
      <c r="AF262" s="919"/>
      <c r="AG262" s="919"/>
      <c r="AH262" s="919"/>
      <c r="AI262" s="919"/>
      <c r="AJ262" s="919"/>
      <c r="AK262" s="919"/>
      <c r="AL262" s="919"/>
      <c r="AM262" s="919"/>
      <c r="AN262" s="919"/>
      <c r="AO262" s="919"/>
      <c r="AP262" s="919"/>
      <c r="AQ262" s="919"/>
      <c r="AR262" s="919"/>
      <c r="AS262" s="919"/>
      <c r="AT262" s="919"/>
      <c r="AU262" s="919"/>
      <c r="AV262" s="919"/>
      <c r="AW262" s="919"/>
      <c r="AX262" s="919"/>
      <c r="AY262" s="919"/>
      <c r="AZ262" s="919"/>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343" customFormat="true" ht="15" customHeight="true" x14ac:dyDescent="0.2">
      <c r="AC263" s="919"/>
      <c r="AD263" s="919"/>
      <c r="AE263" s="919"/>
      <c r="AF263" s="919"/>
      <c r="AG263" s="919"/>
      <c r="AH263" s="919"/>
      <c r="AI263" s="919"/>
      <c r="AJ263" s="919"/>
      <c r="AK263" s="919"/>
      <c r="AL263" s="919"/>
      <c r="AM263" s="919"/>
      <c r="AN263" s="919"/>
      <c r="AO263" s="919"/>
      <c r="AP263" s="919"/>
      <c r="AQ263" s="919"/>
      <c r="AR263" s="919"/>
      <c r="AS263" s="919"/>
      <c r="AT263" s="919"/>
      <c r="AU263" s="919"/>
      <c r="AV263" s="919"/>
      <c r="AW263" s="919"/>
      <c r="AX263" s="919"/>
      <c r="AY263" s="919"/>
      <c r="AZ263" s="919"/>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343" customFormat="true" ht="15" customHeight="true" x14ac:dyDescent="0.2">
      <c r="AC264" s="919"/>
      <c r="AD264" s="919"/>
      <c r="AE264" s="919"/>
      <c r="AF264" s="919"/>
      <c r="AG264" s="919"/>
      <c r="AH264" s="919"/>
      <c r="AI264" s="919"/>
      <c r="AJ264" s="919"/>
      <c r="AK264" s="919"/>
      <c r="AL264" s="919"/>
      <c r="AM264" s="919"/>
      <c r="AN264" s="919"/>
      <c r="AO264" s="919"/>
      <c r="AP264" s="919"/>
      <c r="AQ264" s="919"/>
      <c r="AR264" s="919"/>
      <c r="AS264" s="919"/>
      <c r="AT264" s="919"/>
      <c r="AU264" s="919"/>
      <c r="AV264" s="919"/>
      <c r="AW264" s="919"/>
      <c r="AX264" s="919"/>
      <c r="AY264" s="919"/>
      <c r="AZ264" s="919"/>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343" customFormat="true" ht="15" customHeight="true" x14ac:dyDescent="0.2">
      <c r="AC265" s="919"/>
      <c r="AD265" s="919"/>
      <c r="AE265" s="919"/>
      <c r="AF265" s="919"/>
      <c r="AG265" s="919"/>
      <c r="AH265" s="919"/>
      <c r="AI265" s="919"/>
      <c r="AJ265" s="919"/>
      <c r="AK265" s="919"/>
      <c r="AL265" s="919"/>
      <c r="AM265" s="919"/>
      <c r="AN265" s="919"/>
      <c r="AO265" s="919"/>
      <c r="AP265" s="919"/>
      <c r="AQ265" s="919"/>
      <c r="AR265" s="919"/>
      <c r="AS265" s="919"/>
      <c r="AT265" s="919"/>
      <c r="AU265" s="919"/>
      <c r="AV265" s="919"/>
      <c r="AW265" s="919"/>
      <c r="AX265" s="919"/>
      <c r="AY265" s="919"/>
      <c r="AZ265" s="919"/>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343" customFormat="true" ht="15" customHeight="true" x14ac:dyDescent="0.2">
      <c r="AC266" s="919"/>
      <c r="AD266" s="919"/>
      <c r="AE266" s="919"/>
      <c r="AF266" s="919"/>
      <c r="AG266" s="919"/>
      <c r="AH266" s="919"/>
      <c r="AI266" s="919"/>
      <c r="AJ266" s="919"/>
      <c r="AK266" s="919"/>
      <c r="AL266" s="919"/>
      <c r="AM266" s="919"/>
      <c r="AN266" s="919"/>
      <c r="AO266" s="919"/>
      <c r="AP266" s="919"/>
      <c r="AQ266" s="919"/>
      <c r="AR266" s="919"/>
      <c r="AS266" s="919"/>
      <c r="AT266" s="919"/>
      <c r="AU266" s="919"/>
      <c r="AV266" s="919"/>
      <c r="AW266" s="919"/>
      <c r="AX266" s="919"/>
      <c r="AY266" s="919"/>
      <c r="AZ266" s="919"/>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343" customFormat="true" ht="15" customHeight="true" x14ac:dyDescent="0.2">
      <c r="AC267" s="919"/>
      <c r="AD267" s="919"/>
      <c r="AE267" s="919"/>
      <c r="AF267" s="919"/>
      <c r="AG267" s="919"/>
      <c r="AH267" s="919"/>
      <c r="AI267" s="919"/>
      <c r="AJ267" s="919"/>
      <c r="AK267" s="919"/>
      <c r="AL267" s="919"/>
      <c r="AM267" s="919"/>
      <c r="AN267" s="919"/>
      <c r="AO267" s="919"/>
      <c r="AP267" s="919"/>
      <c r="AQ267" s="919"/>
      <c r="AR267" s="919"/>
      <c r="AS267" s="919"/>
      <c r="AT267" s="919"/>
      <c r="AU267" s="919"/>
      <c r="AV267" s="919"/>
      <c r="AW267" s="919"/>
      <c r="AX267" s="919"/>
      <c r="AY267" s="919"/>
      <c r="AZ267" s="919"/>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343" customFormat="true" ht="15" customHeight="true" x14ac:dyDescent="0.2">
      <c r="AC268" s="919"/>
      <c r="AD268" s="919"/>
      <c r="AE268" s="919"/>
      <c r="AF268" s="919"/>
      <c r="AG268" s="919"/>
      <c r="AH268" s="919"/>
      <c r="AI268" s="919"/>
      <c r="AJ268" s="919"/>
      <c r="AK268" s="919"/>
      <c r="AL268" s="919"/>
      <c r="AM268" s="919"/>
      <c r="AN268" s="919"/>
      <c r="AO268" s="919"/>
      <c r="AP268" s="919"/>
      <c r="AQ268" s="919"/>
      <c r="AR268" s="919"/>
      <c r="AS268" s="919"/>
      <c r="AT268" s="919"/>
      <c r="AU268" s="919"/>
      <c r="AV268" s="919"/>
      <c r="AW268" s="919"/>
      <c r="AX268" s="919"/>
      <c r="AY268" s="919"/>
      <c r="AZ268" s="919"/>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343" customFormat="true" ht="15" customHeight="true" x14ac:dyDescent="0.2">
      <c r="AC269" s="919"/>
      <c r="AD269" s="919"/>
      <c r="AE269" s="919"/>
      <c r="AF269" s="919"/>
      <c r="AG269" s="919"/>
      <c r="AH269" s="919"/>
      <c r="AI269" s="919"/>
      <c r="AJ269" s="919"/>
      <c r="AK269" s="919"/>
      <c r="AL269" s="919"/>
      <c r="AM269" s="919"/>
      <c r="AN269" s="919"/>
      <c r="AO269" s="919"/>
      <c r="AP269" s="919"/>
      <c r="AQ269" s="919"/>
      <c r="AR269" s="919"/>
      <c r="AS269" s="919"/>
      <c r="AT269" s="919"/>
      <c r="AU269" s="919"/>
      <c r="AV269" s="919"/>
      <c r="AW269" s="919"/>
      <c r="AX269" s="919"/>
      <c r="AY269" s="919"/>
      <c r="AZ269" s="919"/>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343" customFormat="true" ht="15" customHeight="true" x14ac:dyDescent="0.2">
      <c r="AC270" s="919"/>
      <c r="AD270" s="919"/>
      <c r="AE270" s="919"/>
      <c r="AF270" s="919"/>
      <c r="AG270" s="919"/>
      <c r="AH270" s="919"/>
      <c r="AI270" s="919"/>
      <c r="AJ270" s="919"/>
      <c r="AK270" s="919"/>
      <c r="AL270" s="919"/>
      <c r="AM270" s="919"/>
      <c r="AN270" s="919"/>
      <c r="AO270" s="919"/>
      <c r="AP270" s="919"/>
      <c r="AQ270" s="919"/>
      <c r="AR270" s="919"/>
      <c r="AS270" s="919"/>
      <c r="AT270" s="919"/>
      <c r="AU270" s="919"/>
      <c r="AV270" s="919"/>
      <c r="AW270" s="919"/>
      <c r="AX270" s="919"/>
      <c r="AY270" s="919"/>
      <c r="AZ270" s="919"/>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343" customFormat="true" ht="15" customHeight="true" x14ac:dyDescent="0.2">
      <c r="AC271" s="919"/>
      <c r="AD271" s="919"/>
      <c r="AE271" s="919"/>
      <c r="AF271" s="919"/>
      <c r="AG271" s="919"/>
      <c r="AH271" s="919"/>
      <c r="AI271" s="919"/>
      <c r="AJ271" s="919"/>
      <c r="AK271" s="919"/>
      <c r="AL271" s="919"/>
      <c r="AM271" s="919"/>
      <c r="AN271" s="919"/>
      <c r="AO271" s="919"/>
      <c r="AP271" s="919"/>
      <c r="AQ271" s="919"/>
      <c r="AR271" s="919"/>
      <c r="AS271" s="919"/>
      <c r="AT271" s="919"/>
      <c r="AU271" s="919"/>
      <c r="AV271" s="919"/>
      <c r="AW271" s="919"/>
      <c r="AX271" s="919"/>
      <c r="AY271" s="919"/>
      <c r="AZ271" s="919"/>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343" customFormat="true" ht="15" customHeight="true" x14ac:dyDescent="0.2">
      <c r="AC272" s="919"/>
      <c r="AD272" s="919"/>
      <c r="AE272" s="919"/>
      <c r="AF272" s="919"/>
      <c r="AG272" s="919"/>
      <c r="AH272" s="919"/>
      <c r="AI272" s="919"/>
      <c r="AJ272" s="919"/>
      <c r="AK272" s="919"/>
      <c r="AL272" s="919"/>
      <c r="AM272" s="919"/>
      <c r="AN272" s="919"/>
      <c r="AO272" s="919"/>
      <c r="AP272" s="919"/>
      <c r="AQ272" s="919"/>
      <c r="AR272" s="919"/>
      <c r="AS272" s="919"/>
      <c r="AT272" s="919"/>
      <c r="AU272" s="919"/>
      <c r="AV272" s="919"/>
      <c r="AW272" s="919"/>
      <c r="AX272" s="919"/>
      <c r="AY272" s="919"/>
      <c r="AZ272" s="919"/>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343" customFormat="true" ht="15" customHeight="true" x14ac:dyDescent="0.2">
      <c r="AC273" s="919"/>
      <c r="AD273" s="919"/>
      <c r="AE273" s="919"/>
      <c r="AF273" s="919"/>
      <c r="AG273" s="919"/>
      <c r="AH273" s="919"/>
      <c r="AI273" s="919"/>
      <c r="AJ273" s="919"/>
      <c r="AK273" s="919"/>
      <c r="AL273" s="919"/>
      <c r="AM273" s="919"/>
      <c r="AN273" s="919"/>
      <c r="AO273" s="919"/>
      <c r="AP273" s="919"/>
      <c r="AQ273" s="919"/>
      <c r="AR273" s="919"/>
      <c r="AS273" s="919"/>
      <c r="AT273" s="919"/>
      <c r="AU273" s="919"/>
      <c r="AV273" s="919"/>
      <c r="AW273" s="919"/>
      <c r="AX273" s="919"/>
      <c r="AY273" s="919"/>
      <c r="AZ273" s="919"/>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343" customFormat="true" ht="15" customHeight="true" x14ac:dyDescent="0.2">
      <c r="AC274" s="919"/>
      <c r="AD274" s="919"/>
      <c r="AE274" s="919"/>
      <c r="AF274" s="919"/>
      <c r="AG274" s="919"/>
      <c r="AH274" s="919"/>
      <c r="AI274" s="919"/>
      <c r="AJ274" s="919"/>
      <c r="AK274" s="919"/>
      <c r="AL274" s="919"/>
      <c r="AM274" s="919"/>
      <c r="AN274" s="919"/>
      <c r="AO274" s="919"/>
      <c r="AP274" s="919"/>
      <c r="AQ274" s="919"/>
      <c r="AR274" s="919"/>
      <c r="AS274" s="919"/>
      <c r="AT274" s="919"/>
      <c r="AU274" s="919"/>
      <c r="AV274" s="919"/>
      <c r="AW274" s="919"/>
      <c r="AX274" s="919"/>
      <c r="AY274" s="919"/>
      <c r="AZ274" s="919"/>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343" customFormat="true" ht="15" customHeight="true" x14ac:dyDescent="0.2">
      <c r="AC275" s="919"/>
      <c r="AD275" s="919"/>
      <c r="AE275" s="919"/>
      <c r="AF275" s="919"/>
      <c r="AG275" s="919"/>
      <c r="AH275" s="919"/>
      <c r="AI275" s="919"/>
      <c r="AJ275" s="919"/>
      <c r="AK275" s="919"/>
      <c r="AL275" s="919"/>
      <c r="AM275" s="919"/>
      <c r="AN275" s="919"/>
      <c r="AO275" s="919"/>
      <c r="AP275" s="919"/>
      <c r="AQ275" s="919"/>
      <c r="AR275" s="919"/>
      <c r="AS275" s="919"/>
      <c r="AT275" s="919"/>
      <c r="AU275" s="919"/>
      <c r="AV275" s="919"/>
      <c r="AW275" s="919"/>
      <c r="AX275" s="919"/>
      <c r="AY275" s="919"/>
      <c r="AZ275" s="919"/>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343" customFormat="true" ht="15" customHeight="true" x14ac:dyDescent="0.2">
      <c r="AC276" s="919"/>
      <c r="AD276" s="919"/>
      <c r="AE276" s="919"/>
      <c r="AF276" s="919"/>
      <c r="AG276" s="919"/>
      <c r="AH276" s="919"/>
      <c r="AI276" s="919"/>
      <c r="AJ276" s="919"/>
      <c r="AK276" s="919"/>
      <c r="AL276" s="919"/>
      <c r="AM276" s="919"/>
      <c r="AN276" s="919"/>
      <c r="AO276" s="919"/>
      <c r="AP276" s="919"/>
      <c r="AQ276" s="919"/>
      <c r="AR276" s="919"/>
      <c r="AS276" s="919"/>
      <c r="AT276" s="919"/>
      <c r="AU276" s="919"/>
      <c r="AV276" s="919"/>
      <c r="AW276" s="919"/>
      <c r="AX276" s="919"/>
      <c r="AY276" s="919"/>
      <c r="AZ276" s="919"/>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343" customFormat="true" ht="15" customHeight="true" x14ac:dyDescent="0.2">
      <c r="AC277" s="919"/>
      <c r="AD277" s="919"/>
      <c r="AE277" s="919"/>
      <c r="AF277" s="919"/>
      <c r="AG277" s="919"/>
      <c r="AH277" s="919"/>
      <c r="AI277" s="919"/>
      <c r="AJ277" s="919"/>
      <c r="AK277" s="919"/>
      <c r="AL277" s="919"/>
      <c r="AM277" s="919"/>
      <c r="AN277" s="919"/>
      <c r="AO277" s="919"/>
      <c r="AP277" s="919"/>
      <c r="AQ277" s="919"/>
      <c r="AR277" s="919"/>
      <c r="AS277" s="919"/>
      <c r="AT277" s="919"/>
      <c r="AU277" s="919"/>
      <c r="AV277" s="919"/>
      <c r="AW277" s="919"/>
      <c r="AX277" s="919"/>
      <c r="AY277" s="919"/>
      <c r="AZ277" s="919"/>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343" customFormat="true" ht="15" customHeight="true" x14ac:dyDescent="0.2">
      <c r="AC278" s="919"/>
      <c r="AD278" s="919"/>
      <c r="AE278" s="919"/>
      <c r="AF278" s="919"/>
      <c r="AG278" s="919"/>
      <c r="AH278" s="919"/>
      <c r="AI278" s="919"/>
      <c r="AJ278" s="919"/>
      <c r="AK278" s="919"/>
      <c r="AL278" s="919"/>
      <c r="AM278" s="919"/>
      <c r="AN278" s="919"/>
      <c r="AO278" s="919"/>
      <c r="AP278" s="919"/>
      <c r="AQ278" s="919"/>
      <c r="AR278" s="919"/>
      <c r="AS278" s="919"/>
      <c r="AT278" s="919"/>
      <c r="AU278" s="919"/>
      <c r="AV278" s="919"/>
      <c r="AW278" s="919"/>
      <c r="AX278" s="919"/>
      <c r="AY278" s="919"/>
      <c r="AZ278" s="919"/>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343" customFormat="true" ht="15" customHeight="true" x14ac:dyDescent="0.2">
      <c r="AC279" s="919"/>
      <c r="AD279" s="919"/>
      <c r="AE279" s="919"/>
      <c r="AF279" s="919"/>
      <c r="AG279" s="919"/>
      <c r="AH279" s="919"/>
      <c r="AI279" s="919"/>
      <c r="AJ279" s="919"/>
      <c r="AK279" s="919"/>
      <c r="AL279" s="919"/>
      <c r="AM279" s="919"/>
      <c r="AN279" s="919"/>
      <c r="AO279" s="919"/>
      <c r="AP279" s="919"/>
      <c r="AQ279" s="919"/>
      <c r="AR279" s="919"/>
      <c r="AS279" s="919"/>
      <c r="AT279" s="919"/>
      <c r="AU279" s="919"/>
      <c r="AV279" s="919"/>
      <c r="AW279" s="919"/>
      <c r="AX279" s="919"/>
      <c r="AY279" s="919"/>
      <c r="AZ279" s="919"/>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343" customFormat="true" ht="15" customHeight="true" x14ac:dyDescent="0.2">
      <c r="AC280" s="919"/>
      <c r="AD280" s="919"/>
      <c r="AE280" s="919"/>
      <c r="AF280" s="919"/>
      <c r="AG280" s="919"/>
      <c r="AH280" s="919"/>
      <c r="AI280" s="919"/>
      <c r="AJ280" s="919"/>
      <c r="AK280" s="919"/>
      <c r="AL280" s="919"/>
      <c r="AM280" s="919"/>
      <c r="AN280" s="919"/>
      <c r="AO280" s="919"/>
      <c r="AP280" s="919"/>
      <c r="AQ280" s="919"/>
      <c r="AR280" s="919"/>
      <c r="AS280" s="919"/>
      <c r="AT280" s="919"/>
      <c r="AU280" s="919"/>
      <c r="AV280" s="919"/>
      <c r="AW280" s="919"/>
      <c r="AX280" s="919"/>
      <c r="AY280" s="919"/>
      <c r="AZ280" s="919"/>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531" customFormat="true" ht="15" customHeight="true" x14ac:dyDescent="0.2">
      <c r="B281" s="530"/>
      <c r="AC281" s="376"/>
      <c r="AD281" s="376"/>
      <c r="AE281" s="376"/>
      <c r="AF281" s="376"/>
      <c r="AG281" s="376"/>
      <c r="AH281" s="376"/>
      <c r="AI281" s="376"/>
      <c r="AJ281" s="376"/>
      <c r="AK281" s="376"/>
      <c r="AL281" s="376"/>
      <c r="AM281" s="376"/>
      <c r="AN281" s="376"/>
      <c r="AO281" s="376"/>
      <c r="AP281" s="376"/>
      <c r="AQ281" s="376"/>
      <c r="AR281" s="376"/>
      <c r="AS281" s="376"/>
      <c r="AT281" s="376"/>
      <c r="AU281" s="376"/>
      <c r="AV281" s="376"/>
      <c r="AW281" s="376"/>
      <c r="AX281" s="376"/>
      <c r="AY281" s="376"/>
      <c r="AZ281" s="376"/>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531" customFormat="true" ht="15" customHeight="true" x14ac:dyDescent="0.2">
      <c r="B282" s="530"/>
      <c r="AC282" s="376"/>
      <c r="AD282" s="376"/>
      <c r="AE282" s="376"/>
      <c r="AF282" s="376"/>
      <c r="AG282" s="376"/>
      <c r="AH282" s="376"/>
      <c r="AI282" s="376"/>
      <c r="AJ282" s="376"/>
      <c r="AK282" s="376"/>
      <c r="AL282" s="376"/>
      <c r="AM282" s="376"/>
      <c r="AN282" s="376"/>
      <c r="AO282" s="376"/>
      <c r="AP282" s="376"/>
      <c r="AQ282" s="376"/>
      <c r="AR282" s="376"/>
      <c r="AS282" s="376"/>
      <c r="AT282" s="376"/>
      <c r="AU282" s="376"/>
      <c r="AV282" s="376"/>
      <c r="AW282" s="376"/>
      <c r="AX282" s="376"/>
      <c r="AY282" s="376"/>
      <c r="AZ282" s="376"/>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531" customFormat="true" ht="15" customHeight="true" x14ac:dyDescent="0.2">
      <c r="B283" s="530"/>
      <c r="AC283" s="376"/>
      <c r="AD283" s="376"/>
      <c r="AE283" s="376"/>
      <c r="AF283" s="376"/>
      <c r="AG283" s="376"/>
      <c r="AH283" s="376"/>
      <c r="AI283" s="376"/>
      <c r="AJ283" s="376"/>
      <c r="AK283" s="376"/>
      <c r="AL283" s="376"/>
      <c r="AM283" s="376"/>
      <c r="AN283" s="376"/>
      <c r="AO283" s="376"/>
      <c r="AP283" s="376"/>
      <c r="AQ283" s="376"/>
      <c r="AR283" s="376"/>
      <c r="AS283" s="376"/>
      <c r="AT283" s="376"/>
      <c r="AU283" s="376"/>
      <c r="AV283" s="376"/>
      <c r="AW283" s="376"/>
      <c r="AX283" s="376"/>
      <c r="AY283" s="376"/>
      <c r="AZ283" s="376"/>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531" customFormat="true" ht="15" customHeight="true" x14ac:dyDescent="0.2">
      <c r="B284" s="530"/>
      <c r="AC284" s="376"/>
      <c r="AD284" s="376"/>
      <c r="AE284" s="376"/>
      <c r="AF284" s="376"/>
      <c r="AG284" s="376"/>
      <c r="AH284" s="376"/>
      <c r="AI284" s="376"/>
      <c r="AJ284" s="376"/>
      <c r="AK284" s="376"/>
      <c r="AL284" s="376"/>
      <c r="AM284" s="376"/>
      <c r="AN284" s="376"/>
      <c r="AO284" s="376"/>
      <c r="AP284" s="376"/>
      <c r="AQ284" s="376"/>
      <c r="AR284" s="376"/>
      <c r="AS284" s="376"/>
      <c r="AT284" s="376"/>
      <c r="AU284" s="376"/>
      <c r="AV284" s="376"/>
      <c r="AW284" s="376"/>
      <c r="AX284" s="376"/>
      <c r="AY284" s="376"/>
      <c r="AZ284" s="376"/>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531" customFormat="true" ht="15" customHeight="true" x14ac:dyDescent="0.2">
      <c r="B285" s="530"/>
      <c r="AC285" s="376"/>
      <c r="AD285" s="376"/>
      <c r="AE285" s="376"/>
      <c r="AF285" s="376"/>
      <c r="AG285" s="376"/>
      <c r="AH285" s="376"/>
      <c r="AI285" s="376"/>
      <c r="AJ285" s="376"/>
      <c r="AK285" s="376"/>
      <c r="AL285" s="376"/>
      <c r="AM285" s="376"/>
      <c r="AN285" s="376"/>
      <c r="AO285" s="376"/>
      <c r="AP285" s="376"/>
      <c r="AQ285" s="376"/>
      <c r="AR285" s="376"/>
      <c r="AS285" s="376"/>
      <c r="AT285" s="376"/>
      <c r="AU285" s="376"/>
      <c r="AV285" s="376"/>
      <c r="AW285" s="376"/>
      <c r="AX285" s="376"/>
      <c r="AY285" s="376"/>
      <c r="AZ285" s="376"/>
      <c r="BA285" s="340"/>
      <c r="BB285" s="338"/>
      <c r="BC285" s="338"/>
      <c r="BD285" s="338"/>
      <c r="BE285" s="338"/>
      <c r="BF285" s="338"/>
      <c r="BG285" s="338"/>
      <c r="BH285" s="338"/>
      <c r="BI285" s="338"/>
      <c r="BJ285" s="338"/>
      <c r="BK285" s="338"/>
      <c r="BL285" s="338"/>
      <c r="BM285" s="338"/>
      <c r="BN285" s="338"/>
      <c r="BO285" s="338"/>
      <c r="BP285" s="338"/>
      <c r="BQ285" s="338"/>
      <c r="BR285" s="338"/>
      <c r="BS285" s="338"/>
      <c r="BT285" s="338"/>
      <c r="BU285" s="338"/>
      <c r="BV285" s="338"/>
      <c r="BW285" s="338"/>
      <c r="BX285" s="338"/>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531" customFormat="true" ht="15" customHeight="true" x14ac:dyDescent="0.2">
      <c r="B286" s="530"/>
      <c r="AC286" s="376"/>
      <c r="AD286" s="376"/>
      <c r="AE286" s="376"/>
      <c r="AF286" s="376"/>
      <c r="AG286" s="376"/>
      <c r="AH286" s="376"/>
      <c r="AI286" s="376"/>
      <c r="AJ286" s="376"/>
      <c r="AK286" s="376"/>
      <c r="AL286" s="376"/>
      <c r="AM286" s="376"/>
      <c r="AN286" s="376"/>
      <c r="AO286" s="376"/>
      <c r="AP286" s="376"/>
      <c r="AQ286" s="376"/>
      <c r="AR286" s="376"/>
      <c r="AS286" s="376"/>
      <c r="AT286" s="376"/>
      <c r="AU286" s="376"/>
      <c r="AV286" s="376"/>
      <c r="AW286" s="376"/>
      <c r="AX286" s="376"/>
      <c r="AY286" s="376"/>
      <c r="AZ286" s="376"/>
      <c r="BA286" s="340"/>
      <c r="BB286" s="338"/>
      <c r="BC286" s="338"/>
      <c r="BD286" s="338"/>
      <c r="BE286" s="338"/>
      <c r="BF286" s="338"/>
      <c r="BG286" s="338"/>
      <c r="BH286" s="338"/>
      <c r="BI286" s="338"/>
      <c r="BJ286" s="338"/>
      <c r="BK286" s="338"/>
      <c r="BL286" s="338"/>
      <c r="BM286" s="338"/>
      <c r="BN286" s="338"/>
      <c r="BO286" s="338"/>
      <c r="BP286" s="338"/>
      <c r="BQ286" s="338"/>
      <c r="BR286" s="338"/>
      <c r="BS286" s="338"/>
      <c r="BT286" s="338"/>
      <c r="BU286" s="338"/>
      <c r="BV286" s="338"/>
      <c r="BW286" s="338"/>
      <c r="BX286" s="338"/>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531" customFormat="true" ht="15" customHeight="true" x14ac:dyDescent="0.2">
      <c r="B287" s="530"/>
      <c r="AC287" s="376"/>
      <c r="AD287" s="376"/>
      <c r="AE287" s="376"/>
      <c r="AF287" s="376"/>
      <c r="AG287" s="376"/>
      <c r="AH287" s="376"/>
      <c r="AI287" s="376"/>
      <c r="AJ287" s="376"/>
      <c r="AK287" s="376"/>
      <c r="AL287" s="376"/>
      <c r="AM287" s="376"/>
      <c r="AN287" s="376"/>
      <c r="AO287" s="376"/>
      <c r="AP287" s="376"/>
      <c r="AQ287" s="376"/>
      <c r="AR287" s="376"/>
      <c r="AS287" s="376"/>
      <c r="AT287" s="376"/>
      <c r="AU287" s="376"/>
      <c r="AV287" s="376"/>
      <c r="AW287" s="376"/>
      <c r="AX287" s="376"/>
      <c r="AY287" s="376"/>
      <c r="AZ287" s="376"/>
      <c r="BA287" s="340"/>
      <c r="BB287" s="338"/>
      <c r="BC287" s="338"/>
      <c r="BD287" s="338"/>
      <c r="BE287" s="338"/>
      <c r="BF287" s="338"/>
      <c r="BG287" s="338"/>
      <c r="BH287" s="338"/>
      <c r="BI287" s="338"/>
      <c r="BJ287" s="338"/>
      <c r="BK287" s="338"/>
      <c r="BL287" s="338"/>
      <c r="BM287" s="338"/>
      <c r="BN287" s="338"/>
      <c r="BO287" s="338"/>
      <c r="BP287" s="338"/>
      <c r="BQ287" s="338"/>
      <c r="BR287" s="338"/>
      <c r="BS287" s="338"/>
      <c r="BT287" s="338"/>
      <c r="BU287" s="338"/>
      <c r="BV287" s="338"/>
      <c r="BW287" s="338"/>
      <c r="BX287" s="338"/>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531" customFormat="true" ht="15" customHeight="true" x14ac:dyDescent="0.2">
      <c r="B288" s="530"/>
      <c r="AC288" s="376"/>
      <c r="AD288" s="376"/>
      <c r="AE288" s="376"/>
      <c r="AF288" s="376"/>
      <c r="AG288" s="376"/>
      <c r="AH288" s="376"/>
      <c r="AI288" s="376"/>
      <c r="AJ288" s="376"/>
      <c r="AK288" s="376"/>
      <c r="AL288" s="376"/>
      <c r="AM288" s="376"/>
      <c r="AN288" s="376"/>
      <c r="AO288" s="376"/>
      <c r="AP288" s="376"/>
      <c r="AQ288" s="376"/>
      <c r="AR288" s="376"/>
      <c r="AS288" s="376"/>
      <c r="AT288" s="376"/>
      <c r="AU288" s="376"/>
      <c r="AV288" s="376"/>
      <c r="AW288" s="376"/>
      <c r="AX288" s="376"/>
      <c r="AY288" s="376"/>
      <c r="AZ288" s="376"/>
      <c r="BA288" s="340"/>
      <c r="BB288" s="338"/>
      <c r="BC288" s="338"/>
      <c r="BD288" s="338"/>
      <c r="BE288" s="338"/>
      <c r="BF288" s="338"/>
      <c r="BG288" s="338"/>
      <c r="BH288" s="338"/>
      <c r="BI288" s="338"/>
      <c r="BJ288" s="338"/>
      <c r="BK288" s="338"/>
      <c r="BL288" s="338"/>
      <c r="BM288" s="338"/>
      <c r="BN288" s="338"/>
      <c r="BO288" s="338"/>
      <c r="BP288" s="338"/>
      <c r="BQ288" s="338"/>
      <c r="BR288" s="338"/>
      <c r="BS288" s="338"/>
      <c r="BT288" s="338"/>
      <c r="BU288" s="338"/>
      <c r="BV288" s="338"/>
      <c r="BW288" s="338"/>
      <c r="BX288" s="338"/>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531" customFormat="true" ht="15" customHeight="true" x14ac:dyDescent="0.2">
      <c r="A289" s="544"/>
      <c r="B289" s="543"/>
      <c r="C289" s="544"/>
      <c r="AC289" s="376"/>
      <c r="AD289" s="376"/>
      <c r="AE289" s="376"/>
      <c r="AF289" s="376"/>
      <c r="AG289" s="376"/>
      <c r="AH289" s="376"/>
      <c r="AI289" s="376"/>
      <c r="AJ289" s="376"/>
      <c r="AK289" s="376"/>
      <c r="AL289" s="376"/>
      <c r="AM289" s="376"/>
      <c r="AN289" s="376"/>
      <c r="AO289" s="376"/>
      <c r="AP289" s="376"/>
      <c r="AQ289" s="376"/>
      <c r="AR289" s="376"/>
      <c r="AS289" s="376"/>
      <c r="AT289" s="376"/>
      <c r="AU289" s="376"/>
      <c r="AV289" s="376"/>
      <c r="AW289" s="376"/>
      <c r="AX289" s="376"/>
      <c r="AY289" s="376"/>
      <c r="AZ289" s="376"/>
      <c r="BA289" s="340"/>
      <c r="BB289" s="338"/>
      <c r="BC289" s="338"/>
      <c r="BD289" s="338"/>
      <c r="BE289" s="338"/>
      <c r="BF289" s="338"/>
      <c r="BG289" s="338"/>
      <c r="BH289" s="338"/>
      <c r="BI289" s="338"/>
      <c r="BJ289" s="338"/>
      <c r="BK289" s="338"/>
      <c r="BL289" s="338"/>
      <c r="BM289" s="338"/>
      <c r="BN289" s="338"/>
      <c r="BO289" s="338"/>
      <c r="BP289" s="338"/>
      <c r="BQ289" s="338"/>
      <c r="BR289" s="338"/>
      <c r="BS289" s="338"/>
      <c r="BT289" s="338"/>
      <c r="BU289" s="338"/>
      <c r="BV289" s="338"/>
      <c r="BW289" s="338"/>
      <c r="BX289" s="338"/>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531" customFormat="true" ht="15" customHeight="true" x14ac:dyDescent="0.2">
      <c r="A290" s="533"/>
      <c r="B290" s="200"/>
      <c r="C290" s="198"/>
      <c r="AC290" s="376"/>
      <c r="AD290" s="376"/>
      <c r="AE290" s="376"/>
      <c r="AF290" s="376"/>
      <c r="AG290" s="376"/>
      <c r="AH290" s="376"/>
      <c r="AI290" s="376"/>
      <c r="AJ290" s="376"/>
      <c r="AK290" s="376"/>
      <c r="AL290" s="376"/>
      <c r="AM290" s="376"/>
      <c r="AN290" s="376"/>
      <c r="AO290" s="376"/>
      <c r="AP290" s="376"/>
      <c r="AQ290" s="376"/>
      <c r="AR290" s="376"/>
      <c r="AS290" s="376"/>
      <c r="AT290" s="376"/>
      <c r="AU290" s="376"/>
      <c r="AV290" s="376"/>
      <c r="AW290" s="376"/>
      <c r="AX290" s="376"/>
      <c r="AY290" s="376"/>
      <c r="AZ290" s="376"/>
      <c r="BA290" s="340"/>
      <c r="BB290" s="338"/>
      <c r="BC290" s="338"/>
      <c r="BD290" s="338"/>
      <c r="BE290" s="338"/>
      <c r="BF290" s="338"/>
      <c r="BG290" s="338"/>
      <c r="BH290" s="338"/>
      <c r="BI290" s="338"/>
      <c r="BJ290" s="338"/>
      <c r="BK290" s="338"/>
      <c r="BL290" s="338"/>
      <c r="BM290" s="338"/>
      <c r="BN290" s="338"/>
      <c r="BO290" s="338"/>
      <c r="BP290" s="338"/>
      <c r="BQ290" s="338"/>
      <c r="BR290" s="338"/>
      <c r="BS290" s="338"/>
      <c r="BT290" s="338"/>
      <c r="BU290" s="338"/>
      <c r="BV290" s="338"/>
      <c r="BW290" s="338"/>
      <c r="BX290" s="338"/>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531" customFormat="true" ht="15" customHeight="true" x14ac:dyDescent="0.2">
      <c r="A291" s="533"/>
      <c r="B291" s="200"/>
      <c r="C291" s="198"/>
      <c r="AC291" s="376"/>
      <c r="AD291" s="376"/>
      <c r="AE291" s="376"/>
      <c r="AF291" s="376"/>
      <c r="AG291" s="376"/>
      <c r="AH291" s="376"/>
      <c r="AI291" s="376"/>
      <c r="AJ291" s="376"/>
      <c r="AK291" s="376"/>
      <c r="AL291" s="376"/>
      <c r="AM291" s="376"/>
      <c r="AN291" s="376"/>
      <c r="AO291" s="376"/>
      <c r="AP291" s="376"/>
      <c r="AQ291" s="376"/>
      <c r="AR291" s="376"/>
      <c r="AS291" s="376"/>
      <c r="AT291" s="376"/>
      <c r="AU291" s="376"/>
      <c r="AV291" s="376"/>
      <c r="AW291" s="376"/>
      <c r="AX291" s="376"/>
      <c r="AY291" s="376"/>
      <c r="AZ291" s="376"/>
      <c r="BA291" s="340"/>
      <c r="BB291" s="338"/>
      <c r="BC291" s="338"/>
      <c r="BD291" s="338"/>
      <c r="BE291" s="338"/>
      <c r="BF291" s="338"/>
      <c r="BG291" s="338"/>
      <c r="BH291" s="338"/>
      <c r="BI291" s="338"/>
      <c r="BJ291" s="338"/>
      <c r="BK291" s="338"/>
      <c r="BL291" s="338"/>
      <c r="BM291" s="338"/>
      <c r="BN291" s="338"/>
      <c r="BO291" s="338"/>
      <c r="BP291" s="338"/>
      <c r="BQ291" s="338"/>
      <c r="BR291" s="338"/>
      <c r="BS291" s="338"/>
      <c r="BT291" s="338"/>
      <c r="BU291" s="338"/>
      <c r="BV291" s="338"/>
      <c r="BW291" s="338"/>
      <c r="BX291" s="338"/>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531" customFormat="true" ht="15" customHeight="true" x14ac:dyDescent="0.2">
      <c r="A292" s="533"/>
      <c r="B292" s="200"/>
      <c r="C292" s="198"/>
      <c r="AC292" s="376"/>
      <c r="AD292" s="376"/>
      <c r="AE292" s="376"/>
      <c r="AF292" s="376"/>
      <c r="AG292" s="376"/>
      <c r="AH292" s="376"/>
      <c r="AI292" s="376"/>
      <c r="AJ292" s="376"/>
      <c r="AK292" s="376"/>
      <c r="AL292" s="376"/>
      <c r="AM292" s="376"/>
      <c r="AN292" s="376"/>
      <c r="AO292" s="376"/>
      <c r="AP292" s="376"/>
      <c r="AQ292" s="376"/>
      <c r="AR292" s="376"/>
      <c r="AS292" s="376"/>
      <c r="AT292" s="376"/>
      <c r="AU292" s="376"/>
      <c r="AV292" s="376"/>
      <c r="AW292" s="376"/>
      <c r="AX292" s="376"/>
      <c r="AY292" s="376"/>
      <c r="AZ292" s="376"/>
      <c r="BA292" s="340"/>
      <c r="BB292" s="338"/>
      <c r="BC292" s="338"/>
      <c r="BD292" s="338"/>
      <c r="BE292" s="338"/>
      <c r="BF292" s="338"/>
      <c r="BG292" s="338"/>
      <c r="BH292" s="338"/>
      <c r="BI292" s="338"/>
      <c r="BJ292" s="338"/>
      <c r="BK292" s="338"/>
      <c r="BL292" s="338"/>
      <c r="BM292" s="338"/>
      <c r="BN292" s="338"/>
      <c r="BO292" s="338"/>
      <c r="BP292" s="338"/>
      <c r="BQ292" s="338"/>
      <c r="BR292" s="338"/>
      <c r="BS292" s="338"/>
      <c r="BT292" s="338"/>
      <c r="BU292" s="338"/>
      <c r="BV292" s="338"/>
      <c r="BW292" s="338"/>
      <c r="BX292" s="338"/>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531" customFormat="true" ht="15" customHeight="true" x14ac:dyDescent="0.2">
      <c r="A293" s="533"/>
      <c r="B293" s="200"/>
      <c r="C293" s="199"/>
      <c r="AC293" s="376"/>
      <c r="AD293" s="376"/>
      <c r="AE293" s="376"/>
      <c r="AF293" s="376"/>
      <c r="AG293" s="376"/>
      <c r="AH293" s="376"/>
      <c r="AI293" s="376"/>
      <c r="AJ293" s="376"/>
      <c r="AK293" s="376"/>
      <c r="AL293" s="376"/>
      <c r="AM293" s="376"/>
      <c r="AN293" s="376"/>
      <c r="AO293" s="376"/>
      <c r="AP293" s="376"/>
      <c r="AQ293" s="376"/>
      <c r="AR293" s="376"/>
      <c r="AS293" s="376"/>
      <c r="AT293" s="376"/>
      <c r="AU293" s="376"/>
      <c r="AV293" s="376"/>
      <c r="AW293" s="376"/>
      <c r="AX293" s="376"/>
      <c r="AY293" s="376"/>
      <c r="AZ293" s="376"/>
      <c r="BA293" s="340"/>
      <c r="BB293" s="338"/>
      <c r="BC293" s="338"/>
      <c r="BD293" s="338"/>
      <c r="BE293" s="338"/>
      <c r="BF293" s="338"/>
      <c r="BG293" s="338"/>
      <c r="BH293" s="338"/>
      <c r="BI293" s="338"/>
      <c r="BJ293" s="338"/>
      <c r="BK293" s="338"/>
      <c r="BL293" s="338"/>
      <c r="BM293" s="338"/>
      <c r="BN293" s="338"/>
      <c r="BO293" s="338"/>
      <c r="BP293" s="338"/>
      <c r="BQ293" s="338"/>
      <c r="BR293" s="338"/>
      <c r="BS293" s="338"/>
      <c r="BT293" s="338"/>
      <c r="BU293" s="338"/>
      <c r="BV293" s="338"/>
      <c r="BW293" s="338"/>
      <c r="BX293" s="338"/>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531" customFormat="true" ht="15" customHeight="true" x14ac:dyDescent="0.2">
      <c r="A294" s="533"/>
      <c r="B294" s="200"/>
      <c r="C294" s="199"/>
      <c r="AC294" s="376"/>
      <c r="AD294" s="376"/>
      <c r="AE294" s="376"/>
      <c r="AF294" s="376"/>
      <c r="AG294" s="376"/>
      <c r="AH294" s="376"/>
      <c r="AI294" s="376"/>
      <c r="AJ294" s="376"/>
      <c r="AK294" s="376"/>
      <c r="AL294" s="376"/>
      <c r="AM294" s="376"/>
      <c r="AN294" s="376"/>
      <c r="AO294" s="376"/>
      <c r="AP294" s="376"/>
      <c r="AQ294" s="376"/>
      <c r="AR294" s="376"/>
      <c r="AS294" s="376"/>
      <c r="AT294" s="376"/>
      <c r="AU294" s="376"/>
      <c r="AV294" s="376"/>
      <c r="AW294" s="376"/>
      <c r="AX294" s="376"/>
      <c r="AY294" s="376"/>
      <c r="AZ294" s="376"/>
      <c r="BA294" s="340"/>
      <c r="BB294" s="338"/>
      <c r="BC294" s="338"/>
      <c r="BD294" s="338"/>
      <c r="BE294" s="338"/>
      <c r="BF294" s="338"/>
      <c r="BG294" s="338"/>
      <c r="BH294" s="338"/>
      <c r="BI294" s="338"/>
      <c r="BJ294" s="338"/>
      <c r="BK294" s="338"/>
      <c r="BL294" s="338"/>
      <c r="BM294" s="338"/>
      <c r="BN294" s="338"/>
      <c r="BO294" s="338"/>
      <c r="BP294" s="338"/>
      <c r="BQ294" s="338"/>
      <c r="BR294" s="338"/>
      <c r="BS294" s="338"/>
      <c r="BT294" s="338"/>
      <c r="BU294" s="338"/>
      <c r="BV294" s="338"/>
      <c r="BW294" s="338"/>
      <c r="BX294" s="338"/>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531" customFormat="true" ht="15" customHeight="true" x14ac:dyDescent="0.2">
      <c r="A295" s="533"/>
      <c r="B295" s="200"/>
      <c r="C295" s="199"/>
      <c r="AC295" s="376"/>
      <c r="AD295" s="376"/>
      <c r="AE295" s="376"/>
      <c r="AF295" s="376"/>
      <c r="AG295" s="376"/>
      <c r="AH295" s="376"/>
      <c r="AI295" s="376"/>
      <c r="AJ295" s="376"/>
      <c r="AK295" s="376"/>
      <c r="AL295" s="376"/>
      <c r="AM295" s="376"/>
      <c r="AN295" s="376"/>
      <c r="AO295" s="376"/>
      <c r="AP295" s="376"/>
      <c r="AQ295" s="376"/>
      <c r="AR295" s="376"/>
      <c r="AS295" s="376"/>
      <c r="AT295" s="376"/>
      <c r="AU295" s="376"/>
      <c r="AV295" s="376"/>
      <c r="AW295" s="376"/>
      <c r="AX295" s="376"/>
      <c r="AY295" s="376"/>
      <c r="AZ295" s="376"/>
      <c r="BA295" s="340"/>
      <c r="BB295" s="338"/>
      <c r="BC295" s="338"/>
      <c r="BD295" s="338"/>
      <c r="BE295" s="338"/>
      <c r="BF295" s="338"/>
      <c r="BG295" s="338"/>
      <c r="BH295" s="338"/>
      <c r="BI295" s="338"/>
      <c r="BJ295" s="338"/>
      <c r="BK295" s="338"/>
      <c r="BL295" s="338"/>
      <c r="BM295" s="338"/>
      <c r="BN295" s="338"/>
      <c r="BO295" s="338"/>
      <c r="BP295" s="338"/>
      <c r="BQ295" s="338"/>
      <c r="BR295" s="338"/>
      <c r="BS295" s="338"/>
      <c r="BT295" s="338"/>
      <c r="BU295" s="338"/>
      <c r="BV295" s="338"/>
      <c r="BW295" s="338"/>
      <c r="BX295" s="338"/>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531" customFormat="true" ht="15" customHeight="true" x14ac:dyDescent="0.2">
      <c r="A296" s="533"/>
      <c r="B296" s="200"/>
      <c r="C296" s="199"/>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0"/>
      <c r="BB296" s="338"/>
      <c r="BC296" s="338"/>
      <c r="BD296" s="338"/>
      <c r="BE296" s="338"/>
      <c r="BF296" s="338"/>
      <c r="BG296" s="338"/>
      <c r="BH296" s="338"/>
      <c r="BI296" s="338"/>
      <c r="BJ296" s="338"/>
      <c r="BK296" s="338"/>
      <c r="BL296" s="338"/>
      <c r="BM296" s="338"/>
      <c r="BN296" s="338"/>
      <c r="BO296" s="338"/>
      <c r="BP296" s="338"/>
      <c r="BQ296" s="338"/>
      <c r="BR296" s="338"/>
      <c r="BS296" s="338"/>
      <c r="BT296" s="338"/>
      <c r="BU296" s="338"/>
      <c r="BV296" s="338"/>
      <c r="BW296" s="338"/>
      <c r="BX296" s="338"/>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531" customFormat="true" ht="15" customHeight="true" x14ac:dyDescent="0.2">
      <c r="A297" s="533"/>
      <c r="B297" s="200"/>
      <c r="C297" s="199"/>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0"/>
      <c r="BB297" s="338"/>
      <c r="BC297" s="338"/>
      <c r="BD297" s="338"/>
      <c r="BE297" s="338"/>
      <c r="BF297" s="338"/>
      <c r="BG297" s="338"/>
      <c r="BH297" s="338"/>
      <c r="BI297" s="338"/>
      <c r="BJ297" s="338"/>
      <c r="BK297" s="338"/>
      <c r="BL297" s="338"/>
      <c r="BM297" s="338"/>
      <c r="BN297" s="338"/>
      <c r="BO297" s="338"/>
      <c r="BP297" s="338"/>
      <c r="BQ297" s="338"/>
      <c r="BR297" s="338"/>
      <c r="BS297" s="338"/>
      <c r="BT297" s="338"/>
      <c r="BU297" s="338"/>
      <c r="BV297" s="338"/>
      <c r="BW297" s="338"/>
      <c r="BX297" s="338"/>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531" customFormat="true" ht="15" customHeight="true" x14ac:dyDescent="0.2">
      <c r="B298" s="530"/>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0"/>
      <c r="BB298" s="338"/>
      <c r="BC298" s="338"/>
      <c r="BD298" s="338"/>
      <c r="BE298" s="338"/>
      <c r="BF298" s="338"/>
      <c r="BG298" s="338"/>
      <c r="BH298" s="338"/>
      <c r="BI298" s="338"/>
      <c r="BJ298" s="338"/>
      <c r="BK298" s="338"/>
      <c r="BL298" s="338"/>
      <c r="BM298" s="338"/>
      <c r="BN298" s="338"/>
      <c r="BO298" s="338"/>
      <c r="BP298" s="338"/>
      <c r="BQ298" s="338"/>
      <c r="BR298" s="338"/>
      <c r="BS298" s="338"/>
      <c r="BT298" s="338"/>
      <c r="BU298" s="338"/>
      <c r="BV298" s="338"/>
      <c r="BW298" s="338"/>
      <c r="BX298" s="338"/>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531" customFormat="true" ht="15" customHeight="true" x14ac:dyDescent="0.2">
      <c r="A299" s="544"/>
      <c r="B299" s="543"/>
      <c r="C299" s="544"/>
      <c r="D299" s="544"/>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0"/>
      <c r="BB299" s="338"/>
      <c r="BC299" s="338"/>
      <c r="BD299" s="338"/>
      <c r="BE299" s="338"/>
      <c r="BF299" s="338"/>
      <c r="BG299" s="338"/>
      <c r="BH299" s="338"/>
      <c r="BI299" s="338"/>
      <c r="BJ299" s="338"/>
      <c r="BK299" s="338"/>
      <c r="BL299" s="338"/>
      <c r="BM299" s="338"/>
      <c r="BN299" s="338"/>
      <c r="BO299" s="338"/>
      <c r="BP299" s="338"/>
      <c r="BQ299" s="338"/>
      <c r="BR299" s="338"/>
      <c r="BS299" s="338"/>
      <c r="BT299" s="338"/>
      <c r="BU299" s="338"/>
      <c r="BV299" s="338"/>
      <c r="BW299" s="338"/>
      <c r="BX299" s="338"/>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531" customFormat="true" ht="15" customHeight="true" x14ac:dyDescent="0.2">
      <c r="A300" s="533"/>
      <c r="B300" s="200"/>
      <c r="C300" s="198"/>
      <c r="D300" s="198"/>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0"/>
      <c r="BB300" s="338"/>
      <c r="BC300" s="338"/>
      <c r="BD300" s="338"/>
      <c r="BE300" s="338"/>
      <c r="BF300" s="338"/>
      <c r="BG300" s="338"/>
      <c r="BH300" s="338"/>
      <c r="BI300" s="338"/>
      <c r="BJ300" s="338"/>
      <c r="BK300" s="338"/>
      <c r="BL300" s="338"/>
      <c r="BM300" s="338"/>
      <c r="BN300" s="338"/>
      <c r="BO300" s="338"/>
      <c r="BP300" s="338"/>
      <c r="BQ300" s="338"/>
      <c r="BR300" s="338"/>
      <c r="BS300" s="338"/>
      <c r="BT300" s="338"/>
      <c r="BU300" s="338"/>
      <c r="BV300" s="338"/>
      <c r="BW300" s="338"/>
      <c r="BX300" s="338"/>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531" customFormat="true" ht="15" customHeight="true" x14ac:dyDescent="0.2">
      <c r="A301" s="533"/>
      <c r="B301" s="200"/>
      <c r="C301" s="198"/>
      <c r="D301" s="198"/>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0"/>
      <c r="BB301" s="338"/>
      <c r="BC301" s="338"/>
      <c r="BD301" s="338"/>
      <c r="BE301" s="338"/>
      <c r="BF301" s="338"/>
      <c r="BG301" s="338"/>
      <c r="BH301" s="338"/>
      <c r="BI301" s="338"/>
      <c r="BJ301" s="338"/>
      <c r="BK301" s="338"/>
      <c r="BL301" s="338"/>
      <c r="BM301" s="338"/>
      <c r="BN301" s="338"/>
      <c r="BO301" s="338"/>
      <c r="BP301" s="338"/>
      <c r="BQ301" s="338"/>
      <c r="BR301" s="338"/>
      <c r="BS301" s="338"/>
      <c r="BT301" s="338"/>
      <c r="BU301" s="338"/>
      <c r="BV301" s="338"/>
      <c r="BW301" s="338"/>
      <c r="BX301" s="338"/>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531" customFormat="true" ht="15" customHeight="true" x14ac:dyDescent="0.2">
      <c r="A302" s="533"/>
      <c r="B302" s="200"/>
      <c r="C302" s="198"/>
      <c r="D302" s="198"/>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0"/>
      <c r="BB302" s="338"/>
      <c r="BC302" s="338"/>
      <c r="BD302" s="338"/>
      <c r="BE302" s="338"/>
      <c r="BF302" s="338"/>
      <c r="BG302" s="338"/>
      <c r="BH302" s="338"/>
      <c r="BI302" s="338"/>
      <c r="BJ302" s="338"/>
      <c r="BK302" s="338"/>
      <c r="BL302" s="338"/>
      <c r="BM302" s="338"/>
      <c r="BN302" s="338"/>
      <c r="BO302" s="338"/>
      <c r="BP302" s="338"/>
      <c r="BQ302" s="338"/>
      <c r="BR302" s="338"/>
      <c r="BS302" s="338"/>
      <c r="BT302" s="338"/>
      <c r="BU302" s="338"/>
      <c r="BV302" s="338"/>
      <c r="BW302" s="338"/>
      <c r="BX302" s="338"/>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531" customFormat="true" ht="15" customHeight="true" x14ac:dyDescent="0.2">
      <c r="A303" s="533"/>
      <c r="B303" s="200"/>
      <c r="C303" s="199"/>
      <c r="D303" s="199"/>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0"/>
      <c r="BB303" s="338"/>
      <c r="BC303" s="338"/>
      <c r="BD303" s="338"/>
      <c r="BE303" s="338"/>
      <c r="BF303" s="338"/>
      <c r="BG303" s="338"/>
      <c r="BH303" s="338"/>
      <c r="BI303" s="338"/>
      <c r="BJ303" s="338"/>
      <c r="BK303" s="338"/>
      <c r="BL303" s="338"/>
      <c r="BM303" s="338"/>
      <c r="BN303" s="338"/>
      <c r="BO303" s="338"/>
      <c r="BP303" s="338"/>
      <c r="BQ303" s="338"/>
      <c r="BR303" s="338"/>
      <c r="BS303" s="338"/>
      <c r="BT303" s="338"/>
      <c r="BU303" s="338"/>
      <c r="BV303" s="338"/>
      <c r="BW303" s="338"/>
      <c r="BX303" s="338"/>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531" customFormat="true" ht="15" customHeight="true" x14ac:dyDescent="0.2">
      <c r="A304" s="533"/>
      <c r="B304" s="200"/>
      <c r="C304" s="199"/>
      <c r="D304" s="199"/>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0"/>
      <c r="BB304" s="338"/>
      <c r="BC304" s="338"/>
      <c r="BD304" s="338"/>
      <c r="BE304" s="338"/>
      <c r="BF304" s="338"/>
      <c r="BG304" s="338"/>
      <c r="BH304" s="338"/>
      <c r="BI304" s="338"/>
      <c r="BJ304" s="338"/>
      <c r="BK304" s="338"/>
      <c r="BL304" s="338"/>
      <c r="BM304" s="338"/>
      <c r="BN304" s="338"/>
      <c r="BO304" s="338"/>
      <c r="BP304" s="338"/>
      <c r="BQ304" s="338"/>
      <c r="BR304" s="338"/>
      <c r="BS304" s="338"/>
      <c r="BT304" s="338"/>
      <c r="BU304" s="338"/>
      <c r="BV304" s="338"/>
      <c r="BW304" s="338"/>
      <c r="BX304" s="338"/>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531" customFormat="true" ht="15" customHeight="true" x14ac:dyDescent="0.2">
      <c r="A305" s="533"/>
      <c r="B305" s="200"/>
      <c r="C305" s="199"/>
      <c r="D305" s="199"/>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0"/>
      <c r="BB305" s="338"/>
      <c r="BC305" s="338"/>
      <c r="BD305" s="338"/>
      <c r="BE305" s="338"/>
      <c r="BF305" s="338"/>
      <c r="BG305" s="338"/>
      <c r="BH305" s="338"/>
      <c r="BI305" s="338"/>
      <c r="BJ305" s="338"/>
      <c r="BK305" s="338"/>
      <c r="BL305" s="338"/>
      <c r="BM305" s="338"/>
      <c r="BN305" s="338"/>
      <c r="BO305" s="338"/>
      <c r="BP305" s="338"/>
      <c r="BQ305" s="338"/>
      <c r="BR305" s="338"/>
      <c r="BS305" s="338"/>
      <c r="BT305" s="338"/>
      <c r="BU305" s="338"/>
      <c r="BV305" s="338"/>
      <c r="BW305" s="338"/>
      <c r="BX305" s="338"/>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531" customFormat="true" ht="15" customHeight="true" x14ac:dyDescent="0.2">
      <c r="B306" s="530"/>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0"/>
      <c r="BB306" s="338"/>
      <c r="BC306" s="338"/>
      <c r="BD306" s="338"/>
      <c r="BE306" s="338"/>
      <c r="BF306" s="338"/>
      <c r="BG306" s="338"/>
      <c r="BH306" s="338"/>
      <c r="BI306" s="338"/>
      <c r="BJ306" s="338"/>
      <c r="BK306" s="338"/>
      <c r="BL306" s="338"/>
      <c r="BM306" s="338"/>
      <c r="BN306" s="338"/>
      <c r="BO306" s="338"/>
      <c r="BP306" s="338"/>
      <c r="BQ306" s="338"/>
      <c r="BR306" s="338"/>
      <c r="BS306" s="338"/>
      <c r="BT306" s="338"/>
      <c r="BU306" s="338"/>
      <c r="BV306" s="338"/>
      <c r="BW306" s="338"/>
      <c r="BX306" s="338"/>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531" customFormat="true" ht="15" customHeight="true" x14ac:dyDescent="0.2">
      <c r="B307" s="530"/>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0"/>
      <c r="BB307" s="338"/>
      <c r="BC307" s="338"/>
      <c r="BD307" s="338"/>
      <c r="BE307" s="338"/>
      <c r="BF307" s="338"/>
      <c r="BG307" s="338"/>
      <c r="BH307" s="338"/>
      <c r="BI307" s="338"/>
      <c r="BJ307" s="338"/>
      <c r="BK307" s="338"/>
      <c r="BL307" s="338"/>
      <c r="BM307" s="338"/>
      <c r="BN307" s="338"/>
      <c r="BO307" s="338"/>
      <c r="BP307" s="338"/>
      <c r="BQ307" s="338"/>
      <c r="BR307" s="338"/>
      <c r="BS307" s="338"/>
      <c r="BT307" s="338"/>
      <c r="BU307" s="338"/>
      <c r="BV307" s="338"/>
      <c r="BW307" s="338"/>
      <c r="BX307" s="338"/>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531" customFormat="true" ht="15" customHeight="true" x14ac:dyDescent="0.2">
      <c r="B308" s="530"/>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0"/>
      <c r="BB308" s="338"/>
      <c r="BC308" s="338"/>
      <c r="BD308" s="338"/>
      <c r="BE308" s="338"/>
      <c r="BF308" s="338"/>
      <c r="BG308" s="338"/>
      <c r="BH308" s="338"/>
      <c r="BI308" s="338"/>
      <c r="BJ308" s="338"/>
      <c r="BK308" s="338"/>
      <c r="BL308" s="338"/>
      <c r="BM308" s="338"/>
      <c r="BN308" s="338"/>
      <c r="BO308" s="338"/>
      <c r="BP308" s="338"/>
      <c r="BQ308" s="338"/>
      <c r="BR308" s="338"/>
      <c r="BS308" s="338"/>
      <c r="BT308" s="338"/>
      <c r="BU308" s="338"/>
      <c r="BV308" s="338"/>
      <c r="BW308" s="338"/>
      <c r="BX308" s="338"/>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531" customFormat="true" ht="15" customHeight="true" x14ac:dyDescent="0.2">
      <c r="B309" s="530"/>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0"/>
      <c r="BB309" s="338"/>
      <c r="BC309" s="338"/>
      <c r="BD309" s="338"/>
      <c r="BE309" s="338"/>
      <c r="BF309" s="338"/>
      <c r="BG309" s="338"/>
      <c r="BH309" s="338"/>
      <c r="BI309" s="338"/>
      <c r="BJ309" s="338"/>
      <c r="BK309" s="338"/>
      <c r="BL309" s="338"/>
      <c r="BM309" s="338"/>
      <c r="BN309" s="338"/>
      <c r="BO309" s="338"/>
      <c r="BP309" s="338"/>
      <c r="BQ309" s="338"/>
      <c r="BR309" s="338"/>
      <c r="BS309" s="338"/>
      <c r="BT309" s="338"/>
      <c r="BU309" s="338"/>
      <c r="BV309" s="338"/>
      <c r="BW309" s="338"/>
      <c r="BX309" s="338"/>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531" customFormat="true" ht="15" customHeight="true" x14ac:dyDescent="0.2">
      <c r="B310" s="530"/>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0"/>
      <c r="BB310" s="338"/>
      <c r="BC310" s="338"/>
      <c r="BD310" s="338"/>
      <c r="BE310" s="338"/>
      <c r="BF310" s="338"/>
      <c r="BG310" s="338"/>
      <c r="BH310" s="338"/>
      <c r="BI310" s="338"/>
      <c r="BJ310" s="338"/>
      <c r="BK310" s="338"/>
      <c r="BL310" s="338"/>
      <c r="BM310" s="338"/>
      <c r="BN310" s="338"/>
      <c r="BO310" s="338"/>
      <c r="BP310" s="338"/>
      <c r="BQ310" s="338"/>
      <c r="BR310" s="338"/>
      <c r="BS310" s="338"/>
      <c r="BT310" s="338"/>
      <c r="BU310" s="338"/>
      <c r="BV310" s="338"/>
      <c r="BW310" s="338"/>
      <c r="BX310" s="338"/>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531" customFormat="true" ht="15" customHeight="true" x14ac:dyDescent="0.2">
      <c r="B311" s="530"/>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0"/>
      <c r="BB311" s="338"/>
      <c r="BC311" s="338"/>
      <c r="BD311" s="338"/>
      <c r="BE311" s="338"/>
      <c r="BF311" s="338"/>
      <c r="BG311" s="338"/>
      <c r="BH311" s="338"/>
      <c r="BI311" s="338"/>
      <c r="BJ311" s="338"/>
      <c r="BK311" s="338"/>
      <c r="BL311" s="338"/>
      <c r="BM311" s="338"/>
      <c r="BN311" s="338"/>
      <c r="BO311" s="338"/>
      <c r="BP311" s="338"/>
      <c r="BQ311" s="338"/>
      <c r="BR311" s="338"/>
      <c r="BS311" s="338"/>
      <c r="BT311" s="338"/>
      <c r="BU311" s="338"/>
      <c r="BV311" s="338"/>
      <c r="BW311" s="338"/>
      <c r="BX311" s="338"/>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531" customFormat="true" ht="15" customHeight="true" x14ac:dyDescent="0.2">
      <c r="B312" s="530"/>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0"/>
      <c r="BB312" s="338"/>
      <c r="BC312" s="338"/>
      <c r="BD312" s="338"/>
      <c r="BE312" s="338"/>
      <c r="BF312" s="338"/>
      <c r="BG312" s="338"/>
      <c r="BH312" s="338"/>
      <c r="BI312" s="338"/>
      <c r="BJ312" s="338"/>
      <c r="BK312" s="338"/>
      <c r="BL312" s="338"/>
      <c r="BM312" s="338"/>
      <c r="BN312" s="338"/>
      <c r="BO312" s="338"/>
      <c r="BP312" s="338"/>
      <c r="BQ312" s="338"/>
      <c r="BR312" s="338"/>
      <c r="BS312" s="338"/>
      <c r="BT312" s="338"/>
      <c r="BU312" s="338"/>
      <c r="BV312" s="338"/>
      <c r="BW312" s="338"/>
      <c r="BX312" s="338"/>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531" customFormat="true" ht="15" customHeight="true" x14ac:dyDescent="0.2">
      <c r="B313" s="530"/>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0"/>
      <c r="BB313" s="338"/>
      <c r="BC313" s="338"/>
      <c r="BD313" s="338"/>
      <c r="BE313" s="338"/>
      <c r="BF313" s="338"/>
      <c r="BG313" s="338"/>
      <c r="BH313" s="338"/>
      <c r="BI313" s="338"/>
      <c r="BJ313" s="338"/>
      <c r="BK313" s="338"/>
      <c r="BL313" s="338"/>
      <c r="BM313" s="338"/>
      <c r="BN313" s="338"/>
      <c r="BO313" s="338"/>
      <c r="BP313" s="338"/>
      <c r="BQ313" s="338"/>
      <c r="BR313" s="338"/>
      <c r="BS313" s="338"/>
      <c r="BT313" s="338"/>
      <c r="BU313" s="338"/>
      <c r="BV313" s="338"/>
      <c r="BW313" s="338"/>
      <c r="BX313" s="338"/>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531" customFormat="true" ht="15" customHeight="true" x14ac:dyDescent="0.2">
      <c r="B314" s="530"/>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0"/>
      <c r="BB314" s="338"/>
      <c r="BC314" s="338"/>
      <c r="BD314" s="338"/>
      <c r="BE314" s="338"/>
      <c r="BF314" s="338"/>
      <c r="BG314" s="338"/>
      <c r="BH314" s="338"/>
      <c r="BI314" s="338"/>
      <c r="BJ314" s="338"/>
      <c r="BK314" s="338"/>
      <c r="BL314" s="338"/>
      <c r="BM314" s="338"/>
      <c r="BN314" s="338"/>
      <c r="BO314" s="338"/>
      <c r="BP314" s="338"/>
      <c r="BQ314" s="338"/>
      <c r="BR314" s="338"/>
      <c r="BS314" s="338"/>
      <c r="BT314" s="338"/>
      <c r="BU314" s="338"/>
      <c r="BV314" s="338"/>
      <c r="BW314" s="338"/>
      <c r="BX314" s="338"/>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531" customFormat="true" ht="15" customHeight="true" x14ac:dyDescent="0.2">
      <c r="B315" s="530"/>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0"/>
      <c r="BB315" s="338"/>
      <c r="BC315" s="338"/>
      <c r="BD315" s="338"/>
      <c r="BE315" s="338"/>
      <c r="BF315" s="338"/>
      <c r="BG315" s="338"/>
      <c r="BH315" s="338"/>
      <c r="BI315" s="338"/>
      <c r="BJ315" s="338"/>
      <c r="BK315" s="338"/>
      <c r="BL315" s="338"/>
      <c r="BM315" s="338"/>
      <c r="BN315" s="338"/>
      <c r="BO315" s="338"/>
      <c r="BP315" s="338"/>
      <c r="BQ315" s="338"/>
      <c r="BR315" s="338"/>
      <c r="BS315" s="338"/>
      <c r="BT315" s="338"/>
      <c r="BU315" s="338"/>
      <c r="BV315" s="338"/>
      <c r="BW315" s="338"/>
      <c r="BX315" s="338"/>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531" customFormat="true" ht="15" customHeight="true" x14ac:dyDescent="0.2">
      <c r="B316" s="530"/>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0"/>
      <c r="BB316" s="338"/>
      <c r="BC316" s="338"/>
      <c r="BD316" s="338"/>
      <c r="BE316" s="338"/>
      <c r="BF316" s="338"/>
      <c r="BG316" s="338"/>
      <c r="BH316" s="338"/>
      <c r="BI316" s="338"/>
      <c r="BJ316" s="338"/>
      <c r="BK316" s="338"/>
      <c r="BL316" s="338"/>
      <c r="BM316" s="338"/>
      <c r="BN316" s="338"/>
      <c r="BO316" s="338"/>
      <c r="BP316" s="338"/>
      <c r="BQ316" s="338"/>
      <c r="BR316" s="338"/>
      <c r="BS316" s="338"/>
      <c r="BT316" s="338"/>
      <c r="BU316" s="338"/>
      <c r="BV316" s="338"/>
      <c r="BW316" s="338"/>
      <c r="BX316" s="338"/>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531" customFormat="true" ht="15" customHeight="true" x14ac:dyDescent="0.2">
      <c r="B317" s="530"/>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0"/>
      <c r="BB317" s="338"/>
      <c r="BC317" s="338"/>
      <c r="BD317" s="338"/>
      <c r="BE317" s="338"/>
      <c r="BF317" s="338"/>
      <c r="BG317" s="338"/>
      <c r="BH317" s="338"/>
      <c r="BI317" s="338"/>
      <c r="BJ317" s="338"/>
      <c r="BK317" s="338"/>
      <c r="BL317" s="338"/>
      <c r="BM317" s="338"/>
      <c r="BN317" s="338"/>
      <c r="BO317" s="338"/>
      <c r="BP317" s="338"/>
      <c r="BQ317" s="338"/>
      <c r="BR317" s="338"/>
      <c r="BS317" s="338"/>
      <c r="BT317" s="338"/>
      <c r="BU317" s="338"/>
      <c r="BV317" s="338"/>
      <c r="BW317" s="338"/>
      <c r="BX317" s="338"/>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531" customFormat="true" ht="15" customHeight="true" x14ac:dyDescent="0.2">
      <c r="B318" s="530"/>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0"/>
      <c r="BB318" s="338"/>
      <c r="BC318" s="338"/>
      <c r="BD318" s="338"/>
      <c r="BE318" s="338"/>
      <c r="BF318" s="338"/>
      <c r="BG318" s="338"/>
      <c r="BH318" s="338"/>
      <c r="BI318" s="338"/>
      <c r="BJ318" s="338"/>
      <c r="BK318" s="338"/>
      <c r="BL318" s="338"/>
      <c r="BM318" s="338"/>
      <c r="BN318" s="338"/>
      <c r="BO318" s="338"/>
      <c r="BP318" s="338"/>
      <c r="BQ318" s="338"/>
      <c r="BR318" s="338"/>
      <c r="BS318" s="338"/>
      <c r="BT318" s="338"/>
      <c r="BU318" s="338"/>
      <c r="BV318" s="338"/>
      <c r="BW318" s="338"/>
      <c r="BX318" s="338"/>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531" customFormat="true" ht="15" customHeight="true" x14ac:dyDescent="0.2">
      <c r="B319" s="530"/>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0"/>
      <c r="BB319" s="338"/>
      <c r="BC319" s="338"/>
      <c r="BD319" s="338"/>
      <c r="BE319" s="338"/>
      <c r="BF319" s="338"/>
      <c r="BG319" s="338"/>
      <c r="BH319" s="338"/>
      <c r="BI319" s="338"/>
      <c r="BJ319" s="338"/>
      <c r="BK319" s="338"/>
      <c r="BL319" s="338"/>
      <c r="BM319" s="338"/>
      <c r="BN319" s="338"/>
      <c r="BO319" s="338"/>
      <c r="BP319" s="338"/>
      <c r="BQ319" s="338"/>
      <c r="BR319" s="338"/>
      <c r="BS319" s="338"/>
      <c r="BT319" s="338"/>
      <c r="BU319" s="338"/>
      <c r="BV319" s="338"/>
      <c r="BW319" s="338"/>
      <c r="BX319" s="338"/>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531" customFormat="true" ht="15" customHeight="true" x14ac:dyDescent="0.2">
      <c r="B320" s="530"/>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0"/>
      <c r="BB320" s="338"/>
      <c r="BC320" s="338"/>
      <c r="BD320" s="338"/>
      <c r="BE320" s="338"/>
      <c r="BF320" s="338"/>
      <c r="BG320" s="338"/>
      <c r="BH320" s="338"/>
      <c r="BI320" s="338"/>
      <c r="BJ320" s="338"/>
      <c r="BK320" s="338"/>
      <c r="BL320" s="338"/>
      <c r="BM320" s="338"/>
      <c r="BN320" s="338"/>
      <c r="BO320" s="338"/>
      <c r="BP320" s="338"/>
      <c r="BQ320" s="338"/>
      <c r="BR320" s="338"/>
      <c r="BS320" s="338"/>
      <c r="BT320" s="338"/>
      <c r="BU320" s="338"/>
      <c r="BV320" s="338"/>
      <c r="BW320" s="338"/>
      <c r="BX320" s="338"/>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531" customFormat="true" ht="15" customHeight="true" x14ac:dyDescent="0.2">
      <c r="B321" s="530"/>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0"/>
      <c r="BB321" s="338"/>
      <c r="BC321" s="338"/>
      <c r="BD321" s="338"/>
      <c r="BE321" s="338"/>
      <c r="BF321" s="338"/>
      <c r="BG321" s="338"/>
      <c r="BH321" s="338"/>
      <c r="BI321" s="338"/>
      <c r="BJ321" s="338"/>
      <c r="BK321" s="338"/>
      <c r="BL321" s="338"/>
      <c r="BM321" s="338"/>
      <c r="BN321" s="338"/>
      <c r="BO321" s="338"/>
      <c r="BP321" s="338"/>
      <c r="BQ321" s="338"/>
      <c r="BR321" s="338"/>
      <c r="BS321" s="338"/>
      <c r="BT321" s="338"/>
      <c r="BU321" s="338"/>
      <c r="BV321" s="338"/>
      <c r="BW321" s="338"/>
      <c r="BX321" s="338"/>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531" customFormat="true" ht="15" customHeight="true" x14ac:dyDescent="0.2">
      <c r="B322" s="530"/>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0"/>
      <c r="BB322" s="338"/>
      <c r="BC322" s="338"/>
      <c r="BD322" s="338"/>
      <c r="BE322" s="338"/>
      <c r="BF322" s="338"/>
      <c r="BG322" s="338"/>
      <c r="BH322" s="338"/>
      <c r="BI322" s="338"/>
      <c r="BJ322" s="338"/>
      <c r="BK322" s="338"/>
      <c r="BL322" s="338"/>
      <c r="BM322" s="338"/>
      <c r="BN322" s="338"/>
      <c r="BO322" s="338"/>
      <c r="BP322" s="338"/>
      <c r="BQ322" s="338"/>
      <c r="BR322" s="338"/>
      <c r="BS322" s="338"/>
      <c r="BT322" s="338"/>
      <c r="BU322" s="338"/>
      <c r="BV322" s="338"/>
      <c r="BW322" s="338"/>
      <c r="BX322" s="338"/>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531" customFormat="true" ht="15" customHeight="true" x14ac:dyDescent="0.2">
      <c r="B323" s="530"/>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0"/>
      <c r="BB323" s="338"/>
      <c r="BC323" s="338"/>
      <c r="BD323" s="338"/>
      <c r="BE323" s="338"/>
      <c r="BF323" s="338"/>
      <c r="BG323" s="338"/>
      <c r="BH323" s="338"/>
      <c r="BI323" s="338"/>
      <c r="BJ323" s="338"/>
      <c r="BK323" s="338"/>
      <c r="BL323" s="338"/>
      <c r="BM323" s="338"/>
      <c r="BN323" s="338"/>
      <c r="BO323" s="338"/>
      <c r="BP323" s="338"/>
      <c r="BQ323" s="338"/>
      <c r="BR323" s="338"/>
      <c r="BS323" s="338"/>
      <c r="BT323" s="338"/>
      <c r="BU323" s="338"/>
      <c r="BV323" s="338"/>
      <c r="BW323" s="338"/>
      <c r="BX323" s="338"/>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531" customFormat="true" ht="15" customHeight="true" x14ac:dyDescent="0.2">
      <c r="B324" s="530"/>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0"/>
      <c r="BB324" s="338"/>
      <c r="BC324" s="338"/>
      <c r="BD324" s="338"/>
      <c r="BE324" s="338"/>
      <c r="BF324" s="338"/>
      <c r="BG324" s="338"/>
      <c r="BH324" s="338"/>
      <c r="BI324" s="338"/>
      <c r="BJ324" s="338"/>
      <c r="BK324" s="338"/>
      <c r="BL324" s="338"/>
      <c r="BM324" s="338"/>
      <c r="BN324" s="338"/>
      <c r="BO324" s="338"/>
      <c r="BP324" s="338"/>
      <c r="BQ324" s="338"/>
      <c r="BR324" s="338"/>
      <c r="BS324" s="338"/>
      <c r="BT324" s="338"/>
      <c r="BU324" s="338"/>
      <c r="BV324" s="338"/>
      <c r="BW324" s="338"/>
      <c r="BX324" s="338"/>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531" customFormat="true" ht="15" customHeight="true" x14ac:dyDescent="0.2">
      <c r="B325" s="530"/>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0"/>
      <c r="BB325" s="338"/>
      <c r="BC325" s="338"/>
      <c r="BD325" s="338"/>
      <c r="BE325" s="338"/>
      <c r="BF325" s="338"/>
      <c r="BG325" s="338"/>
      <c r="BH325" s="338"/>
      <c r="BI325" s="338"/>
      <c r="BJ325" s="338"/>
      <c r="BK325" s="338"/>
      <c r="BL325" s="338"/>
      <c r="BM325" s="338"/>
      <c r="BN325" s="338"/>
      <c r="BO325" s="338"/>
      <c r="BP325" s="338"/>
      <c r="BQ325" s="338"/>
      <c r="BR325" s="338"/>
      <c r="BS325" s="338"/>
      <c r="BT325" s="338"/>
      <c r="BU325" s="338"/>
      <c r="BV325" s="338"/>
      <c r="BW325" s="338"/>
      <c r="BX325" s="338"/>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531" customFormat="true" ht="15" customHeight="true" x14ac:dyDescent="0.2">
      <c r="B326" s="530"/>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0"/>
      <c r="BB326" s="338"/>
      <c r="BC326" s="338"/>
      <c r="BD326" s="338"/>
      <c r="BE326" s="338"/>
      <c r="BF326" s="338"/>
      <c r="BG326" s="338"/>
      <c r="BH326" s="338"/>
      <c r="BI326" s="338"/>
      <c r="BJ326" s="338"/>
      <c r="BK326" s="338"/>
      <c r="BL326" s="338"/>
      <c r="BM326" s="338"/>
      <c r="BN326" s="338"/>
      <c r="BO326" s="338"/>
      <c r="BP326" s="338"/>
      <c r="BQ326" s="338"/>
      <c r="BR326" s="338"/>
      <c r="BS326" s="338"/>
      <c r="BT326" s="338"/>
      <c r="BU326" s="338"/>
      <c r="BV326" s="338"/>
      <c r="BW326" s="338"/>
      <c r="BX326" s="338"/>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531" customFormat="true" ht="15" customHeight="true" x14ac:dyDescent="0.2">
      <c r="B327" s="530"/>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0"/>
      <c r="BB327" s="338"/>
      <c r="BC327" s="338"/>
      <c r="BD327" s="338"/>
      <c r="BE327" s="338"/>
      <c r="BF327" s="338"/>
      <c r="BG327" s="338"/>
      <c r="BH327" s="338"/>
      <c r="BI327" s="338"/>
      <c r="BJ327" s="338"/>
      <c r="BK327" s="338"/>
      <c r="BL327" s="338"/>
      <c r="BM327" s="338"/>
      <c r="BN327" s="338"/>
      <c r="BO327" s="338"/>
      <c r="BP327" s="338"/>
      <c r="BQ327" s="338"/>
      <c r="BR327" s="338"/>
      <c r="BS327" s="338"/>
      <c r="BT327" s="338"/>
      <c r="BU327" s="338"/>
      <c r="BV327" s="338"/>
      <c r="BW327" s="338"/>
      <c r="BX327" s="338"/>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531" customFormat="true" ht="15" customHeight="true" x14ac:dyDescent="0.2">
      <c r="B328" s="530"/>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0"/>
      <c r="BB328" s="338"/>
      <c r="BC328" s="338"/>
      <c r="BD328" s="338"/>
      <c r="BE328" s="338"/>
      <c r="BF328" s="338"/>
      <c r="BG328" s="338"/>
      <c r="BH328" s="338"/>
      <c r="BI328" s="338"/>
      <c r="BJ328" s="338"/>
      <c r="BK328" s="338"/>
      <c r="BL328" s="338"/>
      <c r="BM328" s="338"/>
      <c r="BN328" s="338"/>
      <c r="BO328" s="338"/>
      <c r="BP328" s="338"/>
      <c r="BQ328" s="338"/>
      <c r="BR328" s="338"/>
      <c r="BS328" s="338"/>
      <c r="BT328" s="338"/>
      <c r="BU328" s="338"/>
      <c r="BV328" s="338"/>
      <c r="BW328" s="338"/>
      <c r="BX328" s="338"/>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531" customFormat="true" ht="250.15" customHeight="true" x14ac:dyDescent="0.2">
      <c r="B329" s="530"/>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0"/>
      <c r="BB329" s="338"/>
      <c r="BC329" s="338"/>
      <c r="BD329" s="338"/>
      <c r="BE329" s="338"/>
      <c r="BF329" s="338"/>
      <c r="BG329" s="338"/>
      <c r="BH329" s="338"/>
      <c r="BI329" s="338"/>
      <c r="BJ329" s="338"/>
      <c r="BK329" s="338"/>
      <c r="BL329" s="338"/>
      <c r="BM329" s="338"/>
      <c r="BN329" s="338"/>
      <c r="BO329" s="338"/>
      <c r="BP329" s="338"/>
      <c r="BQ329" s="338"/>
      <c r="BR329" s="338"/>
      <c r="BS329" s="338"/>
      <c r="BT329" s="338"/>
      <c r="BU329" s="338"/>
      <c r="BV329" s="338"/>
      <c r="BW329" s="338"/>
      <c r="BX329" s="338"/>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s="378" customFormat="true" ht="19.15" customHeight="true" x14ac:dyDescent="0.2">
      <c r="B330" s="529"/>
      <c r="AC330" s="371"/>
      <c r="AD330" s="371"/>
      <c r="AE330" s="371"/>
      <c r="AF330" s="371"/>
      <c r="AG330" s="371"/>
      <c r="AH330" s="371"/>
      <c r="AI330" s="371"/>
      <c r="AJ330" s="371"/>
      <c r="AK330" s="371"/>
      <c r="AL330" s="371"/>
      <c r="AM330" s="371"/>
      <c r="AN330" s="371"/>
      <c r="AO330" s="371"/>
      <c r="AP330" s="371"/>
      <c r="AQ330" s="371"/>
      <c r="AR330" s="371"/>
      <c r="AS330" s="371"/>
      <c r="AT330" s="371"/>
      <c r="AU330" s="371"/>
      <c r="AV330" s="371"/>
      <c r="AW330" s="371"/>
      <c r="AX330" s="371"/>
      <c r="AY330" s="371"/>
      <c r="AZ330" s="371"/>
      <c r="BA330" s="343"/>
      <c r="BB330" s="343"/>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371"/>
      <c r="CA330" s="371"/>
      <c r="CB330" s="371"/>
      <c r="CC330" s="371"/>
      <c r="CD330" s="371"/>
      <c r="CE330" s="371"/>
      <c r="CF330" s="371"/>
      <c r="CG330" s="371"/>
      <c r="CH330" s="371"/>
      <c r="CI330" s="371"/>
      <c r="CJ330" s="371"/>
      <c r="CK330" s="371"/>
      <c r="CL330" s="371"/>
      <c r="CM330" s="371"/>
      <c r="CN330" s="371"/>
      <c r="CO330" s="371"/>
      <c r="CP330" s="371"/>
      <c r="CQ330" s="371"/>
      <c r="CR330" s="371"/>
      <c r="CS330" s="371"/>
      <c r="CT330" s="371"/>
      <c r="CU330" s="371"/>
      <c r="CV330" s="371"/>
      <c r="CW330" s="371"/>
      <c r="CX330" s="371"/>
      <c r="CY330" s="371"/>
      <c r="CZ330" s="371"/>
    </row>
    <row r="331" s="378" customFormat="true" ht="15" customHeight="true" x14ac:dyDescent="0.2">
      <c r="B331" s="529"/>
      <c r="AC331" s="371"/>
      <c r="AD331" s="371"/>
      <c r="AE331" s="371"/>
      <c r="AF331" s="371"/>
      <c r="AG331" s="371"/>
      <c r="AH331" s="371"/>
      <c r="AI331" s="371"/>
      <c r="AJ331" s="371"/>
      <c r="AK331" s="371"/>
      <c r="AL331" s="371"/>
      <c r="AM331" s="371"/>
      <c r="AN331" s="371"/>
      <c r="AO331" s="371"/>
      <c r="AP331" s="371"/>
      <c r="AQ331" s="371"/>
      <c r="AR331" s="371"/>
      <c r="AS331" s="371"/>
      <c r="AT331" s="371"/>
      <c r="AU331" s="371"/>
      <c r="AV331" s="371"/>
      <c r="AW331" s="371"/>
      <c r="AX331" s="371"/>
      <c r="AY331" s="371"/>
      <c r="AZ331" s="371"/>
      <c r="BA331" s="343"/>
      <c r="BB331" s="343"/>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371"/>
      <c r="CA331" s="371"/>
      <c r="CB331" s="371"/>
      <c r="CC331" s="371"/>
      <c r="CD331" s="371"/>
      <c r="CE331" s="371"/>
      <c r="CF331" s="371"/>
      <c r="CG331" s="371"/>
      <c r="CH331" s="371"/>
      <c r="CI331" s="371"/>
      <c r="CJ331" s="371"/>
      <c r="CK331" s="371"/>
      <c r="CL331" s="371"/>
      <c r="CM331" s="371"/>
      <c r="CN331" s="371"/>
      <c r="CO331" s="371"/>
      <c r="CP331" s="371"/>
      <c r="CQ331" s="371"/>
      <c r="CR331" s="371"/>
      <c r="CS331" s="371"/>
      <c r="CT331" s="371"/>
      <c r="CU331" s="371"/>
      <c r="CV331" s="371"/>
      <c r="CW331" s="371"/>
      <c r="CX331" s="371"/>
      <c r="CY331" s="371"/>
      <c r="CZ331" s="371"/>
    </row>
    <row r="332" s="378" customFormat="true" ht="15" customHeight="true" x14ac:dyDescent="0.2">
      <c r="B332" s="529"/>
      <c r="AC332" s="371"/>
      <c r="AD332" s="371"/>
      <c r="AE332" s="371"/>
      <c r="AF332" s="371"/>
      <c r="AG332" s="371"/>
      <c r="AH332" s="371"/>
      <c r="AI332" s="371"/>
      <c r="AJ332" s="371"/>
      <c r="AK332" s="371"/>
      <c r="AL332" s="371"/>
      <c r="AM332" s="371"/>
      <c r="AN332" s="371"/>
      <c r="AO332" s="371"/>
      <c r="AP332" s="371"/>
      <c r="AQ332" s="371"/>
      <c r="AR332" s="371"/>
      <c r="AS332" s="371"/>
      <c r="AT332" s="371"/>
      <c r="AU332" s="371"/>
      <c r="AV332" s="371"/>
      <c r="AW332" s="371"/>
      <c r="AX332" s="371"/>
      <c r="AY332" s="371"/>
      <c r="AZ332" s="371"/>
      <c r="BA332" s="343"/>
      <c r="BB332" s="343"/>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371"/>
      <c r="CA332" s="371"/>
      <c r="CB332" s="371"/>
      <c r="CC332" s="371"/>
      <c r="CD332" s="371"/>
      <c r="CE332" s="371"/>
      <c r="CF332" s="371"/>
      <c r="CG332" s="371"/>
      <c r="CH332" s="371"/>
      <c r="CI332" s="371"/>
      <c r="CJ332" s="371"/>
      <c r="CK332" s="371"/>
      <c r="CL332" s="371"/>
      <c r="CM332" s="371"/>
      <c r="CN332" s="371"/>
      <c r="CO332" s="371"/>
      <c r="CP332" s="371"/>
      <c r="CQ332" s="371"/>
      <c r="CR332" s="371"/>
      <c r="CS332" s="371"/>
      <c r="CT332" s="371"/>
      <c r="CU332" s="371"/>
      <c r="CV332" s="371"/>
      <c r="CW332" s="371"/>
      <c r="CX332" s="371"/>
      <c r="CY332" s="371"/>
      <c r="CZ332" s="371"/>
    </row>
    <row r="333" s="378" customFormat="true" ht="15" customHeight="true" x14ac:dyDescent="0.2">
      <c r="B333" s="529"/>
      <c r="AC333" s="371"/>
      <c r="AD333" s="371"/>
      <c r="AE333" s="371"/>
      <c r="AF333" s="371"/>
      <c r="AG333" s="371"/>
      <c r="AH333" s="371"/>
      <c r="AI333" s="371"/>
      <c r="AJ333" s="371"/>
      <c r="AK333" s="371"/>
      <c r="AL333" s="371"/>
      <c r="AM333" s="371"/>
      <c r="AN333" s="371"/>
      <c r="AO333" s="371"/>
      <c r="AP333" s="371"/>
      <c r="AQ333" s="371"/>
      <c r="AR333" s="371"/>
      <c r="AS333" s="371"/>
      <c r="AT333" s="371"/>
      <c r="AU333" s="371"/>
      <c r="AV333" s="371"/>
      <c r="AW333" s="371"/>
      <c r="AX333" s="371"/>
      <c r="AY333" s="371"/>
      <c r="AZ333" s="371"/>
      <c r="BA333" s="343"/>
      <c r="BB333" s="343"/>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371"/>
      <c r="CA333" s="371"/>
      <c r="CB333" s="371"/>
      <c r="CC333" s="371"/>
      <c r="CD333" s="371"/>
      <c r="CE333" s="371"/>
      <c r="CF333" s="371"/>
      <c r="CG333" s="371"/>
      <c r="CH333" s="371"/>
      <c r="CI333" s="371"/>
      <c r="CJ333" s="371"/>
      <c r="CK333" s="371"/>
      <c r="CL333" s="371"/>
      <c r="CM333" s="371"/>
      <c r="CN333" s="371"/>
      <c r="CO333" s="371"/>
      <c r="CP333" s="371"/>
      <c r="CQ333" s="371"/>
      <c r="CR333" s="371"/>
      <c r="CS333" s="371"/>
      <c r="CT333" s="371"/>
      <c r="CU333" s="371"/>
      <c r="CV333" s="371"/>
      <c r="CW333" s="371"/>
      <c r="CX333" s="371"/>
      <c r="CY333" s="371"/>
      <c r="CZ333" s="371"/>
    </row>
    <row r="334" s="378" customFormat="true" ht="15" customHeight="true" x14ac:dyDescent="0.2">
      <c r="B334" s="529"/>
      <c r="AC334" s="371"/>
      <c r="AD334" s="371"/>
      <c r="AE334" s="371"/>
      <c r="AF334" s="371"/>
      <c r="AG334" s="371"/>
      <c r="AH334" s="371"/>
      <c r="AI334" s="371"/>
      <c r="AJ334" s="371"/>
      <c r="AK334" s="371"/>
      <c r="AL334" s="371"/>
      <c r="AM334" s="371"/>
      <c r="AN334" s="371"/>
      <c r="AO334" s="371"/>
      <c r="AP334" s="371"/>
      <c r="AQ334" s="371"/>
      <c r="AR334" s="371"/>
      <c r="AS334" s="371"/>
      <c r="AT334" s="371"/>
      <c r="AU334" s="371"/>
      <c r="AV334" s="371"/>
      <c r="AW334" s="371"/>
      <c r="AX334" s="371"/>
      <c r="AY334" s="371"/>
      <c r="AZ334" s="371"/>
      <c r="BA334" s="343"/>
      <c r="BB334" s="343"/>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371"/>
      <c r="CA334" s="371"/>
      <c r="CB334" s="371"/>
      <c r="CC334" s="371"/>
      <c r="CD334" s="371"/>
      <c r="CE334" s="371"/>
      <c r="CF334" s="371"/>
      <c r="CG334" s="371"/>
      <c r="CH334" s="371"/>
      <c r="CI334" s="371"/>
      <c r="CJ334" s="371"/>
      <c r="CK334" s="371"/>
      <c r="CL334" s="371"/>
      <c r="CM334" s="371"/>
      <c r="CN334" s="371"/>
      <c r="CO334" s="371"/>
      <c r="CP334" s="371"/>
      <c r="CQ334" s="371"/>
      <c r="CR334" s="371"/>
      <c r="CS334" s="371"/>
      <c r="CT334" s="371"/>
      <c r="CU334" s="371"/>
      <c r="CV334" s="371"/>
      <c r="CW334" s="371"/>
      <c r="CX334" s="371"/>
      <c r="CY334" s="371"/>
      <c r="CZ334" s="371"/>
    </row>
    <row r="335" s="378" customFormat="true" ht="15" customHeight="true" x14ac:dyDescent="0.2">
      <c r="B335" s="529"/>
      <c r="AC335" s="371"/>
      <c r="AD335" s="371"/>
      <c r="AE335" s="371"/>
      <c r="AF335" s="371"/>
      <c r="AG335" s="371"/>
      <c r="AH335" s="371"/>
      <c r="AI335" s="371"/>
      <c r="AJ335" s="371"/>
      <c r="AK335" s="371"/>
      <c r="AL335" s="371"/>
      <c r="AM335" s="371"/>
      <c r="AN335" s="371"/>
      <c r="AO335" s="371"/>
      <c r="AP335" s="371"/>
      <c r="AQ335" s="371"/>
      <c r="AR335" s="371"/>
      <c r="AS335" s="371"/>
      <c r="AT335" s="371"/>
      <c r="AU335" s="371"/>
      <c r="AV335" s="371"/>
      <c r="AW335" s="371"/>
      <c r="AX335" s="371"/>
      <c r="AY335" s="371"/>
      <c r="AZ335" s="371"/>
      <c r="BA335" s="343"/>
      <c r="BB335" s="343"/>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371"/>
      <c r="CA335" s="371"/>
      <c r="CB335" s="371"/>
      <c r="CC335" s="371"/>
      <c r="CD335" s="371"/>
      <c r="CE335" s="371"/>
      <c r="CF335" s="371"/>
      <c r="CG335" s="371"/>
      <c r="CH335" s="371"/>
      <c r="CI335" s="371"/>
      <c r="CJ335" s="371"/>
      <c r="CK335" s="371"/>
      <c r="CL335" s="371"/>
      <c r="CM335" s="371"/>
      <c r="CN335" s="371"/>
      <c r="CO335" s="371"/>
      <c r="CP335" s="371"/>
      <c r="CQ335" s="371"/>
      <c r="CR335" s="371"/>
      <c r="CS335" s="371"/>
      <c r="CT335" s="371"/>
      <c r="CU335" s="371"/>
      <c r="CV335" s="371"/>
      <c r="CW335" s="371"/>
      <c r="CX335" s="371"/>
      <c r="CY335" s="371"/>
      <c r="CZ335" s="371"/>
    </row>
    <row r="336" s="378" customFormat="true" ht="15" customHeight="true" x14ac:dyDescent="0.2">
      <c r="B336" s="529"/>
      <c r="AC336" s="371"/>
      <c r="AD336" s="371"/>
      <c r="AE336" s="371"/>
      <c r="AF336" s="371"/>
      <c r="AG336" s="371"/>
      <c r="AH336" s="371"/>
      <c r="AI336" s="371"/>
      <c r="AJ336" s="371"/>
      <c r="AK336" s="371"/>
      <c r="AL336" s="371"/>
      <c r="AM336" s="371"/>
      <c r="AN336" s="371"/>
      <c r="AO336" s="371"/>
      <c r="AP336" s="371"/>
      <c r="AQ336" s="371"/>
      <c r="AR336" s="371"/>
      <c r="AS336" s="371"/>
      <c r="AT336" s="371"/>
      <c r="AU336" s="371"/>
      <c r="AV336" s="371"/>
      <c r="AW336" s="371"/>
      <c r="AX336" s="371"/>
      <c r="AY336" s="371"/>
      <c r="AZ336" s="371"/>
      <c r="BA336" s="343"/>
      <c r="BB336" s="343"/>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371"/>
      <c r="CA336" s="371"/>
      <c r="CB336" s="371"/>
      <c r="CC336" s="371"/>
      <c r="CD336" s="371"/>
      <c r="CE336" s="371"/>
      <c r="CF336" s="371"/>
      <c r="CG336" s="371"/>
      <c r="CH336" s="371"/>
      <c r="CI336" s="371"/>
      <c r="CJ336" s="371"/>
      <c r="CK336" s="371"/>
      <c r="CL336" s="371"/>
      <c r="CM336" s="371"/>
      <c r="CN336" s="371"/>
      <c r="CO336" s="371"/>
      <c r="CP336" s="371"/>
      <c r="CQ336" s="371"/>
      <c r="CR336" s="371"/>
      <c r="CS336" s="371"/>
      <c r="CT336" s="371"/>
      <c r="CU336" s="371"/>
      <c r="CV336" s="371"/>
      <c r="CW336" s="371"/>
      <c r="CX336" s="371"/>
      <c r="CY336" s="371"/>
      <c r="CZ336" s="371"/>
    </row>
    <row r="337" s="378" customFormat="true" ht="18" customHeight="true" x14ac:dyDescent="0.2">
      <c r="B337" s="529"/>
      <c r="AC337" s="371"/>
      <c r="AD337" s="371"/>
      <c r="AE337" s="371"/>
      <c r="AF337" s="371"/>
      <c r="AG337" s="371"/>
      <c r="AH337" s="371"/>
      <c r="AI337" s="371"/>
      <c r="AJ337" s="371"/>
      <c r="AK337" s="371"/>
      <c r="AL337" s="371"/>
      <c r="AM337" s="371"/>
      <c r="AN337" s="371"/>
      <c r="AO337" s="371"/>
      <c r="AP337" s="371"/>
      <c r="AQ337" s="371"/>
      <c r="AR337" s="371"/>
      <c r="AS337" s="371"/>
      <c r="AT337" s="371"/>
      <c r="AU337" s="371"/>
      <c r="AV337" s="371"/>
      <c r="AW337" s="371"/>
      <c r="AX337" s="371"/>
      <c r="AY337" s="371"/>
      <c r="AZ337" s="371"/>
      <c r="BA337" s="343"/>
      <c r="BB337" s="343"/>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371"/>
      <c r="CA337" s="371"/>
      <c r="CB337" s="371"/>
      <c r="CC337" s="371"/>
      <c r="CD337" s="371"/>
      <c r="CE337" s="371"/>
      <c r="CF337" s="371"/>
      <c r="CG337" s="371"/>
      <c r="CH337" s="371"/>
      <c r="CI337" s="371"/>
      <c r="CJ337" s="371"/>
      <c r="CK337" s="371"/>
      <c r="CL337" s="371"/>
      <c r="CM337" s="371"/>
      <c r="CN337" s="371"/>
      <c r="CO337" s="371"/>
      <c r="CP337" s="371"/>
      <c r="CQ337" s="371"/>
      <c r="CR337" s="371"/>
      <c r="CS337" s="371"/>
      <c r="CT337" s="371"/>
      <c r="CU337" s="371"/>
      <c r="CV337" s="371"/>
      <c r="CW337" s="371"/>
      <c r="CX337" s="371"/>
      <c r="CY337" s="371"/>
      <c r="CZ337" s="371"/>
    </row>
    <row r="338" s="378" customFormat="true" ht="18" customHeight="true" x14ac:dyDescent="0.2">
      <c r="B338" s="529"/>
      <c r="AC338" s="371"/>
      <c r="AD338" s="371"/>
      <c r="AE338" s="371"/>
      <c r="AF338" s="371"/>
      <c r="AG338" s="371"/>
      <c r="AH338" s="371"/>
      <c r="AI338" s="371"/>
      <c r="AJ338" s="371"/>
      <c r="AK338" s="371"/>
      <c r="AL338" s="371"/>
      <c r="AM338" s="371"/>
      <c r="AN338" s="371"/>
      <c r="AO338" s="371"/>
      <c r="AP338" s="371"/>
      <c r="AQ338" s="371"/>
      <c r="AR338" s="371"/>
      <c r="AS338" s="371"/>
      <c r="AT338" s="371"/>
      <c r="AU338" s="371"/>
      <c r="AV338" s="371"/>
      <c r="AW338" s="371"/>
      <c r="AX338" s="371"/>
      <c r="AY338" s="371"/>
      <c r="AZ338" s="371"/>
      <c r="BA338" s="343"/>
      <c r="BB338" s="343"/>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371"/>
      <c r="CA338" s="371"/>
      <c r="CB338" s="371"/>
      <c r="CC338" s="371"/>
      <c r="CD338" s="371"/>
      <c r="CE338" s="371"/>
      <c r="CF338" s="371"/>
      <c r="CG338" s="371"/>
      <c r="CH338" s="371"/>
      <c r="CI338" s="371"/>
      <c r="CJ338" s="371"/>
      <c r="CK338" s="371"/>
      <c r="CL338" s="371"/>
      <c r="CM338" s="371"/>
      <c r="CN338" s="371"/>
      <c r="CO338" s="371"/>
      <c r="CP338" s="371"/>
      <c r="CQ338" s="371"/>
      <c r="CR338" s="371"/>
      <c r="CS338" s="371"/>
      <c r="CT338" s="371"/>
      <c r="CU338" s="371"/>
      <c r="CV338" s="371"/>
      <c r="CW338" s="371"/>
      <c r="CX338" s="371"/>
      <c r="CY338" s="371"/>
      <c r="CZ338" s="371"/>
    </row>
    <row r="339" s="531" customFormat="true" ht="15" customHeight="true" x14ac:dyDescent="0.2">
      <c r="B339" s="530"/>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04"/>
      <c r="BR339" s="42" t="s">
        <v>142</v>
      </c>
      <c r="BS339" s="456"/>
      <c r="BT339" s="456"/>
      <c r="BU339" s="456"/>
      <c r="BV339" s="456"/>
      <c r="BW339" s="456"/>
      <c r="BX339" s="456"/>
      <c r="BY339" s="45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531" customFormat="true" ht="24" x14ac:dyDescent="0.2">
      <c r="B340" s="530"/>
      <c r="AC340" s="376"/>
      <c r="AD340" s="376"/>
      <c r="AE340" s="376"/>
      <c r="AF340" s="376"/>
      <c r="AG340" s="376"/>
      <c r="AH340" s="376"/>
      <c r="AI340" s="376"/>
      <c r="AJ340" s="376"/>
      <c r="AK340" s="376"/>
      <c r="AL340" s="376"/>
      <c r="AM340" s="376"/>
      <c r="AN340" s="376"/>
      <c r="AO340" s="376"/>
      <c r="AP340" s="376"/>
      <c r="AQ340" s="376"/>
      <c r="AR340" s="376"/>
      <c r="AS340" s="376"/>
      <c r="AT340" s="376"/>
      <c r="AU340" s="376"/>
      <c r="AV340" s="376"/>
      <c r="AW340" s="376"/>
      <c r="AX340" s="376"/>
      <c r="AY340" s="376"/>
      <c r="AZ340" s="376"/>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238</v>
      </c>
      <c r="BS340" s="598" t="s">
        <v>159</v>
      </c>
      <c r="BT340" s="598" t="s">
        <v>160</v>
      </c>
      <c r="BU340" s="598" t="s">
        <v>161</v>
      </c>
      <c r="BV340" s="598" t="s">
        <v>162</v>
      </c>
      <c r="BW340" s="598" t="s">
        <v>239</v>
      </c>
      <c r="BX340" s="598" t="s">
        <v>164</v>
      </c>
      <c r="BY340" s="599" t="s">
        <v>165</v>
      </c>
      <c r="BZ340" s="599" t="s">
        <v>166</v>
      </c>
      <c r="CA340" s="599" t="s">
        <v>167</v>
      </c>
      <c r="CB340" s="599" t="s">
        <v>240</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531" customFormat="true" ht="15" customHeight="true" x14ac:dyDescent="0.2">
      <c r="B341" s="530"/>
      <c r="AC341" s="376"/>
      <c r="AD341" s="376"/>
      <c r="AE341" s="376"/>
      <c r="AF341" s="376"/>
      <c r="AG341" s="376"/>
      <c r="AH341" s="376"/>
      <c r="AI341" s="376"/>
      <c r="AJ341" s="376"/>
      <c r="AK341" s="376"/>
      <c r="AL341" s="376"/>
      <c r="AM341" s="376"/>
      <c r="AN341" s="376"/>
      <c r="AO341" s="376"/>
      <c r="AP341" s="376"/>
      <c r="AQ341" s="376"/>
      <c r="AR341" s="376"/>
      <c r="AS341" s="376"/>
      <c r="AT341" s="376"/>
      <c r="AU341" s="376"/>
      <c r="AV341" s="376"/>
      <c r="AW341" s="376"/>
      <c r="AX341" s="376"/>
      <c r="AY341" s="376"/>
      <c r="AZ341" s="376"/>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531" customFormat="true" ht="15" customHeight="true" x14ac:dyDescent="0.2">
      <c r="B342" s="530"/>
      <c r="AC342" s="376"/>
      <c r="AD342" s="376"/>
      <c r="AE342" s="376"/>
      <c r="AF342" s="376"/>
      <c r="AG342" s="376"/>
      <c r="AH342" s="376"/>
      <c r="AI342" s="376"/>
      <c r="AJ342" s="376"/>
      <c r="AK342" s="376"/>
      <c r="AL342" s="376"/>
      <c r="AM342" s="376"/>
      <c r="AN342" s="376"/>
      <c r="AO342" s="376"/>
      <c r="AP342" s="376"/>
      <c r="AQ342" s="376"/>
      <c r="AR342" s="376"/>
      <c r="AS342" s="376"/>
      <c r="AT342" s="376"/>
      <c r="AU342" s="376"/>
      <c r="AV342" s="376"/>
      <c r="AW342" s="376"/>
      <c r="AX342" s="376"/>
      <c r="AY342" s="376"/>
      <c r="AZ342" s="376"/>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531" customFormat="true" ht="15" customHeight="true" x14ac:dyDescent="0.2">
      <c r="B343" s="530"/>
      <c r="AC343" s="376"/>
      <c r="AD343" s="376"/>
      <c r="AE343" s="376"/>
      <c r="AF343" s="376"/>
      <c r="AG343" s="376"/>
      <c r="AH343" s="376"/>
      <c r="AI343" s="376"/>
      <c r="AJ343" s="376"/>
      <c r="AK343" s="376"/>
      <c r="AL343" s="376"/>
      <c r="AM343" s="376"/>
      <c r="AN343" s="376"/>
      <c r="AO343" s="376"/>
      <c r="AP343" s="376"/>
      <c r="AQ343" s="376"/>
      <c r="AR343" s="376"/>
      <c r="AS343" s="376"/>
      <c r="AT343" s="376"/>
      <c r="AU343" s="376"/>
      <c r="AV343" s="376"/>
      <c r="AW343" s="376"/>
      <c r="AX343" s="376"/>
      <c r="AY343" s="376"/>
      <c r="AZ343" s="376"/>
      <c r="BA343" s="1119" t="s">
        <v>150</v>
      </c>
      <c r="BB343" s="622" t="s">
        <v>49</v>
      </c>
      <c r="BC343" s="86" t="s">
        <v>35</v>
      </c>
      <c r="BD343" s="82" t="s">
        <v>35</v>
      </c>
      <c r="BE343" s="82" t="s">
        <v>35</v>
      </c>
      <c r="BF343" s="82" t="s">
        <v>35</v>
      </c>
      <c r="BG343" s="77" t="s">
        <v>35</v>
      </c>
      <c r="BH343" s="86" t="s">
        <v>35</v>
      </c>
      <c r="BI343" s="82" t="s">
        <v>35</v>
      </c>
      <c r="BJ343" s="82" t="s">
        <v>35</v>
      </c>
      <c r="BK343" s="82" t="s">
        <v>35</v>
      </c>
      <c r="BL343" s="77" t="s">
        <v>35</v>
      </c>
      <c r="BM343" s="86" t="s">
        <v>35</v>
      </c>
      <c r="BN343" s="82" t="s">
        <v>35</v>
      </c>
      <c r="BO343" s="82" t="s">
        <v>35</v>
      </c>
      <c r="BP343" s="82" t="s">
        <v>35</v>
      </c>
      <c r="BQ343" s="77" t="s">
        <v>35</v>
      </c>
      <c r="BR343" s="86" t="s">
        <v>35</v>
      </c>
      <c r="BS343" s="82" t="s">
        <v>35</v>
      </c>
      <c r="BT343" s="82" t="s">
        <v>35</v>
      </c>
      <c r="BU343" s="82" t="s">
        <v>35</v>
      </c>
      <c r="BV343" s="82" t="s">
        <v>35</v>
      </c>
      <c r="BW343" s="82" t="s">
        <v>35</v>
      </c>
      <c r="BX343" s="82" t="s">
        <v>35</v>
      </c>
      <c r="BY343" s="70" t="s">
        <v>35</v>
      </c>
      <c r="BZ343" s="70" t="s">
        <v>35</v>
      </c>
      <c r="CA343" s="70" t="s">
        <v>35</v>
      </c>
      <c r="CB343" s="70" t="s">
        <v>35</v>
      </c>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row>
    <row r="344" s="531" customFormat="true" ht="15" customHeight="true" x14ac:dyDescent="0.2">
      <c r="B344" s="530"/>
      <c r="AC344" s="376"/>
      <c r="AD344" s="376"/>
      <c r="AE344" s="376"/>
      <c r="AF344" s="376"/>
      <c r="AG344" s="376"/>
      <c r="AH344" s="376"/>
      <c r="AI344" s="376"/>
      <c r="AJ344" s="376"/>
      <c r="AK344" s="376"/>
      <c r="AL344" s="376"/>
      <c r="AM344" s="376"/>
      <c r="AN344" s="376"/>
      <c r="AO344" s="376"/>
      <c r="AP344" s="376"/>
      <c r="AQ344" s="376"/>
      <c r="AR344" s="376"/>
      <c r="AS344" s="376"/>
      <c r="AT344" s="376"/>
      <c r="AU344" s="376"/>
      <c r="AV344" s="376"/>
      <c r="AW344" s="376"/>
      <c r="AX344" s="376"/>
      <c r="AY344" s="376"/>
      <c r="AZ344" s="376"/>
      <c r="BA344" s="1115"/>
      <c r="BB344" s="622" t="s">
        <v>48</v>
      </c>
      <c r="BC344" s="86" t="s">
        <v>35</v>
      </c>
      <c r="BD344" s="82" t="s">
        <v>35</v>
      </c>
      <c r="BE344" s="82" t="s">
        <v>35</v>
      </c>
      <c r="BF344" s="82" t="s">
        <v>35</v>
      </c>
      <c r="BG344" s="77" t="s">
        <v>35</v>
      </c>
      <c r="BH344" s="86" t="s">
        <v>35</v>
      </c>
      <c r="BI344" s="82" t="s">
        <v>35</v>
      </c>
      <c r="BJ344" s="82" t="s">
        <v>35</v>
      </c>
      <c r="BK344" s="82" t="s">
        <v>35</v>
      </c>
      <c r="BL344" s="77" t="s">
        <v>35</v>
      </c>
      <c r="BM344" s="86" t="s">
        <v>35</v>
      </c>
      <c r="BN344" s="82" t="s">
        <v>35</v>
      </c>
      <c r="BO344" s="82" t="s">
        <v>35</v>
      </c>
      <c r="BP344" s="82" t="s">
        <v>35</v>
      </c>
      <c r="BQ344" s="77" t="s">
        <v>35</v>
      </c>
      <c r="BR344" s="86" t="s">
        <v>35</v>
      </c>
      <c r="BS344" s="82" t="s">
        <v>35</v>
      </c>
      <c r="BT344" s="82" t="s">
        <v>35</v>
      </c>
      <c r="BU344" s="82" t="s">
        <v>35</v>
      </c>
      <c r="BV344" s="82" t="s">
        <v>35</v>
      </c>
      <c r="BW344" s="82" t="s">
        <v>35</v>
      </c>
      <c r="BX344" s="82" t="s">
        <v>35</v>
      </c>
      <c r="BY344" s="70" t="s">
        <v>35</v>
      </c>
      <c r="BZ344" s="70" t="s">
        <v>35</v>
      </c>
      <c r="CA344" s="70" t="s">
        <v>35</v>
      </c>
      <c r="CB344" s="70" t="s">
        <v>35</v>
      </c>
      <c r="CC344" s="32"/>
      <c r="CD344" s="32"/>
      <c r="CE344" s="32"/>
      <c r="CF344" s="32"/>
      <c r="CG344" s="32"/>
      <c r="CH344" s="32"/>
      <c r="CI344" s="32"/>
      <c r="CJ344" s="32"/>
      <c r="CK344" s="32"/>
      <c r="CL344" s="32"/>
      <c r="CM344" s="32"/>
      <c r="CN344" s="32"/>
      <c r="CO344" s="32"/>
      <c r="CP344" s="32"/>
      <c r="CQ344" s="32"/>
      <c r="CR344" s="32"/>
      <c r="CS344" s="32"/>
      <c r="CT344" s="32"/>
      <c r="CU344" s="32"/>
      <c r="CV344" s="32"/>
      <c r="CW344" s="32"/>
      <c r="CX344" s="32"/>
      <c r="CY344" s="32"/>
      <c r="CZ344" s="32"/>
    </row>
    <row r="345" s="531" customFormat="true" ht="15" customHeight="true" x14ac:dyDescent="0.2">
      <c r="B345" s="530"/>
      <c r="AC345" s="376"/>
      <c r="AD345" s="376"/>
      <c r="AE345" s="376"/>
      <c r="AF345" s="376"/>
      <c r="AG345" s="376"/>
      <c r="AH345" s="376"/>
      <c r="AI345" s="376"/>
      <c r="AJ345" s="376"/>
      <c r="AK345" s="376"/>
      <c r="AL345" s="376"/>
      <c r="AM345" s="376"/>
      <c r="AN345" s="376"/>
      <c r="AO345" s="376"/>
      <c r="AP345" s="376"/>
      <c r="AQ345" s="376"/>
      <c r="AR345" s="376"/>
      <c r="AS345" s="376"/>
      <c r="AT345" s="376"/>
      <c r="AU345" s="376"/>
      <c r="AV345" s="376"/>
      <c r="AW345" s="376"/>
      <c r="AX345" s="376"/>
      <c r="AY345" s="376"/>
      <c r="AZ345" s="376"/>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531" customFormat="true" ht="15" customHeight="true" x14ac:dyDescent="0.2">
      <c r="B346" s="530"/>
      <c r="AC346" s="376"/>
      <c r="AD346" s="376"/>
      <c r="AE346" s="376"/>
      <c r="AF346" s="376"/>
      <c r="AG346" s="376"/>
      <c r="AH346" s="376"/>
      <c r="AI346" s="376"/>
      <c r="AJ346" s="376"/>
      <c r="AK346" s="376"/>
      <c r="AL346" s="376"/>
      <c r="AM346" s="376"/>
      <c r="AN346" s="376"/>
      <c r="AO346" s="376"/>
      <c r="AP346" s="376"/>
      <c r="AQ346" s="376"/>
      <c r="AR346" s="376"/>
      <c r="AS346" s="376"/>
      <c r="AT346" s="376"/>
      <c r="AU346" s="376"/>
      <c r="AV346" s="376"/>
      <c r="AW346" s="376"/>
      <c r="AX346" s="376"/>
      <c r="AY346" s="376"/>
      <c r="AZ346" s="376"/>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531" customFormat="true" ht="15" customHeight="true" x14ac:dyDescent="0.2">
      <c r="B347" s="530"/>
      <c r="AC347" s="376"/>
      <c r="AD347" s="376"/>
      <c r="AE347" s="376"/>
      <c r="AF347" s="376"/>
      <c r="AG347" s="376"/>
      <c r="AH347" s="376"/>
      <c r="AI347" s="376"/>
      <c r="AJ347" s="376"/>
      <c r="AK347" s="376"/>
      <c r="AL347" s="376"/>
      <c r="AM347" s="376"/>
      <c r="AN347" s="376"/>
      <c r="AO347" s="376"/>
      <c r="AP347" s="376"/>
      <c r="AQ347" s="376"/>
      <c r="AR347" s="376"/>
      <c r="AS347" s="376"/>
      <c r="AT347" s="376"/>
      <c r="AU347" s="376"/>
      <c r="AV347" s="376"/>
      <c r="AW347" s="376"/>
      <c r="AX347" s="376"/>
      <c r="AY347" s="376"/>
      <c r="AZ347" s="376"/>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531" customFormat="true" ht="15" customHeight="true" x14ac:dyDescent="0.2">
      <c r="B348" s="530"/>
      <c r="AC348" s="376"/>
      <c r="AD348" s="376"/>
      <c r="AE348" s="376"/>
      <c r="AF348" s="376"/>
      <c r="AG348" s="376"/>
      <c r="AH348" s="376"/>
      <c r="AI348" s="376"/>
      <c r="AJ348" s="376"/>
      <c r="AK348" s="376"/>
      <c r="AL348" s="376"/>
      <c r="AM348" s="376"/>
      <c r="AN348" s="376"/>
      <c r="AO348" s="376"/>
      <c r="AP348" s="376"/>
      <c r="AQ348" s="376"/>
      <c r="AR348" s="376"/>
      <c r="AS348" s="376"/>
      <c r="AT348" s="376"/>
      <c r="AU348" s="376"/>
      <c r="AV348" s="376"/>
      <c r="AW348" s="376"/>
      <c r="AX348" s="376"/>
      <c r="AY348" s="376"/>
      <c r="AZ348" s="376"/>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531" customFormat="true" ht="15" customHeight="true" x14ac:dyDescent="0.2">
      <c r="B349" s="530"/>
      <c r="AC349" s="376"/>
      <c r="AD349" s="376"/>
      <c r="AE349" s="376"/>
      <c r="AF349" s="376"/>
      <c r="AG349" s="376"/>
      <c r="AH349" s="376"/>
      <c r="AI349" s="376"/>
      <c r="AJ349" s="376"/>
      <c r="AK349" s="376"/>
      <c r="AL349" s="376"/>
      <c r="AM349" s="376"/>
      <c r="AN349" s="376"/>
      <c r="AO349" s="376"/>
      <c r="AP349" s="376"/>
      <c r="AQ349" s="376"/>
      <c r="AR349" s="376"/>
      <c r="AS349" s="376"/>
      <c r="AT349" s="376"/>
      <c r="AU349" s="376"/>
      <c r="AV349" s="376"/>
      <c r="AW349" s="376"/>
      <c r="AX349" s="376"/>
      <c r="AY349" s="376"/>
      <c r="AZ349" s="376"/>
      <c r="BA349" s="1119" t="s">
        <v>153</v>
      </c>
      <c r="BB349" s="622" t="s">
        <v>49</v>
      </c>
      <c r="BC349" s="86" t="s">
        <v>35</v>
      </c>
      <c r="BD349" s="82" t="s">
        <v>35</v>
      </c>
      <c r="BE349" s="82" t="s">
        <v>35</v>
      </c>
      <c r="BF349" s="82" t="s">
        <v>35</v>
      </c>
      <c r="BG349" s="77" t="s">
        <v>35</v>
      </c>
      <c r="BH349" s="86" t="s">
        <v>35</v>
      </c>
      <c r="BI349" s="82" t="s">
        <v>35</v>
      </c>
      <c r="BJ349" s="82" t="s">
        <v>35</v>
      </c>
      <c r="BK349" s="82" t="s">
        <v>35</v>
      </c>
      <c r="BL349" s="77" t="s">
        <v>35</v>
      </c>
      <c r="BM349" s="86" t="s">
        <v>35</v>
      </c>
      <c r="BN349" s="82" t="s">
        <v>35</v>
      </c>
      <c r="BO349" s="82" t="s">
        <v>35</v>
      </c>
      <c r="BP349" s="82" t="s">
        <v>35</v>
      </c>
      <c r="BQ349" s="77" t="s">
        <v>35</v>
      </c>
      <c r="BR349" s="86" t="s">
        <v>35</v>
      </c>
      <c r="BS349" s="82" t="s">
        <v>35</v>
      </c>
      <c r="BT349" s="82" t="s">
        <v>35</v>
      </c>
      <c r="BU349" s="82" t="s">
        <v>35</v>
      </c>
      <c r="BV349" s="82" t="s">
        <v>35</v>
      </c>
      <c r="BW349" s="82" t="s">
        <v>35</v>
      </c>
      <c r="BX349" s="82" t="s">
        <v>35</v>
      </c>
      <c r="BY349" s="70" t="s">
        <v>35</v>
      </c>
      <c r="BZ349" s="70" t="s">
        <v>35</v>
      </c>
      <c r="CA349" s="70" t="s">
        <v>35</v>
      </c>
      <c r="CB349" s="70" t="s">
        <v>35</v>
      </c>
      <c r="CC349" s="32"/>
      <c r="CD349" s="32"/>
      <c r="CE349" s="32"/>
      <c r="CF349" s="32"/>
      <c r="CG349" s="32"/>
      <c r="CH349" s="32"/>
      <c r="CI349" s="32"/>
      <c r="CJ349" s="32"/>
      <c r="CK349" s="32"/>
      <c r="CL349" s="32"/>
      <c r="CM349" s="32"/>
      <c r="CN349" s="32"/>
      <c r="CO349" s="32"/>
      <c r="CP349" s="32"/>
      <c r="CQ349" s="32"/>
      <c r="CR349" s="32"/>
      <c r="CS349" s="32"/>
      <c r="CT349" s="32"/>
      <c r="CU349" s="32"/>
      <c r="CV349" s="32"/>
      <c r="CW349" s="32"/>
      <c r="CX349" s="32"/>
      <c r="CY349" s="32"/>
      <c r="CZ349" s="32"/>
    </row>
    <row r="350" s="531" customFormat="true" ht="15" customHeight="true" x14ac:dyDescent="0.2">
      <c r="B350" s="530"/>
      <c r="AC350" s="376"/>
      <c r="AD350" s="376"/>
      <c r="AE350" s="376"/>
      <c r="AF350" s="376"/>
      <c r="AG350" s="376"/>
      <c r="AH350" s="376"/>
      <c r="AI350" s="376"/>
      <c r="AJ350" s="376"/>
      <c r="AK350" s="376"/>
      <c r="AL350" s="376"/>
      <c r="AM350" s="376"/>
      <c r="AN350" s="376"/>
      <c r="AO350" s="376"/>
      <c r="AP350" s="376"/>
      <c r="AQ350" s="376"/>
      <c r="AR350" s="376"/>
      <c r="AS350" s="376"/>
      <c r="AT350" s="376"/>
      <c r="AU350" s="376"/>
      <c r="AV350" s="376"/>
      <c r="AW350" s="376"/>
      <c r="AX350" s="376"/>
      <c r="AY350" s="376"/>
      <c r="AZ350" s="376"/>
      <c r="BA350" s="1115"/>
      <c r="BB350" s="622" t="s">
        <v>48</v>
      </c>
      <c r="BC350" s="86" t="s">
        <v>35</v>
      </c>
      <c r="BD350" s="82" t="s">
        <v>35</v>
      </c>
      <c r="BE350" s="82" t="s">
        <v>35</v>
      </c>
      <c r="BF350" s="82" t="s">
        <v>35</v>
      </c>
      <c r="BG350" s="77" t="s">
        <v>35</v>
      </c>
      <c r="BH350" s="86" t="s">
        <v>35</v>
      </c>
      <c r="BI350" s="82" t="s">
        <v>35</v>
      </c>
      <c r="BJ350" s="82" t="s">
        <v>35</v>
      </c>
      <c r="BK350" s="82" t="s">
        <v>35</v>
      </c>
      <c r="BL350" s="77" t="s">
        <v>35</v>
      </c>
      <c r="BM350" s="86" t="s">
        <v>35</v>
      </c>
      <c r="BN350" s="82" t="s">
        <v>35</v>
      </c>
      <c r="BO350" s="82" t="s">
        <v>35</v>
      </c>
      <c r="BP350" s="82" t="s">
        <v>35</v>
      </c>
      <c r="BQ350" s="77" t="s">
        <v>35</v>
      </c>
      <c r="BR350" s="86" t="s">
        <v>35</v>
      </c>
      <c r="BS350" s="82" t="s">
        <v>35</v>
      </c>
      <c r="BT350" s="82" t="s">
        <v>35</v>
      </c>
      <c r="BU350" s="82" t="s">
        <v>35</v>
      </c>
      <c r="BV350" s="82" t="s">
        <v>35</v>
      </c>
      <c r="BW350" s="82" t="s">
        <v>35</v>
      </c>
      <c r="BX350" s="82" t="s">
        <v>35</v>
      </c>
      <c r="BY350" s="70" t="s">
        <v>35</v>
      </c>
      <c r="BZ350" s="70" t="s">
        <v>35</v>
      </c>
      <c r="CA350" s="70" t="s">
        <v>35</v>
      </c>
      <c r="CB350" s="70" t="s">
        <v>35</v>
      </c>
      <c r="CC350" s="32"/>
      <c r="CD350" s="32"/>
      <c r="CE350" s="32"/>
      <c r="CF350" s="32"/>
      <c r="CG350" s="32"/>
      <c r="CH350" s="32"/>
      <c r="CI350" s="32"/>
      <c r="CJ350" s="32"/>
      <c r="CK350" s="32"/>
      <c r="CL350" s="32"/>
      <c r="CM350" s="32"/>
      <c r="CN350" s="32"/>
      <c r="CO350" s="32"/>
      <c r="CP350" s="32"/>
      <c r="CQ350" s="32"/>
      <c r="CR350" s="32"/>
      <c r="CS350" s="32"/>
      <c r="CT350" s="32"/>
      <c r="CU350" s="32"/>
      <c r="CV350" s="32"/>
      <c r="CW350" s="32"/>
      <c r="CX350" s="32"/>
      <c r="CY350" s="32"/>
      <c r="CZ350" s="32"/>
    </row>
    <row r="351" s="531" customFormat="true" ht="15" customHeight="true" x14ac:dyDescent="0.2">
      <c r="B351" s="530"/>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1119" t="s">
        <v>154</v>
      </c>
      <c r="BB351" s="622" t="s">
        <v>49</v>
      </c>
      <c r="BC351" s="86" t="s">
        <v>35</v>
      </c>
      <c r="BD351" s="82" t="s">
        <v>35</v>
      </c>
      <c r="BE351" s="82" t="s">
        <v>35</v>
      </c>
      <c r="BF351" s="82" t="s">
        <v>35</v>
      </c>
      <c r="BG351" s="77" t="s">
        <v>35</v>
      </c>
      <c r="BH351" s="86" t="s">
        <v>35</v>
      </c>
      <c r="BI351" s="82" t="s">
        <v>35</v>
      </c>
      <c r="BJ351" s="82" t="s">
        <v>35</v>
      </c>
      <c r="BK351" s="82" t="s">
        <v>35</v>
      </c>
      <c r="BL351" s="77" t="s">
        <v>35</v>
      </c>
      <c r="BM351" s="86" t="s">
        <v>35</v>
      </c>
      <c r="BN351" s="82" t="s">
        <v>35</v>
      </c>
      <c r="BO351" s="82" t="s">
        <v>35</v>
      </c>
      <c r="BP351" s="82" t="s">
        <v>35</v>
      </c>
      <c r="BQ351" s="77" t="s">
        <v>35</v>
      </c>
      <c r="BR351" s="86" t="s">
        <v>35</v>
      </c>
      <c r="BS351" s="82" t="s">
        <v>35</v>
      </c>
      <c r="BT351" s="82" t="s">
        <v>35</v>
      </c>
      <c r="BU351" s="82" t="s">
        <v>35</v>
      </c>
      <c r="BV351" s="82" t="s">
        <v>35</v>
      </c>
      <c r="BW351" s="82" t="s">
        <v>35</v>
      </c>
      <c r="BX351" s="82" t="s">
        <v>35</v>
      </c>
      <c r="BY351" s="70" t="s">
        <v>35</v>
      </c>
      <c r="BZ351" s="70" t="s">
        <v>35</v>
      </c>
      <c r="CA351" s="70" t="s">
        <v>35</v>
      </c>
      <c r="CB351" s="70" t="s">
        <v>35</v>
      </c>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row>
    <row r="352" s="531" customFormat="true" ht="15" customHeight="true" x14ac:dyDescent="0.2">
      <c r="B352" s="530"/>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1115"/>
      <c r="BB352" s="622" t="s">
        <v>48</v>
      </c>
      <c r="BC352" s="86" t="s">
        <v>35</v>
      </c>
      <c r="BD352" s="82" t="s">
        <v>35</v>
      </c>
      <c r="BE352" s="82" t="s">
        <v>35</v>
      </c>
      <c r="BF352" s="82" t="s">
        <v>35</v>
      </c>
      <c r="BG352" s="77" t="s">
        <v>35</v>
      </c>
      <c r="BH352" s="86" t="s">
        <v>35</v>
      </c>
      <c r="BI352" s="82" t="s">
        <v>35</v>
      </c>
      <c r="BJ352" s="82" t="s">
        <v>35</v>
      </c>
      <c r="BK352" s="82" t="s">
        <v>35</v>
      </c>
      <c r="BL352" s="77" t="s">
        <v>35</v>
      </c>
      <c r="BM352" s="86" t="s">
        <v>35</v>
      </c>
      <c r="BN352" s="82" t="s">
        <v>35</v>
      </c>
      <c r="BO352" s="82" t="s">
        <v>35</v>
      </c>
      <c r="BP352" s="82" t="s">
        <v>35</v>
      </c>
      <c r="BQ352" s="77" t="s">
        <v>35</v>
      </c>
      <c r="BR352" s="86" t="s">
        <v>35</v>
      </c>
      <c r="BS352" s="82" t="s">
        <v>35</v>
      </c>
      <c r="BT352" s="82" t="s">
        <v>35</v>
      </c>
      <c r="BU352" s="82" t="s">
        <v>35</v>
      </c>
      <c r="BV352" s="82" t="s">
        <v>35</v>
      </c>
      <c r="BW352" s="82" t="s">
        <v>35</v>
      </c>
      <c r="BX352" s="82" t="s">
        <v>35</v>
      </c>
      <c r="BY352" s="70" t="s">
        <v>35</v>
      </c>
      <c r="BZ352" s="70" t="s">
        <v>35</v>
      </c>
      <c r="CA352" s="70" t="s">
        <v>35</v>
      </c>
      <c r="CB352" s="70" t="s">
        <v>35</v>
      </c>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row>
    <row r="353" s="531" customFormat="true" ht="15" customHeight="true" x14ac:dyDescent="0.2">
      <c r="B353" s="530"/>
      <c r="AC353" s="376"/>
      <c r="AD353" s="376"/>
      <c r="AE353" s="376"/>
      <c r="AF353" s="376"/>
      <c r="AG353" s="376"/>
      <c r="AH353" s="376"/>
      <c r="AI353" s="376"/>
      <c r="AJ353" s="376"/>
      <c r="AK353" s="376"/>
      <c r="AL353" s="376"/>
      <c r="AM353" s="376"/>
      <c r="AN353" s="376"/>
      <c r="AO353" s="376"/>
      <c r="AP353" s="376"/>
      <c r="AQ353" s="376"/>
      <c r="AR353" s="376"/>
      <c r="AS353" s="376"/>
      <c r="AT353" s="376"/>
      <c r="AU353" s="376"/>
      <c r="AV353" s="376"/>
      <c r="AW353" s="376"/>
      <c r="AX353" s="376"/>
      <c r="AY353" s="376"/>
      <c r="AZ353" s="376"/>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531" customFormat="true" ht="15" customHeight="true" x14ac:dyDescent="0.2">
      <c r="B354" s="530"/>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1117"/>
      <c r="BB354" s="623" t="s">
        <v>48</v>
      </c>
      <c r="BC354" s="85" t="s">
        <v>35</v>
      </c>
      <c r="BD354" s="81" t="s">
        <v>35</v>
      </c>
      <c r="BE354" s="81" t="s">
        <v>35</v>
      </c>
      <c r="BF354" s="81" t="s">
        <v>35</v>
      </c>
      <c r="BG354" s="76" t="s">
        <v>35</v>
      </c>
      <c r="BH354" s="85" t="s">
        <v>35</v>
      </c>
      <c r="BI354" s="81" t="s">
        <v>35</v>
      </c>
      <c r="BJ354" s="81" t="s">
        <v>35</v>
      </c>
      <c r="BK354" s="81" t="s">
        <v>35</v>
      </c>
      <c r="BL354" s="76" t="s">
        <v>35</v>
      </c>
      <c r="BM354" s="85" t="s">
        <v>35</v>
      </c>
      <c r="BN354" s="81" t="s">
        <v>35</v>
      </c>
      <c r="BO354" s="81" t="s">
        <v>35</v>
      </c>
      <c r="BP354" s="81" t="s">
        <v>35</v>
      </c>
      <c r="BQ354" s="76" t="s">
        <v>35</v>
      </c>
      <c r="BR354" s="85" t="s">
        <v>35</v>
      </c>
      <c r="BS354" s="81" t="s">
        <v>35</v>
      </c>
      <c r="BT354" s="81" t="s">
        <v>35</v>
      </c>
      <c r="BU354" s="81" t="s">
        <v>35</v>
      </c>
      <c r="BV354" s="81" t="s">
        <v>35</v>
      </c>
      <c r="BW354" s="81" t="s">
        <v>35</v>
      </c>
      <c r="BX354" s="81" t="s">
        <v>35</v>
      </c>
      <c r="BY354" s="69" t="s">
        <v>35</v>
      </c>
      <c r="BZ354" s="69" t="s">
        <v>35</v>
      </c>
      <c r="CA354" s="69" t="s">
        <v>35</v>
      </c>
      <c r="CB354" s="69" t="s">
        <v>35</v>
      </c>
      <c r="CC354" s="32"/>
      <c r="CD354" s="32"/>
      <c r="CE354" s="32"/>
      <c r="CF354" s="32"/>
      <c r="CG354" s="32"/>
      <c r="CH354" s="32"/>
      <c r="CI354" s="32"/>
      <c r="CJ354" s="32"/>
      <c r="CK354" s="32"/>
      <c r="CL354" s="32"/>
      <c r="CM354" s="32"/>
      <c r="CN354" s="32"/>
      <c r="CO354" s="32"/>
      <c r="CP354" s="32"/>
      <c r="CQ354" s="32"/>
      <c r="CR354" s="32"/>
      <c r="CS354" s="32"/>
      <c r="CT354" s="32"/>
      <c r="CU354" s="32"/>
      <c r="CV354" s="32"/>
      <c r="CW354" s="32"/>
      <c r="CX354" s="32"/>
      <c r="CY354" s="32"/>
      <c r="CZ354" s="32"/>
    </row>
    <row r="355" s="531" customFormat="true" ht="15" customHeight="true" x14ac:dyDescent="0.2">
      <c r="B355" s="530"/>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A355" s="402"/>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531" customFormat="true" ht="15" customHeight="true" x14ac:dyDescent="0.2">
      <c r="B356" s="530"/>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A356" s="402"/>
      <c r="BB356" s="343"/>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339" customFormat="true" ht="15" customHeight="true" x14ac:dyDescent="0.2">
      <c r="B357" s="341"/>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A357" s="402"/>
      <c r="BB357" s="343"/>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339" customFormat="true" ht="15" customHeight="true" x14ac:dyDescent="0.2">
      <c r="B358" s="341"/>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A358" s="402"/>
      <c r="BB358" s="343"/>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339" customFormat="true" ht="15" customHeight="true" x14ac:dyDescent="0.2">
      <c r="B359" s="341"/>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402"/>
      <c r="BB359" s="343"/>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339" customFormat="true" ht="15" customHeight="true" x14ac:dyDescent="0.2">
      <c r="B360" s="341"/>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A360" s="402"/>
      <c r="BB360" s="343"/>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339" customFormat="true" ht="15" customHeight="true" x14ac:dyDescent="0.2">
      <c r="B361" s="341"/>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A361" s="402"/>
      <c r="BB361" s="343"/>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339" customFormat="true" ht="15" customHeight="true" x14ac:dyDescent="0.2">
      <c r="B362" s="341"/>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A362" s="402"/>
      <c r="BB362" s="343"/>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339" customFormat="true" ht="15" customHeight="true" x14ac:dyDescent="0.2">
      <c r="B363" s="341"/>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A363" s="402"/>
      <c r="BB363" s="343"/>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339" customFormat="true" ht="15" customHeight="true" x14ac:dyDescent="0.2">
      <c r="B364" s="341"/>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A364" s="402"/>
      <c r="BB364" s="343"/>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339" customFormat="true" ht="15" customHeight="true" x14ac:dyDescent="0.2">
      <c r="B365" s="341"/>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A365" s="402"/>
      <c r="BB365" s="343"/>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339" customFormat="true" ht="15" customHeight="true" x14ac:dyDescent="0.2">
      <c r="B366" s="341"/>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A366" s="402"/>
      <c r="BB366" s="343"/>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339" customFormat="true" ht="15" customHeight="true" x14ac:dyDescent="0.2">
      <c r="B367" s="341"/>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A367" s="402"/>
      <c r="BB367" s="343"/>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339" customFormat="true" ht="15" customHeight="true" x14ac:dyDescent="0.2">
      <c r="B368" s="341"/>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A368" s="402"/>
      <c r="BB368" s="343"/>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339" customFormat="true" ht="15" customHeight="true" x14ac:dyDescent="0.2">
      <c r="B369" s="341"/>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A369" s="402"/>
      <c r="BB369" s="343"/>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339" customFormat="true" ht="15" customHeight="true" x14ac:dyDescent="0.2">
      <c r="B370" s="341"/>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A370" s="402"/>
      <c r="BB370" s="343"/>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339" customFormat="true" ht="15" customHeight="true" x14ac:dyDescent="0.2">
      <c r="B371" s="341"/>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A371" s="402"/>
      <c r="BB371" s="343"/>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339" customFormat="true" ht="15" customHeight="true" x14ac:dyDescent="0.2">
      <c r="B372" s="341"/>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A372" s="402"/>
      <c r="BB372" s="343"/>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339" customFormat="true" ht="15" customHeight="true" x14ac:dyDescent="0.2">
      <c r="B373" s="341"/>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A373" s="402"/>
      <c r="BB373" s="343"/>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339" customFormat="true" ht="15" customHeight="true" x14ac:dyDescent="0.2">
      <c r="B374" s="341"/>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A374" s="402"/>
      <c r="BB374" s="343"/>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9" customFormat="true" ht="15" customHeight="true" x14ac:dyDescent="0.2">
      <c r="B375" s="341"/>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0"/>
      <c r="BB375" s="338"/>
      <c r="BC375" s="338"/>
      <c r="BD375" s="338"/>
      <c r="BE375" s="338"/>
      <c r="BF375" s="338"/>
      <c r="BG375" s="338"/>
      <c r="BH375" s="338"/>
      <c r="BI375" s="338"/>
      <c r="BJ375" s="338"/>
      <c r="BK375" s="338"/>
      <c r="BL375" s="338"/>
      <c r="BM375" s="338"/>
      <c r="BN375" s="338"/>
      <c r="BO375" s="338"/>
      <c r="BP375" s="338"/>
      <c r="BQ375" s="338"/>
      <c r="BR375" s="338"/>
      <c r="BS375" s="338"/>
      <c r="BT375" s="338"/>
      <c r="BU375" s="338"/>
      <c r="BV375" s="338"/>
      <c r="BW375" s="338"/>
      <c r="BX375" s="338"/>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9" customFormat="true" ht="15" customHeight="true" x14ac:dyDescent="0.2">
      <c r="B376" s="341"/>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0"/>
      <c r="BB376" s="338"/>
      <c r="BC376" s="338"/>
      <c r="BD376" s="338"/>
      <c r="BE376" s="338"/>
      <c r="BF376" s="338"/>
      <c r="BG376" s="338"/>
      <c r="BH376" s="338"/>
      <c r="BI376" s="338"/>
      <c r="BJ376" s="338"/>
      <c r="BK376" s="338"/>
      <c r="BL376" s="338"/>
      <c r="BM376" s="338"/>
      <c r="BN376" s="338"/>
      <c r="BO376" s="338"/>
      <c r="BP376" s="338"/>
      <c r="BQ376" s="338"/>
      <c r="BR376" s="338"/>
      <c r="BS376" s="338"/>
      <c r="BT376" s="338"/>
      <c r="BU376" s="338"/>
      <c r="BV376" s="338"/>
      <c r="BW376" s="338"/>
      <c r="BX376" s="338"/>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9" customFormat="true" ht="15" customHeight="true" x14ac:dyDescent="0.2">
      <c r="B377" s="341"/>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0"/>
      <c r="BB377" s="338"/>
      <c r="BC377" s="338"/>
      <c r="BD377" s="338"/>
      <c r="BE377" s="338"/>
      <c r="BF377" s="338"/>
      <c r="BG377" s="338"/>
      <c r="BH377" s="338"/>
      <c r="BI377" s="338"/>
      <c r="BJ377" s="338"/>
      <c r="BK377" s="338"/>
      <c r="BL377" s="338"/>
      <c r="BM377" s="338"/>
      <c r="BN377" s="338"/>
      <c r="BO377" s="338"/>
      <c r="BP377" s="338"/>
      <c r="BQ377" s="338"/>
      <c r="BR377" s="338"/>
      <c r="BS377" s="338"/>
      <c r="BT377" s="338"/>
      <c r="BU377" s="338"/>
      <c r="BV377" s="338"/>
      <c r="BW377" s="338"/>
      <c r="BX377" s="338"/>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9" customFormat="true" ht="15" customHeight="true" x14ac:dyDescent="0.2">
      <c r="B378" s="341"/>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0"/>
      <c r="BB378" s="338"/>
      <c r="BC378" s="338"/>
      <c r="BD378" s="338"/>
      <c r="BE378" s="338"/>
      <c r="BF378" s="338"/>
      <c r="BG378" s="338"/>
      <c r="BH378" s="338"/>
      <c r="BI378" s="338"/>
      <c r="BJ378" s="338"/>
      <c r="BK378" s="338"/>
      <c r="BL378" s="338"/>
      <c r="BM378" s="338"/>
      <c r="BN378" s="338"/>
      <c r="BO378" s="338"/>
      <c r="BP378" s="338"/>
      <c r="BQ378" s="338"/>
      <c r="BR378" s="338"/>
      <c r="BS378" s="338"/>
      <c r="BT378" s="338"/>
      <c r="BU378" s="338"/>
      <c r="BV378" s="338"/>
      <c r="BW378" s="338"/>
      <c r="BX378" s="338"/>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9" customFormat="true" ht="15" customHeight="true" x14ac:dyDescent="0.2">
      <c r="B379" s="341"/>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0"/>
      <c r="BB379" s="338"/>
      <c r="BC379" s="338"/>
      <c r="BD379" s="338"/>
      <c r="BE379" s="338"/>
      <c r="BF379" s="338"/>
      <c r="BG379" s="338"/>
      <c r="BH379" s="338"/>
      <c r="BI379" s="338"/>
      <c r="BJ379" s="338"/>
      <c r="BK379" s="338"/>
      <c r="BL379" s="338"/>
      <c r="BM379" s="338"/>
      <c r="BN379" s="338"/>
      <c r="BO379" s="338"/>
      <c r="BP379" s="338"/>
      <c r="BQ379" s="338"/>
      <c r="BR379" s="338"/>
      <c r="BS379" s="338"/>
      <c r="BT379" s="338"/>
      <c r="BU379" s="338"/>
      <c r="BV379" s="338"/>
      <c r="BW379" s="338"/>
      <c r="BX379" s="338"/>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9" customFormat="true" ht="15" customHeight="true" x14ac:dyDescent="0.2">
      <c r="B380" s="341"/>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0"/>
      <c r="BB380" s="338"/>
      <c r="BC380" s="338"/>
      <c r="BD380" s="338"/>
      <c r="BE380" s="338"/>
      <c r="BF380" s="338"/>
      <c r="BG380" s="338"/>
      <c r="BH380" s="338"/>
      <c r="BI380" s="338"/>
      <c r="BJ380" s="338"/>
      <c r="BK380" s="338"/>
      <c r="BL380" s="338"/>
      <c r="BM380" s="338"/>
      <c r="BN380" s="338"/>
      <c r="BO380" s="338"/>
      <c r="BP380" s="338"/>
      <c r="BQ380" s="338"/>
      <c r="BR380" s="338"/>
      <c r="BS380" s="338"/>
      <c r="BT380" s="338"/>
      <c r="BU380" s="338"/>
      <c r="BV380" s="338"/>
      <c r="BW380" s="338"/>
      <c r="BX380" s="338"/>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9" customFormat="true" ht="15" customHeight="true" x14ac:dyDescent="0.2">
      <c r="B381" s="341"/>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0"/>
      <c r="BB381" s="338"/>
      <c r="BC381" s="338"/>
      <c r="BD381" s="338"/>
      <c r="BE381" s="338"/>
      <c r="BF381" s="338"/>
      <c r="BG381" s="338"/>
      <c r="BH381" s="338"/>
      <c r="BI381" s="338"/>
      <c r="BJ381" s="338"/>
      <c r="BK381" s="338"/>
      <c r="BL381" s="338"/>
      <c r="BM381" s="338"/>
      <c r="BN381" s="338"/>
      <c r="BO381" s="338"/>
      <c r="BP381" s="338"/>
      <c r="BQ381" s="338"/>
      <c r="BR381" s="338"/>
      <c r="BS381" s="338"/>
      <c r="BT381" s="338"/>
      <c r="BU381" s="338"/>
      <c r="BV381" s="338"/>
      <c r="BW381" s="338"/>
      <c r="BX381" s="338"/>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9" customFormat="true" ht="15" customHeight="true" x14ac:dyDescent="0.2">
      <c r="B382" s="341"/>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0"/>
      <c r="BB382" s="338"/>
      <c r="BC382" s="338"/>
      <c r="BD382" s="338"/>
      <c r="BE382" s="338"/>
      <c r="BF382" s="338"/>
      <c r="BG382" s="338"/>
      <c r="BH382" s="338"/>
      <c r="BI382" s="338"/>
      <c r="BJ382" s="338"/>
      <c r="BK382" s="338"/>
      <c r="BL382" s="338"/>
      <c r="BM382" s="338"/>
      <c r="BN382" s="338"/>
      <c r="BO382" s="338"/>
      <c r="BP382" s="338"/>
      <c r="BQ382" s="338"/>
      <c r="BR382" s="338"/>
      <c r="BS382" s="338"/>
      <c r="BT382" s="338"/>
      <c r="BU382" s="338"/>
      <c r="BV382" s="338"/>
      <c r="BW382" s="338"/>
      <c r="BX382" s="338"/>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9" customFormat="true" ht="15" customHeight="true" x14ac:dyDescent="0.2">
      <c r="B383" s="341"/>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0"/>
      <c r="BB383" s="338"/>
      <c r="BC383" s="338"/>
      <c r="BD383" s="338"/>
      <c r="BE383" s="338"/>
      <c r="BF383" s="338"/>
      <c r="BG383" s="338"/>
      <c r="BH383" s="338"/>
      <c r="BI383" s="338"/>
      <c r="BJ383" s="338"/>
      <c r="BK383" s="338"/>
      <c r="BL383" s="338"/>
      <c r="BM383" s="338"/>
      <c r="BN383" s="338"/>
      <c r="BO383" s="338"/>
      <c r="BP383" s="338"/>
      <c r="BQ383" s="338"/>
      <c r="BR383" s="338"/>
      <c r="BS383" s="338"/>
      <c r="BT383" s="338"/>
      <c r="BU383" s="338"/>
      <c r="BV383" s="338"/>
      <c r="BW383" s="338"/>
      <c r="BX383" s="338"/>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9" customFormat="true" ht="15" customHeight="true" x14ac:dyDescent="0.2">
      <c r="B384" s="341"/>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0"/>
      <c r="BB384" s="338"/>
      <c r="BC384" s="338"/>
      <c r="BD384" s="338"/>
      <c r="BE384" s="338"/>
      <c r="BF384" s="338"/>
      <c r="BG384" s="338"/>
      <c r="BH384" s="338"/>
      <c r="BI384" s="338"/>
      <c r="BJ384" s="338"/>
      <c r="BK384" s="338"/>
      <c r="BL384" s="338"/>
      <c r="BM384" s="338"/>
      <c r="BN384" s="338"/>
      <c r="BO384" s="338"/>
      <c r="BP384" s="338"/>
      <c r="BQ384" s="338"/>
      <c r="BR384" s="338"/>
      <c r="BS384" s="338"/>
      <c r="BT384" s="338"/>
      <c r="BU384" s="338"/>
      <c r="BV384" s="338"/>
      <c r="BW384" s="338"/>
      <c r="BX384" s="338"/>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9" customFormat="true" ht="15" customHeight="true" x14ac:dyDescent="0.2">
      <c r="B385" s="341"/>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0"/>
      <c r="BB385" s="338"/>
      <c r="BC385" s="338"/>
      <c r="BD385" s="338"/>
      <c r="BE385" s="338"/>
      <c r="BF385" s="338"/>
      <c r="BG385" s="338"/>
      <c r="BH385" s="338"/>
      <c r="BI385" s="338"/>
      <c r="BJ385" s="338"/>
      <c r="BK385" s="338"/>
      <c r="BL385" s="338"/>
      <c r="BM385" s="338"/>
      <c r="BN385" s="338"/>
      <c r="BO385" s="338"/>
      <c r="BP385" s="338"/>
      <c r="BQ385" s="338"/>
      <c r="BR385" s="338"/>
      <c r="BS385" s="338"/>
      <c r="BT385" s="338"/>
      <c r="BU385" s="338"/>
      <c r="BV385" s="338"/>
      <c r="BW385" s="338"/>
      <c r="BX385" s="338"/>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9" customFormat="true" ht="15" customHeight="true" x14ac:dyDescent="0.2">
      <c r="B386" s="341"/>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0"/>
      <c r="BB386" s="338"/>
      <c r="BC386" s="338"/>
      <c r="BD386" s="338"/>
      <c r="BE386" s="338"/>
      <c r="BF386" s="338"/>
      <c r="BG386" s="338"/>
      <c r="BH386" s="338"/>
      <c r="BI386" s="338"/>
      <c r="BJ386" s="338"/>
      <c r="BK386" s="338"/>
      <c r="BL386" s="338"/>
      <c r="BM386" s="338"/>
      <c r="BN386" s="338"/>
      <c r="BO386" s="338"/>
      <c r="BP386" s="338"/>
      <c r="BQ386" s="338"/>
      <c r="BR386" s="338"/>
      <c r="BS386" s="338"/>
      <c r="BT386" s="338"/>
      <c r="BU386" s="338"/>
      <c r="BV386" s="338"/>
      <c r="BW386" s="338"/>
      <c r="BX386" s="338"/>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9" customFormat="true" ht="15" customHeight="true" x14ac:dyDescent="0.2">
      <c r="B387" s="341"/>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0"/>
      <c r="BB387" s="338"/>
      <c r="BC387" s="338"/>
      <c r="BD387" s="338"/>
      <c r="BE387" s="338"/>
      <c r="BF387" s="338"/>
      <c r="BG387" s="338"/>
      <c r="BH387" s="338"/>
      <c r="BI387" s="338"/>
      <c r="BJ387" s="338"/>
      <c r="BK387" s="338"/>
      <c r="BL387" s="338"/>
      <c r="BM387" s="338"/>
      <c r="BN387" s="338"/>
      <c r="BO387" s="338"/>
      <c r="BP387" s="338"/>
      <c r="BQ387" s="338"/>
      <c r="BR387" s="338"/>
      <c r="BS387" s="338"/>
      <c r="BT387" s="338"/>
      <c r="BU387" s="338"/>
      <c r="BV387" s="338"/>
      <c r="BW387" s="338"/>
      <c r="BX387" s="338"/>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9" customFormat="true" ht="15" customHeight="true" x14ac:dyDescent="0.2">
      <c r="B388" s="341"/>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0"/>
      <c r="BB388" s="338"/>
      <c r="BC388" s="338"/>
      <c r="BD388" s="338"/>
      <c r="BE388" s="338"/>
      <c r="BF388" s="338"/>
      <c r="BG388" s="338"/>
      <c r="BH388" s="338"/>
      <c r="BI388" s="338"/>
      <c r="BJ388" s="338"/>
      <c r="BK388" s="338"/>
      <c r="BL388" s="338"/>
      <c r="BM388" s="338"/>
      <c r="BN388" s="338"/>
      <c r="BO388" s="338"/>
      <c r="BP388" s="338"/>
      <c r="BQ388" s="338"/>
      <c r="BR388" s="338"/>
      <c r="BS388" s="338"/>
      <c r="BT388" s="338"/>
      <c r="BU388" s="338"/>
      <c r="BV388" s="338"/>
      <c r="BW388" s="338"/>
      <c r="BX388" s="338"/>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9" customFormat="true" ht="15" customHeight="true" x14ac:dyDescent="0.2">
      <c r="B389" s="341"/>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0"/>
      <c r="BB389" s="338"/>
      <c r="BC389" s="338"/>
      <c r="BD389" s="338"/>
      <c r="BE389" s="338"/>
      <c r="BF389" s="338"/>
      <c r="BG389" s="338"/>
      <c r="BH389" s="338"/>
      <c r="BI389" s="338"/>
      <c r="BJ389" s="338"/>
      <c r="BK389" s="338"/>
      <c r="BL389" s="338"/>
      <c r="BM389" s="338"/>
      <c r="BN389" s="338"/>
      <c r="BO389" s="338"/>
      <c r="BP389" s="338"/>
      <c r="BQ389" s="338"/>
      <c r="BR389" s="338"/>
      <c r="BS389" s="338"/>
      <c r="BT389" s="338"/>
      <c r="BU389" s="338"/>
      <c r="BV389" s="338"/>
      <c r="BW389" s="338"/>
      <c r="BX389" s="338"/>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531" customFormat="true" ht="15" customHeight="true" x14ac:dyDescent="0.2">
      <c r="B390" s="530"/>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0"/>
      <c r="BB390" s="338"/>
      <c r="BC390" s="338"/>
      <c r="BD390" s="338"/>
      <c r="BE390" s="338"/>
      <c r="BF390" s="338"/>
      <c r="BG390" s="338"/>
      <c r="BH390" s="338"/>
      <c r="BI390" s="338"/>
      <c r="BJ390" s="338"/>
      <c r="BK390" s="338"/>
      <c r="BL390" s="338"/>
      <c r="BM390" s="338"/>
      <c r="BN390" s="338"/>
      <c r="BO390" s="338"/>
      <c r="BP390" s="338"/>
      <c r="BQ390" s="338"/>
      <c r="BR390" s="338"/>
      <c r="BS390" s="338"/>
      <c r="BT390" s="338"/>
      <c r="BU390" s="338"/>
      <c r="BV390" s="338"/>
      <c r="BW390" s="338"/>
      <c r="BX390" s="338"/>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531" customFormat="true" ht="15" customHeight="true" x14ac:dyDescent="0.2">
      <c r="B391" s="530"/>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0"/>
      <c r="BB391" s="338"/>
      <c r="BC391" s="338"/>
      <c r="BD391" s="338"/>
      <c r="BE391" s="338"/>
      <c r="BF391" s="338"/>
      <c r="BG391" s="338"/>
      <c r="BH391" s="338"/>
      <c r="BI391" s="338"/>
      <c r="BJ391" s="338"/>
      <c r="BK391" s="338"/>
      <c r="BL391" s="338"/>
      <c r="BM391" s="338"/>
      <c r="BN391" s="338"/>
      <c r="BO391" s="338"/>
      <c r="BP391" s="338"/>
      <c r="BQ391" s="338"/>
      <c r="BR391" s="338"/>
      <c r="BS391" s="338"/>
      <c r="BT391" s="338"/>
      <c r="BU391" s="338"/>
      <c r="BV391" s="338"/>
      <c r="BW391" s="338"/>
      <c r="BX391" s="338"/>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531" customFormat="true" ht="15" customHeight="true" x14ac:dyDescent="0.2">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0"/>
      <c r="BB392" s="338"/>
      <c r="BC392" s="338"/>
      <c r="BD392" s="338"/>
      <c r="BE392" s="338"/>
      <c r="BF392" s="338"/>
      <c r="BG392" s="338"/>
      <c r="BH392" s="338"/>
      <c r="BI392" s="338"/>
      <c r="BJ392" s="338"/>
      <c r="BK392" s="338"/>
      <c r="BL392" s="338"/>
      <c r="BM392" s="338"/>
      <c r="BN392" s="338"/>
      <c r="BO392" s="338"/>
      <c r="BP392" s="338"/>
      <c r="BQ392" s="338"/>
      <c r="BR392" s="338"/>
      <c r="BS392" s="338"/>
      <c r="BT392" s="338"/>
      <c r="BU392" s="338"/>
      <c r="BV392" s="338"/>
      <c r="BW392" s="338"/>
      <c r="BX392" s="338"/>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531" customFormat="true" ht="15" customHeight="true" x14ac:dyDescent="0.2">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0"/>
      <c r="BB393" s="338"/>
      <c r="BC393" s="338"/>
      <c r="BD393" s="338"/>
      <c r="BE393" s="338"/>
      <c r="BF393" s="338"/>
      <c r="BG393" s="338"/>
      <c r="BH393" s="338"/>
      <c r="BI393" s="338"/>
      <c r="BJ393" s="338"/>
      <c r="BK393" s="338"/>
      <c r="BL393" s="338"/>
      <c r="BM393" s="338"/>
      <c r="BN393" s="338"/>
      <c r="BO393" s="338"/>
      <c r="BP393" s="338"/>
      <c r="BQ393" s="338"/>
      <c r="BR393" s="338"/>
      <c r="BS393" s="338"/>
      <c r="BT393" s="338"/>
      <c r="BU393" s="338"/>
      <c r="BV393" s="338"/>
      <c r="BW393" s="338"/>
      <c r="BX393" s="338"/>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531" customFormat="true" ht="15" customHeight="true" x14ac:dyDescent="0.2">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0"/>
      <c r="BB394" s="338"/>
      <c r="BC394" s="338"/>
      <c r="BD394" s="338"/>
      <c r="BE394" s="338"/>
      <c r="BF394" s="338"/>
      <c r="BG394" s="338"/>
      <c r="BH394" s="338"/>
      <c r="BI394" s="338"/>
      <c r="BJ394" s="338"/>
      <c r="BK394" s="338"/>
      <c r="BL394" s="338"/>
      <c r="BM394" s="338"/>
      <c r="BN394" s="338"/>
      <c r="BO394" s="338"/>
      <c r="BP394" s="338"/>
      <c r="BQ394" s="338"/>
      <c r="BR394" s="338"/>
      <c r="BS394" s="338"/>
      <c r="BT394" s="338"/>
      <c r="BU394" s="338"/>
      <c r="BV394" s="338"/>
      <c r="BW394" s="338"/>
      <c r="BX394" s="338"/>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531" customFormat="true" ht="15" customHeight="true" x14ac:dyDescent="0.2">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0"/>
      <c r="BB395" s="338"/>
      <c r="BC395" s="338"/>
      <c r="BD395" s="338"/>
      <c r="BE395" s="338"/>
      <c r="BF395" s="338"/>
      <c r="BG395" s="338"/>
      <c r="BH395" s="338"/>
      <c r="BI395" s="338"/>
      <c r="BJ395" s="338"/>
      <c r="BK395" s="338"/>
      <c r="BL395" s="338"/>
      <c r="BM395" s="338"/>
      <c r="BN395" s="338"/>
      <c r="BO395" s="338"/>
      <c r="BP395" s="338"/>
      <c r="BQ395" s="338"/>
      <c r="BR395" s="338"/>
      <c r="BS395" s="338"/>
      <c r="BT395" s="338"/>
      <c r="BU395" s="338"/>
      <c r="BV395" s="338"/>
      <c r="BW395" s="338"/>
      <c r="BX395" s="338"/>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531" customFormat="true" ht="15" customHeight="true" x14ac:dyDescent="0.2">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0"/>
      <c r="BB396" s="338"/>
      <c r="BC396" s="338"/>
      <c r="BD396" s="338"/>
      <c r="BE396" s="338"/>
      <c r="BF396" s="338"/>
      <c r="BG396" s="338"/>
      <c r="BH396" s="338"/>
      <c r="BI396" s="338"/>
      <c r="BJ396" s="338"/>
      <c r="BK396" s="338"/>
      <c r="BL396" s="338"/>
      <c r="BM396" s="338"/>
      <c r="BN396" s="338"/>
      <c r="BO396" s="338"/>
      <c r="BP396" s="338"/>
      <c r="BQ396" s="338"/>
      <c r="BR396" s="338"/>
      <c r="BS396" s="338"/>
      <c r="BT396" s="338"/>
      <c r="BU396" s="338"/>
      <c r="BV396" s="338"/>
      <c r="BW396" s="338"/>
      <c r="BX396" s="338"/>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531" customFormat="true" ht="15" customHeight="true" x14ac:dyDescent="0.2">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0"/>
      <c r="BB397" s="338"/>
      <c r="BC397" s="338"/>
      <c r="BD397" s="338"/>
      <c r="BE397" s="338"/>
      <c r="BF397" s="338"/>
      <c r="BG397" s="338"/>
      <c r="BH397" s="338"/>
      <c r="BI397" s="338"/>
      <c r="BJ397" s="338"/>
      <c r="BK397" s="338"/>
      <c r="BL397" s="338"/>
      <c r="BM397" s="338"/>
      <c r="BN397" s="338"/>
      <c r="BO397" s="338"/>
      <c r="BP397" s="338"/>
      <c r="BQ397" s="338"/>
      <c r="BR397" s="338"/>
      <c r="BS397" s="338"/>
      <c r="BT397" s="338"/>
      <c r="BU397" s="338"/>
      <c r="BV397" s="338"/>
      <c r="BW397" s="338"/>
      <c r="BX397" s="338"/>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531" customFormat="true" ht="15" customHeight="true" x14ac:dyDescent="0.2">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0"/>
      <c r="BB398" s="338"/>
      <c r="BC398" s="338"/>
      <c r="BD398" s="338"/>
      <c r="BE398" s="338"/>
      <c r="BF398" s="338"/>
      <c r="BG398" s="338"/>
      <c r="BH398" s="338"/>
      <c r="BI398" s="338"/>
      <c r="BJ398" s="338"/>
      <c r="BK398" s="338"/>
      <c r="BL398" s="338"/>
      <c r="BM398" s="338"/>
      <c r="BN398" s="338"/>
      <c r="BO398" s="338"/>
      <c r="BP398" s="338"/>
      <c r="BQ398" s="338"/>
      <c r="BR398" s="338"/>
      <c r="BS398" s="338"/>
      <c r="BT398" s="338"/>
      <c r="BU398" s="338"/>
      <c r="BV398" s="338"/>
      <c r="BW398" s="338"/>
      <c r="BX398" s="338"/>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545"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378" customFormat="true" ht="15" customHeight="true" x14ac:dyDescent="0.2">
      <c r="C400" s="1092" t="s">
        <v>270</v>
      </c>
      <c r="D400" s="992"/>
      <c r="E400" s="992"/>
      <c r="F400" s="552"/>
      <c r="G400" s="552"/>
      <c r="H400" s="1121" t="s">
        <v>270</v>
      </c>
      <c r="I400" s="1121"/>
      <c r="J400" s="1121"/>
      <c r="K400" s="552"/>
      <c r="L400" s="552"/>
      <c r="M400" s="1121" t="s">
        <v>270</v>
      </c>
      <c r="N400" s="1121"/>
      <c r="O400" s="1121"/>
      <c r="P400" s="552"/>
      <c r="Q400" s="552"/>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A400" s="545"/>
      <c r="BB400" s="344"/>
      <c r="BC400" s="545"/>
      <c r="BD400" s="545"/>
      <c r="BE400" s="545"/>
      <c r="BF400" s="545"/>
      <c r="BG400" s="545"/>
      <c r="BH400" s="545"/>
      <c r="BI400" s="545"/>
      <c r="BJ400" s="545"/>
      <c r="BK400" s="545"/>
      <c r="BL400" s="545"/>
      <c r="BM400" s="545"/>
      <c r="BN400" s="545"/>
      <c r="BO400" s="545"/>
      <c r="BP400" s="545"/>
      <c r="BQ400" s="545"/>
      <c r="BR400" s="545"/>
      <c r="BS400" s="545"/>
      <c r="BT400" s="545"/>
      <c r="BU400" s="545"/>
      <c r="BV400" s="545"/>
      <c r="BW400" s="545"/>
      <c r="BX400" s="545"/>
      <c r="BY400" s="545"/>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378" customFormat="true" ht="25.15" customHeight="true" x14ac:dyDescent="0.2">
      <c r="C401" s="1092"/>
      <c r="D401" s="992"/>
      <c r="E401" s="562" t="s">
        <v>271</v>
      </c>
      <c r="F401" s="552"/>
      <c r="G401" s="552"/>
      <c r="H401" s="1121"/>
      <c r="I401" s="1121"/>
      <c r="J401" s="563" t="s">
        <v>271</v>
      </c>
      <c r="K401" s="552"/>
      <c r="L401" s="552"/>
      <c r="M401" s="1121"/>
      <c r="N401" s="1121"/>
      <c r="O401" s="564" t="s">
        <v>271</v>
      </c>
      <c r="P401" s="552"/>
      <c r="Q401" s="552"/>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A401" s="545"/>
      <c r="BB401" s="344"/>
      <c r="BC401" s="545"/>
      <c r="BD401" s="545"/>
      <c r="BE401" s="545"/>
      <c r="BF401" s="545"/>
      <c r="BG401" s="545"/>
      <c r="BH401" s="545"/>
      <c r="BI401" s="545"/>
      <c r="BJ401" s="545"/>
      <c r="BK401" s="545"/>
      <c r="BL401" s="545"/>
      <c r="BM401" s="545"/>
      <c r="BN401" s="545"/>
      <c r="BO401" s="545"/>
      <c r="BP401" s="545"/>
      <c r="BQ401" s="545"/>
      <c r="BR401" s="545"/>
      <c r="BS401" s="545"/>
      <c r="BT401" s="545"/>
      <c r="BU401" s="545"/>
      <c r="BV401" s="545"/>
      <c r="BW401" s="545"/>
      <c r="BX401" s="545"/>
      <c r="BY401" s="545"/>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378" customFormat="true" ht="25.15" customHeight="true" x14ac:dyDescent="0.2">
      <c r="B402" s="1093" t="s">
        <v>139</v>
      </c>
      <c r="C402" s="992"/>
      <c r="D402" s="992"/>
      <c r="E402" s="565" t="s">
        <v>205</v>
      </c>
      <c r="F402" s="552"/>
      <c r="G402" s="552"/>
      <c r="H402" s="1121"/>
      <c r="I402" s="1121"/>
      <c r="J402" s="566" t="s">
        <v>205</v>
      </c>
      <c r="K402" s="552"/>
      <c r="L402" s="552"/>
      <c r="M402" s="1121"/>
      <c r="N402" s="1121"/>
      <c r="O402" s="567" t="s">
        <v>205</v>
      </c>
      <c r="P402" s="552"/>
      <c r="Q402" s="552"/>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A402" s="545"/>
      <c r="BB402" s="344"/>
      <c r="BC402" s="545"/>
      <c r="BD402" s="545"/>
      <c r="BE402" s="545"/>
      <c r="BF402" s="545"/>
      <c r="BG402" s="545"/>
      <c r="BH402" s="545"/>
      <c r="BI402" s="545"/>
      <c r="BJ402" s="545"/>
      <c r="BK402" s="545"/>
      <c r="BL402" s="545"/>
      <c r="BM402" s="545"/>
      <c r="BN402" s="545"/>
      <c r="BO402" s="545"/>
      <c r="BP402" s="545"/>
      <c r="BQ402" s="545"/>
      <c r="BR402" s="545"/>
      <c r="BS402" s="545"/>
      <c r="BT402" s="545"/>
      <c r="BU402" s="545"/>
      <c r="BV402" s="545"/>
      <c r="BW402" s="545"/>
      <c r="BX402" s="545"/>
      <c r="BY402" s="545"/>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8" customFormat="true" ht="25.15" customHeight="true" x14ac:dyDescent="0.2">
      <c r="B403" s="992"/>
      <c r="C403" s="1074" t="s">
        <v>272</v>
      </c>
      <c r="D403" s="1075"/>
      <c r="E403" s="699">
        <v>-0.89089028601848752</v>
      </c>
      <c r="F403" s="652"/>
      <c r="G403" s="652"/>
      <c r="H403" s="1075" t="s">
        <v>272</v>
      </c>
      <c r="I403" s="1075"/>
      <c r="J403" s="700">
        <v>-0.84099175877410537</v>
      </c>
      <c r="K403" s="652"/>
      <c r="L403" s="652"/>
      <c r="M403" s="1075" t="s">
        <v>273</v>
      </c>
      <c r="N403" s="1075"/>
      <c r="O403" s="701">
        <v>0.9982556339939207</v>
      </c>
      <c r="P403" s="652"/>
      <c r="Q403" s="652"/>
      <c r="AC403" s="371"/>
      <c r="AD403" s="371"/>
      <c r="AE403" s="371"/>
      <c r="AF403" s="371"/>
      <c r="AG403" s="371"/>
      <c r="AH403" s="371"/>
      <c r="AI403" s="371"/>
      <c r="AJ403" s="371"/>
      <c r="AK403" s="371"/>
      <c r="AL403" s="371"/>
      <c r="AM403" s="371"/>
      <c r="AN403" s="371"/>
      <c r="AO403" s="371"/>
      <c r="AP403" s="371"/>
      <c r="AQ403" s="371"/>
      <c r="AR403" s="371"/>
      <c r="AS403" s="371"/>
      <c r="AT403" s="371"/>
      <c r="AU403" s="371"/>
      <c r="AV403" s="371"/>
      <c r="AW403" s="371"/>
      <c r="AX403" s="371"/>
      <c r="AY403" s="371"/>
      <c r="AZ403" s="371"/>
      <c r="BA403" s="373"/>
      <c r="BB403" s="449"/>
      <c r="BC403" s="373"/>
      <c r="BD403" s="373"/>
      <c r="BE403" s="373"/>
      <c r="BF403" s="373"/>
      <c r="BG403" s="373"/>
      <c r="BH403" s="373"/>
      <c r="BI403" s="373"/>
      <c r="BJ403" s="373"/>
      <c r="BK403" s="373"/>
      <c r="BL403" s="373"/>
      <c r="BM403" s="373"/>
      <c r="BN403" s="373"/>
      <c r="BO403" s="373"/>
      <c r="BP403" s="373"/>
      <c r="BQ403" s="373"/>
      <c r="BR403" s="373"/>
      <c r="BS403" s="373"/>
      <c r="BT403" s="373"/>
      <c r="BU403" s="373"/>
      <c r="BV403" s="373"/>
      <c r="BW403" s="373"/>
      <c r="BX403" s="373"/>
      <c r="BY403" s="373"/>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8" customFormat="true" ht="25.15" customHeight="true" x14ac:dyDescent="0.2">
      <c r="B404" s="992"/>
      <c r="C404" s="1074" t="s">
        <v>274</v>
      </c>
      <c r="D404" s="1075"/>
      <c r="E404" s="702">
        <v>-0.88467018600734904</v>
      </c>
      <c r="F404" s="652"/>
      <c r="G404" s="652"/>
      <c r="H404" s="1075" t="s">
        <v>274</v>
      </c>
      <c r="I404" s="1075"/>
      <c r="J404" s="703">
        <v>-0.83676633439832016</v>
      </c>
      <c r="K404" s="652"/>
      <c r="L404" s="652"/>
      <c r="M404" s="1075" t="s">
        <v>275</v>
      </c>
      <c r="N404" s="1075"/>
      <c r="O404" s="704">
        <v>0.99822022996649062</v>
      </c>
      <c r="P404" s="652"/>
      <c r="Q404" s="652"/>
      <c r="AC404" s="371"/>
      <c r="AD404" s="371"/>
      <c r="AE404" s="371"/>
      <c r="AF404" s="371"/>
      <c r="AG404" s="371"/>
      <c r="AH404" s="371"/>
      <c r="AI404" s="371"/>
      <c r="AJ404" s="371"/>
      <c r="AK404" s="371"/>
      <c r="AL404" s="371"/>
      <c r="AM404" s="371"/>
      <c r="AN404" s="371"/>
      <c r="AO404" s="371"/>
      <c r="AP404" s="371"/>
      <c r="AQ404" s="371"/>
      <c r="AR404" s="371"/>
      <c r="AS404" s="371"/>
      <c r="AT404" s="371"/>
      <c r="AU404" s="371"/>
      <c r="AV404" s="371"/>
      <c r="AW404" s="371"/>
      <c r="AX404" s="371"/>
      <c r="AY404" s="371"/>
      <c r="AZ404" s="371"/>
      <c r="BA404" s="373"/>
      <c r="BB404" s="449"/>
      <c r="BC404" s="373"/>
      <c r="BD404" s="373"/>
      <c r="BE404" s="373"/>
      <c r="BF404" s="373"/>
      <c r="BG404" s="373"/>
      <c r="BH404" s="373"/>
      <c r="BI404" s="373"/>
      <c r="BJ404" s="373"/>
      <c r="BK404" s="373"/>
      <c r="BL404" s="373"/>
      <c r="BM404" s="373"/>
      <c r="BN404" s="373"/>
      <c r="BO404" s="373"/>
      <c r="BP404" s="373"/>
      <c r="BQ404" s="373"/>
      <c r="BR404" s="373"/>
      <c r="BS404" s="373"/>
      <c r="BT404" s="373"/>
      <c r="BU404" s="373"/>
      <c r="BV404" s="373"/>
      <c r="BW404" s="373"/>
      <c r="BX404" s="373"/>
      <c r="BY404" s="373"/>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8" customFormat="true" ht="25.15" customHeight="true" x14ac:dyDescent="0.2">
      <c r="B405" s="992"/>
      <c r="C405" s="1074" t="s">
        <v>276</v>
      </c>
      <c r="D405" s="1075"/>
      <c r="E405" s="702">
        <v>0.77908664887318035</v>
      </c>
      <c r="F405" s="652"/>
      <c r="G405" s="652"/>
      <c r="H405" s="1075" t="s">
        <v>277</v>
      </c>
      <c r="I405" s="1075"/>
      <c r="J405" s="703">
        <v>0.73621878385301942</v>
      </c>
      <c r="K405" s="652"/>
      <c r="L405" s="652"/>
      <c r="M405" s="1075" t="s">
        <v>278</v>
      </c>
      <c r="N405" s="1075"/>
      <c r="O405" s="704">
        <v>0.99817355737763636</v>
      </c>
      <c r="P405" s="652"/>
      <c r="Q405" s="652"/>
      <c r="AC405" s="371"/>
      <c r="AD405" s="371"/>
      <c r="AE405" s="371"/>
      <c r="AF405" s="371"/>
      <c r="AG405" s="371"/>
      <c r="AH405" s="371"/>
      <c r="AI405" s="371"/>
      <c r="AJ405" s="371"/>
      <c r="AK405" s="371"/>
      <c r="AL405" s="371"/>
      <c r="AM405" s="371"/>
      <c r="AN405" s="371"/>
      <c r="AO405" s="371"/>
      <c r="AP405" s="371"/>
      <c r="AQ405" s="371"/>
      <c r="AR405" s="371"/>
      <c r="AS405" s="371"/>
      <c r="AT405" s="371"/>
      <c r="AU405" s="371"/>
      <c r="AV405" s="371"/>
      <c r="AW405" s="371"/>
      <c r="AX405" s="371"/>
      <c r="AY405" s="371"/>
      <c r="AZ405" s="371"/>
      <c r="BA405" s="373"/>
      <c r="BB405" s="449"/>
      <c r="BC405" s="373"/>
      <c r="BD405" s="373"/>
      <c r="BE405" s="373"/>
      <c r="BF405" s="373"/>
      <c r="BG405" s="373"/>
      <c r="BH405" s="373"/>
      <c r="BI405" s="373"/>
      <c r="BJ405" s="373"/>
      <c r="BK405" s="373"/>
      <c r="BL405" s="373"/>
      <c r="BM405" s="373"/>
      <c r="BN405" s="373"/>
      <c r="BO405" s="373"/>
      <c r="BP405" s="373"/>
      <c r="BQ405" s="373"/>
      <c r="BR405" s="373"/>
      <c r="BS405" s="373"/>
      <c r="BT405" s="373"/>
      <c r="BU405" s="373"/>
      <c r="BV405" s="373"/>
      <c r="BW405" s="373"/>
      <c r="BX405" s="373"/>
      <c r="BY405" s="373"/>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8" customFormat="true" ht="25.15" customHeight="true" x14ac:dyDescent="0.2">
      <c r="B406" s="992"/>
      <c r="C406" s="1074" t="s">
        <v>277</v>
      </c>
      <c r="D406" s="1075"/>
      <c r="E406" s="702">
        <v>0.76056273292419063</v>
      </c>
      <c r="F406" s="652"/>
      <c r="G406" s="652"/>
      <c r="H406" s="1075" t="s">
        <v>279</v>
      </c>
      <c r="I406" s="1075"/>
      <c r="J406" s="703">
        <v>0.71757181795097214</v>
      </c>
      <c r="K406" s="652"/>
      <c r="L406" s="652"/>
      <c r="M406" s="1075" t="s">
        <v>280</v>
      </c>
      <c r="N406" s="1075"/>
      <c r="O406" s="704">
        <v>0.99801937227982873</v>
      </c>
      <c r="P406" s="652"/>
      <c r="Q406" s="652"/>
      <c r="AC406" s="371"/>
      <c r="AD406" s="371"/>
      <c r="AE406" s="371"/>
      <c r="AF406" s="371"/>
      <c r="AG406" s="371"/>
      <c r="AH406" s="371"/>
      <c r="AI406" s="371"/>
      <c r="AJ406" s="371"/>
      <c r="AK406" s="371"/>
      <c r="AL406" s="371"/>
      <c r="AM406" s="371"/>
      <c r="AN406" s="371"/>
      <c r="AO406" s="371"/>
      <c r="AP406" s="371"/>
      <c r="AQ406" s="371"/>
      <c r="AR406" s="371"/>
      <c r="AS406" s="371"/>
      <c r="AT406" s="371"/>
      <c r="AU406" s="371"/>
      <c r="AV406" s="371"/>
      <c r="AW406" s="371"/>
      <c r="AX406" s="371"/>
      <c r="AY406" s="371"/>
      <c r="AZ406" s="371"/>
      <c r="BA406" s="373"/>
      <c r="BB406" s="449"/>
      <c r="BC406" s="373"/>
      <c r="BD406" s="373"/>
      <c r="BE406" s="373"/>
      <c r="BF406" s="373"/>
      <c r="BG406" s="373"/>
      <c r="BH406" s="373"/>
      <c r="BI406" s="373"/>
      <c r="BJ406" s="373"/>
      <c r="BK406" s="373"/>
      <c r="BL406" s="373"/>
      <c r="BM406" s="373"/>
      <c r="BN406" s="373"/>
      <c r="BO406" s="373"/>
      <c r="BP406" s="373"/>
      <c r="BQ406" s="373"/>
      <c r="BR406" s="373"/>
      <c r="BS406" s="373"/>
      <c r="BT406" s="373"/>
      <c r="BU406" s="373"/>
      <c r="BV406" s="373"/>
      <c r="BW406" s="373"/>
      <c r="BX406" s="373"/>
      <c r="BY406" s="373"/>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8" customFormat="true" ht="25.15" customHeight="true" x14ac:dyDescent="0.2">
      <c r="B407" s="992"/>
      <c r="C407" s="1074" t="s">
        <v>279</v>
      </c>
      <c r="D407" s="1075"/>
      <c r="E407" s="702">
        <v>0.76005137723749649</v>
      </c>
      <c r="F407" s="652"/>
      <c r="G407" s="652"/>
      <c r="H407" s="1075" t="s">
        <v>276</v>
      </c>
      <c r="I407" s="1075"/>
      <c r="J407" s="703">
        <v>0.71538181609587492</v>
      </c>
      <c r="K407" s="652"/>
      <c r="L407" s="652"/>
      <c r="M407" s="1075" t="s">
        <v>281</v>
      </c>
      <c r="N407" s="1075"/>
      <c r="O407" s="704">
        <v>0.98798709682337926</v>
      </c>
      <c r="P407" s="652"/>
      <c r="Q407" s="652"/>
      <c r="AC407" s="371"/>
      <c r="AD407" s="371"/>
      <c r="AE407" s="371"/>
      <c r="AF407" s="371"/>
      <c r="AG407" s="371"/>
      <c r="AH407" s="371"/>
      <c r="AI407" s="371"/>
      <c r="AJ407" s="371"/>
      <c r="AK407" s="371"/>
      <c r="AL407" s="371"/>
      <c r="AM407" s="371"/>
      <c r="AN407" s="371"/>
      <c r="AO407" s="371"/>
      <c r="AP407" s="371"/>
      <c r="AQ407" s="371"/>
      <c r="AR407" s="371"/>
      <c r="AS407" s="371"/>
      <c r="AT407" s="371"/>
      <c r="AU407" s="371"/>
      <c r="AV407" s="371"/>
      <c r="AW407" s="371"/>
      <c r="AX407" s="371"/>
      <c r="AY407" s="371"/>
      <c r="AZ407" s="371"/>
      <c r="BA407" s="373"/>
      <c r="BB407" s="449"/>
      <c r="BC407" s="373"/>
      <c r="BD407" s="373"/>
      <c r="BE407" s="373"/>
      <c r="BF407" s="373"/>
      <c r="BG407" s="373"/>
      <c r="BH407" s="373"/>
      <c r="BI407" s="373"/>
      <c r="BJ407" s="373"/>
      <c r="BK407" s="373"/>
      <c r="BL407" s="373"/>
      <c r="BM407" s="373"/>
      <c r="BN407" s="373"/>
      <c r="BO407" s="373"/>
      <c r="BP407" s="373"/>
      <c r="BQ407" s="373"/>
      <c r="BR407" s="373"/>
      <c r="BS407" s="373"/>
      <c r="BT407" s="373"/>
      <c r="BU407" s="373"/>
      <c r="BV407" s="373"/>
      <c r="BW407" s="373"/>
      <c r="BX407" s="373"/>
      <c r="BY407" s="373"/>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8" customFormat="true" ht="25.15" customHeight="true" x14ac:dyDescent="0.2">
      <c r="B408" s="992"/>
      <c r="C408" s="1074" t="s">
        <v>282</v>
      </c>
      <c r="D408" s="1075"/>
      <c r="E408" s="702">
        <v>0.73820172775326287</v>
      </c>
      <c r="F408" s="652"/>
      <c r="G408" s="652"/>
      <c r="H408" s="1075" t="s">
        <v>283</v>
      </c>
      <c r="I408" s="1075"/>
      <c r="J408" s="703">
        <v>0.64333471354760741</v>
      </c>
      <c r="K408" s="652"/>
      <c r="L408" s="652"/>
      <c r="M408" s="1075" t="s">
        <v>284</v>
      </c>
      <c r="N408" s="1075"/>
      <c r="O408" s="704">
        <v>0.9855770862664287</v>
      </c>
      <c r="P408" s="652"/>
      <c r="Q408" s="652"/>
      <c r="AC408" s="371"/>
      <c r="AD408" s="371"/>
      <c r="AE408" s="371"/>
      <c r="AF408" s="371"/>
      <c r="AG408" s="371"/>
      <c r="AH408" s="371"/>
      <c r="AI408" s="371"/>
      <c r="AJ408" s="371"/>
      <c r="AK408" s="371"/>
      <c r="AL408" s="371"/>
      <c r="AM408" s="371"/>
      <c r="AN408" s="371"/>
      <c r="AO408" s="371"/>
      <c r="AP408" s="371"/>
      <c r="AQ408" s="371"/>
      <c r="AR408" s="371"/>
      <c r="AS408" s="371"/>
      <c r="AT408" s="371"/>
      <c r="AU408" s="371"/>
      <c r="AV408" s="371"/>
      <c r="AW408" s="371"/>
      <c r="AX408" s="371"/>
      <c r="AY408" s="371"/>
      <c r="AZ408" s="371"/>
      <c r="BA408" s="373"/>
      <c r="BB408" s="449"/>
      <c r="BC408" s="373"/>
      <c r="BD408" s="373"/>
      <c r="BE408" s="373"/>
      <c r="BF408" s="373"/>
      <c r="BG408" s="373"/>
      <c r="BH408" s="373"/>
      <c r="BI408" s="373"/>
      <c r="BJ408" s="373"/>
      <c r="BK408" s="373"/>
      <c r="BL408" s="373"/>
      <c r="BM408" s="373"/>
      <c r="BN408" s="373"/>
      <c r="BO408" s="373"/>
      <c r="BP408" s="373"/>
      <c r="BQ408" s="373"/>
      <c r="BR408" s="373"/>
      <c r="BS408" s="373"/>
      <c r="BT408" s="373"/>
      <c r="BU408" s="373"/>
      <c r="BV408" s="373"/>
      <c r="BW408" s="373"/>
      <c r="BX408" s="373"/>
      <c r="BY408" s="373"/>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8" customFormat="true" ht="25.15" customHeight="true" x14ac:dyDescent="0.2">
      <c r="B409" s="992"/>
      <c r="C409" s="1074" t="s">
        <v>285</v>
      </c>
      <c r="D409" s="1075"/>
      <c r="E409" s="702">
        <v>0.72910022050060874</v>
      </c>
      <c r="F409" s="652"/>
      <c r="G409" s="652"/>
      <c r="H409" s="1075" t="s">
        <v>286</v>
      </c>
      <c r="I409" s="1075"/>
      <c r="J409" s="703">
        <v>0.62507138944224239</v>
      </c>
      <c r="K409" s="652"/>
      <c r="L409" s="652"/>
      <c r="M409" s="1075" t="s">
        <v>272</v>
      </c>
      <c r="N409" s="1075"/>
      <c r="O409" s="704">
        <v>-0.11024337756731167</v>
      </c>
      <c r="P409" s="652"/>
      <c r="Q409" s="652"/>
      <c r="AC409" s="371"/>
      <c r="AD409" s="371"/>
      <c r="AE409" s="371"/>
      <c r="AF409" s="371"/>
      <c r="AG409" s="371"/>
      <c r="AH409" s="371"/>
      <c r="AI409" s="371"/>
      <c r="AJ409" s="371"/>
      <c r="AK409" s="371"/>
      <c r="AL409" s="371"/>
      <c r="AM409" s="371"/>
      <c r="AN409" s="371"/>
      <c r="AO409" s="371"/>
      <c r="AP409" s="371"/>
      <c r="AQ409" s="371"/>
      <c r="AR409" s="371"/>
      <c r="AS409" s="371"/>
      <c r="AT409" s="371"/>
      <c r="AU409" s="371"/>
      <c r="AV409" s="371"/>
      <c r="AW409" s="371"/>
      <c r="AX409" s="371"/>
      <c r="AY409" s="371"/>
      <c r="AZ409" s="371"/>
      <c r="BA409" s="373"/>
      <c r="BB409" s="449"/>
      <c r="BC409" s="373"/>
      <c r="BD409" s="373"/>
      <c r="BE409" s="373"/>
      <c r="BF409" s="373"/>
      <c r="BG409" s="373"/>
      <c r="BH409" s="373"/>
      <c r="BI409" s="373"/>
      <c r="BJ409" s="373"/>
      <c r="BK409" s="373"/>
      <c r="BL409" s="373"/>
      <c r="BM409" s="373"/>
      <c r="BN409" s="373"/>
      <c r="BO409" s="373"/>
      <c r="BP409" s="373"/>
      <c r="BQ409" s="373"/>
      <c r="BR409" s="373"/>
      <c r="BS409" s="373"/>
      <c r="BT409" s="373"/>
      <c r="BU409" s="373"/>
      <c r="BV409" s="373"/>
      <c r="BW409" s="373"/>
      <c r="BX409" s="373"/>
      <c r="BY409" s="373"/>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8" customFormat="true" ht="25.15" customHeight="true" x14ac:dyDescent="0.2">
      <c r="B410" s="992"/>
      <c r="C410" s="1074" t="s">
        <v>283</v>
      </c>
      <c r="D410" s="1075"/>
      <c r="E410" s="702">
        <v>0.7081457341989279</v>
      </c>
      <c r="F410" s="652"/>
      <c r="G410" s="652"/>
      <c r="H410" s="1075" t="s">
        <v>282</v>
      </c>
      <c r="I410" s="1075"/>
      <c r="J410" s="703">
        <v>0.6043439401793812</v>
      </c>
      <c r="K410" s="652"/>
      <c r="L410" s="652"/>
      <c r="M410" s="1075" t="s">
        <v>274</v>
      </c>
      <c r="N410" s="1075"/>
      <c r="O410" s="704">
        <v>-0.10589247215352801</v>
      </c>
      <c r="P410" s="652"/>
      <c r="Q410" s="652"/>
      <c r="AC410" s="371"/>
      <c r="AD410" s="371"/>
      <c r="AE410" s="371"/>
      <c r="AF410" s="371"/>
      <c r="AG410" s="371"/>
      <c r="AH410" s="371"/>
      <c r="AI410" s="371"/>
      <c r="AJ410" s="371"/>
      <c r="AK410" s="371"/>
      <c r="AL410" s="371"/>
      <c r="AM410" s="371"/>
      <c r="AN410" s="371"/>
      <c r="AO410" s="371"/>
      <c r="AP410" s="371"/>
      <c r="AQ410" s="371"/>
      <c r="AR410" s="371"/>
      <c r="AS410" s="371"/>
      <c r="AT410" s="371"/>
      <c r="AU410" s="371"/>
      <c r="AV410" s="371"/>
      <c r="AW410" s="371"/>
      <c r="AX410" s="371"/>
      <c r="AY410" s="371"/>
      <c r="AZ410" s="371"/>
      <c r="BA410" s="373"/>
      <c r="BB410" s="449"/>
      <c r="BC410" s="373"/>
      <c r="BD410" s="373"/>
      <c r="BE410" s="373"/>
      <c r="BF410" s="373"/>
      <c r="BG410" s="373"/>
      <c r="BH410" s="373"/>
      <c r="BI410" s="373"/>
      <c r="BJ410" s="373"/>
      <c r="BK410" s="373"/>
      <c r="BL410" s="373"/>
      <c r="BM410" s="373"/>
      <c r="BN410" s="373"/>
      <c r="BO410" s="373"/>
      <c r="BP410" s="373"/>
      <c r="BQ410" s="373"/>
      <c r="BR410" s="373"/>
      <c r="BS410" s="373"/>
      <c r="BT410" s="373"/>
      <c r="BU410" s="373"/>
      <c r="BV410" s="373"/>
      <c r="BW410" s="373"/>
      <c r="BX410" s="373"/>
      <c r="BY410" s="373"/>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8" customFormat="true" ht="25.15" customHeight="true" x14ac:dyDescent="0.2">
      <c r="B411" s="992"/>
      <c r="C411" s="1074" t="s">
        <v>287</v>
      </c>
      <c r="D411" s="1075"/>
      <c r="E411" s="702">
        <v>0.69524391811832109</v>
      </c>
      <c r="F411" s="652"/>
      <c r="G411" s="652"/>
      <c r="H411" s="1075" t="s">
        <v>287</v>
      </c>
      <c r="I411" s="1075"/>
      <c r="J411" s="703">
        <v>0.59557071572705811</v>
      </c>
      <c r="K411" s="652"/>
      <c r="L411" s="652"/>
      <c r="M411" s="1075" t="s">
        <v>282</v>
      </c>
      <c r="N411" s="1075"/>
      <c r="O411" s="704">
        <v>4.4139129084300011E-2</v>
      </c>
      <c r="P411" s="652"/>
      <c r="Q411" s="652"/>
      <c r="AC411" s="371"/>
      <c r="AD411" s="371"/>
      <c r="AE411" s="371"/>
      <c r="AF411" s="371"/>
      <c r="AG411" s="371"/>
      <c r="AH411" s="371"/>
      <c r="AI411" s="371"/>
      <c r="AJ411" s="371"/>
      <c r="AK411" s="371"/>
      <c r="AL411" s="371"/>
      <c r="AM411" s="371"/>
      <c r="AN411" s="371"/>
      <c r="AO411" s="371"/>
      <c r="AP411" s="371"/>
      <c r="AQ411" s="371"/>
      <c r="AR411" s="371"/>
      <c r="AS411" s="371"/>
      <c r="AT411" s="371"/>
      <c r="AU411" s="371"/>
      <c r="AV411" s="371"/>
      <c r="AW411" s="371"/>
      <c r="AX411" s="371"/>
      <c r="AY411" s="371"/>
      <c r="AZ411" s="371"/>
      <c r="BA411" s="373"/>
      <c r="BB411" s="449"/>
      <c r="BC411" s="373"/>
      <c r="BD411" s="373"/>
      <c r="BE411" s="373"/>
      <c r="BF411" s="373"/>
      <c r="BG411" s="373"/>
      <c r="BH411" s="373"/>
      <c r="BI411" s="373"/>
      <c r="BJ411" s="373"/>
      <c r="BK411" s="373"/>
      <c r="BL411" s="373"/>
      <c r="BM411" s="373"/>
      <c r="BN411" s="373"/>
      <c r="BO411" s="373"/>
      <c r="BP411" s="373"/>
      <c r="BQ411" s="373"/>
      <c r="BR411" s="373"/>
      <c r="BS411" s="373"/>
      <c r="BT411" s="373"/>
      <c r="BU411" s="373"/>
      <c r="BV411" s="373"/>
      <c r="BW411" s="373"/>
      <c r="BX411" s="373"/>
      <c r="BY411" s="373"/>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8" customFormat="true" ht="25.15" customHeight="true" x14ac:dyDescent="0.2">
      <c r="B412" s="992"/>
      <c r="C412" s="1074" t="s">
        <v>286</v>
      </c>
      <c r="D412" s="1075"/>
      <c r="E412" s="702">
        <v>0.67103965418621458</v>
      </c>
      <c r="F412" s="652"/>
      <c r="G412" s="652"/>
      <c r="H412" s="1075" t="s">
        <v>285</v>
      </c>
      <c r="I412" s="1075"/>
      <c r="J412" s="703">
        <v>0.59403174912268064</v>
      </c>
      <c r="K412" s="652"/>
      <c r="L412" s="652"/>
      <c r="M412" s="1075" t="s">
        <v>285</v>
      </c>
      <c r="N412" s="1075"/>
      <c r="O412" s="704">
        <v>4.3052141186862972E-2</v>
      </c>
      <c r="P412" s="652"/>
      <c r="Q412" s="652"/>
      <c r="AC412" s="371"/>
      <c r="AD412" s="371"/>
      <c r="AE412" s="371"/>
      <c r="AF412" s="371"/>
      <c r="AG412" s="371"/>
      <c r="AH412" s="371"/>
      <c r="AI412" s="371"/>
      <c r="AJ412" s="371"/>
      <c r="AK412" s="371"/>
      <c r="AL412" s="371"/>
      <c r="AM412" s="371"/>
      <c r="AN412" s="371"/>
      <c r="AO412" s="371"/>
      <c r="AP412" s="371"/>
      <c r="AQ412" s="371"/>
      <c r="AR412" s="371"/>
      <c r="AS412" s="371"/>
      <c r="AT412" s="371"/>
      <c r="AU412" s="371"/>
      <c r="AV412" s="371"/>
      <c r="AW412" s="371"/>
      <c r="AX412" s="371"/>
      <c r="AY412" s="371"/>
      <c r="AZ412" s="371"/>
      <c r="BA412" s="373"/>
      <c r="BB412" s="449"/>
      <c r="BC412" s="373"/>
      <c r="BD412" s="373"/>
      <c r="BE412" s="373"/>
      <c r="BF412" s="373"/>
      <c r="BG412" s="373"/>
      <c r="BH412" s="373"/>
      <c r="BI412" s="373"/>
      <c r="BJ412" s="373"/>
      <c r="BK412" s="373"/>
      <c r="BL412" s="373"/>
      <c r="BM412" s="373"/>
      <c r="BN412" s="373"/>
      <c r="BO412" s="373"/>
      <c r="BP412" s="373"/>
      <c r="BQ412" s="373"/>
      <c r="BR412" s="373"/>
      <c r="BS412" s="373"/>
      <c r="BT412" s="373"/>
      <c r="BU412" s="373"/>
      <c r="BV412" s="373"/>
      <c r="BW412" s="373"/>
      <c r="BX412" s="373"/>
      <c r="BY412" s="373"/>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8" customFormat="true" ht="25.15" customHeight="true" x14ac:dyDescent="0.2">
      <c r="B413" s="992"/>
      <c r="C413" s="1074" t="s">
        <v>288</v>
      </c>
      <c r="D413" s="1075"/>
      <c r="E413" s="702">
        <v>-0.50872544092685401</v>
      </c>
      <c r="F413" s="652"/>
      <c r="G413" s="652"/>
      <c r="H413" s="1075" t="s">
        <v>288</v>
      </c>
      <c r="I413" s="1075"/>
      <c r="J413" s="703">
        <v>-0.58275634689798983</v>
      </c>
      <c r="K413" s="652"/>
      <c r="L413" s="652"/>
      <c r="M413" s="1075" t="s">
        <v>289</v>
      </c>
      <c r="N413" s="1075"/>
      <c r="O413" s="704">
        <v>3.9106814933283593E-2</v>
      </c>
      <c r="P413" s="652"/>
      <c r="Q413" s="652"/>
      <c r="AC413" s="371"/>
      <c r="AD413" s="371"/>
      <c r="AE413" s="371"/>
      <c r="AF413" s="371"/>
      <c r="AG413" s="371"/>
      <c r="AH413" s="371"/>
      <c r="AI413" s="371"/>
      <c r="AJ413" s="371"/>
      <c r="AK413" s="371"/>
      <c r="AL413" s="371"/>
      <c r="AM413" s="371"/>
      <c r="AN413" s="371"/>
      <c r="AO413" s="371"/>
      <c r="AP413" s="371"/>
      <c r="AQ413" s="371"/>
      <c r="AR413" s="371"/>
      <c r="AS413" s="371"/>
      <c r="AT413" s="371"/>
      <c r="AU413" s="371"/>
      <c r="AV413" s="371"/>
      <c r="AW413" s="371"/>
      <c r="AX413" s="371"/>
      <c r="AY413" s="371"/>
      <c r="AZ413" s="371"/>
      <c r="BA413" s="373"/>
      <c r="BB413" s="449"/>
      <c r="BC413" s="373"/>
      <c r="BD413" s="373"/>
      <c r="BE413" s="373"/>
      <c r="BF413" s="373"/>
      <c r="BG413" s="373"/>
      <c r="BH413" s="373"/>
      <c r="BI413" s="373"/>
      <c r="BJ413" s="373"/>
      <c r="BK413" s="373"/>
      <c r="BL413" s="373"/>
      <c r="BM413" s="373"/>
      <c r="BN413" s="373"/>
      <c r="BO413" s="373"/>
      <c r="BP413" s="373"/>
      <c r="BQ413" s="373"/>
      <c r="BR413" s="373"/>
      <c r="BS413" s="373"/>
      <c r="BT413" s="373"/>
      <c r="BU413" s="373"/>
      <c r="BV413" s="373"/>
      <c r="BW413" s="373"/>
      <c r="BX413" s="373"/>
      <c r="BY413" s="373"/>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8" customFormat="true" ht="25.15" customHeight="true" x14ac:dyDescent="0.2">
      <c r="B414" s="992"/>
      <c r="C414" s="1074" t="s">
        <v>290</v>
      </c>
      <c r="D414" s="1075"/>
      <c r="E414" s="702">
        <v>0.39082093171654492</v>
      </c>
      <c r="F414" s="652"/>
      <c r="G414" s="652"/>
      <c r="H414" s="1075" t="s">
        <v>291</v>
      </c>
      <c r="I414" s="1075"/>
      <c r="J414" s="703">
        <v>-0.4580171851731219</v>
      </c>
      <c r="K414" s="652"/>
      <c r="L414" s="652"/>
      <c r="M414" s="1075" t="s">
        <v>292</v>
      </c>
      <c r="N414" s="1075"/>
      <c r="O414" s="704">
        <v>-3.5825771206995934E-2</v>
      </c>
      <c r="P414" s="652"/>
      <c r="Q414" s="652"/>
      <c r="AC414" s="371"/>
      <c r="AD414" s="371"/>
      <c r="AE414" s="371"/>
      <c r="AF414" s="371"/>
      <c r="AG414" s="371"/>
      <c r="AH414" s="371"/>
      <c r="AI414" s="371"/>
      <c r="AJ414" s="371"/>
      <c r="AK414" s="371"/>
      <c r="AL414" s="371"/>
      <c r="AM414" s="371"/>
      <c r="AN414" s="371"/>
      <c r="AO414" s="371"/>
      <c r="AP414" s="371"/>
      <c r="AQ414" s="371"/>
      <c r="AR414" s="371"/>
      <c r="AS414" s="371"/>
      <c r="AT414" s="371"/>
      <c r="AU414" s="371"/>
      <c r="AV414" s="371"/>
      <c r="AW414" s="371"/>
      <c r="AX414" s="371"/>
      <c r="AY414" s="371"/>
      <c r="AZ414" s="371"/>
      <c r="BA414" s="373"/>
      <c r="BB414" s="449"/>
      <c r="BC414" s="373"/>
      <c r="BD414" s="373"/>
      <c r="BE414" s="373"/>
      <c r="BF414" s="373"/>
      <c r="BG414" s="373"/>
      <c r="BH414" s="373"/>
      <c r="BI414" s="373"/>
      <c r="BJ414" s="373"/>
      <c r="BK414" s="373"/>
      <c r="BL414" s="373"/>
      <c r="BM414" s="373"/>
      <c r="BN414" s="373"/>
      <c r="BO414" s="373"/>
      <c r="BP414" s="373"/>
      <c r="BQ414" s="373"/>
      <c r="BR414" s="373"/>
      <c r="BS414" s="373"/>
      <c r="BT414" s="373"/>
      <c r="BU414" s="373"/>
      <c r="BV414" s="373"/>
      <c r="BW414" s="373"/>
      <c r="BX414" s="373"/>
      <c r="BY414" s="373"/>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8" customFormat="true" ht="25.15" customHeight="true" x14ac:dyDescent="0.2">
      <c r="B415" s="992"/>
      <c r="C415" s="1074" t="s">
        <v>289</v>
      </c>
      <c r="D415" s="1075"/>
      <c r="E415" s="702">
        <v>0.37721601087793688</v>
      </c>
      <c r="F415" s="652"/>
      <c r="G415" s="652"/>
      <c r="H415" s="1075" t="s">
        <v>290</v>
      </c>
      <c r="I415" s="1075"/>
      <c r="J415" s="703">
        <v>0.37016166319457883</v>
      </c>
      <c r="K415" s="652"/>
      <c r="L415" s="652"/>
      <c r="M415" s="1075" t="s">
        <v>293</v>
      </c>
      <c r="N415" s="1075"/>
      <c r="O415" s="704">
        <v>-3.3742063524222349E-2</v>
      </c>
      <c r="P415" s="652"/>
      <c r="Q415" s="652"/>
      <c r="AC415" s="371"/>
      <c r="AD415" s="371"/>
      <c r="AE415" s="371"/>
      <c r="AF415" s="371"/>
      <c r="AG415" s="371"/>
      <c r="AH415" s="371"/>
      <c r="AI415" s="371"/>
      <c r="AJ415" s="371"/>
      <c r="AK415" s="371"/>
      <c r="AL415" s="371"/>
      <c r="AM415" s="371"/>
      <c r="AN415" s="371"/>
      <c r="AO415" s="371"/>
      <c r="AP415" s="371"/>
      <c r="AQ415" s="371"/>
      <c r="AR415" s="371"/>
      <c r="AS415" s="371"/>
      <c r="AT415" s="371"/>
      <c r="AU415" s="371"/>
      <c r="AV415" s="371"/>
      <c r="AW415" s="371"/>
      <c r="AX415" s="371"/>
      <c r="AY415" s="371"/>
      <c r="AZ415" s="371"/>
      <c r="BA415" s="373"/>
      <c r="BB415" s="449"/>
      <c r="BC415" s="373"/>
      <c r="BD415" s="373"/>
      <c r="BE415" s="373"/>
      <c r="BF415" s="373"/>
      <c r="BG415" s="373"/>
      <c r="BH415" s="373"/>
      <c r="BI415" s="373"/>
      <c r="BJ415" s="373"/>
      <c r="BK415" s="373"/>
      <c r="BL415" s="373"/>
      <c r="BM415" s="373"/>
      <c r="BN415" s="373"/>
      <c r="BO415" s="373"/>
      <c r="BP415" s="373"/>
      <c r="BQ415" s="373"/>
      <c r="BR415" s="373"/>
      <c r="BS415" s="373"/>
      <c r="BT415" s="373"/>
      <c r="BU415" s="373"/>
      <c r="BV415" s="373"/>
      <c r="BW415" s="373"/>
      <c r="BX415" s="373"/>
      <c r="BY415" s="373"/>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8" customFormat="true" ht="25.15" customHeight="true" x14ac:dyDescent="0.2">
      <c r="B416" s="992"/>
      <c r="C416" s="1074" t="s">
        <v>294</v>
      </c>
      <c r="D416" s="1075"/>
      <c r="E416" s="702">
        <v>0.37689574804757159</v>
      </c>
      <c r="F416" s="652"/>
      <c r="G416" s="652"/>
      <c r="H416" s="1075" t="s">
        <v>294</v>
      </c>
      <c r="I416" s="1075"/>
      <c r="J416" s="703">
        <v>0.35456356784430809</v>
      </c>
      <c r="K416" s="652"/>
      <c r="L416" s="652"/>
      <c r="M416" s="1075" t="s">
        <v>288</v>
      </c>
      <c r="N416" s="1075"/>
      <c r="O416" s="704">
        <v>-2.4944458267932072E-2</v>
      </c>
      <c r="P416" s="652"/>
      <c r="Q416" s="652"/>
      <c r="AC416" s="371"/>
      <c r="AD416" s="371"/>
      <c r="AE416" s="371"/>
      <c r="AF416" s="371"/>
      <c r="AG416" s="371"/>
      <c r="AH416" s="371"/>
      <c r="AI416" s="371"/>
      <c r="AJ416" s="371"/>
      <c r="AK416" s="371"/>
      <c r="AL416" s="371"/>
      <c r="AM416" s="371"/>
      <c r="AN416" s="371"/>
      <c r="AO416" s="371"/>
      <c r="AP416" s="371"/>
      <c r="AQ416" s="371"/>
      <c r="AR416" s="371"/>
      <c r="AS416" s="371"/>
      <c r="AT416" s="371"/>
      <c r="AU416" s="371"/>
      <c r="AV416" s="371"/>
      <c r="AW416" s="371"/>
      <c r="AX416" s="371"/>
      <c r="AY416" s="371"/>
      <c r="AZ416" s="371"/>
      <c r="BA416" s="373"/>
      <c r="BB416" s="449"/>
      <c r="BC416" s="373"/>
      <c r="BD416" s="373"/>
      <c r="BE416" s="373"/>
      <c r="BF416" s="373"/>
      <c r="BG416" s="373"/>
      <c r="BH416" s="373"/>
      <c r="BI416" s="373"/>
      <c r="BJ416" s="373"/>
      <c r="BK416" s="373"/>
      <c r="BL416" s="373"/>
      <c r="BM416" s="373"/>
      <c r="BN416" s="373"/>
      <c r="BO416" s="373"/>
      <c r="BP416" s="373"/>
      <c r="BQ416" s="373"/>
      <c r="BR416" s="373"/>
      <c r="BS416" s="373"/>
      <c r="BT416" s="373"/>
      <c r="BU416" s="373"/>
      <c r="BV416" s="373"/>
      <c r="BW416" s="373"/>
      <c r="BX416" s="373"/>
      <c r="BY416" s="373"/>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8" customFormat="true" ht="25.15" customHeight="true" x14ac:dyDescent="0.2">
      <c r="B417" s="992"/>
      <c r="C417" s="1074" t="s">
        <v>295</v>
      </c>
      <c r="D417" s="1075"/>
      <c r="E417" s="702">
        <v>0.36900063851143045</v>
      </c>
      <c r="F417" s="652"/>
      <c r="G417" s="652"/>
      <c r="H417" s="1075" t="s">
        <v>296</v>
      </c>
      <c r="I417" s="1075"/>
      <c r="J417" s="703">
        <v>-0.3380545076185793</v>
      </c>
      <c r="K417" s="652"/>
      <c r="L417" s="652"/>
      <c r="M417" s="1075" t="s">
        <v>297</v>
      </c>
      <c r="N417" s="1075"/>
      <c r="O417" s="704">
        <v>2.4846399220157772E-2</v>
      </c>
      <c r="P417" s="652"/>
      <c r="Q417" s="652"/>
      <c r="AC417" s="371"/>
      <c r="AD417" s="371"/>
      <c r="AE417" s="371"/>
      <c r="AF417" s="371"/>
      <c r="AG417" s="371"/>
      <c r="AH417" s="371"/>
      <c r="AI417" s="371"/>
      <c r="AJ417" s="371"/>
      <c r="AK417" s="371"/>
      <c r="AL417" s="371"/>
      <c r="AM417" s="371"/>
      <c r="AN417" s="371"/>
      <c r="AO417" s="371"/>
      <c r="AP417" s="371"/>
      <c r="AQ417" s="371"/>
      <c r="AR417" s="371"/>
      <c r="AS417" s="371"/>
      <c r="AT417" s="371"/>
      <c r="AU417" s="371"/>
      <c r="AV417" s="371"/>
      <c r="AW417" s="371"/>
      <c r="AX417" s="371"/>
      <c r="AY417" s="371"/>
      <c r="AZ417" s="371"/>
      <c r="BA417" s="373"/>
      <c r="BB417" s="449"/>
      <c r="BC417" s="373"/>
      <c r="BD417" s="373"/>
      <c r="BE417" s="373"/>
      <c r="BF417" s="373"/>
      <c r="BG417" s="373"/>
      <c r="BH417" s="373"/>
      <c r="BI417" s="373"/>
      <c r="BJ417" s="373"/>
      <c r="BK417" s="373"/>
      <c r="BL417" s="373"/>
      <c r="BM417" s="373"/>
      <c r="BN417" s="373"/>
      <c r="BO417" s="373"/>
      <c r="BP417" s="373"/>
      <c r="BQ417" s="373"/>
      <c r="BR417" s="373"/>
      <c r="BS417" s="373"/>
      <c r="BT417" s="373"/>
      <c r="BU417" s="373"/>
      <c r="BV417" s="373"/>
      <c r="BW417" s="373"/>
      <c r="BX417" s="373"/>
      <c r="BY417" s="373"/>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8" customFormat="true" ht="25.15" customHeight="true" x14ac:dyDescent="0.2">
      <c r="B418" s="992"/>
      <c r="C418" s="1074" t="s">
        <v>298</v>
      </c>
      <c r="D418" s="1075"/>
      <c r="E418" s="702">
        <v>-0.33994823407649233</v>
      </c>
      <c r="F418" s="652"/>
      <c r="G418" s="652"/>
      <c r="H418" s="1075" t="s">
        <v>299</v>
      </c>
      <c r="I418" s="1075"/>
      <c r="J418" s="703">
        <v>0.29354772717100391</v>
      </c>
      <c r="K418" s="652"/>
      <c r="L418" s="652"/>
      <c r="M418" s="1075" t="s">
        <v>300</v>
      </c>
      <c r="N418" s="1075"/>
      <c r="O418" s="704">
        <v>-2.1694767992201897E-2</v>
      </c>
      <c r="P418" s="652"/>
      <c r="Q418" s="652"/>
      <c r="AC418" s="371"/>
      <c r="AD418" s="371"/>
      <c r="AE418" s="371"/>
      <c r="AF418" s="371"/>
      <c r="AG418" s="371"/>
      <c r="AH418" s="371"/>
      <c r="AI418" s="371"/>
      <c r="AJ418" s="371"/>
      <c r="AK418" s="371"/>
      <c r="AL418" s="371"/>
      <c r="AM418" s="371"/>
      <c r="AN418" s="371"/>
      <c r="AO418" s="371"/>
      <c r="AP418" s="371"/>
      <c r="AQ418" s="371"/>
      <c r="AR418" s="371"/>
      <c r="AS418" s="371"/>
      <c r="AT418" s="371"/>
      <c r="AU418" s="371"/>
      <c r="AV418" s="371"/>
      <c r="AW418" s="371"/>
      <c r="AX418" s="371"/>
      <c r="AY418" s="371"/>
      <c r="AZ418" s="371"/>
      <c r="BA418" s="373"/>
      <c r="BB418" s="449"/>
      <c r="BC418" s="373"/>
      <c r="BD418" s="373"/>
      <c r="BE418" s="373"/>
      <c r="BF418" s="373"/>
      <c r="BG418" s="373"/>
      <c r="BH418" s="373"/>
      <c r="BI418" s="373"/>
      <c r="BJ418" s="373"/>
      <c r="BK418" s="373"/>
      <c r="BL418" s="373"/>
      <c r="BM418" s="373"/>
      <c r="BN418" s="373"/>
      <c r="BO418" s="373"/>
      <c r="BP418" s="373"/>
      <c r="BQ418" s="373"/>
      <c r="BR418" s="373"/>
      <c r="BS418" s="373"/>
      <c r="BT418" s="373"/>
      <c r="BU418" s="373"/>
      <c r="BV418" s="373"/>
      <c r="BW418" s="373"/>
      <c r="BX418" s="373"/>
      <c r="BY418" s="373"/>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8" customFormat="true" ht="25.15" customHeight="true" x14ac:dyDescent="0.2">
      <c r="B419" s="992"/>
      <c r="C419" s="1074" t="s">
        <v>291</v>
      </c>
      <c r="D419" s="1075"/>
      <c r="E419" s="702">
        <v>-0.3209471496255481</v>
      </c>
      <c r="F419" s="652"/>
      <c r="G419" s="652"/>
      <c r="H419" s="1075" t="s">
        <v>301</v>
      </c>
      <c r="I419" s="1075"/>
      <c r="J419" s="703">
        <v>0.28843978964462841</v>
      </c>
      <c r="K419" s="652"/>
      <c r="L419" s="652"/>
      <c r="M419" s="1075" t="s">
        <v>291</v>
      </c>
      <c r="N419" s="1075"/>
      <c r="O419" s="704">
        <v>-2.1325800268201172E-2</v>
      </c>
      <c r="P419" s="652"/>
      <c r="Q419" s="652"/>
      <c r="AC419" s="371"/>
      <c r="AD419" s="371"/>
      <c r="AE419" s="371"/>
      <c r="AF419" s="371"/>
      <c r="AG419" s="371"/>
      <c r="AH419" s="371"/>
      <c r="AI419" s="371"/>
      <c r="AJ419" s="371"/>
      <c r="AK419" s="371"/>
      <c r="AL419" s="371"/>
      <c r="AM419" s="371"/>
      <c r="AN419" s="371"/>
      <c r="AO419" s="371"/>
      <c r="AP419" s="371"/>
      <c r="AQ419" s="371"/>
      <c r="AR419" s="371"/>
      <c r="AS419" s="371"/>
      <c r="AT419" s="371"/>
      <c r="AU419" s="371"/>
      <c r="AV419" s="371"/>
      <c r="AW419" s="371"/>
      <c r="AX419" s="371"/>
      <c r="AY419" s="371"/>
      <c r="AZ419" s="371"/>
      <c r="BA419" s="373"/>
      <c r="BB419" s="449"/>
      <c r="BC419" s="373"/>
      <c r="BD419" s="373"/>
      <c r="BE419" s="373"/>
      <c r="BF419" s="373"/>
      <c r="BG419" s="373"/>
      <c r="BH419" s="373"/>
      <c r="BI419" s="373"/>
      <c r="BJ419" s="373"/>
      <c r="BK419" s="373"/>
      <c r="BL419" s="373"/>
      <c r="BM419" s="373"/>
      <c r="BN419" s="373"/>
      <c r="BO419" s="373"/>
      <c r="BP419" s="373"/>
      <c r="BQ419" s="373"/>
      <c r="BR419" s="373"/>
      <c r="BS419" s="373"/>
      <c r="BT419" s="373"/>
      <c r="BU419" s="373"/>
      <c r="BV419" s="373"/>
      <c r="BW419" s="373"/>
      <c r="BX419" s="373"/>
      <c r="BY419" s="373"/>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8" customFormat="true" ht="25.15" customHeight="true" x14ac:dyDescent="0.2">
      <c r="B420" s="992"/>
      <c r="C420" s="1074" t="s">
        <v>292</v>
      </c>
      <c r="D420" s="1075"/>
      <c r="E420" s="702">
        <v>-0.30369362273697564</v>
      </c>
      <c r="F420" s="652"/>
      <c r="G420" s="652"/>
      <c r="H420" s="1075" t="s">
        <v>289</v>
      </c>
      <c r="I420" s="1075"/>
      <c r="J420" s="703">
        <v>0.27524173006554631</v>
      </c>
      <c r="K420" s="652"/>
      <c r="L420" s="652"/>
      <c r="M420" s="1075" t="s">
        <v>302</v>
      </c>
      <c r="N420" s="1075"/>
      <c r="O420" s="704">
        <v>-2.0474226474307997E-2</v>
      </c>
      <c r="P420" s="652"/>
      <c r="Q420" s="652"/>
      <c r="AC420" s="371"/>
      <c r="AD420" s="371"/>
      <c r="AE420" s="371"/>
      <c r="AF420" s="371"/>
      <c r="AG420" s="371"/>
      <c r="AH420" s="371"/>
      <c r="AI420" s="371"/>
      <c r="AJ420" s="371"/>
      <c r="AK420" s="371"/>
      <c r="AL420" s="371"/>
      <c r="AM420" s="371"/>
      <c r="AN420" s="371"/>
      <c r="AO420" s="371"/>
      <c r="AP420" s="371"/>
      <c r="AQ420" s="371"/>
      <c r="AR420" s="371"/>
      <c r="AS420" s="371"/>
      <c r="AT420" s="371"/>
      <c r="AU420" s="371"/>
      <c r="AV420" s="371"/>
      <c r="AW420" s="371"/>
      <c r="AX420" s="371"/>
      <c r="AY420" s="371"/>
      <c r="AZ420" s="371"/>
      <c r="BA420" s="373"/>
      <c r="BB420" s="449"/>
      <c r="BC420" s="373"/>
      <c r="BD420" s="373"/>
      <c r="BE420" s="373"/>
      <c r="BF420" s="373"/>
      <c r="BG420" s="373"/>
      <c r="BH420" s="373"/>
      <c r="BI420" s="373"/>
      <c r="BJ420" s="373"/>
      <c r="BK420" s="373"/>
      <c r="BL420" s="373"/>
      <c r="BM420" s="373"/>
      <c r="BN420" s="373"/>
      <c r="BO420" s="373"/>
      <c r="BP420" s="373"/>
      <c r="BQ420" s="373"/>
      <c r="BR420" s="373"/>
      <c r="BS420" s="373"/>
      <c r="BT420" s="373"/>
      <c r="BU420" s="373"/>
      <c r="BV420" s="373"/>
      <c r="BW420" s="373"/>
      <c r="BX420" s="373"/>
      <c r="BY420" s="373"/>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8" customFormat="true" ht="25.15" customHeight="true" x14ac:dyDescent="0.2">
      <c r="B421" s="992"/>
      <c r="C421" s="1074" t="s">
        <v>303</v>
      </c>
      <c r="D421" s="1075"/>
      <c r="E421" s="702">
        <v>-0.29474851826579695</v>
      </c>
      <c r="F421" s="652"/>
      <c r="G421" s="652"/>
      <c r="H421" s="1075" t="s">
        <v>295</v>
      </c>
      <c r="I421" s="1075"/>
      <c r="J421" s="703">
        <v>0.26791218195237215</v>
      </c>
      <c r="K421" s="652"/>
      <c r="L421" s="652"/>
      <c r="M421" s="1075" t="s">
        <v>299</v>
      </c>
      <c r="N421" s="1075"/>
      <c r="O421" s="704">
        <v>-1.9480993943562733E-2</v>
      </c>
      <c r="P421" s="652"/>
      <c r="Q421" s="652"/>
      <c r="AC421" s="371"/>
      <c r="AD421" s="371"/>
      <c r="AE421" s="371"/>
      <c r="AF421" s="371"/>
      <c r="AG421" s="371"/>
      <c r="AH421" s="371"/>
      <c r="AI421" s="371"/>
      <c r="AJ421" s="371"/>
      <c r="AK421" s="371"/>
      <c r="AL421" s="371"/>
      <c r="AM421" s="371"/>
      <c r="AN421" s="371"/>
      <c r="AO421" s="371"/>
      <c r="AP421" s="371"/>
      <c r="AQ421" s="371"/>
      <c r="AR421" s="371"/>
      <c r="AS421" s="371"/>
      <c r="AT421" s="371"/>
      <c r="AU421" s="371"/>
      <c r="AV421" s="371"/>
      <c r="AW421" s="371"/>
      <c r="AX421" s="371"/>
      <c r="AY421" s="371"/>
      <c r="AZ421" s="371"/>
      <c r="BA421" s="373"/>
      <c r="BB421" s="449"/>
      <c r="BC421" s="373"/>
      <c r="BD421" s="373"/>
      <c r="BE421" s="373"/>
      <c r="BF421" s="373"/>
      <c r="BG421" s="373"/>
      <c r="BH421" s="373"/>
      <c r="BI421" s="373"/>
      <c r="BJ421" s="373"/>
      <c r="BK421" s="373"/>
      <c r="BL421" s="373"/>
      <c r="BM421" s="373"/>
      <c r="BN421" s="373"/>
      <c r="BO421" s="373"/>
      <c r="BP421" s="373"/>
      <c r="BQ421" s="373"/>
      <c r="BR421" s="373"/>
      <c r="BS421" s="373"/>
      <c r="BT421" s="373"/>
      <c r="BU421" s="373"/>
      <c r="BV421" s="373"/>
      <c r="BW421" s="373"/>
      <c r="BX421" s="373"/>
      <c r="BY421" s="373"/>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8" customFormat="true" ht="25.15" customHeight="true" x14ac:dyDescent="0.2">
      <c r="B422" s="992"/>
      <c r="C422" s="1074" t="s">
        <v>296</v>
      </c>
      <c r="D422" s="1075"/>
      <c r="E422" s="702">
        <v>-0.28836535388687984</v>
      </c>
      <c r="F422" s="652"/>
      <c r="G422" s="652"/>
      <c r="H422" s="1075" t="s">
        <v>304</v>
      </c>
      <c r="I422" s="1075"/>
      <c r="J422" s="703">
        <v>-0.26623795291744895</v>
      </c>
      <c r="K422" s="652"/>
      <c r="L422" s="652"/>
      <c r="M422" s="1075" t="s">
        <v>305</v>
      </c>
      <c r="N422" s="1075"/>
      <c r="O422" s="704">
        <v>1.9137266157692515E-2</v>
      </c>
      <c r="P422" s="652"/>
      <c r="Q422" s="652"/>
      <c r="AC422" s="371"/>
      <c r="AD422" s="371"/>
      <c r="AE422" s="371"/>
      <c r="AF422" s="371"/>
      <c r="AG422" s="371"/>
      <c r="AH422" s="371"/>
      <c r="AI422" s="371"/>
      <c r="AJ422" s="371"/>
      <c r="AK422" s="371"/>
      <c r="AL422" s="371"/>
      <c r="AM422" s="371"/>
      <c r="AN422" s="371"/>
      <c r="AO422" s="371"/>
      <c r="AP422" s="371"/>
      <c r="AQ422" s="371"/>
      <c r="AR422" s="371"/>
      <c r="AS422" s="371"/>
      <c r="AT422" s="371"/>
      <c r="AU422" s="371"/>
      <c r="AV422" s="371"/>
      <c r="AW422" s="371"/>
      <c r="AX422" s="371"/>
      <c r="AY422" s="371"/>
      <c r="AZ422" s="371"/>
      <c r="BA422" s="373"/>
      <c r="BB422" s="449"/>
      <c r="BC422" s="373"/>
      <c r="BD422" s="373"/>
      <c r="BE422" s="373"/>
      <c r="BF422" s="373"/>
      <c r="BG422" s="373"/>
      <c r="BH422" s="373"/>
      <c r="BI422" s="373"/>
      <c r="BJ422" s="373"/>
      <c r="BK422" s="373"/>
      <c r="BL422" s="373"/>
      <c r="BM422" s="373"/>
      <c r="BN422" s="373"/>
      <c r="BO422" s="373"/>
      <c r="BP422" s="373"/>
      <c r="BQ422" s="373"/>
      <c r="BR422" s="373"/>
      <c r="BS422" s="373"/>
      <c r="BT422" s="373"/>
      <c r="BU422" s="373"/>
      <c r="BV422" s="373"/>
      <c r="BW422" s="373"/>
      <c r="BX422" s="373"/>
      <c r="BY422" s="373"/>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8" customFormat="true" ht="25.15" customHeight="true" x14ac:dyDescent="0.2">
      <c r="B423" s="992"/>
      <c r="C423" s="1074" t="s">
        <v>306</v>
      </c>
      <c r="D423" s="1075"/>
      <c r="E423" s="702">
        <v>0.267267555285019</v>
      </c>
      <c r="F423" s="652"/>
      <c r="G423" s="652"/>
      <c r="H423" s="1075" t="s">
        <v>292</v>
      </c>
      <c r="I423" s="1075"/>
      <c r="J423" s="703">
        <v>-0.2578682929889341</v>
      </c>
      <c r="K423" s="652"/>
      <c r="L423" s="652"/>
      <c r="M423" s="1075" t="s">
        <v>307</v>
      </c>
      <c r="N423" s="1075"/>
      <c r="O423" s="704">
        <v>1.8559278570564167E-2</v>
      </c>
      <c r="P423" s="652"/>
      <c r="Q423" s="652"/>
      <c r="AC423" s="371"/>
      <c r="AD423" s="371"/>
      <c r="AE423" s="371"/>
      <c r="AF423" s="371"/>
      <c r="AG423" s="371"/>
      <c r="AH423" s="371"/>
      <c r="AI423" s="371"/>
      <c r="AJ423" s="371"/>
      <c r="AK423" s="371"/>
      <c r="AL423" s="371"/>
      <c r="AM423" s="371"/>
      <c r="AN423" s="371"/>
      <c r="AO423" s="371"/>
      <c r="AP423" s="371"/>
      <c r="AQ423" s="371"/>
      <c r="AR423" s="371"/>
      <c r="AS423" s="371"/>
      <c r="AT423" s="371"/>
      <c r="AU423" s="371"/>
      <c r="AV423" s="371"/>
      <c r="AW423" s="371"/>
      <c r="AX423" s="371"/>
      <c r="AY423" s="371"/>
      <c r="AZ423" s="371"/>
      <c r="BA423" s="373"/>
      <c r="BB423" s="449"/>
      <c r="BC423" s="373"/>
      <c r="BD423" s="373"/>
      <c r="BE423" s="373"/>
      <c r="BF423" s="373"/>
      <c r="BG423" s="373"/>
      <c r="BH423" s="373"/>
      <c r="BI423" s="373"/>
      <c r="BJ423" s="373"/>
      <c r="BK423" s="373"/>
      <c r="BL423" s="373"/>
      <c r="BM423" s="373"/>
      <c r="BN423" s="373"/>
      <c r="BO423" s="373"/>
      <c r="BP423" s="373"/>
      <c r="BQ423" s="373"/>
      <c r="BR423" s="373"/>
      <c r="BS423" s="373"/>
      <c r="BT423" s="373"/>
      <c r="BU423" s="373"/>
      <c r="BV423" s="373"/>
      <c r="BW423" s="373"/>
      <c r="BX423" s="373"/>
      <c r="BY423" s="373"/>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8" customFormat="true" ht="25.15" customHeight="true" x14ac:dyDescent="0.2">
      <c r="B424" s="992"/>
      <c r="C424" s="1074" t="s">
        <v>299</v>
      </c>
      <c r="D424" s="1075"/>
      <c r="E424" s="702">
        <v>0.25431249193278244</v>
      </c>
      <c r="F424" s="652"/>
      <c r="G424" s="652"/>
      <c r="H424" s="1075" t="s">
        <v>303</v>
      </c>
      <c r="I424" s="1075"/>
      <c r="J424" s="703">
        <v>-0.25496103199195924</v>
      </c>
      <c r="K424" s="652"/>
      <c r="L424" s="652"/>
      <c r="M424" s="1075" t="s">
        <v>308</v>
      </c>
      <c r="N424" s="1075"/>
      <c r="O424" s="704">
        <v>-1.8503884754743068E-2</v>
      </c>
      <c r="P424" s="652"/>
      <c r="Q424" s="652"/>
      <c r="AC424" s="371"/>
      <c r="AD424" s="371"/>
      <c r="AE424" s="371"/>
      <c r="AF424" s="371"/>
      <c r="AG424" s="371"/>
      <c r="AH424" s="371"/>
      <c r="AI424" s="371"/>
      <c r="AJ424" s="371"/>
      <c r="AK424" s="371"/>
      <c r="AL424" s="371"/>
      <c r="AM424" s="371"/>
      <c r="AN424" s="371"/>
      <c r="AO424" s="371"/>
      <c r="AP424" s="371"/>
      <c r="AQ424" s="371"/>
      <c r="AR424" s="371"/>
      <c r="AS424" s="371"/>
      <c r="AT424" s="371"/>
      <c r="AU424" s="371"/>
      <c r="AV424" s="371"/>
      <c r="AW424" s="371"/>
      <c r="AX424" s="371"/>
      <c r="AY424" s="371"/>
      <c r="AZ424" s="371"/>
      <c r="BA424" s="373"/>
      <c r="BB424" s="449"/>
      <c r="BC424" s="373"/>
      <c r="BD424" s="373"/>
      <c r="BE424" s="373"/>
      <c r="BF424" s="373"/>
      <c r="BG424" s="373"/>
      <c r="BH424" s="373"/>
      <c r="BI424" s="373"/>
      <c r="BJ424" s="373"/>
      <c r="BK424" s="373"/>
      <c r="BL424" s="373"/>
      <c r="BM424" s="373"/>
      <c r="BN424" s="373"/>
      <c r="BO424" s="373"/>
      <c r="BP424" s="373"/>
      <c r="BQ424" s="373"/>
      <c r="BR424" s="373"/>
      <c r="BS424" s="373"/>
      <c r="BT424" s="373"/>
      <c r="BU424" s="373"/>
      <c r="BV424" s="373"/>
      <c r="BW424" s="373"/>
      <c r="BX424" s="373"/>
      <c r="BY424" s="373"/>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8" customFormat="true" ht="25.15" customHeight="true" x14ac:dyDescent="0.2">
      <c r="B425" s="992"/>
      <c r="C425" s="1074" t="s">
        <v>309</v>
      </c>
      <c r="D425" s="1075"/>
      <c r="E425" s="702">
        <v>0.2445451310665325</v>
      </c>
      <c r="F425" s="652"/>
      <c r="G425" s="652"/>
      <c r="H425" s="1075" t="s">
        <v>297</v>
      </c>
      <c r="I425" s="1075"/>
      <c r="J425" s="703">
        <v>0.23338995820501249</v>
      </c>
      <c r="K425" s="652"/>
      <c r="L425" s="652"/>
      <c r="M425" s="1075" t="s">
        <v>310</v>
      </c>
      <c r="N425" s="1075"/>
      <c r="O425" s="704">
        <v>-1.7965756250325648E-2</v>
      </c>
      <c r="P425" s="652"/>
      <c r="Q425" s="652"/>
      <c r="AC425" s="371"/>
      <c r="AD425" s="371"/>
      <c r="AE425" s="371"/>
      <c r="AF425" s="371"/>
      <c r="AG425" s="371"/>
      <c r="AH425" s="371"/>
      <c r="AI425" s="371"/>
      <c r="AJ425" s="371"/>
      <c r="AK425" s="371"/>
      <c r="AL425" s="371"/>
      <c r="AM425" s="371"/>
      <c r="AN425" s="371"/>
      <c r="AO425" s="371"/>
      <c r="AP425" s="371"/>
      <c r="AQ425" s="371"/>
      <c r="AR425" s="371"/>
      <c r="AS425" s="371"/>
      <c r="AT425" s="371"/>
      <c r="AU425" s="371"/>
      <c r="AV425" s="371"/>
      <c r="AW425" s="371"/>
      <c r="AX425" s="371"/>
      <c r="AY425" s="371"/>
      <c r="AZ425" s="371"/>
      <c r="BA425" s="373"/>
      <c r="BB425" s="449"/>
      <c r="BC425" s="373"/>
      <c r="BD425" s="373"/>
      <c r="BE425" s="373"/>
      <c r="BF425" s="373"/>
      <c r="BG425" s="373"/>
      <c r="BH425" s="373"/>
      <c r="BI425" s="373"/>
      <c r="BJ425" s="373"/>
      <c r="BK425" s="373"/>
      <c r="BL425" s="373"/>
      <c r="BM425" s="373"/>
      <c r="BN425" s="373"/>
      <c r="BO425" s="373"/>
      <c r="BP425" s="373"/>
      <c r="BQ425" s="373"/>
      <c r="BR425" s="373"/>
      <c r="BS425" s="373"/>
      <c r="BT425" s="373"/>
      <c r="BU425" s="373"/>
      <c r="BV425" s="373"/>
      <c r="BW425" s="373"/>
      <c r="BX425" s="373"/>
      <c r="BY425" s="373"/>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8" customFormat="true" ht="25.15" customHeight="true" x14ac:dyDescent="0.2">
      <c r="B426" s="992"/>
      <c r="C426" s="1074" t="s">
        <v>293</v>
      </c>
      <c r="D426" s="1075"/>
      <c r="E426" s="702">
        <v>-0.23995033966824514</v>
      </c>
      <c r="F426" s="652"/>
      <c r="G426" s="652"/>
      <c r="H426" s="1075" t="s">
        <v>309</v>
      </c>
      <c r="I426" s="1075"/>
      <c r="J426" s="703">
        <v>0.23201575218579437</v>
      </c>
      <c r="K426" s="652"/>
      <c r="L426" s="652"/>
      <c r="M426" s="1075" t="s">
        <v>311</v>
      </c>
      <c r="N426" s="1075"/>
      <c r="O426" s="704">
        <v>-1.4630690250062691E-2</v>
      </c>
      <c r="P426" s="652"/>
      <c r="Q426" s="652"/>
      <c r="AC426" s="371"/>
      <c r="AD426" s="371"/>
      <c r="AE426" s="371"/>
      <c r="AF426" s="371"/>
      <c r="AG426" s="371"/>
      <c r="AH426" s="371"/>
      <c r="AI426" s="371"/>
      <c r="AJ426" s="371"/>
      <c r="AK426" s="371"/>
      <c r="AL426" s="371"/>
      <c r="AM426" s="371"/>
      <c r="AN426" s="371"/>
      <c r="AO426" s="371"/>
      <c r="AP426" s="371"/>
      <c r="AQ426" s="371"/>
      <c r="AR426" s="371"/>
      <c r="AS426" s="371"/>
      <c r="AT426" s="371"/>
      <c r="AU426" s="371"/>
      <c r="AV426" s="371"/>
      <c r="AW426" s="371"/>
      <c r="AX426" s="371"/>
      <c r="AY426" s="371"/>
      <c r="AZ426" s="371"/>
      <c r="BA426" s="373"/>
      <c r="BB426" s="449"/>
      <c r="BC426" s="373"/>
      <c r="BD426" s="373"/>
      <c r="BE426" s="373"/>
      <c r="BF426" s="373"/>
      <c r="BG426" s="373"/>
      <c r="BH426" s="373"/>
      <c r="BI426" s="373"/>
      <c r="BJ426" s="373"/>
      <c r="BK426" s="373"/>
      <c r="BL426" s="373"/>
      <c r="BM426" s="373"/>
      <c r="BN426" s="373"/>
      <c r="BO426" s="373"/>
      <c r="BP426" s="373"/>
      <c r="BQ426" s="373"/>
      <c r="BR426" s="373"/>
      <c r="BS426" s="373"/>
      <c r="BT426" s="373"/>
      <c r="BU426" s="373"/>
      <c r="BV426" s="373"/>
      <c r="BW426" s="373"/>
      <c r="BX426" s="373"/>
      <c r="BY426" s="373"/>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8" customFormat="true" ht="25.15" customHeight="true" x14ac:dyDescent="0.2">
      <c r="B427" s="992"/>
      <c r="C427" s="1074" t="s">
        <v>312</v>
      </c>
      <c r="D427" s="1075"/>
      <c r="E427" s="702">
        <v>0.23450742884222522</v>
      </c>
      <c r="F427" s="652"/>
      <c r="G427" s="652"/>
      <c r="H427" s="1075" t="s">
        <v>300</v>
      </c>
      <c r="I427" s="1075"/>
      <c r="J427" s="703">
        <v>-0.22882108163931988</v>
      </c>
      <c r="K427" s="652"/>
      <c r="L427" s="652"/>
      <c r="M427" s="1075" t="s">
        <v>276</v>
      </c>
      <c r="N427" s="1075"/>
      <c r="O427" s="704">
        <v>1.4033119873201978E-2</v>
      </c>
      <c r="P427" s="652"/>
      <c r="Q427" s="652"/>
      <c r="AC427" s="371"/>
      <c r="AD427" s="371"/>
      <c r="AE427" s="371"/>
      <c r="AF427" s="371"/>
      <c r="AG427" s="371"/>
      <c r="AH427" s="371"/>
      <c r="AI427" s="371"/>
      <c r="AJ427" s="371"/>
      <c r="AK427" s="371"/>
      <c r="AL427" s="371"/>
      <c r="AM427" s="371"/>
      <c r="AN427" s="371"/>
      <c r="AO427" s="371"/>
      <c r="AP427" s="371"/>
      <c r="AQ427" s="371"/>
      <c r="AR427" s="371"/>
      <c r="AS427" s="371"/>
      <c r="AT427" s="371"/>
      <c r="AU427" s="371"/>
      <c r="AV427" s="371"/>
      <c r="AW427" s="371"/>
      <c r="AX427" s="371"/>
      <c r="AY427" s="371"/>
      <c r="AZ427" s="371"/>
      <c r="BA427" s="373"/>
      <c r="BB427" s="449"/>
      <c r="BC427" s="373"/>
      <c r="BD427" s="373"/>
      <c r="BE427" s="373"/>
      <c r="BF427" s="373"/>
      <c r="BG427" s="373"/>
      <c r="BH427" s="373"/>
      <c r="BI427" s="373"/>
      <c r="BJ427" s="373"/>
      <c r="BK427" s="373"/>
      <c r="BL427" s="373"/>
      <c r="BM427" s="373"/>
      <c r="BN427" s="373"/>
      <c r="BO427" s="373"/>
      <c r="BP427" s="373"/>
      <c r="BQ427" s="373"/>
      <c r="BR427" s="373"/>
      <c r="BS427" s="373"/>
      <c r="BT427" s="373"/>
      <c r="BU427" s="373"/>
      <c r="BV427" s="373"/>
      <c r="BW427" s="373"/>
      <c r="BX427" s="373"/>
      <c r="BY427" s="373"/>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8" customFormat="true" ht="25.15" customHeight="true" x14ac:dyDescent="0.2">
      <c r="B428" s="992"/>
      <c r="C428" s="1074" t="s">
        <v>313</v>
      </c>
      <c r="D428" s="1075"/>
      <c r="E428" s="702">
        <v>-0.22980459161953251</v>
      </c>
      <c r="F428" s="652"/>
      <c r="G428" s="652"/>
      <c r="H428" s="1075" t="s">
        <v>298</v>
      </c>
      <c r="I428" s="1075"/>
      <c r="J428" s="703">
        <v>-0.22662933266881724</v>
      </c>
      <c r="K428" s="652"/>
      <c r="L428" s="652"/>
      <c r="M428" s="1075" t="s">
        <v>314</v>
      </c>
      <c r="N428" s="1075"/>
      <c r="O428" s="704">
        <v>-1.1142431935166439E-2</v>
      </c>
      <c r="P428" s="652"/>
      <c r="Q428" s="652"/>
      <c r="AC428" s="371"/>
      <c r="AD428" s="371"/>
      <c r="AE428" s="371"/>
      <c r="AF428" s="371"/>
      <c r="AG428" s="371"/>
      <c r="AH428" s="371"/>
      <c r="AI428" s="371"/>
      <c r="AJ428" s="371"/>
      <c r="AK428" s="371"/>
      <c r="AL428" s="371"/>
      <c r="AM428" s="371"/>
      <c r="AN428" s="371"/>
      <c r="AO428" s="371"/>
      <c r="AP428" s="371"/>
      <c r="AQ428" s="371"/>
      <c r="AR428" s="371"/>
      <c r="AS428" s="371"/>
      <c r="AT428" s="371"/>
      <c r="AU428" s="371"/>
      <c r="AV428" s="371"/>
      <c r="AW428" s="371"/>
      <c r="AX428" s="371"/>
      <c r="AY428" s="371"/>
      <c r="AZ428" s="371"/>
      <c r="BA428" s="373"/>
      <c r="BB428" s="449"/>
      <c r="BC428" s="373"/>
      <c r="BD428" s="373"/>
      <c r="BE428" s="373"/>
      <c r="BF428" s="373"/>
      <c r="BG428" s="373"/>
      <c r="BH428" s="373"/>
      <c r="BI428" s="373"/>
      <c r="BJ428" s="373"/>
      <c r="BK428" s="373"/>
      <c r="BL428" s="373"/>
      <c r="BM428" s="373"/>
      <c r="BN428" s="373"/>
      <c r="BO428" s="373"/>
      <c r="BP428" s="373"/>
      <c r="BQ428" s="373"/>
      <c r="BR428" s="373"/>
      <c r="BS428" s="373"/>
      <c r="BT428" s="373"/>
      <c r="BU428" s="373"/>
      <c r="BV428" s="373"/>
      <c r="BW428" s="373"/>
      <c r="BX428" s="373"/>
      <c r="BY428" s="373"/>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8" customFormat="true" ht="25.15" customHeight="true" x14ac:dyDescent="0.2">
      <c r="B429" s="992"/>
      <c r="C429" s="1074" t="s">
        <v>315</v>
      </c>
      <c r="D429" s="1075"/>
      <c r="E429" s="702">
        <v>0.2265587533953807</v>
      </c>
      <c r="F429" s="652"/>
      <c r="G429" s="652"/>
      <c r="H429" s="1075" t="s">
        <v>293</v>
      </c>
      <c r="I429" s="1075"/>
      <c r="J429" s="703">
        <v>-0.2239470570251994</v>
      </c>
      <c r="K429" s="652"/>
      <c r="L429" s="652"/>
      <c r="M429" s="1075" t="s">
        <v>290</v>
      </c>
      <c r="N429" s="1075"/>
      <c r="O429" s="704">
        <v>1.0955756545068198E-2</v>
      </c>
      <c r="P429" s="652"/>
      <c r="Q429" s="652"/>
      <c r="AC429" s="371"/>
      <c r="AD429" s="371"/>
      <c r="AE429" s="371"/>
      <c r="AF429" s="371"/>
      <c r="AG429" s="371"/>
      <c r="AH429" s="371"/>
      <c r="AI429" s="371"/>
      <c r="AJ429" s="371"/>
      <c r="AK429" s="371"/>
      <c r="AL429" s="371"/>
      <c r="AM429" s="371"/>
      <c r="AN429" s="371"/>
      <c r="AO429" s="371"/>
      <c r="AP429" s="371"/>
      <c r="AQ429" s="371"/>
      <c r="AR429" s="371"/>
      <c r="AS429" s="371"/>
      <c r="AT429" s="371"/>
      <c r="AU429" s="371"/>
      <c r="AV429" s="371"/>
      <c r="AW429" s="371"/>
      <c r="AX429" s="371"/>
      <c r="AY429" s="371"/>
      <c r="AZ429" s="371"/>
      <c r="BA429" s="373"/>
      <c r="BB429" s="449"/>
      <c r="BC429" s="373"/>
      <c r="BD429" s="373"/>
      <c r="BE429" s="373"/>
      <c r="BF429" s="373"/>
      <c r="BG429" s="373"/>
      <c r="BH429" s="373"/>
      <c r="BI429" s="373"/>
      <c r="BJ429" s="373"/>
      <c r="BK429" s="373"/>
      <c r="BL429" s="373"/>
      <c r="BM429" s="373"/>
      <c r="BN429" s="373"/>
      <c r="BO429" s="373"/>
      <c r="BP429" s="373"/>
      <c r="BQ429" s="373"/>
      <c r="BR429" s="373"/>
      <c r="BS429" s="373"/>
      <c r="BT429" s="373"/>
      <c r="BU429" s="373"/>
      <c r="BV429" s="373"/>
      <c r="BW429" s="373"/>
      <c r="BX429" s="373"/>
      <c r="BY429" s="373"/>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8" customFormat="true" ht="25.15" customHeight="true" x14ac:dyDescent="0.2">
      <c r="B430" s="992"/>
      <c r="C430" s="1074" t="s">
        <v>310</v>
      </c>
      <c r="D430" s="1075"/>
      <c r="E430" s="702">
        <v>0.20059305500761712</v>
      </c>
      <c r="F430" s="652"/>
      <c r="G430" s="652"/>
      <c r="H430" s="1075" t="s">
        <v>312</v>
      </c>
      <c r="I430" s="1075"/>
      <c r="J430" s="703">
        <v>0.21448783297397592</v>
      </c>
      <c r="K430" s="652"/>
      <c r="L430" s="652"/>
      <c r="M430" s="1075" t="s">
        <v>286</v>
      </c>
      <c r="N430" s="1075"/>
      <c r="O430" s="704">
        <v>1.0894557270985658E-2</v>
      </c>
      <c r="P430" s="652"/>
      <c r="Q430" s="652"/>
      <c r="AC430" s="371"/>
      <c r="AD430" s="371"/>
      <c r="AE430" s="371"/>
      <c r="AF430" s="371"/>
      <c r="AG430" s="371"/>
      <c r="AH430" s="371"/>
      <c r="AI430" s="371"/>
      <c r="AJ430" s="371"/>
      <c r="AK430" s="371"/>
      <c r="AL430" s="371"/>
      <c r="AM430" s="371"/>
      <c r="AN430" s="371"/>
      <c r="AO430" s="371"/>
      <c r="AP430" s="371"/>
      <c r="AQ430" s="371"/>
      <c r="AR430" s="371"/>
      <c r="AS430" s="371"/>
      <c r="AT430" s="371"/>
      <c r="AU430" s="371"/>
      <c r="AV430" s="371"/>
      <c r="AW430" s="371"/>
      <c r="AX430" s="371"/>
      <c r="AY430" s="371"/>
      <c r="AZ430" s="371"/>
      <c r="BA430" s="373"/>
      <c r="BB430" s="449"/>
      <c r="BC430" s="373"/>
      <c r="BD430" s="373"/>
      <c r="BE430" s="373"/>
      <c r="BF430" s="373"/>
      <c r="BG430" s="373"/>
      <c r="BH430" s="373"/>
      <c r="BI430" s="373"/>
      <c r="BJ430" s="373"/>
      <c r="BK430" s="373"/>
      <c r="BL430" s="373"/>
      <c r="BM430" s="373"/>
      <c r="BN430" s="373"/>
      <c r="BO430" s="373"/>
      <c r="BP430" s="373"/>
      <c r="BQ430" s="373"/>
      <c r="BR430" s="373"/>
      <c r="BS430" s="373"/>
      <c r="BT430" s="373"/>
      <c r="BU430" s="373"/>
      <c r="BV430" s="373"/>
      <c r="BW430" s="373"/>
      <c r="BX430" s="373"/>
      <c r="BY430" s="373"/>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8" customFormat="true" ht="25.15" customHeight="true" x14ac:dyDescent="0.2">
      <c r="B431" s="992"/>
      <c r="C431" s="1074" t="s">
        <v>297</v>
      </c>
      <c r="D431" s="1075"/>
      <c r="E431" s="702">
        <v>0.19771276121785164</v>
      </c>
      <c r="F431" s="652"/>
      <c r="G431" s="652"/>
      <c r="H431" s="1075" t="s">
        <v>315</v>
      </c>
      <c r="I431" s="1075"/>
      <c r="J431" s="703">
        <v>0.2097507215701335</v>
      </c>
      <c r="K431" s="652"/>
      <c r="L431" s="652"/>
      <c r="M431" s="1075" t="s">
        <v>316</v>
      </c>
      <c r="N431" s="1075"/>
      <c r="O431" s="704">
        <v>-1.0664444688787222E-2</v>
      </c>
      <c r="P431" s="652"/>
      <c r="Q431" s="652"/>
      <c r="AC431" s="371"/>
      <c r="AD431" s="371"/>
      <c r="AE431" s="371"/>
      <c r="AF431" s="371"/>
      <c r="AG431" s="371"/>
      <c r="AH431" s="371"/>
      <c r="AI431" s="371"/>
      <c r="AJ431" s="371"/>
      <c r="AK431" s="371"/>
      <c r="AL431" s="371"/>
      <c r="AM431" s="371"/>
      <c r="AN431" s="371"/>
      <c r="AO431" s="371"/>
      <c r="AP431" s="371"/>
      <c r="AQ431" s="371"/>
      <c r="AR431" s="371"/>
      <c r="AS431" s="371"/>
      <c r="AT431" s="371"/>
      <c r="AU431" s="371"/>
      <c r="AV431" s="371"/>
      <c r="AW431" s="371"/>
      <c r="AX431" s="371"/>
      <c r="AY431" s="371"/>
      <c r="AZ431" s="371"/>
      <c r="BA431" s="373"/>
      <c r="BB431" s="449"/>
      <c r="BC431" s="373"/>
      <c r="BD431" s="373"/>
      <c r="BE431" s="373"/>
      <c r="BF431" s="373"/>
      <c r="BG431" s="373"/>
      <c r="BH431" s="373"/>
      <c r="BI431" s="373"/>
      <c r="BJ431" s="373"/>
      <c r="BK431" s="373"/>
      <c r="BL431" s="373"/>
      <c r="BM431" s="373"/>
      <c r="BN431" s="373"/>
      <c r="BO431" s="373"/>
      <c r="BP431" s="373"/>
      <c r="BQ431" s="373"/>
      <c r="BR431" s="373"/>
      <c r="BS431" s="373"/>
      <c r="BT431" s="373"/>
      <c r="BU431" s="373"/>
      <c r="BV431" s="373"/>
      <c r="BW431" s="373"/>
      <c r="BX431" s="373"/>
      <c r="BY431" s="373"/>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8" customFormat="true" ht="25.15" customHeight="true" x14ac:dyDescent="0.2">
      <c r="B432" s="992"/>
      <c r="C432" s="1074" t="s">
        <v>300</v>
      </c>
      <c r="D432" s="1075"/>
      <c r="E432" s="702">
        <v>-0.18236378000359646</v>
      </c>
      <c r="F432" s="652"/>
      <c r="G432" s="652"/>
      <c r="H432" s="1075" t="s">
        <v>302</v>
      </c>
      <c r="I432" s="1075"/>
      <c r="J432" s="703">
        <v>-0.19893559296158486</v>
      </c>
      <c r="K432" s="652"/>
      <c r="L432" s="652"/>
      <c r="M432" s="1075" t="s">
        <v>303</v>
      </c>
      <c r="N432" s="1075"/>
      <c r="O432" s="704">
        <v>-9.9783545301291975E-3</v>
      </c>
      <c r="P432" s="652"/>
      <c r="Q432" s="652"/>
      <c r="AC432" s="371"/>
      <c r="AD432" s="371"/>
      <c r="AE432" s="371"/>
      <c r="AF432" s="371"/>
      <c r="AG432" s="371"/>
      <c r="AH432" s="371"/>
      <c r="AI432" s="371"/>
      <c r="AJ432" s="371"/>
      <c r="AK432" s="371"/>
      <c r="AL432" s="371"/>
      <c r="AM432" s="371"/>
      <c r="AN432" s="371"/>
      <c r="AO432" s="371"/>
      <c r="AP432" s="371"/>
      <c r="AQ432" s="371"/>
      <c r="AR432" s="371"/>
      <c r="AS432" s="371"/>
      <c r="AT432" s="371"/>
      <c r="AU432" s="371"/>
      <c r="AV432" s="371"/>
      <c r="AW432" s="371"/>
      <c r="AX432" s="371"/>
      <c r="AY432" s="371"/>
      <c r="AZ432" s="371"/>
      <c r="BA432" s="373"/>
      <c r="BB432" s="449"/>
      <c r="BC432" s="373"/>
      <c r="BD432" s="373"/>
      <c r="BE432" s="373"/>
      <c r="BF432" s="373"/>
      <c r="BG432" s="373"/>
      <c r="BH432" s="373"/>
      <c r="BI432" s="373"/>
      <c r="BJ432" s="373"/>
      <c r="BK432" s="373"/>
      <c r="BL432" s="373"/>
      <c r="BM432" s="373"/>
      <c r="BN432" s="373"/>
      <c r="BO432" s="373"/>
      <c r="BP432" s="373"/>
      <c r="BQ432" s="373"/>
      <c r="BR432" s="373"/>
      <c r="BS432" s="373"/>
      <c r="BT432" s="373"/>
      <c r="BU432" s="373"/>
      <c r="BV432" s="373"/>
      <c r="BW432" s="373"/>
      <c r="BX432" s="373"/>
      <c r="BY432" s="373"/>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8" customFormat="true" ht="25.15" customHeight="true" x14ac:dyDescent="0.2">
      <c r="B433" s="992"/>
      <c r="C433" s="1074" t="s">
        <v>317</v>
      </c>
      <c r="D433" s="1075"/>
      <c r="E433" s="702">
        <v>-0.17448279840800157</v>
      </c>
      <c r="F433" s="652"/>
      <c r="G433" s="652"/>
      <c r="H433" s="1075" t="s">
        <v>313</v>
      </c>
      <c r="I433" s="1075"/>
      <c r="J433" s="703">
        <v>-0.19469903697594923</v>
      </c>
      <c r="K433" s="652"/>
      <c r="L433" s="652"/>
      <c r="M433" s="1075" t="s">
        <v>318</v>
      </c>
      <c r="N433" s="1075"/>
      <c r="O433" s="704">
        <v>9.8038019566026088E-3</v>
      </c>
      <c r="P433" s="652"/>
      <c r="Q433" s="652"/>
      <c r="AC433" s="371"/>
      <c r="AD433" s="371"/>
      <c r="AE433" s="371"/>
      <c r="AF433" s="371"/>
      <c r="AG433" s="371"/>
      <c r="AH433" s="371"/>
      <c r="AI433" s="371"/>
      <c r="AJ433" s="371"/>
      <c r="AK433" s="371"/>
      <c r="AL433" s="371"/>
      <c r="AM433" s="371"/>
      <c r="AN433" s="371"/>
      <c r="AO433" s="371"/>
      <c r="AP433" s="371"/>
      <c r="AQ433" s="371"/>
      <c r="AR433" s="371"/>
      <c r="AS433" s="371"/>
      <c r="AT433" s="371"/>
      <c r="AU433" s="371"/>
      <c r="AV433" s="371"/>
      <c r="AW433" s="371"/>
      <c r="AX433" s="371"/>
      <c r="AY433" s="371"/>
      <c r="AZ433" s="371"/>
      <c r="BA433" s="373"/>
      <c r="BB433" s="449"/>
      <c r="BC433" s="373"/>
      <c r="BD433" s="373"/>
      <c r="BE433" s="373"/>
      <c r="BF433" s="373"/>
      <c r="BG433" s="373"/>
      <c r="BH433" s="373"/>
      <c r="BI433" s="373"/>
      <c r="BJ433" s="373"/>
      <c r="BK433" s="373"/>
      <c r="BL433" s="373"/>
      <c r="BM433" s="373"/>
      <c r="BN433" s="373"/>
      <c r="BO433" s="373"/>
      <c r="BP433" s="373"/>
      <c r="BQ433" s="373"/>
      <c r="BR433" s="373"/>
      <c r="BS433" s="373"/>
      <c r="BT433" s="373"/>
      <c r="BU433" s="373"/>
      <c r="BV433" s="373"/>
      <c r="BW433" s="373"/>
      <c r="BX433" s="373"/>
      <c r="BY433" s="373"/>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8" customFormat="true" ht="25.15" customHeight="true" x14ac:dyDescent="0.2">
      <c r="B434" s="992"/>
      <c r="C434" s="1074" t="s">
        <v>319</v>
      </c>
      <c r="D434" s="1075"/>
      <c r="E434" s="702">
        <v>0.17175305149904305</v>
      </c>
      <c r="F434" s="652"/>
      <c r="G434" s="652"/>
      <c r="H434" s="1075" t="s">
        <v>310</v>
      </c>
      <c r="I434" s="1075"/>
      <c r="J434" s="703">
        <v>0.18871039896513728</v>
      </c>
      <c r="K434" s="652"/>
      <c r="L434" s="652"/>
      <c r="M434" s="1075" t="s">
        <v>319</v>
      </c>
      <c r="N434" s="1075"/>
      <c r="O434" s="704">
        <v>9.6394293925002768E-3</v>
      </c>
      <c r="P434" s="652"/>
      <c r="Q434" s="652"/>
      <c r="AC434" s="371"/>
      <c r="AD434" s="371"/>
      <c r="AE434" s="371"/>
      <c r="AF434" s="371"/>
      <c r="AG434" s="371"/>
      <c r="AH434" s="371"/>
      <c r="AI434" s="371"/>
      <c r="AJ434" s="371"/>
      <c r="AK434" s="371"/>
      <c r="AL434" s="371"/>
      <c r="AM434" s="371"/>
      <c r="AN434" s="371"/>
      <c r="AO434" s="371"/>
      <c r="AP434" s="371"/>
      <c r="AQ434" s="371"/>
      <c r="AR434" s="371"/>
      <c r="AS434" s="371"/>
      <c r="AT434" s="371"/>
      <c r="AU434" s="371"/>
      <c r="AV434" s="371"/>
      <c r="AW434" s="371"/>
      <c r="AX434" s="371"/>
      <c r="AY434" s="371"/>
      <c r="AZ434" s="371"/>
      <c r="BA434" s="373"/>
      <c r="BB434" s="449"/>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8" customFormat="true" ht="25.15" customHeight="true" x14ac:dyDescent="0.2">
      <c r="B435" s="992"/>
      <c r="C435" s="1074" t="s">
        <v>301</v>
      </c>
      <c r="D435" s="1075"/>
      <c r="E435" s="702">
        <v>0.16961022664294637</v>
      </c>
      <c r="F435" s="652"/>
      <c r="G435" s="652"/>
      <c r="H435" s="1075" t="s">
        <v>284</v>
      </c>
      <c r="I435" s="1075"/>
      <c r="J435" s="703">
        <v>-0.18203992103278227</v>
      </c>
      <c r="K435" s="652"/>
      <c r="L435" s="652"/>
      <c r="M435" s="1075" t="s">
        <v>298</v>
      </c>
      <c r="N435" s="1075"/>
      <c r="O435" s="704">
        <v>-9.5321163929213519E-3</v>
      </c>
      <c r="P435" s="652"/>
      <c r="Q435" s="652"/>
      <c r="AC435" s="371"/>
      <c r="AD435" s="371"/>
      <c r="AE435" s="371"/>
      <c r="AF435" s="371"/>
      <c r="AG435" s="371"/>
      <c r="AH435" s="371"/>
      <c r="AI435" s="371"/>
      <c r="AJ435" s="371"/>
      <c r="AK435" s="371"/>
      <c r="AL435" s="371"/>
      <c r="AM435" s="371"/>
      <c r="AN435" s="371"/>
      <c r="AO435" s="371"/>
      <c r="AP435" s="371"/>
      <c r="AQ435" s="371"/>
      <c r="AR435" s="371"/>
      <c r="AS435" s="371"/>
      <c r="AT435" s="371"/>
      <c r="AU435" s="371"/>
      <c r="AV435" s="371"/>
      <c r="AW435" s="371"/>
      <c r="AX435" s="371"/>
      <c r="AY435" s="371"/>
      <c r="AZ435" s="371"/>
      <c r="BA435" s="373"/>
      <c r="BB435" s="449"/>
      <c r="BC435" s="373"/>
      <c r="BD435" s="373"/>
      <c r="BE435" s="373"/>
      <c r="BF435" s="373"/>
      <c r="BG435" s="373"/>
      <c r="BH435" s="373"/>
      <c r="BI435" s="373"/>
      <c r="BJ435" s="373"/>
      <c r="BK435" s="373"/>
      <c r="BL435" s="373"/>
      <c r="BM435" s="373"/>
      <c r="BN435" s="373"/>
      <c r="BO435" s="373"/>
      <c r="BP435" s="373"/>
      <c r="BQ435" s="373"/>
      <c r="BR435" s="373"/>
      <c r="BS435" s="373"/>
      <c r="BT435" s="373"/>
      <c r="BU435" s="373"/>
      <c r="BV435" s="373"/>
      <c r="BW435" s="373"/>
      <c r="BX435" s="373"/>
      <c r="BY435" s="373"/>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8" customFormat="true" ht="25.15" customHeight="true" x14ac:dyDescent="0.2">
      <c r="B436" s="992"/>
      <c r="C436" s="1074" t="s">
        <v>304</v>
      </c>
      <c r="D436" s="1075"/>
      <c r="E436" s="702">
        <v>-0.14944215920404241</v>
      </c>
      <c r="F436" s="652"/>
      <c r="G436" s="652"/>
      <c r="H436" s="1075" t="s">
        <v>306</v>
      </c>
      <c r="I436" s="1075"/>
      <c r="J436" s="703">
        <v>0.17382786425544974</v>
      </c>
      <c r="K436" s="652"/>
      <c r="L436" s="652"/>
      <c r="M436" s="1075" t="s">
        <v>320</v>
      </c>
      <c r="N436" s="1075"/>
      <c r="O436" s="704">
        <v>-9.4292402210652583E-3</v>
      </c>
      <c r="P436" s="652"/>
      <c r="Q436" s="652"/>
      <c r="AC436" s="371"/>
      <c r="AD436" s="371"/>
      <c r="AE436" s="371"/>
      <c r="AF436" s="371"/>
      <c r="AG436" s="371"/>
      <c r="AH436" s="371"/>
      <c r="AI436" s="371"/>
      <c r="AJ436" s="371"/>
      <c r="AK436" s="371"/>
      <c r="AL436" s="371"/>
      <c r="AM436" s="371"/>
      <c r="AN436" s="371"/>
      <c r="AO436" s="371"/>
      <c r="AP436" s="371"/>
      <c r="AQ436" s="371"/>
      <c r="AR436" s="371"/>
      <c r="AS436" s="371"/>
      <c r="AT436" s="371"/>
      <c r="AU436" s="371"/>
      <c r="AV436" s="371"/>
      <c r="AW436" s="371"/>
      <c r="AX436" s="371"/>
      <c r="AY436" s="371"/>
      <c r="AZ436" s="371"/>
      <c r="BA436" s="373"/>
      <c r="BB436" s="449"/>
      <c r="BC436" s="373"/>
      <c r="BD436" s="373"/>
      <c r="BE436" s="373"/>
      <c r="BF436" s="373"/>
      <c r="BG436" s="373"/>
      <c r="BH436" s="373"/>
      <c r="BI436" s="373"/>
      <c r="BJ436" s="373"/>
      <c r="BK436" s="373"/>
      <c r="BL436" s="373"/>
      <c r="BM436" s="373"/>
      <c r="BN436" s="373"/>
      <c r="BO436" s="373"/>
      <c r="BP436" s="373"/>
      <c r="BQ436" s="373"/>
      <c r="BR436" s="373"/>
      <c r="BS436" s="373"/>
      <c r="BT436" s="373"/>
      <c r="BU436" s="373"/>
      <c r="BV436" s="373"/>
      <c r="BW436" s="373"/>
      <c r="BX436" s="373"/>
      <c r="BY436" s="373"/>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8" customFormat="true" ht="25.15" customHeight="true" x14ac:dyDescent="0.2">
      <c r="B437" s="992"/>
      <c r="C437" s="1074" t="s">
        <v>321</v>
      </c>
      <c r="D437" s="1075"/>
      <c r="E437" s="702">
        <v>-0.14263241893807591</v>
      </c>
      <c r="F437" s="652"/>
      <c r="G437" s="652"/>
      <c r="H437" s="1075" t="s">
        <v>317</v>
      </c>
      <c r="I437" s="1075"/>
      <c r="J437" s="703">
        <v>-0.15857412431925771</v>
      </c>
      <c r="K437" s="652"/>
      <c r="L437" s="652"/>
      <c r="M437" s="1075" t="s">
        <v>322</v>
      </c>
      <c r="N437" s="1075"/>
      <c r="O437" s="704">
        <v>-9.0076149069932537E-3</v>
      </c>
      <c r="P437" s="652"/>
      <c r="Q437" s="652"/>
      <c r="AC437" s="371"/>
      <c r="AD437" s="371"/>
      <c r="AE437" s="371"/>
      <c r="AF437" s="371"/>
      <c r="AG437" s="371"/>
      <c r="AH437" s="371"/>
      <c r="AI437" s="371"/>
      <c r="AJ437" s="371"/>
      <c r="AK437" s="371"/>
      <c r="AL437" s="371"/>
      <c r="AM437" s="371"/>
      <c r="AN437" s="371"/>
      <c r="AO437" s="371"/>
      <c r="AP437" s="371"/>
      <c r="AQ437" s="371"/>
      <c r="AR437" s="371"/>
      <c r="AS437" s="371"/>
      <c r="AT437" s="371"/>
      <c r="AU437" s="371"/>
      <c r="AV437" s="371"/>
      <c r="AW437" s="371"/>
      <c r="AX437" s="371"/>
      <c r="AY437" s="371"/>
      <c r="AZ437" s="371"/>
      <c r="BA437" s="373"/>
      <c r="BB437" s="449"/>
      <c r="BC437" s="373"/>
      <c r="BD437" s="373"/>
      <c r="BE437" s="373"/>
      <c r="BF437" s="373"/>
      <c r="BG437" s="373"/>
      <c r="BH437" s="373"/>
      <c r="BI437" s="373"/>
      <c r="BJ437" s="373"/>
      <c r="BK437" s="373"/>
      <c r="BL437" s="373"/>
      <c r="BM437" s="373"/>
      <c r="BN437" s="373"/>
      <c r="BO437" s="373"/>
      <c r="BP437" s="373"/>
      <c r="BQ437" s="373"/>
      <c r="BR437" s="373"/>
      <c r="BS437" s="373"/>
      <c r="BT437" s="373"/>
      <c r="BU437" s="373"/>
      <c r="BV437" s="373"/>
      <c r="BW437" s="373"/>
      <c r="BX437" s="373"/>
      <c r="BY437" s="373"/>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8" customFormat="true" ht="25.15" customHeight="true" x14ac:dyDescent="0.2">
      <c r="B438" s="992"/>
      <c r="C438" s="1074" t="s">
        <v>284</v>
      </c>
      <c r="D438" s="1075"/>
      <c r="E438" s="702">
        <v>-0.13692085535938447</v>
      </c>
      <c r="F438" s="652"/>
      <c r="G438" s="652"/>
      <c r="H438" s="1075" t="s">
        <v>319</v>
      </c>
      <c r="I438" s="1075"/>
      <c r="J438" s="703">
        <v>0.14874959542345623</v>
      </c>
      <c r="K438" s="652"/>
      <c r="L438" s="652"/>
      <c r="M438" s="1075" t="s">
        <v>323</v>
      </c>
      <c r="N438" s="1075"/>
      <c r="O438" s="704">
        <v>8.9822689114233811E-3</v>
      </c>
      <c r="P438" s="652"/>
      <c r="Q438" s="652"/>
      <c r="AC438" s="371"/>
      <c r="AD438" s="371"/>
      <c r="AE438" s="371"/>
      <c r="AF438" s="371"/>
      <c r="AG438" s="371"/>
      <c r="AH438" s="371"/>
      <c r="AI438" s="371"/>
      <c r="AJ438" s="371"/>
      <c r="AK438" s="371"/>
      <c r="AL438" s="371"/>
      <c r="AM438" s="371"/>
      <c r="AN438" s="371"/>
      <c r="AO438" s="371"/>
      <c r="AP438" s="371"/>
      <c r="AQ438" s="371"/>
      <c r="AR438" s="371"/>
      <c r="AS438" s="371"/>
      <c r="AT438" s="371"/>
      <c r="AU438" s="371"/>
      <c r="AV438" s="371"/>
      <c r="AW438" s="371"/>
      <c r="AX438" s="371"/>
      <c r="AY438" s="371"/>
      <c r="AZ438" s="371"/>
      <c r="BA438" s="373"/>
      <c r="BB438" s="449"/>
      <c r="BC438" s="373"/>
      <c r="BD438" s="373"/>
      <c r="BE438" s="373"/>
      <c r="BF438" s="373"/>
      <c r="BG438" s="373"/>
      <c r="BH438" s="373"/>
      <c r="BI438" s="373"/>
      <c r="BJ438" s="373"/>
      <c r="BK438" s="373"/>
      <c r="BL438" s="373"/>
      <c r="BM438" s="373"/>
      <c r="BN438" s="373"/>
      <c r="BO438" s="373"/>
      <c r="BP438" s="373"/>
      <c r="BQ438" s="373"/>
      <c r="BR438" s="373"/>
      <c r="BS438" s="373"/>
      <c r="BT438" s="373"/>
      <c r="BU438" s="373"/>
      <c r="BV438" s="373"/>
      <c r="BW438" s="373"/>
      <c r="BX438" s="373"/>
      <c r="BY438" s="373"/>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8" customFormat="true" ht="25.15" customHeight="true" x14ac:dyDescent="0.2">
      <c r="B439" s="992"/>
      <c r="C439" s="1074" t="s">
        <v>324</v>
      </c>
      <c r="D439" s="1075"/>
      <c r="E439" s="702">
        <v>0.13674196379805953</v>
      </c>
      <c r="F439" s="652"/>
      <c r="G439" s="652"/>
      <c r="H439" s="1075" t="s">
        <v>324</v>
      </c>
      <c r="I439" s="1075"/>
      <c r="J439" s="703">
        <v>0.11547069638672421</v>
      </c>
      <c r="K439" s="652"/>
      <c r="L439" s="652"/>
      <c r="M439" s="1075" t="s">
        <v>325</v>
      </c>
      <c r="N439" s="1075"/>
      <c r="O439" s="704">
        <v>8.8880833793483598E-3</v>
      </c>
      <c r="P439" s="652"/>
      <c r="Q439" s="652"/>
      <c r="AC439" s="371"/>
      <c r="AD439" s="371"/>
      <c r="AE439" s="371"/>
      <c r="AF439" s="371"/>
      <c r="AG439" s="371"/>
      <c r="AH439" s="371"/>
      <c r="AI439" s="371"/>
      <c r="AJ439" s="371"/>
      <c r="AK439" s="371"/>
      <c r="AL439" s="371"/>
      <c r="AM439" s="371"/>
      <c r="AN439" s="371"/>
      <c r="AO439" s="371"/>
      <c r="AP439" s="371"/>
      <c r="AQ439" s="371"/>
      <c r="AR439" s="371"/>
      <c r="AS439" s="371"/>
      <c r="AT439" s="371"/>
      <c r="AU439" s="371"/>
      <c r="AV439" s="371"/>
      <c r="AW439" s="371"/>
      <c r="AX439" s="371"/>
      <c r="AY439" s="371"/>
      <c r="AZ439" s="371"/>
      <c r="BA439" s="373"/>
      <c r="BB439" s="449"/>
      <c r="BC439" s="373"/>
      <c r="BD439" s="373"/>
      <c r="BE439" s="373"/>
      <c r="BF439" s="373"/>
      <c r="BG439" s="373"/>
      <c r="BH439" s="373"/>
      <c r="BI439" s="373"/>
      <c r="BJ439" s="373"/>
      <c r="BK439" s="373"/>
      <c r="BL439" s="373"/>
      <c r="BM439" s="373"/>
      <c r="BN439" s="373"/>
      <c r="BO439" s="373"/>
      <c r="BP439" s="373"/>
      <c r="BQ439" s="373"/>
      <c r="BR439" s="373"/>
      <c r="BS439" s="373"/>
      <c r="BT439" s="373"/>
      <c r="BU439" s="373"/>
      <c r="BV439" s="373"/>
      <c r="BW439" s="373"/>
      <c r="BX439" s="373"/>
      <c r="BY439" s="373"/>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8" customFormat="true" ht="25.15" customHeight="true" x14ac:dyDescent="0.2">
      <c r="B440" s="992"/>
      <c r="C440" s="1074" t="s">
        <v>302</v>
      </c>
      <c r="D440" s="1075"/>
      <c r="E440" s="702">
        <v>-0.13185348656338544</v>
      </c>
      <c r="F440" s="652"/>
      <c r="G440" s="652"/>
      <c r="H440" s="1075" t="s">
        <v>321</v>
      </c>
      <c r="I440" s="1075"/>
      <c r="J440" s="703">
        <v>-8.8877885241375076E-2</v>
      </c>
      <c r="K440" s="652"/>
      <c r="L440" s="652"/>
      <c r="M440" s="1075" t="s">
        <v>326</v>
      </c>
      <c r="N440" s="1075"/>
      <c r="O440" s="704">
        <v>7.5905196794455836E-3</v>
      </c>
      <c r="P440" s="652"/>
      <c r="Q440" s="652"/>
      <c r="AC440" s="371"/>
      <c r="AD440" s="371"/>
      <c r="AE440" s="371"/>
      <c r="AF440" s="371"/>
      <c r="AG440" s="371"/>
      <c r="AH440" s="371"/>
      <c r="AI440" s="371"/>
      <c r="AJ440" s="371"/>
      <c r="AK440" s="371"/>
      <c r="AL440" s="371"/>
      <c r="AM440" s="371"/>
      <c r="AN440" s="371"/>
      <c r="AO440" s="371"/>
      <c r="AP440" s="371"/>
      <c r="AQ440" s="371"/>
      <c r="AR440" s="371"/>
      <c r="AS440" s="371"/>
      <c r="AT440" s="371"/>
      <c r="AU440" s="371"/>
      <c r="AV440" s="371"/>
      <c r="AW440" s="371"/>
      <c r="AX440" s="371"/>
      <c r="AY440" s="371"/>
      <c r="AZ440" s="371"/>
      <c r="BA440" s="373"/>
      <c r="BB440" s="449"/>
      <c r="BC440" s="373"/>
      <c r="BD440" s="373"/>
      <c r="BE440" s="373"/>
      <c r="BF440" s="373"/>
      <c r="BG440" s="373"/>
      <c r="BH440" s="373"/>
      <c r="BI440" s="373"/>
      <c r="BJ440" s="373"/>
      <c r="BK440" s="373"/>
      <c r="BL440" s="373"/>
      <c r="BM440" s="373"/>
      <c r="BN440" s="373"/>
      <c r="BO440" s="373"/>
      <c r="BP440" s="373"/>
      <c r="BQ440" s="373"/>
      <c r="BR440" s="373"/>
      <c r="BS440" s="373"/>
      <c r="BT440" s="373"/>
      <c r="BU440" s="373"/>
      <c r="BV440" s="373"/>
      <c r="BW440" s="373"/>
      <c r="BX440" s="373"/>
      <c r="BY440" s="373"/>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8" customFormat="true" ht="25.15" customHeight="true" x14ac:dyDescent="0.2">
      <c r="B441" s="992"/>
      <c r="C441" s="1074" t="s">
        <v>318</v>
      </c>
      <c r="D441" s="1075"/>
      <c r="E441" s="702">
        <v>-0.11080936526932719</v>
      </c>
      <c r="F441" s="652"/>
      <c r="G441" s="652"/>
      <c r="H441" s="1075" t="s">
        <v>327</v>
      </c>
      <c r="I441" s="1075"/>
      <c r="J441" s="703">
        <v>-8.4706800261594994E-2</v>
      </c>
      <c r="K441" s="652"/>
      <c r="L441" s="652"/>
      <c r="M441" s="1075" t="s">
        <v>296</v>
      </c>
      <c r="N441" s="1075"/>
      <c r="O441" s="704">
        <v>-7.5424514003579477E-3</v>
      </c>
      <c r="P441" s="652"/>
      <c r="Q441" s="652"/>
      <c r="AC441" s="371"/>
      <c r="AD441" s="371"/>
      <c r="AE441" s="371"/>
      <c r="AF441" s="371"/>
      <c r="AG441" s="371"/>
      <c r="AH441" s="371"/>
      <c r="AI441" s="371"/>
      <c r="AJ441" s="371"/>
      <c r="AK441" s="371"/>
      <c r="AL441" s="371"/>
      <c r="AM441" s="371"/>
      <c r="AN441" s="371"/>
      <c r="AO441" s="371"/>
      <c r="AP441" s="371"/>
      <c r="AQ441" s="371"/>
      <c r="AR441" s="371"/>
      <c r="AS441" s="371"/>
      <c r="AT441" s="371"/>
      <c r="AU441" s="371"/>
      <c r="AV441" s="371"/>
      <c r="AW441" s="371"/>
      <c r="AX441" s="371"/>
      <c r="AY441" s="371"/>
      <c r="AZ441" s="371"/>
      <c r="BA441" s="373"/>
      <c r="BB441" s="449"/>
      <c r="BC441" s="373"/>
      <c r="BD441" s="373"/>
      <c r="BE441" s="373"/>
      <c r="BF441" s="373"/>
      <c r="BG441" s="373"/>
      <c r="BH441" s="373"/>
      <c r="BI441" s="373"/>
      <c r="BJ441" s="373"/>
      <c r="BK441" s="373"/>
      <c r="BL441" s="373"/>
      <c r="BM441" s="373"/>
      <c r="BN441" s="373"/>
      <c r="BO441" s="373"/>
      <c r="BP441" s="373"/>
      <c r="BQ441" s="373"/>
      <c r="BR441" s="373"/>
      <c r="BS441" s="373"/>
      <c r="BT441" s="373"/>
      <c r="BU441" s="373"/>
      <c r="BV441" s="373"/>
      <c r="BW441" s="373"/>
      <c r="BX441" s="373"/>
      <c r="BY441" s="373"/>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8" customFormat="true" ht="25.15" customHeight="true" x14ac:dyDescent="0.2">
      <c r="B442" s="992"/>
      <c r="C442" s="1074" t="s">
        <v>281</v>
      </c>
      <c r="D442" s="1075"/>
      <c r="E442" s="702">
        <v>9.9551903888510582E-2</v>
      </c>
      <c r="F442" s="652"/>
      <c r="G442" s="652"/>
      <c r="H442" s="1075" t="s">
        <v>328</v>
      </c>
      <c r="I442" s="1075"/>
      <c r="J442" s="703">
        <v>-7.2738075645002162E-2</v>
      </c>
      <c r="K442" s="652"/>
      <c r="L442" s="652"/>
      <c r="M442" s="1075" t="s">
        <v>329</v>
      </c>
      <c r="N442" s="1075"/>
      <c r="O442" s="704">
        <v>-7.3565886296057953E-3</v>
      </c>
      <c r="P442" s="652"/>
      <c r="Q442" s="652"/>
      <c r="AC442" s="371"/>
      <c r="AD442" s="371"/>
      <c r="AE442" s="371"/>
      <c r="AF442" s="371"/>
      <c r="AG442" s="371"/>
      <c r="AH442" s="371"/>
      <c r="AI442" s="371"/>
      <c r="AJ442" s="371"/>
      <c r="AK442" s="371"/>
      <c r="AL442" s="371"/>
      <c r="AM442" s="371"/>
      <c r="AN442" s="371"/>
      <c r="AO442" s="371"/>
      <c r="AP442" s="371"/>
      <c r="AQ442" s="371"/>
      <c r="AR442" s="371"/>
      <c r="AS442" s="371"/>
      <c r="AT442" s="371"/>
      <c r="AU442" s="371"/>
      <c r="AV442" s="371"/>
      <c r="AW442" s="371"/>
      <c r="AX442" s="371"/>
      <c r="AY442" s="371"/>
      <c r="AZ442" s="371"/>
      <c r="BA442" s="373"/>
      <c r="BB442" s="449"/>
      <c r="BC442" s="373"/>
      <c r="BD442" s="373"/>
      <c r="BE442" s="373"/>
      <c r="BF442" s="373"/>
      <c r="BG442" s="373"/>
      <c r="BH442" s="373"/>
      <c r="BI442" s="373"/>
      <c r="BJ442" s="373"/>
      <c r="BK442" s="373"/>
      <c r="BL442" s="373"/>
      <c r="BM442" s="373"/>
      <c r="BN442" s="373"/>
      <c r="BO442" s="373"/>
      <c r="BP442" s="373"/>
      <c r="BQ442" s="373"/>
      <c r="BR442" s="373"/>
      <c r="BS442" s="373"/>
      <c r="BT442" s="373"/>
      <c r="BU442" s="373"/>
      <c r="BV442" s="373"/>
      <c r="BW442" s="373"/>
      <c r="BX442" s="373"/>
      <c r="BY442" s="373"/>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8" customFormat="true" ht="25.15" customHeight="true" x14ac:dyDescent="0.2">
      <c r="B443" s="992"/>
      <c r="C443" s="1074" t="s">
        <v>305</v>
      </c>
      <c r="D443" s="1075"/>
      <c r="E443" s="702">
        <v>9.5894488306097897E-2</v>
      </c>
      <c r="F443" s="652"/>
      <c r="G443" s="652"/>
      <c r="H443" s="1075" t="s">
        <v>273</v>
      </c>
      <c r="I443" s="1075"/>
      <c r="J443" s="703">
        <v>-7.0781779126651262E-2</v>
      </c>
      <c r="K443" s="652"/>
      <c r="L443" s="652"/>
      <c r="M443" s="1075" t="s">
        <v>330</v>
      </c>
      <c r="N443" s="1075"/>
      <c r="O443" s="704">
        <v>6.9125208893368621E-3</v>
      </c>
      <c r="P443" s="652"/>
      <c r="Q443" s="652"/>
      <c r="AC443" s="371"/>
      <c r="AD443" s="371"/>
      <c r="AE443" s="371"/>
      <c r="AF443" s="371"/>
      <c r="AG443" s="371"/>
      <c r="AH443" s="371"/>
      <c r="AI443" s="371"/>
      <c r="AJ443" s="371"/>
      <c r="AK443" s="371"/>
      <c r="AL443" s="371"/>
      <c r="AM443" s="371"/>
      <c r="AN443" s="371"/>
      <c r="AO443" s="371"/>
      <c r="AP443" s="371"/>
      <c r="AQ443" s="371"/>
      <c r="AR443" s="371"/>
      <c r="AS443" s="371"/>
      <c r="AT443" s="371"/>
      <c r="AU443" s="371"/>
      <c r="AV443" s="371"/>
      <c r="AW443" s="371"/>
      <c r="AX443" s="371"/>
      <c r="AY443" s="371"/>
      <c r="AZ443" s="371"/>
      <c r="BA443" s="373"/>
      <c r="BB443" s="449"/>
      <c r="BC443" s="373"/>
      <c r="BD443" s="373"/>
      <c r="BE443" s="373"/>
      <c r="BF443" s="373"/>
      <c r="BG443" s="373"/>
      <c r="BH443" s="373"/>
      <c r="BI443" s="373"/>
      <c r="BJ443" s="373"/>
      <c r="BK443" s="373"/>
      <c r="BL443" s="373"/>
      <c r="BM443" s="373"/>
      <c r="BN443" s="373"/>
      <c r="BO443" s="373"/>
      <c r="BP443" s="373"/>
      <c r="BQ443" s="373"/>
      <c r="BR443" s="373"/>
      <c r="BS443" s="373"/>
      <c r="BT443" s="373"/>
      <c r="BU443" s="373"/>
      <c r="BV443" s="373"/>
      <c r="BW443" s="373"/>
      <c r="BX443" s="373"/>
      <c r="BY443" s="373"/>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8" customFormat="true" ht="25.15" customHeight="true" x14ac:dyDescent="0.2">
      <c r="B444" s="992"/>
      <c r="C444" s="1074" t="s">
        <v>323</v>
      </c>
      <c r="D444" s="1075"/>
      <c r="E444" s="702">
        <v>9.3536090114599554E-2</v>
      </c>
      <c r="F444" s="652"/>
      <c r="G444" s="652"/>
      <c r="H444" s="1075" t="s">
        <v>275</v>
      </c>
      <c r="I444" s="1075"/>
      <c r="J444" s="703">
        <v>-6.8202709732842592E-2</v>
      </c>
      <c r="K444" s="652"/>
      <c r="L444" s="652"/>
      <c r="M444" s="1075" t="s">
        <v>331</v>
      </c>
      <c r="N444" s="1075"/>
      <c r="O444" s="704">
        <v>-6.7144189817885539E-3</v>
      </c>
      <c r="P444" s="652"/>
      <c r="Q444" s="652"/>
      <c r="AC444" s="371"/>
      <c r="AD444" s="371"/>
      <c r="AE444" s="371"/>
      <c r="AF444" s="371"/>
      <c r="AG444" s="371"/>
      <c r="AH444" s="371"/>
      <c r="AI444" s="371"/>
      <c r="AJ444" s="371"/>
      <c r="AK444" s="371"/>
      <c r="AL444" s="371"/>
      <c r="AM444" s="371"/>
      <c r="AN444" s="371"/>
      <c r="AO444" s="371"/>
      <c r="AP444" s="371"/>
      <c r="AQ444" s="371"/>
      <c r="AR444" s="371"/>
      <c r="AS444" s="371"/>
      <c r="AT444" s="371"/>
      <c r="AU444" s="371"/>
      <c r="AV444" s="371"/>
      <c r="AW444" s="371"/>
      <c r="AX444" s="371"/>
      <c r="AY444" s="371"/>
      <c r="AZ444" s="371"/>
      <c r="BA444" s="373"/>
      <c r="BB444" s="449"/>
      <c r="BC444" s="373"/>
      <c r="BD444" s="373"/>
      <c r="BE444" s="373"/>
      <c r="BF444" s="373"/>
      <c r="BG444" s="373"/>
      <c r="BH444" s="373"/>
      <c r="BI444" s="373"/>
      <c r="BJ444" s="373"/>
      <c r="BK444" s="373"/>
      <c r="BL444" s="373"/>
      <c r="BM444" s="373"/>
      <c r="BN444" s="373"/>
      <c r="BO444" s="373"/>
      <c r="BP444" s="373"/>
      <c r="BQ444" s="373"/>
      <c r="BR444" s="373"/>
      <c r="BS444" s="373"/>
      <c r="BT444" s="373"/>
      <c r="BU444" s="373"/>
      <c r="BV444" s="373"/>
      <c r="BW444" s="373"/>
      <c r="BX444" s="373"/>
      <c r="BY444" s="373"/>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8" customFormat="true" ht="25.15" customHeight="true" x14ac:dyDescent="0.2">
      <c r="B445" s="992"/>
      <c r="C445" s="1074" t="s">
        <v>311</v>
      </c>
      <c r="D445" s="1075"/>
      <c r="E445" s="702">
        <v>-9.0551760540382387E-2</v>
      </c>
      <c r="F445" s="652"/>
      <c r="G445" s="652"/>
      <c r="H445" s="1075" t="s">
        <v>280</v>
      </c>
      <c r="I445" s="1075"/>
      <c r="J445" s="703">
        <v>-5.8635079966116298E-2</v>
      </c>
      <c r="K445" s="652"/>
      <c r="L445" s="652"/>
      <c r="M445" s="1075" t="s">
        <v>295</v>
      </c>
      <c r="N445" s="1075"/>
      <c r="O445" s="704">
        <v>6.5625674588401118E-3</v>
      </c>
      <c r="P445" s="652"/>
      <c r="Q445" s="652"/>
      <c r="AC445" s="371"/>
      <c r="AD445" s="371"/>
      <c r="AE445" s="371"/>
      <c r="AF445" s="371"/>
      <c r="AG445" s="371"/>
      <c r="AH445" s="371"/>
      <c r="AI445" s="371"/>
      <c r="AJ445" s="371"/>
      <c r="AK445" s="371"/>
      <c r="AL445" s="371"/>
      <c r="AM445" s="371"/>
      <c r="AN445" s="371"/>
      <c r="AO445" s="371"/>
      <c r="AP445" s="371"/>
      <c r="AQ445" s="371"/>
      <c r="AR445" s="371"/>
      <c r="AS445" s="371"/>
      <c r="AT445" s="371"/>
      <c r="AU445" s="371"/>
      <c r="AV445" s="371"/>
      <c r="AW445" s="371"/>
      <c r="AX445" s="371"/>
      <c r="AY445" s="371"/>
      <c r="AZ445" s="371"/>
      <c r="BA445" s="373"/>
      <c r="BB445" s="449"/>
      <c r="BC445" s="373"/>
      <c r="BD445" s="373"/>
      <c r="BE445" s="373"/>
      <c r="BF445" s="373"/>
      <c r="BG445" s="373"/>
      <c r="BH445" s="373"/>
      <c r="BI445" s="373"/>
      <c r="BJ445" s="373"/>
      <c r="BK445" s="373"/>
      <c r="BL445" s="373"/>
      <c r="BM445" s="373"/>
      <c r="BN445" s="373"/>
      <c r="BO445" s="373"/>
      <c r="BP445" s="373"/>
      <c r="BQ445" s="373"/>
      <c r="BR445" s="373"/>
      <c r="BS445" s="373"/>
      <c r="BT445" s="373"/>
      <c r="BU445" s="373"/>
      <c r="BV445" s="373"/>
      <c r="BW445" s="373"/>
      <c r="BX445" s="373"/>
      <c r="BY445" s="373"/>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8" customFormat="true" ht="25.15" customHeight="true" x14ac:dyDescent="0.2">
      <c r="C446" s="1074" t="s">
        <v>332</v>
      </c>
      <c r="D446" s="1075"/>
      <c r="E446" s="702">
        <v>8.7769689273382009E-2</v>
      </c>
      <c r="F446" s="652"/>
      <c r="G446" s="652"/>
      <c r="H446" s="1075" t="s">
        <v>320</v>
      </c>
      <c r="I446" s="1075"/>
      <c r="J446" s="703">
        <v>-5.3190402122026137E-2</v>
      </c>
      <c r="K446" s="652"/>
      <c r="L446" s="652"/>
      <c r="M446" s="1075" t="s">
        <v>328</v>
      </c>
      <c r="N446" s="1075"/>
      <c r="O446" s="704">
        <v>6.1871023451359692E-3</v>
      </c>
      <c r="P446" s="652"/>
      <c r="Q446" s="652"/>
      <c r="AC446" s="371"/>
      <c r="AD446" s="371"/>
      <c r="AE446" s="371"/>
      <c r="AF446" s="371"/>
      <c r="AG446" s="371"/>
      <c r="AH446" s="371"/>
      <c r="AI446" s="371"/>
      <c r="AJ446" s="371"/>
      <c r="AK446" s="371"/>
      <c r="AL446" s="371"/>
      <c r="AM446" s="371"/>
      <c r="AN446" s="371"/>
      <c r="AO446" s="371"/>
      <c r="AP446" s="371"/>
      <c r="AQ446" s="371"/>
      <c r="AR446" s="371"/>
      <c r="AS446" s="371"/>
      <c r="AT446" s="371"/>
      <c r="AU446" s="371"/>
      <c r="AV446" s="371"/>
      <c r="AW446" s="371"/>
      <c r="AX446" s="371"/>
      <c r="AY446" s="371"/>
      <c r="AZ446" s="371"/>
      <c r="BA446" s="373"/>
      <c r="BB446" s="449"/>
      <c r="BC446" s="373"/>
      <c r="BD446" s="373"/>
      <c r="BE446" s="373"/>
      <c r="BF446" s="373"/>
      <c r="BG446" s="373"/>
      <c r="BH446" s="373"/>
      <c r="BI446" s="373"/>
      <c r="BJ446" s="373"/>
      <c r="BK446" s="373"/>
      <c r="BL446" s="373"/>
      <c r="BM446" s="373"/>
      <c r="BN446" s="373"/>
      <c r="BO446" s="373"/>
      <c r="BP446" s="373"/>
      <c r="BQ446" s="373"/>
      <c r="BR446" s="373"/>
      <c r="BS446" s="373"/>
      <c r="BT446" s="373"/>
      <c r="BU446" s="373"/>
      <c r="BV446" s="373"/>
      <c r="BW446" s="373"/>
      <c r="BX446" s="373"/>
      <c r="BY446" s="373"/>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8" customFormat="true" ht="25.15" customHeight="true" x14ac:dyDescent="0.2">
      <c r="C447" s="1074" t="s">
        <v>330</v>
      </c>
      <c r="D447" s="1075"/>
      <c r="E447" s="702">
        <v>7.0965597235651864E-2</v>
      </c>
      <c r="F447" s="652"/>
      <c r="G447" s="652"/>
      <c r="H447" s="1075" t="s">
        <v>323</v>
      </c>
      <c r="I447" s="1075"/>
      <c r="J447" s="703">
        <v>4.8994284111192957E-2</v>
      </c>
      <c r="K447" s="652"/>
      <c r="L447" s="652"/>
      <c r="M447" s="1075" t="s">
        <v>333</v>
      </c>
      <c r="N447" s="1075"/>
      <c r="O447" s="704">
        <v>6.1572233103669091E-3</v>
      </c>
      <c r="P447" s="652"/>
      <c r="Q447" s="652"/>
      <c r="AC447" s="371"/>
      <c r="AD447" s="371"/>
      <c r="AE447" s="371"/>
      <c r="AF447" s="371"/>
      <c r="AG447" s="371"/>
      <c r="AH447" s="371"/>
      <c r="AI447" s="371"/>
      <c r="AJ447" s="371"/>
      <c r="AK447" s="371"/>
      <c r="AL447" s="371"/>
      <c r="AM447" s="371"/>
      <c r="AN447" s="371"/>
      <c r="AO447" s="371"/>
      <c r="AP447" s="371"/>
      <c r="AQ447" s="371"/>
      <c r="AR447" s="371"/>
      <c r="AS447" s="371"/>
      <c r="AT447" s="371"/>
      <c r="AU447" s="371"/>
      <c r="AV447" s="371"/>
      <c r="AW447" s="371"/>
      <c r="AX447" s="371"/>
      <c r="AY447" s="371"/>
      <c r="AZ447" s="371"/>
      <c r="BA447" s="373"/>
      <c r="BB447" s="449"/>
      <c r="BC447" s="373"/>
      <c r="BD447" s="373"/>
      <c r="BE447" s="373"/>
      <c r="BF447" s="373"/>
      <c r="BG447" s="373"/>
      <c r="BH447" s="373"/>
      <c r="BI447" s="373"/>
      <c r="BJ447" s="373"/>
      <c r="BK447" s="373"/>
      <c r="BL447" s="373"/>
      <c r="BM447" s="373"/>
      <c r="BN447" s="373"/>
      <c r="BO447" s="373"/>
      <c r="BP447" s="373"/>
      <c r="BQ447" s="373"/>
      <c r="BR447" s="373"/>
      <c r="BS447" s="373"/>
      <c r="BT447" s="373"/>
      <c r="BU447" s="373"/>
      <c r="BV447" s="373"/>
      <c r="BW447" s="373"/>
      <c r="BX447" s="373"/>
      <c r="BY447" s="373"/>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8" customFormat="true" ht="25.15" customHeight="true" x14ac:dyDescent="0.2">
      <c r="C448" s="1074" t="s">
        <v>320</v>
      </c>
      <c r="D448" s="1075"/>
      <c r="E448" s="702">
        <v>-6.5537133326076732E-2</v>
      </c>
      <c r="F448" s="652"/>
      <c r="G448" s="652"/>
      <c r="H448" s="1075" t="s">
        <v>311</v>
      </c>
      <c r="I448" s="1075"/>
      <c r="J448" s="703">
        <v>-4.7967744107347283E-2</v>
      </c>
      <c r="K448" s="652"/>
      <c r="L448" s="652"/>
      <c r="M448" s="1075" t="s">
        <v>313</v>
      </c>
      <c r="N448" s="1075"/>
      <c r="O448" s="704">
        <v>-5.999263480762543E-3</v>
      </c>
      <c r="P448" s="652"/>
      <c r="Q448" s="652"/>
      <c r="AC448" s="371"/>
      <c r="AD448" s="371"/>
      <c r="AE448" s="371"/>
      <c r="AF448" s="371"/>
      <c r="AG448" s="371"/>
      <c r="AH448" s="371"/>
      <c r="AI448" s="371"/>
      <c r="AJ448" s="371"/>
      <c r="AK448" s="371"/>
      <c r="AL448" s="371"/>
      <c r="AM448" s="371"/>
      <c r="AN448" s="371"/>
      <c r="AO448" s="371"/>
      <c r="AP448" s="371"/>
      <c r="AQ448" s="371"/>
      <c r="AR448" s="371"/>
      <c r="AS448" s="371"/>
      <c r="AT448" s="371"/>
      <c r="AU448" s="371"/>
      <c r="AV448" s="371"/>
      <c r="AW448" s="371"/>
      <c r="AX448" s="371"/>
      <c r="AY448" s="371"/>
      <c r="AZ448" s="371"/>
      <c r="BA448" s="373"/>
      <c r="BB448" s="449"/>
      <c r="BC448" s="373"/>
      <c r="BD448" s="373"/>
      <c r="BE448" s="373"/>
      <c r="BF448" s="373"/>
      <c r="BG448" s="373"/>
      <c r="BH448" s="373"/>
      <c r="BI448" s="373"/>
      <c r="BJ448" s="373"/>
      <c r="BK448" s="373"/>
      <c r="BL448" s="373"/>
      <c r="BM448" s="373"/>
      <c r="BN448" s="373"/>
      <c r="BO448" s="373"/>
      <c r="BP448" s="373"/>
      <c r="BQ448" s="373"/>
      <c r="BR448" s="373"/>
      <c r="BS448" s="373"/>
      <c r="BT448" s="373"/>
      <c r="BU448" s="373"/>
      <c r="BV448" s="373"/>
      <c r="BW448" s="373"/>
      <c r="BX448" s="373"/>
      <c r="BY448" s="373"/>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8" customFormat="true" ht="25.15" customHeight="true" x14ac:dyDescent="0.2">
      <c r="C449" s="1074" t="s">
        <v>327</v>
      </c>
      <c r="D449" s="1075"/>
      <c r="E449" s="702">
        <v>-6.1762691187271561E-2</v>
      </c>
      <c r="F449" s="652"/>
      <c r="G449" s="652"/>
      <c r="H449" s="1075" t="s">
        <v>332</v>
      </c>
      <c r="I449" s="1075"/>
      <c r="J449" s="703">
        <v>4.7262934702650548E-2</v>
      </c>
      <c r="K449" s="652"/>
      <c r="L449" s="652"/>
      <c r="M449" s="1075" t="s">
        <v>334</v>
      </c>
      <c r="N449" s="1075"/>
      <c r="O449" s="704">
        <v>-5.7737123766163955E-3</v>
      </c>
      <c r="P449" s="652"/>
      <c r="Q449" s="652"/>
      <c r="AC449" s="371"/>
      <c r="AD449" s="371"/>
      <c r="AE449" s="371"/>
      <c r="AF449" s="371"/>
      <c r="AG449" s="371"/>
      <c r="AH449" s="371"/>
      <c r="AI449" s="371"/>
      <c r="AJ449" s="371"/>
      <c r="AK449" s="371"/>
      <c r="AL449" s="371"/>
      <c r="AM449" s="371"/>
      <c r="AN449" s="371"/>
      <c r="AO449" s="371"/>
      <c r="AP449" s="371"/>
      <c r="AQ449" s="371"/>
      <c r="AR449" s="371"/>
      <c r="AS449" s="371"/>
      <c r="AT449" s="371"/>
      <c r="AU449" s="371"/>
      <c r="AV449" s="371"/>
      <c r="AW449" s="371"/>
      <c r="AX449" s="371"/>
      <c r="AY449" s="371"/>
      <c r="AZ449" s="371"/>
      <c r="BA449" s="373"/>
      <c r="BB449" s="449"/>
      <c r="BC449" s="373"/>
      <c r="BD449" s="373"/>
      <c r="BE449" s="373"/>
      <c r="BF449" s="373"/>
      <c r="BG449" s="373"/>
      <c r="BH449" s="373"/>
      <c r="BI449" s="373"/>
      <c r="BJ449" s="373"/>
      <c r="BK449" s="373"/>
      <c r="BL449" s="373"/>
      <c r="BM449" s="373"/>
      <c r="BN449" s="373"/>
      <c r="BO449" s="373"/>
      <c r="BP449" s="373"/>
      <c r="BQ449" s="373"/>
      <c r="BR449" s="373"/>
      <c r="BS449" s="373"/>
      <c r="BT449" s="373"/>
      <c r="BU449" s="373"/>
      <c r="BV449" s="373"/>
      <c r="BW449" s="373"/>
      <c r="BX449" s="373"/>
      <c r="BY449" s="373"/>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8" customFormat="true" ht="25.15" customHeight="true" x14ac:dyDescent="0.2">
      <c r="C450" s="1074" t="s">
        <v>335</v>
      </c>
      <c r="D450" s="1075"/>
      <c r="E450" s="702">
        <v>5.7323410072594852E-2</v>
      </c>
      <c r="F450" s="652"/>
      <c r="G450" s="652"/>
      <c r="H450" s="1075" t="s">
        <v>278</v>
      </c>
      <c r="I450" s="1075"/>
      <c r="J450" s="703">
        <v>-4.4276801645227591E-2</v>
      </c>
      <c r="K450" s="652"/>
      <c r="L450" s="652"/>
      <c r="M450" s="1075" t="s">
        <v>327</v>
      </c>
      <c r="N450" s="1075"/>
      <c r="O450" s="704">
        <v>-5.4284189736123001E-3</v>
      </c>
      <c r="P450" s="652"/>
      <c r="Q450" s="652"/>
      <c r="AC450" s="371"/>
      <c r="AD450" s="371"/>
      <c r="AE450" s="371"/>
      <c r="AF450" s="371"/>
      <c r="AG450" s="371"/>
      <c r="AH450" s="371"/>
      <c r="AI450" s="371"/>
      <c r="AJ450" s="371"/>
      <c r="AK450" s="371"/>
      <c r="AL450" s="371"/>
      <c r="AM450" s="371"/>
      <c r="AN450" s="371"/>
      <c r="AO450" s="371"/>
      <c r="AP450" s="371"/>
      <c r="AQ450" s="371"/>
      <c r="AR450" s="371"/>
      <c r="AS450" s="371"/>
      <c r="AT450" s="371"/>
      <c r="AU450" s="371"/>
      <c r="AV450" s="371"/>
      <c r="AW450" s="371"/>
      <c r="AX450" s="371"/>
      <c r="AY450" s="371"/>
      <c r="AZ450" s="371"/>
      <c r="BA450" s="373"/>
      <c r="BB450" s="449"/>
      <c r="BC450" s="373"/>
      <c r="BD450" s="373"/>
      <c r="BE450" s="373"/>
      <c r="BF450" s="373"/>
      <c r="BG450" s="373"/>
      <c r="BH450" s="373"/>
      <c r="BI450" s="373"/>
      <c r="BJ450" s="373"/>
      <c r="BK450" s="373"/>
      <c r="BL450" s="373"/>
      <c r="BM450" s="373"/>
      <c r="BN450" s="373"/>
      <c r="BO450" s="373"/>
      <c r="BP450" s="373"/>
      <c r="BQ450" s="373"/>
      <c r="BR450" s="373"/>
      <c r="BS450" s="373"/>
      <c r="BT450" s="373"/>
      <c r="BU450" s="373"/>
      <c r="BV450" s="373"/>
      <c r="BW450" s="373"/>
      <c r="BX450" s="373"/>
      <c r="BY450" s="373"/>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8" customFormat="true" ht="25.15" customHeight="true" x14ac:dyDescent="0.2">
      <c r="C451" s="1074" t="s">
        <v>314</v>
      </c>
      <c r="D451" s="1075"/>
      <c r="E451" s="702">
        <v>-4.8316178027484023E-2</v>
      </c>
      <c r="F451" s="652"/>
      <c r="G451" s="652"/>
      <c r="H451" s="1075" t="s">
        <v>318</v>
      </c>
      <c r="I451" s="1075"/>
      <c r="J451" s="703">
        <v>-4.3048443253879597E-2</v>
      </c>
      <c r="K451" s="652"/>
      <c r="L451" s="652"/>
      <c r="M451" s="1075" t="s">
        <v>336</v>
      </c>
      <c r="N451" s="1075"/>
      <c r="O451" s="704">
        <v>-5.3928539312027074E-3</v>
      </c>
      <c r="P451" s="652"/>
      <c r="Q451" s="652"/>
      <c r="AC451" s="371"/>
      <c r="AD451" s="371"/>
      <c r="AE451" s="371"/>
      <c r="AF451" s="371"/>
      <c r="AG451" s="371"/>
      <c r="AH451" s="371"/>
      <c r="AI451" s="371"/>
      <c r="AJ451" s="371"/>
      <c r="AK451" s="371"/>
      <c r="AL451" s="371"/>
      <c r="AM451" s="371"/>
      <c r="AN451" s="371"/>
      <c r="AO451" s="371"/>
      <c r="AP451" s="371"/>
      <c r="AQ451" s="371"/>
      <c r="AR451" s="371"/>
      <c r="AS451" s="371"/>
      <c r="AT451" s="371"/>
      <c r="AU451" s="371"/>
      <c r="AV451" s="371"/>
      <c r="AW451" s="371"/>
      <c r="AX451" s="371"/>
      <c r="AY451" s="371"/>
      <c r="AZ451" s="371"/>
      <c r="BA451" s="373"/>
      <c r="BB451" s="449"/>
      <c r="BC451" s="373"/>
      <c r="BD451" s="373"/>
      <c r="BE451" s="373"/>
      <c r="BF451" s="373"/>
      <c r="BG451" s="373"/>
      <c r="BH451" s="373"/>
      <c r="BI451" s="373"/>
      <c r="BJ451" s="373"/>
      <c r="BK451" s="373"/>
      <c r="BL451" s="373"/>
      <c r="BM451" s="373"/>
      <c r="BN451" s="373"/>
      <c r="BO451" s="373"/>
      <c r="BP451" s="373"/>
      <c r="BQ451" s="373"/>
      <c r="BR451" s="373"/>
      <c r="BS451" s="373"/>
      <c r="BT451" s="373"/>
      <c r="BU451" s="373"/>
      <c r="BV451" s="373"/>
      <c r="BW451" s="373"/>
      <c r="BX451" s="373"/>
      <c r="BY451" s="373"/>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8" customFormat="true" ht="25.15" customHeight="true" x14ac:dyDescent="0.2">
      <c r="C452" s="1074" t="s">
        <v>326</v>
      </c>
      <c r="D452" s="1075"/>
      <c r="E452" s="702">
        <v>4.1357784337099815E-2</v>
      </c>
      <c r="F452" s="652"/>
      <c r="G452" s="652"/>
      <c r="H452" s="1075" t="s">
        <v>308</v>
      </c>
      <c r="I452" s="1075"/>
      <c r="J452" s="703">
        <v>-3.874943896342465E-2</v>
      </c>
      <c r="K452" s="652"/>
      <c r="L452" s="652"/>
      <c r="M452" s="1075" t="s">
        <v>294</v>
      </c>
      <c r="N452" s="1075"/>
      <c r="O452" s="704">
        <v>4.9792328629802551E-3</v>
      </c>
      <c r="P452" s="652"/>
      <c r="Q452" s="652"/>
      <c r="AC452" s="371"/>
      <c r="AD452" s="371"/>
      <c r="AE452" s="371"/>
      <c r="AF452" s="371"/>
      <c r="AG452" s="371"/>
      <c r="AH452" s="371"/>
      <c r="AI452" s="371"/>
      <c r="AJ452" s="371"/>
      <c r="AK452" s="371"/>
      <c r="AL452" s="371"/>
      <c r="AM452" s="371"/>
      <c r="AN452" s="371"/>
      <c r="AO452" s="371"/>
      <c r="AP452" s="371"/>
      <c r="AQ452" s="371"/>
      <c r="AR452" s="371"/>
      <c r="AS452" s="371"/>
      <c r="AT452" s="371"/>
      <c r="AU452" s="371"/>
      <c r="AV452" s="371"/>
      <c r="AW452" s="371"/>
      <c r="AX452" s="371"/>
      <c r="AY452" s="371"/>
      <c r="AZ452" s="371"/>
      <c r="BA452" s="373"/>
      <c r="BB452" s="449"/>
      <c r="BC452" s="373"/>
      <c r="BD452" s="373"/>
      <c r="BE452" s="373"/>
      <c r="BF452" s="373"/>
      <c r="BG452" s="373"/>
      <c r="BH452" s="373"/>
      <c r="BI452" s="373"/>
      <c r="BJ452" s="373"/>
      <c r="BK452" s="373"/>
      <c r="BL452" s="373"/>
      <c r="BM452" s="373"/>
      <c r="BN452" s="373"/>
      <c r="BO452" s="373"/>
      <c r="BP452" s="373"/>
      <c r="BQ452" s="373"/>
      <c r="BR452" s="373"/>
      <c r="BS452" s="373"/>
      <c r="BT452" s="373"/>
      <c r="BU452" s="373"/>
      <c r="BV452" s="373"/>
      <c r="BW452" s="373"/>
      <c r="BX452" s="373"/>
      <c r="BY452" s="373"/>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8" customFormat="true" ht="25.15" customHeight="true" x14ac:dyDescent="0.2">
      <c r="C453" s="1074" t="s">
        <v>322</v>
      </c>
      <c r="D453" s="1075"/>
      <c r="E453" s="702">
        <v>-4.0892689340092395E-2</v>
      </c>
      <c r="F453" s="652"/>
      <c r="G453" s="652"/>
      <c r="H453" s="1075" t="s">
        <v>305</v>
      </c>
      <c r="I453" s="1075"/>
      <c r="J453" s="703">
        <v>3.5928689115992923E-2</v>
      </c>
      <c r="K453" s="652"/>
      <c r="L453" s="652"/>
      <c r="M453" s="1075" t="s">
        <v>277</v>
      </c>
      <c r="N453" s="1075"/>
      <c r="O453" s="704">
        <v>4.7121400337361112E-3</v>
      </c>
      <c r="P453" s="652"/>
      <c r="Q453" s="652"/>
      <c r="AC453" s="371"/>
      <c r="AD453" s="371"/>
      <c r="AE453" s="371"/>
      <c r="AF453" s="371"/>
      <c r="AG453" s="371"/>
      <c r="AH453" s="371"/>
      <c r="AI453" s="371"/>
      <c r="AJ453" s="371"/>
      <c r="AK453" s="371"/>
      <c r="AL453" s="371"/>
      <c r="AM453" s="371"/>
      <c r="AN453" s="371"/>
      <c r="AO453" s="371"/>
      <c r="AP453" s="371"/>
      <c r="AQ453" s="371"/>
      <c r="AR453" s="371"/>
      <c r="AS453" s="371"/>
      <c r="AT453" s="371"/>
      <c r="AU453" s="371"/>
      <c r="AV453" s="371"/>
      <c r="AW453" s="371"/>
      <c r="AX453" s="371"/>
      <c r="AY453" s="371"/>
      <c r="AZ453" s="371"/>
      <c r="BA453" s="373"/>
      <c r="BB453" s="449"/>
      <c r="BC453" s="373"/>
      <c r="BD453" s="373"/>
      <c r="BE453" s="373"/>
      <c r="BF453" s="373"/>
      <c r="BG453" s="373"/>
      <c r="BH453" s="373"/>
      <c r="BI453" s="373"/>
      <c r="BJ453" s="373"/>
      <c r="BK453" s="373"/>
      <c r="BL453" s="373"/>
      <c r="BM453" s="373"/>
      <c r="BN453" s="373"/>
      <c r="BO453" s="373"/>
      <c r="BP453" s="373"/>
      <c r="BQ453" s="373"/>
      <c r="BR453" s="373"/>
      <c r="BS453" s="373"/>
      <c r="BT453" s="373"/>
      <c r="BU453" s="373"/>
      <c r="BV453" s="373"/>
      <c r="BW453" s="373"/>
      <c r="BX453" s="373"/>
      <c r="BY453" s="373"/>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8" customFormat="true" ht="25.15" customHeight="true" x14ac:dyDescent="0.2">
      <c r="C454" s="1074" t="s">
        <v>331</v>
      </c>
      <c r="D454" s="1075"/>
      <c r="E454" s="702">
        <v>-3.85006755007858E-2</v>
      </c>
      <c r="F454" s="652"/>
      <c r="G454" s="652"/>
      <c r="H454" s="1075" t="s">
        <v>336</v>
      </c>
      <c r="I454" s="1075"/>
      <c r="J454" s="703">
        <v>-2.8885652377161126E-2</v>
      </c>
      <c r="K454" s="652"/>
      <c r="L454" s="652"/>
      <c r="M454" s="1075" t="s">
        <v>301</v>
      </c>
      <c r="N454" s="1075"/>
      <c r="O454" s="704">
        <v>4.7050112747061799E-3</v>
      </c>
      <c r="P454" s="652"/>
      <c r="Q454" s="652"/>
      <c r="AC454" s="371"/>
      <c r="AD454" s="371"/>
      <c r="AE454" s="371"/>
      <c r="AF454" s="371"/>
      <c r="AG454" s="371"/>
      <c r="AH454" s="371"/>
      <c r="AI454" s="371"/>
      <c r="AJ454" s="371"/>
      <c r="AK454" s="371"/>
      <c r="AL454" s="371"/>
      <c r="AM454" s="371"/>
      <c r="AN454" s="371"/>
      <c r="AO454" s="371"/>
      <c r="AP454" s="371"/>
      <c r="AQ454" s="371"/>
      <c r="AR454" s="371"/>
      <c r="AS454" s="371"/>
      <c r="AT454" s="371"/>
      <c r="AU454" s="371"/>
      <c r="AV454" s="371"/>
      <c r="AW454" s="371"/>
      <c r="AX454" s="371"/>
      <c r="AY454" s="371"/>
      <c r="AZ454" s="371"/>
      <c r="BA454" s="373"/>
      <c r="BB454" s="449"/>
      <c r="BC454" s="373"/>
      <c r="BD454" s="373"/>
      <c r="BE454" s="373"/>
      <c r="BF454" s="373"/>
      <c r="BG454" s="373"/>
      <c r="BH454" s="373"/>
      <c r="BI454" s="373"/>
      <c r="BJ454" s="373"/>
      <c r="BK454" s="373"/>
      <c r="BL454" s="373"/>
      <c r="BM454" s="373"/>
      <c r="BN454" s="373"/>
      <c r="BO454" s="373"/>
      <c r="BP454" s="373"/>
      <c r="BQ454" s="373"/>
      <c r="BR454" s="373"/>
      <c r="BS454" s="373"/>
      <c r="BT454" s="373"/>
      <c r="BU454" s="373"/>
      <c r="BV454" s="373"/>
      <c r="BW454" s="373"/>
      <c r="BX454" s="373"/>
      <c r="BY454" s="373"/>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8" customFormat="true" ht="25.15" customHeight="true" x14ac:dyDescent="0.2">
      <c r="C455" s="1074" t="s">
        <v>337</v>
      </c>
      <c r="D455" s="1075"/>
      <c r="E455" s="702">
        <v>3.480644697114136E-2</v>
      </c>
      <c r="F455" s="652"/>
      <c r="G455" s="652"/>
      <c r="H455" s="1075" t="s">
        <v>338</v>
      </c>
      <c r="I455" s="1075"/>
      <c r="J455" s="703">
        <v>-2.5349234439460442E-2</v>
      </c>
      <c r="K455" s="652"/>
      <c r="L455" s="652"/>
      <c r="M455" s="1075" t="s">
        <v>279</v>
      </c>
      <c r="N455" s="1075"/>
      <c r="O455" s="704">
        <v>4.6296112136598351E-3</v>
      </c>
      <c r="P455" s="652"/>
      <c r="Q455" s="652"/>
      <c r="AC455" s="371"/>
      <c r="AD455" s="371"/>
      <c r="AE455" s="371"/>
      <c r="AF455" s="371"/>
      <c r="AG455" s="371"/>
      <c r="AH455" s="371"/>
      <c r="AI455" s="371"/>
      <c r="AJ455" s="371"/>
      <c r="AK455" s="371"/>
      <c r="AL455" s="371"/>
      <c r="AM455" s="371"/>
      <c r="AN455" s="371"/>
      <c r="AO455" s="371"/>
      <c r="AP455" s="371"/>
      <c r="AQ455" s="371"/>
      <c r="AR455" s="371"/>
      <c r="AS455" s="371"/>
      <c r="AT455" s="371"/>
      <c r="AU455" s="371"/>
      <c r="AV455" s="371"/>
      <c r="AW455" s="371"/>
      <c r="AX455" s="371"/>
      <c r="AY455" s="371"/>
      <c r="AZ455" s="371"/>
      <c r="BA455" s="373"/>
      <c r="BB455" s="449"/>
      <c r="BC455" s="373"/>
      <c r="BD455" s="373"/>
      <c r="BE455" s="373"/>
      <c r="BF455" s="373"/>
      <c r="BG455" s="373"/>
      <c r="BH455" s="373"/>
      <c r="BI455" s="373"/>
      <c r="BJ455" s="373"/>
      <c r="BK455" s="373"/>
      <c r="BL455" s="373"/>
      <c r="BM455" s="373"/>
      <c r="BN455" s="373"/>
      <c r="BO455" s="373"/>
      <c r="BP455" s="373"/>
      <c r="BQ455" s="373"/>
      <c r="BR455" s="373"/>
      <c r="BS455" s="373"/>
      <c r="BT455" s="373"/>
      <c r="BU455" s="373"/>
      <c r="BV455" s="373"/>
      <c r="BW455" s="373"/>
      <c r="BX455" s="373"/>
      <c r="BY455" s="373"/>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8" customFormat="true" ht="25.15" customHeight="true" x14ac:dyDescent="0.2">
      <c r="C456" s="1074" t="s">
        <v>339</v>
      </c>
      <c r="D456" s="1075"/>
      <c r="E456" s="702">
        <v>3.2044146771802014E-2</v>
      </c>
      <c r="F456" s="652"/>
      <c r="G456" s="652"/>
      <c r="H456" s="1075" t="s">
        <v>337</v>
      </c>
      <c r="I456" s="1075"/>
      <c r="J456" s="703">
        <v>2.4973710182278844E-2</v>
      </c>
      <c r="K456" s="652"/>
      <c r="L456" s="652"/>
      <c r="M456" s="1075" t="s">
        <v>317</v>
      </c>
      <c r="N456" s="1075"/>
      <c r="O456" s="704">
        <v>-4.1465917926142076E-3</v>
      </c>
      <c r="P456" s="652"/>
      <c r="Q456" s="652"/>
      <c r="AC456" s="371"/>
      <c r="AD456" s="371"/>
      <c r="AE456" s="371"/>
      <c r="AF456" s="371"/>
      <c r="AG456" s="371"/>
      <c r="AH456" s="371"/>
      <c r="AI456" s="371"/>
      <c r="AJ456" s="371"/>
      <c r="AK456" s="371"/>
      <c r="AL456" s="371"/>
      <c r="AM456" s="371"/>
      <c r="AN456" s="371"/>
      <c r="AO456" s="371"/>
      <c r="AP456" s="371"/>
      <c r="AQ456" s="371"/>
      <c r="AR456" s="371"/>
      <c r="AS456" s="371"/>
      <c r="AT456" s="371"/>
      <c r="AU456" s="371"/>
      <c r="AV456" s="371"/>
      <c r="AW456" s="371"/>
      <c r="AX456" s="371"/>
      <c r="AY456" s="371"/>
      <c r="AZ456" s="371"/>
      <c r="BA456" s="373"/>
      <c r="BB456" s="449"/>
      <c r="BC456" s="373"/>
      <c r="BD456" s="373"/>
      <c r="BE456" s="373"/>
      <c r="BF456" s="373"/>
      <c r="BG456" s="373"/>
      <c r="BH456" s="373"/>
      <c r="BI456" s="373"/>
      <c r="BJ456" s="373"/>
      <c r="BK456" s="373"/>
      <c r="BL456" s="373"/>
      <c r="BM456" s="373"/>
      <c r="BN456" s="373"/>
      <c r="BO456" s="373"/>
      <c r="BP456" s="373"/>
      <c r="BQ456" s="373"/>
      <c r="BR456" s="373"/>
      <c r="BS456" s="373"/>
      <c r="BT456" s="373"/>
      <c r="BU456" s="373"/>
      <c r="BV456" s="373"/>
      <c r="BW456" s="373"/>
      <c r="BX456" s="373"/>
      <c r="BY456" s="373"/>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8" customFormat="true" ht="25.15" customHeight="true" x14ac:dyDescent="0.2">
      <c r="C457" s="1074" t="s">
        <v>325</v>
      </c>
      <c r="D457" s="1075"/>
      <c r="E457" s="702">
        <v>3.1700800754524992E-2</v>
      </c>
      <c r="F457" s="652"/>
      <c r="G457" s="652"/>
      <c r="H457" s="1075" t="s">
        <v>339</v>
      </c>
      <c r="I457" s="1075"/>
      <c r="J457" s="703">
        <v>2.4666578049185699E-2</v>
      </c>
      <c r="K457" s="652"/>
      <c r="L457" s="652"/>
      <c r="M457" s="1075" t="s">
        <v>306</v>
      </c>
      <c r="N457" s="1075"/>
      <c r="O457" s="704">
        <v>3.7873463985816052E-3</v>
      </c>
      <c r="P457" s="652"/>
      <c r="Q457" s="652"/>
      <c r="AC457" s="371"/>
      <c r="AD457" s="371"/>
      <c r="AE457" s="371"/>
      <c r="AF457" s="371"/>
      <c r="AG457" s="371"/>
      <c r="AH457" s="371"/>
      <c r="AI457" s="371"/>
      <c r="AJ457" s="371"/>
      <c r="AK457" s="371"/>
      <c r="AL457" s="371"/>
      <c r="AM457" s="371"/>
      <c r="AN457" s="371"/>
      <c r="AO457" s="371"/>
      <c r="AP457" s="371"/>
      <c r="AQ457" s="371"/>
      <c r="AR457" s="371"/>
      <c r="AS457" s="371"/>
      <c r="AT457" s="371"/>
      <c r="AU457" s="371"/>
      <c r="AV457" s="371"/>
      <c r="AW457" s="371"/>
      <c r="AX457" s="371"/>
      <c r="AY457" s="371"/>
      <c r="AZ457" s="371"/>
      <c r="BA457" s="373"/>
      <c r="BB457" s="449"/>
      <c r="BC457" s="373"/>
      <c r="BD457" s="373"/>
      <c r="BE457" s="373"/>
      <c r="BF457" s="373"/>
      <c r="BG457" s="373"/>
      <c r="BH457" s="373"/>
      <c r="BI457" s="373"/>
      <c r="BJ457" s="373"/>
      <c r="BK457" s="373"/>
      <c r="BL457" s="373"/>
      <c r="BM457" s="373"/>
      <c r="BN457" s="373"/>
      <c r="BO457" s="373"/>
      <c r="BP457" s="373"/>
      <c r="BQ457" s="373"/>
      <c r="BR457" s="373"/>
      <c r="BS457" s="373"/>
      <c r="BT457" s="373"/>
      <c r="BU457" s="373"/>
      <c r="BV457" s="373"/>
      <c r="BW457" s="373"/>
      <c r="BX457" s="373"/>
      <c r="BY457" s="373"/>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8" customFormat="true" ht="25.15" customHeight="true" x14ac:dyDescent="0.2">
      <c r="C458" s="1074" t="s">
        <v>340</v>
      </c>
      <c r="D458" s="1075"/>
      <c r="E458" s="702">
        <v>3.1464381436504166E-2</v>
      </c>
      <c r="F458" s="652"/>
      <c r="G458" s="652"/>
      <c r="H458" s="1075" t="s">
        <v>334</v>
      </c>
      <c r="I458" s="1075"/>
      <c r="J458" s="703">
        <v>2.1786001746418638E-2</v>
      </c>
      <c r="K458" s="652"/>
      <c r="L458" s="652"/>
      <c r="M458" s="1075" t="s">
        <v>341</v>
      </c>
      <c r="N458" s="1075"/>
      <c r="O458" s="704">
        <v>-3.5268818799631067E-3</v>
      </c>
      <c r="P458" s="652"/>
      <c r="Q458" s="652"/>
      <c r="AC458" s="371"/>
      <c r="AD458" s="371"/>
      <c r="AE458" s="371"/>
      <c r="AF458" s="371"/>
      <c r="AG458" s="371"/>
      <c r="AH458" s="371"/>
      <c r="AI458" s="371"/>
      <c r="AJ458" s="371"/>
      <c r="AK458" s="371"/>
      <c r="AL458" s="371"/>
      <c r="AM458" s="371"/>
      <c r="AN458" s="371"/>
      <c r="AO458" s="371"/>
      <c r="AP458" s="371"/>
      <c r="AQ458" s="371"/>
      <c r="AR458" s="371"/>
      <c r="AS458" s="371"/>
      <c r="AT458" s="371"/>
      <c r="AU458" s="371"/>
      <c r="AV458" s="371"/>
      <c r="AW458" s="371"/>
      <c r="AX458" s="371"/>
      <c r="AY458" s="371"/>
      <c r="AZ458" s="371"/>
      <c r="BA458" s="373"/>
      <c r="BB458" s="449"/>
      <c r="BC458" s="373"/>
      <c r="BD458" s="373"/>
      <c r="BE458" s="373"/>
      <c r="BF458" s="373"/>
      <c r="BG458" s="373"/>
      <c r="BH458" s="373"/>
      <c r="BI458" s="373"/>
      <c r="BJ458" s="373"/>
      <c r="BK458" s="373"/>
      <c r="BL458" s="373"/>
      <c r="BM458" s="373"/>
      <c r="BN458" s="373"/>
      <c r="BO458" s="373"/>
      <c r="BP458" s="373"/>
      <c r="BQ458" s="373"/>
      <c r="BR458" s="373"/>
      <c r="BS458" s="373"/>
      <c r="BT458" s="373"/>
      <c r="BU458" s="373"/>
      <c r="BV458" s="373"/>
      <c r="BW458" s="373"/>
      <c r="BX458" s="373"/>
      <c r="BY458" s="373"/>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8" customFormat="true" ht="25.15" customHeight="true" x14ac:dyDescent="0.2">
      <c r="C459" s="1074" t="s">
        <v>307</v>
      </c>
      <c r="D459" s="1075"/>
      <c r="E459" s="702">
        <v>-2.7444858141907908E-2</v>
      </c>
      <c r="F459" s="652"/>
      <c r="G459" s="652"/>
      <c r="H459" s="1075" t="s">
        <v>322</v>
      </c>
      <c r="I459" s="1075"/>
      <c r="J459" s="703">
        <v>-2.1459168012126374E-2</v>
      </c>
      <c r="K459" s="652"/>
      <c r="L459" s="652"/>
      <c r="M459" s="1075" t="s">
        <v>335</v>
      </c>
      <c r="N459" s="1075"/>
      <c r="O459" s="704">
        <v>-3.3849921087311897E-3</v>
      </c>
      <c r="P459" s="652"/>
      <c r="Q459" s="652"/>
      <c r="AC459" s="371"/>
      <c r="AD459" s="371"/>
      <c r="AE459" s="371"/>
      <c r="AF459" s="371"/>
      <c r="AG459" s="371"/>
      <c r="AH459" s="371"/>
      <c r="AI459" s="371"/>
      <c r="AJ459" s="371"/>
      <c r="AK459" s="371"/>
      <c r="AL459" s="371"/>
      <c r="AM459" s="371"/>
      <c r="AN459" s="371"/>
      <c r="AO459" s="371"/>
      <c r="AP459" s="371"/>
      <c r="AQ459" s="371"/>
      <c r="AR459" s="371"/>
      <c r="AS459" s="371"/>
      <c r="AT459" s="371"/>
      <c r="AU459" s="371"/>
      <c r="AV459" s="371"/>
      <c r="AW459" s="371"/>
      <c r="AX459" s="371"/>
      <c r="AY459" s="371"/>
      <c r="AZ459" s="371"/>
      <c r="BA459" s="373"/>
      <c r="BB459" s="449"/>
      <c r="BC459" s="373"/>
      <c r="BD459" s="373"/>
      <c r="BE459" s="373"/>
      <c r="BF459" s="373"/>
      <c r="BG459" s="373"/>
      <c r="BH459" s="373"/>
      <c r="BI459" s="373"/>
      <c r="BJ459" s="373"/>
      <c r="BK459" s="373"/>
      <c r="BL459" s="373"/>
      <c r="BM459" s="373"/>
      <c r="BN459" s="373"/>
      <c r="BO459" s="373"/>
      <c r="BP459" s="373"/>
      <c r="BQ459" s="373"/>
      <c r="BR459" s="373"/>
      <c r="BS459" s="373"/>
      <c r="BT459" s="373"/>
      <c r="BU459" s="373"/>
      <c r="BV459" s="373"/>
      <c r="BW459" s="373"/>
      <c r="BX459" s="373"/>
      <c r="BY459" s="373"/>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8" customFormat="true" ht="25.15" customHeight="true" x14ac:dyDescent="0.2">
      <c r="C460" s="1074" t="s">
        <v>336</v>
      </c>
      <c r="D460" s="1075"/>
      <c r="E460" s="702">
        <v>-2.5162417975393075E-2</v>
      </c>
      <c r="F460" s="652"/>
      <c r="G460" s="652"/>
      <c r="H460" s="1075" t="s">
        <v>329</v>
      </c>
      <c r="I460" s="1075"/>
      <c r="J460" s="703">
        <v>2.1382490775018238E-2</v>
      </c>
      <c r="K460" s="652"/>
      <c r="L460" s="652"/>
      <c r="M460" s="1075" t="s">
        <v>321</v>
      </c>
      <c r="N460" s="1075"/>
      <c r="O460" s="704">
        <v>-3.3316672431483512E-3</v>
      </c>
      <c r="P460" s="652"/>
      <c r="Q460" s="652"/>
      <c r="AC460" s="371"/>
      <c r="AD460" s="371"/>
      <c r="AE460" s="371"/>
      <c r="AF460" s="371"/>
      <c r="AG460" s="371"/>
      <c r="AH460" s="371"/>
      <c r="AI460" s="371"/>
      <c r="AJ460" s="371"/>
      <c r="AK460" s="371"/>
      <c r="AL460" s="371"/>
      <c r="AM460" s="371"/>
      <c r="AN460" s="371"/>
      <c r="AO460" s="371"/>
      <c r="AP460" s="371"/>
      <c r="AQ460" s="371"/>
      <c r="AR460" s="371"/>
      <c r="AS460" s="371"/>
      <c r="AT460" s="371"/>
      <c r="AU460" s="371"/>
      <c r="AV460" s="371"/>
      <c r="AW460" s="371"/>
      <c r="AX460" s="371"/>
      <c r="AY460" s="371"/>
      <c r="AZ460" s="371"/>
      <c r="BA460" s="373"/>
      <c r="BB460" s="449"/>
      <c r="BC460" s="373"/>
      <c r="BD460" s="373"/>
      <c r="BE460" s="373"/>
      <c r="BF460" s="373"/>
      <c r="BG460" s="373"/>
      <c r="BH460" s="373"/>
      <c r="BI460" s="373"/>
      <c r="BJ460" s="373"/>
      <c r="BK460" s="373"/>
      <c r="BL460" s="373"/>
      <c r="BM460" s="373"/>
      <c r="BN460" s="373"/>
      <c r="BO460" s="373"/>
      <c r="BP460" s="373"/>
      <c r="BQ460" s="373"/>
      <c r="BR460" s="373"/>
      <c r="BS460" s="373"/>
      <c r="BT460" s="373"/>
      <c r="BU460" s="373"/>
      <c r="BV460" s="373"/>
      <c r="BW460" s="373"/>
      <c r="BX460" s="373"/>
      <c r="BY460" s="373"/>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8" customFormat="true" ht="25.15" customHeight="true" x14ac:dyDescent="0.2">
      <c r="C461" s="1074" t="s">
        <v>316</v>
      </c>
      <c r="D461" s="1075"/>
      <c r="E461" s="702">
        <v>-2.344361534840899E-2</v>
      </c>
      <c r="F461" s="652"/>
      <c r="G461" s="652"/>
      <c r="H461" s="1075" t="s">
        <v>335</v>
      </c>
      <c r="I461" s="1075"/>
      <c r="J461" s="703">
        <v>1.9308775635105288E-2</v>
      </c>
      <c r="K461" s="652"/>
      <c r="L461" s="652"/>
      <c r="M461" s="1075" t="s">
        <v>315</v>
      </c>
      <c r="N461" s="1075"/>
      <c r="O461" s="704">
        <v>3.1324595641300237E-3</v>
      </c>
      <c r="P461" s="652"/>
      <c r="Q461" s="652"/>
      <c r="AC461" s="371"/>
      <c r="AD461" s="371"/>
      <c r="AE461" s="371"/>
      <c r="AF461" s="371"/>
      <c r="AG461" s="371"/>
      <c r="AH461" s="371"/>
      <c r="AI461" s="371"/>
      <c r="AJ461" s="371"/>
      <c r="AK461" s="371"/>
      <c r="AL461" s="371"/>
      <c r="AM461" s="371"/>
      <c r="AN461" s="371"/>
      <c r="AO461" s="371"/>
      <c r="AP461" s="371"/>
      <c r="AQ461" s="371"/>
      <c r="AR461" s="371"/>
      <c r="AS461" s="371"/>
      <c r="AT461" s="371"/>
      <c r="AU461" s="371"/>
      <c r="AV461" s="371"/>
      <c r="AW461" s="371"/>
      <c r="AX461" s="371"/>
      <c r="AY461" s="371"/>
      <c r="AZ461" s="371"/>
      <c r="BA461" s="373"/>
      <c r="BB461" s="449"/>
      <c r="BC461" s="373"/>
      <c r="BD461" s="373"/>
      <c r="BE461" s="373"/>
      <c r="BF461" s="373"/>
      <c r="BG461" s="373"/>
      <c r="BH461" s="373"/>
      <c r="BI461" s="373"/>
      <c r="BJ461" s="373"/>
      <c r="BK461" s="373"/>
      <c r="BL461" s="373"/>
      <c r="BM461" s="373"/>
      <c r="BN461" s="373"/>
      <c r="BO461" s="373"/>
      <c r="BP461" s="373"/>
      <c r="BQ461" s="373"/>
      <c r="BR461" s="373"/>
      <c r="BS461" s="373"/>
      <c r="BT461" s="373"/>
      <c r="BU461" s="373"/>
      <c r="BV461" s="373"/>
      <c r="BW461" s="373"/>
      <c r="BX461" s="373"/>
      <c r="BY461" s="373"/>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8" customFormat="true" ht="25.15" customHeight="true" x14ac:dyDescent="0.2">
      <c r="C462" s="1074" t="s">
        <v>328</v>
      </c>
      <c r="D462" s="1075"/>
      <c r="E462" s="702">
        <v>-2.1656947144889752E-2</v>
      </c>
      <c r="F462" s="652"/>
      <c r="G462" s="652"/>
      <c r="H462" s="1075" t="s">
        <v>330</v>
      </c>
      <c r="I462" s="1075"/>
      <c r="J462" s="703">
        <v>-1.4971051548487104E-2</v>
      </c>
      <c r="K462" s="652"/>
      <c r="L462" s="652"/>
      <c r="M462" s="1075" t="s">
        <v>342</v>
      </c>
      <c r="N462" s="1075"/>
      <c r="O462" s="704">
        <v>2.4121129779006065E-3</v>
      </c>
      <c r="P462" s="652"/>
      <c r="Q462" s="652"/>
      <c r="AC462" s="371"/>
      <c r="AD462" s="371"/>
      <c r="AE462" s="371"/>
      <c r="AF462" s="371"/>
      <c r="AG462" s="371"/>
      <c r="AH462" s="371"/>
      <c r="AI462" s="371"/>
      <c r="AJ462" s="371"/>
      <c r="AK462" s="371"/>
      <c r="AL462" s="371"/>
      <c r="AM462" s="371"/>
      <c r="AN462" s="371"/>
      <c r="AO462" s="371"/>
      <c r="AP462" s="371"/>
      <c r="AQ462" s="371"/>
      <c r="AR462" s="371"/>
      <c r="AS462" s="371"/>
      <c r="AT462" s="371"/>
      <c r="AU462" s="371"/>
      <c r="AV462" s="371"/>
      <c r="AW462" s="371"/>
      <c r="AX462" s="371"/>
      <c r="AY462" s="371"/>
      <c r="AZ462" s="371"/>
      <c r="BA462" s="373"/>
      <c r="BB462" s="449"/>
      <c r="BC462" s="373"/>
      <c r="BD462" s="373"/>
      <c r="BE462" s="373"/>
      <c r="BF462" s="373"/>
      <c r="BG462" s="373"/>
      <c r="BH462" s="373"/>
      <c r="BI462" s="373"/>
      <c r="BJ462" s="373"/>
      <c r="BK462" s="373"/>
      <c r="BL462" s="373"/>
      <c r="BM462" s="373"/>
      <c r="BN462" s="373"/>
      <c r="BO462" s="373"/>
      <c r="BP462" s="373"/>
      <c r="BQ462" s="373"/>
      <c r="BR462" s="373"/>
      <c r="BS462" s="373"/>
      <c r="BT462" s="373"/>
      <c r="BU462" s="373"/>
      <c r="BV462" s="373"/>
      <c r="BW462" s="373"/>
      <c r="BX462" s="373"/>
      <c r="BY462" s="373"/>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8" customFormat="true" ht="25.15" customHeight="true" x14ac:dyDescent="0.2">
      <c r="C463" s="1074" t="s">
        <v>334</v>
      </c>
      <c r="D463" s="1075"/>
      <c r="E463" s="702">
        <v>-2.1629078860574556E-2</v>
      </c>
      <c r="F463" s="652"/>
      <c r="G463" s="652"/>
      <c r="H463" s="1075" t="s">
        <v>307</v>
      </c>
      <c r="I463" s="1075"/>
      <c r="J463" s="703">
        <v>1.430531510832801E-2</v>
      </c>
      <c r="K463" s="652"/>
      <c r="L463" s="652"/>
      <c r="M463" s="1075" t="s">
        <v>304</v>
      </c>
      <c r="N463" s="1075"/>
      <c r="O463" s="704">
        <v>-2.407570036068638E-3</v>
      </c>
      <c r="P463" s="652"/>
      <c r="Q463" s="652"/>
      <c r="AC463" s="371"/>
      <c r="AD463" s="371"/>
      <c r="AE463" s="371"/>
      <c r="AF463" s="371"/>
      <c r="AG463" s="371"/>
      <c r="AH463" s="371"/>
      <c r="AI463" s="371"/>
      <c r="AJ463" s="371"/>
      <c r="AK463" s="371"/>
      <c r="AL463" s="371"/>
      <c r="AM463" s="371"/>
      <c r="AN463" s="371"/>
      <c r="AO463" s="371"/>
      <c r="AP463" s="371"/>
      <c r="AQ463" s="371"/>
      <c r="AR463" s="371"/>
      <c r="AS463" s="371"/>
      <c r="AT463" s="371"/>
      <c r="AU463" s="371"/>
      <c r="AV463" s="371"/>
      <c r="AW463" s="371"/>
      <c r="AX463" s="371"/>
      <c r="AY463" s="371"/>
      <c r="AZ463" s="371"/>
      <c r="BA463" s="373"/>
      <c r="BB463" s="449"/>
      <c r="BC463" s="373"/>
      <c r="BD463" s="373"/>
      <c r="BE463" s="373"/>
      <c r="BF463" s="373"/>
      <c r="BG463" s="373"/>
      <c r="BH463" s="373"/>
      <c r="BI463" s="373"/>
      <c r="BJ463" s="373"/>
      <c r="BK463" s="373"/>
      <c r="BL463" s="373"/>
      <c r="BM463" s="373"/>
      <c r="BN463" s="373"/>
      <c r="BO463" s="373"/>
      <c r="BP463" s="373"/>
      <c r="BQ463" s="373"/>
      <c r="BR463" s="373"/>
      <c r="BS463" s="373"/>
      <c r="BT463" s="373"/>
      <c r="BU463" s="373"/>
      <c r="BV463" s="373"/>
      <c r="BW463" s="373"/>
      <c r="BX463" s="373"/>
      <c r="BY463" s="373"/>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8" customFormat="true" ht="25.15" customHeight="true" x14ac:dyDescent="0.2">
      <c r="C464" s="1074" t="s">
        <v>278</v>
      </c>
      <c r="D464" s="1075"/>
      <c r="E464" s="702">
        <v>1.6610710944106873E-2</v>
      </c>
      <c r="F464" s="652"/>
      <c r="G464" s="652"/>
      <c r="H464" s="1075" t="s">
        <v>342</v>
      </c>
      <c r="I464" s="1075"/>
      <c r="J464" s="703">
        <v>-1.0679077426822508E-2</v>
      </c>
      <c r="K464" s="652"/>
      <c r="L464" s="652"/>
      <c r="M464" s="1075" t="s">
        <v>332</v>
      </c>
      <c r="N464" s="1075"/>
      <c r="O464" s="704">
        <v>-1.7521973005292027E-3</v>
      </c>
      <c r="P464" s="652"/>
      <c r="Q464" s="652"/>
      <c r="AC464" s="371"/>
      <c r="AD464" s="371"/>
      <c r="AE464" s="371"/>
      <c r="AF464" s="371"/>
      <c r="AG464" s="371"/>
      <c r="AH464" s="371"/>
      <c r="AI464" s="371"/>
      <c r="AJ464" s="371"/>
      <c r="AK464" s="371"/>
      <c r="AL464" s="371"/>
      <c r="AM464" s="371"/>
      <c r="AN464" s="371"/>
      <c r="AO464" s="371"/>
      <c r="AP464" s="371"/>
      <c r="AQ464" s="371"/>
      <c r="AR464" s="371"/>
      <c r="AS464" s="371"/>
      <c r="AT464" s="371"/>
      <c r="AU464" s="371"/>
      <c r="AV464" s="371"/>
      <c r="AW464" s="371"/>
      <c r="AX464" s="371"/>
      <c r="AY464" s="371"/>
      <c r="AZ464" s="371"/>
      <c r="BA464" s="373"/>
      <c r="BB464" s="449"/>
      <c r="BC464" s="373"/>
      <c r="BD464" s="373"/>
      <c r="BE464" s="373"/>
      <c r="BF464" s="373"/>
      <c r="BG464" s="373"/>
      <c r="BH464" s="373"/>
      <c r="BI464" s="373"/>
      <c r="BJ464" s="373"/>
      <c r="BK464" s="373"/>
      <c r="BL464" s="373"/>
      <c r="BM464" s="373"/>
      <c r="BN464" s="373"/>
      <c r="BO464" s="373"/>
      <c r="BP464" s="373"/>
      <c r="BQ464" s="373"/>
      <c r="BR464" s="373"/>
      <c r="BS464" s="373"/>
      <c r="BT464" s="373"/>
      <c r="BU464" s="373"/>
      <c r="BV464" s="373"/>
      <c r="BW464" s="373"/>
      <c r="BX464" s="373"/>
      <c r="BY464" s="373"/>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8" customFormat="true" ht="25.15" customHeight="true" x14ac:dyDescent="0.2">
      <c r="C465" s="1074" t="s">
        <v>341</v>
      </c>
      <c r="D465" s="1075"/>
      <c r="E465" s="702">
        <v>-1.4518190127422075E-2</v>
      </c>
      <c r="F465" s="652"/>
      <c r="G465" s="652"/>
      <c r="H465" s="1075" t="s">
        <v>325</v>
      </c>
      <c r="I465" s="1075"/>
      <c r="J465" s="703">
        <v>8.1091220776635248E-3</v>
      </c>
      <c r="K465" s="652"/>
      <c r="L465" s="652"/>
      <c r="M465" s="1075" t="s">
        <v>343</v>
      </c>
      <c r="N465" s="1075"/>
      <c r="O465" s="704">
        <v>-1.4518169978387742E-3</v>
      </c>
      <c r="P465" s="652"/>
      <c r="Q465" s="652"/>
      <c r="AC465" s="371"/>
      <c r="AD465" s="371"/>
      <c r="AE465" s="371"/>
      <c r="AF465" s="371"/>
      <c r="AG465" s="371"/>
      <c r="AH465" s="371"/>
      <c r="AI465" s="371"/>
      <c r="AJ465" s="371"/>
      <c r="AK465" s="371"/>
      <c r="AL465" s="371"/>
      <c r="AM465" s="371"/>
      <c r="AN465" s="371"/>
      <c r="AO465" s="371"/>
      <c r="AP465" s="371"/>
      <c r="AQ465" s="371"/>
      <c r="AR465" s="371"/>
      <c r="AS465" s="371"/>
      <c r="AT465" s="371"/>
      <c r="AU465" s="371"/>
      <c r="AV465" s="371"/>
      <c r="AW465" s="371"/>
      <c r="AX465" s="371"/>
      <c r="AY465" s="371"/>
      <c r="AZ465" s="371"/>
      <c r="BA465" s="373"/>
      <c r="BB465" s="449"/>
      <c r="BC465" s="373"/>
      <c r="BD465" s="373"/>
      <c r="BE465" s="373"/>
      <c r="BF465" s="373"/>
      <c r="BG465" s="373"/>
      <c r="BH465" s="373"/>
      <c r="BI465" s="373"/>
      <c r="BJ465" s="373"/>
      <c r="BK465" s="373"/>
      <c r="BL465" s="373"/>
      <c r="BM465" s="373"/>
      <c r="BN465" s="373"/>
      <c r="BO465" s="373"/>
      <c r="BP465" s="373"/>
      <c r="BQ465" s="373"/>
      <c r="BR465" s="373"/>
      <c r="BS465" s="373"/>
      <c r="BT465" s="373"/>
      <c r="BU465" s="373"/>
      <c r="BV465" s="373"/>
      <c r="BW465" s="373"/>
      <c r="BX465" s="373"/>
      <c r="BY465" s="373"/>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8" customFormat="true" ht="25.15" customHeight="true" x14ac:dyDescent="0.2">
      <c r="C466" s="1074" t="s">
        <v>329</v>
      </c>
      <c r="D466" s="1075"/>
      <c r="E466" s="702">
        <v>-1.3196655687202196E-2</v>
      </c>
      <c r="F466" s="652"/>
      <c r="G466" s="652"/>
      <c r="H466" s="1075" t="s">
        <v>340</v>
      </c>
      <c r="I466" s="1075"/>
      <c r="J466" s="703">
        <v>7.1947603619766072E-3</v>
      </c>
      <c r="K466" s="652"/>
      <c r="L466" s="652"/>
      <c r="M466" s="1075" t="s">
        <v>287</v>
      </c>
      <c r="N466" s="1075"/>
      <c r="O466" s="704">
        <v>9.3078941394011559E-4</v>
      </c>
      <c r="P466" s="652"/>
      <c r="Q466" s="652"/>
      <c r="AC466" s="371"/>
      <c r="AD466" s="371"/>
      <c r="AE466" s="371"/>
      <c r="AF466" s="371"/>
      <c r="AG466" s="371"/>
      <c r="AH466" s="371"/>
      <c r="AI466" s="371"/>
      <c r="AJ466" s="371"/>
      <c r="AK466" s="371"/>
      <c r="AL466" s="371"/>
      <c r="AM466" s="371"/>
      <c r="AN466" s="371"/>
      <c r="AO466" s="371"/>
      <c r="AP466" s="371"/>
      <c r="AQ466" s="371"/>
      <c r="AR466" s="371"/>
      <c r="AS466" s="371"/>
      <c r="AT466" s="371"/>
      <c r="AU466" s="371"/>
      <c r="AV466" s="371"/>
      <c r="AW466" s="371"/>
      <c r="AX466" s="371"/>
      <c r="AY466" s="371"/>
      <c r="AZ466" s="371"/>
      <c r="BA466" s="373"/>
      <c r="BB466" s="449"/>
      <c r="BC466" s="373"/>
      <c r="BD466" s="373"/>
      <c r="BE466" s="373"/>
      <c r="BF466" s="373"/>
      <c r="BG466" s="373"/>
      <c r="BH466" s="373"/>
      <c r="BI466" s="373"/>
      <c r="BJ466" s="373"/>
      <c r="BK466" s="373"/>
      <c r="BL466" s="373"/>
      <c r="BM466" s="373"/>
      <c r="BN466" s="373"/>
      <c r="BO466" s="373"/>
      <c r="BP466" s="373"/>
      <c r="BQ466" s="373"/>
      <c r="BR466" s="373"/>
      <c r="BS466" s="373"/>
      <c r="BT466" s="373"/>
      <c r="BU466" s="373"/>
      <c r="BV466" s="373"/>
      <c r="BW466" s="373"/>
      <c r="BX466" s="373"/>
      <c r="BY466" s="373"/>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8" customFormat="true" ht="25.15" customHeight="true" x14ac:dyDescent="0.2">
      <c r="C467" s="1074" t="s">
        <v>333</v>
      </c>
      <c r="D467" s="1075"/>
      <c r="E467" s="702">
        <v>-1.0097910426336714E-2</v>
      </c>
      <c r="F467" s="652"/>
      <c r="G467" s="652"/>
      <c r="H467" s="1075" t="s">
        <v>344</v>
      </c>
      <c r="I467" s="1075"/>
      <c r="J467" s="703">
        <v>-6.1903659190692007E-3</v>
      </c>
      <c r="K467" s="652"/>
      <c r="L467" s="652"/>
      <c r="M467" s="1075" t="s">
        <v>312</v>
      </c>
      <c r="N467" s="1075"/>
      <c r="O467" s="704">
        <v>9.1660183683814128E-4</v>
      </c>
      <c r="P467" s="652"/>
      <c r="Q467" s="652"/>
      <c r="AC467" s="371"/>
      <c r="AD467" s="371"/>
      <c r="AE467" s="371"/>
      <c r="AF467" s="371"/>
      <c r="AG467" s="371"/>
      <c r="AH467" s="371"/>
      <c r="AI467" s="371"/>
      <c r="AJ467" s="371"/>
      <c r="AK467" s="371"/>
      <c r="AL467" s="371"/>
      <c r="AM467" s="371"/>
      <c r="AN467" s="371"/>
      <c r="AO467" s="371"/>
      <c r="AP467" s="371"/>
      <c r="AQ467" s="371"/>
      <c r="AR467" s="371"/>
      <c r="AS467" s="371"/>
      <c r="AT467" s="371"/>
      <c r="AU467" s="371"/>
      <c r="AV467" s="371"/>
      <c r="AW467" s="371"/>
      <c r="AX467" s="371"/>
      <c r="AY467" s="371"/>
      <c r="AZ467" s="371"/>
      <c r="BA467" s="373"/>
      <c r="BB467" s="449"/>
      <c r="BC467" s="373"/>
      <c r="BD467" s="373"/>
      <c r="BE467" s="373"/>
      <c r="BF467" s="373"/>
      <c r="BG467" s="373"/>
      <c r="BH467" s="373"/>
      <c r="BI467" s="373"/>
      <c r="BJ467" s="373"/>
      <c r="BK467" s="373"/>
      <c r="BL467" s="373"/>
      <c r="BM467" s="373"/>
      <c r="BN467" s="373"/>
      <c r="BO467" s="373"/>
      <c r="BP467" s="373"/>
      <c r="BQ467" s="373"/>
      <c r="BR467" s="373"/>
      <c r="BS467" s="373"/>
      <c r="BT467" s="373"/>
      <c r="BU467" s="373"/>
      <c r="BV467" s="373"/>
      <c r="BW467" s="373"/>
      <c r="BX467" s="373"/>
      <c r="BY467" s="373"/>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8" customFormat="true" ht="25.15" customHeight="true" x14ac:dyDescent="0.2">
      <c r="C468" s="1074" t="s">
        <v>280</v>
      </c>
      <c r="D468" s="1075"/>
      <c r="E468" s="702">
        <v>9.6648384009085479E-3</v>
      </c>
      <c r="F468" s="652"/>
      <c r="G468" s="652"/>
      <c r="H468" s="1075" t="s">
        <v>316</v>
      </c>
      <c r="I468" s="1075"/>
      <c r="J468" s="703">
        <v>5.1853842262281234E-3</v>
      </c>
      <c r="K468" s="652"/>
      <c r="L468" s="652"/>
      <c r="M468" s="1075" t="s">
        <v>344</v>
      </c>
      <c r="N468" s="1075"/>
      <c r="O468" s="704">
        <v>8.7881541853270624E-4</v>
      </c>
      <c r="P468" s="652"/>
      <c r="Q468" s="652"/>
      <c r="AC468" s="371"/>
      <c r="AD468" s="371"/>
      <c r="AE468" s="371"/>
      <c r="AF468" s="371"/>
      <c r="AG468" s="371"/>
      <c r="AH468" s="371"/>
      <c r="AI468" s="371"/>
      <c r="AJ468" s="371"/>
      <c r="AK468" s="371"/>
      <c r="AL468" s="371"/>
      <c r="AM468" s="371"/>
      <c r="AN468" s="371"/>
      <c r="AO468" s="371"/>
      <c r="AP468" s="371"/>
      <c r="AQ468" s="371"/>
      <c r="AR468" s="371"/>
      <c r="AS468" s="371"/>
      <c r="AT468" s="371"/>
      <c r="AU468" s="371"/>
      <c r="AV468" s="371"/>
      <c r="AW468" s="371"/>
      <c r="AX468" s="371"/>
      <c r="AY468" s="371"/>
      <c r="AZ468" s="371"/>
      <c r="BA468" s="373"/>
      <c r="BB468" s="449"/>
      <c r="BC468" s="373"/>
      <c r="BD468" s="373"/>
      <c r="BE468" s="373"/>
      <c r="BF468" s="373"/>
      <c r="BG468" s="373"/>
      <c r="BH468" s="373"/>
      <c r="BI468" s="373"/>
      <c r="BJ468" s="373"/>
      <c r="BK468" s="373"/>
      <c r="BL468" s="373"/>
      <c r="BM468" s="373"/>
      <c r="BN468" s="373"/>
      <c r="BO468" s="373"/>
      <c r="BP468" s="373"/>
      <c r="BQ468" s="373"/>
      <c r="BR468" s="373"/>
      <c r="BS468" s="373"/>
      <c r="BT468" s="373"/>
      <c r="BU468" s="373"/>
      <c r="BV468" s="373"/>
      <c r="BW468" s="373"/>
      <c r="BX468" s="373"/>
      <c r="BY468" s="373"/>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8" customFormat="true" ht="25.15" customHeight="true" x14ac:dyDescent="0.2">
      <c r="C469" s="1074" t="s">
        <v>342</v>
      </c>
      <c r="D469" s="1075"/>
      <c r="E469" s="702">
        <v>6.9384166537843845E-3</v>
      </c>
      <c r="F469" s="652"/>
      <c r="G469" s="652"/>
      <c r="H469" s="1075" t="s">
        <v>326</v>
      </c>
      <c r="I469" s="1075"/>
      <c r="J469" s="703">
        <v>3.354074303790631E-3</v>
      </c>
      <c r="K469" s="652"/>
      <c r="L469" s="652"/>
      <c r="M469" s="1075" t="s">
        <v>339</v>
      </c>
      <c r="N469" s="1075"/>
      <c r="O469" s="704">
        <v>8.5262761521696191E-4</v>
      </c>
      <c r="P469" s="652"/>
      <c r="Q469" s="652"/>
      <c r="AC469" s="371"/>
      <c r="AD469" s="371"/>
      <c r="AE469" s="371"/>
      <c r="AF469" s="371"/>
      <c r="AG469" s="371"/>
      <c r="AH469" s="371"/>
      <c r="AI469" s="371"/>
      <c r="AJ469" s="371"/>
      <c r="AK469" s="371"/>
      <c r="AL469" s="371"/>
      <c r="AM469" s="371"/>
      <c r="AN469" s="371"/>
      <c r="AO469" s="371"/>
      <c r="AP469" s="371"/>
      <c r="AQ469" s="371"/>
      <c r="AR469" s="371"/>
      <c r="AS469" s="371"/>
      <c r="AT469" s="371"/>
      <c r="AU469" s="371"/>
      <c r="AV469" s="371"/>
      <c r="AW469" s="371"/>
      <c r="AX469" s="371"/>
      <c r="AY469" s="371"/>
      <c r="AZ469" s="371"/>
      <c r="BA469" s="373"/>
      <c r="BB469" s="449"/>
      <c r="BC469" s="373"/>
      <c r="BD469" s="373"/>
      <c r="BE469" s="373"/>
      <c r="BF469" s="373"/>
      <c r="BG469" s="373"/>
      <c r="BH469" s="373"/>
      <c r="BI469" s="373"/>
      <c r="BJ469" s="373"/>
      <c r="BK469" s="373"/>
      <c r="BL469" s="373"/>
      <c r="BM469" s="373"/>
      <c r="BN469" s="373"/>
      <c r="BO469" s="373"/>
      <c r="BP469" s="373"/>
      <c r="BQ469" s="373"/>
      <c r="BR469" s="373"/>
      <c r="BS469" s="373"/>
      <c r="BT469" s="373"/>
      <c r="BU469" s="373"/>
      <c r="BV469" s="373"/>
      <c r="BW469" s="373"/>
      <c r="BX469" s="373"/>
      <c r="BY469" s="373"/>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8" customFormat="true" ht="25.15" customHeight="true" x14ac:dyDescent="0.2">
      <c r="C470" s="1074" t="s">
        <v>343</v>
      </c>
      <c r="D470" s="1075"/>
      <c r="E470" s="702">
        <v>-4.9677736280250807E-3</v>
      </c>
      <c r="F470" s="652"/>
      <c r="G470" s="652"/>
      <c r="H470" s="1075" t="s">
        <v>331</v>
      </c>
      <c r="I470" s="1075"/>
      <c r="J470" s="703">
        <v>-3.142179425175467E-3</v>
      </c>
      <c r="K470" s="652"/>
      <c r="L470" s="652"/>
      <c r="M470" s="1075" t="s">
        <v>324</v>
      </c>
      <c r="N470" s="1075"/>
      <c r="O470" s="704">
        <v>6.6925754329127517E-4</v>
      </c>
      <c r="P470" s="652"/>
      <c r="Q470" s="652"/>
      <c r="AC470" s="371"/>
      <c r="AD470" s="371"/>
      <c r="AE470" s="371"/>
      <c r="AF470" s="371"/>
      <c r="AG470" s="371"/>
      <c r="AH470" s="371"/>
      <c r="AI470" s="371"/>
      <c r="AJ470" s="371"/>
      <c r="AK470" s="371"/>
      <c r="AL470" s="371"/>
      <c r="AM470" s="371"/>
      <c r="AN470" s="371"/>
      <c r="AO470" s="371"/>
      <c r="AP470" s="371"/>
      <c r="AQ470" s="371"/>
      <c r="AR470" s="371"/>
      <c r="AS470" s="371"/>
      <c r="AT470" s="371"/>
      <c r="AU470" s="371"/>
      <c r="AV470" s="371"/>
      <c r="AW470" s="371"/>
      <c r="AX470" s="371"/>
      <c r="AY470" s="371"/>
      <c r="AZ470" s="371"/>
      <c r="BA470" s="373"/>
      <c r="BB470" s="449"/>
      <c r="BC470" s="373"/>
      <c r="BD470" s="373"/>
      <c r="BE470" s="373"/>
      <c r="BF470" s="373"/>
      <c r="BG470" s="373"/>
      <c r="BH470" s="373"/>
      <c r="BI470" s="373"/>
      <c r="BJ470" s="373"/>
      <c r="BK470" s="373"/>
      <c r="BL470" s="373"/>
      <c r="BM470" s="373"/>
      <c r="BN470" s="373"/>
      <c r="BO470" s="373"/>
      <c r="BP470" s="373"/>
      <c r="BQ470" s="373"/>
      <c r="BR470" s="373"/>
      <c r="BS470" s="373"/>
      <c r="BT470" s="373"/>
      <c r="BU470" s="373"/>
      <c r="BV470" s="373"/>
      <c r="BW470" s="373"/>
      <c r="BX470" s="373"/>
      <c r="BY470" s="373"/>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8" customFormat="true" ht="25.15" customHeight="true" x14ac:dyDescent="0.2">
      <c r="C471" s="1074" t="s">
        <v>308</v>
      </c>
      <c r="D471" s="1075"/>
      <c r="E471" s="702">
        <v>-2.9124814235489951E-3</v>
      </c>
      <c r="F471" s="652"/>
      <c r="G471" s="652"/>
      <c r="H471" s="1075" t="s">
        <v>281</v>
      </c>
      <c r="I471" s="1075"/>
      <c r="J471" s="703">
        <v>3.0735020480291051E-3</v>
      </c>
      <c r="K471" s="652"/>
      <c r="L471" s="652"/>
      <c r="M471" s="1075" t="s">
        <v>337</v>
      </c>
      <c r="N471" s="1075"/>
      <c r="O471" s="704">
        <v>-5.8251186708800412E-4</v>
      </c>
      <c r="P471" s="652"/>
      <c r="Q471" s="652"/>
      <c r="AC471" s="371"/>
      <c r="AD471" s="371"/>
      <c r="AE471" s="371"/>
      <c r="AF471" s="371"/>
      <c r="AG471" s="371"/>
      <c r="AH471" s="371"/>
      <c r="AI471" s="371"/>
      <c r="AJ471" s="371"/>
      <c r="AK471" s="371"/>
      <c r="AL471" s="371"/>
      <c r="AM471" s="371"/>
      <c r="AN471" s="371"/>
      <c r="AO471" s="371"/>
      <c r="AP471" s="371"/>
      <c r="AQ471" s="371"/>
      <c r="AR471" s="371"/>
      <c r="AS471" s="371"/>
      <c r="AT471" s="371"/>
      <c r="AU471" s="371"/>
      <c r="AV471" s="371"/>
      <c r="AW471" s="371"/>
      <c r="AX471" s="371"/>
      <c r="AY471" s="371"/>
      <c r="AZ471" s="371"/>
      <c r="BA471" s="373"/>
      <c r="BB471" s="449"/>
      <c r="BC471" s="373"/>
      <c r="BD471" s="373"/>
      <c r="BE471" s="373"/>
      <c r="BF471" s="373"/>
      <c r="BG471" s="373"/>
      <c r="BH471" s="373"/>
      <c r="BI471" s="373"/>
      <c r="BJ471" s="373"/>
      <c r="BK471" s="373"/>
      <c r="BL471" s="373"/>
      <c r="BM471" s="373"/>
      <c r="BN471" s="373"/>
      <c r="BO471" s="373"/>
      <c r="BP471" s="373"/>
      <c r="BQ471" s="373"/>
      <c r="BR471" s="373"/>
      <c r="BS471" s="373"/>
      <c r="BT471" s="373"/>
      <c r="BU471" s="373"/>
      <c r="BV471" s="373"/>
      <c r="BW471" s="373"/>
      <c r="BX471" s="373"/>
      <c r="BY471" s="373"/>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8" customFormat="true" ht="25.15" customHeight="true" x14ac:dyDescent="0.2">
      <c r="C472" s="1074" t="s">
        <v>338</v>
      </c>
      <c r="D472" s="1075"/>
      <c r="E472" s="702">
        <v>2.6559287795514751E-3</v>
      </c>
      <c r="F472" s="652"/>
      <c r="G472" s="652"/>
      <c r="H472" s="1075" t="s">
        <v>333</v>
      </c>
      <c r="I472" s="1075"/>
      <c r="J472" s="703">
        <v>-1.503778241587537E-3</v>
      </c>
      <c r="K472" s="652"/>
      <c r="L472" s="652"/>
      <c r="M472" s="1075" t="s">
        <v>338</v>
      </c>
      <c r="N472" s="1075"/>
      <c r="O472" s="704">
        <v>-5.344540559689586E-4</v>
      </c>
      <c r="P472" s="652"/>
      <c r="Q472" s="652"/>
      <c r="AC472" s="371"/>
      <c r="AD472" s="371"/>
      <c r="AE472" s="371"/>
      <c r="AF472" s="371"/>
      <c r="AG472" s="371"/>
      <c r="AH472" s="371"/>
      <c r="AI472" s="371"/>
      <c r="AJ472" s="371"/>
      <c r="AK472" s="371"/>
      <c r="AL472" s="371"/>
      <c r="AM472" s="371"/>
      <c r="AN472" s="371"/>
      <c r="AO472" s="371"/>
      <c r="AP472" s="371"/>
      <c r="AQ472" s="371"/>
      <c r="AR472" s="371"/>
      <c r="AS472" s="371"/>
      <c r="AT472" s="371"/>
      <c r="AU472" s="371"/>
      <c r="AV472" s="371"/>
      <c r="AW472" s="371"/>
      <c r="AX472" s="371"/>
      <c r="AY472" s="371"/>
      <c r="AZ472" s="371"/>
      <c r="BA472" s="373"/>
      <c r="BB472" s="449"/>
      <c r="BC472" s="373"/>
      <c r="BD472" s="373"/>
      <c r="BE472" s="373"/>
      <c r="BF472" s="373"/>
      <c r="BG472" s="373"/>
      <c r="BH472" s="373"/>
      <c r="BI472" s="373"/>
      <c r="BJ472" s="373"/>
      <c r="BK472" s="373"/>
      <c r="BL472" s="373"/>
      <c r="BM472" s="373"/>
      <c r="BN472" s="373"/>
      <c r="BO472" s="373"/>
      <c r="BP472" s="373"/>
      <c r="BQ472" s="373"/>
      <c r="BR472" s="373"/>
      <c r="BS472" s="373"/>
      <c r="BT472" s="373"/>
      <c r="BU472" s="373"/>
      <c r="BV472" s="373"/>
      <c r="BW472" s="373"/>
      <c r="BX472" s="373"/>
      <c r="BY472" s="373"/>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8" customFormat="true" ht="25.15" customHeight="true" x14ac:dyDescent="0.2">
      <c r="C473" s="1074" t="s">
        <v>273</v>
      </c>
      <c r="D473" s="1075"/>
      <c r="E473" s="702">
        <v>-2.3549740302255024E-3</v>
      </c>
      <c r="F473" s="652"/>
      <c r="G473" s="652"/>
      <c r="H473" s="1075" t="s">
        <v>341</v>
      </c>
      <c r="I473" s="1075"/>
      <c r="J473" s="703">
        <v>-1.3291921881702054E-3</v>
      </c>
      <c r="K473" s="652"/>
      <c r="L473" s="652"/>
      <c r="M473" s="1075" t="s">
        <v>283</v>
      </c>
      <c r="N473" s="1075"/>
      <c r="O473" s="705">
        <v>-4.2583792706019265E-4</v>
      </c>
      <c r="P473" s="652"/>
      <c r="Q473" s="652"/>
      <c r="AC473" s="371"/>
      <c r="AD473" s="371"/>
      <c r="AE473" s="371"/>
      <c r="AF473" s="371"/>
      <c r="AG473" s="371"/>
      <c r="AH473" s="371"/>
      <c r="AI473" s="371"/>
      <c r="AJ473" s="371"/>
      <c r="AK473" s="371"/>
      <c r="AL473" s="371"/>
      <c r="AM473" s="371"/>
      <c r="AN473" s="371"/>
      <c r="AO473" s="371"/>
      <c r="AP473" s="371"/>
      <c r="AQ473" s="371"/>
      <c r="AR473" s="371"/>
      <c r="AS473" s="371"/>
      <c r="AT473" s="371"/>
      <c r="AU473" s="371"/>
      <c r="AV473" s="371"/>
      <c r="AW473" s="371"/>
      <c r="AX473" s="371"/>
      <c r="AY473" s="371"/>
      <c r="AZ473" s="371"/>
      <c r="BA473" s="373"/>
      <c r="BB473" s="449"/>
      <c r="BC473" s="373"/>
      <c r="BD473" s="373"/>
      <c r="BE473" s="373"/>
      <c r="BF473" s="373"/>
      <c r="BG473" s="373"/>
      <c r="BH473" s="373"/>
      <c r="BI473" s="373"/>
      <c r="BJ473" s="373"/>
      <c r="BK473" s="373"/>
      <c r="BL473" s="373"/>
      <c r="BM473" s="373"/>
      <c r="BN473" s="373"/>
      <c r="BO473" s="373"/>
      <c r="BP473" s="373"/>
      <c r="BQ473" s="373"/>
      <c r="BR473" s="373"/>
      <c r="BS473" s="373"/>
      <c r="BT473" s="373"/>
      <c r="BU473" s="373"/>
      <c r="BV473" s="373"/>
      <c r="BW473" s="373"/>
      <c r="BX473" s="373"/>
      <c r="BY473" s="373"/>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8" customFormat="true" ht="25.15" customHeight="true" x14ac:dyDescent="0.2">
      <c r="C474" s="1074" t="s">
        <v>344</v>
      </c>
      <c r="D474" s="1075"/>
      <c r="E474" s="702">
        <v>1.1956701570682034E-4</v>
      </c>
      <c r="F474" s="652"/>
      <c r="G474" s="652"/>
      <c r="H474" s="1075" t="s">
        <v>314</v>
      </c>
      <c r="I474" s="1075"/>
      <c r="J474" s="706">
        <v>-1.0603968292141727E-3</v>
      </c>
      <c r="K474" s="652"/>
      <c r="L474" s="652"/>
      <c r="M474" s="1075"/>
      <c r="N474" s="1075"/>
      <c r="O474" s="652"/>
      <c r="P474" s="652"/>
      <c r="Q474" s="652"/>
      <c r="AC474" s="371"/>
      <c r="AD474" s="371"/>
      <c r="AE474" s="371"/>
      <c r="AF474" s="371"/>
      <c r="AG474" s="371"/>
      <c r="AH474" s="371"/>
      <c r="AI474" s="371"/>
      <c r="AJ474" s="371"/>
      <c r="AK474" s="371"/>
      <c r="AL474" s="371"/>
      <c r="AM474" s="371"/>
      <c r="AN474" s="371"/>
      <c r="AO474" s="371"/>
      <c r="AP474" s="371"/>
      <c r="AQ474" s="371"/>
      <c r="AR474" s="371"/>
      <c r="AS474" s="371"/>
      <c r="AT474" s="371"/>
      <c r="AU474" s="371"/>
      <c r="AV474" s="371"/>
      <c r="AW474" s="371"/>
      <c r="AX474" s="371"/>
      <c r="AY474" s="371"/>
      <c r="AZ474" s="371"/>
      <c r="BA474" s="373"/>
      <c r="BB474" s="449"/>
      <c r="BC474" s="373"/>
      <c r="BD474" s="373"/>
      <c r="BE474" s="373"/>
      <c r="BF474" s="373"/>
      <c r="BG474" s="373"/>
      <c r="BH474" s="373"/>
      <c r="BI474" s="373"/>
      <c r="BJ474" s="373"/>
      <c r="BK474" s="373"/>
      <c r="BL474" s="373"/>
      <c r="BM474" s="373"/>
      <c r="BN474" s="373"/>
      <c r="BO474" s="373"/>
      <c r="BP474" s="373"/>
      <c r="BQ474" s="373"/>
      <c r="BR474" s="373"/>
      <c r="BS474" s="373"/>
      <c r="BT474" s="373"/>
      <c r="BU474" s="373"/>
      <c r="BV474" s="373"/>
      <c r="BW474" s="373"/>
      <c r="BX474" s="373"/>
      <c r="BY474" s="373"/>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8" customFormat="true" ht="25.15" customHeight="true" x14ac:dyDescent="0.2">
      <c r="C475" s="1074" t="s">
        <v>275</v>
      </c>
      <c r="D475" s="1075"/>
      <c r="E475" s="707">
        <v>1.09514104833306E-5</v>
      </c>
      <c r="F475" s="652"/>
      <c r="G475" s="652"/>
      <c r="H475" s="1075"/>
      <c r="I475" s="1075"/>
      <c r="J475" s="652"/>
      <c r="K475" s="652"/>
      <c r="L475" s="652"/>
      <c r="M475" s="1075"/>
      <c r="N475" s="1075"/>
      <c r="O475" s="652"/>
      <c r="P475" s="652"/>
      <c r="Q475" s="652"/>
      <c r="AC475" s="371"/>
      <c r="AD475" s="371"/>
      <c r="AE475" s="371"/>
      <c r="AF475" s="371"/>
      <c r="AG475" s="371"/>
      <c r="AH475" s="371"/>
      <c r="AI475" s="371"/>
      <c r="AJ475" s="371"/>
      <c r="AK475" s="371"/>
      <c r="AL475" s="371"/>
      <c r="AM475" s="371"/>
      <c r="AN475" s="371"/>
      <c r="AO475" s="371"/>
      <c r="AP475" s="371"/>
      <c r="AQ475" s="371"/>
      <c r="AR475" s="371"/>
      <c r="AS475" s="371"/>
      <c r="AT475" s="371"/>
      <c r="AU475" s="371"/>
      <c r="AV475" s="371"/>
      <c r="AW475" s="371"/>
      <c r="AX475" s="371"/>
      <c r="AY475" s="371"/>
      <c r="AZ475" s="371"/>
      <c r="BA475" s="373"/>
      <c r="BB475" s="449"/>
      <c r="BC475" s="373"/>
      <c r="BD475" s="373"/>
      <c r="BE475" s="373"/>
      <c r="BF475" s="373"/>
      <c r="BG475" s="373"/>
      <c r="BH475" s="373"/>
      <c r="BI475" s="373"/>
      <c r="BJ475" s="373"/>
      <c r="BK475" s="373"/>
      <c r="BL475" s="373"/>
      <c r="BM475" s="373"/>
      <c r="BN475" s="373"/>
      <c r="BO475" s="373"/>
      <c r="BP475" s="373"/>
      <c r="BQ475" s="373"/>
      <c r="BR475" s="373"/>
      <c r="BS475" s="373"/>
      <c r="BT475" s="373"/>
      <c r="BU475" s="373"/>
      <c r="BV475" s="373"/>
      <c r="BW475" s="373"/>
      <c r="BX475" s="373"/>
      <c r="BY475" s="373"/>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8" customFormat="true" ht="25.15" customHeight="true" x14ac:dyDescent="0.2">
      <c r="C476" s="1074"/>
      <c r="D476" s="1075"/>
      <c r="E476" s="652"/>
      <c r="F476" s="652"/>
      <c r="G476" s="652"/>
      <c r="H476" s="1075"/>
      <c r="I476" s="1075"/>
      <c r="J476" s="652"/>
      <c r="K476" s="652"/>
      <c r="L476" s="652"/>
      <c r="M476" s="1075"/>
      <c r="N476" s="1075"/>
      <c r="O476" s="652"/>
      <c r="P476" s="652"/>
      <c r="Q476" s="652"/>
      <c r="AC476" s="371"/>
      <c r="AD476" s="371"/>
      <c r="AE476" s="371"/>
      <c r="AF476" s="371"/>
      <c r="AG476" s="371"/>
      <c r="AH476" s="371"/>
      <c r="AI476" s="371"/>
      <c r="AJ476" s="371"/>
      <c r="AK476" s="371"/>
      <c r="AL476" s="371"/>
      <c r="AM476" s="371"/>
      <c r="AN476" s="371"/>
      <c r="AO476" s="371"/>
      <c r="AP476" s="371"/>
      <c r="AQ476" s="371"/>
      <c r="AR476" s="371"/>
      <c r="AS476" s="371"/>
      <c r="AT476" s="371"/>
      <c r="AU476" s="371"/>
      <c r="AV476" s="371"/>
      <c r="AW476" s="371"/>
      <c r="AX476" s="371"/>
      <c r="AY476" s="371"/>
      <c r="AZ476" s="371"/>
      <c r="BA476" s="373"/>
      <c r="BB476" s="449"/>
      <c r="BC476" s="373"/>
      <c r="BD476" s="373"/>
      <c r="BE476" s="373"/>
      <c r="BF476" s="373"/>
      <c r="BG476" s="373"/>
      <c r="BH476" s="373"/>
      <c r="BI476" s="373"/>
      <c r="BJ476" s="373"/>
      <c r="BK476" s="373"/>
      <c r="BL476" s="373"/>
      <c r="BM476" s="373"/>
      <c r="BN476" s="373"/>
      <c r="BO476" s="373"/>
      <c r="BP476" s="373"/>
      <c r="BQ476" s="373"/>
      <c r="BR476" s="373"/>
      <c r="BS476" s="373"/>
      <c r="BT476" s="373"/>
      <c r="BU476" s="373"/>
      <c r="BV476" s="373"/>
      <c r="BW476" s="373"/>
      <c r="BX476" s="373"/>
      <c r="BY476" s="373"/>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8" customFormat="true" ht="25.15" customHeight="true" x14ac:dyDescent="0.2">
      <c r="C477" s="1074"/>
      <c r="D477" s="1075"/>
      <c r="E477" s="652"/>
      <c r="F477" s="652"/>
      <c r="G477" s="652"/>
      <c r="H477" s="1075"/>
      <c r="I477" s="1075"/>
      <c r="J477" s="652"/>
      <c r="K477" s="652"/>
      <c r="L477" s="652"/>
      <c r="M477" s="1075" t="s">
        <v>345</v>
      </c>
      <c r="N477" s="1075"/>
      <c r="O477" s="1075"/>
      <c r="P477" s="652"/>
      <c r="Q477" s="652"/>
      <c r="AC477" s="371"/>
      <c r="AD477" s="371"/>
      <c r="AE477" s="371"/>
      <c r="AF477" s="371"/>
      <c r="AG477" s="371"/>
      <c r="AH477" s="371"/>
      <c r="AI477" s="371"/>
      <c r="AJ477" s="371"/>
      <c r="AK477" s="371"/>
      <c r="AL477" s="371"/>
      <c r="AM477" s="371"/>
      <c r="AN477" s="371"/>
      <c r="AO477" s="371"/>
      <c r="AP477" s="371"/>
      <c r="AQ477" s="371"/>
      <c r="AR477" s="371"/>
      <c r="AS477" s="371"/>
      <c r="AT477" s="371"/>
      <c r="AU477" s="371"/>
      <c r="AV477" s="371"/>
      <c r="AW477" s="371"/>
      <c r="AX477" s="371"/>
      <c r="AY477" s="371"/>
      <c r="AZ477" s="371"/>
      <c r="BA477" s="373"/>
      <c r="BB477" s="449"/>
      <c r="BC477" s="373"/>
      <c r="BD477" s="373"/>
      <c r="BE477" s="373"/>
      <c r="BF477" s="373"/>
      <c r="BG477" s="373"/>
      <c r="BH477" s="373"/>
      <c r="BI477" s="373"/>
      <c r="BJ477" s="373"/>
      <c r="BK477" s="373"/>
      <c r="BL477" s="373"/>
      <c r="BM477" s="373"/>
      <c r="BN477" s="373"/>
      <c r="BO477" s="373"/>
      <c r="BP477" s="373"/>
      <c r="BQ477" s="373"/>
      <c r="BR477" s="373"/>
      <c r="BS477" s="373"/>
      <c r="BT477" s="373"/>
      <c r="BU477" s="373"/>
      <c r="BV477" s="373"/>
      <c r="BW477" s="373"/>
      <c r="BX477" s="373"/>
      <c r="BY477" s="373"/>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8" customFormat="true" ht="25.15" customHeight="true" x14ac:dyDescent="0.2">
      <c r="C478" s="1074"/>
      <c r="D478" s="1075"/>
      <c r="E478" s="652"/>
      <c r="F478" s="652"/>
      <c r="G478" s="652"/>
      <c r="H478" s="1075" t="s">
        <v>345</v>
      </c>
      <c r="I478" s="1075"/>
      <c r="J478" s="1075"/>
      <c r="K478" s="652"/>
      <c r="L478" s="652"/>
      <c r="M478" s="1075"/>
      <c r="N478" s="1075"/>
      <c r="O478" s="684" t="s">
        <v>231</v>
      </c>
      <c r="P478" s="652"/>
      <c r="Q478" s="652"/>
      <c r="AC478" s="371"/>
      <c r="AD478" s="371"/>
      <c r="AE478" s="371"/>
      <c r="AF478" s="371"/>
      <c r="AG478" s="371"/>
      <c r="AH478" s="371"/>
      <c r="AI478" s="371"/>
      <c r="AJ478" s="371"/>
      <c r="AK478" s="371"/>
      <c r="AL478" s="371"/>
      <c r="AM478" s="371"/>
      <c r="AN478" s="371"/>
      <c r="AO478" s="371"/>
      <c r="AP478" s="371"/>
      <c r="AQ478" s="371"/>
      <c r="AR478" s="371"/>
      <c r="AS478" s="371"/>
      <c r="AT478" s="371"/>
      <c r="AU478" s="371"/>
      <c r="AV478" s="371"/>
      <c r="AW478" s="371"/>
      <c r="AX478" s="371"/>
      <c r="AY478" s="371"/>
      <c r="AZ478" s="371"/>
      <c r="BA478" s="373"/>
      <c r="BB478" s="449"/>
      <c r="BC478" s="373"/>
      <c r="BD478" s="373"/>
      <c r="BE478" s="373"/>
      <c r="BF478" s="373"/>
      <c r="BG478" s="373"/>
      <c r="BH478" s="373"/>
      <c r="BI478" s="373"/>
      <c r="BJ478" s="373"/>
      <c r="BK478" s="373"/>
      <c r="BL478" s="373"/>
      <c r="BM478" s="373"/>
      <c r="BN478" s="373"/>
      <c r="BO478" s="373"/>
      <c r="BP478" s="373"/>
      <c r="BQ478" s="373"/>
      <c r="BR478" s="373"/>
      <c r="BS478" s="373"/>
      <c r="BT478" s="373"/>
      <c r="BU478" s="373"/>
      <c r="BV478" s="373"/>
      <c r="BW478" s="373"/>
      <c r="BX478" s="373"/>
      <c r="BY478" s="373"/>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8" customFormat="true" ht="25.15" customHeight="true" x14ac:dyDescent="0.2">
      <c r="C479" s="1074" t="s">
        <v>345</v>
      </c>
      <c r="D479" s="1075"/>
      <c r="E479" s="1075"/>
      <c r="F479" s="652"/>
      <c r="G479" s="652"/>
      <c r="H479" s="1075"/>
      <c r="I479" s="1075"/>
      <c r="J479" s="685" t="s">
        <v>231</v>
      </c>
      <c r="K479" s="652"/>
      <c r="L479" s="652"/>
      <c r="M479" s="1075" t="s">
        <v>317</v>
      </c>
      <c r="N479" s="1075"/>
      <c r="O479" s="708">
        <v>1.7194223494575509E-5</v>
      </c>
      <c r="P479" s="652"/>
      <c r="Q479" s="652"/>
      <c r="AC479" s="371"/>
      <c r="AD479" s="371"/>
      <c r="AE479" s="371"/>
      <c r="AF479" s="371"/>
      <c r="AG479" s="371"/>
      <c r="AH479" s="371"/>
      <c r="AI479" s="371"/>
      <c r="AJ479" s="371"/>
      <c r="AK479" s="371"/>
      <c r="AL479" s="371"/>
      <c r="AM479" s="371"/>
      <c r="AN479" s="371"/>
      <c r="AO479" s="371"/>
      <c r="AP479" s="371"/>
      <c r="AQ479" s="371"/>
      <c r="AR479" s="371"/>
      <c r="AS479" s="371"/>
      <c r="AT479" s="371"/>
      <c r="AU479" s="371"/>
      <c r="AV479" s="371"/>
      <c r="AW479" s="371"/>
      <c r="AX479" s="371"/>
      <c r="AY479" s="371"/>
      <c r="AZ479" s="371"/>
      <c r="BA479" s="373"/>
      <c r="BB479" s="449"/>
      <c r="BC479" s="373"/>
      <c r="BD479" s="373"/>
      <c r="BE479" s="373"/>
      <c r="BF479" s="373"/>
      <c r="BG479" s="373"/>
      <c r="BH479" s="373"/>
      <c r="BI479" s="373"/>
      <c r="BJ479" s="373"/>
      <c r="BK479" s="373"/>
      <c r="BL479" s="373"/>
      <c r="BM479" s="373"/>
      <c r="BN479" s="373"/>
      <c r="BO479" s="373"/>
      <c r="BP479" s="373"/>
      <c r="BQ479" s="373"/>
      <c r="BR479" s="373"/>
      <c r="BS479" s="373"/>
      <c r="BT479" s="373"/>
      <c r="BU479" s="373"/>
      <c r="BV479" s="373"/>
      <c r="BW479" s="373"/>
      <c r="BX479" s="373"/>
      <c r="BY479" s="373"/>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8" customFormat="true" ht="25.15" customHeight="true" x14ac:dyDescent="0.2">
      <c r="C480" s="1074"/>
      <c r="D480" s="1075"/>
      <c r="E480" s="686" t="s">
        <v>231</v>
      </c>
      <c r="F480" s="652"/>
      <c r="G480" s="652"/>
      <c r="H480" s="1075" t="s">
        <v>317</v>
      </c>
      <c r="I480" s="1075"/>
      <c r="J480" s="700">
        <v>2.5145752903619402E-2</v>
      </c>
      <c r="K480" s="652"/>
      <c r="L480" s="652"/>
      <c r="M480" s="1075" t="s">
        <v>288</v>
      </c>
      <c r="N480" s="1075"/>
      <c r="O480" s="704">
        <v>6.2222599828060468E-4</v>
      </c>
      <c r="P480" s="652"/>
      <c r="Q480" s="652"/>
      <c r="AC480" s="371"/>
      <c r="AD480" s="371"/>
      <c r="AE480" s="371"/>
      <c r="AF480" s="371"/>
      <c r="AG480" s="371"/>
      <c r="AH480" s="371"/>
      <c r="AI480" s="371"/>
      <c r="AJ480" s="371"/>
      <c r="AK480" s="371"/>
      <c r="AL480" s="371"/>
      <c r="AM480" s="371"/>
      <c r="AN480" s="371"/>
      <c r="AO480" s="371"/>
      <c r="AP480" s="371"/>
      <c r="AQ480" s="371"/>
      <c r="AR480" s="371"/>
      <c r="AS480" s="371"/>
      <c r="AT480" s="371"/>
      <c r="AU480" s="371"/>
      <c r="AV480" s="371"/>
      <c r="AW480" s="371"/>
      <c r="AX480" s="371"/>
      <c r="AY480" s="371"/>
      <c r="AZ480" s="371"/>
      <c r="BA480" s="373"/>
      <c r="BB480" s="449"/>
      <c r="BC480" s="373"/>
      <c r="BD480" s="373"/>
      <c r="BE480" s="373"/>
      <c r="BF480" s="373"/>
      <c r="BG480" s="373"/>
      <c r="BH480" s="373"/>
      <c r="BI480" s="373"/>
      <c r="BJ480" s="373"/>
      <c r="BK480" s="373"/>
      <c r="BL480" s="373"/>
      <c r="BM480" s="373"/>
      <c r="BN480" s="373"/>
      <c r="BO480" s="373"/>
      <c r="BP480" s="373"/>
      <c r="BQ480" s="373"/>
      <c r="BR480" s="373"/>
      <c r="BS480" s="373"/>
      <c r="BT480" s="373"/>
      <c r="BU480" s="373"/>
      <c r="BV480" s="373"/>
      <c r="BW480" s="373"/>
      <c r="BX480" s="373"/>
      <c r="BY480" s="373"/>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8" customFormat="true" ht="25.15" customHeight="true" x14ac:dyDescent="0.2">
      <c r="C481" s="1074" t="s">
        <v>317</v>
      </c>
      <c r="D481" s="1075"/>
      <c r="E481" s="699">
        <v>3.0444246940287314E-2</v>
      </c>
      <c r="F481" s="652"/>
      <c r="G481" s="652"/>
      <c r="H481" s="1075" t="s">
        <v>288</v>
      </c>
      <c r="I481" s="1075"/>
      <c r="J481" s="703">
        <v>0.33960495984989025</v>
      </c>
      <c r="K481" s="652"/>
      <c r="L481" s="652"/>
      <c r="M481" s="1075" t="s">
        <v>296</v>
      </c>
      <c r="N481" s="1075"/>
      <c r="O481" s="709">
        <v>5.6888573126761566E-5</v>
      </c>
      <c r="P481" s="652"/>
      <c r="Q481" s="652"/>
      <c r="AC481" s="371"/>
      <c r="AD481" s="371"/>
      <c r="AE481" s="371"/>
      <c r="AF481" s="371"/>
      <c r="AG481" s="371"/>
      <c r="AH481" s="371"/>
      <c r="AI481" s="371"/>
      <c r="AJ481" s="371"/>
      <c r="AK481" s="371"/>
      <c r="AL481" s="371"/>
      <c r="AM481" s="371"/>
      <c r="AN481" s="371"/>
      <c r="AO481" s="371"/>
      <c r="AP481" s="371"/>
      <c r="AQ481" s="371"/>
      <c r="AR481" s="371"/>
      <c r="AS481" s="371"/>
      <c r="AT481" s="371"/>
      <c r="AU481" s="371"/>
      <c r="AV481" s="371"/>
      <c r="AW481" s="371"/>
      <c r="AX481" s="371"/>
      <c r="AY481" s="371"/>
      <c r="AZ481" s="371"/>
      <c r="BA481" s="373"/>
      <c r="BB481" s="449"/>
      <c r="BC481" s="373"/>
      <c r="BD481" s="373"/>
      <c r="BE481" s="373"/>
      <c r="BF481" s="373"/>
      <c r="BG481" s="373"/>
      <c r="BH481" s="373"/>
      <c r="BI481" s="373"/>
      <c r="BJ481" s="373"/>
      <c r="BK481" s="373"/>
      <c r="BL481" s="373"/>
      <c r="BM481" s="373"/>
      <c r="BN481" s="373"/>
      <c r="BO481" s="373"/>
      <c r="BP481" s="373"/>
      <c r="BQ481" s="373"/>
      <c r="BR481" s="373"/>
      <c r="BS481" s="373"/>
      <c r="BT481" s="373"/>
      <c r="BU481" s="373"/>
      <c r="BV481" s="373"/>
      <c r="BW481" s="373"/>
      <c r="BX481" s="373"/>
      <c r="BY481" s="373"/>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8" customFormat="true" ht="25.15" customHeight="true" x14ac:dyDescent="0.2">
      <c r="C482" s="1074" t="s">
        <v>288</v>
      </c>
      <c r="D482" s="1075"/>
      <c r="E482" s="702">
        <v>0.25880157424622202</v>
      </c>
      <c r="F482" s="652"/>
      <c r="G482" s="652"/>
      <c r="H482" s="1075" t="s">
        <v>296</v>
      </c>
      <c r="I482" s="1075"/>
      <c r="J482" s="703">
        <v>0.11428085012124009</v>
      </c>
      <c r="K482" s="652"/>
      <c r="L482" s="652"/>
      <c r="M482" s="1075" t="s">
        <v>344</v>
      </c>
      <c r="N482" s="1075"/>
      <c r="O482" s="709">
        <v>7.7231653985081565E-7</v>
      </c>
      <c r="P482" s="652"/>
      <c r="Q482" s="652"/>
      <c r="AC482" s="371"/>
      <c r="AD482" s="371"/>
      <c r="AE482" s="371"/>
      <c r="AF482" s="371"/>
      <c r="AG482" s="371"/>
      <c r="AH482" s="371"/>
      <c r="AI482" s="371"/>
      <c r="AJ482" s="371"/>
      <c r="AK482" s="371"/>
      <c r="AL482" s="371"/>
      <c r="AM482" s="371"/>
      <c r="AN482" s="371"/>
      <c r="AO482" s="371"/>
      <c r="AP482" s="371"/>
      <c r="AQ482" s="371"/>
      <c r="AR482" s="371"/>
      <c r="AS482" s="371"/>
      <c r="AT482" s="371"/>
      <c r="AU482" s="371"/>
      <c r="AV482" s="371"/>
      <c r="AW482" s="371"/>
      <c r="AX482" s="371"/>
      <c r="AY482" s="371"/>
      <c r="AZ482" s="371"/>
      <c r="BA482" s="373"/>
      <c r="BB482" s="449"/>
      <c r="BC482" s="373"/>
      <c r="BD482" s="373"/>
      <c r="BE482" s="373"/>
      <c r="BF482" s="373"/>
      <c r="BG482" s="373"/>
      <c r="BH482" s="373"/>
      <c r="BI482" s="373"/>
      <c r="BJ482" s="373"/>
      <c r="BK482" s="373"/>
      <c r="BL482" s="373"/>
      <c r="BM482" s="373"/>
      <c r="BN482" s="373"/>
      <c r="BO482" s="373"/>
      <c r="BP482" s="373"/>
      <c r="BQ482" s="373"/>
      <c r="BR482" s="373"/>
      <c r="BS482" s="373"/>
      <c r="BT482" s="373"/>
      <c r="BU482" s="373"/>
      <c r="BV482" s="373"/>
      <c r="BW482" s="373"/>
      <c r="BX482" s="373"/>
      <c r="BY482" s="373"/>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8" customFormat="true" ht="25.15" customHeight="true" x14ac:dyDescent="0.2">
      <c r="C483" s="1074" t="s">
        <v>296</v>
      </c>
      <c r="D483" s="1075"/>
      <c r="E483" s="702">
        <v>8.315457732230544E-2</v>
      </c>
      <c r="F483" s="652"/>
      <c r="G483" s="652"/>
      <c r="H483" s="1075" t="s">
        <v>344</v>
      </c>
      <c r="I483" s="1075"/>
      <c r="J483" s="710">
        <v>3.8320630211973467E-5</v>
      </c>
      <c r="K483" s="652"/>
      <c r="L483" s="652"/>
      <c r="M483" s="1075" t="s">
        <v>315</v>
      </c>
      <c r="N483" s="1075"/>
      <c r="O483" s="709">
        <v>9.812302920909658E-6</v>
      </c>
      <c r="P483" s="652"/>
      <c r="Q483" s="652"/>
      <c r="AC483" s="371"/>
      <c r="AD483" s="371"/>
      <c r="AE483" s="371"/>
      <c r="AF483" s="371"/>
      <c r="AG483" s="371"/>
      <c r="AH483" s="371"/>
      <c r="AI483" s="371"/>
      <c r="AJ483" s="371"/>
      <c r="AK483" s="371"/>
      <c r="AL483" s="371"/>
      <c r="AM483" s="371"/>
      <c r="AN483" s="371"/>
      <c r="AO483" s="371"/>
      <c r="AP483" s="371"/>
      <c r="AQ483" s="371"/>
      <c r="AR483" s="371"/>
      <c r="AS483" s="371"/>
      <c r="AT483" s="371"/>
      <c r="AU483" s="371"/>
      <c r="AV483" s="371"/>
      <c r="AW483" s="371"/>
      <c r="AX483" s="371"/>
      <c r="AY483" s="371"/>
      <c r="AZ483" s="371"/>
      <c r="BA483" s="373"/>
      <c r="BB483" s="449"/>
      <c r="BC483" s="373"/>
      <c r="BD483" s="373"/>
      <c r="BE483" s="373"/>
      <c r="BF483" s="373"/>
      <c r="BG483" s="373"/>
      <c r="BH483" s="373"/>
      <c r="BI483" s="373"/>
      <c r="BJ483" s="373"/>
      <c r="BK483" s="373"/>
      <c r="BL483" s="373"/>
      <c r="BM483" s="373"/>
      <c r="BN483" s="373"/>
      <c r="BO483" s="373"/>
      <c r="BP483" s="373"/>
      <c r="BQ483" s="373"/>
      <c r="BR483" s="373"/>
      <c r="BS483" s="373"/>
      <c r="BT483" s="373"/>
      <c r="BU483" s="373"/>
      <c r="BV483" s="373"/>
      <c r="BW483" s="373"/>
      <c r="BX483" s="373"/>
      <c r="BY483" s="373"/>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8" customFormat="true" ht="25.15" customHeight="true" x14ac:dyDescent="0.2">
      <c r="C484" s="1074" t="s">
        <v>344</v>
      </c>
      <c r="D484" s="1075"/>
      <c r="E484" s="711">
        <v>1.4296271245035023E-8</v>
      </c>
      <c r="F484" s="652"/>
      <c r="G484" s="652"/>
      <c r="H484" s="1075" t="s">
        <v>309</v>
      </c>
      <c r="I484" s="1075"/>
      <c r="J484" s="703">
        <v>5.3831309262339949E-2</v>
      </c>
      <c r="K484" s="652"/>
      <c r="L484" s="652"/>
      <c r="M484" s="1075" t="s">
        <v>287</v>
      </c>
      <c r="N484" s="1075"/>
      <c r="O484" s="709">
        <v>8.663689331029839E-7</v>
      </c>
      <c r="P484" s="652"/>
      <c r="Q484" s="652"/>
      <c r="AC484" s="371"/>
      <c r="AD484" s="371"/>
      <c r="AE484" s="371"/>
      <c r="AF484" s="371"/>
      <c r="AG484" s="371"/>
      <c r="AH484" s="371"/>
      <c r="AI484" s="371"/>
      <c r="AJ484" s="371"/>
      <c r="AK484" s="371"/>
      <c r="AL484" s="371"/>
      <c r="AM484" s="371"/>
      <c r="AN484" s="371"/>
      <c r="AO484" s="371"/>
      <c r="AP484" s="371"/>
      <c r="AQ484" s="371"/>
      <c r="AR484" s="371"/>
      <c r="AS484" s="371"/>
      <c r="AT484" s="371"/>
      <c r="AU484" s="371"/>
      <c r="AV484" s="371"/>
      <c r="AW484" s="371"/>
      <c r="AX484" s="371"/>
      <c r="AY484" s="371"/>
      <c r="AZ484" s="371"/>
      <c r="BA484" s="373"/>
      <c r="BB484" s="449"/>
      <c r="BC484" s="373"/>
      <c r="BD484" s="373"/>
      <c r="BE484" s="373"/>
      <c r="BF484" s="373"/>
      <c r="BG484" s="373"/>
      <c r="BH484" s="373"/>
      <c r="BI484" s="373"/>
      <c r="BJ484" s="373"/>
      <c r="BK484" s="373"/>
      <c r="BL484" s="373"/>
      <c r="BM484" s="373"/>
      <c r="BN484" s="373"/>
      <c r="BO484" s="373"/>
      <c r="BP484" s="373"/>
      <c r="BQ484" s="373"/>
      <c r="BR484" s="373"/>
      <c r="BS484" s="373"/>
      <c r="BT484" s="373"/>
      <c r="BU484" s="373"/>
      <c r="BV484" s="373"/>
      <c r="BW484" s="373"/>
      <c r="BX484" s="373"/>
      <c r="BY484" s="373"/>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8" customFormat="true" ht="25.15" customHeight="true" x14ac:dyDescent="0.2">
      <c r="C485" s="1074" t="s">
        <v>309</v>
      </c>
      <c r="D485" s="1075"/>
      <c r="E485" s="702">
        <v>5.980232112834756E-2</v>
      </c>
      <c r="F485" s="652"/>
      <c r="G485" s="652"/>
      <c r="H485" s="1075" t="s">
        <v>315</v>
      </c>
      <c r="I485" s="1075"/>
      <c r="J485" s="703">
        <v>4.3995365199191665E-2</v>
      </c>
      <c r="K485" s="652"/>
      <c r="L485" s="652"/>
      <c r="M485" s="1075" t="s">
        <v>273</v>
      </c>
      <c r="N485" s="1075"/>
      <c r="O485" s="704">
        <v>0.9965143108006046</v>
      </c>
      <c r="P485" s="652"/>
      <c r="Q485" s="652"/>
      <c r="AC485" s="371"/>
      <c r="AD485" s="371"/>
      <c r="AE485" s="371"/>
      <c r="AF485" s="371"/>
      <c r="AG485" s="371"/>
      <c r="AH485" s="371"/>
      <c r="AI485" s="371"/>
      <c r="AJ485" s="371"/>
      <c r="AK485" s="371"/>
      <c r="AL485" s="371"/>
      <c r="AM485" s="371"/>
      <c r="AN485" s="371"/>
      <c r="AO485" s="371"/>
      <c r="AP485" s="371"/>
      <c r="AQ485" s="371"/>
      <c r="AR485" s="371"/>
      <c r="AS485" s="371"/>
      <c r="AT485" s="371"/>
      <c r="AU485" s="371"/>
      <c r="AV485" s="371"/>
      <c r="AW485" s="371"/>
      <c r="AX485" s="371"/>
      <c r="AY485" s="371"/>
      <c r="AZ485" s="371"/>
      <c r="BA485" s="373"/>
      <c r="BB485" s="449"/>
      <c r="BC485" s="373"/>
      <c r="BD485" s="373"/>
      <c r="BE485" s="373"/>
      <c r="BF485" s="373"/>
      <c r="BG485" s="373"/>
      <c r="BH485" s="373"/>
      <c r="BI485" s="373"/>
      <c r="BJ485" s="373"/>
      <c r="BK485" s="373"/>
      <c r="BL485" s="373"/>
      <c r="BM485" s="373"/>
      <c r="BN485" s="373"/>
      <c r="BO485" s="373"/>
      <c r="BP485" s="373"/>
      <c r="BQ485" s="373"/>
      <c r="BR485" s="373"/>
      <c r="BS485" s="373"/>
      <c r="BT485" s="373"/>
      <c r="BU485" s="373"/>
      <c r="BV485" s="373"/>
      <c r="BW485" s="373"/>
      <c r="BX485" s="373"/>
      <c r="BY485" s="373"/>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8" customFormat="true" ht="25.15" customHeight="true" x14ac:dyDescent="0.2">
      <c r="C486" s="1074" t="s">
        <v>315</v>
      </c>
      <c r="D486" s="1075"/>
      <c r="E486" s="702">
        <v>5.1328868740068929E-2</v>
      </c>
      <c r="F486" s="652"/>
      <c r="G486" s="652"/>
      <c r="H486" s="1075" t="s">
        <v>287</v>
      </c>
      <c r="I486" s="1075"/>
      <c r="J486" s="703">
        <v>0.35470447743164024</v>
      </c>
      <c r="K486" s="652"/>
      <c r="L486" s="652"/>
      <c r="M486" s="1075" t="s">
        <v>284</v>
      </c>
      <c r="N486" s="1075"/>
      <c r="O486" s="704">
        <v>0.97136219297342341</v>
      </c>
      <c r="P486" s="652"/>
      <c r="Q486" s="652"/>
      <c r="AC486" s="371"/>
      <c r="AD486" s="371"/>
      <c r="AE486" s="371"/>
      <c r="AF486" s="371"/>
      <c r="AG486" s="371"/>
      <c r="AH486" s="371"/>
      <c r="AI486" s="371"/>
      <c r="AJ486" s="371"/>
      <c r="AK486" s="371"/>
      <c r="AL486" s="371"/>
      <c r="AM486" s="371"/>
      <c r="AN486" s="371"/>
      <c r="AO486" s="371"/>
      <c r="AP486" s="371"/>
      <c r="AQ486" s="371"/>
      <c r="AR486" s="371"/>
      <c r="AS486" s="371"/>
      <c r="AT486" s="371"/>
      <c r="AU486" s="371"/>
      <c r="AV486" s="371"/>
      <c r="AW486" s="371"/>
      <c r="AX486" s="371"/>
      <c r="AY486" s="371"/>
      <c r="AZ486" s="371"/>
      <c r="BA486" s="373"/>
      <c r="BB486" s="449"/>
      <c r="BC486" s="373"/>
      <c r="BD486" s="373"/>
      <c r="BE486" s="373"/>
      <c r="BF486" s="373"/>
      <c r="BG486" s="373"/>
      <c r="BH486" s="373"/>
      <c r="BI486" s="373"/>
      <c r="BJ486" s="373"/>
      <c r="BK486" s="373"/>
      <c r="BL486" s="373"/>
      <c r="BM486" s="373"/>
      <c r="BN486" s="373"/>
      <c r="BO486" s="373"/>
      <c r="BP486" s="373"/>
      <c r="BQ486" s="373"/>
      <c r="BR486" s="373"/>
      <c r="BS486" s="373"/>
      <c r="BT486" s="373"/>
      <c r="BU486" s="373"/>
      <c r="BV486" s="373"/>
      <c r="BW486" s="373"/>
      <c r="BX486" s="373"/>
      <c r="BY486" s="373"/>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8" customFormat="true" ht="25.15" customHeight="true" x14ac:dyDescent="0.2">
      <c r="C487" s="1074" t="s">
        <v>287</v>
      </c>
      <c r="D487" s="1075"/>
      <c r="E487" s="702">
        <v>0.48336410568051474</v>
      </c>
      <c r="F487" s="652"/>
      <c r="G487" s="652"/>
      <c r="H487" s="1075" t="s">
        <v>273</v>
      </c>
      <c r="I487" s="1075"/>
      <c r="J487" s="703">
        <v>5.0100602563340445E-3</v>
      </c>
      <c r="K487" s="652"/>
      <c r="L487" s="652"/>
      <c r="M487" s="1075" t="s">
        <v>281</v>
      </c>
      <c r="N487" s="1075"/>
      <c r="O487" s="704">
        <v>0.97611850348948936</v>
      </c>
      <c r="P487" s="652"/>
      <c r="Q487" s="652"/>
      <c r="AC487" s="371"/>
      <c r="AD487" s="371"/>
      <c r="AE487" s="371"/>
      <c r="AF487" s="371"/>
      <c r="AG487" s="371"/>
      <c r="AH487" s="371"/>
      <c r="AI487" s="371"/>
      <c r="AJ487" s="371"/>
      <c r="AK487" s="371"/>
      <c r="AL487" s="371"/>
      <c r="AM487" s="371"/>
      <c r="AN487" s="371"/>
      <c r="AO487" s="371"/>
      <c r="AP487" s="371"/>
      <c r="AQ487" s="371"/>
      <c r="AR487" s="371"/>
      <c r="AS487" s="371"/>
      <c r="AT487" s="371"/>
      <c r="AU487" s="371"/>
      <c r="AV487" s="371"/>
      <c r="AW487" s="371"/>
      <c r="AX487" s="371"/>
      <c r="AY487" s="371"/>
      <c r="AZ487" s="371"/>
      <c r="BA487" s="373"/>
      <c r="BB487" s="449"/>
      <c r="BC487" s="373"/>
      <c r="BD487" s="373"/>
      <c r="BE487" s="373"/>
      <c r="BF487" s="373"/>
      <c r="BG487" s="373"/>
      <c r="BH487" s="373"/>
      <c r="BI487" s="373"/>
      <c r="BJ487" s="373"/>
      <c r="BK487" s="373"/>
      <c r="BL487" s="373"/>
      <c r="BM487" s="373"/>
      <c r="BN487" s="373"/>
      <c r="BO487" s="373"/>
      <c r="BP487" s="373"/>
      <c r="BQ487" s="373"/>
      <c r="BR487" s="373"/>
      <c r="BS487" s="373"/>
      <c r="BT487" s="373"/>
      <c r="BU487" s="373"/>
      <c r="BV487" s="373"/>
      <c r="BW487" s="373"/>
      <c r="BX487" s="373"/>
      <c r="BY487" s="373"/>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8" customFormat="true" ht="25.15" customHeight="true" x14ac:dyDescent="0.2">
      <c r="C488" s="1074" t="s">
        <v>273</v>
      </c>
      <c r="D488" s="1075"/>
      <c r="E488" s="711">
        <v>5.5459026830365455E-6</v>
      </c>
      <c r="F488" s="652"/>
      <c r="G488" s="652"/>
      <c r="H488" s="1075" t="s">
        <v>284</v>
      </c>
      <c r="I488" s="1075"/>
      <c r="J488" s="703">
        <v>3.3138532849621608E-2</v>
      </c>
      <c r="K488" s="652"/>
      <c r="L488" s="652"/>
      <c r="M488" s="1075" t="s">
        <v>280</v>
      </c>
      <c r="N488" s="1075"/>
      <c r="O488" s="704">
        <v>0.99604266744582337</v>
      </c>
      <c r="P488" s="652"/>
      <c r="Q488" s="652"/>
      <c r="AC488" s="371"/>
      <c r="AD488" s="371"/>
      <c r="AE488" s="371"/>
      <c r="AF488" s="371"/>
      <c r="AG488" s="371"/>
      <c r="AH488" s="371"/>
      <c r="AI488" s="371"/>
      <c r="AJ488" s="371"/>
      <c r="AK488" s="371"/>
      <c r="AL488" s="371"/>
      <c r="AM488" s="371"/>
      <c r="AN488" s="371"/>
      <c r="AO488" s="371"/>
      <c r="AP488" s="371"/>
      <c r="AQ488" s="371"/>
      <c r="AR488" s="371"/>
      <c r="AS488" s="371"/>
      <c r="AT488" s="371"/>
      <c r="AU488" s="371"/>
      <c r="AV488" s="371"/>
      <c r="AW488" s="371"/>
      <c r="AX488" s="371"/>
      <c r="AY488" s="371"/>
      <c r="AZ488" s="371"/>
      <c r="BA488" s="373"/>
      <c r="BB488" s="449"/>
      <c r="BC488" s="373"/>
      <c r="BD488" s="373"/>
      <c r="BE488" s="373"/>
      <c r="BF488" s="373"/>
      <c r="BG488" s="373"/>
      <c r="BH488" s="373"/>
      <c r="BI488" s="373"/>
      <c r="BJ488" s="373"/>
      <c r="BK488" s="373"/>
      <c r="BL488" s="373"/>
      <c r="BM488" s="373"/>
      <c r="BN488" s="373"/>
      <c r="BO488" s="373"/>
      <c r="BP488" s="373"/>
      <c r="BQ488" s="373"/>
      <c r="BR488" s="373"/>
      <c r="BS488" s="373"/>
      <c r="BT488" s="373"/>
      <c r="BU488" s="373"/>
      <c r="BV488" s="373"/>
      <c r="BW488" s="373"/>
      <c r="BX488" s="373"/>
      <c r="BY488" s="373"/>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8" customFormat="true" ht="25.15" customHeight="true" x14ac:dyDescent="0.2">
      <c r="C489" s="1074" t="s">
        <v>284</v>
      </c>
      <c r="D489" s="1075"/>
      <c r="E489" s="702">
        <v>1.8747320632345483E-2</v>
      </c>
      <c r="F489" s="652"/>
      <c r="G489" s="652"/>
      <c r="H489" s="1075" t="s">
        <v>281</v>
      </c>
      <c r="I489" s="1075"/>
      <c r="J489" s="710">
        <v>9.4464148392391039E-6</v>
      </c>
      <c r="K489" s="652"/>
      <c r="L489" s="652"/>
      <c r="M489" s="1075" t="s">
        <v>275</v>
      </c>
      <c r="N489" s="1075"/>
      <c r="O489" s="704">
        <v>0.99644362751435345</v>
      </c>
      <c r="P489" s="652"/>
      <c r="Q489" s="652"/>
      <c r="AC489" s="371"/>
      <c r="AD489" s="371"/>
      <c r="AE489" s="371"/>
      <c r="AF489" s="371"/>
      <c r="AG489" s="371"/>
      <c r="AH489" s="371"/>
      <c r="AI489" s="371"/>
      <c r="AJ489" s="371"/>
      <c r="AK489" s="371"/>
      <c r="AL489" s="371"/>
      <c r="AM489" s="371"/>
      <c r="AN489" s="371"/>
      <c r="AO489" s="371"/>
      <c r="AP489" s="371"/>
      <c r="AQ489" s="371"/>
      <c r="AR489" s="371"/>
      <c r="AS489" s="371"/>
      <c r="AT489" s="371"/>
      <c r="AU489" s="371"/>
      <c r="AV489" s="371"/>
      <c r="AW489" s="371"/>
      <c r="AX489" s="371"/>
      <c r="AY489" s="371"/>
      <c r="AZ489" s="371"/>
      <c r="BA489" s="373"/>
      <c r="BB489" s="449"/>
      <c r="BC489" s="373"/>
      <c r="BD489" s="373"/>
      <c r="BE489" s="373"/>
      <c r="BF489" s="373"/>
      <c r="BG489" s="373"/>
      <c r="BH489" s="373"/>
      <c r="BI489" s="373"/>
      <c r="BJ489" s="373"/>
      <c r="BK489" s="373"/>
      <c r="BL489" s="373"/>
      <c r="BM489" s="373"/>
      <c r="BN489" s="373"/>
      <c r="BO489" s="373"/>
      <c r="BP489" s="373"/>
      <c r="BQ489" s="373"/>
      <c r="BR489" s="373"/>
      <c r="BS489" s="373"/>
      <c r="BT489" s="373"/>
      <c r="BU489" s="373"/>
      <c r="BV489" s="373"/>
      <c r="BW489" s="373"/>
      <c r="BX489" s="373"/>
      <c r="BY489" s="373"/>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8" customFormat="true" ht="25.15" customHeight="true" x14ac:dyDescent="0.2">
      <c r="C490" s="1074" t="s">
        <v>281</v>
      </c>
      <c r="D490" s="1075"/>
      <c r="E490" s="702">
        <v>9.9105815678272487E-3</v>
      </c>
      <c r="F490" s="652"/>
      <c r="G490" s="652"/>
      <c r="H490" s="1075" t="s">
        <v>280</v>
      </c>
      <c r="I490" s="1075"/>
      <c r="J490" s="703">
        <v>3.4380726026328528E-3</v>
      </c>
      <c r="K490" s="652"/>
      <c r="L490" s="652"/>
      <c r="M490" s="1075" t="s">
        <v>278</v>
      </c>
      <c r="N490" s="1075"/>
      <c r="O490" s="704">
        <v>0.99635045064792549</v>
      </c>
      <c r="P490" s="652"/>
      <c r="Q490" s="652"/>
      <c r="AC490" s="371"/>
      <c r="AD490" s="371"/>
      <c r="AE490" s="371"/>
      <c r="AF490" s="371"/>
      <c r="AG490" s="371"/>
      <c r="AH490" s="371"/>
      <c r="AI490" s="371"/>
      <c r="AJ490" s="371"/>
      <c r="AK490" s="371"/>
      <c r="AL490" s="371"/>
      <c r="AM490" s="371"/>
      <c r="AN490" s="371"/>
      <c r="AO490" s="371"/>
      <c r="AP490" s="371"/>
      <c r="AQ490" s="371"/>
      <c r="AR490" s="371"/>
      <c r="AS490" s="371"/>
      <c r="AT490" s="371"/>
      <c r="AU490" s="371"/>
      <c r="AV490" s="371"/>
      <c r="AW490" s="371"/>
      <c r="AX490" s="371"/>
      <c r="AY490" s="371"/>
      <c r="AZ490" s="371"/>
      <c r="BA490" s="373"/>
      <c r="BB490" s="449"/>
      <c r="BC490" s="373"/>
      <c r="BD490" s="373"/>
      <c r="BE490" s="373"/>
      <c r="BF490" s="373"/>
      <c r="BG490" s="373"/>
      <c r="BH490" s="373"/>
      <c r="BI490" s="373"/>
      <c r="BJ490" s="373"/>
      <c r="BK490" s="373"/>
      <c r="BL490" s="373"/>
      <c r="BM490" s="373"/>
      <c r="BN490" s="373"/>
      <c r="BO490" s="373"/>
      <c r="BP490" s="373"/>
      <c r="BQ490" s="373"/>
      <c r="BR490" s="373"/>
      <c r="BS490" s="373"/>
      <c r="BT490" s="373"/>
      <c r="BU490" s="373"/>
      <c r="BV490" s="373"/>
      <c r="BW490" s="373"/>
      <c r="BX490" s="373"/>
      <c r="BY490" s="373"/>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8" customFormat="true" ht="25.15" customHeight="true" x14ac:dyDescent="0.2">
      <c r="C491" s="1074" t="s">
        <v>280</v>
      </c>
      <c r="D491" s="1075"/>
      <c r="E491" s="711">
        <v>9.3409101315676497E-5</v>
      </c>
      <c r="F491" s="652"/>
      <c r="G491" s="652"/>
      <c r="H491" s="1075" t="s">
        <v>275</v>
      </c>
      <c r="I491" s="1075"/>
      <c r="J491" s="703">
        <v>4.6516096149023817E-3</v>
      </c>
      <c r="K491" s="652"/>
      <c r="L491" s="652"/>
      <c r="M491" s="1075" t="s">
        <v>304</v>
      </c>
      <c r="N491" s="1075"/>
      <c r="O491" s="709">
        <v>5.7963934785755432E-6</v>
      </c>
      <c r="P491" s="652"/>
      <c r="Q491" s="652"/>
      <c r="AC491" s="371"/>
      <c r="AD491" s="371"/>
      <c r="AE491" s="371"/>
      <c r="AF491" s="371"/>
      <c r="AG491" s="371"/>
      <c r="AH491" s="371"/>
      <c r="AI491" s="371"/>
      <c r="AJ491" s="371"/>
      <c r="AK491" s="371"/>
      <c r="AL491" s="371"/>
      <c r="AM491" s="371"/>
      <c r="AN491" s="371"/>
      <c r="AO491" s="371"/>
      <c r="AP491" s="371"/>
      <c r="AQ491" s="371"/>
      <c r="AR491" s="371"/>
      <c r="AS491" s="371"/>
      <c r="AT491" s="371"/>
      <c r="AU491" s="371"/>
      <c r="AV491" s="371"/>
      <c r="AW491" s="371"/>
      <c r="AX491" s="371"/>
      <c r="AY491" s="371"/>
      <c r="AZ491" s="371"/>
      <c r="BA491" s="373"/>
      <c r="BB491" s="449"/>
      <c r="BC491" s="373"/>
      <c r="BD491" s="373"/>
      <c r="BE491" s="373"/>
      <c r="BF491" s="373"/>
      <c r="BG491" s="373"/>
      <c r="BH491" s="373"/>
      <c r="BI491" s="373"/>
      <c r="BJ491" s="373"/>
      <c r="BK491" s="373"/>
      <c r="BL491" s="373"/>
      <c r="BM491" s="373"/>
      <c r="BN491" s="373"/>
      <c r="BO491" s="373"/>
      <c r="BP491" s="373"/>
      <c r="BQ491" s="373"/>
      <c r="BR491" s="373"/>
      <c r="BS491" s="373"/>
      <c r="BT491" s="373"/>
      <c r="BU491" s="373"/>
      <c r="BV491" s="373"/>
      <c r="BW491" s="373"/>
      <c r="BX491" s="373"/>
      <c r="BY491" s="373"/>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8" customFormat="true" ht="25.15" customHeight="true" x14ac:dyDescent="0.2">
      <c r="C492" s="1074" t="s">
        <v>275</v>
      </c>
      <c r="D492" s="1075"/>
      <c r="E492" s="711">
        <v>1.1993339157440336E-10</v>
      </c>
      <c r="F492" s="652"/>
      <c r="G492" s="652"/>
      <c r="H492" s="1075" t="s">
        <v>278</v>
      </c>
      <c r="I492" s="1075"/>
      <c r="J492" s="703">
        <v>1.9604351639308289E-3</v>
      </c>
      <c r="K492" s="652"/>
      <c r="L492" s="652"/>
      <c r="M492" s="1075" t="s">
        <v>303</v>
      </c>
      <c r="N492" s="1075"/>
      <c r="O492" s="709">
        <v>9.9567559128949877E-5</v>
      </c>
      <c r="P492" s="652"/>
      <c r="Q492" s="652"/>
      <c r="AC492" s="371"/>
      <c r="AD492" s="371"/>
      <c r="AE492" s="371"/>
      <c r="AF492" s="371"/>
      <c r="AG492" s="371"/>
      <c r="AH492" s="371"/>
      <c r="AI492" s="371"/>
      <c r="AJ492" s="371"/>
      <c r="AK492" s="371"/>
      <c r="AL492" s="371"/>
      <c r="AM492" s="371"/>
      <c r="AN492" s="371"/>
      <c r="AO492" s="371"/>
      <c r="AP492" s="371"/>
      <c r="AQ492" s="371"/>
      <c r="AR492" s="371"/>
      <c r="AS492" s="371"/>
      <c r="AT492" s="371"/>
      <c r="AU492" s="371"/>
      <c r="AV492" s="371"/>
      <c r="AW492" s="371"/>
      <c r="AX492" s="371"/>
      <c r="AY492" s="371"/>
      <c r="AZ492" s="371"/>
      <c r="BA492" s="373"/>
      <c r="BB492" s="449"/>
      <c r="BC492" s="373"/>
      <c r="BD492" s="373"/>
      <c r="BE492" s="373"/>
      <c r="BF492" s="373"/>
      <c r="BG492" s="373"/>
      <c r="BH492" s="373"/>
      <c r="BI492" s="373"/>
      <c r="BJ492" s="373"/>
      <c r="BK492" s="373"/>
      <c r="BL492" s="373"/>
      <c r="BM492" s="373"/>
      <c r="BN492" s="373"/>
      <c r="BO492" s="373"/>
      <c r="BP492" s="373"/>
      <c r="BQ492" s="373"/>
      <c r="BR492" s="373"/>
      <c r="BS492" s="373"/>
      <c r="BT492" s="373"/>
      <c r="BU492" s="373"/>
      <c r="BV492" s="373"/>
      <c r="BW492" s="373"/>
      <c r="BX492" s="373"/>
      <c r="BY492" s="373"/>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8" customFormat="true" ht="25.15" customHeight="true" x14ac:dyDescent="0.2">
      <c r="C493" s="1074" t="s">
        <v>278</v>
      </c>
      <c r="D493" s="1075"/>
      <c r="E493" s="702">
        <v>2.7591571806867186E-4</v>
      </c>
      <c r="F493" s="652"/>
      <c r="G493" s="652"/>
      <c r="H493" s="1075" t="s">
        <v>304</v>
      </c>
      <c r="I493" s="1075"/>
      <c r="J493" s="703">
        <v>7.0882647573673768E-2</v>
      </c>
      <c r="K493" s="652"/>
      <c r="L493" s="652"/>
      <c r="M493" s="1075" t="s">
        <v>291</v>
      </c>
      <c r="N493" s="1075"/>
      <c r="O493" s="704">
        <v>4.547897570792092E-4</v>
      </c>
      <c r="P493" s="652"/>
      <c r="Q493" s="652"/>
      <c r="AC493" s="371"/>
      <c r="AD493" s="371"/>
      <c r="AE493" s="371"/>
      <c r="AF493" s="371"/>
      <c r="AG493" s="371"/>
      <c r="AH493" s="371"/>
      <c r="AI493" s="371"/>
      <c r="AJ493" s="371"/>
      <c r="AK493" s="371"/>
      <c r="AL493" s="371"/>
      <c r="AM493" s="371"/>
      <c r="AN493" s="371"/>
      <c r="AO493" s="371"/>
      <c r="AP493" s="371"/>
      <c r="AQ493" s="371"/>
      <c r="AR493" s="371"/>
      <c r="AS493" s="371"/>
      <c r="AT493" s="371"/>
      <c r="AU493" s="371"/>
      <c r="AV493" s="371"/>
      <c r="AW493" s="371"/>
      <c r="AX493" s="371"/>
      <c r="AY493" s="371"/>
      <c r="AZ493" s="371"/>
      <c r="BA493" s="373"/>
      <c r="BB493" s="449"/>
      <c r="BC493" s="373"/>
      <c r="BD493" s="373"/>
      <c r="BE493" s="373"/>
      <c r="BF493" s="373"/>
      <c r="BG493" s="373"/>
      <c r="BH493" s="373"/>
      <c r="BI493" s="373"/>
      <c r="BJ493" s="373"/>
      <c r="BK493" s="373"/>
      <c r="BL493" s="373"/>
      <c r="BM493" s="373"/>
      <c r="BN493" s="373"/>
      <c r="BO493" s="373"/>
      <c r="BP493" s="373"/>
      <c r="BQ493" s="373"/>
      <c r="BR493" s="373"/>
      <c r="BS493" s="373"/>
      <c r="BT493" s="373"/>
      <c r="BU493" s="373"/>
      <c r="BV493" s="373"/>
      <c r="BW493" s="373"/>
      <c r="BX493" s="373"/>
      <c r="BY493" s="373"/>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8" customFormat="true" ht="25.15" customHeight="true" x14ac:dyDescent="0.2">
      <c r="C494" s="1074" t="s">
        <v>304</v>
      </c>
      <c r="D494" s="1075"/>
      <c r="E494" s="702">
        <v>2.2332958947566359E-2</v>
      </c>
      <c r="F494" s="652"/>
      <c r="G494" s="652"/>
      <c r="H494" s="1075" t="s">
        <v>303</v>
      </c>
      <c r="I494" s="1075"/>
      <c r="J494" s="703">
        <v>6.5005127834404861E-2</v>
      </c>
      <c r="K494" s="652"/>
      <c r="L494" s="652"/>
      <c r="M494" s="1075" t="s">
        <v>335</v>
      </c>
      <c r="N494" s="1075"/>
      <c r="O494" s="709">
        <v>1.1458171576172426E-5</v>
      </c>
      <c r="P494" s="652"/>
      <c r="Q494" s="652"/>
      <c r="AC494" s="371"/>
      <c r="AD494" s="371"/>
      <c r="AE494" s="371"/>
      <c r="AF494" s="371"/>
      <c r="AG494" s="371"/>
      <c r="AH494" s="371"/>
      <c r="AI494" s="371"/>
      <c r="AJ494" s="371"/>
      <c r="AK494" s="371"/>
      <c r="AL494" s="371"/>
      <c r="AM494" s="371"/>
      <c r="AN494" s="371"/>
      <c r="AO494" s="371"/>
      <c r="AP494" s="371"/>
      <c r="AQ494" s="371"/>
      <c r="AR494" s="371"/>
      <c r="AS494" s="371"/>
      <c r="AT494" s="371"/>
      <c r="AU494" s="371"/>
      <c r="AV494" s="371"/>
      <c r="AW494" s="371"/>
      <c r="AX494" s="371"/>
      <c r="AY494" s="371"/>
      <c r="AZ494" s="371"/>
      <c r="BA494" s="373"/>
      <c r="BB494" s="449"/>
      <c r="BC494" s="373"/>
      <c r="BD494" s="373"/>
      <c r="BE494" s="373"/>
      <c r="BF494" s="373"/>
      <c r="BG494" s="373"/>
      <c r="BH494" s="373"/>
      <c r="BI494" s="373"/>
      <c r="BJ494" s="373"/>
      <c r="BK494" s="373"/>
      <c r="BL494" s="373"/>
      <c r="BM494" s="373"/>
      <c r="BN494" s="373"/>
      <c r="BO494" s="373"/>
      <c r="BP494" s="373"/>
      <c r="BQ494" s="373"/>
      <c r="BR494" s="373"/>
      <c r="BS494" s="373"/>
      <c r="BT494" s="373"/>
      <c r="BU494" s="373"/>
      <c r="BV494" s="373"/>
      <c r="BW494" s="373"/>
      <c r="BX494" s="373"/>
      <c r="BY494" s="373"/>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8" customFormat="true" ht="25.15" customHeight="true" x14ac:dyDescent="0.2">
      <c r="C495" s="1074" t="s">
        <v>303</v>
      </c>
      <c r="D495" s="1075"/>
      <c r="E495" s="702">
        <v>8.6876689019882838E-2</v>
      </c>
      <c r="F495" s="652"/>
      <c r="G495" s="652"/>
      <c r="H495" s="1075" t="s">
        <v>291</v>
      </c>
      <c r="I495" s="1075"/>
      <c r="J495" s="703">
        <v>0.20977974191390983</v>
      </c>
      <c r="K495" s="652"/>
      <c r="L495" s="652"/>
      <c r="M495" s="1075" t="s">
        <v>277</v>
      </c>
      <c r="N495" s="1075"/>
      <c r="O495" s="709">
        <v>2.220426369753856E-5</v>
      </c>
      <c r="P495" s="652"/>
      <c r="Q495" s="652"/>
      <c r="AC495" s="371"/>
      <c r="AD495" s="371"/>
      <c r="AE495" s="371"/>
      <c r="AF495" s="371"/>
      <c r="AG495" s="371"/>
      <c r="AH495" s="371"/>
      <c r="AI495" s="371"/>
      <c r="AJ495" s="371"/>
      <c r="AK495" s="371"/>
      <c r="AL495" s="371"/>
      <c r="AM495" s="371"/>
      <c r="AN495" s="371"/>
      <c r="AO495" s="371"/>
      <c r="AP495" s="371"/>
      <c r="AQ495" s="371"/>
      <c r="AR495" s="371"/>
      <c r="AS495" s="371"/>
      <c r="AT495" s="371"/>
      <c r="AU495" s="371"/>
      <c r="AV495" s="371"/>
      <c r="AW495" s="371"/>
      <c r="AX495" s="371"/>
      <c r="AY495" s="371"/>
      <c r="AZ495" s="371"/>
      <c r="BA495" s="373"/>
      <c r="BB495" s="449"/>
      <c r="BC495" s="373"/>
      <c r="BD495" s="373"/>
      <c r="BE495" s="373"/>
      <c r="BF495" s="373"/>
      <c r="BG495" s="373"/>
      <c r="BH495" s="373"/>
      <c r="BI495" s="373"/>
      <c r="BJ495" s="373"/>
      <c r="BK495" s="373"/>
      <c r="BL495" s="373"/>
      <c r="BM495" s="373"/>
      <c r="BN495" s="373"/>
      <c r="BO495" s="373"/>
      <c r="BP495" s="373"/>
      <c r="BQ495" s="373"/>
      <c r="BR495" s="373"/>
      <c r="BS495" s="373"/>
      <c r="BT495" s="373"/>
      <c r="BU495" s="373"/>
      <c r="BV495" s="373"/>
      <c r="BW495" s="373"/>
      <c r="BX495" s="373"/>
      <c r="BY495" s="373"/>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8" customFormat="true" ht="25.15" customHeight="true" x14ac:dyDescent="0.2">
      <c r="C496" s="1074" t="s">
        <v>291</v>
      </c>
      <c r="D496" s="1075"/>
      <c r="E496" s="702">
        <v>0.10300707285276396</v>
      </c>
      <c r="F496" s="652"/>
      <c r="G496" s="652"/>
      <c r="H496" s="1075" t="s">
        <v>335</v>
      </c>
      <c r="I496" s="1075"/>
      <c r="J496" s="703">
        <v>3.7282881652683564E-4</v>
      </c>
      <c r="K496" s="652"/>
      <c r="L496" s="652"/>
      <c r="M496" s="1075" t="s">
        <v>319</v>
      </c>
      <c r="N496" s="1075"/>
      <c r="O496" s="709">
        <v>9.2918599012998255E-5</v>
      </c>
      <c r="P496" s="652"/>
      <c r="Q496" s="652"/>
      <c r="AC496" s="371"/>
      <c r="AD496" s="371"/>
      <c r="AE496" s="371"/>
      <c r="AF496" s="371"/>
      <c r="AG496" s="371"/>
      <c r="AH496" s="371"/>
      <c r="AI496" s="371"/>
      <c r="AJ496" s="371"/>
      <c r="AK496" s="371"/>
      <c r="AL496" s="371"/>
      <c r="AM496" s="371"/>
      <c r="AN496" s="371"/>
      <c r="AO496" s="371"/>
      <c r="AP496" s="371"/>
      <c r="AQ496" s="371"/>
      <c r="AR496" s="371"/>
      <c r="AS496" s="371"/>
      <c r="AT496" s="371"/>
      <c r="AU496" s="371"/>
      <c r="AV496" s="371"/>
      <c r="AW496" s="371"/>
      <c r="AX496" s="371"/>
      <c r="AY496" s="371"/>
      <c r="AZ496" s="371"/>
      <c r="BA496" s="373"/>
      <c r="BB496" s="449"/>
      <c r="BC496" s="373"/>
      <c r="BD496" s="373"/>
      <c r="BE496" s="373"/>
      <c r="BF496" s="373"/>
      <c r="BG496" s="373"/>
      <c r="BH496" s="373"/>
      <c r="BI496" s="373"/>
      <c r="BJ496" s="373"/>
      <c r="BK496" s="373"/>
      <c r="BL496" s="373"/>
      <c r="BM496" s="373"/>
      <c r="BN496" s="373"/>
      <c r="BO496" s="373"/>
      <c r="BP496" s="373"/>
      <c r="BQ496" s="373"/>
      <c r="BR496" s="373"/>
      <c r="BS496" s="373"/>
      <c r="BT496" s="373"/>
      <c r="BU496" s="373"/>
      <c r="BV496" s="373"/>
      <c r="BW496" s="373"/>
      <c r="BX496" s="373"/>
      <c r="BY496" s="373"/>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8" customFormat="true" ht="25.15" customHeight="true" x14ac:dyDescent="0.2">
      <c r="C497" s="1074" t="s">
        <v>335</v>
      </c>
      <c r="D497" s="1075"/>
      <c r="E497" s="702">
        <v>3.2859733423508688E-3</v>
      </c>
      <c r="F497" s="652"/>
      <c r="G497" s="652"/>
      <c r="H497" s="1075" t="s">
        <v>277</v>
      </c>
      <c r="I497" s="1075"/>
      <c r="J497" s="703">
        <v>0.5420180976980189</v>
      </c>
      <c r="K497" s="652"/>
      <c r="L497" s="652"/>
      <c r="M497" s="1075" t="s">
        <v>290</v>
      </c>
      <c r="N497" s="1075"/>
      <c r="O497" s="704">
        <v>1.2002860147480465E-4</v>
      </c>
      <c r="P497" s="652"/>
      <c r="Q497" s="652"/>
      <c r="AC497" s="371"/>
      <c r="AD497" s="371"/>
      <c r="AE497" s="371"/>
      <c r="AF497" s="371"/>
      <c r="AG497" s="371"/>
      <c r="AH497" s="371"/>
      <c r="AI497" s="371"/>
      <c r="AJ497" s="371"/>
      <c r="AK497" s="371"/>
      <c r="AL497" s="371"/>
      <c r="AM497" s="371"/>
      <c r="AN497" s="371"/>
      <c r="AO497" s="371"/>
      <c r="AP497" s="371"/>
      <c r="AQ497" s="371"/>
      <c r="AR497" s="371"/>
      <c r="AS497" s="371"/>
      <c r="AT497" s="371"/>
      <c r="AU497" s="371"/>
      <c r="AV497" s="371"/>
      <c r="AW497" s="371"/>
      <c r="AX497" s="371"/>
      <c r="AY497" s="371"/>
      <c r="AZ497" s="371"/>
      <c r="BA497" s="373"/>
      <c r="BB497" s="449"/>
      <c r="BC497" s="373"/>
      <c r="BD497" s="373"/>
      <c r="BE497" s="373"/>
      <c r="BF497" s="373"/>
      <c r="BG497" s="373"/>
      <c r="BH497" s="373"/>
      <c r="BI497" s="373"/>
      <c r="BJ497" s="373"/>
      <c r="BK497" s="373"/>
      <c r="BL497" s="373"/>
      <c r="BM497" s="373"/>
      <c r="BN497" s="373"/>
      <c r="BO497" s="373"/>
      <c r="BP497" s="373"/>
      <c r="BQ497" s="373"/>
      <c r="BR497" s="373"/>
      <c r="BS497" s="373"/>
      <c r="BT497" s="373"/>
      <c r="BU497" s="373"/>
      <c r="BV497" s="373"/>
      <c r="BW497" s="373"/>
      <c r="BX497" s="373"/>
      <c r="BY497" s="373"/>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8" customFormat="true" ht="25.15" customHeight="true" x14ac:dyDescent="0.2">
      <c r="C498" s="1074" t="s">
        <v>277</v>
      </c>
      <c r="D498" s="1075"/>
      <c r="E498" s="702">
        <v>0.57845567071311377</v>
      </c>
      <c r="F498" s="652"/>
      <c r="G498" s="652"/>
      <c r="H498" s="1075" t="s">
        <v>319</v>
      </c>
      <c r="I498" s="1075"/>
      <c r="J498" s="703">
        <v>2.212644213864191E-2</v>
      </c>
      <c r="K498" s="652"/>
      <c r="L498" s="652"/>
      <c r="M498" s="1075" t="s">
        <v>325</v>
      </c>
      <c r="N498" s="1075"/>
      <c r="O498" s="709">
        <v>7.8998026158248559E-5</v>
      </c>
      <c r="P498" s="652"/>
      <c r="Q498" s="652"/>
      <c r="AC498" s="371"/>
      <c r="AD498" s="371"/>
      <c r="AE498" s="371"/>
      <c r="AF498" s="371"/>
      <c r="AG498" s="371"/>
      <c r="AH498" s="371"/>
      <c r="AI498" s="371"/>
      <c r="AJ498" s="371"/>
      <c r="AK498" s="371"/>
      <c r="AL498" s="371"/>
      <c r="AM498" s="371"/>
      <c r="AN498" s="371"/>
      <c r="AO498" s="371"/>
      <c r="AP498" s="371"/>
      <c r="AQ498" s="371"/>
      <c r="AR498" s="371"/>
      <c r="AS498" s="371"/>
      <c r="AT498" s="371"/>
      <c r="AU498" s="371"/>
      <c r="AV498" s="371"/>
      <c r="AW498" s="371"/>
      <c r="AX498" s="371"/>
      <c r="AY498" s="371"/>
      <c r="AZ498" s="371"/>
      <c r="BA498" s="373"/>
      <c r="BB498" s="449"/>
      <c r="BC498" s="373"/>
      <c r="BD498" s="373"/>
      <c r="BE498" s="373"/>
      <c r="BF498" s="373"/>
      <c r="BG498" s="373"/>
      <c r="BH498" s="373"/>
      <c r="BI498" s="373"/>
      <c r="BJ498" s="373"/>
      <c r="BK498" s="373"/>
      <c r="BL498" s="373"/>
      <c r="BM498" s="373"/>
      <c r="BN498" s="373"/>
      <c r="BO498" s="373"/>
      <c r="BP498" s="373"/>
      <c r="BQ498" s="373"/>
      <c r="BR498" s="373"/>
      <c r="BS498" s="373"/>
      <c r="BT498" s="373"/>
      <c r="BU498" s="373"/>
      <c r="BV498" s="373"/>
      <c r="BW498" s="373"/>
      <c r="BX498" s="373"/>
      <c r="BY498" s="373"/>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8" customFormat="true" ht="25.15" customHeight="true" x14ac:dyDescent="0.2">
      <c r="C499" s="1074" t="s">
        <v>319</v>
      </c>
      <c r="D499" s="1075"/>
      <c r="E499" s="702">
        <v>2.9499110699232934E-2</v>
      </c>
      <c r="F499" s="652"/>
      <c r="G499" s="652"/>
      <c r="H499" s="1075" t="s">
        <v>290</v>
      </c>
      <c r="I499" s="1075"/>
      <c r="J499" s="703">
        <v>0.13701965689897683</v>
      </c>
      <c r="K499" s="652"/>
      <c r="L499" s="652"/>
      <c r="M499" s="1075" t="s">
        <v>282</v>
      </c>
      <c r="N499" s="1075"/>
      <c r="O499" s="704">
        <v>1.9482627163204991E-3</v>
      </c>
      <c r="P499" s="652"/>
      <c r="Q499" s="652"/>
      <c r="AC499" s="371"/>
      <c r="AD499" s="371"/>
      <c r="AE499" s="371"/>
      <c r="AF499" s="371"/>
      <c r="AG499" s="371"/>
      <c r="AH499" s="371"/>
      <c r="AI499" s="371"/>
      <c r="AJ499" s="371"/>
      <c r="AK499" s="371"/>
      <c r="AL499" s="371"/>
      <c r="AM499" s="371"/>
      <c r="AN499" s="371"/>
      <c r="AO499" s="371"/>
      <c r="AP499" s="371"/>
      <c r="AQ499" s="371"/>
      <c r="AR499" s="371"/>
      <c r="AS499" s="371"/>
      <c r="AT499" s="371"/>
      <c r="AU499" s="371"/>
      <c r="AV499" s="371"/>
      <c r="AW499" s="371"/>
      <c r="AX499" s="371"/>
      <c r="AY499" s="371"/>
      <c r="AZ499" s="371"/>
      <c r="BA499" s="373"/>
      <c r="BB499" s="449"/>
      <c r="BC499" s="373"/>
      <c r="BD499" s="373"/>
      <c r="BE499" s="373"/>
      <c r="BF499" s="373"/>
      <c r="BG499" s="373"/>
      <c r="BH499" s="373"/>
      <c r="BI499" s="373"/>
      <c r="BJ499" s="373"/>
      <c r="BK499" s="373"/>
      <c r="BL499" s="373"/>
      <c r="BM499" s="373"/>
      <c r="BN499" s="373"/>
      <c r="BO499" s="373"/>
      <c r="BP499" s="373"/>
      <c r="BQ499" s="373"/>
      <c r="BR499" s="373"/>
      <c r="BS499" s="373"/>
      <c r="BT499" s="373"/>
      <c r="BU499" s="373"/>
      <c r="BV499" s="373"/>
      <c r="BW499" s="373"/>
      <c r="BX499" s="373"/>
      <c r="BY499" s="373"/>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8" customFormat="true" ht="25.15" customHeight="true" x14ac:dyDescent="0.2">
      <c r="C500" s="1074" t="s">
        <v>290</v>
      </c>
      <c r="D500" s="1075"/>
      <c r="E500" s="702">
        <v>0.15274100066778826</v>
      </c>
      <c r="F500" s="652"/>
      <c r="G500" s="652"/>
      <c r="H500" s="1075" t="s">
        <v>325</v>
      </c>
      <c r="I500" s="1075"/>
      <c r="J500" s="710">
        <v>6.575786087045E-5</v>
      </c>
      <c r="K500" s="652"/>
      <c r="L500" s="652"/>
      <c r="M500" s="1075" t="s">
        <v>274</v>
      </c>
      <c r="N500" s="1075"/>
      <c r="O500" s="704">
        <v>1.1213215658785705E-2</v>
      </c>
      <c r="P500" s="652"/>
      <c r="Q500" s="652"/>
      <c r="AC500" s="371"/>
      <c r="AD500" s="371"/>
      <c r="AE500" s="371"/>
      <c r="AF500" s="371"/>
      <c r="AG500" s="371"/>
      <c r="AH500" s="371"/>
      <c r="AI500" s="371"/>
      <c r="AJ500" s="371"/>
      <c r="AK500" s="371"/>
      <c r="AL500" s="371"/>
      <c r="AM500" s="371"/>
      <c r="AN500" s="371"/>
      <c r="AO500" s="371"/>
      <c r="AP500" s="371"/>
      <c r="AQ500" s="371"/>
      <c r="AR500" s="371"/>
      <c r="AS500" s="371"/>
      <c r="AT500" s="371"/>
      <c r="AU500" s="371"/>
      <c r="AV500" s="371"/>
      <c r="AW500" s="371"/>
      <c r="AX500" s="371"/>
      <c r="AY500" s="371"/>
      <c r="AZ500" s="371"/>
      <c r="BA500" s="373"/>
      <c r="BB500" s="449"/>
      <c r="BC500" s="373"/>
      <c r="BD500" s="373"/>
      <c r="BE500" s="373"/>
      <c r="BF500" s="373"/>
      <c r="BG500" s="373"/>
      <c r="BH500" s="373"/>
      <c r="BI500" s="373"/>
      <c r="BJ500" s="373"/>
      <c r="BK500" s="373"/>
      <c r="BL500" s="373"/>
      <c r="BM500" s="373"/>
      <c r="BN500" s="373"/>
      <c r="BO500" s="373"/>
      <c r="BP500" s="373"/>
      <c r="BQ500" s="373"/>
      <c r="BR500" s="373"/>
      <c r="BS500" s="373"/>
      <c r="BT500" s="373"/>
      <c r="BU500" s="373"/>
      <c r="BV500" s="373"/>
      <c r="BW500" s="373"/>
      <c r="BX500" s="373"/>
      <c r="BY500" s="373"/>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8" customFormat="true" ht="25.15" customHeight="true" x14ac:dyDescent="0.2">
      <c r="C501" s="1074" t="s">
        <v>325</v>
      </c>
      <c r="D501" s="1075"/>
      <c r="E501" s="702">
        <v>1.0049407684780923E-3</v>
      </c>
      <c r="F501" s="652"/>
      <c r="G501" s="652"/>
      <c r="H501" s="1075" t="s">
        <v>340</v>
      </c>
      <c r="I501" s="1075"/>
      <c r="J501" s="710">
        <v>5.1764576666269764E-5</v>
      </c>
      <c r="K501" s="652"/>
      <c r="L501" s="652"/>
      <c r="M501" s="1075" t="s">
        <v>333</v>
      </c>
      <c r="N501" s="1075"/>
      <c r="O501" s="709">
        <v>3.7911398893725637E-5</v>
      </c>
      <c r="P501" s="652"/>
      <c r="Q501" s="652"/>
      <c r="AC501" s="371"/>
      <c r="AD501" s="371"/>
      <c r="AE501" s="371"/>
      <c r="AF501" s="371"/>
      <c r="AG501" s="371"/>
      <c r="AH501" s="371"/>
      <c r="AI501" s="371"/>
      <c r="AJ501" s="371"/>
      <c r="AK501" s="371"/>
      <c r="AL501" s="371"/>
      <c r="AM501" s="371"/>
      <c r="AN501" s="371"/>
      <c r="AO501" s="371"/>
      <c r="AP501" s="371"/>
      <c r="AQ501" s="371"/>
      <c r="AR501" s="371"/>
      <c r="AS501" s="371"/>
      <c r="AT501" s="371"/>
      <c r="AU501" s="371"/>
      <c r="AV501" s="371"/>
      <c r="AW501" s="371"/>
      <c r="AX501" s="371"/>
      <c r="AY501" s="371"/>
      <c r="AZ501" s="371"/>
      <c r="BA501" s="373"/>
      <c r="BB501" s="449"/>
      <c r="BC501" s="373"/>
      <c r="BD501" s="373"/>
      <c r="BE501" s="373"/>
      <c r="BF501" s="373"/>
      <c r="BG501" s="373"/>
      <c r="BH501" s="373"/>
      <c r="BI501" s="373"/>
      <c r="BJ501" s="373"/>
      <c r="BK501" s="373"/>
      <c r="BL501" s="373"/>
      <c r="BM501" s="373"/>
      <c r="BN501" s="373"/>
      <c r="BO501" s="373"/>
      <c r="BP501" s="373"/>
      <c r="BQ501" s="373"/>
      <c r="BR501" s="373"/>
      <c r="BS501" s="373"/>
      <c r="BT501" s="373"/>
      <c r="BU501" s="373"/>
      <c r="BV501" s="373"/>
      <c r="BW501" s="373"/>
      <c r="BX501" s="373"/>
      <c r="BY501" s="373"/>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8" customFormat="true" ht="25.15" customHeight="true" x14ac:dyDescent="0.2">
      <c r="C502" s="1074" t="s">
        <v>340</v>
      </c>
      <c r="D502" s="1075"/>
      <c r="E502" s="702">
        <v>9.9000729918182796E-4</v>
      </c>
      <c r="F502" s="652"/>
      <c r="G502" s="652"/>
      <c r="H502" s="1075" t="s">
        <v>282</v>
      </c>
      <c r="I502" s="1075"/>
      <c r="J502" s="703">
        <v>0.36523159803153948</v>
      </c>
      <c r="K502" s="652"/>
      <c r="L502" s="652"/>
      <c r="M502" s="1075" t="s">
        <v>272</v>
      </c>
      <c r="N502" s="1075"/>
      <c r="O502" s="704">
        <v>1.2153602297448839E-2</v>
      </c>
      <c r="P502" s="652"/>
      <c r="Q502" s="652"/>
      <c r="AC502" s="371"/>
      <c r="AD502" s="371"/>
      <c r="AE502" s="371"/>
      <c r="AF502" s="371"/>
      <c r="AG502" s="371"/>
      <c r="AH502" s="371"/>
      <c r="AI502" s="371"/>
      <c r="AJ502" s="371"/>
      <c r="AK502" s="371"/>
      <c r="AL502" s="371"/>
      <c r="AM502" s="371"/>
      <c r="AN502" s="371"/>
      <c r="AO502" s="371"/>
      <c r="AP502" s="371"/>
      <c r="AQ502" s="371"/>
      <c r="AR502" s="371"/>
      <c r="AS502" s="371"/>
      <c r="AT502" s="371"/>
      <c r="AU502" s="371"/>
      <c r="AV502" s="371"/>
      <c r="AW502" s="371"/>
      <c r="AX502" s="371"/>
      <c r="AY502" s="371"/>
      <c r="AZ502" s="371"/>
      <c r="BA502" s="373"/>
      <c r="BB502" s="449"/>
      <c r="BC502" s="373"/>
      <c r="BD502" s="373"/>
      <c r="BE502" s="373"/>
      <c r="BF502" s="373"/>
      <c r="BG502" s="373"/>
      <c r="BH502" s="373"/>
      <c r="BI502" s="373"/>
      <c r="BJ502" s="373"/>
      <c r="BK502" s="373"/>
      <c r="BL502" s="373"/>
      <c r="BM502" s="373"/>
      <c r="BN502" s="373"/>
      <c r="BO502" s="373"/>
      <c r="BP502" s="373"/>
      <c r="BQ502" s="373"/>
      <c r="BR502" s="373"/>
      <c r="BS502" s="373"/>
      <c r="BT502" s="373"/>
      <c r="BU502" s="373"/>
      <c r="BV502" s="373"/>
      <c r="BW502" s="373"/>
      <c r="BX502" s="373"/>
      <c r="BY502" s="373"/>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8" customFormat="true" ht="25.15" customHeight="true" x14ac:dyDescent="0.2">
      <c r="C503" s="1074" t="s">
        <v>282</v>
      </c>
      <c r="D503" s="1075"/>
      <c r="E503" s="702">
        <v>0.5449417908579024</v>
      </c>
      <c r="F503" s="652"/>
      <c r="G503" s="652"/>
      <c r="H503" s="1075" t="s">
        <v>274</v>
      </c>
      <c r="I503" s="1075"/>
      <c r="J503" s="703">
        <v>0.7001778983824013</v>
      </c>
      <c r="K503" s="652"/>
      <c r="L503" s="652"/>
      <c r="M503" s="1075" t="s">
        <v>285</v>
      </c>
      <c r="N503" s="1075"/>
      <c r="O503" s="704">
        <v>1.8534868607735829E-3</v>
      </c>
      <c r="P503" s="652"/>
      <c r="Q503" s="652"/>
      <c r="AC503" s="371"/>
      <c r="AD503" s="371"/>
      <c r="AE503" s="371"/>
      <c r="AF503" s="371"/>
      <c r="AG503" s="371"/>
      <c r="AH503" s="371"/>
      <c r="AI503" s="371"/>
      <c r="AJ503" s="371"/>
      <c r="AK503" s="371"/>
      <c r="AL503" s="371"/>
      <c r="AM503" s="371"/>
      <c r="AN503" s="371"/>
      <c r="AO503" s="371"/>
      <c r="AP503" s="371"/>
      <c r="AQ503" s="371"/>
      <c r="AR503" s="371"/>
      <c r="AS503" s="371"/>
      <c r="AT503" s="371"/>
      <c r="AU503" s="371"/>
      <c r="AV503" s="371"/>
      <c r="AW503" s="371"/>
      <c r="AX503" s="371"/>
      <c r="AY503" s="371"/>
      <c r="AZ503" s="371"/>
      <c r="BA503" s="373"/>
      <c r="BB503" s="449"/>
      <c r="BC503" s="373"/>
      <c r="BD503" s="373"/>
      <c r="BE503" s="373"/>
      <c r="BF503" s="373"/>
      <c r="BG503" s="373"/>
      <c r="BH503" s="373"/>
      <c r="BI503" s="373"/>
      <c r="BJ503" s="373"/>
      <c r="BK503" s="373"/>
      <c r="BL503" s="373"/>
      <c r="BM503" s="373"/>
      <c r="BN503" s="373"/>
      <c r="BO503" s="373"/>
      <c r="BP503" s="373"/>
      <c r="BQ503" s="373"/>
      <c r="BR503" s="373"/>
      <c r="BS503" s="373"/>
      <c r="BT503" s="373"/>
      <c r="BU503" s="373"/>
      <c r="BV503" s="373"/>
      <c r="BW503" s="373"/>
      <c r="BX503" s="373"/>
      <c r="BY503" s="373"/>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8" customFormat="true" ht="25.15" customHeight="true" x14ac:dyDescent="0.2">
      <c r="C504" s="1074" t="s">
        <v>274</v>
      </c>
      <c r="D504" s="1075"/>
      <c r="E504" s="702">
        <v>0.78264133801027758</v>
      </c>
      <c r="F504" s="652"/>
      <c r="G504" s="652"/>
      <c r="H504" s="1075" t="s">
        <v>333</v>
      </c>
      <c r="I504" s="1075"/>
      <c r="J504" s="710">
        <v>2.2613489998721045E-6</v>
      </c>
      <c r="K504" s="652"/>
      <c r="L504" s="652"/>
      <c r="M504" s="1075" t="s">
        <v>323</v>
      </c>
      <c r="N504" s="1075"/>
      <c r="O504" s="709">
        <v>8.0681154797122978E-5</v>
      </c>
      <c r="P504" s="652"/>
      <c r="Q504" s="652"/>
      <c r="AC504" s="371"/>
      <c r="AD504" s="371"/>
      <c r="AE504" s="371"/>
      <c r="AF504" s="371"/>
      <c r="AG504" s="371"/>
      <c r="AH504" s="371"/>
      <c r="AI504" s="371"/>
      <c r="AJ504" s="371"/>
      <c r="AK504" s="371"/>
      <c r="AL504" s="371"/>
      <c r="AM504" s="371"/>
      <c r="AN504" s="371"/>
      <c r="AO504" s="371"/>
      <c r="AP504" s="371"/>
      <c r="AQ504" s="371"/>
      <c r="AR504" s="371"/>
      <c r="AS504" s="371"/>
      <c r="AT504" s="371"/>
      <c r="AU504" s="371"/>
      <c r="AV504" s="371"/>
      <c r="AW504" s="371"/>
      <c r="AX504" s="371"/>
      <c r="AY504" s="371"/>
      <c r="AZ504" s="371"/>
      <c r="BA504" s="373"/>
      <c r="BB504" s="449"/>
      <c r="BC504" s="373"/>
      <c r="BD504" s="373"/>
      <c r="BE504" s="373"/>
      <c r="BF504" s="373"/>
      <c r="BG504" s="373"/>
      <c r="BH504" s="373"/>
      <c r="BI504" s="373"/>
      <c r="BJ504" s="373"/>
      <c r="BK504" s="373"/>
      <c r="BL504" s="373"/>
      <c r="BM504" s="373"/>
      <c r="BN504" s="373"/>
      <c r="BO504" s="373"/>
      <c r="BP504" s="373"/>
      <c r="BQ504" s="373"/>
      <c r="BR504" s="373"/>
      <c r="BS504" s="373"/>
      <c r="BT504" s="373"/>
      <c r="BU504" s="373"/>
      <c r="BV504" s="373"/>
      <c r="BW504" s="373"/>
      <c r="BX504" s="373"/>
      <c r="BY504" s="373"/>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8" customFormat="true" ht="25.15" customHeight="true" x14ac:dyDescent="0.2">
      <c r="C505" s="1074" t="s">
        <v>333</v>
      </c>
      <c r="D505" s="1075"/>
      <c r="E505" s="702">
        <v>1.0196779497831971E-4</v>
      </c>
      <c r="F505" s="652"/>
      <c r="G505" s="652"/>
      <c r="H505" s="1075" t="s">
        <v>272</v>
      </c>
      <c r="I505" s="1075"/>
      <c r="J505" s="703">
        <v>0.707267138325963</v>
      </c>
      <c r="K505" s="652"/>
      <c r="L505" s="652"/>
      <c r="M505" s="1075" t="s">
        <v>342</v>
      </c>
      <c r="N505" s="1075"/>
      <c r="O505" s="709">
        <v>5.8182890181565321E-6</v>
      </c>
      <c r="P505" s="652"/>
      <c r="Q505" s="652"/>
      <c r="AC505" s="371"/>
      <c r="AD505" s="371"/>
      <c r="AE505" s="371"/>
      <c r="AF505" s="371"/>
      <c r="AG505" s="371"/>
      <c r="AH505" s="371"/>
      <c r="AI505" s="371"/>
      <c r="AJ505" s="371"/>
      <c r="AK505" s="371"/>
      <c r="AL505" s="371"/>
      <c r="AM505" s="371"/>
      <c r="AN505" s="371"/>
      <c r="AO505" s="371"/>
      <c r="AP505" s="371"/>
      <c r="AQ505" s="371"/>
      <c r="AR505" s="371"/>
      <c r="AS505" s="371"/>
      <c r="AT505" s="371"/>
      <c r="AU505" s="371"/>
      <c r="AV505" s="371"/>
      <c r="AW505" s="371"/>
      <c r="AX505" s="371"/>
      <c r="AY505" s="371"/>
      <c r="AZ505" s="371"/>
      <c r="BA505" s="373"/>
      <c r="BB505" s="449"/>
      <c r="BC505" s="373"/>
      <c r="BD505" s="373"/>
      <c r="BE505" s="373"/>
      <c r="BF505" s="373"/>
      <c r="BG505" s="373"/>
      <c r="BH505" s="373"/>
      <c r="BI505" s="373"/>
      <c r="BJ505" s="373"/>
      <c r="BK505" s="373"/>
      <c r="BL505" s="373"/>
      <c r="BM505" s="373"/>
      <c r="BN505" s="373"/>
      <c r="BO505" s="373"/>
      <c r="BP505" s="373"/>
      <c r="BQ505" s="373"/>
      <c r="BR505" s="373"/>
      <c r="BS505" s="373"/>
      <c r="BT505" s="373"/>
      <c r="BU505" s="373"/>
      <c r="BV505" s="373"/>
      <c r="BW505" s="373"/>
      <c r="BX505" s="373"/>
      <c r="BY505" s="373"/>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8" customFormat="true" ht="25.15" customHeight="true" x14ac:dyDescent="0.2">
      <c r="C506" s="1074" t="s">
        <v>272</v>
      </c>
      <c r="D506" s="1075"/>
      <c r="E506" s="702">
        <v>0.7936855017221025</v>
      </c>
      <c r="F506" s="652"/>
      <c r="G506" s="652"/>
      <c r="H506" s="1075" t="s">
        <v>285</v>
      </c>
      <c r="I506" s="1075"/>
      <c r="J506" s="703">
        <v>0.35287371896575137</v>
      </c>
      <c r="K506" s="652"/>
      <c r="L506" s="652"/>
      <c r="M506" s="1075" t="s">
        <v>301</v>
      </c>
      <c r="N506" s="1075"/>
      <c r="O506" s="709">
        <v>2.2137131095112273E-5</v>
      </c>
      <c r="P506" s="652"/>
      <c r="Q506" s="652"/>
      <c r="AC506" s="371"/>
      <c r="AD506" s="371"/>
      <c r="AE506" s="371"/>
      <c r="AF506" s="371"/>
      <c r="AG506" s="371"/>
      <c r="AH506" s="371"/>
      <c r="AI506" s="371"/>
      <c r="AJ506" s="371"/>
      <c r="AK506" s="371"/>
      <c r="AL506" s="371"/>
      <c r="AM506" s="371"/>
      <c r="AN506" s="371"/>
      <c r="AO506" s="371"/>
      <c r="AP506" s="371"/>
      <c r="AQ506" s="371"/>
      <c r="AR506" s="371"/>
      <c r="AS506" s="371"/>
      <c r="AT506" s="371"/>
      <c r="AU506" s="371"/>
      <c r="AV506" s="371"/>
      <c r="AW506" s="371"/>
      <c r="AX506" s="371"/>
      <c r="AY506" s="371"/>
      <c r="AZ506" s="371"/>
      <c r="BA506" s="373"/>
      <c r="BB506" s="449"/>
      <c r="BC506" s="373"/>
      <c r="BD506" s="373"/>
      <c r="BE506" s="373"/>
      <c r="BF506" s="373"/>
      <c r="BG506" s="373"/>
      <c r="BH506" s="373"/>
      <c r="BI506" s="373"/>
      <c r="BJ506" s="373"/>
      <c r="BK506" s="373"/>
      <c r="BL506" s="373"/>
      <c r="BM506" s="373"/>
      <c r="BN506" s="373"/>
      <c r="BO506" s="373"/>
      <c r="BP506" s="373"/>
      <c r="BQ506" s="373"/>
      <c r="BR506" s="373"/>
      <c r="BS506" s="373"/>
      <c r="BT506" s="373"/>
      <c r="BU506" s="373"/>
      <c r="BV506" s="373"/>
      <c r="BW506" s="373"/>
      <c r="BX506" s="373"/>
      <c r="BY506" s="373"/>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8" customFormat="true" ht="25.15" customHeight="true" x14ac:dyDescent="0.2">
      <c r="C507" s="1074" t="s">
        <v>285</v>
      </c>
      <c r="D507" s="1075"/>
      <c r="E507" s="702">
        <v>0.53158713153403625</v>
      </c>
      <c r="F507" s="652"/>
      <c r="G507" s="652"/>
      <c r="H507" s="1075" t="s">
        <v>323</v>
      </c>
      <c r="I507" s="1075"/>
      <c r="J507" s="703">
        <v>2.4004398755682948E-3</v>
      </c>
      <c r="K507" s="652"/>
      <c r="L507" s="652"/>
      <c r="M507" s="1075" t="s">
        <v>302</v>
      </c>
      <c r="N507" s="1075"/>
      <c r="O507" s="704">
        <v>4.1919394972125449E-4</v>
      </c>
      <c r="P507" s="652"/>
      <c r="Q507" s="652"/>
      <c r="AC507" s="371"/>
      <c r="AD507" s="371"/>
      <c r="AE507" s="371"/>
      <c r="AF507" s="371"/>
      <c r="AG507" s="371"/>
      <c r="AH507" s="371"/>
      <c r="AI507" s="371"/>
      <c r="AJ507" s="371"/>
      <c r="AK507" s="371"/>
      <c r="AL507" s="371"/>
      <c r="AM507" s="371"/>
      <c r="AN507" s="371"/>
      <c r="AO507" s="371"/>
      <c r="AP507" s="371"/>
      <c r="AQ507" s="371"/>
      <c r="AR507" s="371"/>
      <c r="AS507" s="371"/>
      <c r="AT507" s="371"/>
      <c r="AU507" s="371"/>
      <c r="AV507" s="371"/>
      <c r="AW507" s="371"/>
      <c r="AX507" s="371"/>
      <c r="AY507" s="371"/>
      <c r="AZ507" s="371"/>
      <c r="BA507" s="373"/>
      <c r="BB507" s="449"/>
      <c r="BC507" s="373"/>
      <c r="BD507" s="373"/>
      <c r="BE507" s="373"/>
      <c r="BF507" s="373"/>
      <c r="BG507" s="373"/>
      <c r="BH507" s="373"/>
      <c r="BI507" s="373"/>
      <c r="BJ507" s="373"/>
      <c r="BK507" s="373"/>
      <c r="BL507" s="373"/>
      <c r="BM507" s="373"/>
      <c r="BN507" s="373"/>
      <c r="BO507" s="373"/>
      <c r="BP507" s="373"/>
      <c r="BQ507" s="373"/>
      <c r="BR507" s="373"/>
      <c r="BS507" s="373"/>
      <c r="BT507" s="373"/>
      <c r="BU507" s="373"/>
      <c r="BV507" s="373"/>
      <c r="BW507" s="373"/>
      <c r="BX507" s="373"/>
      <c r="BY507" s="373"/>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8" customFormat="true" ht="25.15" customHeight="true" x14ac:dyDescent="0.2">
      <c r="C508" s="1074" t="s">
        <v>323</v>
      </c>
      <c r="D508" s="1075"/>
      <c r="E508" s="702">
        <v>8.7490001539264877E-3</v>
      </c>
      <c r="F508" s="652"/>
      <c r="G508" s="652"/>
      <c r="H508" s="1075" t="s">
        <v>342</v>
      </c>
      <c r="I508" s="1075"/>
      <c r="J508" s="703">
        <v>1.1404269468807004E-4</v>
      </c>
      <c r="K508" s="652"/>
      <c r="L508" s="652"/>
      <c r="M508" s="1075" t="s">
        <v>328</v>
      </c>
      <c r="N508" s="1075"/>
      <c r="O508" s="709">
        <v>3.8280235429187009E-5</v>
      </c>
      <c r="P508" s="652"/>
      <c r="Q508" s="652"/>
      <c r="AC508" s="371"/>
      <c r="AD508" s="371"/>
      <c r="AE508" s="371"/>
      <c r="AF508" s="371"/>
      <c r="AG508" s="371"/>
      <c r="AH508" s="371"/>
      <c r="AI508" s="371"/>
      <c r="AJ508" s="371"/>
      <c r="AK508" s="371"/>
      <c r="AL508" s="371"/>
      <c r="AM508" s="371"/>
      <c r="AN508" s="371"/>
      <c r="AO508" s="371"/>
      <c r="AP508" s="371"/>
      <c r="AQ508" s="371"/>
      <c r="AR508" s="371"/>
      <c r="AS508" s="371"/>
      <c r="AT508" s="371"/>
      <c r="AU508" s="371"/>
      <c r="AV508" s="371"/>
      <c r="AW508" s="371"/>
      <c r="AX508" s="371"/>
      <c r="AY508" s="371"/>
      <c r="AZ508" s="371"/>
      <c r="BA508" s="373"/>
      <c r="BB508" s="449"/>
      <c r="BC508" s="373"/>
      <c r="BD508" s="373"/>
      <c r="BE508" s="373"/>
      <c r="BF508" s="373"/>
      <c r="BG508" s="373"/>
      <c r="BH508" s="373"/>
      <c r="BI508" s="373"/>
      <c r="BJ508" s="373"/>
      <c r="BK508" s="373"/>
      <c r="BL508" s="373"/>
      <c r="BM508" s="373"/>
      <c r="BN508" s="373"/>
      <c r="BO508" s="373"/>
      <c r="BP508" s="373"/>
      <c r="BQ508" s="373"/>
      <c r="BR508" s="373"/>
      <c r="BS508" s="373"/>
      <c r="BT508" s="373"/>
      <c r="BU508" s="373"/>
      <c r="BV508" s="373"/>
      <c r="BW508" s="373"/>
      <c r="BX508" s="373"/>
      <c r="BY508" s="373"/>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8" customFormat="true" ht="25.15" customHeight="true" x14ac:dyDescent="0.2">
      <c r="C509" s="1074" t="s">
        <v>342</v>
      </c>
      <c r="D509" s="1075"/>
      <c r="E509" s="711">
        <v>4.8141625661512493E-5</v>
      </c>
      <c r="F509" s="652"/>
      <c r="G509" s="652"/>
      <c r="H509" s="1075" t="s">
        <v>301</v>
      </c>
      <c r="I509" s="1075"/>
      <c r="J509" s="703">
        <v>8.3197512250237485E-2</v>
      </c>
      <c r="K509" s="652"/>
      <c r="L509" s="652"/>
      <c r="M509" s="1075" t="s">
        <v>338</v>
      </c>
      <c r="N509" s="1075"/>
      <c r="O509" s="709">
        <v>2.8564113794167072E-7</v>
      </c>
      <c r="P509" s="652"/>
      <c r="Q509" s="652"/>
      <c r="AC509" s="371"/>
      <c r="AD509" s="371"/>
      <c r="AE509" s="371"/>
      <c r="AF509" s="371"/>
      <c r="AG509" s="371"/>
      <c r="AH509" s="371"/>
      <c r="AI509" s="371"/>
      <c r="AJ509" s="371"/>
      <c r="AK509" s="371"/>
      <c r="AL509" s="371"/>
      <c r="AM509" s="371"/>
      <c r="AN509" s="371"/>
      <c r="AO509" s="371"/>
      <c r="AP509" s="371"/>
      <c r="AQ509" s="371"/>
      <c r="AR509" s="371"/>
      <c r="AS509" s="371"/>
      <c r="AT509" s="371"/>
      <c r="AU509" s="371"/>
      <c r="AV509" s="371"/>
      <c r="AW509" s="371"/>
      <c r="AX509" s="371"/>
      <c r="AY509" s="371"/>
      <c r="AZ509" s="371"/>
      <c r="BA509" s="373"/>
      <c r="BB509" s="449"/>
      <c r="BC509" s="373"/>
      <c r="BD509" s="373"/>
      <c r="BE509" s="373"/>
      <c r="BF509" s="373"/>
      <c r="BG509" s="373"/>
      <c r="BH509" s="373"/>
      <c r="BI509" s="373"/>
      <c r="BJ509" s="373"/>
      <c r="BK509" s="373"/>
      <c r="BL509" s="373"/>
      <c r="BM509" s="373"/>
      <c r="BN509" s="373"/>
      <c r="BO509" s="373"/>
      <c r="BP509" s="373"/>
      <c r="BQ509" s="373"/>
      <c r="BR509" s="373"/>
      <c r="BS509" s="373"/>
      <c r="BT509" s="373"/>
      <c r="BU509" s="373"/>
      <c r="BV509" s="373"/>
      <c r="BW509" s="373"/>
      <c r="BX509" s="373"/>
      <c r="BY509" s="373"/>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8" customFormat="true" ht="25.15" customHeight="true" x14ac:dyDescent="0.2">
      <c r="C510" s="1074" t="s">
        <v>301</v>
      </c>
      <c r="D510" s="1075"/>
      <c r="E510" s="702">
        <v>2.8767628981871633E-2</v>
      </c>
      <c r="F510" s="652"/>
      <c r="G510" s="652"/>
      <c r="H510" s="1075" t="s">
        <v>302</v>
      </c>
      <c r="I510" s="1075"/>
      <c r="J510" s="703">
        <v>3.9575370146977373E-2</v>
      </c>
      <c r="K510" s="652"/>
      <c r="L510" s="652"/>
      <c r="M510" s="1075" t="s">
        <v>276</v>
      </c>
      <c r="N510" s="1075"/>
      <c r="O510" s="704">
        <v>1.9692845337565629E-4</v>
      </c>
      <c r="P510" s="652"/>
      <c r="Q510" s="652"/>
      <c r="AC510" s="371"/>
      <c r="AD510" s="371"/>
      <c r="AE510" s="371"/>
      <c r="AF510" s="371"/>
      <c r="AG510" s="371"/>
      <c r="AH510" s="371"/>
      <c r="AI510" s="371"/>
      <c r="AJ510" s="371"/>
      <c r="AK510" s="371"/>
      <c r="AL510" s="371"/>
      <c r="AM510" s="371"/>
      <c r="AN510" s="371"/>
      <c r="AO510" s="371"/>
      <c r="AP510" s="371"/>
      <c r="AQ510" s="371"/>
      <c r="AR510" s="371"/>
      <c r="AS510" s="371"/>
      <c r="AT510" s="371"/>
      <c r="AU510" s="371"/>
      <c r="AV510" s="371"/>
      <c r="AW510" s="371"/>
      <c r="AX510" s="371"/>
      <c r="AY510" s="371"/>
      <c r="AZ510" s="371"/>
      <c r="BA510" s="373"/>
      <c r="BB510" s="449"/>
      <c r="BC510" s="373"/>
      <c r="BD510" s="373"/>
      <c r="BE510" s="373"/>
      <c r="BF510" s="373"/>
      <c r="BG510" s="373"/>
      <c r="BH510" s="373"/>
      <c r="BI510" s="373"/>
      <c r="BJ510" s="373"/>
      <c r="BK510" s="373"/>
      <c r="BL510" s="373"/>
      <c r="BM510" s="373"/>
      <c r="BN510" s="373"/>
      <c r="BO510" s="373"/>
      <c r="BP510" s="373"/>
      <c r="BQ510" s="373"/>
      <c r="BR510" s="373"/>
      <c r="BS510" s="373"/>
      <c r="BT510" s="373"/>
      <c r="BU510" s="373"/>
      <c r="BV510" s="373"/>
      <c r="BW510" s="373"/>
      <c r="BX510" s="373"/>
      <c r="BY510" s="373"/>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8" customFormat="true" ht="25.15" customHeight="true" x14ac:dyDescent="0.2">
      <c r="C511" s="1074" t="s">
        <v>302</v>
      </c>
      <c r="D511" s="1075"/>
      <c r="E511" s="702">
        <v>1.7385341918920865E-2</v>
      </c>
      <c r="F511" s="652"/>
      <c r="G511" s="652"/>
      <c r="H511" s="1075" t="s">
        <v>328</v>
      </c>
      <c r="I511" s="1075"/>
      <c r="J511" s="703">
        <v>5.2908276485380563E-3</v>
      </c>
      <c r="K511" s="652"/>
      <c r="L511" s="652"/>
      <c r="M511" s="1075" t="s">
        <v>299</v>
      </c>
      <c r="N511" s="1075"/>
      <c r="O511" s="704">
        <v>3.7950912502912788E-4</v>
      </c>
      <c r="P511" s="652"/>
      <c r="Q511" s="652"/>
      <c r="AC511" s="371"/>
      <c r="AD511" s="371"/>
      <c r="AE511" s="371"/>
      <c r="AF511" s="371"/>
      <c r="AG511" s="371"/>
      <c r="AH511" s="371"/>
      <c r="AI511" s="371"/>
      <c r="AJ511" s="371"/>
      <c r="AK511" s="371"/>
      <c r="AL511" s="371"/>
      <c r="AM511" s="371"/>
      <c r="AN511" s="371"/>
      <c r="AO511" s="371"/>
      <c r="AP511" s="371"/>
      <c r="AQ511" s="371"/>
      <c r="AR511" s="371"/>
      <c r="AS511" s="371"/>
      <c r="AT511" s="371"/>
      <c r="AU511" s="371"/>
      <c r="AV511" s="371"/>
      <c r="AW511" s="371"/>
      <c r="AX511" s="371"/>
      <c r="AY511" s="371"/>
      <c r="AZ511" s="371"/>
      <c r="BA511" s="373"/>
      <c r="BB511" s="449"/>
      <c r="BC511" s="373"/>
      <c r="BD511" s="373"/>
      <c r="BE511" s="373"/>
      <c r="BF511" s="373"/>
      <c r="BG511" s="373"/>
      <c r="BH511" s="373"/>
      <c r="BI511" s="373"/>
      <c r="BJ511" s="373"/>
      <c r="BK511" s="373"/>
      <c r="BL511" s="373"/>
      <c r="BM511" s="373"/>
      <c r="BN511" s="373"/>
      <c r="BO511" s="373"/>
      <c r="BP511" s="373"/>
      <c r="BQ511" s="373"/>
      <c r="BR511" s="373"/>
      <c r="BS511" s="373"/>
      <c r="BT511" s="373"/>
      <c r="BU511" s="373"/>
      <c r="BV511" s="373"/>
      <c r="BW511" s="373"/>
      <c r="BX511" s="373"/>
      <c r="BY511" s="373"/>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8" customFormat="true" ht="25.15" customHeight="true" x14ac:dyDescent="0.2">
      <c r="C512" s="1074" t="s">
        <v>328</v>
      </c>
      <c r="D512" s="1075"/>
      <c r="E512" s="702">
        <v>4.690233596365484E-4</v>
      </c>
      <c r="F512" s="652"/>
      <c r="G512" s="652"/>
      <c r="H512" s="1075" t="s">
        <v>338</v>
      </c>
      <c r="I512" s="1075"/>
      <c r="J512" s="703">
        <v>6.4258368666672734E-4</v>
      </c>
      <c r="K512" s="652"/>
      <c r="L512" s="652"/>
      <c r="M512" s="1075" t="s">
        <v>279</v>
      </c>
      <c r="N512" s="1075"/>
      <c r="O512" s="709">
        <v>2.143329998964489E-5</v>
      </c>
      <c r="P512" s="652"/>
      <c r="Q512" s="652"/>
      <c r="AC512" s="371"/>
      <c r="AD512" s="371"/>
      <c r="AE512" s="371"/>
      <c r="AF512" s="371"/>
      <c r="AG512" s="371"/>
      <c r="AH512" s="371"/>
      <c r="AI512" s="371"/>
      <c r="AJ512" s="371"/>
      <c r="AK512" s="371"/>
      <c r="AL512" s="371"/>
      <c r="AM512" s="371"/>
      <c r="AN512" s="371"/>
      <c r="AO512" s="371"/>
      <c r="AP512" s="371"/>
      <c r="AQ512" s="371"/>
      <c r="AR512" s="371"/>
      <c r="AS512" s="371"/>
      <c r="AT512" s="371"/>
      <c r="AU512" s="371"/>
      <c r="AV512" s="371"/>
      <c r="AW512" s="371"/>
      <c r="AX512" s="371"/>
      <c r="AY512" s="371"/>
      <c r="AZ512" s="371"/>
      <c r="BA512" s="373"/>
      <c r="BB512" s="449"/>
      <c r="BC512" s="373"/>
      <c r="BD512" s="373"/>
      <c r="BE512" s="373"/>
      <c r="BF512" s="373"/>
      <c r="BG512" s="373"/>
      <c r="BH512" s="373"/>
      <c r="BI512" s="373"/>
      <c r="BJ512" s="373"/>
      <c r="BK512" s="373"/>
      <c r="BL512" s="373"/>
      <c r="BM512" s="373"/>
      <c r="BN512" s="373"/>
      <c r="BO512" s="373"/>
      <c r="BP512" s="373"/>
      <c r="BQ512" s="373"/>
      <c r="BR512" s="373"/>
      <c r="BS512" s="373"/>
      <c r="BT512" s="373"/>
      <c r="BU512" s="373"/>
      <c r="BV512" s="373"/>
      <c r="BW512" s="373"/>
      <c r="BX512" s="373"/>
      <c r="BY512" s="373"/>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8" customFormat="true" ht="25.15" customHeight="true" x14ac:dyDescent="0.2">
      <c r="C513" s="1074" t="s">
        <v>338</v>
      </c>
      <c r="D513" s="1075"/>
      <c r="E513" s="711">
        <v>7.0539576820497879E-6</v>
      </c>
      <c r="F513" s="652"/>
      <c r="G513" s="652"/>
      <c r="H513" s="1075" t="s">
        <v>276</v>
      </c>
      <c r="I513" s="1075"/>
      <c r="J513" s="703">
        <v>0.51177114280063218</v>
      </c>
      <c r="K513" s="652"/>
      <c r="L513" s="652"/>
      <c r="M513" s="1075" t="s">
        <v>283</v>
      </c>
      <c r="N513" s="1075"/>
      <c r="O513" s="709">
        <v>1.8133794012292195E-7</v>
      </c>
      <c r="P513" s="652"/>
      <c r="Q513" s="652"/>
      <c r="AC513" s="371"/>
      <c r="AD513" s="371"/>
      <c r="AE513" s="371"/>
      <c r="AF513" s="371"/>
      <c r="AG513" s="371"/>
      <c r="AH513" s="371"/>
      <c r="AI513" s="371"/>
      <c r="AJ513" s="371"/>
      <c r="AK513" s="371"/>
      <c r="AL513" s="371"/>
      <c r="AM513" s="371"/>
      <c r="AN513" s="371"/>
      <c r="AO513" s="371"/>
      <c r="AP513" s="371"/>
      <c r="AQ513" s="371"/>
      <c r="AR513" s="371"/>
      <c r="AS513" s="371"/>
      <c r="AT513" s="371"/>
      <c r="AU513" s="371"/>
      <c r="AV513" s="371"/>
      <c r="AW513" s="371"/>
      <c r="AX513" s="371"/>
      <c r="AY513" s="371"/>
      <c r="AZ513" s="371"/>
      <c r="BA513" s="373"/>
      <c r="BB513" s="449"/>
      <c r="BC513" s="373"/>
      <c r="BD513" s="373"/>
      <c r="BE513" s="373"/>
      <c r="BF513" s="373"/>
      <c r="BG513" s="373"/>
      <c r="BH513" s="373"/>
      <c r="BI513" s="373"/>
      <c r="BJ513" s="373"/>
      <c r="BK513" s="373"/>
      <c r="BL513" s="373"/>
      <c r="BM513" s="373"/>
      <c r="BN513" s="373"/>
      <c r="BO513" s="373"/>
      <c r="BP513" s="373"/>
      <c r="BQ513" s="373"/>
      <c r="BR513" s="373"/>
      <c r="BS513" s="373"/>
      <c r="BT513" s="373"/>
      <c r="BU513" s="373"/>
      <c r="BV513" s="373"/>
      <c r="BW513" s="373"/>
      <c r="BX513" s="373"/>
      <c r="BY513" s="373"/>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8" customFormat="true" ht="25.15" customHeight="true" x14ac:dyDescent="0.2">
      <c r="C514" s="1074" t="s">
        <v>276</v>
      </c>
      <c r="D514" s="1075"/>
      <c r="E514" s="702">
        <v>0.60697600645244221</v>
      </c>
      <c r="F514" s="652"/>
      <c r="G514" s="652"/>
      <c r="H514" s="1075" t="s">
        <v>299</v>
      </c>
      <c r="I514" s="1075"/>
      <c r="J514" s="703">
        <v>8.6170268127262153E-2</v>
      </c>
      <c r="K514" s="652"/>
      <c r="L514" s="652"/>
      <c r="M514" s="1075" t="s">
        <v>312</v>
      </c>
      <c r="N514" s="1075"/>
      <c r="O514" s="709">
        <v>8.4015892729505461E-7</v>
      </c>
      <c r="P514" s="652"/>
      <c r="Q514" s="652"/>
      <c r="AC514" s="371"/>
      <c r="AD514" s="371"/>
      <c r="AE514" s="371"/>
      <c r="AF514" s="371"/>
      <c r="AG514" s="371"/>
      <c r="AH514" s="371"/>
      <c r="AI514" s="371"/>
      <c r="AJ514" s="371"/>
      <c r="AK514" s="371"/>
      <c r="AL514" s="371"/>
      <c r="AM514" s="371"/>
      <c r="AN514" s="371"/>
      <c r="AO514" s="371"/>
      <c r="AP514" s="371"/>
      <c r="AQ514" s="371"/>
      <c r="AR514" s="371"/>
      <c r="AS514" s="371"/>
      <c r="AT514" s="371"/>
      <c r="AU514" s="371"/>
      <c r="AV514" s="371"/>
      <c r="AW514" s="371"/>
      <c r="AX514" s="371"/>
      <c r="AY514" s="371"/>
      <c r="AZ514" s="371"/>
      <c r="BA514" s="373"/>
      <c r="BB514" s="449"/>
      <c r="BC514" s="373"/>
      <c r="BD514" s="373"/>
      <c r="BE514" s="373"/>
      <c r="BF514" s="373"/>
      <c r="BG514" s="373"/>
      <c r="BH514" s="373"/>
      <c r="BI514" s="373"/>
      <c r="BJ514" s="373"/>
      <c r="BK514" s="373"/>
      <c r="BL514" s="373"/>
      <c r="BM514" s="373"/>
      <c r="BN514" s="373"/>
      <c r="BO514" s="373"/>
      <c r="BP514" s="373"/>
      <c r="BQ514" s="373"/>
      <c r="BR514" s="373"/>
      <c r="BS514" s="373"/>
      <c r="BT514" s="373"/>
      <c r="BU514" s="373"/>
      <c r="BV514" s="373"/>
      <c r="BW514" s="373"/>
      <c r="BX514" s="373"/>
      <c r="BY514" s="373"/>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8" customFormat="true" ht="25.15" customHeight="true" x14ac:dyDescent="0.2">
      <c r="C515" s="1074" t="s">
        <v>299</v>
      </c>
      <c r="D515" s="1075"/>
      <c r="E515" s="702">
        <v>6.4674843553061537E-2</v>
      </c>
      <c r="F515" s="652"/>
      <c r="G515" s="652"/>
      <c r="H515" s="1075" t="s">
        <v>279</v>
      </c>
      <c r="I515" s="1075"/>
      <c r="J515" s="703">
        <v>0.51490931391746309</v>
      </c>
      <c r="K515" s="652"/>
      <c r="L515" s="652"/>
      <c r="M515" s="1075" t="s">
        <v>286</v>
      </c>
      <c r="N515" s="1075"/>
      <c r="O515" s="704">
        <v>1.1869137813078648E-4</v>
      </c>
      <c r="P515" s="652"/>
      <c r="Q515" s="652"/>
      <c r="AC515" s="371"/>
      <c r="AD515" s="371"/>
      <c r="AE515" s="371"/>
      <c r="AF515" s="371"/>
      <c r="AG515" s="371"/>
      <c r="AH515" s="371"/>
      <c r="AI515" s="371"/>
      <c r="AJ515" s="371"/>
      <c r="AK515" s="371"/>
      <c r="AL515" s="371"/>
      <c r="AM515" s="371"/>
      <c r="AN515" s="371"/>
      <c r="AO515" s="371"/>
      <c r="AP515" s="371"/>
      <c r="AQ515" s="371"/>
      <c r="AR515" s="371"/>
      <c r="AS515" s="371"/>
      <c r="AT515" s="371"/>
      <c r="AU515" s="371"/>
      <c r="AV515" s="371"/>
      <c r="AW515" s="371"/>
      <c r="AX515" s="371"/>
      <c r="AY515" s="371"/>
      <c r="AZ515" s="371"/>
      <c r="BA515" s="373"/>
      <c r="BB515" s="449"/>
      <c r="BC515" s="373"/>
      <c r="BD515" s="373"/>
      <c r="BE515" s="373"/>
      <c r="BF515" s="373"/>
      <c r="BG515" s="373"/>
      <c r="BH515" s="373"/>
      <c r="BI515" s="373"/>
      <c r="BJ515" s="373"/>
      <c r="BK515" s="373"/>
      <c r="BL515" s="373"/>
      <c r="BM515" s="373"/>
      <c r="BN515" s="373"/>
      <c r="BO515" s="373"/>
      <c r="BP515" s="373"/>
      <c r="BQ515" s="373"/>
      <c r="BR515" s="373"/>
      <c r="BS515" s="373"/>
      <c r="BT515" s="373"/>
      <c r="BU515" s="373"/>
      <c r="BV515" s="373"/>
      <c r="BW515" s="373"/>
      <c r="BX515" s="373"/>
      <c r="BY515" s="373"/>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8" customFormat="true" ht="25.15" customHeight="true" x14ac:dyDescent="0.2">
      <c r="C516" s="1074" t="s">
        <v>279</v>
      </c>
      <c r="D516" s="1075"/>
      <c r="E516" s="702">
        <v>0.57767809604061515</v>
      </c>
      <c r="F516" s="652"/>
      <c r="G516" s="652"/>
      <c r="H516" s="1075" t="s">
        <v>283</v>
      </c>
      <c r="I516" s="1075"/>
      <c r="J516" s="703">
        <v>0.41387955365538209</v>
      </c>
      <c r="K516" s="652"/>
      <c r="L516" s="652"/>
      <c r="M516" s="1075" t="s">
        <v>310</v>
      </c>
      <c r="N516" s="1075"/>
      <c r="O516" s="704">
        <v>3.2276839764611512E-4</v>
      </c>
      <c r="P516" s="652"/>
      <c r="Q516" s="652"/>
      <c r="AC516" s="371"/>
      <c r="AD516" s="371"/>
      <c r="AE516" s="371"/>
      <c r="AF516" s="371"/>
      <c r="AG516" s="371"/>
      <c r="AH516" s="371"/>
      <c r="AI516" s="371"/>
      <c r="AJ516" s="371"/>
      <c r="AK516" s="371"/>
      <c r="AL516" s="371"/>
      <c r="AM516" s="371"/>
      <c r="AN516" s="371"/>
      <c r="AO516" s="371"/>
      <c r="AP516" s="371"/>
      <c r="AQ516" s="371"/>
      <c r="AR516" s="371"/>
      <c r="AS516" s="371"/>
      <c r="AT516" s="371"/>
      <c r="AU516" s="371"/>
      <c r="AV516" s="371"/>
      <c r="AW516" s="371"/>
      <c r="AX516" s="371"/>
      <c r="AY516" s="371"/>
      <c r="AZ516" s="371"/>
      <c r="BA516" s="373"/>
      <c r="BB516" s="449"/>
      <c r="BC516" s="373"/>
      <c r="BD516" s="373"/>
      <c r="BE516" s="373"/>
      <c r="BF516" s="373"/>
      <c r="BG516" s="373"/>
      <c r="BH516" s="373"/>
      <c r="BI516" s="373"/>
      <c r="BJ516" s="373"/>
      <c r="BK516" s="373"/>
      <c r="BL516" s="373"/>
      <c r="BM516" s="373"/>
      <c r="BN516" s="373"/>
      <c r="BO516" s="373"/>
      <c r="BP516" s="373"/>
      <c r="BQ516" s="373"/>
      <c r="BR516" s="373"/>
      <c r="BS516" s="373"/>
      <c r="BT516" s="373"/>
      <c r="BU516" s="373"/>
      <c r="BV516" s="373"/>
      <c r="BW516" s="373"/>
      <c r="BX516" s="373"/>
      <c r="BY516" s="373"/>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8" customFormat="true" ht="25.15" customHeight="true" x14ac:dyDescent="0.2">
      <c r="C517" s="1074" t="s">
        <v>283</v>
      </c>
      <c r="D517" s="1075"/>
      <c r="E517" s="702">
        <v>0.50147038086413864</v>
      </c>
      <c r="F517" s="652"/>
      <c r="G517" s="652"/>
      <c r="H517" s="1075" t="s">
        <v>312</v>
      </c>
      <c r="I517" s="1075"/>
      <c r="J517" s="703">
        <v>4.6005030493872189E-2</v>
      </c>
      <c r="K517" s="652"/>
      <c r="L517" s="652"/>
      <c r="M517" s="1075" t="s">
        <v>293</v>
      </c>
      <c r="N517" s="1075"/>
      <c r="O517" s="704">
        <v>1.1385268508726564E-3</v>
      </c>
      <c r="P517" s="652"/>
      <c r="Q517" s="652"/>
      <c r="AC517" s="371"/>
      <c r="AD517" s="371"/>
      <c r="AE517" s="371"/>
      <c r="AF517" s="371"/>
      <c r="AG517" s="371"/>
      <c r="AH517" s="371"/>
      <c r="AI517" s="371"/>
      <c r="AJ517" s="371"/>
      <c r="AK517" s="371"/>
      <c r="AL517" s="371"/>
      <c r="AM517" s="371"/>
      <c r="AN517" s="371"/>
      <c r="AO517" s="371"/>
      <c r="AP517" s="371"/>
      <c r="AQ517" s="371"/>
      <c r="AR517" s="371"/>
      <c r="AS517" s="371"/>
      <c r="AT517" s="371"/>
      <c r="AU517" s="371"/>
      <c r="AV517" s="371"/>
      <c r="AW517" s="371"/>
      <c r="AX517" s="371"/>
      <c r="AY517" s="371"/>
      <c r="AZ517" s="371"/>
      <c r="BA517" s="373"/>
      <c r="BB517" s="449"/>
      <c r="BC517" s="373"/>
      <c r="BD517" s="373"/>
      <c r="BE517" s="373"/>
      <c r="BF517" s="373"/>
      <c r="BG517" s="373"/>
      <c r="BH517" s="373"/>
      <c r="BI517" s="373"/>
      <c r="BJ517" s="373"/>
      <c r="BK517" s="373"/>
      <c r="BL517" s="373"/>
      <c r="BM517" s="373"/>
      <c r="BN517" s="373"/>
      <c r="BO517" s="373"/>
      <c r="BP517" s="373"/>
      <c r="BQ517" s="373"/>
      <c r="BR517" s="373"/>
      <c r="BS517" s="373"/>
      <c r="BT517" s="373"/>
      <c r="BU517" s="373"/>
      <c r="BV517" s="373"/>
      <c r="BW517" s="373"/>
      <c r="BX517" s="373"/>
      <c r="BY517" s="373"/>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8" customFormat="true" ht="25.15" customHeight="true" x14ac:dyDescent="0.2">
      <c r="C518" s="1074" t="s">
        <v>312</v>
      </c>
      <c r="D518" s="1075"/>
      <c r="E518" s="702">
        <v>5.4993734182191327E-2</v>
      </c>
      <c r="F518" s="652"/>
      <c r="G518" s="652"/>
      <c r="H518" s="1075" t="s">
        <v>286</v>
      </c>
      <c r="I518" s="1075"/>
      <c r="J518" s="703">
        <v>0.39071424189925547</v>
      </c>
      <c r="K518" s="652"/>
      <c r="L518" s="652"/>
      <c r="M518" s="1075" t="s">
        <v>324</v>
      </c>
      <c r="N518" s="1075"/>
      <c r="O518" s="709">
        <v>4.4790565925227306E-7</v>
      </c>
      <c r="P518" s="652"/>
      <c r="Q518" s="652"/>
      <c r="AC518" s="371"/>
      <c r="AD518" s="371"/>
      <c r="AE518" s="371"/>
      <c r="AF518" s="371"/>
      <c r="AG518" s="371"/>
      <c r="AH518" s="371"/>
      <c r="AI518" s="371"/>
      <c r="AJ518" s="371"/>
      <c r="AK518" s="371"/>
      <c r="AL518" s="371"/>
      <c r="AM518" s="371"/>
      <c r="AN518" s="371"/>
      <c r="AO518" s="371"/>
      <c r="AP518" s="371"/>
      <c r="AQ518" s="371"/>
      <c r="AR518" s="371"/>
      <c r="AS518" s="371"/>
      <c r="AT518" s="371"/>
      <c r="AU518" s="371"/>
      <c r="AV518" s="371"/>
      <c r="AW518" s="371"/>
      <c r="AX518" s="371"/>
      <c r="AY518" s="371"/>
      <c r="AZ518" s="371"/>
      <c r="BA518" s="373"/>
      <c r="BB518" s="449"/>
      <c r="BC518" s="373"/>
      <c r="BD518" s="373"/>
      <c r="BE518" s="373"/>
      <c r="BF518" s="373"/>
      <c r="BG518" s="373"/>
      <c r="BH518" s="373"/>
      <c r="BI518" s="373"/>
      <c r="BJ518" s="373"/>
      <c r="BK518" s="373"/>
      <c r="BL518" s="373"/>
      <c r="BM518" s="373"/>
      <c r="BN518" s="373"/>
      <c r="BO518" s="373"/>
      <c r="BP518" s="373"/>
      <c r="BQ518" s="373"/>
      <c r="BR518" s="373"/>
      <c r="BS518" s="373"/>
      <c r="BT518" s="373"/>
      <c r="BU518" s="373"/>
      <c r="BV518" s="373"/>
      <c r="BW518" s="373"/>
      <c r="BX518" s="373"/>
      <c r="BY518" s="373"/>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8" customFormat="true" ht="25.15" customHeight="true" x14ac:dyDescent="0.2">
      <c r="C519" s="1074" t="s">
        <v>286</v>
      </c>
      <c r="D519" s="1075"/>
      <c r="E519" s="702">
        <v>0.45029421749035448</v>
      </c>
      <c r="F519" s="652"/>
      <c r="G519" s="652"/>
      <c r="H519" s="1075" t="s">
        <v>310</v>
      </c>
      <c r="I519" s="1075"/>
      <c r="J519" s="703">
        <v>3.5611614677581283E-2</v>
      </c>
      <c r="K519" s="652"/>
      <c r="L519" s="652"/>
      <c r="M519" s="1075" t="s">
        <v>316</v>
      </c>
      <c r="N519" s="1075"/>
      <c r="O519" s="704">
        <v>1.1373038052020199E-4</v>
      </c>
      <c r="P519" s="652"/>
      <c r="Q519" s="652"/>
      <c r="AC519" s="371"/>
      <c r="AD519" s="371"/>
      <c r="AE519" s="371"/>
      <c r="AF519" s="371"/>
      <c r="AG519" s="371"/>
      <c r="AH519" s="371"/>
      <c r="AI519" s="371"/>
      <c r="AJ519" s="371"/>
      <c r="AK519" s="371"/>
      <c r="AL519" s="371"/>
      <c r="AM519" s="371"/>
      <c r="AN519" s="371"/>
      <c r="AO519" s="371"/>
      <c r="AP519" s="371"/>
      <c r="AQ519" s="371"/>
      <c r="AR519" s="371"/>
      <c r="AS519" s="371"/>
      <c r="AT519" s="371"/>
      <c r="AU519" s="371"/>
      <c r="AV519" s="371"/>
      <c r="AW519" s="371"/>
      <c r="AX519" s="371"/>
      <c r="AY519" s="371"/>
      <c r="AZ519" s="371"/>
      <c r="BA519" s="373"/>
      <c r="BB519" s="449"/>
      <c r="BC519" s="373"/>
      <c r="BD519" s="373"/>
      <c r="BE519" s="373"/>
      <c r="BF519" s="373"/>
      <c r="BG519" s="373"/>
      <c r="BH519" s="373"/>
      <c r="BI519" s="373"/>
      <c r="BJ519" s="373"/>
      <c r="BK519" s="373"/>
      <c r="BL519" s="373"/>
      <c r="BM519" s="373"/>
      <c r="BN519" s="373"/>
      <c r="BO519" s="373"/>
      <c r="BP519" s="373"/>
      <c r="BQ519" s="373"/>
      <c r="BR519" s="373"/>
      <c r="BS519" s="373"/>
      <c r="BT519" s="373"/>
      <c r="BU519" s="373"/>
      <c r="BV519" s="373"/>
      <c r="BW519" s="373"/>
      <c r="BX519" s="373"/>
      <c r="BY519" s="373"/>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8" customFormat="true" ht="25.15" customHeight="true" x14ac:dyDescent="0.2">
      <c r="C520" s="1074" t="s">
        <v>310</v>
      </c>
      <c r="D520" s="1075"/>
      <c r="E520" s="702">
        <v>4.0237573717288908E-2</v>
      </c>
      <c r="F520" s="652"/>
      <c r="G520" s="652"/>
      <c r="H520" s="1075" t="s">
        <v>293</v>
      </c>
      <c r="I520" s="1075"/>
      <c r="J520" s="703">
        <v>5.0152284350247912E-2</v>
      </c>
      <c r="K520" s="652"/>
      <c r="L520" s="652"/>
      <c r="M520" s="1075" t="s">
        <v>294</v>
      </c>
      <c r="N520" s="1075"/>
      <c r="O520" s="709">
        <v>2.4792759903782547E-5</v>
      </c>
      <c r="P520" s="652"/>
      <c r="Q520" s="652"/>
      <c r="AC520" s="371"/>
      <c r="AD520" s="371"/>
      <c r="AE520" s="371"/>
      <c r="AF520" s="371"/>
      <c r="AG520" s="371"/>
      <c r="AH520" s="371"/>
      <c r="AI520" s="371"/>
      <c r="AJ520" s="371"/>
      <c r="AK520" s="371"/>
      <c r="AL520" s="371"/>
      <c r="AM520" s="371"/>
      <c r="AN520" s="371"/>
      <c r="AO520" s="371"/>
      <c r="AP520" s="371"/>
      <c r="AQ520" s="371"/>
      <c r="AR520" s="371"/>
      <c r="AS520" s="371"/>
      <c r="AT520" s="371"/>
      <c r="AU520" s="371"/>
      <c r="AV520" s="371"/>
      <c r="AW520" s="371"/>
      <c r="AX520" s="371"/>
      <c r="AY520" s="371"/>
      <c r="AZ520" s="371"/>
      <c r="BA520" s="373"/>
      <c r="BB520" s="449"/>
      <c r="BC520" s="373"/>
      <c r="BD520" s="373"/>
      <c r="BE520" s="373"/>
      <c r="BF520" s="373"/>
      <c r="BG520" s="373"/>
      <c r="BH520" s="373"/>
      <c r="BI520" s="373"/>
      <c r="BJ520" s="373"/>
      <c r="BK520" s="373"/>
      <c r="BL520" s="373"/>
      <c r="BM520" s="373"/>
      <c r="BN520" s="373"/>
      <c r="BO520" s="373"/>
      <c r="BP520" s="373"/>
      <c r="BQ520" s="373"/>
      <c r="BR520" s="373"/>
      <c r="BS520" s="373"/>
      <c r="BT520" s="373"/>
      <c r="BU520" s="373"/>
      <c r="BV520" s="373"/>
      <c r="BW520" s="373"/>
      <c r="BX520" s="373"/>
      <c r="BY520" s="373"/>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8" customFormat="true" ht="25.15" customHeight="true" x14ac:dyDescent="0.2">
      <c r="C521" s="1074" t="s">
        <v>293</v>
      </c>
      <c r="D521" s="1075"/>
      <c r="E521" s="702">
        <v>5.7576165506906217E-2</v>
      </c>
      <c r="F521" s="652"/>
      <c r="G521" s="652"/>
      <c r="H521" s="1075" t="s">
        <v>324</v>
      </c>
      <c r="I521" s="1075"/>
      <c r="J521" s="703">
        <v>1.3333481724035043E-2</v>
      </c>
      <c r="K521" s="652"/>
      <c r="L521" s="652"/>
      <c r="M521" s="1075" t="s">
        <v>339</v>
      </c>
      <c r="N521" s="1075"/>
      <c r="O521" s="709">
        <v>7.2697385023056363E-7</v>
      </c>
      <c r="P521" s="652"/>
      <c r="Q521" s="652"/>
      <c r="AC521" s="371"/>
      <c r="AD521" s="371"/>
      <c r="AE521" s="371"/>
      <c r="AF521" s="371"/>
      <c r="AG521" s="371"/>
      <c r="AH521" s="371"/>
      <c r="AI521" s="371"/>
      <c r="AJ521" s="371"/>
      <c r="AK521" s="371"/>
      <c r="AL521" s="371"/>
      <c r="AM521" s="371"/>
      <c r="AN521" s="371"/>
      <c r="AO521" s="371"/>
      <c r="AP521" s="371"/>
      <c r="AQ521" s="371"/>
      <c r="AR521" s="371"/>
      <c r="AS521" s="371"/>
      <c r="AT521" s="371"/>
      <c r="AU521" s="371"/>
      <c r="AV521" s="371"/>
      <c r="AW521" s="371"/>
      <c r="AX521" s="371"/>
      <c r="AY521" s="371"/>
      <c r="AZ521" s="371"/>
      <c r="BA521" s="373"/>
      <c r="BB521" s="449"/>
      <c r="BC521" s="373"/>
      <c r="BD521" s="373"/>
      <c r="BE521" s="373"/>
      <c r="BF521" s="373"/>
      <c r="BG521" s="373"/>
      <c r="BH521" s="373"/>
      <c r="BI521" s="373"/>
      <c r="BJ521" s="373"/>
      <c r="BK521" s="373"/>
      <c r="BL521" s="373"/>
      <c r="BM521" s="373"/>
      <c r="BN521" s="373"/>
      <c r="BO521" s="373"/>
      <c r="BP521" s="373"/>
      <c r="BQ521" s="373"/>
      <c r="BR521" s="373"/>
      <c r="BS521" s="373"/>
      <c r="BT521" s="373"/>
      <c r="BU521" s="373"/>
      <c r="BV521" s="373"/>
      <c r="BW521" s="373"/>
      <c r="BX521" s="373"/>
      <c r="BY521" s="373"/>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8" customFormat="true" ht="25.15" customHeight="true" x14ac:dyDescent="0.2">
      <c r="C522" s="1074" t="s">
        <v>324</v>
      </c>
      <c r="D522" s="1075"/>
      <c r="E522" s="702">
        <v>1.8698364663349822E-2</v>
      </c>
      <c r="F522" s="652"/>
      <c r="G522" s="652"/>
      <c r="H522" s="1075" t="s">
        <v>316</v>
      </c>
      <c r="I522" s="1075"/>
      <c r="J522" s="710">
        <v>2.6888209573615434E-5</v>
      </c>
      <c r="K522" s="652"/>
      <c r="L522" s="652"/>
      <c r="M522" s="1075" t="s">
        <v>298</v>
      </c>
      <c r="N522" s="1075"/>
      <c r="O522" s="709">
        <v>9.0861242928199959E-5</v>
      </c>
      <c r="P522" s="652"/>
      <c r="Q522" s="652"/>
      <c r="AC522" s="371"/>
      <c r="AD522" s="371"/>
      <c r="AE522" s="371"/>
      <c r="AF522" s="371"/>
      <c r="AG522" s="371"/>
      <c r="AH522" s="371"/>
      <c r="AI522" s="371"/>
      <c r="AJ522" s="371"/>
      <c r="AK522" s="371"/>
      <c r="AL522" s="371"/>
      <c r="AM522" s="371"/>
      <c r="AN522" s="371"/>
      <c r="AO522" s="371"/>
      <c r="AP522" s="371"/>
      <c r="AQ522" s="371"/>
      <c r="AR522" s="371"/>
      <c r="AS522" s="371"/>
      <c r="AT522" s="371"/>
      <c r="AU522" s="371"/>
      <c r="AV522" s="371"/>
      <c r="AW522" s="371"/>
      <c r="AX522" s="371"/>
      <c r="AY522" s="371"/>
      <c r="AZ522" s="371"/>
      <c r="BA522" s="373"/>
      <c r="BB522" s="449"/>
      <c r="BC522" s="373"/>
      <c r="BD522" s="373"/>
      <c r="BE522" s="373"/>
      <c r="BF522" s="373"/>
      <c r="BG522" s="373"/>
      <c r="BH522" s="373"/>
      <c r="BI522" s="373"/>
      <c r="BJ522" s="373"/>
      <c r="BK522" s="373"/>
      <c r="BL522" s="373"/>
      <c r="BM522" s="373"/>
      <c r="BN522" s="373"/>
      <c r="BO522" s="373"/>
      <c r="BP522" s="373"/>
      <c r="BQ522" s="373"/>
      <c r="BR522" s="373"/>
      <c r="BS522" s="373"/>
      <c r="BT522" s="373"/>
      <c r="BU522" s="373"/>
      <c r="BV522" s="373"/>
      <c r="BW522" s="373"/>
      <c r="BX522" s="373"/>
      <c r="BY522" s="373"/>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8" customFormat="true" ht="25.15" customHeight="true" x14ac:dyDescent="0.2">
      <c r="C523" s="1074" t="s">
        <v>316</v>
      </c>
      <c r="D523" s="1075"/>
      <c r="E523" s="702">
        <v>5.4960310060415756E-4</v>
      </c>
      <c r="F523" s="652"/>
      <c r="G523" s="652"/>
      <c r="H523" s="1075" t="s">
        <v>294</v>
      </c>
      <c r="I523" s="1075"/>
      <c r="J523" s="703">
        <v>0.12571532364248528</v>
      </c>
      <c r="K523" s="652"/>
      <c r="L523" s="652"/>
      <c r="M523" s="1075" t="s">
        <v>295</v>
      </c>
      <c r="N523" s="1075"/>
      <c r="O523" s="709">
        <v>4.3067291651827159E-5</v>
      </c>
      <c r="P523" s="652"/>
      <c r="Q523" s="652"/>
      <c r="AC523" s="371"/>
      <c r="AD523" s="371"/>
      <c r="AE523" s="371"/>
      <c r="AF523" s="371"/>
      <c r="AG523" s="371"/>
      <c r="AH523" s="371"/>
      <c r="AI523" s="371"/>
      <c r="AJ523" s="371"/>
      <c r="AK523" s="371"/>
      <c r="AL523" s="371"/>
      <c r="AM523" s="371"/>
      <c r="AN523" s="371"/>
      <c r="AO523" s="371"/>
      <c r="AP523" s="371"/>
      <c r="AQ523" s="371"/>
      <c r="AR523" s="371"/>
      <c r="AS523" s="371"/>
      <c r="AT523" s="371"/>
      <c r="AU523" s="371"/>
      <c r="AV523" s="371"/>
      <c r="AW523" s="371"/>
      <c r="AX523" s="371"/>
      <c r="AY523" s="371"/>
      <c r="AZ523" s="371"/>
      <c r="BA523" s="373"/>
      <c r="BB523" s="449"/>
      <c r="BC523" s="373"/>
      <c r="BD523" s="373"/>
      <c r="BE523" s="373"/>
      <c r="BF523" s="373"/>
      <c r="BG523" s="373"/>
      <c r="BH523" s="373"/>
      <c r="BI523" s="373"/>
      <c r="BJ523" s="373"/>
      <c r="BK523" s="373"/>
      <c r="BL523" s="373"/>
      <c r="BM523" s="373"/>
      <c r="BN523" s="373"/>
      <c r="BO523" s="373"/>
      <c r="BP523" s="373"/>
      <c r="BQ523" s="373"/>
      <c r="BR523" s="373"/>
      <c r="BS523" s="373"/>
      <c r="BT523" s="373"/>
      <c r="BU523" s="373"/>
      <c r="BV523" s="373"/>
      <c r="BW523" s="373"/>
      <c r="BX523" s="373"/>
      <c r="BY523" s="373"/>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8" customFormat="true" ht="25.15" customHeight="true" x14ac:dyDescent="0.2">
      <c r="C524" s="1074" t="s">
        <v>294</v>
      </c>
      <c r="D524" s="1075"/>
      <c r="E524" s="702">
        <v>0.14205040489633855</v>
      </c>
      <c r="F524" s="652"/>
      <c r="G524" s="652"/>
      <c r="H524" s="1075" t="s">
        <v>339</v>
      </c>
      <c r="I524" s="1075"/>
      <c r="J524" s="703">
        <v>6.084400726565698E-4</v>
      </c>
      <c r="K524" s="652"/>
      <c r="L524" s="652"/>
      <c r="M524" s="1075" t="s">
        <v>330</v>
      </c>
      <c r="N524" s="1075"/>
      <c r="O524" s="709">
        <v>4.7782945045518483E-5</v>
      </c>
      <c r="P524" s="652"/>
      <c r="Q524" s="652"/>
      <c r="AC524" s="371"/>
      <c r="AD524" s="371"/>
      <c r="AE524" s="371"/>
      <c r="AF524" s="371"/>
      <c r="AG524" s="371"/>
      <c r="AH524" s="371"/>
      <c r="AI524" s="371"/>
      <c r="AJ524" s="371"/>
      <c r="AK524" s="371"/>
      <c r="AL524" s="371"/>
      <c r="AM524" s="371"/>
      <c r="AN524" s="371"/>
      <c r="AO524" s="371"/>
      <c r="AP524" s="371"/>
      <c r="AQ524" s="371"/>
      <c r="AR524" s="371"/>
      <c r="AS524" s="371"/>
      <c r="AT524" s="371"/>
      <c r="AU524" s="371"/>
      <c r="AV524" s="371"/>
      <c r="AW524" s="371"/>
      <c r="AX524" s="371"/>
      <c r="AY524" s="371"/>
      <c r="AZ524" s="371"/>
      <c r="BA524" s="373"/>
      <c r="BB524" s="449"/>
      <c r="BC524" s="373"/>
      <c r="BD524" s="373"/>
      <c r="BE524" s="373"/>
      <c r="BF524" s="373"/>
      <c r="BG524" s="373"/>
      <c r="BH524" s="373"/>
      <c r="BI524" s="373"/>
      <c r="BJ524" s="373"/>
      <c r="BK524" s="373"/>
      <c r="BL524" s="373"/>
      <c r="BM524" s="373"/>
      <c r="BN524" s="373"/>
      <c r="BO524" s="373"/>
      <c r="BP524" s="373"/>
      <c r="BQ524" s="373"/>
      <c r="BR524" s="373"/>
      <c r="BS524" s="373"/>
      <c r="BT524" s="373"/>
      <c r="BU524" s="373"/>
      <c r="BV524" s="373"/>
      <c r="BW524" s="373"/>
      <c r="BX524" s="373"/>
      <c r="BY524" s="373"/>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8" customFormat="true" ht="25.15" customHeight="true" x14ac:dyDescent="0.2">
      <c r="C525" s="1074" t="s">
        <v>339</v>
      </c>
      <c r="D525" s="1075"/>
      <c r="E525" s="702">
        <v>1.0268273423327894E-3</v>
      </c>
      <c r="F525" s="652"/>
      <c r="G525" s="652"/>
      <c r="H525" s="1075" t="s">
        <v>298</v>
      </c>
      <c r="I525" s="1075"/>
      <c r="J525" s="703">
        <v>5.1360854425913434E-2</v>
      </c>
      <c r="K525" s="652"/>
      <c r="L525" s="652"/>
      <c r="M525" s="1075" t="s">
        <v>327</v>
      </c>
      <c r="N525" s="1075"/>
      <c r="O525" s="709">
        <v>2.9467732553074019E-5</v>
      </c>
      <c r="P525" s="652"/>
      <c r="Q525" s="652"/>
      <c r="AC525" s="371"/>
      <c r="AD525" s="371"/>
      <c r="AE525" s="371"/>
      <c r="AF525" s="371"/>
      <c r="AG525" s="371"/>
      <c r="AH525" s="371"/>
      <c r="AI525" s="371"/>
      <c r="AJ525" s="371"/>
      <c r="AK525" s="371"/>
      <c r="AL525" s="371"/>
      <c r="AM525" s="371"/>
      <c r="AN525" s="371"/>
      <c r="AO525" s="371"/>
      <c r="AP525" s="371"/>
      <c r="AQ525" s="371"/>
      <c r="AR525" s="371"/>
      <c r="AS525" s="371"/>
      <c r="AT525" s="371"/>
      <c r="AU525" s="371"/>
      <c r="AV525" s="371"/>
      <c r="AW525" s="371"/>
      <c r="AX525" s="371"/>
      <c r="AY525" s="371"/>
      <c r="AZ525" s="371"/>
      <c r="BA525" s="373"/>
      <c r="BB525" s="449"/>
      <c r="BC525" s="373"/>
      <c r="BD525" s="373"/>
      <c r="BE525" s="373"/>
      <c r="BF525" s="373"/>
      <c r="BG525" s="373"/>
      <c r="BH525" s="373"/>
      <c r="BI525" s="373"/>
      <c r="BJ525" s="373"/>
      <c r="BK525" s="373"/>
      <c r="BL525" s="373"/>
      <c r="BM525" s="373"/>
      <c r="BN525" s="373"/>
      <c r="BO525" s="373"/>
      <c r="BP525" s="373"/>
      <c r="BQ525" s="373"/>
      <c r="BR525" s="373"/>
      <c r="BS525" s="373"/>
      <c r="BT525" s="373"/>
      <c r="BU525" s="373"/>
      <c r="BV525" s="373"/>
      <c r="BW525" s="373"/>
      <c r="BX525" s="373"/>
      <c r="BY525" s="373"/>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8" customFormat="true" ht="25.15" customHeight="true" x14ac:dyDescent="0.2">
      <c r="C526" s="1074" t="s">
        <v>298</v>
      </c>
      <c r="D526" s="1075"/>
      <c r="E526" s="702">
        <v>0.11556480185172562</v>
      </c>
      <c r="F526" s="652"/>
      <c r="G526" s="652"/>
      <c r="H526" s="1075" t="s">
        <v>295</v>
      </c>
      <c r="I526" s="1075"/>
      <c r="J526" s="703">
        <v>7.1776937238480956E-2</v>
      </c>
      <c r="K526" s="652"/>
      <c r="L526" s="652"/>
      <c r="M526" s="1075" t="s">
        <v>305</v>
      </c>
      <c r="N526" s="1075"/>
      <c r="O526" s="704">
        <v>3.6623495599036326E-4</v>
      </c>
      <c r="P526" s="652"/>
      <c r="Q526" s="652"/>
      <c r="AC526" s="371"/>
      <c r="AD526" s="371"/>
      <c r="AE526" s="371"/>
      <c r="AF526" s="371"/>
      <c r="AG526" s="371"/>
      <c r="AH526" s="371"/>
      <c r="AI526" s="371"/>
      <c r="AJ526" s="371"/>
      <c r="AK526" s="371"/>
      <c r="AL526" s="371"/>
      <c r="AM526" s="371"/>
      <c r="AN526" s="371"/>
      <c r="AO526" s="371"/>
      <c r="AP526" s="371"/>
      <c r="AQ526" s="371"/>
      <c r="AR526" s="371"/>
      <c r="AS526" s="371"/>
      <c r="AT526" s="371"/>
      <c r="AU526" s="371"/>
      <c r="AV526" s="371"/>
      <c r="AW526" s="371"/>
      <c r="AX526" s="371"/>
      <c r="AY526" s="371"/>
      <c r="AZ526" s="371"/>
      <c r="BA526" s="373"/>
      <c r="BB526" s="449"/>
      <c r="BC526" s="373"/>
      <c r="BD526" s="373"/>
      <c r="BE526" s="373"/>
      <c r="BF526" s="373"/>
      <c r="BG526" s="373"/>
      <c r="BH526" s="373"/>
      <c r="BI526" s="373"/>
      <c r="BJ526" s="373"/>
      <c r="BK526" s="373"/>
      <c r="BL526" s="373"/>
      <c r="BM526" s="373"/>
      <c r="BN526" s="373"/>
      <c r="BO526" s="373"/>
      <c r="BP526" s="373"/>
      <c r="BQ526" s="373"/>
      <c r="BR526" s="373"/>
      <c r="BS526" s="373"/>
      <c r="BT526" s="373"/>
      <c r="BU526" s="373"/>
      <c r="BV526" s="373"/>
      <c r="BW526" s="373"/>
      <c r="BX526" s="373"/>
      <c r="BY526" s="373"/>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8" customFormat="true" ht="25.15" customHeight="true" x14ac:dyDescent="0.2">
      <c r="C527" s="1074" t="s">
        <v>295</v>
      </c>
      <c r="D527" s="1075"/>
      <c r="E527" s="702">
        <v>0.13616147122184336</v>
      </c>
      <c r="F527" s="652"/>
      <c r="G527" s="652"/>
      <c r="H527" s="1075" t="s">
        <v>330</v>
      </c>
      <c r="I527" s="1075"/>
      <c r="J527" s="703">
        <v>2.241323844674581E-4</v>
      </c>
      <c r="K527" s="652"/>
      <c r="L527" s="652"/>
      <c r="M527" s="1075" t="s">
        <v>311</v>
      </c>
      <c r="N527" s="1075"/>
      <c r="O527" s="704">
        <v>2.1405709719327949E-4</v>
      </c>
      <c r="P527" s="652"/>
      <c r="Q527" s="652"/>
      <c r="AC527" s="371"/>
      <c r="AD527" s="371"/>
      <c r="AE527" s="371"/>
      <c r="AF527" s="371"/>
      <c r="AG527" s="371"/>
      <c r="AH527" s="371"/>
      <c r="AI527" s="371"/>
      <c r="AJ527" s="371"/>
      <c r="AK527" s="371"/>
      <c r="AL527" s="371"/>
      <c r="AM527" s="371"/>
      <c r="AN527" s="371"/>
      <c r="AO527" s="371"/>
      <c r="AP527" s="371"/>
      <c r="AQ527" s="371"/>
      <c r="AR527" s="371"/>
      <c r="AS527" s="371"/>
      <c r="AT527" s="371"/>
      <c r="AU527" s="371"/>
      <c r="AV527" s="371"/>
      <c r="AW527" s="371"/>
      <c r="AX527" s="371"/>
      <c r="AY527" s="371"/>
      <c r="AZ527" s="371"/>
      <c r="BA527" s="373"/>
      <c r="BB527" s="449"/>
      <c r="BC527" s="373"/>
      <c r="BD527" s="373"/>
      <c r="BE527" s="373"/>
      <c r="BF527" s="373"/>
      <c r="BG527" s="373"/>
      <c r="BH527" s="373"/>
      <c r="BI527" s="373"/>
      <c r="BJ527" s="373"/>
      <c r="BK527" s="373"/>
      <c r="BL527" s="373"/>
      <c r="BM527" s="373"/>
      <c r="BN527" s="373"/>
      <c r="BO527" s="373"/>
      <c r="BP527" s="373"/>
      <c r="BQ527" s="373"/>
      <c r="BR527" s="373"/>
      <c r="BS527" s="373"/>
      <c r="BT527" s="373"/>
      <c r="BU527" s="373"/>
      <c r="BV527" s="373"/>
      <c r="BW527" s="373"/>
      <c r="BX527" s="373"/>
      <c r="BY527" s="373"/>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8" customFormat="true" ht="25.15" customHeight="true" x14ac:dyDescent="0.2">
      <c r="C528" s="1074" t="s">
        <v>330</v>
      </c>
      <c r="D528" s="1075"/>
      <c r="E528" s="702">
        <v>5.0361159910127596E-3</v>
      </c>
      <c r="F528" s="652"/>
      <c r="G528" s="652"/>
      <c r="H528" s="1075" t="s">
        <v>327</v>
      </c>
      <c r="I528" s="1075"/>
      <c r="J528" s="703">
        <v>7.1752420105577501E-3</v>
      </c>
      <c r="K528" s="652"/>
      <c r="L528" s="652"/>
      <c r="M528" s="1075" t="s">
        <v>322</v>
      </c>
      <c r="N528" s="1075"/>
      <c r="O528" s="709">
        <v>8.1137126312687082E-5</v>
      </c>
      <c r="P528" s="652"/>
      <c r="Q528" s="652"/>
      <c r="AC528" s="371"/>
      <c r="AD528" s="371"/>
      <c r="AE528" s="371"/>
      <c r="AF528" s="371"/>
      <c r="AG528" s="371"/>
      <c r="AH528" s="371"/>
      <c r="AI528" s="371"/>
      <c r="AJ528" s="371"/>
      <c r="AK528" s="371"/>
      <c r="AL528" s="371"/>
      <c r="AM528" s="371"/>
      <c r="AN528" s="371"/>
      <c r="AO528" s="371"/>
      <c r="AP528" s="371"/>
      <c r="AQ528" s="371"/>
      <c r="AR528" s="371"/>
      <c r="AS528" s="371"/>
      <c r="AT528" s="371"/>
      <c r="AU528" s="371"/>
      <c r="AV528" s="371"/>
      <c r="AW528" s="371"/>
      <c r="AX528" s="371"/>
      <c r="AY528" s="371"/>
      <c r="AZ528" s="371"/>
      <c r="BA528" s="373"/>
      <c r="BB528" s="449"/>
      <c r="BC528" s="373"/>
      <c r="BD528" s="373"/>
      <c r="BE528" s="373"/>
      <c r="BF528" s="373"/>
      <c r="BG528" s="373"/>
      <c r="BH528" s="373"/>
      <c r="BI528" s="373"/>
      <c r="BJ528" s="373"/>
      <c r="BK528" s="373"/>
      <c r="BL528" s="373"/>
      <c r="BM528" s="373"/>
      <c r="BN528" s="373"/>
      <c r="BO528" s="373"/>
      <c r="BP528" s="373"/>
      <c r="BQ528" s="373"/>
      <c r="BR528" s="373"/>
      <c r="BS528" s="373"/>
      <c r="BT528" s="373"/>
      <c r="BU528" s="373"/>
      <c r="BV528" s="373"/>
      <c r="BW528" s="373"/>
      <c r="BX528" s="373"/>
      <c r="BY528" s="373"/>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8" customFormat="true" ht="25.15" customHeight="true" x14ac:dyDescent="0.2">
      <c r="C529" s="1074" t="s">
        <v>327</v>
      </c>
      <c r="D529" s="1075"/>
      <c r="E529" s="702">
        <v>3.8146300226942721E-3</v>
      </c>
      <c r="F529" s="652"/>
      <c r="G529" s="652"/>
      <c r="H529" s="1075" t="s">
        <v>305</v>
      </c>
      <c r="I529" s="1075"/>
      <c r="J529" s="703">
        <v>1.2908707015936683E-3</v>
      </c>
      <c r="K529" s="652"/>
      <c r="L529" s="652"/>
      <c r="M529" s="1075" t="s">
        <v>329</v>
      </c>
      <c r="N529" s="1075"/>
      <c r="O529" s="709">
        <v>5.4119396265245275E-5</v>
      </c>
      <c r="P529" s="652"/>
      <c r="Q529" s="652"/>
      <c r="AC529" s="371"/>
      <c r="AD529" s="371"/>
      <c r="AE529" s="371"/>
      <c r="AF529" s="371"/>
      <c r="AG529" s="371"/>
      <c r="AH529" s="371"/>
      <c r="AI529" s="371"/>
      <c r="AJ529" s="371"/>
      <c r="AK529" s="371"/>
      <c r="AL529" s="371"/>
      <c r="AM529" s="371"/>
      <c r="AN529" s="371"/>
      <c r="AO529" s="371"/>
      <c r="AP529" s="371"/>
      <c r="AQ529" s="371"/>
      <c r="AR529" s="371"/>
      <c r="AS529" s="371"/>
      <c r="AT529" s="371"/>
      <c r="AU529" s="371"/>
      <c r="AV529" s="371"/>
      <c r="AW529" s="371"/>
      <c r="AX529" s="371"/>
      <c r="AY529" s="371"/>
      <c r="AZ529" s="371"/>
      <c r="BA529" s="373"/>
      <c r="BB529" s="449"/>
      <c r="BC529" s="373"/>
      <c r="BD529" s="373"/>
      <c r="BE529" s="373"/>
      <c r="BF529" s="373"/>
      <c r="BG529" s="373"/>
      <c r="BH529" s="373"/>
      <c r="BI529" s="373"/>
      <c r="BJ529" s="373"/>
      <c r="BK529" s="373"/>
      <c r="BL529" s="373"/>
      <c r="BM529" s="373"/>
      <c r="BN529" s="373"/>
      <c r="BO529" s="373"/>
      <c r="BP529" s="373"/>
      <c r="BQ529" s="373"/>
      <c r="BR529" s="373"/>
      <c r="BS529" s="373"/>
      <c r="BT529" s="373"/>
      <c r="BU529" s="373"/>
      <c r="BV529" s="373"/>
      <c r="BW529" s="373"/>
      <c r="BX529" s="373"/>
      <c r="BY529" s="373"/>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8" customFormat="true" ht="25.15" customHeight="true" x14ac:dyDescent="0.2">
      <c r="C530" s="1074" t="s">
        <v>305</v>
      </c>
      <c r="D530" s="1075"/>
      <c r="E530" s="702">
        <v>9.1957528874883464E-3</v>
      </c>
      <c r="F530" s="652"/>
      <c r="G530" s="652"/>
      <c r="H530" s="1075" t="s">
        <v>311</v>
      </c>
      <c r="I530" s="1075"/>
      <c r="J530" s="703">
        <v>2.30090447474795E-3</v>
      </c>
      <c r="K530" s="652"/>
      <c r="L530" s="652"/>
      <c r="M530" s="1075" t="s">
        <v>306</v>
      </c>
      <c r="N530" s="1075"/>
      <c r="O530" s="709">
        <v>1.4343992742849055E-5</v>
      </c>
      <c r="P530" s="652"/>
      <c r="Q530" s="652"/>
      <c r="AC530" s="371"/>
      <c r="AD530" s="371"/>
      <c r="AE530" s="371"/>
      <c r="AF530" s="371"/>
      <c r="AG530" s="371"/>
      <c r="AH530" s="371"/>
      <c r="AI530" s="371"/>
      <c r="AJ530" s="371"/>
      <c r="AK530" s="371"/>
      <c r="AL530" s="371"/>
      <c r="AM530" s="371"/>
      <c r="AN530" s="371"/>
      <c r="AO530" s="371"/>
      <c r="AP530" s="371"/>
      <c r="AQ530" s="371"/>
      <c r="AR530" s="371"/>
      <c r="AS530" s="371"/>
      <c r="AT530" s="371"/>
      <c r="AU530" s="371"/>
      <c r="AV530" s="371"/>
      <c r="AW530" s="371"/>
      <c r="AX530" s="371"/>
      <c r="AY530" s="371"/>
      <c r="AZ530" s="371"/>
      <c r="BA530" s="373"/>
      <c r="BB530" s="449"/>
      <c r="BC530" s="373"/>
      <c r="BD530" s="373"/>
      <c r="BE530" s="373"/>
      <c r="BF530" s="373"/>
      <c r="BG530" s="373"/>
      <c r="BH530" s="373"/>
      <c r="BI530" s="373"/>
      <c r="BJ530" s="373"/>
      <c r="BK530" s="373"/>
      <c r="BL530" s="373"/>
      <c r="BM530" s="373"/>
      <c r="BN530" s="373"/>
      <c r="BO530" s="373"/>
      <c r="BP530" s="373"/>
      <c r="BQ530" s="373"/>
      <c r="BR530" s="373"/>
      <c r="BS530" s="373"/>
      <c r="BT530" s="373"/>
      <c r="BU530" s="373"/>
      <c r="BV530" s="373"/>
      <c r="BW530" s="373"/>
      <c r="BX530" s="373"/>
      <c r="BY530" s="373"/>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8" customFormat="true" ht="25.15" customHeight="true" x14ac:dyDescent="0.2">
      <c r="C531" s="1074" t="s">
        <v>311</v>
      </c>
      <c r="D531" s="1075"/>
      <c r="E531" s="702">
        <v>8.1996213369627535E-3</v>
      </c>
      <c r="F531" s="652"/>
      <c r="G531" s="652"/>
      <c r="H531" s="1075" t="s">
        <v>322</v>
      </c>
      <c r="I531" s="1075"/>
      <c r="J531" s="703">
        <v>4.6049589177266776E-4</v>
      </c>
      <c r="K531" s="652"/>
      <c r="L531" s="652"/>
      <c r="M531" s="1075" t="s">
        <v>313</v>
      </c>
      <c r="N531" s="1075"/>
      <c r="O531" s="709">
        <v>3.59911623116111E-5</v>
      </c>
      <c r="P531" s="652"/>
      <c r="Q531" s="652"/>
      <c r="AC531" s="371"/>
      <c r="AD531" s="371"/>
      <c r="AE531" s="371"/>
      <c r="AF531" s="371"/>
      <c r="AG531" s="371"/>
      <c r="AH531" s="371"/>
      <c r="AI531" s="371"/>
      <c r="AJ531" s="371"/>
      <c r="AK531" s="371"/>
      <c r="AL531" s="371"/>
      <c r="AM531" s="371"/>
      <c r="AN531" s="371"/>
      <c r="AO531" s="371"/>
      <c r="AP531" s="371"/>
      <c r="AQ531" s="371"/>
      <c r="AR531" s="371"/>
      <c r="AS531" s="371"/>
      <c r="AT531" s="371"/>
      <c r="AU531" s="371"/>
      <c r="AV531" s="371"/>
      <c r="AW531" s="371"/>
      <c r="AX531" s="371"/>
      <c r="AY531" s="371"/>
      <c r="AZ531" s="371"/>
      <c r="BA531" s="373"/>
      <c r="BB531" s="449"/>
      <c r="BC531" s="373"/>
      <c r="BD531" s="373"/>
      <c r="BE531" s="373"/>
      <c r="BF531" s="373"/>
      <c r="BG531" s="373"/>
      <c r="BH531" s="373"/>
      <c r="BI531" s="373"/>
      <c r="BJ531" s="373"/>
      <c r="BK531" s="373"/>
      <c r="BL531" s="373"/>
      <c r="BM531" s="373"/>
      <c r="BN531" s="373"/>
      <c r="BO531" s="373"/>
      <c r="BP531" s="373"/>
      <c r="BQ531" s="373"/>
      <c r="BR531" s="373"/>
      <c r="BS531" s="373"/>
      <c r="BT531" s="373"/>
      <c r="BU531" s="373"/>
      <c r="BV531" s="373"/>
      <c r="BW531" s="373"/>
      <c r="BX531" s="373"/>
      <c r="BY531" s="373"/>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8" customFormat="true" ht="25.15" customHeight="true" x14ac:dyDescent="0.2">
      <c r="C532" s="1074" t="s">
        <v>322</v>
      </c>
      <c r="D532" s="1075"/>
      <c r="E532" s="702">
        <v>1.6722120414653062E-3</v>
      </c>
      <c r="F532" s="652"/>
      <c r="G532" s="652"/>
      <c r="H532" s="1075" t="s">
        <v>329</v>
      </c>
      <c r="I532" s="1075"/>
      <c r="J532" s="703">
        <v>4.5721091174374002E-4</v>
      </c>
      <c r="K532" s="652"/>
      <c r="L532" s="652"/>
      <c r="M532" s="1075" t="s">
        <v>318</v>
      </c>
      <c r="N532" s="1075"/>
      <c r="O532" s="709">
        <v>9.6114532804285143E-5</v>
      </c>
      <c r="P532" s="652"/>
      <c r="Q532" s="652"/>
      <c r="AC532" s="371"/>
      <c r="AD532" s="371"/>
      <c r="AE532" s="371"/>
      <c r="AF532" s="371"/>
      <c r="AG532" s="371"/>
      <c r="AH532" s="371"/>
      <c r="AI532" s="371"/>
      <c r="AJ532" s="371"/>
      <c r="AK532" s="371"/>
      <c r="AL532" s="371"/>
      <c r="AM532" s="371"/>
      <c r="AN532" s="371"/>
      <c r="AO532" s="371"/>
      <c r="AP532" s="371"/>
      <c r="AQ532" s="371"/>
      <c r="AR532" s="371"/>
      <c r="AS532" s="371"/>
      <c r="AT532" s="371"/>
      <c r="AU532" s="371"/>
      <c r="AV532" s="371"/>
      <c r="AW532" s="371"/>
      <c r="AX532" s="371"/>
      <c r="AY532" s="371"/>
      <c r="AZ532" s="371"/>
      <c r="BA532" s="373"/>
      <c r="BB532" s="449"/>
      <c r="BC532" s="373"/>
      <c r="BD532" s="373"/>
      <c r="BE532" s="373"/>
      <c r="BF532" s="373"/>
      <c r="BG532" s="373"/>
      <c r="BH532" s="373"/>
      <c r="BI532" s="373"/>
      <c r="BJ532" s="373"/>
      <c r="BK532" s="373"/>
      <c r="BL532" s="373"/>
      <c r="BM532" s="373"/>
      <c r="BN532" s="373"/>
      <c r="BO532" s="373"/>
      <c r="BP532" s="373"/>
      <c r="BQ532" s="373"/>
      <c r="BR532" s="373"/>
      <c r="BS532" s="373"/>
      <c r="BT532" s="373"/>
      <c r="BU532" s="373"/>
      <c r="BV532" s="373"/>
      <c r="BW532" s="373"/>
      <c r="BX532" s="373"/>
      <c r="BY532" s="373"/>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8" customFormat="true" ht="25.15" customHeight="true" x14ac:dyDescent="0.2">
      <c r="C533" s="1074" t="s">
        <v>329</v>
      </c>
      <c r="D533" s="1075"/>
      <c r="E533" s="702">
        <v>1.7415172132656607E-4</v>
      </c>
      <c r="F533" s="652"/>
      <c r="G533" s="652"/>
      <c r="H533" s="1075" t="s">
        <v>306</v>
      </c>
      <c r="I533" s="1075"/>
      <c r="J533" s="703">
        <v>3.0216126391611062E-2</v>
      </c>
      <c r="K533" s="652"/>
      <c r="L533" s="652"/>
      <c r="M533" s="1075" t="s">
        <v>314</v>
      </c>
      <c r="N533" s="1075"/>
      <c r="O533" s="704">
        <v>1.241537894298169E-4</v>
      </c>
      <c r="P533" s="652"/>
      <c r="Q533" s="652"/>
      <c r="AC533" s="371"/>
      <c r="AD533" s="371"/>
      <c r="AE533" s="371"/>
      <c r="AF533" s="371"/>
      <c r="AG533" s="371"/>
      <c r="AH533" s="371"/>
      <c r="AI533" s="371"/>
      <c r="AJ533" s="371"/>
      <c r="AK533" s="371"/>
      <c r="AL533" s="371"/>
      <c r="AM533" s="371"/>
      <c r="AN533" s="371"/>
      <c r="AO533" s="371"/>
      <c r="AP533" s="371"/>
      <c r="AQ533" s="371"/>
      <c r="AR533" s="371"/>
      <c r="AS533" s="371"/>
      <c r="AT533" s="371"/>
      <c r="AU533" s="371"/>
      <c r="AV533" s="371"/>
      <c r="AW533" s="371"/>
      <c r="AX533" s="371"/>
      <c r="AY533" s="371"/>
      <c r="AZ533" s="371"/>
      <c r="BA533" s="373"/>
      <c r="BB533" s="449"/>
      <c r="BC533" s="373"/>
      <c r="BD533" s="373"/>
      <c r="BE533" s="373"/>
      <c r="BF533" s="373"/>
      <c r="BG533" s="373"/>
      <c r="BH533" s="373"/>
      <c r="BI533" s="373"/>
      <c r="BJ533" s="373"/>
      <c r="BK533" s="373"/>
      <c r="BL533" s="373"/>
      <c r="BM533" s="373"/>
      <c r="BN533" s="373"/>
      <c r="BO533" s="373"/>
      <c r="BP533" s="373"/>
      <c r="BQ533" s="373"/>
      <c r="BR533" s="373"/>
      <c r="BS533" s="373"/>
      <c r="BT533" s="373"/>
      <c r="BU533" s="373"/>
      <c r="BV533" s="373"/>
      <c r="BW533" s="373"/>
      <c r="BX533" s="373"/>
      <c r="BY533" s="373"/>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8" customFormat="true" ht="25.15" customHeight="true" x14ac:dyDescent="0.2">
      <c r="C534" s="1074" t="s">
        <v>306</v>
      </c>
      <c r="D534" s="1075"/>
      <c r="E534" s="702">
        <v>7.1431946108030692E-2</v>
      </c>
      <c r="F534" s="652"/>
      <c r="G534" s="652"/>
      <c r="H534" s="1075" t="s">
        <v>313</v>
      </c>
      <c r="I534" s="1075"/>
      <c r="J534" s="703">
        <v>3.7907714999362047E-2</v>
      </c>
      <c r="K534" s="652"/>
      <c r="L534" s="652"/>
      <c r="M534" s="1075" t="s">
        <v>326</v>
      </c>
      <c r="N534" s="1075"/>
      <c r="O534" s="709">
        <v>5.7615989004050683E-5</v>
      </c>
      <c r="P534" s="652"/>
      <c r="Q534" s="652"/>
      <c r="AC534" s="371"/>
      <c r="AD534" s="371"/>
      <c r="AE534" s="371"/>
      <c r="AF534" s="371"/>
      <c r="AG534" s="371"/>
      <c r="AH534" s="371"/>
      <c r="AI534" s="371"/>
      <c r="AJ534" s="371"/>
      <c r="AK534" s="371"/>
      <c r="AL534" s="371"/>
      <c r="AM534" s="371"/>
      <c r="AN534" s="371"/>
      <c r="AO534" s="371"/>
      <c r="AP534" s="371"/>
      <c r="AQ534" s="371"/>
      <c r="AR534" s="371"/>
      <c r="AS534" s="371"/>
      <c r="AT534" s="371"/>
      <c r="AU534" s="371"/>
      <c r="AV534" s="371"/>
      <c r="AW534" s="371"/>
      <c r="AX534" s="371"/>
      <c r="AY534" s="371"/>
      <c r="AZ534" s="371"/>
      <c r="BA534" s="373"/>
      <c r="BB534" s="449"/>
      <c r="BC534" s="373"/>
      <c r="BD534" s="373"/>
      <c r="BE534" s="373"/>
      <c r="BF534" s="373"/>
      <c r="BG534" s="373"/>
      <c r="BH534" s="373"/>
      <c r="BI534" s="373"/>
      <c r="BJ534" s="373"/>
      <c r="BK534" s="373"/>
      <c r="BL534" s="373"/>
      <c r="BM534" s="373"/>
      <c r="BN534" s="373"/>
      <c r="BO534" s="373"/>
      <c r="BP534" s="373"/>
      <c r="BQ534" s="373"/>
      <c r="BR534" s="373"/>
      <c r="BS534" s="373"/>
      <c r="BT534" s="373"/>
      <c r="BU534" s="373"/>
      <c r="BV534" s="373"/>
      <c r="BW534" s="373"/>
      <c r="BX534" s="373"/>
      <c r="BY534" s="373"/>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8" customFormat="true" ht="25.15" customHeight="true" x14ac:dyDescent="0.2">
      <c r="C535" s="1074" t="s">
        <v>313</v>
      </c>
      <c r="D535" s="1075"/>
      <c r="E535" s="702">
        <v>5.2810150329420109E-2</v>
      </c>
      <c r="F535" s="652"/>
      <c r="G535" s="652"/>
      <c r="H535" s="1075" t="s">
        <v>318</v>
      </c>
      <c r="I535" s="1075"/>
      <c r="J535" s="703">
        <v>1.8531684665824917E-3</v>
      </c>
      <c r="K535" s="652"/>
      <c r="L535" s="652"/>
      <c r="M535" s="1075" t="s">
        <v>331</v>
      </c>
      <c r="N535" s="1075"/>
      <c r="O535" s="709">
        <v>4.5083422263002439E-5</v>
      </c>
      <c r="P535" s="652"/>
      <c r="Q535" s="652"/>
      <c r="AC535" s="371"/>
      <c r="AD535" s="371"/>
      <c r="AE535" s="371"/>
      <c r="AF535" s="371"/>
      <c r="AG535" s="371"/>
      <c r="AH535" s="371"/>
      <c r="AI535" s="371"/>
      <c r="AJ535" s="371"/>
      <c r="AK535" s="371"/>
      <c r="AL535" s="371"/>
      <c r="AM535" s="371"/>
      <c r="AN535" s="371"/>
      <c r="AO535" s="371"/>
      <c r="AP535" s="371"/>
      <c r="AQ535" s="371"/>
      <c r="AR535" s="371"/>
      <c r="AS535" s="371"/>
      <c r="AT535" s="371"/>
      <c r="AU535" s="371"/>
      <c r="AV535" s="371"/>
      <c r="AW535" s="371"/>
      <c r="AX535" s="371"/>
      <c r="AY535" s="371"/>
      <c r="AZ535" s="371"/>
      <c r="BA535" s="373"/>
      <c r="BB535" s="449"/>
      <c r="BC535" s="373"/>
      <c r="BD535" s="373"/>
      <c r="BE535" s="373"/>
      <c r="BF535" s="373"/>
      <c r="BG535" s="373"/>
      <c r="BH535" s="373"/>
      <c r="BI535" s="373"/>
      <c r="BJ535" s="373"/>
      <c r="BK535" s="373"/>
      <c r="BL535" s="373"/>
      <c r="BM535" s="373"/>
      <c r="BN535" s="373"/>
      <c r="BO535" s="373"/>
      <c r="BP535" s="373"/>
      <c r="BQ535" s="373"/>
      <c r="BR535" s="373"/>
      <c r="BS535" s="373"/>
      <c r="BT535" s="373"/>
      <c r="BU535" s="373"/>
      <c r="BV535" s="373"/>
      <c r="BW535" s="373"/>
      <c r="BX535" s="373"/>
      <c r="BY535" s="373"/>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8" customFormat="true" ht="25.15" customHeight="true" x14ac:dyDescent="0.2">
      <c r="C536" s="1074" t="s">
        <v>318</v>
      </c>
      <c r="D536" s="1075"/>
      <c r="E536" s="702">
        <v>1.2278715431391175E-2</v>
      </c>
      <c r="F536" s="652"/>
      <c r="G536" s="652"/>
      <c r="H536" s="1075" t="s">
        <v>314</v>
      </c>
      <c r="I536" s="1075"/>
      <c r="J536" s="710">
        <v>1.1244414354074714E-6</v>
      </c>
      <c r="K536" s="652"/>
      <c r="L536" s="652"/>
      <c r="M536" s="1075" t="s">
        <v>341</v>
      </c>
      <c r="N536" s="1075"/>
      <c r="O536" s="709">
        <v>1.2438895795212097E-5</v>
      </c>
      <c r="P536" s="652"/>
      <c r="Q536" s="652"/>
      <c r="AC536" s="371"/>
      <c r="AD536" s="371"/>
      <c r="AE536" s="371"/>
      <c r="AF536" s="371"/>
      <c r="AG536" s="371"/>
      <c r="AH536" s="371"/>
      <c r="AI536" s="371"/>
      <c r="AJ536" s="371"/>
      <c r="AK536" s="371"/>
      <c r="AL536" s="371"/>
      <c r="AM536" s="371"/>
      <c r="AN536" s="371"/>
      <c r="AO536" s="371"/>
      <c r="AP536" s="371"/>
      <c r="AQ536" s="371"/>
      <c r="AR536" s="371"/>
      <c r="AS536" s="371"/>
      <c r="AT536" s="371"/>
      <c r="AU536" s="371"/>
      <c r="AV536" s="371"/>
      <c r="AW536" s="371"/>
      <c r="AX536" s="371"/>
      <c r="AY536" s="371"/>
      <c r="AZ536" s="371"/>
      <c r="BA536" s="373"/>
      <c r="BB536" s="449"/>
      <c r="BC536" s="373"/>
      <c r="BD536" s="373"/>
      <c r="BE536" s="373"/>
      <c r="BF536" s="373"/>
      <c r="BG536" s="373"/>
      <c r="BH536" s="373"/>
      <c r="BI536" s="373"/>
      <c r="BJ536" s="373"/>
      <c r="BK536" s="373"/>
      <c r="BL536" s="373"/>
      <c r="BM536" s="373"/>
      <c r="BN536" s="373"/>
      <c r="BO536" s="373"/>
      <c r="BP536" s="373"/>
      <c r="BQ536" s="373"/>
      <c r="BR536" s="373"/>
      <c r="BS536" s="373"/>
      <c r="BT536" s="373"/>
      <c r="BU536" s="373"/>
      <c r="BV536" s="373"/>
      <c r="BW536" s="373"/>
      <c r="BX536" s="373"/>
      <c r="BY536" s="373"/>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8" customFormat="true" ht="25.15" customHeight="true" x14ac:dyDescent="0.2">
      <c r="C537" s="1074" t="s">
        <v>314</v>
      </c>
      <c r="D537" s="1075"/>
      <c r="E537" s="702">
        <v>2.3344530591835298E-3</v>
      </c>
      <c r="F537" s="652"/>
      <c r="G537" s="652"/>
      <c r="H537" s="1075" t="s">
        <v>326</v>
      </c>
      <c r="I537" s="1075"/>
      <c r="J537" s="710">
        <v>1.1249814435348606E-5</v>
      </c>
      <c r="K537" s="652"/>
      <c r="L537" s="652"/>
      <c r="M537" s="1075" t="s">
        <v>343</v>
      </c>
      <c r="N537" s="1075"/>
      <c r="O537" s="709">
        <v>2.107772595213591E-6</v>
      </c>
      <c r="P537" s="652"/>
      <c r="Q537" s="652"/>
      <c r="AC537" s="371"/>
      <c r="AD537" s="371"/>
      <c r="AE537" s="371"/>
      <c r="AF537" s="371"/>
      <c r="AG537" s="371"/>
      <c r="AH537" s="371"/>
      <c r="AI537" s="371"/>
      <c r="AJ537" s="371"/>
      <c r="AK537" s="371"/>
      <c r="AL537" s="371"/>
      <c r="AM537" s="371"/>
      <c r="AN537" s="371"/>
      <c r="AO537" s="371"/>
      <c r="AP537" s="371"/>
      <c r="AQ537" s="371"/>
      <c r="AR537" s="371"/>
      <c r="AS537" s="371"/>
      <c r="AT537" s="371"/>
      <c r="AU537" s="371"/>
      <c r="AV537" s="371"/>
      <c r="AW537" s="371"/>
      <c r="AX537" s="371"/>
      <c r="AY537" s="371"/>
      <c r="AZ537" s="371"/>
      <c r="BA537" s="373"/>
      <c r="BB537" s="449"/>
      <c r="BC537" s="373"/>
      <c r="BD537" s="373"/>
      <c r="BE537" s="373"/>
      <c r="BF537" s="373"/>
      <c r="BG537" s="373"/>
      <c r="BH537" s="373"/>
      <c r="BI537" s="373"/>
      <c r="BJ537" s="373"/>
      <c r="BK537" s="373"/>
      <c r="BL537" s="373"/>
      <c r="BM537" s="373"/>
      <c r="BN537" s="373"/>
      <c r="BO537" s="373"/>
      <c r="BP537" s="373"/>
      <c r="BQ537" s="373"/>
      <c r="BR537" s="373"/>
      <c r="BS537" s="373"/>
      <c r="BT537" s="373"/>
      <c r="BU537" s="373"/>
      <c r="BV537" s="373"/>
      <c r="BW537" s="373"/>
      <c r="BX537" s="373"/>
      <c r="BY537" s="373"/>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8" customFormat="true" ht="25.15" customHeight="true" x14ac:dyDescent="0.2">
      <c r="C538" s="1074" t="s">
        <v>326</v>
      </c>
      <c r="D538" s="1075"/>
      <c r="E538" s="702">
        <v>1.7104663252740589E-3</v>
      </c>
      <c r="F538" s="652"/>
      <c r="G538" s="652"/>
      <c r="H538" s="1075" t="s">
        <v>331</v>
      </c>
      <c r="I538" s="1075"/>
      <c r="J538" s="710">
        <v>9.8732915399960276E-6</v>
      </c>
      <c r="K538" s="652"/>
      <c r="L538" s="652"/>
      <c r="M538" s="1075" t="s">
        <v>289</v>
      </c>
      <c r="N538" s="1075"/>
      <c r="O538" s="704">
        <v>1.5293429742260925E-3</v>
      </c>
      <c r="P538" s="652"/>
      <c r="Q538" s="652"/>
      <c r="AC538" s="371"/>
      <c r="AD538" s="371"/>
      <c r="AE538" s="371"/>
      <c r="AF538" s="371"/>
      <c r="AG538" s="371"/>
      <c r="AH538" s="371"/>
      <c r="AI538" s="371"/>
      <c r="AJ538" s="371"/>
      <c r="AK538" s="371"/>
      <c r="AL538" s="371"/>
      <c r="AM538" s="371"/>
      <c r="AN538" s="371"/>
      <c r="AO538" s="371"/>
      <c r="AP538" s="371"/>
      <c r="AQ538" s="371"/>
      <c r="AR538" s="371"/>
      <c r="AS538" s="371"/>
      <c r="AT538" s="371"/>
      <c r="AU538" s="371"/>
      <c r="AV538" s="371"/>
      <c r="AW538" s="371"/>
      <c r="AX538" s="371"/>
      <c r="AY538" s="371"/>
      <c r="AZ538" s="371"/>
      <c r="BA538" s="373"/>
      <c r="BB538" s="449"/>
      <c r="BC538" s="373"/>
      <c r="BD538" s="373"/>
      <c r="BE538" s="373"/>
      <c r="BF538" s="373"/>
      <c r="BG538" s="373"/>
      <c r="BH538" s="373"/>
      <c r="BI538" s="373"/>
      <c r="BJ538" s="373"/>
      <c r="BK538" s="373"/>
      <c r="BL538" s="373"/>
      <c r="BM538" s="373"/>
      <c r="BN538" s="373"/>
      <c r="BO538" s="373"/>
      <c r="BP538" s="373"/>
      <c r="BQ538" s="373"/>
      <c r="BR538" s="373"/>
      <c r="BS538" s="373"/>
      <c r="BT538" s="373"/>
      <c r="BU538" s="373"/>
      <c r="BV538" s="373"/>
      <c r="BW538" s="373"/>
      <c r="BX538" s="373"/>
      <c r="BY538" s="373"/>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8" customFormat="true" ht="25.15" customHeight="true" x14ac:dyDescent="0.2">
      <c r="C539" s="1074" t="s">
        <v>331</v>
      </c>
      <c r="D539" s="1075"/>
      <c r="E539" s="702">
        <v>1.4823020140168079E-3</v>
      </c>
      <c r="F539" s="652"/>
      <c r="G539" s="652"/>
      <c r="H539" s="1075" t="s">
        <v>341</v>
      </c>
      <c r="I539" s="1075"/>
      <c r="J539" s="710">
        <v>1.7667518730926988E-6</v>
      </c>
      <c r="K539" s="652"/>
      <c r="L539" s="652"/>
      <c r="M539" s="1075" t="s">
        <v>292</v>
      </c>
      <c r="N539" s="1075"/>
      <c r="O539" s="704">
        <v>1.2834858825760188E-3</v>
      </c>
      <c r="P539" s="652"/>
      <c r="Q539" s="652"/>
      <c r="AC539" s="371"/>
      <c r="AD539" s="371"/>
      <c r="AE539" s="371"/>
      <c r="AF539" s="371"/>
      <c r="AG539" s="371"/>
      <c r="AH539" s="371"/>
      <c r="AI539" s="371"/>
      <c r="AJ539" s="371"/>
      <c r="AK539" s="371"/>
      <c r="AL539" s="371"/>
      <c r="AM539" s="371"/>
      <c r="AN539" s="371"/>
      <c r="AO539" s="371"/>
      <c r="AP539" s="371"/>
      <c r="AQ539" s="371"/>
      <c r="AR539" s="371"/>
      <c r="AS539" s="371"/>
      <c r="AT539" s="371"/>
      <c r="AU539" s="371"/>
      <c r="AV539" s="371"/>
      <c r="AW539" s="371"/>
      <c r="AX539" s="371"/>
      <c r="AY539" s="371"/>
      <c r="AZ539" s="371"/>
      <c r="BA539" s="373"/>
      <c r="BB539" s="449"/>
      <c r="BC539" s="373"/>
      <c r="BD539" s="373"/>
      <c r="BE539" s="373"/>
      <c r="BF539" s="373"/>
      <c r="BG539" s="373"/>
      <c r="BH539" s="373"/>
      <c r="BI539" s="373"/>
      <c r="BJ539" s="373"/>
      <c r="BK539" s="373"/>
      <c r="BL539" s="373"/>
      <c r="BM539" s="373"/>
      <c r="BN539" s="373"/>
      <c r="BO539" s="373"/>
      <c r="BP539" s="373"/>
      <c r="BQ539" s="373"/>
      <c r="BR539" s="373"/>
      <c r="BS539" s="373"/>
      <c r="BT539" s="373"/>
      <c r="BU539" s="373"/>
      <c r="BV539" s="373"/>
      <c r="BW539" s="373"/>
      <c r="BX539" s="373"/>
      <c r="BY539" s="373"/>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8" customFormat="true" ht="25.15" customHeight="true" x14ac:dyDescent="0.2">
      <c r="C540" s="1074" t="s">
        <v>341</v>
      </c>
      <c r="D540" s="1075"/>
      <c r="E540" s="702">
        <v>2.107778445759758E-4</v>
      </c>
      <c r="F540" s="652"/>
      <c r="G540" s="652"/>
      <c r="H540" s="1075" t="s">
        <v>289</v>
      </c>
      <c r="I540" s="1075"/>
      <c r="J540" s="703">
        <v>7.5758009969475057E-2</v>
      </c>
      <c r="K540" s="652"/>
      <c r="L540" s="652"/>
      <c r="M540" s="1075" t="s">
        <v>321</v>
      </c>
      <c r="N540" s="1075"/>
      <c r="O540" s="709">
        <v>1.1100006619067735E-5</v>
      </c>
      <c r="P540" s="652"/>
      <c r="Q540" s="652"/>
      <c r="AC540" s="371"/>
      <c r="AD540" s="371"/>
      <c r="AE540" s="371"/>
      <c r="AF540" s="371"/>
      <c r="AG540" s="371"/>
      <c r="AH540" s="371"/>
      <c r="AI540" s="371"/>
      <c r="AJ540" s="371"/>
      <c r="AK540" s="371"/>
      <c r="AL540" s="371"/>
      <c r="AM540" s="371"/>
      <c r="AN540" s="371"/>
      <c r="AO540" s="371"/>
      <c r="AP540" s="371"/>
      <c r="AQ540" s="371"/>
      <c r="AR540" s="371"/>
      <c r="AS540" s="371"/>
      <c r="AT540" s="371"/>
      <c r="AU540" s="371"/>
      <c r="AV540" s="371"/>
      <c r="AW540" s="371"/>
      <c r="AX540" s="371"/>
      <c r="AY540" s="371"/>
      <c r="AZ540" s="371"/>
      <c r="BA540" s="373"/>
      <c r="BB540" s="449"/>
      <c r="BC540" s="373"/>
      <c r="BD540" s="373"/>
      <c r="BE540" s="373"/>
      <c r="BF540" s="373"/>
      <c r="BG540" s="373"/>
      <c r="BH540" s="373"/>
      <c r="BI540" s="373"/>
      <c r="BJ540" s="373"/>
      <c r="BK540" s="373"/>
      <c r="BL540" s="373"/>
      <c r="BM540" s="373"/>
      <c r="BN540" s="373"/>
      <c r="BO540" s="373"/>
      <c r="BP540" s="373"/>
      <c r="BQ540" s="373"/>
      <c r="BR540" s="373"/>
      <c r="BS540" s="373"/>
      <c r="BT540" s="373"/>
      <c r="BU540" s="373"/>
      <c r="BV540" s="373"/>
      <c r="BW540" s="373"/>
      <c r="BX540" s="373"/>
      <c r="BY540" s="373"/>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8" customFormat="true" ht="25.15" customHeight="true" x14ac:dyDescent="0.2">
      <c r="C541" s="1074" t="s">
        <v>343</v>
      </c>
      <c r="D541" s="1075"/>
      <c r="E541" s="711">
        <v>2.4678774819301472E-5</v>
      </c>
      <c r="F541" s="652"/>
      <c r="G541" s="652"/>
      <c r="H541" s="1075" t="s">
        <v>292</v>
      </c>
      <c r="I541" s="1075"/>
      <c r="J541" s="703">
        <v>6.6496056529026765E-2</v>
      </c>
      <c r="K541" s="652"/>
      <c r="L541" s="652"/>
      <c r="M541" s="1075" t="s">
        <v>334</v>
      </c>
      <c r="N541" s="1075"/>
      <c r="O541" s="709">
        <v>3.3335754607893348E-5</v>
      </c>
      <c r="P541" s="652"/>
      <c r="Q541" s="652"/>
      <c r="AC541" s="371"/>
      <c r="AD541" s="371"/>
      <c r="AE541" s="371"/>
      <c r="AF541" s="371"/>
      <c r="AG541" s="371"/>
      <c r="AH541" s="371"/>
      <c r="AI541" s="371"/>
      <c r="AJ541" s="371"/>
      <c r="AK541" s="371"/>
      <c r="AL541" s="371"/>
      <c r="AM541" s="371"/>
      <c r="AN541" s="371"/>
      <c r="AO541" s="371"/>
      <c r="AP541" s="371"/>
      <c r="AQ541" s="371"/>
      <c r="AR541" s="371"/>
      <c r="AS541" s="371"/>
      <c r="AT541" s="371"/>
      <c r="AU541" s="371"/>
      <c r="AV541" s="371"/>
      <c r="AW541" s="371"/>
      <c r="AX541" s="371"/>
      <c r="AY541" s="371"/>
      <c r="AZ541" s="371"/>
      <c r="BA541" s="373"/>
      <c r="BB541" s="449"/>
      <c r="BC541" s="373"/>
      <c r="BD541" s="373"/>
      <c r="BE541" s="373"/>
      <c r="BF541" s="373"/>
      <c r="BG541" s="373"/>
      <c r="BH541" s="373"/>
      <c r="BI541" s="373"/>
      <c r="BJ541" s="373"/>
      <c r="BK541" s="373"/>
      <c r="BL541" s="373"/>
      <c r="BM541" s="373"/>
      <c r="BN541" s="373"/>
      <c r="BO541" s="373"/>
      <c r="BP541" s="373"/>
      <c r="BQ541" s="373"/>
      <c r="BR541" s="373"/>
      <c r="BS541" s="373"/>
      <c r="BT541" s="373"/>
      <c r="BU541" s="373"/>
      <c r="BV541" s="373"/>
      <c r="BW541" s="373"/>
      <c r="BX541" s="373"/>
      <c r="BY541" s="373"/>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8" customFormat="true" ht="25.15" customHeight="true" x14ac:dyDescent="0.2">
      <c r="C542" s="1074" t="s">
        <v>289</v>
      </c>
      <c r="D542" s="1075"/>
      <c r="E542" s="702">
        <v>0.14229191886266379</v>
      </c>
      <c r="F542" s="652"/>
      <c r="G542" s="652"/>
      <c r="H542" s="1075" t="s">
        <v>321</v>
      </c>
      <c r="I542" s="1075"/>
      <c r="J542" s="703">
        <v>7.899278484979037E-3</v>
      </c>
      <c r="K542" s="652"/>
      <c r="L542" s="652"/>
      <c r="M542" s="1075" t="s">
        <v>297</v>
      </c>
      <c r="N542" s="1075"/>
      <c r="O542" s="704">
        <v>6.1734355420745674E-4</v>
      </c>
      <c r="P542" s="652"/>
      <c r="Q542" s="652"/>
      <c r="AC542" s="371"/>
      <c r="AD542" s="371"/>
      <c r="AE542" s="371"/>
      <c r="AF542" s="371"/>
      <c r="AG542" s="371"/>
      <c r="AH542" s="371"/>
      <c r="AI542" s="371"/>
      <c r="AJ542" s="371"/>
      <c r="AK542" s="371"/>
      <c r="AL542" s="371"/>
      <c r="AM542" s="371"/>
      <c r="AN542" s="371"/>
      <c r="AO542" s="371"/>
      <c r="AP542" s="371"/>
      <c r="AQ542" s="371"/>
      <c r="AR542" s="371"/>
      <c r="AS542" s="371"/>
      <c r="AT542" s="371"/>
      <c r="AU542" s="371"/>
      <c r="AV542" s="371"/>
      <c r="AW542" s="371"/>
      <c r="AX542" s="371"/>
      <c r="AY542" s="371"/>
      <c r="AZ542" s="371"/>
      <c r="BA542" s="373"/>
      <c r="BB542" s="449"/>
      <c r="BC542" s="373"/>
      <c r="BD542" s="373"/>
      <c r="BE542" s="373"/>
      <c r="BF542" s="373"/>
      <c r="BG542" s="373"/>
      <c r="BH542" s="373"/>
      <c r="BI542" s="373"/>
      <c r="BJ542" s="373"/>
      <c r="BK542" s="373"/>
      <c r="BL542" s="373"/>
      <c r="BM542" s="373"/>
      <c r="BN542" s="373"/>
      <c r="BO542" s="373"/>
      <c r="BP542" s="373"/>
      <c r="BQ542" s="373"/>
      <c r="BR542" s="373"/>
      <c r="BS542" s="373"/>
      <c r="BT542" s="373"/>
      <c r="BU542" s="373"/>
      <c r="BV542" s="373"/>
      <c r="BW542" s="373"/>
      <c r="BX542" s="373"/>
      <c r="BY542" s="373"/>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8" customFormat="true" ht="25.15" customHeight="true" x14ac:dyDescent="0.2">
      <c r="C543" s="1074" t="s">
        <v>292</v>
      </c>
      <c r="D543" s="1075"/>
      <c r="E543" s="702">
        <v>9.2229816491108493E-2</v>
      </c>
      <c r="F543" s="652"/>
      <c r="G543" s="652"/>
      <c r="H543" s="1075" t="s">
        <v>334</v>
      </c>
      <c r="I543" s="1075"/>
      <c r="J543" s="703">
        <v>4.7462987209495594E-4</v>
      </c>
      <c r="K543" s="652"/>
      <c r="L543" s="652"/>
      <c r="M543" s="1075" t="s">
        <v>300</v>
      </c>
      <c r="N543" s="1075"/>
      <c r="O543" s="704">
        <v>4.7066295823546792E-4</v>
      </c>
      <c r="P543" s="652"/>
      <c r="Q543" s="652"/>
      <c r="AC543" s="371"/>
      <c r="AD543" s="371"/>
      <c r="AE543" s="371"/>
      <c r="AF543" s="371"/>
      <c r="AG543" s="371"/>
      <c r="AH543" s="371"/>
      <c r="AI543" s="371"/>
      <c r="AJ543" s="371"/>
      <c r="AK543" s="371"/>
      <c r="AL543" s="371"/>
      <c r="AM543" s="371"/>
      <c r="AN543" s="371"/>
      <c r="AO543" s="371"/>
      <c r="AP543" s="371"/>
      <c r="AQ543" s="371"/>
      <c r="AR543" s="371"/>
      <c r="AS543" s="371"/>
      <c r="AT543" s="371"/>
      <c r="AU543" s="371"/>
      <c r="AV543" s="371"/>
      <c r="AW543" s="371"/>
      <c r="AX543" s="371"/>
      <c r="AY543" s="371"/>
      <c r="AZ543" s="371"/>
      <c r="BA543" s="373"/>
      <c r="BB543" s="449"/>
      <c r="BC543" s="373"/>
      <c r="BD543" s="373"/>
      <c r="BE543" s="373"/>
      <c r="BF543" s="373"/>
      <c r="BG543" s="373"/>
      <c r="BH543" s="373"/>
      <c r="BI543" s="373"/>
      <c r="BJ543" s="373"/>
      <c r="BK543" s="373"/>
      <c r="BL543" s="373"/>
      <c r="BM543" s="373"/>
      <c r="BN543" s="373"/>
      <c r="BO543" s="373"/>
      <c r="BP543" s="373"/>
      <c r="BQ543" s="373"/>
      <c r="BR543" s="373"/>
      <c r="BS543" s="373"/>
      <c r="BT543" s="373"/>
      <c r="BU543" s="373"/>
      <c r="BV543" s="373"/>
      <c r="BW543" s="373"/>
      <c r="BX543" s="373"/>
      <c r="BY543" s="373"/>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8" customFormat="true" ht="25.15" customHeight="true" x14ac:dyDescent="0.2">
      <c r="C544" s="1074" t="s">
        <v>321</v>
      </c>
      <c r="D544" s="1075"/>
      <c r="E544" s="702">
        <v>2.0344006932126794E-2</v>
      </c>
      <c r="F544" s="652"/>
      <c r="G544" s="652"/>
      <c r="H544" s="1075" t="s">
        <v>297</v>
      </c>
      <c r="I544" s="1075"/>
      <c r="J544" s="703">
        <v>5.4470872590937476E-2</v>
      </c>
      <c r="K544" s="652"/>
      <c r="L544" s="652"/>
      <c r="M544" s="1075" t="s">
        <v>320</v>
      </c>
      <c r="N544" s="1075"/>
      <c r="O544" s="709">
        <v>8.8910571146554802E-5</v>
      </c>
      <c r="P544" s="652"/>
      <c r="Q544" s="652"/>
      <c r="AC544" s="371"/>
      <c r="AD544" s="371"/>
      <c r="AE544" s="371"/>
      <c r="AF544" s="371"/>
      <c r="AG544" s="371"/>
      <c r="AH544" s="371"/>
      <c r="AI544" s="371"/>
      <c r="AJ544" s="371"/>
      <c r="AK544" s="371"/>
      <c r="AL544" s="371"/>
      <c r="AM544" s="371"/>
      <c r="AN544" s="371"/>
      <c r="AO544" s="371"/>
      <c r="AP544" s="371"/>
      <c r="AQ544" s="371"/>
      <c r="AR544" s="371"/>
      <c r="AS544" s="371"/>
      <c r="AT544" s="371"/>
      <c r="AU544" s="371"/>
      <c r="AV544" s="371"/>
      <c r="AW544" s="371"/>
      <c r="AX544" s="371"/>
      <c r="AY544" s="371"/>
      <c r="AZ544" s="371"/>
      <c r="BA544" s="373"/>
      <c r="BB544" s="449"/>
      <c r="BC544" s="373"/>
      <c r="BD544" s="373"/>
      <c r="BE544" s="373"/>
      <c r="BF544" s="373"/>
      <c r="BG544" s="373"/>
      <c r="BH544" s="373"/>
      <c r="BI544" s="373"/>
      <c r="BJ544" s="373"/>
      <c r="BK544" s="373"/>
      <c r="BL544" s="373"/>
      <c r="BM544" s="373"/>
      <c r="BN544" s="373"/>
      <c r="BO544" s="373"/>
      <c r="BP544" s="373"/>
      <c r="BQ544" s="373"/>
      <c r="BR544" s="373"/>
      <c r="BS544" s="373"/>
      <c r="BT544" s="373"/>
      <c r="BU544" s="373"/>
      <c r="BV544" s="373"/>
      <c r="BW544" s="373"/>
      <c r="BX544" s="373"/>
      <c r="BY544" s="373"/>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8" customFormat="true" ht="25.15" customHeight="true" x14ac:dyDescent="0.2">
      <c r="C545" s="1074" t="s">
        <v>334</v>
      </c>
      <c r="D545" s="1075"/>
      <c r="E545" s="702">
        <v>4.6781705235695312E-4</v>
      </c>
      <c r="F545" s="652"/>
      <c r="G545" s="652"/>
      <c r="H545" s="1075" t="s">
        <v>300</v>
      </c>
      <c r="I545" s="1075"/>
      <c r="J545" s="703">
        <v>5.2359087402588295E-2</v>
      </c>
      <c r="K545" s="652"/>
      <c r="L545" s="652"/>
      <c r="M545" s="1075" t="s">
        <v>336</v>
      </c>
      <c r="N545" s="1075"/>
      <c r="O545" s="709">
        <v>2.9082873523288496E-5</v>
      </c>
      <c r="P545" s="652"/>
      <c r="Q545" s="652"/>
      <c r="AC545" s="371"/>
      <c r="AD545" s="371"/>
      <c r="AE545" s="371"/>
      <c r="AF545" s="371"/>
      <c r="AG545" s="371"/>
      <c r="AH545" s="371"/>
      <c r="AI545" s="371"/>
      <c r="AJ545" s="371"/>
      <c r="AK545" s="371"/>
      <c r="AL545" s="371"/>
      <c r="AM545" s="371"/>
      <c r="AN545" s="371"/>
      <c r="AO545" s="371"/>
      <c r="AP545" s="371"/>
      <c r="AQ545" s="371"/>
      <c r="AR545" s="371"/>
      <c r="AS545" s="371"/>
      <c r="AT545" s="371"/>
      <c r="AU545" s="371"/>
      <c r="AV545" s="371"/>
      <c r="AW545" s="371"/>
      <c r="AX545" s="371"/>
      <c r="AY545" s="371"/>
      <c r="AZ545" s="371"/>
      <c r="BA545" s="373"/>
      <c r="BB545" s="449"/>
      <c r="BC545" s="373"/>
      <c r="BD545" s="373"/>
      <c r="BE545" s="373"/>
      <c r="BF545" s="373"/>
      <c r="BG545" s="373"/>
      <c r="BH545" s="373"/>
      <c r="BI545" s="373"/>
      <c r="BJ545" s="373"/>
      <c r="BK545" s="373"/>
      <c r="BL545" s="373"/>
      <c r="BM545" s="373"/>
      <c r="BN545" s="373"/>
      <c r="BO545" s="373"/>
      <c r="BP545" s="373"/>
      <c r="BQ545" s="373"/>
      <c r="BR545" s="373"/>
      <c r="BS545" s="373"/>
      <c r="BT545" s="373"/>
      <c r="BU545" s="373"/>
      <c r="BV545" s="373"/>
      <c r="BW545" s="373"/>
      <c r="BX545" s="373"/>
      <c r="BY545" s="373"/>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8" customFormat="true" ht="25.15" customHeight="true" x14ac:dyDescent="0.2">
      <c r="C546" s="1074" t="s">
        <v>297</v>
      </c>
      <c r="D546" s="1075"/>
      <c r="E546" s="702">
        <v>3.909033594838722E-2</v>
      </c>
      <c r="F546" s="652"/>
      <c r="G546" s="652"/>
      <c r="H546" s="1075" t="s">
        <v>320</v>
      </c>
      <c r="I546" s="1075"/>
      <c r="J546" s="703">
        <v>2.8292188779028425E-3</v>
      </c>
      <c r="K546" s="652"/>
      <c r="L546" s="652"/>
      <c r="M546" s="1075" t="s">
        <v>307</v>
      </c>
      <c r="N546" s="1075"/>
      <c r="O546" s="704">
        <v>3.4444682105980233E-4</v>
      </c>
      <c r="P546" s="652"/>
      <c r="Q546" s="652"/>
      <c r="AC546" s="371"/>
      <c r="AD546" s="371"/>
      <c r="AE546" s="371"/>
      <c r="AF546" s="371"/>
      <c r="AG546" s="371"/>
      <c r="AH546" s="371"/>
      <c r="AI546" s="371"/>
      <c r="AJ546" s="371"/>
      <c r="AK546" s="371"/>
      <c r="AL546" s="371"/>
      <c r="AM546" s="371"/>
      <c r="AN546" s="371"/>
      <c r="AO546" s="371"/>
      <c r="AP546" s="371"/>
      <c r="AQ546" s="371"/>
      <c r="AR546" s="371"/>
      <c r="AS546" s="371"/>
      <c r="AT546" s="371"/>
      <c r="AU546" s="371"/>
      <c r="AV546" s="371"/>
      <c r="AW546" s="371"/>
      <c r="AX546" s="371"/>
      <c r="AY546" s="371"/>
      <c r="AZ546" s="371"/>
      <c r="BA546" s="373"/>
      <c r="BB546" s="449"/>
      <c r="BC546" s="373"/>
      <c r="BD546" s="373"/>
      <c r="BE546" s="373"/>
      <c r="BF546" s="373"/>
      <c r="BG546" s="373"/>
      <c r="BH546" s="373"/>
      <c r="BI546" s="373"/>
      <c r="BJ546" s="373"/>
      <c r="BK546" s="373"/>
      <c r="BL546" s="373"/>
      <c r="BM546" s="373"/>
      <c r="BN546" s="373"/>
      <c r="BO546" s="373"/>
      <c r="BP546" s="373"/>
      <c r="BQ546" s="373"/>
      <c r="BR546" s="373"/>
      <c r="BS546" s="373"/>
      <c r="BT546" s="373"/>
      <c r="BU546" s="373"/>
      <c r="BV546" s="373"/>
      <c r="BW546" s="373"/>
      <c r="BX546" s="373"/>
      <c r="BY546" s="373"/>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8" customFormat="true" ht="25.15" customHeight="true" x14ac:dyDescent="0.2">
      <c r="C547" s="1074" t="s">
        <v>300</v>
      </c>
      <c r="D547" s="1075"/>
      <c r="E547" s="702">
        <v>3.3256548257200126E-2</v>
      </c>
      <c r="F547" s="652"/>
      <c r="G547" s="652"/>
      <c r="H547" s="1075" t="s">
        <v>336</v>
      </c>
      <c r="I547" s="1075"/>
      <c r="J547" s="703">
        <v>8.3438091325419429E-4</v>
      </c>
      <c r="K547" s="652"/>
      <c r="L547" s="652"/>
      <c r="M547" s="1075" t="s">
        <v>308</v>
      </c>
      <c r="N547" s="1075"/>
      <c r="O547" s="704">
        <v>3.4239375101681295E-4</v>
      </c>
      <c r="P547" s="652"/>
      <c r="Q547" s="652"/>
      <c r="AC547" s="371"/>
      <c r="AD547" s="371"/>
      <c r="AE547" s="371"/>
      <c r="AF547" s="371"/>
      <c r="AG547" s="371"/>
      <c r="AH547" s="371"/>
      <c r="AI547" s="371"/>
      <c r="AJ547" s="371"/>
      <c r="AK547" s="371"/>
      <c r="AL547" s="371"/>
      <c r="AM547" s="371"/>
      <c r="AN547" s="371"/>
      <c r="AO547" s="371"/>
      <c r="AP547" s="371"/>
      <c r="AQ547" s="371"/>
      <c r="AR547" s="371"/>
      <c r="AS547" s="371"/>
      <c r="AT547" s="371"/>
      <c r="AU547" s="371"/>
      <c r="AV547" s="371"/>
      <c r="AW547" s="371"/>
      <c r="AX547" s="371"/>
      <c r="AY547" s="371"/>
      <c r="AZ547" s="371"/>
      <c r="BA547" s="373"/>
      <c r="BB547" s="449"/>
      <c r="BC547" s="373"/>
      <c r="BD547" s="373"/>
      <c r="BE547" s="373"/>
      <c r="BF547" s="373"/>
      <c r="BG547" s="373"/>
      <c r="BH547" s="373"/>
      <c r="BI547" s="373"/>
      <c r="BJ547" s="373"/>
      <c r="BK547" s="373"/>
      <c r="BL547" s="373"/>
      <c r="BM547" s="373"/>
      <c r="BN547" s="373"/>
      <c r="BO547" s="373"/>
      <c r="BP547" s="373"/>
      <c r="BQ547" s="373"/>
      <c r="BR547" s="373"/>
      <c r="BS547" s="373"/>
      <c r="BT547" s="373"/>
      <c r="BU547" s="373"/>
      <c r="BV547" s="373"/>
      <c r="BW547" s="373"/>
      <c r="BX547" s="373"/>
      <c r="BY547" s="373"/>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8" customFormat="true" ht="25.15" customHeight="true" x14ac:dyDescent="0.2">
      <c r="C548" s="1074" t="s">
        <v>320</v>
      </c>
      <c r="D548" s="1075"/>
      <c r="E548" s="702">
        <v>4.2951158445999572E-3</v>
      </c>
      <c r="F548" s="652"/>
      <c r="G548" s="652"/>
      <c r="H548" s="1075" t="s">
        <v>307</v>
      </c>
      <c r="I548" s="1075"/>
      <c r="J548" s="703">
        <v>2.0464204034855764E-4</v>
      </c>
      <c r="K548" s="652"/>
      <c r="L548" s="652"/>
      <c r="M548" s="1075" t="s">
        <v>332</v>
      </c>
      <c r="N548" s="1075"/>
      <c r="O548" s="709">
        <v>3.0701953799818252E-6</v>
      </c>
      <c r="P548" s="652"/>
      <c r="Q548" s="652"/>
      <c r="AC548" s="371"/>
      <c r="AD548" s="371"/>
      <c r="AE548" s="371"/>
      <c r="AF548" s="371"/>
      <c r="AG548" s="371"/>
      <c r="AH548" s="371"/>
      <c r="AI548" s="371"/>
      <c r="AJ548" s="371"/>
      <c r="AK548" s="371"/>
      <c r="AL548" s="371"/>
      <c r="AM548" s="371"/>
      <c r="AN548" s="371"/>
      <c r="AO548" s="371"/>
      <c r="AP548" s="371"/>
      <c r="AQ548" s="371"/>
      <c r="AR548" s="371"/>
      <c r="AS548" s="371"/>
      <c r="AT548" s="371"/>
      <c r="AU548" s="371"/>
      <c r="AV548" s="371"/>
      <c r="AW548" s="371"/>
      <c r="AX548" s="371"/>
      <c r="AY548" s="371"/>
      <c r="AZ548" s="371"/>
      <c r="BA548" s="373"/>
      <c r="BB548" s="449"/>
      <c r="BC548" s="373"/>
      <c r="BD548" s="373"/>
      <c r="BE548" s="373"/>
      <c r="BF548" s="373"/>
      <c r="BG548" s="373"/>
      <c r="BH548" s="373"/>
      <c r="BI548" s="373"/>
      <c r="BJ548" s="373"/>
      <c r="BK548" s="373"/>
      <c r="BL548" s="373"/>
      <c r="BM548" s="373"/>
      <c r="BN548" s="373"/>
      <c r="BO548" s="373"/>
      <c r="BP548" s="373"/>
      <c r="BQ548" s="373"/>
      <c r="BR548" s="373"/>
      <c r="BS548" s="373"/>
      <c r="BT548" s="373"/>
      <c r="BU548" s="373"/>
      <c r="BV548" s="373"/>
      <c r="BW548" s="373"/>
      <c r="BX548" s="373"/>
      <c r="BY548" s="373"/>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8" customFormat="true" ht="25.15" customHeight="true" x14ac:dyDescent="0.2">
      <c r="C549" s="1074" t="s">
        <v>336</v>
      </c>
      <c r="D549" s="1075"/>
      <c r="E549" s="702">
        <v>6.3314727836838447E-4</v>
      </c>
      <c r="F549" s="652"/>
      <c r="G549" s="652"/>
      <c r="H549" s="1075" t="s">
        <v>308</v>
      </c>
      <c r="I549" s="1075"/>
      <c r="J549" s="703">
        <v>1.5015190199801725E-3</v>
      </c>
      <c r="K549" s="652"/>
      <c r="L549" s="652"/>
      <c r="M549" s="1075" t="s">
        <v>337</v>
      </c>
      <c r="N549" s="1075"/>
      <c r="O549" s="712">
        <v>3.3932007529835259E-7</v>
      </c>
      <c r="P549" s="652"/>
      <c r="Q549" s="652"/>
      <c r="AC549" s="371"/>
      <c r="AD549" s="371"/>
      <c r="AE549" s="371"/>
      <c r="AF549" s="371"/>
      <c r="AG549" s="371"/>
      <c r="AH549" s="371"/>
      <c r="AI549" s="371"/>
      <c r="AJ549" s="371"/>
      <c r="AK549" s="371"/>
      <c r="AL549" s="371"/>
      <c r="AM549" s="371"/>
      <c r="AN549" s="371"/>
      <c r="AO549" s="371"/>
      <c r="AP549" s="371"/>
      <c r="AQ549" s="371"/>
      <c r="AR549" s="371"/>
      <c r="AS549" s="371"/>
      <c r="AT549" s="371"/>
      <c r="AU549" s="371"/>
      <c r="AV549" s="371"/>
      <c r="AW549" s="371"/>
      <c r="AX549" s="371"/>
      <c r="AY549" s="371"/>
      <c r="AZ549" s="371"/>
      <c r="BA549" s="373"/>
      <c r="BB549" s="449"/>
      <c r="BC549" s="373"/>
      <c r="BD549" s="373"/>
      <c r="BE549" s="373"/>
      <c r="BF549" s="373"/>
      <c r="BG549" s="373"/>
      <c r="BH549" s="373"/>
      <c r="BI549" s="373"/>
      <c r="BJ549" s="373"/>
      <c r="BK549" s="373"/>
      <c r="BL549" s="373"/>
      <c r="BM549" s="373"/>
      <c r="BN549" s="373"/>
      <c r="BO549" s="373"/>
      <c r="BP549" s="373"/>
      <c r="BQ549" s="373"/>
      <c r="BR549" s="373"/>
      <c r="BS549" s="373"/>
      <c r="BT549" s="373"/>
      <c r="BU549" s="373"/>
      <c r="BV549" s="373"/>
      <c r="BW549" s="373"/>
      <c r="BX549" s="373"/>
      <c r="BY549" s="373"/>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8" customFormat="true" ht="25.15" customHeight="true" x14ac:dyDescent="0.2">
      <c r="C550" s="1074" t="s">
        <v>307</v>
      </c>
      <c r="D550" s="1075"/>
      <c r="E550" s="702">
        <v>7.5322023842944879E-4</v>
      </c>
      <c r="F550" s="652"/>
      <c r="G550" s="652"/>
      <c r="H550" s="1075" t="s">
        <v>332</v>
      </c>
      <c r="I550" s="1075"/>
      <c r="J550" s="703">
        <v>2.2337849967070094E-3</v>
      </c>
      <c r="K550" s="652"/>
      <c r="L550" s="652"/>
      <c r="M550" s="1075"/>
      <c r="N550" s="1075"/>
      <c r="O550" s="652"/>
      <c r="P550" s="652"/>
      <c r="Q550" s="652"/>
      <c r="AC550" s="371"/>
      <c r="AD550" s="371"/>
      <c r="AE550" s="371"/>
      <c r="AF550" s="371"/>
      <c r="AG550" s="371"/>
      <c r="AH550" s="371"/>
      <c r="AI550" s="371"/>
      <c r="AJ550" s="371"/>
      <c r="AK550" s="371"/>
      <c r="AL550" s="371"/>
      <c r="AM550" s="371"/>
      <c r="AN550" s="371"/>
      <c r="AO550" s="371"/>
      <c r="AP550" s="371"/>
      <c r="AQ550" s="371"/>
      <c r="AR550" s="371"/>
      <c r="AS550" s="371"/>
      <c r="AT550" s="371"/>
      <c r="AU550" s="371"/>
      <c r="AV550" s="371"/>
      <c r="AW550" s="371"/>
      <c r="AX550" s="371"/>
      <c r="AY550" s="371"/>
      <c r="AZ550" s="371"/>
      <c r="BA550" s="373"/>
      <c r="BB550" s="449"/>
      <c r="BC550" s="373"/>
      <c r="BD550" s="373"/>
      <c r="BE550" s="373"/>
      <c r="BF550" s="373"/>
      <c r="BG550" s="373"/>
      <c r="BH550" s="373"/>
      <c r="BI550" s="373"/>
      <c r="BJ550" s="373"/>
      <c r="BK550" s="373"/>
      <c r="BL550" s="373"/>
      <c r="BM550" s="373"/>
      <c r="BN550" s="373"/>
      <c r="BO550" s="373"/>
      <c r="BP550" s="373"/>
      <c r="BQ550" s="373"/>
      <c r="BR550" s="373"/>
      <c r="BS550" s="373"/>
      <c r="BT550" s="373"/>
      <c r="BU550" s="373"/>
      <c r="BV550" s="373"/>
      <c r="BW550" s="373"/>
      <c r="BX550" s="373"/>
      <c r="BY550" s="373"/>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8" customFormat="true" ht="25.15" customHeight="true" x14ac:dyDescent="0.2">
      <c r="C551" s="1074" t="s">
        <v>308</v>
      </c>
      <c r="D551" s="1075"/>
      <c r="E551" s="711">
        <v>8.4825480425179811E-6</v>
      </c>
      <c r="F551" s="652"/>
      <c r="G551" s="652"/>
      <c r="H551" s="1075" t="s">
        <v>337</v>
      </c>
      <c r="I551" s="1075"/>
      <c r="J551" s="706">
        <v>6.2368620026845799E-4</v>
      </c>
      <c r="K551" s="652"/>
      <c r="L551" s="652"/>
      <c r="M551" s="1075"/>
      <c r="N551" s="1075"/>
      <c r="O551" s="652"/>
      <c r="P551" s="652"/>
      <c r="Q551" s="652"/>
      <c r="AC551" s="371"/>
      <c r="AD551" s="371"/>
      <c r="AE551" s="371"/>
      <c r="AF551" s="371"/>
      <c r="AG551" s="371"/>
      <c r="AH551" s="371"/>
      <c r="AI551" s="371"/>
      <c r="AJ551" s="371"/>
      <c r="AK551" s="371"/>
      <c r="AL551" s="371"/>
      <c r="AM551" s="371"/>
      <c r="AN551" s="371"/>
      <c r="AO551" s="371"/>
      <c r="AP551" s="371"/>
      <c r="AQ551" s="371"/>
      <c r="AR551" s="371"/>
      <c r="AS551" s="371"/>
      <c r="AT551" s="371"/>
      <c r="AU551" s="371"/>
      <c r="AV551" s="371"/>
      <c r="AW551" s="371"/>
      <c r="AX551" s="371"/>
      <c r="AY551" s="371"/>
      <c r="AZ551" s="371"/>
      <c r="BA551" s="373"/>
      <c r="BB551" s="449"/>
      <c r="BC551" s="373"/>
      <c r="BD551" s="373"/>
      <c r="BE551" s="373"/>
      <c r="BF551" s="373"/>
      <c r="BG551" s="373"/>
      <c r="BH551" s="373"/>
      <c r="BI551" s="373"/>
      <c r="BJ551" s="373"/>
      <c r="BK551" s="373"/>
      <c r="BL551" s="373"/>
      <c r="BM551" s="373"/>
      <c r="BN551" s="373"/>
      <c r="BO551" s="373"/>
      <c r="BP551" s="373"/>
      <c r="BQ551" s="373"/>
      <c r="BR551" s="373"/>
      <c r="BS551" s="373"/>
      <c r="BT551" s="373"/>
      <c r="BU551" s="373"/>
      <c r="BV551" s="373"/>
      <c r="BW551" s="373"/>
      <c r="BX551" s="373"/>
      <c r="BY551" s="373"/>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8" customFormat="true" ht="25.15" customHeight="true" x14ac:dyDescent="0.2">
      <c r="C552" s="1074" t="s">
        <v>332</v>
      </c>
      <c r="D552" s="1075"/>
      <c r="E552" s="702">
        <v>7.7035183551460292E-3</v>
      </c>
      <c r="F552" s="652"/>
      <c r="G552" s="652"/>
      <c r="H552" s="1075"/>
      <c r="I552" s="1075"/>
      <c r="J552" s="652"/>
      <c r="K552" s="652"/>
      <c r="L552" s="652"/>
      <c r="M552" s="1075" t="s">
        <v>346</v>
      </c>
      <c r="N552" s="1075"/>
      <c r="O552" s="1075"/>
      <c r="P552" s="1075"/>
      <c r="Q552" s="1075"/>
      <c r="AC552" s="371"/>
      <c r="AD552" s="371"/>
      <c r="AE552" s="371"/>
      <c r="AF552" s="371"/>
      <c r="AG552" s="371"/>
      <c r="AH552" s="371"/>
      <c r="AI552" s="371"/>
      <c r="AJ552" s="371"/>
      <c r="AK552" s="371"/>
      <c r="AL552" s="371"/>
      <c r="AM552" s="371"/>
      <c r="AN552" s="371"/>
      <c r="AO552" s="371"/>
      <c r="AP552" s="371"/>
      <c r="AQ552" s="371"/>
      <c r="AR552" s="371"/>
      <c r="AS552" s="371"/>
      <c r="AT552" s="371"/>
      <c r="AU552" s="371"/>
      <c r="AV552" s="371"/>
      <c r="AW552" s="371"/>
      <c r="AX552" s="371"/>
      <c r="AY552" s="371"/>
      <c r="AZ552" s="371"/>
      <c r="BA552" s="373"/>
      <c r="BB552" s="449"/>
      <c r="BC552" s="373"/>
      <c r="BD552" s="373"/>
      <c r="BE552" s="373"/>
      <c r="BF552" s="373"/>
      <c r="BG552" s="373"/>
      <c r="BH552" s="373"/>
      <c r="BI552" s="373"/>
      <c r="BJ552" s="373"/>
      <c r="BK552" s="373"/>
      <c r="BL552" s="373"/>
      <c r="BM552" s="373"/>
      <c r="BN552" s="373"/>
      <c r="BO552" s="373"/>
      <c r="BP552" s="373"/>
      <c r="BQ552" s="373"/>
      <c r="BR552" s="373"/>
      <c r="BS552" s="373"/>
      <c r="BT552" s="373"/>
      <c r="BU552" s="373"/>
      <c r="BV552" s="373"/>
      <c r="BW552" s="373"/>
      <c r="BX552" s="373"/>
      <c r="BY552" s="373"/>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8" customFormat="true" ht="25.15" customHeight="true" x14ac:dyDescent="0.2">
      <c r="C553" s="1074" t="s">
        <v>337</v>
      </c>
      <c r="D553" s="1075"/>
      <c r="E553" s="707">
        <v>1.2114887507548755E-3</v>
      </c>
      <c r="F553" s="652"/>
      <c r="G553" s="652"/>
      <c r="H553" s="1075"/>
      <c r="I553" s="1075"/>
      <c r="J553" s="652"/>
      <c r="K553" s="652"/>
      <c r="L553" s="652"/>
      <c r="M553" s="1075" t="s">
        <v>271</v>
      </c>
      <c r="N553" s="1075"/>
      <c r="O553" s="1078" t="s">
        <v>347</v>
      </c>
      <c r="P553" s="1079"/>
      <c r="Q553" s="1080"/>
      <c r="AC553" s="371"/>
      <c r="AD553" s="371"/>
      <c r="AE553" s="371"/>
      <c r="AF553" s="371"/>
      <c r="AG553" s="371"/>
      <c r="AH553" s="371"/>
      <c r="AI553" s="371"/>
      <c r="AJ553" s="371"/>
      <c r="AK553" s="371"/>
      <c r="AL553" s="371"/>
      <c r="AM553" s="371"/>
      <c r="AN553" s="371"/>
      <c r="AO553" s="371"/>
      <c r="AP553" s="371"/>
      <c r="AQ553" s="371"/>
      <c r="AR553" s="371"/>
      <c r="AS553" s="371"/>
      <c r="AT553" s="371"/>
      <c r="AU553" s="371"/>
      <c r="AV553" s="371"/>
      <c r="AW553" s="371"/>
      <c r="AX553" s="371"/>
      <c r="AY553" s="371"/>
      <c r="AZ553" s="371"/>
      <c r="BA553" s="373"/>
      <c r="BB553" s="449"/>
      <c r="BC553" s="373"/>
      <c r="BD553" s="373"/>
      <c r="BE553" s="373"/>
      <c r="BF553" s="373"/>
      <c r="BG553" s="373"/>
      <c r="BH553" s="373"/>
      <c r="BI553" s="373"/>
      <c r="BJ553" s="373"/>
      <c r="BK553" s="373"/>
      <c r="BL553" s="373"/>
      <c r="BM553" s="373"/>
      <c r="BN553" s="373"/>
      <c r="BO553" s="373"/>
      <c r="BP553" s="373"/>
      <c r="BQ553" s="373"/>
      <c r="BR553" s="373"/>
      <c r="BS553" s="373"/>
      <c r="BT553" s="373"/>
      <c r="BU553" s="373"/>
      <c r="BV553" s="373"/>
      <c r="BW553" s="373"/>
      <c r="BX553" s="373"/>
      <c r="BY553" s="373"/>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8" customFormat="true" ht="25.15" customHeight="true" x14ac:dyDescent="0.2">
      <c r="C554" s="1074"/>
      <c r="D554" s="1075"/>
      <c r="E554" s="652"/>
      <c r="F554" s="652"/>
      <c r="G554" s="652"/>
      <c r="H554" s="1075" t="s">
        <v>346</v>
      </c>
      <c r="I554" s="1075"/>
      <c r="J554" s="1075"/>
      <c r="K554" s="1075"/>
      <c r="L554" s="1075"/>
      <c r="M554" s="1075"/>
      <c r="N554" s="1075"/>
      <c r="O554" s="687" t="s">
        <v>187</v>
      </c>
      <c r="P554" s="688" t="s">
        <v>348</v>
      </c>
      <c r="Q554" s="689" t="s">
        <v>349</v>
      </c>
      <c r="AC554" s="371"/>
      <c r="AD554" s="371"/>
      <c r="AE554" s="371"/>
      <c r="AF554" s="371"/>
      <c r="AG554" s="371"/>
      <c r="AH554" s="371"/>
      <c r="AI554" s="371"/>
      <c r="AJ554" s="371"/>
      <c r="AK554" s="371"/>
      <c r="AL554" s="371"/>
      <c r="AM554" s="371"/>
      <c r="AN554" s="371"/>
      <c r="AO554" s="371"/>
      <c r="AP554" s="371"/>
      <c r="AQ554" s="371"/>
      <c r="AR554" s="371"/>
      <c r="AS554" s="371"/>
      <c r="AT554" s="371"/>
      <c r="AU554" s="371"/>
      <c r="AV554" s="371"/>
      <c r="AW554" s="371"/>
      <c r="AX554" s="371"/>
      <c r="AY554" s="371"/>
      <c r="AZ554" s="371"/>
      <c r="BA554" s="373"/>
      <c r="BB554" s="449"/>
      <c r="BC554" s="373"/>
      <c r="BD554" s="373"/>
      <c r="BE554" s="373"/>
      <c r="BF554" s="373"/>
      <c r="BG554" s="373"/>
      <c r="BH554" s="373"/>
      <c r="BI554" s="373"/>
      <c r="BJ554" s="373"/>
      <c r="BK554" s="373"/>
      <c r="BL554" s="373"/>
      <c r="BM554" s="373"/>
      <c r="BN554" s="373"/>
      <c r="BO554" s="373"/>
      <c r="BP554" s="373"/>
      <c r="BQ554" s="373"/>
      <c r="BR554" s="373"/>
      <c r="BS554" s="373"/>
      <c r="BT554" s="373"/>
      <c r="BU554" s="373"/>
      <c r="BV554" s="373"/>
      <c r="BW554" s="373"/>
      <c r="BX554" s="373"/>
      <c r="BY554" s="373"/>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8" customFormat="true" ht="25.15" customHeight="true" x14ac:dyDescent="0.2">
      <c r="C555" s="1074"/>
      <c r="D555" s="1075"/>
      <c r="E555" s="652"/>
      <c r="F555" s="652"/>
      <c r="G555" s="652"/>
      <c r="H555" s="1075" t="s">
        <v>271</v>
      </c>
      <c r="I555" s="1075"/>
      <c r="J555" s="1078" t="s">
        <v>347</v>
      </c>
      <c r="K555" s="1079"/>
      <c r="L555" s="1080"/>
      <c r="M555" s="1075" t="s">
        <v>205</v>
      </c>
      <c r="N555" s="1075"/>
      <c r="O555" s="713">
        <v>5.9705848183893471</v>
      </c>
      <c r="P555" s="714">
        <v>8.4092743920976716</v>
      </c>
      <c r="Q555" s="715">
        <v>8.4092743920976716</v>
      </c>
      <c r="AC555" s="371"/>
      <c r="AD555" s="371"/>
      <c r="AE555" s="371"/>
      <c r="AF555" s="371"/>
      <c r="AG555" s="371"/>
      <c r="AH555" s="371"/>
      <c r="AI555" s="371"/>
      <c r="AJ555" s="371"/>
      <c r="AK555" s="371"/>
      <c r="AL555" s="371"/>
      <c r="AM555" s="371"/>
      <c r="AN555" s="371"/>
      <c r="AO555" s="371"/>
      <c r="AP555" s="371"/>
      <c r="AQ555" s="371"/>
      <c r="AR555" s="371"/>
      <c r="AS555" s="371"/>
      <c r="AT555" s="371"/>
      <c r="AU555" s="371"/>
      <c r="AV555" s="371"/>
      <c r="AW555" s="371"/>
      <c r="AX555" s="371"/>
      <c r="AY555" s="371"/>
      <c r="AZ555" s="371"/>
      <c r="BA555" s="373"/>
      <c r="BB555" s="449"/>
      <c r="BC555" s="373"/>
      <c r="BD555" s="373"/>
      <c r="BE555" s="373"/>
      <c r="BF555" s="373"/>
      <c r="BG555" s="373"/>
      <c r="BH555" s="373"/>
      <c r="BI555" s="373"/>
      <c r="BJ555" s="373"/>
      <c r="BK555" s="373"/>
      <c r="BL555" s="373"/>
      <c r="BM555" s="373"/>
      <c r="BN555" s="373"/>
      <c r="BO555" s="373"/>
      <c r="BP555" s="373"/>
      <c r="BQ555" s="373"/>
      <c r="BR555" s="373"/>
      <c r="BS555" s="373"/>
      <c r="BT555" s="373"/>
      <c r="BU555" s="373"/>
      <c r="BV555" s="373"/>
      <c r="BW555" s="373"/>
      <c r="BX555" s="373"/>
      <c r="BY555" s="373"/>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8" customFormat="true" ht="25.15" customHeight="true" x14ac:dyDescent="0.2">
      <c r="C556" s="1074" t="s">
        <v>346</v>
      </c>
      <c r="D556" s="1075"/>
      <c r="E556" s="1075"/>
      <c r="F556" s="1075"/>
      <c r="G556" s="1075"/>
      <c r="H556" s="1075"/>
      <c r="I556" s="1075"/>
      <c r="J556" s="690" t="s">
        <v>187</v>
      </c>
      <c r="K556" s="691" t="s">
        <v>348</v>
      </c>
      <c r="L556" s="692" t="s">
        <v>349</v>
      </c>
      <c r="M556" s="1075"/>
      <c r="N556" s="1075"/>
      <c r="O556" s="652"/>
      <c r="P556" s="652"/>
      <c r="Q556" s="652"/>
      <c r="AC556" s="371"/>
      <c r="AD556" s="371"/>
      <c r="AE556" s="371"/>
      <c r="AF556" s="371"/>
      <c r="AG556" s="371"/>
      <c r="AH556" s="371"/>
      <c r="AI556" s="371"/>
      <c r="AJ556" s="371"/>
      <c r="AK556" s="371"/>
      <c r="AL556" s="371"/>
      <c r="AM556" s="371"/>
      <c r="AN556" s="371"/>
      <c r="AO556" s="371"/>
      <c r="AP556" s="371"/>
      <c r="AQ556" s="371"/>
      <c r="AR556" s="371"/>
      <c r="AS556" s="371"/>
      <c r="AT556" s="371"/>
      <c r="AU556" s="371"/>
      <c r="AV556" s="371"/>
      <c r="AW556" s="371"/>
      <c r="AX556" s="371"/>
      <c r="AY556" s="371"/>
      <c r="AZ556" s="371"/>
      <c r="BA556" s="373"/>
      <c r="BB556" s="449"/>
      <c r="BC556" s="373"/>
      <c r="BD556" s="373"/>
      <c r="BE556" s="373"/>
      <c r="BF556" s="373"/>
      <c r="BG556" s="373"/>
      <c r="BH556" s="373"/>
      <c r="BI556" s="373"/>
      <c r="BJ556" s="373"/>
      <c r="BK556" s="373"/>
      <c r="BL556" s="373"/>
      <c r="BM556" s="373"/>
      <c r="BN556" s="373"/>
      <c r="BO556" s="373"/>
      <c r="BP556" s="373"/>
      <c r="BQ556" s="373"/>
      <c r="BR556" s="373"/>
      <c r="BS556" s="373"/>
      <c r="BT556" s="373"/>
      <c r="BU556" s="373"/>
      <c r="BV556" s="373"/>
      <c r="BW556" s="373"/>
      <c r="BX556" s="373"/>
      <c r="BY556" s="373"/>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8" customFormat="true" ht="25.15" customHeight="true" x14ac:dyDescent="0.2">
      <c r="C557" s="1074" t="s">
        <v>271</v>
      </c>
      <c r="D557" s="1075"/>
      <c r="E557" s="1078" t="s">
        <v>347</v>
      </c>
      <c r="F557" s="1079"/>
      <c r="G557" s="1080"/>
      <c r="H557" s="1075" t="s">
        <v>205</v>
      </c>
      <c r="I557" s="1075"/>
      <c r="J557" s="716">
        <v>6.9435350716335424</v>
      </c>
      <c r="K557" s="717">
        <v>9.643798710602141</v>
      </c>
      <c r="L557" s="718">
        <v>9.643798710602141</v>
      </c>
      <c r="M557" s="1075"/>
      <c r="N557" s="1075"/>
      <c r="O557" s="652"/>
      <c r="P557" s="652"/>
      <c r="Q557" s="652"/>
      <c r="AC557" s="371"/>
      <c r="AD557" s="371"/>
      <c r="AE557" s="371"/>
      <c r="AF557" s="371"/>
      <c r="AG557" s="371"/>
      <c r="AH557" s="371"/>
      <c r="AI557" s="371"/>
      <c r="AJ557" s="371"/>
      <c r="AK557" s="371"/>
      <c r="AL557" s="371"/>
      <c r="AM557" s="371"/>
      <c r="AN557" s="371"/>
      <c r="AO557" s="371"/>
      <c r="AP557" s="371"/>
      <c r="AQ557" s="371"/>
      <c r="AR557" s="371"/>
      <c r="AS557" s="371"/>
      <c r="AT557" s="371"/>
      <c r="AU557" s="371"/>
      <c r="AV557" s="371"/>
      <c r="AW557" s="371"/>
      <c r="AX557" s="371"/>
      <c r="AY557" s="371"/>
      <c r="AZ557" s="371"/>
      <c r="BA557" s="373"/>
      <c r="BB557" s="449"/>
      <c r="BC557" s="373"/>
      <c r="BD557" s="373"/>
      <c r="BE557" s="373"/>
      <c r="BF557" s="373"/>
      <c r="BG557" s="373"/>
      <c r="BH557" s="373"/>
      <c r="BI557" s="373"/>
      <c r="BJ557" s="373"/>
      <c r="BK557" s="373"/>
      <c r="BL557" s="373"/>
      <c r="BM557" s="373"/>
      <c r="BN557" s="373"/>
      <c r="BO557" s="373"/>
      <c r="BP557" s="373"/>
      <c r="BQ557" s="373"/>
      <c r="BR557" s="373"/>
      <c r="BS557" s="373"/>
      <c r="BT557" s="373"/>
      <c r="BU557" s="373"/>
      <c r="BV557" s="373"/>
      <c r="BW557" s="373"/>
      <c r="BX557" s="373"/>
      <c r="BY557" s="373"/>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8" customFormat="true" ht="25.15" customHeight="true" x14ac:dyDescent="0.2">
      <c r="C558" s="1075"/>
      <c r="D558" s="1075"/>
      <c r="E558" s="693" t="s">
        <v>187</v>
      </c>
      <c r="F558" s="694" t="s">
        <v>348</v>
      </c>
      <c r="G558" s="695" t="s">
        <v>349</v>
      </c>
      <c r="H558" s="1075"/>
      <c r="I558" s="1075"/>
      <c r="J558" s="652"/>
      <c r="K558" s="652"/>
      <c r="L558" s="652"/>
      <c r="M558" s="1075" t="s">
        <v>350</v>
      </c>
      <c r="N558" s="1075"/>
      <c r="O558" s="1075"/>
      <c r="P558" s="652"/>
      <c r="Q558" s="652"/>
      <c r="AC558" s="371"/>
      <c r="AD558" s="371"/>
      <c r="AE558" s="371"/>
      <c r="AF558" s="371"/>
      <c r="AG558" s="371"/>
      <c r="AH558" s="371"/>
      <c r="AI558" s="371"/>
      <c r="AJ558" s="371"/>
      <c r="AK558" s="371"/>
      <c r="AL558" s="371"/>
      <c r="AM558" s="371"/>
      <c r="AN558" s="371"/>
      <c r="AO558" s="371"/>
      <c r="AP558" s="371"/>
      <c r="AQ558" s="371"/>
      <c r="AR558" s="371"/>
      <c r="AS558" s="371"/>
      <c r="AT558" s="371"/>
      <c r="AU558" s="371"/>
      <c r="AV558" s="371"/>
      <c r="AW558" s="371"/>
      <c r="AX558" s="371"/>
      <c r="AY558" s="371"/>
      <c r="AZ558" s="371"/>
      <c r="BA558" s="373"/>
      <c r="BB558" s="449"/>
      <c r="BC558" s="373"/>
      <c r="BD558" s="373"/>
      <c r="BE558" s="373"/>
      <c r="BF558" s="373"/>
      <c r="BG558" s="373"/>
      <c r="BH558" s="373"/>
      <c r="BI558" s="373"/>
      <c r="BJ558" s="373"/>
      <c r="BK558" s="373"/>
      <c r="BL558" s="373"/>
      <c r="BM558" s="373"/>
      <c r="BN558" s="373"/>
      <c r="BO558" s="373"/>
      <c r="BP558" s="373"/>
      <c r="BQ558" s="373"/>
      <c r="BR558" s="373"/>
      <c r="BS558" s="373"/>
      <c r="BT558" s="373"/>
      <c r="BU558" s="373"/>
      <c r="BV558" s="373"/>
      <c r="BW558" s="373"/>
      <c r="BX558" s="373"/>
      <c r="BY558" s="373"/>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8" customFormat="true" ht="25.15" customHeight="true" x14ac:dyDescent="0.2">
      <c r="C559" s="1074" t="s">
        <v>205</v>
      </c>
      <c r="D559" s="1075"/>
      <c r="E559" s="719">
        <v>7.9631197069535844</v>
      </c>
      <c r="F559" s="720">
        <v>10.90838316021039</v>
      </c>
      <c r="G559" s="721">
        <v>10.90838316021039</v>
      </c>
      <c r="H559" s="1075"/>
      <c r="I559" s="1075"/>
      <c r="J559" s="652"/>
      <c r="K559" s="652"/>
      <c r="L559" s="652"/>
      <c r="M559" s="1075"/>
      <c r="N559" s="1075"/>
      <c r="O559" s="696" t="s">
        <v>271</v>
      </c>
      <c r="P559" s="652"/>
      <c r="Q559" s="652"/>
      <c r="AC559" s="371"/>
      <c r="AD559" s="371"/>
      <c r="AE559" s="371"/>
      <c r="AF559" s="371"/>
      <c r="AG559" s="371"/>
      <c r="AH559" s="371"/>
      <c r="AI559" s="371"/>
      <c r="AJ559" s="371"/>
      <c r="AK559" s="371"/>
      <c r="AL559" s="371"/>
      <c r="AM559" s="371"/>
      <c r="AN559" s="371"/>
      <c r="AO559" s="371"/>
      <c r="AP559" s="371"/>
      <c r="AQ559" s="371"/>
      <c r="AR559" s="371"/>
      <c r="AS559" s="371"/>
      <c r="AT559" s="371"/>
      <c r="AU559" s="371"/>
      <c r="AV559" s="371"/>
      <c r="AW559" s="371"/>
      <c r="AX559" s="371"/>
      <c r="AY559" s="371"/>
      <c r="AZ559" s="371"/>
      <c r="BA559" s="373"/>
      <c r="BB559" s="449"/>
      <c r="BC559" s="373"/>
      <c r="BD559" s="373"/>
      <c r="BE559" s="373"/>
      <c r="BF559" s="373"/>
      <c r="BG559" s="373"/>
      <c r="BH559" s="373"/>
      <c r="BI559" s="373"/>
      <c r="BJ559" s="373"/>
      <c r="BK559" s="373"/>
      <c r="BL559" s="373"/>
      <c r="BM559" s="373"/>
      <c r="BN559" s="373"/>
      <c r="BO559" s="373"/>
      <c r="BP559" s="373"/>
      <c r="BQ559" s="373"/>
      <c r="BR559" s="373"/>
      <c r="BS559" s="373"/>
      <c r="BT559" s="373"/>
      <c r="BU559" s="373"/>
      <c r="BV559" s="373"/>
      <c r="BW559" s="373"/>
      <c r="BX559" s="373"/>
      <c r="BY559" s="373"/>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8" customFormat="true" ht="25.15" customHeight="true" x14ac:dyDescent="0.2">
      <c r="C560" s="1074"/>
      <c r="D560" s="1075"/>
      <c r="E560" s="652"/>
      <c r="F560" s="652"/>
      <c r="G560" s="652"/>
      <c r="H560" s="1075" t="s">
        <v>350</v>
      </c>
      <c r="I560" s="1075"/>
      <c r="J560" s="1075"/>
      <c r="K560" s="652"/>
      <c r="L560" s="652"/>
      <c r="M560" s="1075"/>
      <c r="N560" s="1075"/>
      <c r="O560" s="722" t="s">
        <v>205</v>
      </c>
      <c r="P560" s="652"/>
      <c r="Q560" s="652"/>
      <c r="AC560" s="371"/>
      <c r="AD560" s="371"/>
      <c r="AE560" s="371"/>
      <c r="AF560" s="371"/>
      <c r="AG560" s="371"/>
      <c r="AH560" s="371"/>
      <c r="AI560" s="371"/>
      <c r="AJ560" s="371"/>
      <c r="AK560" s="371"/>
      <c r="AL560" s="371"/>
      <c r="AM560" s="371"/>
      <c r="AN560" s="371"/>
      <c r="AO560" s="371"/>
      <c r="AP560" s="371"/>
      <c r="AQ560" s="371"/>
      <c r="AR560" s="371"/>
      <c r="AS560" s="371"/>
      <c r="AT560" s="371"/>
      <c r="AU560" s="371"/>
      <c r="AV560" s="371"/>
      <c r="AW560" s="371"/>
      <c r="AX560" s="371"/>
      <c r="AY560" s="371"/>
      <c r="AZ560" s="371"/>
      <c r="BA560" s="373"/>
      <c r="BB560" s="449"/>
      <c r="BC560" s="373"/>
      <c r="BD560" s="373"/>
      <c r="BE560" s="373"/>
      <c r="BF560" s="373"/>
      <c r="BG560" s="373"/>
      <c r="BH560" s="373"/>
      <c r="BI560" s="373"/>
      <c r="BJ560" s="373"/>
      <c r="BK560" s="373"/>
      <c r="BL560" s="373"/>
      <c r="BM560" s="373"/>
      <c r="BN560" s="373"/>
      <c r="BO560" s="373"/>
      <c r="BP560" s="373"/>
      <c r="BQ560" s="373"/>
      <c r="BR560" s="373"/>
      <c r="BS560" s="373"/>
      <c r="BT560" s="373"/>
      <c r="BU560" s="373"/>
      <c r="BV560" s="373"/>
      <c r="BW560" s="373"/>
      <c r="BX560" s="373"/>
      <c r="BY560" s="373"/>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8" customFormat="true" ht="25.15" customHeight="true" x14ac:dyDescent="0.2">
      <c r="C561" s="1074"/>
      <c r="D561" s="1075"/>
      <c r="E561" s="652"/>
      <c r="F561" s="652"/>
      <c r="G561" s="652"/>
      <c r="H561" s="1075"/>
      <c r="I561" s="1075"/>
      <c r="J561" s="697" t="s">
        <v>271</v>
      </c>
      <c r="K561" s="652"/>
      <c r="L561" s="652"/>
      <c r="M561" s="1075" t="s">
        <v>317</v>
      </c>
      <c r="N561" s="1075"/>
      <c r="O561" s="701">
        <v>-6.9450345631850714E-4</v>
      </c>
      <c r="P561" s="652"/>
      <c r="Q561" s="652"/>
      <c r="AC561" s="371"/>
      <c r="AD561" s="371"/>
      <c r="AE561" s="371"/>
      <c r="AF561" s="371"/>
      <c r="AG561" s="371"/>
      <c r="AH561" s="371"/>
      <c r="AI561" s="371"/>
      <c r="AJ561" s="371"/>
      <c r="AK561" s="371"/>
      <c r="AL561" s="371"/>
      <c r="AM561" s="371"/>
      <c r="AN561" s="371"/>
      <c r="AO561" s="371"/>
      <c r="AP561" s="371"/>
      <c r="AQ561" s="371"/>
      <c r="AR561" s="371"/>
      <c r="AS561" s="371"/>
      <c r="AT561" s="371"/>
      <c r="AU561" s="371"/>
      <c r="AV561" s="371"/>
      <c r="AW561" s="371"/>
      <c r="AX561" s="371"/>
      <c r="AY561" s="371"/>
      <c r="AZ561" s="371"/>
      <c r="BA561" s="373"/>
      <c r="BB561" s="449"/>
      <c r="BC561" s="373"/>
      <c r="BD561" s="373"/>
      <c r="BE561" s="373"/>
      <c r="BF561" s="373"/>
      <c r="BG561" s="373"/>
      <c r="BH561" s="373"/>
      <c r="BI561" s="373"/>
      <c r="BJ561" s="373"/>
      <c r="BK561" s="373"/>
      <c r="BL561" s="373"/>
      <c r="BM561" s="373"/>
      <c r="BN561" s="373"/>
      <c r="BO561" s="373"/>
      <c r="BP561" s="373"/>
      <c r="BQ561" s="373"/>
      <c r="BR561" s="373"/>
      <c r="BS561" s="373"/>
      <c r="BT561" s="373"/>
      <c r="BU561" s="373"/>
      <c r="BV561" s="373"/>
      <c r="BW561" s="373"/>
      <c r="BX561" s="373"/>
      <c r="BY561" s="373"/>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8" customFormat="true" ht="25.15" customHeight="true" x14ac:dyDescent="0.2">
      <c r="C562" s="1074" t="s">
        <v>350</v>
      </c>
      <c r="D562" s="1075"/>
      <c r="E562" s="1075"/>
      <c r="F562" s="652"/>
      <c r="G562" s="652"/>
      <c r="H562" s="1075"/>
      <c r="I562" s="1075"/>
      <c r="J562" s="723" t="s">
        <v>205</v>
      </c>
      <c r="K562" s="652"/>
      <c r="L562" s="652"/>
      <c r="M562" s="1075" t="s">
        <v>288</v>
      </c>
      <c r="N562" s="1075"/>
      <c r="O562" s="704">
        <v>-4.1778919530802688E-3</v>
      </c>
      <c r="P562" s="652"/>
      <c r="Q562" s="652"/>
      <c r="AC562" s="371"/>
      <c r="AD562" s="371"/>
      <c r="AE562" s="371"/>
      <c r="AF562" s="371"/>
      <c r="AG562" s="371"/>
      <c r="AH562" s="371"/>
      <c r="AI562" s="371"/>
      <c r="AJ562" s="371"/>
      <c r="AK562" s="371"/>
      <c r="AL562" s="371"/>
      <c r="AM562" s="371"/>
      <c r="AN562" s="371"/>
      <c r="AO562" s="371"/>
      <c r="AP562" s="371"/>
      <c r="AQ562" s="371"/>
      <c r="AR562" s="371"/>
      <c r="AS562" s="371"/>
      <c r="AT562" s="371"/>
      <c r="AU562" s="371"/>
      <c r="AV562" s="371"/>
      <c r="AW562" s="371"/>
      <c r="AX562" s="371"/>
      <c r="AY562" s="371"/>
      <c r="AZ562" s="371"/>
      <c r="BA562" s="373"/>
      <c r="BB562" s="449"/>
      <c r="BC562" s="373"/>
      <c r="BD562" s="373"/>
      <c r="BE562" s="373"/>
      <c r="BF562" s="373"/>
      <c r="BG562" s="373"/>
      <c r="BH562" s="373"/>
      <c r="BI562" s="373"/>
      <c r="BJ562" s="373"/>
      <c r="BK562" s="373"/>
      <c r="BL562" s="373"/>
      <c r="BM562" s="373"/>
      <c r="BN562" s="373"/>
      <c r="BO562" s="373"/>
      <c r="BP562" s="373"/>
      <c r="BQ562" s="373"/>
      <c r="BR562" s="373"/>
      <c r="BS562" s="373"/>
      <c r="BT562" s="373"/>
      <c r="BU562" s="373"/>
      <c r="BV562" s="373"/>
      <c r="BW562" s="373"/>
      <c r="BX562" s="373"/>
      <c r="BY562" s="373"/>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8" customFormat="true" ht="25.15" customHeight="true" x14ac:dyDescent="0.2">
      <c r="C563" s="1074"/>
      <c r="D563" s="1075"/>
      <c r="E563" s="698" t="s">
        <v>271</v>
      </c>
      <c r="F563" s="652"/>
      <c r="G563" s="652"/>
      <c r="H563" s="1075" t="s">
        <v>317</v>
      </c>
      <c r="I563" s="1075"/>
      <c r="J563" s="700">
        <v>-2.2837664486938556E-2</v>
      </c>
      <c r="K563" s="652"/>
      <c r="L563" s="652"/>
      <c r="M563" s="1075" t="s">
        <v>296</v>
      </c>
      <c r="N563" s="1075"/>
      <c r="O563" s="704">
        <v>-1.2632684451826671E-3</v>
      </c>
      <c r="P563" s="652"/>
      <c r="Q563" s="652"/>
      <c r="AC563" s="371"/>
      <c r="AD563" s="371"/>
      <c r="AE563" s="371"/>
      <c r="AF563" s="371"/>
      <c r="AG563" s="371"/>
      <c r="AH563" s="371"/>
      <c r="AI563" s="371"/>
      <c r="AJ563" s="371"/>
      <c r="AK563" s="371"/>
      <c r="AL563" s="371"/>
      <c r="AM563" s="371"/>
      <c r="AN563" s="371"/>
      <c r="AO563" s="371"/>
      <c r="AP563" s="371"/>
      <c r="AQ563" s="371"/>
      <c r="AR563" s="371"/>
      <c r="AS563" s="371"/>
      <c r="AT563" s="371"/>
      <c r="AU563" s="371"/>
      <c r="AV563" s="371"/>
      <c r="AW563" s="371"/>
      <c r="AX563" s="371"/>
      <c r="AY563" s="371"/>
      <c r="AZ563" s="371"/>
      <c r="BA563" s="373"/>
      <c r="BB563" s="449"/>
      <c r="BC563" s="373"/>
      <c r="BD563" s="373"/>
      <c r="BE563" s="373"/>
      <c r="BF563" s="373"/>
      <c r="BG563" s="373"/>
      <c r="BH563" s="373"/>
      <c r="BI563" s="373"/>
      <c r="BJ563" s="373"/>
      <c r="BK563" s="373"/>
      <c r="BL563" s="373"/>
      <c r="BM563" s="373"/>
      <c r="BN563" s="373"/>
      <c r="BO563" s="373"/>
      <c r="BP563" s="373"/>
      <c r="BQ563" s="373"/>
      <c r="BR563" s="373"/>
      <c r="BS563" s="373"/>
      <c r="BT563" s="373"/>
      <c r="BU563" s="373"/>
      <c r="BV563" s="373"/>
      <c r="BW563" s="373"/>
      <c r="BX563" s="373"/>
      <c r="BY563" s="373"/>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8" customFormat="true" ht="25.15" customHeight="true" x14ac:dyDescent="0.2">
      <c r="C564" s="1075"/>
      <c r="D564" s="1075"/>
      <c r="E564" s="724" t="s">
        <v>205</v>
      </c>
      <c r="F564" s="652"/>
      <c r="G564" s="652"/>
      <c r="H564" s="1075" t="s">
        <v>288</v>
      </c>
      <c r="I564" s="1075"/>
      <c r="J564" s="703">
        <v>-8.3927904285920174E-2</v>
      </c>
      <c r="K564" s="652"/>
      <c r="L564" s="652"/>
      <c r="M564" s="1075" t="s">
        <v>344</v>
      </c>
      <c r="N564" s="1075"/>
      <c r="O564" s="704">
        <v>1.4719084399001631E-4</v>
      </c>
      <c r="P564" s="652"/>
      <c r="Q564" s="652"/>
      <c r="AC564" s="371"/>
      <c r="AD564" s="371"/>
      <c r="AE564" s="371"/>
      <c r="AF564" s="371"/>
      <c r="AG564" s="371"/>
      <c r="AH564" s="371"/>
      <c r="AI564" s="371"/>
      <c r="AJ564" s="371"/>
      <c r="AK564" s="371"/>
      <c r="AL564" s="371"/>
      <c r="AM564" s="371"/>
      <c r="AN564" s="371"/>
      <c r="AO564" s="371"/>
      <c r="AP564" s="371"/>
      <c r="AQ564" s="371"/>
      <c r="AR564" s="371"/>
      <c r="AS564" s="371"/>
      <c r="AT564" s="371"/>
      <c r="AU564" s="371"/>
      <c r="AV564" s="371"/>
      <c r="AW564" s="371"/>
      <c r="AX564" s="371"/>
      <c r="AY564" s="371"/>
      <c r="AZ564" s="371"/>
      <c r="BA564" s="373"/>
      <c r="BB564" s="449"/>
      <c r="BC564" s="373"/>
      <c r="BD564" s="373"/>
      <c r="BE564" s="373"/>
      <c r="BF564" s="373"/>
      <c r="BG564" s="373"/>
      <c r="BH564" s="373"/>
      <c r="BI564" s="373"/>
      <c r="BJ564" s="373"/>
      <c r="BK564" s="373"/>
      <c r="BL564" s="373"/>
      <c r="BM564" s="373"/>
      <c r="BN564" s="373"/>
      <c r="BO564" s="373"/>
      <c r="BP564" s="373"/>
      <c r="BQ564" s="373"/>
      <c r="BR564" s="373"/>
      <c r="BS564" s="373"/>
      <c r="BT564" s="373"/>
      <c r="BU564" s="373"/>
      <c r="BV564" s="373"/>
      <c r="BW564" s="373"/>
      <c r="BX564" s="373"/>
      <c r="BY564" s="373"/>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8" customFormat="true" ht="25.15" customHeight="true" x14ac:dyDescent="0.2">
      <c r="C565" s="1074" t="s">
        <v>317</v>
      </c>
      <c r="D565" s="1075"/>
      <c r="E565" s="699">
        <v>-2.1911361982369679E-2</v>
      </c>
      <c r="F565" s="652"/>
      <c r="G565" s="652"/>
      <c r="H565" s="1075" t="s">
        <v>296</v>
      </c>
      <c r="I565" s="1075"/>
      <c r="J565" s="703">
        <v>-4.8686224542831939E-2</v>
      </c>
      <c r="K565" s="652"/>
      <c r="L565" s="652"/>
      <c r="M565" s="1075" t="s">
        <v>315</v>
      </c>
      <c r="N565" s="1075"/>
      <c r="O565" s="704">
        <v>5.2464870015447678E-4</v>
      </c>
      <c r="P565" s="652"/>
      <c r="Q565" s="652"/>
      <c r="AC565" s="371"/>
      <c r="AD565" s="371"/>
      <c r="AE565" s="371"/>
      <c r="AF565" s="371"/>
      <c r="AG565" s="371"/>
      <c r="AH565" s="371"/>
      <c r="AI565" s="371"/>
      <c r="AJ565" s="371"/>
      <c r="AK565" s="371"/>
      <c r="AL565" s="371"/>
      <c r="AM565" s="371"/>
      <c r="AN565" s="371"/>
      <c r="AO565" s="371"/>
      <c r="AP565" s="371"/>
      <c r="AQ565" s="371"/>
      <c r="AR565" s="371"/>
      <c r="AS565" s="371"/>
      <c r="AT565" s="371"/>
      <c r="AU565" s="371"/>
      <c r="AV565" s="371"/>
      <c r="AW565" s="371"/>
      <c r="AX565" s="371"/>
      <c r="AY565" s="371"/>
      <c r="AZ565" s="371"/>
      <c r="BA565" s="373"/>
      <c r="BB565" s="449"/>
      <c r="BC565" s="373"/>
      <c r="BD565" s="373"/>
      <c r="BE565" s="373"/>
      <c r="BF565" s="373"/>
      <c r="BG565" s="373"/>
      <c r="BH565" s="373"/>
      <c r="BI565" s="373"/>
      <c r="BJ565" s="373"/>
      <c r="BK565" s="373"/>
      <c r="BL565" s="373"/>
      <c r="BM565" s="373"/>
      <c r="BN565" s="373"/>
      <c r="BO565" s="373"/>
      <c r="BP565" s="373"/>
      <c r="BQ565" s="373"/>
      <c r="BR565" s="373"/>
      <c r="BS565" s="373"/>
      <c r="BT565" s="373"/>
      <c r="BU565" s="373"/>
      <c r="BV565" s="373"/>
      <c r="BW565" s="373"/>
      <c r="BX565" s="373"/>
      <c r="BY565" s="373"/>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8" customFormat="true" ht="25.15" customHeight="true" x14ac:dyDescent="0.2">
      <c r="C566" s="1074" t="s">
        <v>288</v>
      </c>
      <c r="D566" s="1075"/>
      <c r="E566" s="702">
        <v>-6.3885193196659196E-2</v>
      </c>
      <c r="F566" s="652"/>
      <c r="G566" s="652"/>
      <c r="H566" s="1075" t="s">
        <v>344</v>
      </c>
      <c r="I566" s="1075"/>
      <c r="J566" s="703">
        <v>-8.9152943784481385E-4</v>
      </c>
      <c r="K566" s="652"/>
      <c r="L566" s="652"/>
      <c r="M566" s="1075" t="s">
        <v>287</v>
      </c>
      <c r="N566" s="1075"/>
      <c r="O566" s="704">
        <v>1.5589585312870738E-4</v>
      </c>
      <c r="P566" s="652"/>
      <c r="Q566" s="652"/>
      <c r="AC566" s="371"/>
      <c r="AD566" s="371"/>
      <c r="AE566" s="371"/>
      <c r="AF566" s="371"/>
      <c r="AG566" s="371"/>
      <c r="AH566" s="371"/>
      <c r="AI566" s="371"/>
      <c r="AJ566" s="371"/>
      <c r="AK566" s="371"/>
      <c r="AL566" s="371"/>
      <c r="AM566" s="371"/>
      <c r="AN566" s="371"/>
      <c r="AO566" s="371"/>
      <c r="AP566" s="371"/>
      <c r="AQ566" s="371"/>
      <c r="AR566" s="371"/>
      <c r="AS566" s="371"/>
      <c r="AT566" s="371"/>
      <c r="AU566" s="371"/>
      <c r="AV566" s="371"/>
      <c r="AW566" s="371"/>
      <c r="AX566" s="371"/>
      <c r="AY566" s="371"/>
      <c r="AZ566" s="371"/>
      <c r="BA566" s="373"/>
      <c r="BB566" s="449"/>
      <c r="BC566" s="373"/>
      <c r="BD566" s="373"/>
      <c r="BE566" s="373"/>
      <c r="BF566" s="373"/>
      <c r="BG566" s="373"/>
      <c r="BH566" s="373"/>
      <c r="BI566" s="373"/>
      <c r="BJ566" s="373"/>
      <c r="BK566" s="373"/>
      <c r="BL566" s="373"/>
      <c r="BM566" s="373"/>
      <c r="BN566" s="373"/>
      <c r="BO566" s="373"/>
      <c r="BP566" s="373"/>
      <c r="BQ566" s="373"/>
      <c r="BR566" s="373"/>
      <c r="BS566" s="373"/>
      <c r="BT566" s="373"/>
      <c r="BU566" s="373"/>
      <c r="BV566" s="373"/>
      <c r="BW566" s="373"/>
      <c r="BX566" s="373"/>
      <c r="BY566" s="373"/>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8" customFormat="true" ht="25.15" customHeight="true" x14ac:dyDescent="0.2">
      <c r="C567" s="1074" t="s">
        <v>296</v>
      </c>
      <c r="D567" s="1075"/>
      <c r="E567" s="702">
        <v>-3.6212610697673217E-2</v>
      </c>
      <c r="F567" s="652"/>
      <c r="G567" s="652"/>
      <c r="H567" s="1075" t="s">
        <v>309</v>
      </c>
      <c r="I567" s="1075"/>
      <c r="J567" s="703">
        <v>3.3414643951846582E-2</v>
      </c>
      <c r="K567" s="652"/>
      <c r="L567" s="652"/>
      <c r="M567" s="1075" t="s">
        <v>273</v>
      </c>
      <c r="N567" s="1075"/>
      <c r="O567" s="704">
        <v>0.16719562058967866</v>
      </c>
      <c r="P567" s="652"/>
      <c r="Q567" s="652"/>
      <c r="AC567" s="371"/>
      <c r="AD567" s="371"/>
      <c r="AE567" s="371"/>
      <c r="AF567" s="371"/>
      <c r="AG567" s="371"/>
      <c r="AH567" s="371"/>
      <c r="AI567" s="371"/>
      <c r="AJ567" s="371"/>
      <c r="AK567" s="371"/>
      <c r="AL567" s="371"/>
      <c r="AM567" s="371"/>
      <c r="AN567" s="371"/>
      <c r="AO567" s="371"/>
      <c r="AP567" s="371"/>
      <c r="AQ567" s="371"/>
      <c r="AR567" s="371"/>
      <c r="AS567" s="371"/>
      <c r="AT567" s="371"/>
      <c r="AU567" s="371"/>
      <c r="AV567" s="371"/>
      <c r="AW567" s="371"/>
      <c r="AX567" s="371"/>
      <c r="AY567" s="371"/>
      <c r="AZ567" s="371"/>
      <c r="BA567" s="373"/>
      <c r="BB567" s="449"/>
      <c r="BC567" s="373"/>
      <c r="BD567" s="373"/>
      <c r="BE567" s="373"/>
      <c r="BF567" s="373"/>
      <c r="BG567" s="373"/>
      <c r="BH567" s="373"/>
      <c r="BI567" s="373"/>
      <c r="BJ567" s="373"/>
      <c r="BK567" s="373"/>
      <c r="BL567" s="373"/>
      <c r="BM567" s="373"/>
      <c r="BN567" s="373"/>
      <c r="BO567" s="373"/>
      <c r="BP567" s="373"/>
      <c r="BQ567" s="373"/>
      <c r="BR567" s="373"/>
      <c r="BS567" s="373"/>
      <c r="BT567" s="373"/>
      <c r="BU567" s="373"/>
      <c r="BV567" s="373"/>
      <c r="BW567" s="373"/>
      <c r="BX567" s="373"/>
      <c r="BY567" s="373"/>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8" customFormat="true" ht="25.15" customHeight="true" x14ac:dyDescent="0.2">
      <c r="C568" s="1074" t="s">
        <v>344</v>
      </c>
      <c r="D568" s="1075"/>
      <c r="E568" s="702">
        <v>1.5015097111049528E-5</v>
      </c>
      <c r="F568" s="652"/>
      <c r="G568" s="652"/>
      <c r="H568" s="1075" t="s">
        <v>315</v>
      </c>
      <c r="I568" s="1075"/>
      <c r="J568" s="703">
        <v>3.0208059641986855E-2</v>
      </c>
      <c r="K568" s="652"/>
      <c r="L568" s="652"/>
      <c r="M568" s="1075" t="s">
        <v>284</v>
      </c>
      <c r="N568" s="1075"/>
      <c r="O568" s="704">
        <v>0.16507211876981637</v>
      </c>
      <c r="P568" s="652"/>
      <c r="Q568" s="652"/>
      <c r="AC568" s="371"/>
      <c r="AD568" s="371"/>
      <c r="AE568" s="371"/>
      <c r="AF568" s="371"/>
      <c r="AG568" s="371"/>
      <c r="AH568" s="371"/>
      <c r="AI568" s="371"/>
      <c r="AJ568" s="371"/>
      <c r="AK568" s="371"/>
      <c r="AL568" s="371"/>
      <c r="AM568" s="371"/>
      <c r="AN568" s="371"/>
      <c r="AO568" s="371"/>
      <c r="AP568" s="371"/>
      <c r="AQ568" s="371"/>
      <c r="AR568" s="371"/>
      <c r="AS568" s="371"/>
      <c r="AT568" s="371"/>
      <c r="AU568" s="371"/>
      <c r="AV568" s="371"/>
      <c r="AW568" s="371"/>
      <c r="AX568" s="371"/>
      <c r="AY568" s="371"/>
      <c r="AZ568" s="371"/>
      <c r="BA568" s="373"/>
      <c r="BB568" s="449"/>
      <c r="BC568" s="373"/>
      <c r="BD568" s="373"/>
      <c r="BE568" s="373"/>
      <c r="BF568" s="373"/>
      <c r="BG568" s="373"/>
      <c r="BH568" s="373"/>
      <c r="BI568" s="373"/>
      <c r="BJ568" s="373"/>
      <c r="BK568" s="373"/>
      <c r="BL568" s="373"/>
      <c r="BM568" s="373"/>
      <c r="BN568" s="373"/>
      <c r="BO568" s="373"/>
      <c r="BP568" s="373"/>
      <c r="BQ568" s="373"/>
      <c r="BR568" s="373"/>
      <c r="BS568" s="373"/>
      <c r="BT568" s="373"/>
      <c r="BU568" s="373"/>
      <c r="BV568" s="373"/>
      <c r="BW568" s="373"/>
      <c r="BX568" s="373"/>
      <c r="BY568" s="373"/>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8" customFormat="true" ht="25.15" customHeight="true" x14ac:dyDescent="0.2">
      <c r="C569" s="1074" t="s">
        <v>309</v>
      </c>
      <c r="D569" s="1075"/>
      <c r="E569" s="702">
        <v>3.0709714291120085E-2</v>
      </c>
      <c r="F569" s="652"/>
      <c r="G569" s="652"/>
      <c r="H569" s="1075" t="s">
        <v>287</v>
      </c>
      <c r="I569" s="1075"/>
      <c r="J569" s="703">
        <v>8.577341506636095E-2</v>
      </c>
      <c r="K569" s="652"/>
      <c r="L569" s="652"/>
      <c r="M569" s="1075" t="s">
        <v>281</v>
      </c>
      <c r="N569" s="1075"/>
      <c r="O569" s="704">
        <v>0.16547576608917572</v>
      </c>
      <c r="P569" s="652"/>
      <c r="Q569" s="652"/>
      <c r="AC569" s="371"/>
      <c r="AD569" s="371"/>
      <c r="AE569" s="371"/>
      <c r="AF569" s="371"/>
      <c r="AG569" s="371"/>
      <c r="AH569" s="371"/>
      <c r="AI569" s="371"/>
      <c r="AJ569" s="371"/>
      <c r="AK569" s="371"/>
      <c r="AL569" s="371"/>
      <c r="AM569" s="371"/>
      <c r="AN569" s="371"/>
      <c r="AO569" s="371"/>
      <c r="AP569" s="371"/>
      <c r="AQ569" s="371"/>
      <c r="AR569" s="371"/>
      <c r="AS569" s="371"/>
      <c r="AT569" s="371"/>
      <c r="AU569" s="371"/>
      <c r="AV569" s="371"/>
      <c r="AW569" s="371"/>
      <c r="AX569" s="371"/>
      <c r="AY569" s="371"/>
      <c r="AZ569" s="371"/>
      <c r="BA569" s="373"/>
      <c r="BB569" s="449"/>
      <c r="BC569" s="373"/>
      <c r="BD569" s="373"/>
      <c r="BE569" s="373"/>
      <c r="BF569" s="373"/>
      <c r="BG569" s="373"/>
      <c r="BH569" s="373"/>
      <c r="BI569" s="373"/>
      <c r="BJ569" s="373"/>
      <c r="BK569" s="373"/>
      <c r="BL569" s="373"/>
      <c r="BM569" s="373"/>
      <c r="BN569" s="373"/>
      <c r="BO569" s="373"/>
      <c r="BP569" s="373"/>
      <c r="BQ569" s="373"/>
      <c r="BR569" s="373"/>
      <c r="BS569" s="373"/>
      <c r="BT569" s="373"/>
      <c r="BU569" s="373"/>
      <c r="BV569" s="373"/>
      <c r="BW569" s="373"/>
      <c r="BX569" s="373"/>
      <c r="BY569" s="373"/>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8" customFormat="true" ht="25.15" customHeight="true" x14ac:dyDescent="0.2">
      <c r="C570" s="1074" t="s">
        <v>315</v>
      </c>
      <c r="D570" s="1075"/>
      <c r="E570" s="702">
        <v>2.8451004346643716E-2</v>
      </c>
      <c r="F570" s="652"/>
      <c r="G570" s="652"/>
      <c r="H570" s="1075" t="s">
        <v>273</v>
      </c>
      <c r="I570" s="1075"/>
      <c r="J570" s="703">
        <v>-1.0193911083680762E-2</v>
      </c>
      <c r="K570" s="652"/>
      <c r="L570" s="652"/>
      <c r="M570" s="1075" t="s">
        <v>280</v>
      </c>
      <c r="N570" s="1075"/>
      <c r="O570" s="704">
        <v>0.16715604963954925</v>
      </c>
      <c r="P570" s="652"/>
      <c r="Q570" s="652"/>
      <c r="AC570" s="371"/>
      <c r="AD570" s="371"/>
      <c r="AE570" s="371"/>
      <c r="AF570" s="371"/>
      <c r="AG570" s="371"/>
      <c r="AH570" s="371"/>
      <c r="AI570" s="371"/>
      <c r="AJ570" s="371"/>
      <c r="AK570" s="371"/>
      <c r="AL570" s="371"/>
      <c r="AM570" s="371"/>
      <c r="AN570" s="371"/>
      <c r="AO570" s="371"/>
      <c r="AP570" s="371"/>
      <c r="AQ570" s="371"/>
      <c r="AR570" s="371"/>
      <c r="AS570" s="371"/>
      <c r="AT570" s="371"/>
      <c r="AU570" s="371"/>
      <c r="AV570" s="371"/>
      <c r="AW570" s="371"/>
      <c r="AX570" s="371"/>
      <c r="AY570" s="371"/>
      <c r="AZ570" s="371"/>
      <c r="BA570" s="373"/>
      <c r="BB570" s="449"/>
      <c r="BC570" s="373"/>
      <c r="BD570" s="373"/>
      <c r="BE570" s="373"/>
      <c r="BF570" s="373"/>
      <c r="BG570" s="373"/>
      <c r="BH570" s="373"/>
      <c r="BI570" s="373"/>
      <c r="BJ570" s="373"/>
      <c r="BK570" s="373"/>
      <c r="BL570" s="373"/>
      <c r="BM570" s="373"/>
      <c r="BN570" s="373"/>
      <c r="BO570" s="373"/>
      <c r="BP570" s="373"/>
      <c r="BQ570" s="373"/>
      <c r="BR570" s="373"/>
      <c r="BS570" s="373"/>
      <c r="BT570" s="373"/>
      <c r="BU570" s="373"/>
      <c r="BV570" s="373"/>
      <c r="BW570" s="373"/>
      <c r="BX570" s="373"/>
      <c r="BY570" s="373"/>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8" customFormat="true" ht="25.15" customHeight="true" x14ac:dyDescent="0.2">
      <c r="C571" s="1074" t="s">
        <v>287</v>
      </c>
      <c r="D571" s="1075"/>
      <c r="E571" s="702">
        <v>8.7307982763491249E-2</v>
      </c>
      <c r="F571" s="652"/>
      <c r="G571" s="652"/>
      <c r="H571" s="1075" t="s">
        <v>284</v>
      </c>
      <c r="I571" s="1075"/>
      <c r="J571" s="703">
        <v>-2.6217181760407729E-2</v>
      </c>
      <c r="K571" s="652"/>
      <c r="L571" s="652"/>
      <c r="M571" s="1075" t="s">
        <v>275</v>
      </c>
      <c r="N571" s="1075"/>
      <c r="O571" s="704">
        <v>0.16718969084770077</v>
      </c>
      <c r="P571" s="652"/>
      <c r="Q571" s="652"/>
      <c r="AC571" s="371"/>
      <c r="AD571" s="371"/>
      <c r="AE571" s="371"/>
      <c r="AF571" s="371"/>
      <c r="AG571" s="371"/>
      <c r="AH571" s="371"/>
      <c r="AI571" s="371"/>
      <c r="AJ571" s="371"/>
      <c r="AK571" s="371"/>
      <c r="AL571" s="371"/>
      <c r="AM571" s="371"/>
      <c r="AN571" s="371"/>
      <c r="AO571" s="371"/>
      <c r="AP571" s="371"/>
      <c r="AQ571" s="371"/>
      <c r="AR571" s="371"/>
      <c r="AS571" s="371"/>
      <c r="AT571" s="371"/>
      <c r="AU571" s="371"/>
      <c r="AV571" s="371"/>
      <c r="AW571" s="371"/>
      <c r="AX571" s="371"/>
      <c r="AY571" s="371"/>
      <c r="AZ571" s="371"/>
      <c r="BA571" s="373"/>
      <c r="BB571" s="449"/>
      <c r="BC571" s="373"/>
      <c r="BD571" s="373"/>
      <c r="BE571" s="373"/>
      <c r="BF571" s="373"/>
      <c r="BG571" s="373"/>
      <c r="BH571" s="373"/>
      <c r="BI571" s="373"/>
      <c r="BJ571" s="373"/>
      <c r="BK571" s="373"/>
      <c r="BL571" s="373"/>
      <c r="BM571" s="373"/>
      <c r="BN571" s="373"/>
      <c r="BO571" s="373"/>
      <c r="BP571" s="373"/>
      <c r="BQ571" s="373"/>
      <c r="BR571" s="373"/>
      <c r="BS571" s="373"/>
      <c r="BT571" s="373"/>
      <c r="BU571" s="373"/>
      <c r="BV571" s="373"/>
      <c r="BW571" s="373"/>
      <c r="BX571" s="373"/>
      <c r="BY571" s="373"/>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8" customFormat="true" ht="25.15" customHeight="true" x14ac:dyDescent="0.2">
      <c r="C572" s="1074" t="s">
        <v>273</v>
      </c>
      <c r="D572" s="1075"/>
      <c r="E572" s="702">
        <v>-2.9573510343805119E-4</v>
      </c>
      <c r="F572" s="652"/>
      <c r="G572" s="652"/>
      <c r="H572" s="1075" t="s">
        <v>281</v>
      </c>
      <c r="I572" s="1075"/>
      <c r="J572" s="703">
        <v>4.4264225878044427E-4</v>
      </c>
      <c r="K572" s="652"/>
      <c r="L572" s="652"/>
      <c r="M572" s="1075" t="s">
        <v>278</v>
      </c>
      <c r="N572" s="1075"/>
      <c r="O572" s="704">
        <v>0.16718187375937962</v>
      </c>
      <c r="P572" s="652"/>
      <c r="Q572" s="652"/>
      <c r="AC572" s="371"/>
      <c r="AD572" s="371"/>
      <c r="AE572" s="371"/>
      <c r="AF572" s="371"/>
      <c r="AG572" s="371"/>
      <c r="AH572" s="371"/>
      <c r="AI572" s="371"/>
      <c r="AJ572" s="371"/>
      <c r="AK572" s="371"/>
      <c r="AL572" s="371"/>
      <c r="AM572" s="371"/>
      <c r="AN572" s="371"/>
      <c r="AO572" s="371"/>
      <c r="AP572" s="371"/>
      <c r="AQ572" s="371"/>
      <c r="AR572" s="371"/>
      <c r="AS572" s="371"/>
      <c r="AT572" s="371"/>
      <c r="AU572" s="371"/>
      <c r="AV572" s="371"/>
      <c r="AW572" s="371"/>
      <c r="AX572" s="371"/>
      <c r="AY572" s="371"/>
      <c r="AZ572" s="371"/>
      <c r="BA572" s="373"/>
      <c r="BB572" s="449"/>
      <c r="BC572" s="373"/>
      <c r="BD572" s="373"/>
      <c r="BE572" s="373"/>
      <c r="BF572" s="373"/>
      <c r="BG572" s="373"/>
      <c r="BH572" s="373"/>
      <c r="BI572" s="373"/>
      <c r="BJ572" s="373"/>
      <c r="BK572" s="373"/>
      <c r="BL572" s="373"/>
      <c r="BM572" s="373"/>
      <c r="BN572" s="373"/>
      <c r="BO572" s="373"/>
      <c r="BP572" s="373"/>
      <c r="BQ572" s="373"/>
      <c r="BR572" s="373"/>
      <c r="BS572" s="373"/>
      <c r="BT572" s="373"/>
      <c r="BU572" s="373"/>
      <c r="BV572" s="373"/>
      <c r="BW572" s="373"/>
      <c r="BX572" s="373"/>
      <c r="BY572" s="373"/>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8" customFormat="true" ht="25.15" customHeight="true" x14ac:dyDescent="0.2">
      <c r="C573" s="1074" t="s">
        <v>284</v>
      </c>
      <c r="D573" s="1075"/>
      <c r="E573" s="702">
        <v>-1.7194373612118619E-2</v>
      </c>
      <c r="F573" s="652"/>
      <c r="G573" s="652"/>
      <c r="H573" s="1075" t="s">
        <v>280</v>
      </c>
      <c r="I573" s="1075"/>
      <c r="J573" s="703">
        <v>-8.444557327240771E-3</v>
      </c>
      <c r="K573" s="652"/>
      <c r="L573" s="652"/>
      <c r="M573" s="1075" t="s">
        <v>304</v>
      </c>
      <c r="N573" s="1075"/>
      <c r="O573" s="704">
        <v>-4.0323856193338789E-4</v>
      </c>
      <c r="P573" s="652"/>
      <c r="Q573" s="652"/>
      <c r="AC573" s="371"/>
      <c r="AD573" s="371"/>
      <c r="AE573" s="371"/>
      <c r="AF573" s="371"/>
      <c r="AG573" s="371"/>
      <c r="AH573" s="371"/>
      <c r="AI573" s="371"/>
      <c r="AJ573" s="371"/>
      <c r="AK573" s="371"/>
      <c r="AL573" s="371"/>
      <c r="AM573" s="371"/>
      <c r="AN573" s="371"/>
      <c r="AO573" s="371"/>
      <c r="AP573" s="371"/>
      <c r="AQ573" s="371"/>
      <c r="AR573" s="371"/>
      <c r="AS573" s="371"/>
      <c r="AT573" s="371"/>
      <c r="AU573" s="371"/>
      <c r="AV573" s="371"/>
      <c r="AW573" s="371"/>
      <c r="AX573" s="371"/>
      <c r="AY573" s="371"/>
      <c r="AZ573" s="371"/>
      <c r="BA573" s="373"/>
      <c r="BB573" s="449"/>
      <c r="BC573" s="373"/>
      <c r="BD573" s="373"/>
      <c r="BE573" s="373"/>
      <c r="BF573" s="373"/>
      <c r="BG573" s="373"/>
      <c r="BH573" s="373"/>
      <c r="BI573" s="373"/>
      <c r="BJ573" s="373"/>
      <c r="BK573" s="373"/>
      <c r="BL573" s="373"/>
      <c r="BM573" s="373"/>
      <c r="BN573" s="373"/>
      <c r="BO573" s="373"/>
      <c r="BP573" s="373"/>
      <c r="BQ573" s="373"/>
      <c r="BR573" s="373"/>
      <c r="BS573" s="373"/>
      <c r="BT573" s="373"/>
      <c r="BU573" s="373"/>
      <c r="BV573" s="373"/>
      <c r="BW573" s="373"/>
      <c r="BX573" s="373"/>
      <c r="BY573" s="373"/>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8" customFormat="true" ht="25.15" customHeight="true" x14ac:dyDescent="0.2">
      <c r="C574" s="1074" t="s">
        <v>281</v>
      </c>
      <c r="D574" s="1075"/>
      <c r="E574" s="702">
        <v>1.2501620916432978E-2</v>
      </c>
      <c r="F574" s="652"/>
      <c r="G574" s="652"/>
      <c r="H574" s="1075" t="s">
        <v>275</v>
      </c>
      <c r="I574" s="1075"/>
      <c r="J574" s="703">
        <v>-9.8224764517243473E-3</v>
      </c>
      <c r="K574" s="652"/>
      <c r="L574" s="652"/>
      <c r="M574" s="1075" t="s">
        <v>303</v>
      </c>
      <c r="N574" s="1075"/>
      <c r="O574" s="704">
        <v>-1.6712524540972865E-3</v>
      </c>
      <c r="P574" s="652"/>
      <c r="Q574" s="652"/>
      <c r="AC574" s="371"/>
      <c r="AD574" s="371"/>
      <c r="AE574" s="371"/>
      <c r="AF574" s="371"/>
      <c r="AG574" s="371"/>
      <c r="AH574" s="371"/>
      <c r="AI574" s="371"/>
      <c r="AJ574" s="371"/>
      <c r="AK574" s="371"/>
      <c r="AL574" s="371"/>
      <c r="AM574" s="371"/>
      <c r="AN574" s="371"/>
      <c r="AO574" s="371"/>
      <c r="AP574" s="371"/>
      <c r="AQ574" s="371"/>
      <c r="AR574" s="371"/>
      <c r="AS574" s="371"/>
      <c r="AT574" s="371"/>
      <c r="AU574" s="371"/>
      <c r="AV574" s="371"/>
      <c r="AW574" s="371"/>
      <c r="AX574" s="371"/>
      <c r="AY574" s="371"/>
      <c r="AZ574" s="371"/>
      <c r="BA574" s="373"/>
      <c r="BB574" s="449"/>
      <c r="BC574" s="373"/>
      <c r="BD574" s="373"/>
      <c r="BE574" s="373"/>
      <c r="BF574" s="373"/>
      <c r="BG574" s="373"/>
      <c r="BH574" s="373"/>
      <c r="BI574" s="373"/>
      <c r="BJ574" s="373"/>
      <c r="BK574" s="373"/>
      <c r="BL574" s="373"/>
      <c r="BM574" s="373"/>
      <c r="BN574" s="373"/>
      <c r="BO574" s="373"/>
      <c r="BP574" s="373"/>
      <c r="BQ574" s="373"/>
      <c r="BR574" s="373"/>
      <c r="BS574" s="373"/>
      <c r="BT574" s="373"/>
      <c r="BU574" s="373"/>
      <c r="BV574" s="373"/>
      <c r="BW574" s="373"/>
      <c r="BX574" s="373"/>
      <c r="BY574" s="373"/>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8" customFormat="true" ht="25.15" customHeight="true" x14ac:dyDescent="0.2">
      <c r="C575" s="1074" t="s">
        <v>280</v>
      </c>
      <c r="D575" s="1075"/>
      <c r="E575" s="702">
        <v>1.2137000015796549E-3</v>
      </c>
      <c r="F575" s="652"/>
      <c r="G575" s="652"/>
      <c r="H575" s="1075" t="s">
        <v>278</v>
      </c>
      <c r="I575" s="1075"/>
      <c r="J575" s="703">
        <v>-6.376694463042583E-3</v>
      </c>
      <c r="K575" s="652"/>
      <c r="L575" s="652"/>
      <c r="M575" s="1075" t="s">
        <v>291</v>
      </c>
      <c r="N575" s="1075"/>
      <c r="O575" s="704">
        <v>-3.5718109560252628E-3</v>
      </c>
      <c r="P575" s="652"/>
      <c r="Q575" s="652"/>
      <c r="AC575" s="371"/>
      <c r="AD575" s="371"/>
      <c r="AE575" s="371"/>
      <c r="AF575" s="371"/>
      <c r="AG575" s="371"/>
      <c r="AH575" s="371"/>
      <c r="AI575" s="371"/>
      <c r="AJ575" s="371"/>
      <c r="AK575" s="371"/>
      <c r="AL575" s="371"/>
      <c r="AM575" s="371"/>
      <c r="AN575" s="371"/>
      <c r="AO575" s="371"/>
      <c r="AP575" s="371"/>
      <c r="AQ575" s="371"/>
      <c r="AR575" s="371"/>
      <c r="AS575" s="371"/>
      <c r="AT575" s="371"/>
      <c r="AU575" s="371"/>
      <c r="AV575" s="371"/>
      <c r="AW575" s="371"/>
      <c r="AX575" s="371"/>
      <c r="AY575" s="371"/>
      <c r="AZ575" s="371"/>
      <c r="BA575" s="373"/>
      <c r="BB575" s="449"/>
      <c r="BC575" s="373"/>
      <c r="BD575" s="373"/>
      <c r="BE575" s="373"/>
      <c r="BF575" s="373"/>
      <c r="BG575" s="373"/>
      <c r="BH575" s="373"/>
      <c r="BI575" s="373"/>
      <c r="BJ575" s="373"/>
      <c r="BK575" s="373"/>
      <c r="BL575" s="373"/>
      <c r="BM575" s="373"/>
      <c r="BN575" s="373"/>
      <c r="BO575" s="373"/>
      <c r="BP575" s="373"/>
      <c r="BQ575" s="373"/>
      <c r="BR575" s="373"/>
      <c r="BS575" s="373"/>
      <c r="BT575" s="373"/>
      <c r="BU575" s="373"/>
      <c r="BV575" s="373"/>
      <c r="BW575" s="373"/>
      <c r="BX575" s="373"/>
      <c r="BY575" s="373"/>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8" customFormat="true" ht="25.15" customHeight="true" x14ac:dyDescent="0.2">
      <c r="C576" s="1074" t="s">
        <v>275</v>
      </c>
      <c r="D576" s="1075"/>
      <c r="E576" s="702">
        <v>1.3752663386144464E-6</v>
      </c>
      <c r="F576" s="652"/>
      <c r="G576" s="652"/>
      <c r="H576" s="1075" t="s">
        <v>304</v>
      </c>
      <c r="I576" s="1075"/>
      <c r="J576" s="703">
        <v>-3.8343286261361617E-2</v>
      </c>
      <c r="K576" s="652"/>
      <c r="L576" s="652"/>
      <c r="M576" s="1075" t="s">
        <v>335</v>
      </c>
      <c r="N576" s="1075"/>
      <c r="O576" s="704">
        <v>-5.6694481557408656E-4</v>
      </c>
      <c r="P576" s="652"/>
      <c r="Q576" s="652"/>
      <c r="AC576" s="371"/>
      <c r="AD576" s="371"/>
      <c r="AE576" s="371"/>
      <c r="AF576" s="371"/>
      <c r="AG576" s="371"/>
      <c r="AH576" s="371"/>
      <c r="AI576" s="371"/>
      <c r="AJ576" s="371"/>
      <c r="AK576" s="371"/>
      <c r="AL576" s="371"/>
      <c r="AM576" s="371"/>
      <c r="AN576" s="371"/>
      <c r="AO576" s="371"/>
      <c r="AP576" s="371"/>
      <c r="AQ576" s="371"/>
      <c r="AR576" s="371"/>
      <c r="AS576" s="371"/>
      <c r="AT576" s="371"/>
      <c r="AU576" s="371"/>
      <c r="AV576" s="371"/>
      <c r="AW576" s="371"/>
      <c r="AX576" s="371"/>
      <c r="AY576" s="371"/>
      <c r="AZ576" s="371"/>
      <c r="BA576" s="373"/>
      <c r="BB576" s="449"/>
      <c r="BC576" s="373"/>
      <c r="BD576" s="373"/>
      <c r="BE576" s="373"/>
      <c r="BF576" s="373"/>
      <c r="BG576" s="373"/>
      <c r="BH576" s="373"/>
      <c r="BI576" s="373"/>
      <c r="BJ576" s="373"/>
      <c r="BK576" s="373"/>
      <c r="BL576" s="373"/>
      <c r="BM576" s="373"/>
      <c r="BN576" s="373"/>
      <c r="BO576" s="373"/>
      <c r="BP576" s="373"/>
      <c r="BQ576" s="373"/>
      <c r="BR576" s="373"/>
      <c r="BS576" s="373"/>
      <c r="BT576" s="373"/>
      <c r="BU576" s="373"/>
      <c r="BV576" s="373"/>
      <c r="BW576" s="373"/>
      <c r="BX576" s="373"/>
      <c r="BY576" s="373"/>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8" customFormat="true" ht="25.15" customHeight="true" x14ac:dyDescent="0.2">
      <c r="C577" s="1074" t="s">
        <v>278</v>
      </c>
      <c r="D577" s="1075"/>
      <c r="E577" s="702">
        <v>2.0859551978858245E-3</v>
      </c>
      <c r="F577" s="652"/>
      <c r="G577" s="652"/>
      <c r="H577" s="1075" t="s">
        <v>303</v>
      </c>
      <c r="I577" s="1075"/>
      <c r="J577" s="703">
        <v>-3.6719196974110899E-2</v>
      </c>
      <c r="K577" s="652"/>
      <c r="L577" s="652"/>
      <c r="M577" s="1075" t="s">
        <v>277</v>
      </c>
      <c r="N577" s="1075"/>
      <c r="O577" s="704">
        <v>7.8922587603525254E-4</v>
      </c>
      <c r="P577" s="652"/>
      <c r="Q577" s="652"/>
      <c r="AC577" s="371"/>
      <c r="AD577" s="371"/>
      <c r="AE577" s="371"/>
      <c r="AF577" s="371"/>
      <c r="AG577" s="371"/>
      <c r="AH577" s="371"/>
      <c r="AI577" s="371"/>
      <c r="AJ577" s="371"/>
      <c r="AK577" s="371"/>
      <c r="AL577" s="371"/>
      <c r="AM577" s="371"/>
      <c r="AN577" s="371"/>
      <c r="AO577" s="371"/>
      <c r="AP577" s="371"/>
      <c r="AQ577" s="371"/>
      <c r="AR577" s="371"/>
      <c r="AS577" s="371"/>
      <c r="AT577" s="371"/>
      <c r="AU577" s="371"/>
      <c r="AV577" s="371"/>
      <c r="AW577" s="371"/>
      <c r="AX577" s="371"/>
      <c r="AY577" s="371"/>
      <c r="AZ577" s="371"/>
      <c r="BA577" s="373"/>
      <c r="BB577" s="449"/>
      <c r="BC577" s="373"/>
      <c r="BD577" s="373"/>
      <c r="BE577" s="373"/>
      <c r="BF577" s="373"/>
      <c r="BG577" s="373"/>
      <c r="BH577" s="373"/>
      <c r="BI577" s="373"/>
      <c r="BJ577" s="373"/>
      <c r="BK577" s="373"/>
      <c r="BL577" s="373"/>
      <c r="BM577" s="373"/>
      <c r="BN577" s="373"/>
      <c r="BO577" s="373"/>
      <c r="BP577" s="373"/>
      <c r="BQ577" s="373"/>
      <c r="BR577" s="373"/>
      <c r="BS577" s="373"/>
      <c r="BT577" s="373"/>
      <c r="BU577" s="373"/>
      <c r="BV577" s="373"/>
      <c r="BW577" s="373"/>
      <c r="BX577" s="373"/>
      <c r="BY577" s="373"/>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8" customFormat="true" ht="25.15" customHeight="true" x14ac:dyDescent="0.2">
      <c r="C578" s="1074" t="s">
        <v>304</v>
      </c>
      <c r="D578" s="1075"/>
      <c r="E578" s="702">
        <v>-1.8766785468959605E-2</v>
      </c>
      <c r="F578" s="652"/>
      <c r="G578" s="652"/>
      <c r="H578" s="1075" t="s">
        <v>291</v>
      </c>
      <c r="I578" s="1075"/>
      <c r="J578" s="703">
        <v>-6.5963112513719668E-2</v>
      </c>
      <c r="K578" s="652"/>
      <c r="L578" s="652"/>
      <c r="M578" s="1075" t="s">
        <v>319</v>
      </c>
      <c r="N578" s="1075"/>
      <c r="O578" s="704">
        <v>1.6144866350128587E-3</v>
      </c>
      <c r="P578" s="652"/>
      <c r="Q578" s="652"/>
      <c r="AC578" s="371"/>
      <c r="AD578" s="371"/>
      <c r="AE578" s="371"/>
      <c r="AF578" s="371"/>
      <c r="AG578" s="371"/>
      <c r="AH578" s="371"/>
      <c r="AI578" s="371"/>
      <c r="AJ578" s="371"/>
      <c r="AK578" s="371"/>
      <c r="AL578" s="371"/>
      <c r="AM578" s="371"/>
      <c r="AN578" s="371"/>
      <c r="AO578" s="371"/>
      <c r="AP578" s="371"/>
      <c r="AQ578" s="371"/>
      <c r="AR578" s="371"/>
      <c r="AS578" s="371"/>
      <c r="AT578" s="371"/>
      <c r="AU578" s="371"/>
      <c r="AV578" s="371"/>
      <c r="AW578" s="371"/>
      <c r="AX578" s="371"/>
      <c r="AY578" s="371"/>
      <c r="AZ578" s="371"/>
      <c r="BA578" s="373"/>
      <c r="BB578" s="449"/>
      <c r="BC578" s="373"/>
      <c r="BD578" s="373"/>
      <c r="BE578" s="373"/>
      <c r="BF578" s="373"/>
      <c r="BG578" s="373"/>
      <c r="BH578" s="373"/>
      <c r="BI578" s="373"/>
      <c r="BJ578" s="373"/>
      <c r="BK578" s="373"/>
      <c r="BL578" s="373"/>
      <c r="BM578" s="373"/>
      <c r="BN578" s="373"/>
      <c r="BO578" s="373"/>
      <c r="BP578" s="373"/>
      <c r="BQ578" s="373"/>
      <c r="BR578" s="373"/>
      <c r="BS578" s="373"/>
      <c r="BT578" s="373"/>
      <c r="BU578" s="373"/>
      <c r="BV578" s="373"/>
      <c r="BW578" s="373"/>
      <c r="BX578" s="373"/>
      <c r="BY578" s="373"/>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8" customFormat="true" ht="25.15" customHeight="true" x14ac:dyDescent="0.2">
      <c r="C579" s="1074" t="s">
        <v>303</v>
      </c>
      <c r="D579" s="1075"/>
      <c r="E579" s="702">
        <v>-3.7014201608499685E-2</v>
      </c>
      <c r="F579" s="652"/>
      <c r="G579" s="652"/>
      <c r="H579" s="1075" t="s">
        <v>335</v>
      </c>
      <c r="I579" s="1075"/>
      <c r="J579" s="703">
        <v>2.7808278399842068E-3</v>
      </c>
      <c r="K579" s="652"/>
      <c r="L579" s="652"/>
      <c r="M579" s="1075" t="s">
        <v>290</v>
      </c>
      <c r="N579" s="1075"/>
      <c r="O579" s="704">
        <v>1.8349553483143842E-3</v>
      </c>
      <c r="P579" s="652"/>
      <c r="Q579" s="652"/>
      <c r="AC579" s="371"/>
      <c r="AD579" s="371"/>
      <c r="AE579" s="371"/>
      <c r="AF579" s="371"/>
      <c r="AG579" s="371"/>
      <c r="AH579" s="371"/>
      <c r="AI579" s="371"/>
      <c r="AJ579" s="371"/>
      <c r="AK579" s="371"/>
      <c r="AL579" s="371"/>
      <c r="AM579" s="371"/>
      <c r="AN579" s="371"/>
      <c r="AO579" s="371"/>
      <c r="AP579" s="371"/>
      <c r="AQ579" s="371"/>
      <c r="AR579" s="371"/>
      <c r="AS579" s="371"/>
      <c r="AT579" s="371"/>
      <c r="AU579" s="371"/>
      <c r="AV579" s="371"/>
      <c r="AW579" s="371"/>
      <c r="AX579" s="371"/>
      <c r="AY579" s="371"/>
      <c r="AZ579" s="371"/>
      <c r="BA579" s="373"/>
      <c r="BB579" s="449"/>
      <c r="BC579" s="373"/>
      <c r="BD579" s="373"/>
      <c r="BE579" s="373"/>
      <c r="BF579" s="373"/>
      <c r="BG579" s="373"/>
      <c r="BH579" s="373"/>
      <c r="BI579" s="373"/>
      <c r="BJ579" s="373"/>
      <c r="BK579" s="373"/>
      <c r="BL579" s="373"/>
      <c r="BM579" s="373"/>
      <c r="BN579" s="373"/>
      <c r="BO579" s="373"/>
      <c r="BP579" s="373"/>
      <c r="BQ579" s="373"/>
      <c r="BR579" s="373"/>
      <c r="BS579" s="373"/>
      <c r="BT579" s="373"/>
      <c r="BU579" s="373"/>
      <c r="BV579" s="373"/>
      <c r="BW579" s="373"/>
      <c r="BX579" s="373"/>
      <c r="BY579" s="373"/>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8" customFormat="true" ht="25.15" customHeight="true" x14ac:dyDescent="0.2">
      <c r="C580" s="1074" t="s">
        <v>291</v>
      </c>
      <c r="D580" s="1075"/>
      <c r="E580" s="702">
        <v>-4.0304197530182731E-2</v>
      </c>
      <c r="F580" s="652"/>
      <c r="G580" s="652"/>
      <c r="H580" s="1075" t="s">
        <v>277</v>
      </c>
      <c r="I580" s="1075"/>
      <c r="J580" s="703">
        <v>0.10602938938995177</v>
      </c>
      <c r="K580" s="652"/>
      <c r="L580" s="652"/>
      <c r="M580" s="1075" t="s">
        <v>325</v>
      </c>
      <c r="N580" s="1075"/>
      <c r="O580" s="704">
        <v>1.4886453588219941E-3</v>
      </c>
      <c r="P580" s="652"/>
      <c r="Q580" s="652"/>
      <c r="AC580" s="371"/>
      <c r="AD580" s="371"/>
      <c r="AE580" s="371"/>
      <c r="AF580" s="371"/>
      <c r="AG580" s="371"/>
      <c r="AH580" s="371"/>
      <c r="AI580" s="371"/>
      <c r="AJ580" s="371"/>
      <c r="AK580" s="371"/>
      <c r="AL580" s="371"/>
      <c r="AM580" s="371"/>
      <c r="AN580" s="371"/>
      <c r="AO580" s="371"/>
      <c r="AP580" s="371"/>
      <c r="AQ580" s="371"/>
      <c r="AR580" s="371"/>
      <c r="AS580" s="371"/>
      <c r="AT580" s="371"/>
      <c r="AU580" s="371"/>
      <c r="AV580" s="371"/>
      <c r="AW580" s="371"/>
      <c r="AX580" s="371"/>
      <c r="AY580" s="371"/>
      <c r="AZ580" s="371"/>
      <c r="BA580" s="373"/>
      <c r="BB580" s="449"/>
      <c r="BC580" s="373"/>
      <c r="BD580" s="373"/>
      <c r="BE580" s="373"/>
      <c r="BF580" s="373"/>
      <c r="BG580" s="373"/>
      <c r="BH580" s="373"/>
      <c r="BI580" s="373"/>
      <c r="BJ580" s="373"/>
      <c r="BK580" s="373"/>
      <c r="BL580" s="373"/>
      <c r="BM580" s="373"/>
      <c r="BN580" s="373"/>
      <c r="BO580" s="373"/>
      <c r="BP580" s="373"/>
      <c r="BQ580" s="373"/>
      <c r="BR580" s="373"/>
      <c r="BS580" s="373"/>
      <c r="BT580" s="373"/>
      <c r="BU580" s="373"/>
      <c r="BV580" s="373"/>
      <c r="BW580" s="373"/>
      <c r="BX580" s="373"/>
      <c r="BY580" s="373"/>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8" customFormat="true" ht="25.15" customHeight="true" x14ac:dyDescent="0.2">
      <c r="C581" s="1074" t="s">
        <v>335</v>
      </c>
      <c r="D581" s="1075"/>
      <c r="E581" s="702">
        <v>7.1986121246599734E-3</v>
      </c>
      <c r="F581" s="652"/>
      <c r="G581" s="652"/>
      <c r="H581" s="1075" t="s">
        <v>319</v>
      </c>
      <c r="I581" s="1075"/>
      <c r="J581" s="703">
        <v>2.1422747042949879E-2</v>
      </c>
      <c r="K581" s="652"/>
      <c r="L581" s="652"/>
      <c r="M581" s="1075" t="s">
        <v>282</v>
      </c>
      <c r="N581" s="1075"/>
      <c r="O581" s="704">
        <v>7.3927647670881244E-3</v>
      </c>
      <c r="P581" s="652"/>
      <c r="Q581" s="652"/>
      <c r="AC581" s="371"/>
      <c r="AD581" s="371"/>
      <c r="AE581" s="371"/>
      <c r="AF581" s="371"/>
      <c r="AG581" s="371"/>
      <c r="AH581" s="371"/>
      <c r="AI581" s="371"/>
      <c r="AJ581" s="371"/>
      <c r="AK581" s="371"/>
      <c r="AL581" s="371"/>
      <c r="AM581" s="371"/>
      <c r="AN581" s="371"/>
      <c r="AO581" s="371"/>
      <c r="AP581" s="371"/>
      <c r="AQ581" s="371"/>
      <c r="AR581" s="371"/>
      <c r="AS581" s="371"/>
      <c r="AT581" s="371"/>
      <c r="AU581" s="371"/>
      <c r="AV581" s="371"/>
      <c r="AW581" s="371"/>
      <c r="AX581" s="371"/>
      <c r="AY581" s="371"/>
      <c r="AZ581" s="371"/>
      <c r="BA581" s="373"/>
      <c r="BB581" s="449"/>
      <c r="BC581" s="373"/>
      <c r="BD581" s="373"/>
      <c r="BE581" s="373"/>
      <c r="BF581" s="373"/>
      <c r="BG581" s="373"/>
      <c r="BH581" s="373"/>
      <c r="BI581" s="373"/>
      <c r="BJ581" s="373"/>
      <c r="BK581" s="373"/>
      <c r="BL581" s="373"/>
      <c r="BM581" s="373"/>
      <c r="BN581" s="373"/>
      <c r="BO581" s="373"/>
      <c r="BP581" s="373"/>
      <c r="BQ581" s="373"/>
      <c r="BR581" s="373"/>
      <c r="BS581" s="373"/>
      <c r="BT581" s="373"/>
      <c r="BU581" s="373"/>
      <c r="BV581" s="373"/>
      <c r="BW581" s="373"/>
      <c r="BX581" s="373"/>
      <c r="BY581" s="373"/>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8" customFormat="true" ht="25.15" customHeight="true" x14ac:dyDescent="0.2">
      <c r="C582" s="1074" t="s">
        <v>277</v>
      </c>
      <c r="D582" s="1075"/>
      <c r="E582" s="702">
        <v>9.5510649206999768E-2</v>
      </c>
      <c r="F582" s="652"/>
      <c r="G582" s="652"/>
      <c r="H582" s="1075" t="s">
        <v>290</v>
      </c>
      <c r="I582" s="1075"/>
      <c r="J582" s="703">
        <v>5.3310260461821829E-2</v>
      </c>
      <c r="K582" s="652"/>
      <c r="L582" s="652"/>
      <c r="M582" s="1075" t="s">
        <v>274</v>
      </c>
      <c r="N582" s="1075"/>
      <c r="O582" s="704">
        <v>-1.7735695141182846E-2</v>
      </c>
      <c r="P582" s="652"/>
      <c r="Q582" s="652"/>
      <c r="AC582" s="371"/>
      <c r="AD582" s="371"/>
      <c r="AE582" s="371"/>
      <c r="AF582" s="371"/>
      <c r="AG582" s="371"/>
      <c r="AH582" s="371"/>
      <c r="AI582" s="371"/>
      <c r="AJ582" s="371"/>
      <c r="AK582" s="371"/>
      <c r="AL582" s="371"/>
      <c r="AM582" s="371"/>
      <c r="AN582" s="371"/>
      <c r="AO582" s="371"/>
      <c r="AP582" s="371"/>
      <c r="AQ582" s="371"/>
      <c r="AR582" s="371"/>
      <c r="AS582" s="371"/>
      <c r="AT582" s="371"/>
      <c r="AU582" s="371"/>
      <c r="AV582" s="371"/>
      <c r="AW582" s="371"/>
      <c r="AX582" s="371"/>
      <c r="AY582" s="371"/>
      <c r="AZ582" s="371"/>
      <c r="BA582" s="373"/>
      <c r="BB582" s="449"/>
      <c r="BC582" s="373"/>
      <c r="BD582" s="373"/>
      <c r="BE582" s="373"/>
      <c r="BF582" s="373"/>
      <c r="BG582" s="373"/>
      <c r="BH582" s="373"/>
      <c r="BI582" s="373"/>
      <c r="BJ582" s="373"/>
      <c r="BK582" s="373"/>
      <c r="BL582" s="373"/>
      <c r="BM582" s="373"/>
      <c r="BN582" s="373"/>
      <c r="BO582" s="373"/>
      <c r="BP582" s="373"/>
      <c r="BQ582" s="373"/>
      <c r="BR582" s="373"/>
      <c r="BS582" s="373"/>
      <c r="BT582" s="373"/>
      <c r="BU582" s="373"/>
      <c r="BV582" s="373"/>
      <c r="BW582" s="373"/>
      <c r="BX582" s="373"/>
      <c r="BY582" s="373"/>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8" customFormat="true" ht="25.15" customHeight="true" x14ac:dyDescent="0.2">
      <c r="C583" s="1074" t="s">
        <v>319</v>
      </c>
      <c r="D583" s="1075"/>
      <c r="E583" s="702">
        <v>2.1568563304286911E-2</v>
      </c>
      <c r="F583" s="652"/>
      <c r="G583" s="652"/>
      <c r="H583" s="1075" t="s">
        <v>325</v>
      </c>
      <c r="I583" s="1075"/>
      <c r="J583" s="703">
        <v>1.1678665109350079E-3</v>
      </c>
      <c r="K583" s="652"/>
      <c r="L583" s="652"/>
      <c r="M583" s="1075" t="s">
        <v>333</v>
      </c>
      <c r="N583" s="1075"/>
      <c r="O583" s="704">
        <v>1.0312596667922239E-3</v>
      </c>
      <c r="P583" s="652"/>
      <c r="Q583" s="652"/>
      <c r="AC583" s="371"/>
      <c r="AD583" s="371"/>
      <c r="AE583" s="371"/>
      <c r="AF583" s="371"/>
      <c r="AG583" s="371"/>
      <c r="AH583" s="371"/>
      <c r="AI583" s="371"/>
      <c r="AJ583" s="371"/>
      <c r="AK583" s="371"/>
      <c r="AL583" s="371"/>
      <c r="AM583" s="371"/>
      <c r="AN583" s="371"/>
      <c r="AO583" s="371"/>
      <c r="AP583" s="371"/>
      <c r="AQ583" s="371"/>
      <c r="AR583" s="371"/>
      <c r="AS583" s="371"/>
      <c r="AT583" s="371"/>
      <c r="AU583" s="371"/>
      <c r="AV583" s="371"/>
      <c r="AW583" s="371"/>
      <c r="AX583" s="371"/>
      <c r="AY583" s="371"/>
      <c r="AZ583" s="371"/>
      <c r="BA583" s="373"/>
      <c r="BB583" s="449"/>
      <c r="BC583" s="373"/>
      <c r="BD583" s="373"/>
      <c r="BE583" s="373"/>
      <c r="BF583" s="373"/>
      <c r="BG583" s="373"/>
      <c r="BH583" s="373"/>
      <c r="BI583" s="373"/>
      <c r="BJ583" s="373"/>
      <c r="BK583" s="373"/>
      <c r="BL583" s="373"/>
      <c r="BM583" s="373"/>
      <c r="BN583" s="373"/>
      <c r="BO583" s="373"/>
      <c r="BP583" s="373"/>
      <c r="BQ583" s="373"/>
      <c r="BR583" s="373"/>
      <c r="BS583" s="373"/>
      <c r="BT583" s="373"/>
      <c r="BU583" s="373"/>
      <c r="BV583" s="373"/>
      <c r="BW583" s="373"/>
      <c r="BX583" s="373"/>
      <c r="BY583" s="373"/>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8" customFormat="true" ht="25.15" customHeight="true" x14ac:dyDescent="0.2">
      <c r="C584" s="1074" t="s">
        <v>290</v>
      </c>
      <c r="D584" s="1075"/>
      <c r="E584" s="702">
        <v>4.9078871861648742E-2</v>
      </c>
      <c r="F584" s="652"/>
      <c r="G584" s="652"/>
      <c r="H584" s="1075" t="s">
        <v>340</v>
      </c>
      <c r="I584" s="1075"/>
      <c r="J584" s="703">
        <v>1.0361811797234808E-3</v>
      </c>
      <c r="K584" s="652"/>
      <c r="L584" s="652"/>
      <c r="M584" s="1075" t="s">
        <v>272</v>
      </c>
      <c r="N584" s="1075"/>
      <c r="O584" s="704">
        <v>-1.8464418632453402E-2</v>
      </c>
      <c r="P584" s="652"/>
      <c r="Q584" s="652"/>
      <c r="AC584" s="371"/>
      <c r="AD584" s="371"/>
      <c r="AE584" s="371"/>
      <c r="AF584" s="371"/>
      <c r="AG584" s="371"/>
      <c r="AH584" s="371"/>
      <c r="AI584" s="371"/>
      <c r="AJ584" s="371"/>
      <c r="AK584" s="371"/>
      <c r="AL584" s="371"/>
      <c r="AM584" s="371"/>
      <c r="AN584" s="371"/>
      <c r="AO584" s="371"/>
      <c r="AP584" s="371"/>
      <c r="AQ584" s="371"/>
      <c r="AR584" s="371"/>
      <c r="AS584" s="371"/>
      <c r="AT584" s="371"/>
      <c r="AU584" s="371"/>
      <c r="AV584" s="371"/>
      <c r="AW584" s="371"/>
      <c r="AX584" s="371"/>
      <c r="AY584" s="371"/>
      <c r="AZ584" s="371"/>
      <c r="BA584" s="373"/>
      <c r="BB584" s="449"/>
      <c r="BC584" s="373"/>
      <c r="BD584" s="373"/>
      <c r="BE584" s="373"/>
      <c r="BF584" s="373"/>
      <c r="BG584" s="373"/>
      <c r="BH584" s="373"/>
      <c r="BI584" s="373"/>
      <c r="BJ584" s="373"/>
      <c r="BK584" s="373"/>
      <c r="BL584" s="373"/>
      <c r="BM584" s="373"/>
      <c r="BN584" s="373"/>
      <c r="BO584" s="373"/>
      <c r="BP584" s="373"/>
      <c r="BQ584" s="373"/>
      <c r="BR584" s="373"/>
      <c r="BS584" s="373"/>
      <c r="BT584" s="373"/>
      <c r="BU584" s="373"/>
      <c r="BV584" s="373"/>
      <c r="BW584" s="373"/>
      <c r="BX584" s="373"/>
      <c r="BY584" s="373"/>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8" customFormat="true" ht="25.15" customHeight="true" x14ac:dyDescent="0.2">
      <c r="C585" s="1074" t="s">
        <v>325</v>
      </c>
      <c r="D585" s="1075"/>
      <c r="E585" s="702">
        <v>3.9809524308473095E-3</v>
      </c>
      <c r="F585" s="652"/>
      <c r="G585" s="652"/>
      <c r="H585" s="1075" t="s">
        <v>282</v>
      </c>
      <c r="I585" s="1075"/>
      <c r="J585" s="703">
        <v>8.7036924843702526E-2</v>
      </c>
      <c r="K585" s="652"/>
      <c r="L585" s="652"/>
      <c r="M585" s="1075" t="s">
        <v>285</v>
      </c>
      <c r="N585" s="1075"/>
      <c r="O585" s="704">
        <v>7.2107075766284683E-3</v>
      </c>
      <c r="P585" s="652"/>
      <c r="Q585" s="652"/>
      <c r="AC585" s="371"/>
      <c r="AD585" s="371"/>
      <c r="AE585" s="371"/>
      <c r="AF585" s="371"/>
      <c r="AG585" s="371"/>
      <c r="AH585" s="371"/>
      <c r="AI585" s="371"/>
      <c r="AJ585" s="371"/>
      <c r="AK585" s="371"/>
      <c r="AL585" s="371"/>
      <c r="AM585" s="371"/>
      <c r="AN585" s="371"/>
      <c r="AO585" s="371"/>
      <c r="AP585" s="371"/>
      <c r="AQ585" s="371"/>
      <c r="AR585" s="371"/>
      <c r="AS585" s="371"/>
      <c r="AT585" s="371"/>
      <c r="AU585" s="371"/>
      <c r="AV585" s="371"/>
      <c r="AW585" s="371"/>
      <c r="AX585" s="371"/>
      <c r="AY585" s="371"/>
      <c r="AZ585" s="371"/>
      <c r="BA585" s="373"/>
      <c r="BB585" s="449"/>
      <c r="BC585" s="373"/>
      <c r="BD585" s="373"/>
      <c r="BE585" s="373"/>
      <c r="BF585" s="373"/>
      <c r="BG585" s="373"/>
      <c r="BH585" s="373"/>
      <c r="BI585" s="373"/>
      <c r="BJ585" s="373"/>
      <c r="BK585" s="373"/>
      <c r="BL585" s="373"/>
      <c r="BM585" s="373"/>
      <c r="BN585" s="373"/>
      <c r="BO585" s="373"/>
      <c r="BP585" s="373"/>
      <c r="BQ585" s="373"/>
      <c r="BR585" s="373"/>
      <c r="BS585" s="373"/>
      <c r="BT585" s="373"/>
      <c r="BU585" s="373"/>
      <c r="BV585" s="373"/>
      <c r="BW585" s="373"/>
      <c r="BX585" s="373"/>
      <c r="BY585" s="373"/>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8" customFormat="true" ht="25.15" customHeight="true" x14ac:dyDescent="0.2">
      <c r="C586" s="1074" t="s">
        <v>340</v>
      </c>
      <c r="D586" s="1075"/>
      <c r="E586" s="702">
        <v>3.9512631474105204E-3</v>
      </c>
      <c r="F586" s="652"/>
      <c r="G586" s="652"/>
      <c r="H586" s="1075" t="s">
        <v>274</v>
      </c>
      <c r="I586" s="1075"/>
      <c r="J586" s="703">
        <v>-0.12051013291727521</v>
      </c>
      <c r="K586" s="652"/>
      <c r="L586" s="652"/>
      <c r="M586" s="1075" t="s">
        <v>323</v>
      </c>
      <c r="N586" s="1075"/>
      <c r="O586" s="704">
        <v>1.5044202845520382E-3</v>
      </c>
      <c r="P586" s="652"/>
      <c r="Q586" s="652"/>
      <c r="AC586" s="371"/>
      <c r="AD586" s="371"/>
      <c r="AE586" s="371"/>
      <c r="AF586" s="371"/>
      <c r="AG586" s="371"/>
      <c r="AH586" s="371"/>
      <c r="AI586" s="371"/>
      <c r="AJ586" s="371"/>
      <c r="AK586" s="371"/>
      <c r="AL586" s="371"/>
      <c r="AM586" s="371"/>
      <c r="AN586" s="371"/>
      <c r="AO586" s="371"/>
      <c r="AP586" s="371"/>
      <c r="AQ586" s="371"/>
      <c r="AR586" s="371"/>
      <c r="AS586" s="371"/>
      <c r="AT586" s="371"/>
      <c r="AU586" s="371"/>
      <c r="AV586" s="371"/>
      <c r="AW586" s="371"/>
      <c r="AX586" s="371"/>
      <c r="AY586" s="371"/>
      <c r="AZ586" s="371"/>
      <c r="BA586" s="373"/>
      <c r="BB586" s="449"/>
      <c r="BC586" s="373"/>
      <c r="BD586" s="373"/>
      <c r="BE586" s="373"/>
      <c r="BF586" s="373"/>
      <c r="BG586" s="373"/>
      <c r="BH586" s="373"/>
      <c r="BI586" s="373"/>
      <c r="BJ586" s="373"/>
      <c r="BK586" s="373"/>
      <c r="BL586" s="373"/>
      <c r="BM586" s="373"/>
      <c r="BN586" s="373"/>
      <c r="BO586" s="373"/>
      <c r="BP586" s="373"/>
      <c r="BQ586" s="373"/>
      <c r="BR586" s="373"/>
      <c r="BS586" s="373"/>
      <c r="BT586" s="373"/>
      <c r="BU586" s="373"/>
      <c r="BV586" s="373"/>
      <c r="BW586" s="373"/>
      <c r="BX586" s="373"/>
      <c r="BY586" s="373"/>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8" customFormat="true" ht="25.15" customHeight="true" x14ac:dyDescent="0.2">
      <c r="C587" s="1074" t="s">
        <v>282</v>
      </c>
      <c r="D587" s="1075"/>
      <c r="E587" s="702">
        <v>9.2702578250663192E-2</v>
      </c>
      <c r="F587" s="652"/>
      <c r="G587" s="652"/>
      <c r="H587" s="1075" t="s">
        <v>333</v>
      </c>
      <c r="I587" s="1075"/>
      <c r="J587" s="703">
        <v>-2.1657242687963507E-4</v>
      </c>
      <c r="K587" s="652"/>
      <c r="L587" s="652"/>
      <c r="M587" s="1075" t="s">
        <v>342</v>
      </c>
      <c r="N587" s="1075"/>
      <c r="O587" s="704">
        <v>4.0399944917813083E-4</v>
      </c>
      <c r="P587" s="652"/>
      <c r="Q587" s="652"/>
      <c r="AC587" s="371"/>
      <c r="AD587" s="371"/>
      <c r="AE587" s="371"/>
      <c r="AF587" s="371"/>
      <c r="AG587" s="371"/>
      <c r="AH587" s="371"/>
      <c r="AI587" s="371"/>
      <c r="AJ587" s="371"/>
      <c r="AK587" s="371"/>
      <c r="AL587" s="371"/>
      <c r="AM587" s="371"/>
      <c r="AN587" s="371"/>
      <c r="AO587" s="371"/>
      <c r="AP587" s="371"/>
      <c r="AQ587" s="371"/>
      <c r="AR587" s="371"/>
      <c r="AS587" s="371"/>
      <c r="AT587" s="371"/>
      <c r="AU587" s="371"/>
      <c r="AV587" s="371"/>
      <c r="AW587" s="371"/>
      <c r="AX587" s="371"/>
      <c r="AY587" s="371"/>
      <c r="AZ587" s="371"/>
      <c r="BA587" s="373"/>
      <c r="BB587" s="449"/>
      <c r="BC587" s="373"/>
      <c r="BD587" s="373"/>
      <c r="BE587" s="373"/>
      <c r="BF587" s="373"/>
      <c r="BG587" s="373"/>
      <c r="BH587" s="373"/>
      <c r="BI587" s="373"/>
      <c r="BJ587" s="373"/>
      <c r="BK587" s="373"/>
      <c r="BL587" s="373"/>
      <c r="BM587" s="373"/>
      <c r="BN587" s="373"/>
      <c r="BO587" s="373"/>
      <c r="BP587" s="373"/>
      <c r="BQ587" s="373"/>
      <c r="BR587" s="373"/>
      <c r="BS587" s="373"/>
      <c r="BT587" s="373"/>
      <c r="BU587" s="373"/>
      <c r="BV587" s="373"/>
      <c r="BW587" s="373"/>
      <c r="BX587" s="373"/>
      <c r="BY587" s="373"/>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8" customFormat="true" ht="25.15" customHeight="true" x14ac:dyDescent="0.2">
      <c r="C588" s="1074" t="s">
        <v>274</v>
      </c>
      <c r="D588" s="1075"/>
      <c r="E588" s="702">
        <v>-0.1110959295557034</v>
      </c>
      <c r="F588" s="652"/>
      <c r="G588" s="652"/>
      <c r="H588" s="1075" t="s">
        <v>272</v>
      </c>
      <c r="I588" s="1075"/>
      <c r="J588" s="703">
        <v>-0.12111867371561398</v>
      </c>
      <c r="K588" s="652"/>
      <c r="L588" s="652"/>
      <c r="M588" s="1075" t="s">
        <v>301</v>
      </c>
      <c r="N588" s="1075"/>
      <c r="O588" s="704">
        <v>7.8803189600703573E-4</v>
      </c>
      <c r="P588" s="652"/>
      <c r="Q588" s="652"/>
      <c r="AC588" s="371"/>
      <c r="AD588" s="371"/>
      <c r="AE588" s="371"/>
      <c r="AF588" s="371"/>
      <c r="AG588" s="371"/>
      <c r="AH588" s="371"/>
      <c r="AI588" s="371"/>
      <c r="AJ588" s="371"/>
      <c r="AK588" s="371"/>
      <c r="AL588" s="371"/>
      <c r="AM588" s="371"/>
      <c r="AN588" s="371"/>
      <c r="AO588" s="371"/>
      <c r="AP588" s="371"/>
      <c r="AQ588" s="371"/>
      <c r="AR588" s="371"/>
      <c r="AS588" s="371"/>
      <c r="AT588" s="371"/>
      <c r="AU588" s="371"/>
      <c r="AV588" s="371"/>
      <c r="AW588" s="371"/>
      <c r="AX588" s="371"/>
      <c r="AY588" s="371"/>
      <c r="AZ588" s="371"/>
      <c r="BA588" s="373"/>
      <c r="BB588" s="449"/>
      <c r="BC588" s="373"/>
      <c r="BD588" s="373"/>
      <c r="BE588" s="373"/>
      <c r="BF588" s="373"/>
      <c r="BG588" s="373"/>
      <c r="BH588" s="373"/>
      <c r="BI588" s="373"/>
      <c r="BJ588" s="373"/>
      <c r="BK588" s="373"/>
      <c r="BL588" s="373"/>
      <c r="BM588" s="373"/>
      <c r="BN588" s="373"/>
      <c r="BO588" s="373"/>
      <c r="BP588" s="373"/>
      <c r="BQ588" s="373"/>
      <c r="BR588" s="373"/>
      <c r="BS588" s="373"/>
      <c r="BT588" s="373"/>
      <c r="BU588" s="373"/>
      <c r="BV588" s="373"/>
      <c r="BW588" s="373"/>
      <c r="BX588" s="373"/>
      <c r="BY588" s="373"/>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8" customFormat="true" ht="25.15" customHeight="true" x14ac:dyDescent="0.2">
      <c r="C589" s="1074" t="s">
        <v>333</v>
      </c>
      <c r="D589" s="1075"/>
      <c r="E589" s="702">
        <v>-1.2680847203036492E-3</v>
      </c>
      <c r="F589" s="652"/>
      <c r="G589" s="652"/>
      <c r="H589" s="1075" t="s">
        <v>285</v>
      </c>
      <c r="I589" s="1075"/>
      <c r="J589" s="703">
        <v>8.5551774851614346E-2</v>
      </c>
      <c r="K589" s="652"/>
      <c r="L589" s="652"/>
      <c r="M589" s="1075" t="s">
        <v>302</v>
      </c>
      <c r="N589" s="1075"/>
      <c r="O589" s="704">
        <v>-3.4291827512855301E-3</v>
      </c>
      <c r="P589" s="652"/>
      <c r="Q589" s="652"/>
      <c r="AC589" s="371"/>
      <c r="AD589" s="371"/>
      <c r="AE589" s="371"/>
      <c r="AF589" s="371"/>
      <c r="AG589" s="371"/>
      <c r="AH589" s="371"/>
      <c r="AI589" s="371"/>
      <c r="AJ589" s="371"/>
      <c r="AK589" s="371"/>
      <c r="AL589" s="371"/>
      <c r="AM589" s="371"/>
      <c r="AN589" s="371"/>
      <c r="AO589" s="371"/>
      <c r="AP589" s="371"/>
      <c r="AQ589" s="371"/>
      <c r="AR589" s="371"/>
      <c r="AS589" s="371"/>
      <c r="AT589" s="371"/>
      <c r="AU589" s="371"/>
      <c r="AV589" s="371"/>
      <c r="AW589" s="371"/>
      <c r="AX589" s="371"/>
      <c r="AY589" s="371"/>
      <c r="AZ589" s="371"/>
      <c r="BA589" s="373"/>
      <c r="BB589" s="449"/>
      <c r="BC589" s="373"/>
      <c r="BD589" s="373"/>
      <c r="BE589" s="373"/>
      <c r="BF589" s="373"/>
      <c r="BG589" s="373"/>
      <c r="BH589" s="373"/>
      <c r="BI589" s="373"/>
      <c r="BJ589" s="373"/>
      <c r="BK589" s="373"/>
      <c r="BL589" s="373"/>
      <c r="BM589" s="373"/>
      <c r="BN589" s="373"/>
      <c r="BO589" s="373"/>
      <c r="BP589" s="373"/>
      <c r="BQ589" s="373"/>
      <c r="BR589" s="373"/>
      <c r="BS589" s="373"/>
      <c r="BT589" s="373"/>
      <c r="BU589" s="373"/>
      <c r="BV589" s="373"/>
      <c r="BW589" s="373"/>
      <c r="BX589" s="373"/>
      <c r="BY589" s="373"/>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8" customFormat="true" ht="25.15" customHeight="true" x14ac:dyDescent="0.2">
      <c r="C590" s="1074" t="s">
        <v>272</v>
      </c>
      <c r="D590" s="1075"/>
      <c r="E590" s="702">
        <v>-0.11187704301877327</v>
      </c>
      <c r="F590" s="652"/>
      <c r="G590" s="652"/>
      <c r="H590" s="1075" t="s">
        <v>323</v>
      </c>
      <c r="I590" s="1075"/>
      <c r="J590" s="703">
        <v>7.0561009062011576E-3</v>
      </c>
      <c r="K590" s="652"/>
      <c r="L590" s="652"/>
      <c r="M590" s="1075" t="s">
        <v>328</v>
      </c>
      <c r="N590" s="1075"/>
      <c r="O590" s="704">
        <v>1.0362640400115831E-3</v>
      </c>
      <c r="P590" s="652"/>
      <c r="Q590" s="652"/>
      <c r="AC590" s="371"/>
      <c r="AD590" s="371"/>
      <c r="AE590" s="371"/>
      <c r="AF590" s="371"/>
      <c r="AG590" s="371"/>
      <c r="AH590" s="371"/>
      <c r="AI590" s="371"/>
      <c r="AJ590" s="371"/>
      <c r="AK590" s="371"/>
      <c r="AL590" s="371"/>
      <c r="AM590" s="371"/>
      <c r="AN590" s="371"/>
      <c r="AO590" s="371"/>
      <c r="AP590" s="371"/>
      <c r="AQ590" s="371"/>
      <c r="AR590" s="371"/>
      <c r="AS590" s="371"/>
      <c r="AT590" s="371"/>
      <c r="AU590" s="371"/>
      <c r="AV590" s="371"/>
      <c r="AW590" s="371"/>
      <c r="AX590" s="371"/>
      <c r="AY590" s="371"/>
      <c r="AZ590" s="371"/>
      <c r="BA590" s="373"/>
      <c r="BB590" s="449"/>
      <c r="BC590" s="373"/>
      <c r="BD590" s="373"/>
      <c r="BE590" s="373"/>
      <c r="BF590" s="373"/>
      <c r="BG590" s="373"/>
      <c r="BH590" s="373"/>
      <c r="BI590" s="373"/>
      <c r="BJ590" s="373"/>
      <c r="BK590" s="373"/>
      <c r="BL590" s="373"/>
      <c r="BM590" s="373"/>
      <c r="BN590" s="373"/>
      <c r="BO590" s="373"/>
      <c r="BP590" s="373"/>
      <c r="BQ590" s="373"/>
      <c r="BR590" s="373"/>
      <c r="BS590" s="373"/>
      <c r="BT590" s="373"/>
      <c r="BU590" s="373"/>
      <c r="BV590" s="373"/>
      <c r="BW590" s="373"/>
      <c r="BX590" s="373"/>
      <c r="BY590" s="373"/>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8" customFormat="true" ht="25.15" customHeight="true" x14ac:dyDescent="0.2">
      <c r="C591" s="1074" t="s">
        <v>285</v>
      </c>
      <c r="D591" s="1075"/>
      <c r="E591" s="702">
        <v>9.1559620768219913E-2</v>
      </c>
      <c r="F591" s="652"/>
      <c r="G591" s="652"/>
      <c r="H591" s="1075" t="s">
        <v>342</v>
      </c>
      <c r="I591" s="1075"/>
      <c r="J591" s="703">
        <v>-1.5379885485780572E-3</v>
      </c>
      <c r="K591" s="652"/>
      <c r="L591" s="652"/>
      <c r="M591" s="1075" t="s">
        <v>338</v>
      </c>
      <c r="N591" s="1075"/>
      <c r="O591" s="704">
        <v>-8.9514523656517695E-5</v>
      </c>
      <c r="P591" s="652"/>
      <c r="Q591" s="652"/>
      <c r="AC591" s="371"/>
      <c r="AD591" s="371"/>
      <c r="AE591" s="371"/>
      <c r="AF591" s="371"/>
      <c r="AG591" s="371"/>
      <c r="AH591" s="371"/>
      <c r="AI591" s="371"/>
      <c r="AJ591" s="371"/>
      <c r="AK591" s="371"/>
      <c r="AL591" s="371"/>
      <c r="AM591" s="371"/>
      <c r="AN591" s="371"/>
      <c r="AO591" s="371"/>
      <c r="AP591" s="371"/>
      <c r="AQ591" s="371"/>
      <c r="AR591" s="371"/>
      <c r="AS591" s="371"/>
      <c r="AT591" s="371"/>
      <c r="AU591" s="371"/>
      <c r="AV591" s="371"/>
      <c r="AW591" s="371"/>
      <c r="AX591" s="371"/>
      <c r="AY591" s="371"/>
      <c r="AZ591" s="371"/>
      <c r="BA591" s="373"/>
      <c r="BB591" s="449"/>
      <c r="BC591" s="373"/>
      <c r="BD591" s="373"/>
      <c r="BE591" s="373"/>
      <c r="BF591" s="373"/>
      <c r="BG591" s="373"/>
      <c r="BH591" s="373"/>
      <c r="BI591" s="373"/>
      <c r="BJ591" s="373"/>
      <c r="BK591" s="373"/>
      <c r="BL591" s="373"/>
      <c r="BM591" s="373"/>
      <c r="BN591" s="373"/>
      <c r="BO591" s="373"/>
      <c r="BP591" s="373"/>
      <c r="BQ591" s="373"/>
      <c r="BR591" s="373"/>
      <c r="BS591" s="373"/>
      <c r="BT591" s="373"/>
      <c r="BU591" s="373"/>
      <c r="BV591" s="373"/>
      <c r="BW591" s="373"/>
      <c r="BX591" s="373"/>
      <c r="BY591" s="373"/>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8" customFormat="true" ht="25.15" customHeight="true" x14ac:dyDescent="0.2">
      <c r="C592" s="1074" t="s">
        <v>323</v>
      </c>
      <c r="D592" s="1075"/>
      <c r="E592" s="702">
        <v>1.1746161499107143E-2</v>
      </c>
      <c r="F592" s="652"/>
      <c r="G592" s="652"/>
      <c r="H592" s="1075" t="s">
        <v>301</v>
      </c>
      <c r="I592" s="1075"/>
      <c r="J592" s="703">
        <v>4.154076945949231E-2</v>
      </c>
      <c r="K592" s="652"/>
      <c r="L592" s="652"/>
      <c r="M592" s="1075" t="s">
        <v>276</v>
      </c>
      <c r="N592" s="1075"/>
      <c r="O592" s="704">
        <v>2.3503761021835073E-3</v>
      </c>
      <c r="P592" s="652"/>
      <c r="Q592" s="652"/>
      <c r="AC592" s="371"/>
      <c r="AD592" s="371"/>
      <c r="AE592" s="371"/>
      <c r="AF592" s="371"/>
      <c r="AG592" s="371"/>
      <c r="AH592" s="371"/>
      <c r="AI592" s="371"/>
      <c r="AJ592" s="371"/>
      <c r="AK592" s="371"/>
      <c r="AL592" s="371"/>
      <c r="AM592" s="371"/>
      <c r="AN592" s="371"/>
      <c r="AO592" s="371"/>
      <c r="AP592" s="371"/>
      <c r="AQ592" s="371"/>
      <c r="AR592" s="371"/>
      <c r="AS592" s="371"/>
      <c r="AT592" s="371"/>
      <c r="AU592" s="371"/>
      <c r="AV592" s="371"/>
      <c r="AW592" s="371"/>
      <c r="AX592" s="371"/>
      <c r="AY592" s="371"/>
      <c r="AZ592" s="371"/>
      <c r="BA592" s="373"/>
      <c r="BB592" s="449"/>
      <c r="BC592" s="373"/>
      <c r="BD592" s="373"/>
      <c r="BE592" s="373"/>
      <c r="BF592" s="373"/>
      <c r="BG592" s="373"/>
      <c r="BH592" s="373"/>
      <c r="BI592" s="373"/>
      <c r="BJ592" s="373"/>
      <c r="BK592" s="373"/>
      <c r="BL592" s="373"/>
      <c r="BM592" s="373"/>
      <c r="BN592" s="373"/>
      <c r="BO592" s="373"/>
      <c r="BP592" s="373"/>
      <c r="BQ592" s="373"/>
      <c r="BR592" s="373"/>
      <c r="BS592" s="373"/>
      <c r="BT592" s="373"/>
      <c r="BU592" s="373"/>
      <c r="BV592" s="373"/>
      <c r="BW592" s="373"/>
      <c r="BX592" s="373"/>
      <c r="BY592" s="373"/>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8" customFormat="true" ht="25.15" customHeight="true" x14ac:dyDescent="0.2">
      <c r="C593" s="1074" t="s">
        <v>342</v>
      </c>
      <c r="D593" s="1075"/>
      <c r="E593" s="702">
        <v>8.7131889374030057E-4</v>
      </c>
      <c r="F593" s="652"/>
      <c r="G593" s="652"/>
      <c r="H593" s="1075" t="s">
        <v>302</v>
      </c>
      <c r="I593" s="1075"/>
      <c r="J593" s="703">
        <v>-2.8650477157420494E-2</v>
      </c>
      <c r="K593" s="652"/>
      <c r="L593" s="652"/>
      <c r="M593" s="1075" t="s">
        <v>299</v>
      </c>
      <c r="N593" s="1075"/>
      <c r="O593" s="704">
        <v>-3.2628284391105957E-3</v>
      </c>
      <c r="P593" s="652"/>
      <c r="Q593" s="652"/>
      <c r="AC593" s="371"/>
      <c r="AD593" s="371"/>
      <c r="AE593" s="371"/>
      <c r="AF593" s="371"/>
      <c r="AG593" s="371"/>
      <c r="AH593" s="371"/>
      <c r="AI593" s="371"/>
      <c r="AJ593" s="371"/>
      <c r="AK593" s="371"/>
      <c r="AL593" s="371"/>
      <c r="AM593" s="371"/>
      <c r="AN593" s="371"/>
      <c r="AO593" s="371"/>
      <c r="AP593" s="371"/>
      <c r="AQ593" s="371"/>
      <c r="AR593" s="371"/>
      <c r="AS593" s="371"/>
      <c r="AT593" s="371"/>
      <c r="AU593" s="371"/>
      <c r="AV593" s="371"/>
      <c r="AW593" s="371"/>
      <c r="AX593" s="371"/>
      <c r="AY593" s="371"/>
      <c r="AZ593" s="371"/>
      <c r="BA593" s="373"/>
      <c r="BB593" s="449"/>
      <c r="BC593" s="373"/>
      <c r="BD593" s="373"/>
      <c r="BE593" s="373"/>
      <c r="BF593" s="373"/>
      <c r="BG593" s="373"/>
      <c r="BH593" s="373"/>
      <c r="BI593" s="373"/>
      <c r="BJ593" s="373"/>
      <c r="BK593" s="373"/>
      <c r="BL593" s="373"/>
      <c r="BM593" s="373"/>
      <c r="BN593" s="373"/>
      <c r="BO593" s="373"/>
      <c r="BP593" s="373"/>
      <c r="BQ593" s="373"/>
      <c r="BR593" s="373"/>
      <c r="BS593" s="373"/>
      <c r="BT593" s="373"/>
      <c r="BU593" s="373"/>
      <c r="BV593" s="373"/>
      <c r="BW593" s="373"/>
      <c r="BX593" s="373"/>
      <c r="BY593" s="373"/>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8" customFormat="true" ht="25.15" customHeight="true" x14ac:dyDescent="0.2">
      <c r="C594" s="1074" t="s">
        <v>301</v>
      </c>
      <c r="D594" s="1075"/>
      <c r="E594" s="702">
        <v>2.1299469665744027E-2</v>
      </c>
      <c r="F594" s="652"/>
      <c r="G594" s="652"/>
      <c r="H594" s="1075" t="s">
        <v>328</v>
      </c>
      <c r="I594" s="1075"/>
      <c r="J594" s="703">
        <v>-1.0475654676557965E-2</v>
      </c>
      <c r="K594" s="652"/>
      <c r="L594" s="652"/>
      <c r="M594" s="1075" t="s">
        <v>279</v>
      </c>
      <c r="N594" s="1075"/>
      <c r="O594" s="704">
        <v>7.7540330712674486E-4</v>
      </c>
      <c r="P594" s="652"/>
      <c r="Q594" s="652"/>
      <c r="AC594" s="371"/>
      <c r="AD594" s="371"/>
      <c r="AE594" s="371"/>
      <c r="AF594" s="371"/>
      <c r="AG594" s="371"/>
      <c r="AH594" s="371"/>
      <c r="AI594" s="371"/>
      <c r="AJ594" s="371"/>
      <c r="AK594" s="371"/>
      <c r="AL594" s="371"/>
      <c r="AM594" s="371"/>
      <c r="AN594" s="371"/>
      <c r="AO594" s="371"/>
      <c r="AP594" s="371"/>
      <c r="AQ594" s="371"/>
      <c r="AR594" s="371"/>
      <c r="AS594" s="371"/>
      <c r="AT594" s="371"/>
      <c r="AU594" s="371"/>
      <c r="AV594" s="371"/>
      <c r="AW594" s="371"/>
      <c r="AX594" s="371"/>
      <c r="AY594" s="371"/>
      <c r="AZ594" s="371"/>
      <c r="BA594" s="373"/>
      <c r="BB594" s="449"/>
      <c r="BC594" s="373"/>
      <c r="BD594" s="373"/>
      <c r="BE594" s="373"/>
      <c r="BF594" s="373"/>
      <c r="BG594" s="373"/>
      <c r="BH594" s="373"/>
      <c r="BI594" s="373"/>
      <c r="BJ594" s="373"/>
      <c r="BK594" s="373"/>
      <c r="BL594" s="373"/>
      <c r="BM594" s="373"/>
      <c r="BN594" s="373"/>
      <c r="BO594" s="373"/>
      <c r="BP594" s="373"/>
      <c r="BQ594" s="373"/>
      <c r="BR594" s="373"/>
      <c r="BS594" s="373"/>
      <c r="BT594" s="373"/>
      <c r="BU594" s="373"/>
      <c r="BV594" s="373"/>
      <c r="BW594" s="373"/>
      <c r="BX594" s="373"/>
      <c r="BY594" s="373"/>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8" customFormat="true" ht="25.15" customHeight="true" x14ac:dyDescent="0.2">
      <c r="C595" s="1074" t="s">
        <v>302</v>
      </c>
      <c r="D595" s="1075"/>
      <c r="E595" s="702">
        <v>-1.6558018894058297E-2</v>
      </c>
      <c r="F595" s="652"/>
      <c r="G595" s="652"/>
      <c r="H595" s="1075" t="s">
        <v>338</v>
      </c>
      <c r="I595" s="1075"/>
      <c r="J595" s="703">
        <v>-3.6507678261783099E-3</v>
      </c>
      <c r="K595" s="652"/>
      <c r="L595" s="652"/>
      <c r="M595" s="1075" t="s">
        <v>283</v>
      </c>
      <c r="N595" s="1075"/>
      <c r="O595" s="704">
        <v>-7.1322649290336807E-5</v>
      </c>
      <c r="P595" s="652"/>
      <c r="Q595" s="652"/>
      <c r="AC595" s="371"/>
      <c r="AD595" s="371"/>
      <c r="AE595" s="371"/>
      <c r="AF595" s="371"/>
      <c r="AG595" s="371"/>
      <c r="AH595" s="371"/>
      <c r="AI595" s="371"/>
      <c r="AJ595" s="371"/>
      <c r="AK595" s="371"/>
      <c r="AL595" s="371"/>
      <c r="AM595" s="371"/>
      <c r="AN595" s="371"/>
      <c r="AO595" s="371"/>
      <c r="AP595" s="371"/>
      <c r="AQ595" s="371"/>
      <c r="AR595" s="371"/>
      <c r="AS595" s="371"/>
      <c r="AT595" s="371"/>
      <c r="AU595" s="371"/>
      <c r="AV595" s="371"/>
      <c r="AW595" s="371"/>
      <c r="AX595" s="371"/>
      <c r="AY595" s="371"/>
      <c r="AZ595" s="371"/>
      <c r="BA595" s="373"/>
      <c r="BB595" s="449"/>
      <c r="BC595" s="373"/>
      <c r="BD595" s="373"/>
      <c r="BE595" s="373"/>
      <c r="BF595" s="373"/>
      <c r="BG595" s="373"/>
      <c r="BH595" s="373"/>
      <c r="BI595" s="373"/>
      <c r="BJ595" s="373"/>
      <c r="BK595" s="373"/>
      <c r="BL595" s="373"/>
      <c r="BM595" s="373"/>
      <c r="BN595" s="373"/>
      <c r="BO595" s="373"/>
      <c r="BP595" s="373"/>
      <c r="BQ595" s="373"/>
      <c r="BR595" s="373"/>
      <c r="BS595" s="373"/>
      <c r="BT595" s="373"/>
      <c r="BU595" s="373"/>
      <c r="BV595" s="373"/>
      <c r="BW595" s="373"/>
      <c r="BX595" s="373"/>
      <c r="BY595" s="373"/>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8" customFormat="true" ht="25.15" customHeight="true" x14ac:dyDescent="0.2">
      <c r="C596" s="1074" t="s">
        <v>328</v>
      </c>
      <c r="D596" s="1075"/>
      <c r="E596" s="702">
        <v>-2.7196561073894684E-3</v>
      </c>
      <c r="F596" s="652"/>
      <c r="G596" s="652"/>
      <c r="H596" s="1075" t="s">
        <v>276</v>
      </c>
      <c r="I596" s="1075"/>
      <c r="J596" s="703">
        <v>0.10302847306387604</v>
      </c>
      <c r="K596" s="652"/>
      <c r="L596" s="652"/>
      <c r="M596" s="1075" t="s">
        <v>312</v>
      </c>
      <c r="N596" s="1075"/>
      <c r="O596" s="704">
        <v>1.5351960732808216E-4</v>
      </c>
      <c r="P596" s="652"/>
      <c r="Q596" s="652"/>
      <c r="AC596" s="371"/>
      <c r="AD596" s="371"/>
      <c r="AE596" s="371"/>
      <c r="AF596" s="371"/>
      <c r="AG596" s="371"/>
      <c r="AH596" s="371"/>
      <c r="AI596" s="371"/>
      <c r="AJ596" s="371"/>
      <c r="AK596" s="371"/>
      <c r="AL596" s="371"/>
      <c r="AM596" s="371"/>
      <c r="AN596" s="371"/>
      <c r="AO596" s="371"/>
      <c r="AP596" s="371"/>
      <c r="AQ596" s="371"/>
      <c r="AR596" s="371"/>
      <c r="AS596" s="371"/>
      <c r="AT596" s="371"/>
      <c r="AU596" s="371"/>
      <c r="AV596" s="371"/>
      <c r="AW596" s="371"/>
      <c r="AX596" s="371"/>
      <c r="AY596" s="371"/>
      <c r="AZ596" s="371"/>
      <c r="BA596" s="373"/>
      <c r="BB596" s="449"/>
      <c r="BC596" s="373"/>
      <c r="BD596" s="373"/>
      <c r="BE596" s="373"/>
      <c r="BF596" s="373"/>
      <c r="BG596" s="373"/>
      <c r="BH596" s="373"/>
      <c r="BI596" s="373"/>
      <c r="BJ596" s="373"/>
      <c r="BK596" s="373"/>
      <c r="BL596" s="373"/>
      <c r="BM596" s="373"/>
      <c r="BN596" s="373"/>
      <c r="BO596" s="373"/>
      <c r="BP596" s="373"/>
      <c r="BQ596" s="373"/>
      <c r="BR596" s="373"/>
      <c r="BS596" s="373"/>
      <c r="BT596" s="373"/>
      <c r="BU596" s="373"/>
      <c r="BV596" s="373"/>
      <c r="BW596" s="373"/>
      <c r="BX596" s="373"/>
      <c r="BY596" s="373"/>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8" customFormat="true" ht="25.15" customHeight="true" x14ac:dyDescent="0.2">
      <c r="C597" s="1074" t="s">
        <v>338</v>
      </c>
      <c r="D597" s="1075"/>
      <c r="E597" s="702">
        <v>3.3352867686168967E-4</v>
      </c>
      <c r="F597" s="652"/>
      <c r="G597" s="652"/>
      <c r="H597" s="1075" t="s">
        <v>299</v>
      </c>
      <c r="I597" s="1075"/>
      <c r="J597" s="703">
        <v>4.2276408795029481E-2</v>
      </c>
      <c r="K597" s="652"/>
      <c r="L597" s="652"/>
      <c r="M597" s="1075" t="s">
        <v>286</v>
      </c>
      <c r="N597" s="1075"/>
      <c r="O597" s="704">
        <v>1.8247052177251585E-3</v>
      </c>
      <c r="P597" s="652"/>
      <c r="Q597" s="652"/>
      <c r="AC597" s="371"/>
      <c r="AD597" s="371"/>
      <c r="AE597" s="371"/>
      <c r="AF597" s="371"/>
      <c r="AG597" s="371"/>
      <c r="AH597" s="371"/>
      <c r="AI597" s="371"/>
      <c r="AJ597" s="371"/>
      <c r="AK597" s="371"/>
      <c r="AL597" s="371"/>
      <c r="AM597" s="371"/>
      <c r="AN597" s="371"/>
      <c r="AO597" s="371"/>
      <c r="AP597" s="371"/>
      <c r="AQ597" s="371"/>
      <c r="AR597" s="371"/>
      <c r="AS597" s="371"/>
      <c r="AT597" s="371"/>
      <c r="AU597" s="371"/>
      <c r="AV597" s="371"/>
      <c r="AW597" s="371"/>
      <c r="AX597" s="371"/>
      <c r="AY597" s="371"/>
      <c r="AZ597" s="371"/>
      <c r="BA597" s="373"/>
      <c r="BB597" s="449"/>
      <c r="BC597" s="373"/>
      <c r="BD597" s="373"/>
      <c r="BE597" s="373"/>
      <c r="BF597" s="373"/>
      <c r="BG597" s="373"/>
      <c r="BH597" s="373"/>
      <c r="BI597" s="373"/>
      <c r="BJ597" s="373"/>
      <c r="BK597" s="373"/>
      <c r="BL597" s="373"/>
      <c r="BM597" s="373"/>
      <c r="BN597" s="373"/>
      <c r="BO597" s="373"/>
      <c r="BP597" s="373"/>
      <c r="BQ597" s="373"/>
      <c r="BR597" s="373"/>
      <c r="BS597" s="373"/>
      <c r="BT597" s="373"/>
      <c r="BU597" s="373"/>
      <c r="BV597" s="373"/>
      <c r="BW597" s="373"/>
      <c r="BX597" s="373"/>
      <c r="BY597" s="373"/>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8" customFormat="true" ht="25.15" customHeight="true" x14ac:dyDescent="0.2">
      <c r="C598" s="1074" t="s">
        <v>276</v>
      </c>
      <c r="D598" s="1075"/>
      <c r="E598" s="702">
        <v>9.783686262971325E-2</v>
      </c>
      <c r="F598" s="652"/>
      <c r="G598" s="652"/>
      <c r="H598" s="1075" t="s">
        <v>279</v>
      </c>
      <c r="I598" s="1075"/>
      <c r="J598" s="703">
        <v>0.10334387463274605</v>
      </c>
      <c r="K598" s="652"/>
      <c r="L598" s="652"/>
      <c r="M598" s="1075" t="s">
        <v>310</v>
      </c>
      <c r="N598" s="1075"/>
      <c r="O598" s="704">
        <v>-3.0090446408183136E-3</v>
      </c>
      <c r="P598" s="652"/>
      <c r="Q598" s="652"/>
      <c r="AC598" s="371"/>
      <c r="AD598" s="371"/>
      <c r="AE598" s="371"/>
      <c r="AF598" s="371"/>
      <c r="AG598" s="371"/>
      <c r="AH598" s="371"/>
      <c r="AI598" s="371"/>
      <c r="AJ598" s="371"/>
      <c r="AK598" s="371"/>
      <c r="AL598" s="371"/>
      <c r="AM598" s="371"/>
      <c r="AN598" s="371"/>
      <c r="AO598" s="371"/>
      <c r="AP598" s="371"/>
      <c r="AQ598" s="371"/>
      <c r="AR598" s="371"/>
      <c r="AS598" s="371"/>
      <c r="AT598" s="371"/>
      <c r="AU598" s="371"/>
      <c r="AV598" s="371"/>
      <c r="AW598" s="371"/>
      <c r="AX598" s="371"/>
      <c r="AY598" s="371"/>
      <c r="AZ598" s="371"/>
      <c r="BA598" s="373"/>
      <c r="BB598" s="449"/>
      <c r="BC598" s="373"/>
      <c r="BD598" s="373"/>
      <c r="BE598" s="373"/>
      <c r="BF598" s="373"/>
      <c r="BG598" s="373"/>
      <c r="BH598" s="373"/>
      <c r="BI598" s="373"/>
      <c r="BJ598" s="373"/>
      <c r="BK598" s="373"/>
      <c r="BL598" s="373"/>
      <c r="BM598" s="373"/>
      <c r="BN598" s="373"/>
      <c r="BO598" s="373"/>
      <c r="BP598" s="373"/>
      <c r="BQ598" s="373"/>
      <c r="BR598" s="373"/>
      <c r="BS598" s="373"/>
      <c r="BT598" s="373"/>
      <c r="BU598" s="373"/>
      <c r="BV598" s="373"/>
      <c r="BW598" s="373"/>
      <c r="BX598" s="373"/>
      <c r="BY598" s="373"/>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8" customFormat="true" ht="25.15" customHeight="true" x14ac:dyDescent="0.2">
      <c r="C599" s="1074" t="s">
        <v>299</v>
      </c>
      <c r="D599" s="1075"/>
      <c r="E599" s="702">
        <v>3.1936288953525425E-2</v>
      </c>
      <c r="F599" s="652"/>
      <c r="G599" s="652"/>
      <c r="H599" s="1075" t="s">
        <v>283</v>
      </c>
      <c r="I599" s="1075"/>
      <c r="J599" s="703">
        <v>9.2652331544464409E-2</v>
      </c>
      <c r="K599" s="652"/>
      <c r="L599" s="652"/>
      <c r="M599" s="1075" t="s">
        <v>293</v>
      </c>
      <c r="N599" s="1075"/>
      <c r="O599" s="704">
        <v>-5.6513833318801703E-3</v>
      </c>
      <c r="P599" s="652"/>
      <c r="Q599" s="652"/>
      <c r="AC599" s="371"/>
      <c r="AD599" s="371"/>
      <c r="AE599" s="371"/>
      <c r="AF599" s="371"/>
      <c r="AG599" s="371"/>
      <c r="AH599" s="371"/>
      <c r="AI599" s="371"/>
      <c r="AJ599" s="371"/>
      <c r="AK599" s="371"/>
      <c r="AL599" s="371"/>
      <c r="AM599" s="371"/>
      <c r="AN599" s="371"/>
      <c r="AO599" s="371"/>
      <c r="AP599" s="371"/>
      <c r="AQ599" s="371"/>
      <c r="AR599" s="371"/>
      <c r="AS599" s="371"/>
      <c r="AT599" s="371"/>
      <c r="AU599" s="371"/>
      <c r="AV599" s="371"/>
      <c r="AW599" s="371"/>
      <c r="AX599" s="371"/>
      <c r="AY599" s="371"/>
      <c r="AZ599" s="371"/>
      <c r="BA599" s="373"/>
      <c r="BB599" s="449"/>
      <c r="BC599" s="373"/>
      <c r="BD599" s="373"/>
      <c r="BE599" s="373"/>
      <c r="BF599" s="373"/>
      <c r="BG599" s="373"/>
      <c r="BH599" s="373"/>
      <c r="BI599" s="373"/>
      <c r="BJ599" s="373"/>
      <c r="BK599" s="373"/>
      <c r="BL599" s="373"/>
      <c r="BM599" s="373"/>
      <c r="BN599" s="373"/>
      <c r="BO599" s="373"/>
      <c r="BP599" s="373"/>
      <c r="BQ599" s="373"/>
      <c r="BR599" s="373"/>
      <c r="BS599" s="373"/>
      <c r="BT599" s="373"/>
      <c r="BU599" s="373"/>
      <c r="BV599" s="373"/>
      <c r="BW599" s="373"/>
      <c r="BX599" s="373"/>
      <c r="BY599" s="373"/>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8" customFormat="true" ht="25.15" customHeight="true" x14ac:dyDescent="0.2">
      <c r="C600" s="1074" t="s">
        <v>279</v>
      </c>
      <c r="D600" s="1075"/>
      <c r="E600" s="702">
        <v>9.5446433710371273E-2</v>
      </c>
      <c r="F600" s="652"/>
      <c r="G600" s="652"/>
      <c r="H600" s="1075" t="s">
        <v>312</v>
      </c>
      <c r="I600" s="1075"/>
      <c r="J600" s="703">
        <v>3.0890293022386266E-2</v>
      </c>
      <c r="K600" s="652"/>
      <c r="L600" s="652"/>
      <c r="M600" s="1075" t="s">
        <v>324</v>
      </c>
      <c r="N600" s="1075"/>
      <c r="O600" s="704">
        <v>1.1209246056265176E-4</v>
      </c>
      <c r="P600" s="652"/>
      <c r="Q600" s="652"/>
      <c r="AC600" s="371"/>
      <c r="AD600" s="371"/>
      <c r="AE600" s="371"/>
      <c r="AF600" s="371"/>
      <c r="AG600" s="371"/>
      <c r="AH600" s="371"/>
      <c r="AI600" s="371"/>
      <c r="AJ600" s="371"/>
      <c r="AK600" s="371"/>
      <c r="AL600" s="371"/>
      <c r="AM600" s="371"/>
      <c r="AN600" s="371"/>
      <c r="AO600" s="371"/>
      <c r="AP600" s="371"/>
      <c r="AQ600" s="371"/>
      <c r="AR600" s="371"/>
      <c r="AS600" s="371"/>
      <c r="AT600" s="371"/>
      <c r="AU600" s="371"/>
      <c r="AV600" s="371"/>
      <c r="AW600" s="371"/>
      <c r="AX600" s="371"/>
      <c r="AY600" s="371"/>
      <c r="AZ600" s="371"/>
      <c r="BA600" s="373"/>
      <c r="BB600" s="449"/>
      <c r="BC600" s="373"/>
      <c r="BD600" s="373"/>
      <c r="BE600" s="373"/>
      <c r="BF600" s="373"/>
      <c r="BG600" s="373"/>
      <c r="BH600" s="373"/>
      <c r="BI600" s="373"/>
      <c r="BJ600" s="373"/>
      <c r="BK600" s="373"/>
      <c r="BL600" s="373"/>
      <c r="BM600" s="373"/>
      <c r="BN600" s="373"/>
      <c r="BO600" s="373"/>
      <c r="BP600" s="373"/>
      <c r="BQ600" s="373"/>
      <c r="BR600" s="373"/>
      <c r="BS600" s="373"/>
      <c r="BT600" s="373"/>
      <c r="BU600" s="373"/>
      <c r="BV600" s="373"/>
      <c r="BW600" s="373"/>
      <c r="BX600" s="373"/>
      <c r="BY600" s="373"/>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8" customFormat="true" ht="25.15" customHeight="true" x14ac:dyDescent="0.2">
      <c r="C601" s="1074" t="s">
        <v>283</v>
      </c>
      <c r="D601" s="1075"/>
      <c r="E601" s="702">
        <v>8.8928178937277336E-2</v>
      </c>
      <c r="F601" s="652"/>
      <c r="G601" s="652"/>
      <c r="H601" s="1075" t="s">
        <v>286</v>
      </c>
      <c r="I601" s="1075"/>
      <c r="J601" s="703">
        <v>9.0022068441167613E-2</v>
      </c>
      <c r="K601" s="652"/>
      <c r="L601" s="652"/>
      <c r="M601" s="1075" t="s">
        <v>316</v>
      </c>
      <c r="N601" s="1075"/>
      <c r="O601" s="704">
        <v>-1.7861641720490812E-3</v>
      </c>
      <c r="P601" s="652"/>
      <c r="Q601" s="652"/>
      <c r="AC601" s="371"/>
      <c r="AD601" s="371"/>
      <c r="AE601" s="371"/>
      <c r="AF601" s="371"/>
      <c r="AG601" s="371"/>
      <c r="AH601" s="371"/>
      <c r="AI601" s="371"/>
      <c r="AJ601" s="371"/>
      <c r="AK601" s="371"/>
      <c r="AL601" s="371"/>
      <c r="AM601" s="371"/>
      <c r="AN601" s="371"/>
      <c r="AO601" s="371"/>
      <c r="AP601" s="371"/>
      <c r="AQ601" s="371"/>
      <c r="AR601" s="371"/>
      <c r="AS601" s="371"/>
      <c r="AT601" s="371"/>
      <c r="AU601" s="371"/>
      <c r="AV601" s="371"/>
      <c r="AW601" s="371"/>
      <c r="AX601" s="371"/>
      <c r="AY601" s="371"/>
      <c r="AZ601" s="371"/>
      <c r="BA601" s="373"/>
      <c r="BB601" s="449"/>
      <c r="BC601" s="373"/>
      <c r="BD601" s="373"/>
      <c r="BE601" s="373"/>
      <c r="BF601" s="373"/>
      <c r="BG601" s="373"/>
      <c r="BH601" s="373"/>
      <c r="BI601" s="373"/>
      <c r="BJ601" s="373"/>
      <c r="BK601" s="373"/>
      <c r="BL601" s="373"/>
      <c r="BM601" s="373"/>
      <c r="BN601" s="373"/>
      <c r="BO601" s="373"/>
      <c r="BP601" s="373"/>
      <c r="BQ601" s="373"/>
      <c r="BR601" s="373"/>
      <c r="BS601" s="373"/>
      <c r="BT601" s="373"/>
      <c r="BU601" s="373"/>
      <c r="BV601" s="373"/>
      <c r="BW601" s="373"/>
      <c r="BX601" s="373"/>
      <c r="BY601" s="373"/>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8" customFormat="true" ht="25.15" customHeight="true" x14ac:dyDescent="0.2">
      <c r="C602" s="1074" t="s">
        <v>312</v>
      </c>
      <c r="D602" s="1075"/>
      <c r="E602" s="702">
        <v>2.9449190452009374E-2</v>
      </c>
      <c r="F602" s="652"/>
      <c r="G602" s="652"/>
      <c r="H602" s="1075" t="s">
        <v>310</v>
      </c>
      <c r="I602" s="1075"/>
      <c r="J602" s="703">
        <v>2.7177856382705805E-2</v>
      </c>
      <c r="K602" s="652"/>
      <c r="L602" s="652"/>
      <c r="M602" s="1075" t="s">
        <v>294</v>
      </c>
      <c r="N602" s="1075"/>
      <c r="O602" s="704">
        <v>8.339606612143358E-4</v>
      </c>
      <c r="P602" s="652"/>
      <c r="Q602" s="652"/>
      <c r="AC602" s="371"/>
      <c r="AD602" s="371"/>
      <c r="AE602" s="371"/>
      <c r="AF602" s="371"/>
      <c r="AG602" s="371"/>
      <c r="AH602" s="371"/>
      <c r="AI602" s="371"/>
      <c r="AJ602" s="371"/>
      <c r="AK602" s="371"/>
      <c r="AL602" s="371"/>
      <c r="AM602" s="371"/>
      <c r="AN602" s="371"/>
      <c r="AO602" s="371"/>
      <c r="AP602" s="371"/>
      <c r="AQ602" s="371"/>
      <c r="AR602" s="371"/>
      <c r="AS602" s="371"/>
      <c r="AT602" s="371"/>
      <c r="AU602" s="371"/>
      <c r="AV602" s="371"/>
      <c r="AW602" s="371"/>
      <c r="AX602" s="371"/>
      <c r="AY602" s="371"/>
      <c r="AZ602" s="371"/>
      <c r="BA602" s="373"/>
      <c r="BB602" s="449"/>
      <c r="BC602" s="373"/>
      <c r="BD602" s="373"/>
      <c r="BE602" s="373"/>
      <c r="BF602" s="373"/>
      <c r="BG602" s="373"/>
      <c r="BH602" s="373"/>
      <c r="BI602" s="373"/>
      <c r="BJ602" s="373"/>
      <c r="BK602" s="373"/>
      <c r="BL602" s="373"/>
      <c r="BM602" s="373"/>
      <c r="BN602" s="373"/>
      <c r="BO602" s="373"/>
      <c r="BP602" s="373"/>
      <c r="BQ602" s="373"/>
      <c r="BR602" s="373"/>
      <c r="BS602" s="373"/>
      <c r="BT602" s="373"/>
      <c r="BU602" s="373"/>
      <c r="BV602" s="373"/>
      <c r="BW602" s="373"/>
      <c r="BX602" s="373"/>
      <c r="BY602" s="373"/>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8" customFormat="true" ht="25.15" customHeight="true" x14ac:dyDescent="0.2">
      <c r="C603" s="1074" t="s">
        <v>286</v>
      </c>
      <c r="D603" s="1075"/>
      <c r="E603" s="702">
        <v>8.4268437356309844E-2</v>
      </c>
      <c r="F603" s="652"/>
      <c r="G603" s="652"/>
      <c r="H603" s="1075" t="s">
        <v>293</v>
      </c>
      <c r="I603" s="1075"/>
      <c r="J603" s="703">
        <v>-3.2252599679389739E-2</v>
      </c>
      <c r="K603" s="652"/>
      <c r="L603" s="652"/>
      <c r="M603" s="1075" t="s">
        <v>339</v>
      </c>
      <c r="N603" s="1075"/>
      <c r="O603" s="704">
        <v>1.4280470693438214E-4</v>
      </c>
      <c r="P603" s="652"/>
      <c r="Q603" s="652"/>
      <c r="AC603" s="371"/>
      <c r="AD603" s="371"/>
      <c r="AE603" s="371"/>
      <c r="AF603" s="371"/>
      <c r="AG603" s="371"/>
      <c r="AH603" s="371"/>
      <c r="AI603" s="371"/>
      <c r="AJ603" s="371"/>
      <c r="AK603" s="371"/>
      <c r="AL603" s="371"/>
      <c r="AM603" s="371"/>
      <c r="AN603" s="371"/>
      <c r="AO603" s="371"/>
      <c r="AP603" s="371"/>
      <c r="AQ603" s="371"/>
      <c r="AR603" s="371"/>
      <c r="AS603" s="371"/>
      <c r="AT603" s="371"/>
      <c r="AU603" s="371"/>
      <c r="AV603" s="371"/>
      <c r="AW603" s="371"/>
      <c r="AX603" s="371"/>
      <c r="AY603" s="371"/>
      <c r="AZ603" s="371"/>
      <c r="BA603" s="373"/>
      <c r="BB603" s="449"/>
      <c r="BC603" s="373"/>
      <c r="BD603" s="373"/>
      <c r="BE603" s="373"/>
      <c r="BF603" s="373"/>
      <c r="BG603" s="373"/>
      <c r="BH603" s="373"/>
      <c r="BI603" s="373"/>
      <c r="BJ603" s="373"/>
      <c r="BK603" s="373"/>
      <c r="BL603" s="373"/>
      <c r="BM603" s="373"/>
      <c r="BN603" s="373"/>
      <c r="BO603" s="373"/>
      <c r="BP603" s="373"/>
      <c r="BQ603" s="373"/>
      <c r="BR603" s="373"/>
      <c r="BS603" s="373"/>
      <c r="BT603" s="373"/>
      <c r="BU603" s="373"/>
      <c r="BV603" s="373"/>
      <c r="BW603" s="373"/>
      <c r="BX603" s="373"/>
      <c r="BY603" s="373"/>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8" customFormat="true" ht="25.15" customHeight="true" x14ac:dyDescent="0.2">
      <c r="C604" s="1074" t="s">
        <v>310</v>
      </c>
      <c r="D604" s="1075"/>
      <c r="E604" s="702">
        <v>2.5190259896815878E-2</v>
      </c>
      <c r="F604" s="652"/>
      <c r="G604" s="652"/>
      <c r="H604" s="1075" t="s">
        <v>324</v>
      </c>
      <c r="I604" s="1075"/>
      <c r="J604" s="703">
        <v>1.662995796744186E-2</v>
      </c>
      <c r="K604" s="652"/>
      <c r="L604" s="652"/>
      <c r="M604" s="1075" t="s">
        <v>298</v>
      </c>
      <c r="N604" s="1075"/>
      <c r="O604" s="704">
        <v>-1.5965130188859422E-3</v>
      </c>
      <c r="P604" s="652"/>
      <c r="Q604" s="652"/>
      <c r="AC604" s="371"/>
      <c r="AD604" s="371"/>
      <c r="AE604" s="371"/>
      <c r="AF604" s="371"/>
      <c r="AG604" s="371"/>
      <c r="AH604" s="371"/>
      <c r="AI604" s="371"/>
      <c r="AJ604" s="371"/>
      <c r="AK604" s="371"/>
      <c r="AL604" s="371"/>
      <c r="AM604" s="371"/>
      <c r="AN604" s="371"/>
      <c r="AO604" s="371"/>
      <c r="AP604" s="371"/>
      <c r="AQ604" s="371"/>
      <c r="AR604" s="371"/>
      <c r="AS604" s="371"/>
      <c r="AT604" s="371"/>
      <c r="AU604" s="371"/>
      <c r="AV604" s="371"/>
      <c r="AW604" s="371"/>
      <c r="AX604" s="371"/>
      <c r="AY604" s="371"/>
      <c r="AZ604" s="371"/>
      <c r="BA604" s="374"/>
      <c r="BB604" s="450"/>
      <c r="BC604" s="374"/>
      <c r="BD604" s="374"/>
      <c r="BE604" s="374"/>
      <c r="BF604" s="374"/>
      <c r="BG604" s="374"/>
      <c r="BH604" s="374"/>
      <c r="BI604" s="374"/>
      <c r="BJ604" s="374"/>
      <c r="BK604" s="374"/>
      <c r="BL604" s="374"/>
      <c r="BM604" s="374"/>
      <c r="BN604" s="374"/>
      <c r="BO604" s="374"/>
      <c r="BP604" s="374"/>
      <c r="BQ604" s="374"/>
      <c r="BR604" s="374"/>
      <c r="BS604" s="374"/>
      <c r="BT604" s="374"/>
      <c r="BU604" s="374"/>
      <c r="BV604" s="374"/>
      <c r="BW604" s="374"/>
      <c r="BX604" s="374"/>
      <c r="BY604" s="374"/>
      <c r="BZ604" s="374"/>
      <c r="CA604" s="374"/>
      <c r="CB604" s="374"/>
      <c r="CC604" s="374"/>
      <c r="CD604" s="374"/>
      <c r="CE604" s="374"/>
      <c r="CF604" s="374"/>
      <c r="CG604" s="374"/>
      <c r="CH604" s="374"/>
      <c r="CI604" s="374"/>
      <c r="CJ604" s="374"/>
      <c r="CK604" s="374"/>
      <c r="CL604" s="374"/>
      <c r="CM604" s="374"/>
      <c r="CN604" s="374"/>
      <c r="CO604" s="374"/>
      <c r="CP604" s="374"/>
      <c r="CQ604" s="374"/>
      <c r="CR604" s="374"/>
      <c r="CS604" s="374"/>
      <c r="CT604" s="374"/>
      <c r="CU604" s="374"/>
      <c r="CV604" s="374"/>
      <c r="CW604" s="374"/>
      <c r="CX604" s="374"/>
      <c r="CY604" s="374"/>
      <c r="CZ604" s="374"/>
    </row>
    <row r="605" s="378" customFormat="true" ht="25.15" customHeight="true" x14ac:dyDescent="0.2">
      <c r="C605" s="1074" t="s">
        <v>293</v>
      </c>
      <c r="D605" s="1075"/>
      <c r="E605" s="702">
        <v>-3.0132705333905104E-2</v>
      </c>
      <c r="F605" s="652"/>
      <c r="G605" s="652"/>
      <c r="H605" s="1075" t="s">
        <v>316</v>
      </c>
      <c r="I605" s="1075"/>
      <c r="J605" s="703">
        <v>7.4679312090062007E-4</v>
      </c>
      <c r="K605" s="652"/>
      <c r="L605" s="652"/>
      <c r="M605" s="1075" t="s">
        <v>295</v>
      </c>
      <c r="N605" s="1075"/>
      <c r="O605" s="704">
        <v>1.0991498585913165E-3</v>
      </c>
      <c r="P605" s="652"/>
      <c r="Q605" s="652"/>
      <c r="AC605" s="371"/>
      <c r="AD605" s="371"/>
      <c r="AE605" s="371"/>
      <c r="AF605" s="371"/>
      <c r="AG605" s="371"/>
      <c r="AH605" s="371"/>
      <c r="AI605" s="371"/>
      <c r="AJ605" s="371"/>
      <c r="AK605" s="371"/>
      <c r="AL605" s="371"/>
      <c r="AM605" s="371"/>
      <c r="AN605" s="371"/>
      <c r="AO605" s="371"/>
      <c r="AP605" s="371"/>
      <c r="AQ605" s="371"/>
      <c r="AR605" s="371"/>
      <c r="AS605" s="371"/>
      <c r="AT605" s="371"/>
      <c r="AU605" s="371"/>
      <c r="AV605" s="371"/>
      <c r="AW605" s="371"/>
      <c r="AX605" s="371"/>
      <c r="AY605" s="371"/>
      <c r="AZ605" s="371"/>
      <c r="BA605" s="374"/>
      <c r="BB605" s="450"/>
      <c r="BC605" s="374"/>
      <c r="BD605" s="374"/>
      <c r="BE605" s="374"/>
      <c r="BF605" s="374"/>
      <c r="BG605" s="374"/>
      <c r="BH605" s="374"/>
      <c r="BI605" s="374"/>
      <c r="BJ605" s="374"/>
      <c r="BK605" s="374"/>
      <c r="BL605" s="374"/>
      <c r="BM605" s="374"/>
      <c r="BN605" s="374"/>
      <c r="BO605" s="374"/>
      <c r="BP605" s="374"/>
      <c r="BQ605" s="374"/>
      <c r="BR605" s="374"/>
      <c r="BS605" s="374"/>
      <c r="BT605" s="374"/>
      <c r="BU605" s="374"/>
      <c r="BV605" s="374"/>
      <c r="BW605" s="374"/>
      <c r="BX605" s="374"/>
      <c r="BY605" s="374"/>
      <c r="BZ605" s="374"/>
      <c r="CA605" s="374"/>
      <c r="CB605" s="374"/>
      <c r="CC605" s="374"/>
      <c r="CD605" s="374"/>
      <c r="CE605" s="374"/>
      <c r="CF605" s="374"/>
      <c r="CG605" s="374"/>
      <c r="CH605" s="374"/>
      <c r="CI605" s="374"/>
      <c r="CJ605" s="374"/>
      <c r="CK605" s="374"/>
      <c r="CL605" s="374"/>
      <c r="CM605" s="374"/>
      <c r="CN605" s="374"/>
      <c r="CO605" s="374"/>
      <c r="CP605" s="374"/>
      <c r="CQ605" s="374"/>
      <c r="CR605" s="374"/>
      <c r="CS605" s="374"/>
      <c r="CT605" s="374"/>
      <c r="CU605" s="374"/>
      <c r="CV605" s="374"/>
      <c r="CW605" s="374"/>
      <c r="CX605" s="374"/>
      <c r="CY605" s="374"/>
      <c r="CZ605" s="374"/>
    </row>
    <row r="606" s="378" customFormat="true" ht="25.15" customHeight="true" x14ac:dyDescent="0.2">
      <c r="C606" s="1074" t="s">
        <v>324</v>
      </c>
      <c r="D606" s="1075"/>
      <c r="E606" s="702">
        <v>1.7171908602435448E-2</v>
      </c>
      <c r="F606" s="652"/>
      <c r="G606" s="652"/>
      <c r="H606" s="1075" t="s">
        <v>294</v>
      </c>
      <c r="I606" s="1075"/>
      <c r="J606" s="703">
        <v>5.1063840563405287E-2</v>
      </c>
      <c r="K606" s="652"/>
      <c r="L606" s="652"/>
      <c r="M606" s="1075" t="s">
        <v>330</v>
      </c>
      <c r="N606" s="1075"/>
      <c r="O606" s="704">
        <v>1.1577627819717694E-3</v>
      </c>
      <c r="P606" s="652"/>
      <c r="Q606" s="652"/>
      <c r="AC606" s="371"/>
      <c r="AD606" s="371"/>
      <c r="AE606" s="371"/>
      <c r="AF606" s="371"/>
      <c r="AG606" s="371"/>
      <c r="AH606" s="371"/>
      <c r="AI606" s="371"/>
      <c r="AJ606" s="371"/>
      <c r="AK606" s="371"/>
      <c r="AL606" s="371"/>
      <c r="AM606" s="371"/>
      <c r="AN606" s="371"/>
      <c r="AO606" s="371"/>
      <c r="AP606" s="371"/>
      <c r="AQ606" s="371"/>
      <c r="AR606" s="371"/>
      <c r="AS606" s="371"/>
      <c r="AT606" s="371"/>
      <c r="AU606" s="371"/>
      <c r="AV606" s="371"/>
      <c r="AW606" s="371"/>
      <c r="AX606" s="371"/>
      <c r="AY606" s="371"/>
      <c r="AZ606" s="371"/>
      <c r="BA606" s="374"/>
      <c r="BB606" s="450"/>
      <c r="BC606" s="374"/>
      <c r="BD606" s="374"/>
      <c r="BE606" s="374"/>
      <c r="BF606" s="374"/>
      <c r="BG606" s="374"/>
      <c r="BH606" s="374"/>
      <c r="BI606" s="374"/>
      <c r="BJ606" s="374"/>
      <c r="BK606" s="374"/>
      <c r="BL606" s="374"/>
      <c r="BM606" s="374"/>
      <c r="BN606" s="374"/>
      <c r="BO606" s="374"/>
      <c r="BP606" s="374"/>
      <c r="BQ606" s="374"/>
      <c r="BR606" s="374"/>
      <c r="BS606" s="374"/>
      <c r="BT606" s="374"/>
      <c r="BU606" s="374"/>
      <c r="BV606" s="374"/>
      <c r="BW606" s="374"/>
      <c r="BX606" s="374"/>
      <c r="BY606" s="374"/>
      <c r="BZ606" s="374"/>
      <c r="CA606" s="374"/>
      <c r="CB606" s="374"/>
      <c r="CC606" s="374"/>
      <c r="CD606" s="374"/>
      <c r="CE606" s="374"/>
      <c r="CF606" s="374"/>
      <c r="CG606" s="374"/>
      <c r="CH606" s="374"/>
      <c r="CI606" s="374"/>
      <c r="CJ606" s="374"/>
      <c r="CK606" s="374"/>
      <c r="CL606" s="374"/>
      <c r="CM606" s="374"/>
      <c r="CN606" s="374"/>
      <c r="CO606" s="374"/>
      <c r="CP606" s="374"/>
      <c r="CQ606" s="374"/>
      <c r="CR606" s="374"/>
      <c r="CS606" s="374"/>
      <c r="CT606" s="374"/>
      <c r="CU606" s="374"/>
      <c r="CV606" s="374"/>
      <c r="CW606" s="374"/>
      <c r="CX606" s="374"/>
      <c r="CY606" s="374"/>
      <c r="CZ606" s="374"/>
    </row>
    <row r="607" s="378" customFormat="true" ht="25.15" customHeight="true" x14ac:dyDescent="0.2">
      <c r="C607" s="1074" t="s">
        <v>316</v>
      </c>
      <c r="D607" s="1075"/>
      <c r="E607" s="702">
        <v>-2.9440239769267149E-3</v>
      </c>
      <c r="F607" s="652"/>
      <c r="G607" s="652"/>
      <c r="H607" s="1075" t="s">
        <v>339</v>
      </c>
      <c r="I607" s="1075"/>
      <c r="J607" s="703">
        <v>3.5524524316088201E-3</v>
      </c>
      <c r="K607" s="652"/>
      <c r="L607" s="652"/>
      <c r="M607" s="1075" t="s">
        <v>327</v>
      </c>
      <c r="N607" s="1075"/>
      <c r="O607" s="704">
        <v>-9.091938459517096E-4</v>
      </c>
      <c r="P607" s="652"/>
      <c r="Q607" s="652"/>
      <c r="AC607" s="371"/>
      <c r="AD607" s="371"/>
      <c r="AE607" s="371"/>
      <c r="AF607" s="371"/>
      <c r="AG607" s="371"/>
      <c r="AH607" s="371"/>
      <c r="AI607" s="371"/>
      <c r="AJ607" s="371"/>
      <c r="AK607" s="371"/>
      <c r="AL607" s="371"/>
      <c r="AM607" s="371"/>
      <c r="AN607" s="371"/>
      <c r="AO607" s="371"/>
      <c r="AP607" s="371"/>
      <c r="AQ607" s="371"/>
      <c r="AR607" s="371"/>
      <c r="AS607" s="371"/>
      <c r="AT607" s="371"/>
      <c r="AU607" s="371"/>
      <c r="AV607" s="371"/>
      <c r="AW607" s="371"/>
      <c r="AX607" s="371"/>
      <c r="AY607" s="371"/>
      <c r="AZ607" s="371"/>
      <c r="BA607" s="374"/>
      <c r="BB607" s="450"/>
      <c r="BC607" s="374"/>
      <c r="BD607" s="374"/>
      <c r="BE607" s="374"/>
      <c r="BF607" s="374"/>
      <c r="BG607" s="374"/>
      <c r="BH607" s="374"/>
      <c r="BI607" s="374"/>
      <c r="BJ607" s="374"/>
      <c r="BK607" s="374"/>
      <c r="BL607" s="374"/>
      <c r="BM607" s="374"/>
      <c r="BN607" s="374"/>
      <c r="BO607" s="374"/>
      <c r="BP607" s="374"/>
      <c r="BQ607" s="374"/>
      <c r="BR607" s="374"/>
      <c r="BS607" s="374"/>
      <c r="BT607" s="374"/>
      <c r="BU607" s="374"/>
      <c r="BV607" s="374"/>
      <c r="BW607" s="374"/>
      <c r="BX607" s="374"/>
      <c r="BY607" s="374"/>
      <c r="BZ607" s="374"/>
      <c r="CA607" s="374"/>
      <c r="CB607" s="374"/>
      <c r="CC607" s="374"/>
      <c r="CD607" s="374"/>
      <c r="CE607" s="374"/>
      <c r="CF607" s="374"/>
      <c r="CG607" s="374"/>
      <c r="CH607" s="374"/>
      <c r="CI607" s="374"/>
      <c r="CJ607" s="374"/>
      <c r="CK607" s="374"/>
      <c r="CL607" s="374"/>
      <c r="CM607" s="374"/>
      <c r="CN607" s="374"/>
      <c r="CO607" s="374"/>
      <c r="CP607" s="374"/>
      <c r="CQ607" s="374"/>
      <c r="CR607" s="374"/>
      <c r="CS607" s="374"/>
      <c r="CT607" s="374"/>
      <c r="CU607" s="374"/>
      <c r="CV607" s="374"/>
      <c r="CW607" s="374"/>
      <c r="CX607" s="374"/>
      <c r="CY607" s="374"/>
      <c r="CZ607" s="374"/>
    </row>
    <row r="608" s="378" customFormat="true" ht="25.15" customHeight="true" x14ac:dyDescent="0.2">
      <c r="C608" s="1074" t="s">
        <v>294</v>
      </c>
      <c r="D608" s="1075"/>
      <c r="E608" s="702">
        <v>4.733016228783516E-2</v>
      </c>
      <c r="F608" s="652"/>
      <c r="G608" s="652"/>
      <c r="H608" s="1075" t="s">
        <v>298</v>
      </c>
      <c r="I608" s="1075"/>
      <c r="J608" s="703">
        <v>-3.2638897957708482E-2</v>
      </c>
      <c r="K608" s="652"/>
      <c r="L608" s="652"/>
      <c r="M608" s="1075" t="s">
        <v>305</v>
      </c>
      <c r="N608" s="1075"/>
      <c r="O608" s="704">
        <v>3.205258235131324E-3</v>
      </c>
      <c r="P608" s="652"/>
      <c r="Q608" s="652"/>
      <c r="AC608" s="371"/>
      <c r="AD608" s="371"/>
      <c r="AE608" s="371"/>
      <c r="AF608" s="371"/>
      <c r="AG608" s="371"/>
      <c r="AH608" s="371"/>
      <c r="AI608" s="371"/>
      <c r="AJ608" s="371"/>
      <c r="AK608" s="371"/>
      <c r="AL608" s="371"/>
      <c r="AM608" s="371"/>
      <c r="AN608" s="371"/>
      <c r="AO608" s="371"/>
      <c r="AP608" s="371"/>
      <c r="AQ608" s="371"/>
      <c r="AR608" s="371"/>
      <c r="AS608" s="371"/>
      <c r="AT608" s="371"/>
      <c r="AU608" s="371"/>
      <c r="AV608" s="371"/>
      <c r="AW608" s="371"/>
      <c r="AX608" s="371"/>
      <c r="AY608" s="371"/>
      <c r="AZ608" s="371"/>
      <c r="BA608" s="374"/>
      <c r="BB608" s="450"/>
      <c r="BC608" s="374"/>
      <c r="BD608" s="374"/>
      <c r="BE608" s="374"/>
      <c r="BF608" s="374"/>
      <c r="BG608" s="374"/>
      <c r="BH608" s="374"/>
      <c r="BI608" s="374"/>
      <c r="BJ608" s="374"/>
      <c r="BK608" s="374"/>
      <c r="BL608" s="374"/>
      <c r="BM608" s="374"/>
      <c r="BN608" s="374"/>
      <c r="BO608" s="374"/>
      <c r="BP608" s="374"/>
      <c r="BQ608" s="374"/>
      <c r="BR608" s="374"/>
      <c r="BS608" s="374"/>
      <c r="BT608" s="374"/>
      <c r="BU608" s="374"/>
      <c r="BV608" s="374"/>
      <c r="BW608" s="374"/>
      <c r="BX608" s="374"/>
      <c r="BY608" s="374"/>
      <c r="BZ608" s="374"/>
      <c r="CA608" s="374"/>
      <c r="CB608" s="374"/>
      <c r="CC608" s="374"/>
      <c r="CD608" s="374"/>
      <c r="CE608" s="374"/>
      <c r="CF608" s="374"/>
      <c r="CG608" s="374"/>
      <c r="CH608" s="374"/>
      <c r="CI608" s="374"/>
      <c r="CJ608" s="374"/>
      <c r="CK608" s="374"/>
      <c r="CL608" s="374"/>
      <c r="CM608" s="374"/>
      <c r="CN608" s="374"/>
      <c r="CO608" s="374"/>
      <c r="CP608" s="374"/>
      <c r="CQ608" s="374"/>
      <c r="CR608" s="374"/>
      <c r="CS608" s="374"/>
      <c r="CT608" s="374"/>
      <c r="CU608" s="374"/>
      <c r="CV608" s="374"/>
      <c r="CW608" s="374"/>
      <c r="CX608" s="374"/>
      <c r="CY608" s="374"/>
      <c r="CZ608" s="374"/>
    </row>
    <row r="609" s="378" customFormat="true" ht="25.15" customHeight="true" x14ac:dyDescent="0.2">
      <c r="C609" s="1074" t="s">
        <v>339</v>
      </c>
      <c r="D609" s="1075"/>
      <c r="E609" s="702">
        <v>4.0240694540633745E-3</v>
      </c>
      <c r="F609" s="652"/>
      <c r="G609" s="652"/>
      <c r="H609" s="1075" t="s">
        <v>295</v>
      </c>
      <c r="I609" s="1075"/>
      <c r="J609" s="703">
        <v>3.8584406817051317E-2</v>
      </c>
      <c r="K609" s="652"/>
      <c r="L609" s="652"/>
      <c r="M609" s="1075" t="s">
        <v>311</v>
      </c>
      <c r="N609" s="1075"/>
      <c r="O609" s="704">
        <v>-2.4504618383445953E-3</v>
      </c>
      <c r="P609" s="652"/>
      <c r="Q609" s="652"/>
      <c r="AC609" s="371"/>
      <c r="AD609" s="371"/>
      <c r="AE609" s="371"/>
      <c r="AF609" s="371"/>
      <c r="AG609" s="371"/>
      <c r="AH609" s="371"/>
      <c r="AI609" s="371"/>
      <c r="AJ609" s="371"/>
      <c r="AK609" s="371"/>
      <c r="AL609" s="371"/>
      <c r="AM609" s="371"/>
      <c r="AN609" s="371"/>
      <c r="AO609" s="371"/>
      <c r="AP609" s="371"/>
      <c r="AQ609" s="371"/>
      <c r="AR609" s="371"/>
      <c r="AS609" s="371"/>
      <c r="AT609" s="371"/>
      <c r="AU609" s="371"/>
      <c r="AV609" s="371"/>
      <c r="AW609" s="371"/>
      <c r="AX609" s="371"/>
      <c r="AY609" s="371"/>
      <c r="AZ609" s="371"/>
      <c r="BA609" s="374"/>
      <c r="BB609" s="450"/>
      <c r="BC609" s="374"/>
      <c r="BD609" s="374"/>
      <c r="BE609" s="374"/>
      <c r="BF609" s="374"/>
      <c r="BG609" s="374"/>
      <c r="BH609" s="374"/>
      <c r="BI609" s="374"/>
      <c r="BJ609" s="374"/>
      <c r="BK609" s="374"/>
      <c r="BL609" s="374"/>
      <c r="BM609" s="374"/>
      <c r="BN609" s="374"/>
      <c r="BO609" s="374"/>
      <c r="BP609" s="374"/>
      <c r="BQ609" s="374"/>
      <c r="BR609" s="374"/>
      <c r="BS609" s="374"/>
      <c r="BT609" s="374"/>
      <c r="BU609" s="374"/>
      <c r="BV609" s="374"/>
      <c r="BW609" s="374"/>
      <c r="BX609" s="374"/>
      <c r="BY609" s="374"/>
      <c r="BZ609" s="374"/>
      <c r="CA609" s="374"/>
      <c r="CB609" s="374"/>
      <c r="CC609" s="374"/>
      <c r="CD609" s="374"/>
      <c r="CE609" s="374"/>
      <c r="CF609" s="374"/>
      <c r="CG609" s="374"/>
      <c r="CH609" s="374"/>
      <c r="CI609" s="374"/>
      <c r="CJ609" s="374"/>
      <c r="CK609" s="374"/>
      <c r="CL609" s="374"/>
      <c r="CM609" s="374"/>
      <c r="CN609" s="374"/>
      <c r="CO609" s="374"/>
      <c r="CP609" s="374"/>
      <c r="CQ609" s="374"/>
      <c r="CR609" s="374"/>
      <c r="CS609" s="374"/>
      <c r="CT609" s="374"/>
      <c r="CU609" s="374"/>
      <c r="CV609" s="374"/>
      <c r="CW609" s="374"/>
      <c r="CX609" s="374"/>
      <c r="CY609" s="374"/>
      <c r="CZ609" s="374"/>
    </row>
    <row r="610" s="378" customFormat="true" ht="25.15" customHeight="true" x14ac:dyDescent="0.2">
      <c r="C610" s="1074" t="s">
        <v>298</v>
      </c>
      <c r="D610" s="1075"/>
      <c r="E610" s="702">
        <v>-4.2690333259669755E-2</v>
      </c>
      <c r="F610" s="652"/>
      <c r="G610" s="652"/>
      <c r="H610" s="1075" t="s">
        <v>330</v>
      </c>
      <c r="I610" s="1075"/>
      <c r="J610" s="703">
        <v>-2.1561137654000501E-3</v>
      </c>
      <c r="K610" s="652"/>
      <c r="L610" s="652"/>
      <c r="M610" s="1075" t="s">
        <v>322</v>
      </c>
      <c r="N610" s="1075"/>
      <c r="O610" s="704">
        <v>-1.5086654290966408E-3</v>
      </c>
      <c r="P610" s="652"/>
      <c r="Q610" s="652"/>
      <c r="AC610" s="371"/>
      <c r="AD610" s="371"/>
      <c r="AE610" s="371"/>
      <c r="AF610" s="371"/>
      <c r="AG610" s="371"/>
      <c r="AH610" s="371"/>
      <c r="AI610" s="371"/>
      <c r="AJ610" s="371"/>
      <c r="AK610" s="371"/>
      <c r="AL610" s="371"/>
      <c r="AM610" s="371"/>
      <c r="AN610" s="371"/>
      <c r="AO610" s="371"/>
      <c r="AP610" s="371"/>
      <c r="AQ610" s="371"/>
      <c r="AR610" s="371"/>
      <c r="AS610" s="371"/>
      <c r="AT610" s="371"/>
      <c r="AU610" s="371"/>
      <c r="AV610" s="371"/>
      <c r="AW610" s="371"/>
      <c r="AX610" s="371"/>
      <c r="AY610" s="371"/>
      <c r="AZ610" s="371"/>
      <c r="BA610" s="374"/>
      <c r="BB610" s="450"/>
      <c r="BC610" s="374"/>
      <c r="BD610" s="374"/>
      <c r="BE610" s="374"/>
      <c r="BF610" s="374"/>
      <c r="BG610" s="374"/>
      <c r="BH610" s="374"/>
      <c r="BI610" s="374"/>
      <c r="BJ610" s="374"/>
      <c r="BK610" s="374"/>
      <c r="BL610" s="374"/>
      <c r="BM610" s="374"/>
      <c r="BN610" s="374"/>
      <c r="BO610" s="374"/>
      <c r="BP610" s="374"/>
      <c r="BQ610" s="374"/>
      <c r="BR610" s="374"/>
      <c r="BS610" s="374"/>
      <c r="BT610" s="374"/>
      <c r="BU610" s="374"/>
      <c r="BV610" s="374"/>
      <c r="BW610" s="374"/>
      <c r="BX610" s="374"/>
      <c r="BY610" s="374"/>
      <c r="BZ610" s="374"/>
      <c r="CA610" s="374"/>
      <c r="CB610" s="374"/>
      <c r="CC610" s="374"/>
      <c r="CD610" s="374"/>
      <c r="CE610" s="374"/>
      <c r="CF610" s="374"/>
      <c r="CG610" s="374"/>
      <c r="CH610" s="374"/>
      <c r="CI610" s="374"/>
      <c r="CJ610" s="374"/>
      <c r="CK610" s="374"/>
      <c r="CL610" s="374"/>
      <c r="CM610" s="374"/>
      <c r="CN610" s="374"/>
      <c r="CO610" s="374"/>
      <c r="CP610" s="374"/>
      <c r="CQ610" s="374"/>
      <c r="CR610" s="374"/>
      <c r="CS610" s="374"/>
      <c r="CT610" s="374"/>
      <c r="CU610" s="374"/>
      <c r="CV610" s="374"/>
      <c r="CW610" s="374"/>
      <c r="CX610" s="374"/>
      <c r="CY610" s="374"/>
      <c r="CZ610" s="374"/>
    </row>
    <row r="611" s="378" customFormat="true" ht="25.15" customHeight="true" x14ac:dyDescent="0.2">
      <c r="C611" s="1074" t="s">
        <v>295</v>
      </c>
      <c r="D611" s="1075"/>
      <c r="E611" s="702">
        <v>4.6338702931868564E-2</v>
      </c>
      <c r="F611" s="652"/>
      <c r="G611" s="652"/>
      <c r="H611" s="1075" t="s">
        <v>327</v>
      </c>
      <c r="I611" s="1075"/>
      <c r="J611" s="703">
        <v>-1.2199376742208461E-2</v>
      </c>
      <c r="K611" s="652"/>
      <c r="L611" s="652"/>
      <c r="M611" s="1075" t="s">
        <v>329</v>
      </c>
      <c r="N611" s="1075"/>
      <c r="O611" s="704">
        <v>-1.2321387022168364E-3</v>
      </c>
      <c r="P611" s="652"/>
      <c r="Q611" s="652"/>
      <c r="AC611" s="371"/>
      <c r="AD611" s="371"/>
      <c r="AE611" s="371"/>
      <c r="AF611" s="371"/>
      <c r="AG611" s="371"/>
      <c r="AH611" s="371"/>
      <c r="AI611" s="371"/>
      <c r="AJ611" s="371"/>
      <c r="AK611" s="371"/>
      <c r="AL611" s="371"/>
      <c r="AM611" s="371"/>
      <c r="AN611" s="371"/>
      <c r="AO611" s="371"/>
      <c r="AP611" s="371"/>
      <c r="AQ611" s="371"/>
      <c r="AR611" s="371"/>
      <c r="AS611" s="371"/>
      <c r="AT611" s="371"/>
      <c r="AU611" s="371"/>
      <c r="AV611" s="371"/>
      <c r="AW611" s="371"/>
      <c r="AX611" s="371"/>
      <c r="AY611" s="371"/>
      <c r="AZ611" s="371"/>
      <c r="BA611" s="374"/>
      <c r="BB611" s="450"/>
      <c r="BC611" s="374"/>
      <c r="BD611" s="374"/>
      <c r="BE611" s="374"/>
      <c r="BF611" s="374"/>
      <c r="BG611" s="374"/>
      <c r="BH611" s="374"/>
      <c r="BI611" s="374"/>
      <c r="BJ611" s="374"/>
      <c r="BK611" s="374"/>
      <c r="BL611" s="374"/>
      <c r="BM611" s="374"/>
      <c r="BN611" s="374"/>
      <c r="BO611" s="374"/>
      <c r="BP611" s="374"/>
      <c r="BQ611" s="374"/>
      <c r="BR611" s="374"/>
      <c r="BS611" s="374"/>
      <c r="BT611" s="374"/>
      <c r="BU611" s="374"/>
      <c r="BV611" s="374"/>
      <c r="BW611" s="374"/>
      <c r="BX611" s="374"/>
      <c r="BY611" s="374"/>
      <c r="BZ611" s="374"/>
      <c r="CA611" s="374"/>
      <c r="CB611" s="374"/>
      <c r="CC611" s="374"/>
      <c r="CD611" s="374"/>
      <c r="CE611" s="374"/>
      <c r="CF611" s="374"/>
      <c r="CG611" s="374"/>
      <c r="CH611" s="374"/>
      <c r="CI611" s="374"/>
      <c r="CJ611" s="374"/>
      <c r="CK611" s="374"/>
      <c r="CL611" s="374"/>
      <c r="CM611" s="374"/>
      <c r="CN611" s="374"/>
      <c r="CO611" s="374"/>
      <c r="CP611" s="374"/>
      <c r="CQ611" s="374"/>
      <c r="CR611" s="374"/>
      <c r="CS611" s="374"/>
      <c r="CT611" s="374"/>
      <c r="CU611" s="374"/>
      <c r="CV611" s="374"/>
      <c r="CW611" s="374"/>
      <c r="CX611" s="374"/>
      <c r="CY611" s="374"/>
      <c r="CZ611" s="374"/>
    </row>
    <row r="612" s="378" customFormat="true" ht="25.15" customHeight="true" x14ac:dyDescent="0.2">
      <c r="C612" s="1074" t="s">
        <v>330</v>
      </c>
      <c r="D612" s="1075"/>
      <c r="E612" s="702">
        <v>8.9117833019241206E-3</v>
      </c>
      <c r="F612" s="652"/>
      <c r="G612" s="652"/>
      <c r="H612" s="1075" t="s">
        <v>305</v>
      </c>
      <c r="I612" s="1075"/>
      <c r="J612" s="703">
        <v>5.1744088199068188E-3</v>
      </c>
      <c r="K612" s="652"/>
      <c r="L612" s="652"/>
      <c r="M612" s="1075" t="s">
        <v>306</v>
      </c>
      <c r="N612" s="1075"/>
      <c r="O612" s="704">
        <v>6.3433424258819884E-4</v>
      </c>
      <c r="P612" s="652"/>
      <c r="Q612" s="652"/>
      <c r="AC612" s="371"/>
      <c r="AD612" s="371"/>
      <c r="AE612" s="371"/>
      <c r="AF612" s="371"/>
      <c r="AG612" s="371"/>
      <c r="AH612" s="371"/>
      <c r="AI612" s="371"/>
      <c r="AJ612" s="371"/>
      <c r="AK612" s="371"/>
      <c r="AL612" s="371"/>
      <c r="AM612" s="371"/>
      <c r="AN612" s="371"/>
      <c r="AO612" s="371"/>
      <c r="AP612" s="371"/>
      <c r="AQ612" s="371"/>
      <c r="AR612" s="371"/>
      <c r="AS612" s="371"/>
      <c r="AT612" s="371"/>
      <c r="AU612" s="371"/>
      <c r="AV612" s="371"/>
      <c r="AW612" s="371"/>
      <c r="AX612" s="371"/>
      <c r="AY612" s="371"/>
      <c r="AZ612" s="371"/>
      <c r="BA612" s="374"/>
      <c r="BB612" s="450"/>
      <c r="BC612" s="374"/>
      <c r="BD612" s="374"/>
      <c r="BE612" s="374"/>
      <c r="BF612" s="374"/>
      <c r="BG612" s="374"/>
      <c r="BH612" s="374"/>
      <c r="BI612" s="374"/>
      <c r="BJ612" s="374"/>
      <c r="BK612" s="374"/>
      <c r="BL612" s="374"/>
      <c r="BM612" s="374"/>
      <c r="BN612" s="374"/>
      <c r="BO612" s="374"/>
      <c r="BP612" s="374"/>
      <c r="BQ612" s="374"/>
      <c r="BR612" s="374"/>
      <c r="BS612" s="374"/>
      <c r="BT612" s="374"/>
      <c r="BU612" s="374"/>
      <c r="BV612" s="374"/>
      <c r="BW612" s="374"/>
      <c r="BX612" s="374"/>
      <c r="BY612" s="374"/>
      <c r="BZ612" s="374"/>
      <c r="CA612" s="374"/>
      <c r="CB612" s="374"/>
      <c r="CC612" s="374"/>
      <c r="CD612" s="374"/>
      <c r="CE612" s="374"/>
      <c r="CF612" s="374"/>
      <c r="CG612" s="374"/>
      <c r="CH612" s="374"/>
      <c r="CI612" s="374"/>
      <c r="CJ612" s="374"/>
      <c r="CK612" s="374"/>
      <c r="CL612" s="374"/>
      <c r="CM612" s="374"/>
      <c r="CN612" s="374"/>
      <c r="CO612" s="374"/>
      <c r="CP612" s="374"/>
      <c r="CQ612" s="374"/>
      <c r="CR612" s="374"/>
      <c r="CS612" s="374"/>
      <c r="CT612" s="374"/>
      <c r="CU612" s="374"/>
      <c r="CV612" s="374"/>
      <c r="CW612" s="374"/>
      <c r="CX612" s="374"/>
      <c r="CY612" s="374"/>
      <c r="CZ612" s="374"/>
    </row>
    <row r="613" s="378" customFormat="true" ht="25.15" customHeight="true" x14ac:dyDescent="0.2">
      <c r="C613" s="1074" t="s">
        <v>327</v>
      </c>
      <c r="D613" s="1075"/>
      <c r="E613" s="702">
        <v>-7.7560922678757312E-3</v>
      </c>
      <c r="F613" s="652"/>
      <c r="G613" s="652"/>
      <c r="H613" s="1075" t="s">
        <v>311</v>
      </c>
      <c r="I613" s="1075"/>
      <c r="J613" s="703">
        <v>-6.9082597858992813E-3</v>
      </c>
      <c r="K613" s="652"/>
      <c r="L613" s="652"/>
      <c r="M613" s="1075" t="s">
        <v>313</v>
      </c>
      <c r="N613" s="1075"/>
      <c r="O613" s="704">
        <v>-1.0048033255109056E-3</v>
      </c>
      <c r="P613" s="652"/>
      <c r="Q613" s="652"/>
      <c r="AC613" s="371"/>
      <c r="AD613" s="371"/>
      <c r="AE613" s="371"/>
      <c r="AF613" s="371"/>
      <c r="AG613" s="371"/>
      <c r="AH613" s="371"/>
      <c r="AI613" s="371"/>
      <c r="AJ613" s="371"/>
      <c r="AK613" s="371"/>
      <c r="AL613" s="371"/>
      <c r="AM613" s="371"/>
      <c r="AN613" s="371"/>
      <c r="AO613" s="371"/>
      <c r="AP613" s="371"/>
      <c r="AQ613" s="371"/>
      <c r="AR613" s="371"/>
      <c r="AS613" s="371"/>
      <c r="AT613" s="371"/>
      <c r="AU613" s="371"/>
      <c r="AV613" s="371"/>
      <c r="AW613" s="371"/>
      <c r="AX613" s="371"/>
      <c r="AY613" s="371"/>
      <c r="AZ613" s="371"/>
      <c r="BA613" s="374"/>
      <c r="BB613" s="450"/>
      <c r="BC613" s="374"/>
      <c r="BD613" s="374"/>
      <c r="BE613" s="374"/>
      <c r="BF613" s="374"/>
      <c r="BG613" s="374"/>
      <c r="BH613" s="374"/>
      <c r="BI613" s="374"/>
      <c r="BJ613" s="374"/>
      <c r="BK613" s="374"/>
      <c r="BL613" s="374"/>
      <c r="BM613" s="374"/>
      <c r="BN613" s="374"/>
      <c r="BO613" s="374"/>
      <c r="BP613" s="374"/>
      <c r="BQ613" s="374"/>
      <c r="BR613" s="374"/>
      <c r="BS613" s="374"/>
      <c r="BT613" s="374"/>
      <c r="BU613" s="374"/>
      <c r="BV613" s="374"/>
      <c r="BW613" s="374"/>
      <c r="BX613" s="374"/>
      <c r="BY613" s="374"/>
      <c r="BZ613" s="374"/>
      <c r="CA613" s="374"/>
      <c r="CB613" s="374"/>
      <c r="CC613" s="374"/>
      <c r="CD613" s="374"/>
      <c r="CE613" s="374"/>
      <c r="CF613" s="374"/>
      <c r="CG613" s="374"/>
      <c r="CH613" s="374"/>
      <c r="CI613" s="374"/>
      <c r="CJ613" s="374"/>
      <c r="CK613" s="374"/>
      <c r="CL613" s="374"/>
      <c r="CM613" s="374"/>
      <c r="CN613" s="374"/>
      <c r="CO613" s="374"/>
      <c r="CP613" s="374"/>
      <c r="CQ613" s="374"/>
      <c r="CR613" s="374"/>
      <c r="CS613" s="374"/>
      <c r="CT613" s="374"/>
      <c r="CU613" s="374"/>
      <c r="CV613" s="374"/>
      <c r="CW613" s="374"/>
      <c r="CX613" s="374"/>
      <c r="CY613" s="374"/>
      <c r="CZ613" s="374"/>
    </row>
    <row r="614" s="378" customFormat="true" ht="25.15" customHeight="true" x14ac:dyDescent="0.2">
      <c r="C614" s="1074" t="s">
        <v>305</v>
      </c>
      <c r="D614" s="1075"/>
      <c r="E614" s="702">
        <v>1.2042326605031512E-2</v>
      </c>
      <c r="F614" s="652"/>
      <c r="G614" s="652"/>
      <c r="H614" s="1075" t="s">
        <v>322</v>
      </c>
      <c r="I614" s="1075"/>
      <c r="J614" s="703">
        <v>-3.0905248970072344E-3</v>
      </c>
      <c r="K614" s="652"/>
      <c r="L614" s="652"/>
      <c r="M614" s="1075" t="s">
        <v>318</v>
      </c>
      <c r="N614" s="1075"/>
      <c r="O614" s="704">
        <v>1.6420170309626935E-3</v>
      </c>
      <c r="P614" s="652"/>
      <c r="Q614" s="652"/>
      <c r="AC614" s="371"/>
      <c r="AD614" s="371"/>
      <c r="AE614" s="371"/>
      <c r="AF614" s="371"/>
      <c r="AG614" s="371"/>
      <c r="AH614" s="371"/>
      <c r="AI614" s="371"/>
      <c r="AJ614" s="371"/>
      <c r="AK614" s="371"/>
      <c r="AL614" s="371"/>
      <c r="AM614" s="371"/>
      <c r="AN614" s="371"/>
      <c r="AO614" s="371"/>
      <c r="AP614" s="371"/>
      <c r="AQ614" s="371"/>
      <c r="AR614" s="371"/>
      <c r="AS614" s="371"/>
      <c r="AT614" s="371"/>
      <c r="AU614" s="371"/>
      <c r="AV614" s="371"/>
      <c r="AW614" s="371"/>
      <c r="AX614" s="371"/>
      <c r="AY614" s="371"/>
      <c r="AZ614" s="371"/>
      <c r="BA614" s="374"/>
      <c r="BB614" s="450"/>
      <c r="BC614" s="374"/>
      <c r="BD614" s="374"/>
      <c r="BE614" s="374"/>
      <c r="BF614" s="374"/>
      <c r="BG614" s="374"/>
      <c r="BH614" s="374"/>
      <c r="BI614" s="374"/>
      <c r="BJ614" s="374"/>
      <c r="BK614" s="374"/>
      <c r="BL614" s="374"/>
      <c r="BM614" s="374"/>
      <c r="BN614" s="374"/>
      <c r="BO614" s="374"/>
      <c r="BP614" s="374"/>
      <c r="BQ614" s="374"/>
      <c r="BR614" s="374"/>
      <c r="BS614" s="374"/>
      <c r="BT614" s="374"/>
      <c r="BU614" s="374"/>
      <c r="BV614" s="374"/>
      <c r="BW614" s="374"/>
      <c r="BX614" s="374"/>
      <c r="BY614" s="374"/>
      <c r="BZ614" s="374"/>
      <c r="CA614" s="374"/>
      <c r="CB614" s="374"/>
      <c r="CC614" s="374"/>
      <c r="CD614" s="374"/>
      <c r="CE614" s="374"/>
      <c r="CF614" s="374"/>
      <c r="CG614" s="374"/>
      <c r="CH614" s="374"/>
      <c r="CI614" s="374"/>
      <c r="CJ614" s="374"/>
      <c r="CK614" s="374"/>
      <c r="CL614" s="374"/>
      <c r="CM614" s="374"/>
      <c r="CN614" s="374"/>
      <c r="CO614" s="374"/>
      <c r="CP614" s="374"/>
      <c r="CQ614" s="374"/>
      <c r="CR614" s="374"/>
      <c r="CS614" s="374"/>
      <c r="CT614" s="374"/>
      <c r="CU614" s="374"/>
      <c r="CV614" s="374"/>
      <c r="CW614" s="374"/>
      <c r="CX614" s="374"/>
      <c r="CY614" s="374"/>
      <c r="CZ614" s="374"/>
    </row>
    <row r="615" s="378" customFormat="true" ht="25.15" customHeight="true" x14ac:dyDescent="0.2">
      <c r="C615" s="1074" t="s">
        <v>311</v>
      </c>
      <c r="D615" s="1075"/>
      <c r="E615" s="702">
        <v>-1.1371392603995447E-2</v>
      </c>
      <c r="F615" s="652"/>
      <c r="G615" s="652"/>
      <c r="H615" s="1075" t="s">
        <v>329</v>
      </c>
      <c r="I615" s="1075"/>
      <c r="J615" s="703">
        <v>3.0794819287904562E-3</v>
      </c>
      <c r="K615" s="652"/>
      <c r="L615" s="652"/>
      <c r="M615" s="1075" t="s">
        <v>314</v>
      </c>
      <c r="N615" s="1075"/>
      <c r="O615" s="704">
        <v>-1.8662211950909481E-3</v>
      </c>
      <c r="P615" s="652"/>
      <c r="Q615" s="652"/>
      <c r="AC615" s="371"/>
      <c r="AD615" s="371"/>
      <c r="AE615" s="371"/>
      <c r="AF615" s="371"/>
      <c r="AG615" s="371"/>
      <c r="AH615" s="371"/>
      <c r="AI615" s="371"/>
      <c r="AJ615" s="371"/>
      <c r="AK615" s="371"/>
      <c r="AL615" s="371"/>
      <c r="AM615" s="371"/>
      <c r="AN615" s="371"/>
      <c r="AO615" s="371"/>
      <c r="AP615" s="371"/>
      <c r="AQ615" s="371"/>
      <c r="AR615" s="371"/>
      <c r="AS615" s="371"/>
      <c r="AT615" s="371"/>
      <c r="AU615" s="371"/>
      <c r="AV615" s="371"/>
      <c r="AW615" s="371"/>
      <c r="AX615" s="371"/>
      <c r="AY615" s="371"/>
      <c r="AZ615" s="371"/>
      <c r="BA615" s="374"/>
      <c r="BB615" s="450"/>
      <c r="BC615" s="374"/>
      <c r="BD615" s="374"/>
      <c r="BE615" s="374"/>
      <c r="BF615" s="374"/>
      <c r="BG615" s="374"/>
      <c r="BH615" s="374"/>
      <c r="BI615" s="374"/>
      <c r="BJ615" s="374"/>
      <c r="BK615" s="374"/>
      <c r="BL615" s="374"/>
      <c r="BM615" s="374"/>
      <c r="BN615" s="374"/>
      <c r="BO615" s="374"/>
      <c r="BP615" s="374"/>
      <c r="BQ615" s="374"/>
      <c r="BR615" s="374"/>
      <c r="BS615" s="374"/>
      <c r="BT615" s="374"/>
      <c r="BU615" s="374"/>
      <c r="BV615" s="374"/>
      <c r="BW615" s="374"/>
      <c r="BX615" s="374"/>
      <c r="BY615" s="374"/>
      <c r="BZ615" s="374"/>
      <c r="CA615" s="374"/>
      <c r="CB615" s="374"/>
      <c r="CC615" s="374"/>
      <c r="CD615" s="374"/>
      <c r="CE615" s="374"/>
      <c r="CF615" s="374"/>
      <c r="CG615" s="374"/>
      <c r="CH615" s="374"/>
      <c r="CI615" s="374"/>
      <c r="CJ615" s="374"/>
      <c r="CK615" s="374"/>
      <c r="CL615" s="374"/>
      <c r="CM615" s="374"/>
      <c r="CN615" s="374"/>
      <c r="CO615" s="374"/>
      <c r="CP615" s="374"/>
      <c r="CQ615" s="374"/>
      <c r="CR615" s="374"/>
      <c r="CS615" s="374"/>
      <c r="CT615" s="374"/>
      <c r="CU615" s="374"/>
      <c r="CV615" s="374"/>
      <c r="CW615" s="374"/>
      <c r="CX615" s="374"/>
      <c r="CY615" s="374"/>
      <c r="CZ615" s="374"/>
    </row>
    <row r="616" s="378" customFormat="true" ht="25.15" customHeight="true" x14ac:dyDescent="0.2">
      <c r="C616" s="1074" t="s">
        <v>322</v>
      </c>
      <c r="D616" s="1075"/>
      <c r="E616" s="702">
        <v>-5.1352599037766478E-3</v>
      </c>
      <c r="F616" s="652"/>
      <c r="G616" s="652"/>
      <c r="H616" s="1075" t="s">
        <v>306</v>
      </c>
      <c r="I616" s="1075"/>
      <c r="J616" s="703">
        <v>2.5034490711451803E-2</v>
      </c>
      <c r="K616" s="652"/>
      <c r="L616" s="652"/>
      <c r="M616" s="1075" t="s">
        <v>326</v>
      </c>
      <c r="N616" s="1075"/>
      <c r="O616" s="704">
        <v>1.2713192945633821E-3</v>
      </c>
      <c r="P616" s="652"/>
      <c r="Q616" s="652"/>
      <c r="AC616" s="371"/>
      <c r="AD616" s="371"/>
      <c r="AE616" s="371"/>
      <c r="AF616" s="371"/>
      <c r="AG616" s="371"/>
      <c r="AH616" s="371"/>
      <c r="AI616" s="371"/>
      <c r="AJ616" s="371"/>
      <c r="AK616" s="371"/>
      <c r="AL616" s="371"/>
      <c r="AM616" s="371"/>
      <c r="AN616" s="371"/>
      <c r="AO616" s="371"/>
      <c r="AP616" s="371"/>
      <c r="AQ616" s="371"/>
      <c r="AR616" s="371"/>
      <c r="AS616" s="371"/>
      <c r="AT616" s="371"/>
      <c r="AU616" s="371"/>
      <c r="AV616" s="371"/>
      <c r="AW616" s="371"/>
      <c r="AX616" s="371"/>
      <c r="AY616" s="371"/>
      <c r="AZ616" s="371"/>
      <c r="BA616" s="374"/>
      <c r="BB616" s="450"/>
      <c r="BC616" s="374"/>
      <c r="BD616" s="374"/>
      <c r="BE616" s="374"/>
      <c r="BF616" s="374"/>
      <c r="BG616" s="374"/>
      <c r="BH616" s="374"/>
      <c r="BI616" s="374"/>
      <c r="BJ616" s="374"/>
      <c r="BK616" s="374"/>
      <c r="BL616" s="374"/>
      <c r="BM616" s="374"/>
      <c r="BN616" s="374"/>
      <c r="BO616" s="374"/>
      <c r="BP616" s="374"/>
      <c r="BQ616" s="374"/>
      <c r="BR616" s="374"/>
      <c r="BS616" s="374"/>
      <c r="BT616" s="374"/>
      <c r="BU616" s="374"/>
      <c r="BV616" s="374"/>
      <c r="BW616" s="374"/>
      <c r="BX616" s="374"/>
      <c r="BY616" s="374"/>
      <c r="BZ616" s="374"/>
      <c r="CA616" s="374"/>
      <c r="CB616" s="374"/>
      <c r="CC616" s="374"/>
      <c r="CD616" s="374"/>
      <c r="CE616" s="374"/>
      <c r="CF616" s="374"/>
      <c r="CG616" s="374"/>
      <c r="CH616" s="374"/>
      <c r="CI616" s="374"/>
      <c r="CJ616" s="374"/>
      <c r="CK616" s="374"/>
      <c r="CL616" s="374"/>
      <c r="CM616" s="374"/>
      <c r="CN616" s="374"/>
      <c r="CO616" s="374"/>
      <c r="CP616" s="374"/>
      <c r="CQ616" s="374"/>
      <c r="CR616" s="374"/>
      <c r="CS616" s="374"/>
      <c r="CT616" s="374"/>
      <c r="CU616" s="374"/>
      <c r="CV616" s="374"/>
      <c r="CW616" s="374"/>
      <c r="CX616" s="374"/>
      <c r="CY616" s="374"/>
      <c r="CZ616" s="374"/>
    </row>
    <row r="617" s="378" customFormat="true" ht="25.15" customHeight="true" x14ac:dyDescent="0.2">
      <c r="C617" s="1074" t="s">
        <v>329</v>
      </c>
      <c r="D617" s="1075"/>
      <c r="E617" s="702">
        <v>-1.6572218141689573E-3</v>
      </c>
      <c r="F617" s="652"/>
      <c r="G617" s="652"/>
      <c r="H617" s="1075" t="s">
        <v>313</v>
      </c>
      <c r="I617" s="1075"/>
      <c r="J617" s="703">
        <v>-2.8040333197329723E-2</v>
      </c>
      <c r="K617" s="652"/>
      <c r="L617" s="652"/>
      <c r="M617" s="1075" t="s">
        <v>331</v>
      </c>
      <c r="N617" s="1075"/>
      <c r="O617" s="704">
        <v>-1.1245831331477287E-3</v>
      </c>
      <c r="P617" s="652"/>
      <c r="Q617" s="652"/>
      <c r="AC617" s="371"/>
      <c r="AD617" s="371"/>
      <c r="AE617" s="371"/>
      <c r="AF617" s="371"/>
      <c r="AG617" s="371"/>
      <c r="AH617" s="371"/>
      <c r="AI617" s="371"/>
      <c r="AJ617" s="371"/>
      <c r="AK617" s="371"/>
      <c r="AL617" s="371"/>
      <c r="AM617" s="371"/>
      <c r="AN617" s="371"/>
      <c r="AO617" s="371"/>
      <c r="AP617" s="371"/>
      <c r="AQ617" s="371"/>
      <c r="AR617" s="371"/>
      <c r="AS617" s="371"/>
      <c r="AT617" s="371"/>
      <c r="AU617" s="371"/>
      <c r="AV617" s="371"/>
      <c r="AW617" s="371"/>
      <c r="AX617" s="371"/>
      <c r="AY617" s="371"/>
      <c r="AZ617" s="371"/>
      <c r="BA617" s="374"/>
      <c r="BB617" s="450"/>
      <c r="BC617" s="374"/>
      <c r="BD617" s="374"/>
      <c r="BE617" s="374"/>
      <c r="BF617" s="374"/>
      <c r="BG617" s="374"/>
      <c r="BH617" s="374"/>
      <c r="BI617" s="374"/>
      <c r="BJ617" s="374"/>
      <c r="BK617" s="374"/>
      <c r="BL617" s="374"/>
      <c r="BM617" s="374"/>
      <c r="BN617" s="374"/>
      <c r="BO617" s="374"/>
      <c r="BP617" s="374"/>
      <c r="BQ617" s="374"/>
      <c r="BR617" s="374"/>
      <c r="BS617" s="374"/>
      <c r="BT617" s="374"/>
      <c r="BU617" s="374"/>
      <c r="BV617" s="374"/>
      <c r="BW617" s="374"/>
      <c r="BX617" s="374"/>
      <c r="BY617" s="374"/>
      <c r="BZ617" s="374"/>
      <c r="CA617" s="374"/>
      <c r="CB617" s="374"/>
      <c r="CC617" s="374"/>
      <c r="CD617" s="374"/>
      <c r="CE617" s="374"/>
      <c r="CF617" s="374"/>
      <c r="CG617" s="374"/>
      <c r="CH617" s="374"/>
      <c r="CI617" s="374"/>
      <c r="CJ617" s="374"/>
      <c r="CK617" s="374"/>
      <c r="CL617" s="374"/>
      <c r="CM617" s="374"/>
      <c r="CN617" s="374"/>
      <c r="CO617" s="374"/>
      <c r="CP617" s="374"/>
      <c r="CQ617" s="374"/>
      <c r="CR617" s="374"/>
      <c r="CS617" s="374"/>
      <c r="CT617" s="374"/>
      <c r="CU617" s="374"/>
      <c r="CV617" s="374"/>
      <c r="CW617" s="374"/>
      <c r="CX617" s="374"/>
      <c r="CY617" s="374"/>
      <c r="CZ617" s="374"/>
    </row>
    <row r="618" s="378" customFormat="true" ht="25.15" customHeight="true" x14ac:dyDescent="0.2">
      <c r="C618" s="1074" t="s">
        <v>306</v>
      </c>
      <c r="D618" s="1075"/>
      <c r="E618" s="702">
        <v>3.3563171862358743E-2</v>
      </c>
      <c r="F618" s="652"/>
      <c r="G618" s="652"/>
      <c r="H618" s="1075" t="s">
        <v>318</v>
      </c>
      <c r="I618" s="1075"/>
      <c r="J618" s="703">
        <v>-6.1997876888021516E-3</v>
      </c>
      <c r="K618" s="652"/>
      <c r="L618" s="652"/>
      <c r="M618" s="1075" t="s">
        <v>341</v>
      </c>
      <c r="N618" s="1075"/>
      <c r="O618" s="704">
        <v>-5.9070961844480332E-4</v>
      </c>
      <c r="P618" s="652"/>
      <c r="Q618" s="652"/>
      <c r="AC618" s="371"/>
      <c r="AD618" s="371"/>
      <c r="AE618" s="371"/>
      <c r="AF618" s="371"/>
      <c r="AG618" s="371"/>
      <c r="AH618" s="371"/>
      <c r="AI618" s="371"/>
      <c r="AJ618" s="371"/>
      <c r="AK618" s="371"/>
      <c r="AL618" s="371"/>
      <c r="AM618" s="371"/>
      <c r="AN618" s="371"/>
      <c r="AO618" s="371"/>
      <c r="AP618" s="371"/>
      <c r="AQ618" s="371"/>
      <c r="AR618" s="371"/>
      <c r="AS618" s="371"/>
      <c r="AT618" s="371"/>
      <c r="AU618" s="371"/>
      <c r="AV618" s="371"/>
      <c r="AW618" s="371"/>
      <c r="AX618" s="371"/>
      <c r="AY618" s="371"/>
      <c r="AZ618" s="371"/>
      <c r="BA618" s="374"/>
      <c r="BB618" s="450"/>
      <c r="BC618" s="374"/>
      <c r="BD618" s="374"/>
      <c r="BE618" s="374"/>
      <c r="BF618" s="374"/>
      <c r="BG618" s="374"/>
      <c r="BH618" s="374"/>
      <c r="BI618" s="374"/>
      <c r="BJ618" s="374"/>
      <c r="BK618" s="374"/>
      <c r="BL618" s="374"/>
      <c r="BM618" s="374"/>
      <c r="BN618" s="374"/>
      <c r="BO618" s="374"/>
      <c r="BP618" s="374"/>
      <c r="BQ618" s="374"/>
      <c r="BR618" s="374"/>
      <c r="BS618" s="374"/>
      <c r="BT618" s="374"/>
      <c r="BU618" s="374"/>
      <c r="BV618" s="374"/>
      <c r="BW618" s="374"/>
      <c r="BX618" s="374"/>
      <c r="BY618" s="374"/>
      <c r="BZ618" s="374"/>
      <c r="CA618" s="374"/>
      <c r="CB618" s="374"/>
      <c r="CC618" s="374"/>
      <c r="CD618" s="374"/>
      <c r="CE618" s="374"/>
      <c r="CF618" s="374"/>
      <c r="CG618" s="374"/>
      <c r="CH618" s="374"/>
      <c r="CI618" s="374"/>
      <c r="CJ618" s="374"/>
      <c r="CK618" s="374"/>
      <c r="CL618" s="374"/>
      <c r="CM618" s="374"/>
      <c r="CN618" s="374"/>
      <c r="CO618" s="374"/>
      <c r="CP618" s="374"/>
      <c r="CQ618" s="374"/>
      <c r="CR618" s="374"/>
      <c r="CS618" s="374"/>
      <c r="CT618" s="374"/>
      <c r="CU618" s="374"/>
      <c r="CV618" s="374"/>
      <c r="CW618" s="374"/>
      <c r="CX618" s="374"/>
      <c r="CY618" s="374"/>
      <c r="CZ618" s="374"/>
    </row>
    <row r="619" s="378" customFormat="true" ht="25.15" customHeight="true" x14ac:dyDescent="0.2">
      <c r="C619" s="1074" t="s">
        <v>313</v>
      </c>
      <c r="D619" s="1075"/>
      <c r="E619" s="702">
        <v>-2.8858613216483694E-2</v>
      </c>
      <c r="F619" s="652"/>
      <c r="G619" s="652"/>
      <c r="H619" s="1075" t="s">
        <v>314</v>
      </c>
      <c r="I619" s="1075"/>
      <c r="J619" s="703">
        <v>-1.5271714166840132E-4</v>
      </c>
      <c r="K619" s="652"/>
      <c r="L619" s="652"/>
      <c r="M619" s="1075" t="s">
        <v>343</v>
      </c>
      <c r="N619" s="1075"/>
      <c r="O619" s="704">
        <v>-2.4316160677714368E-4</v>
      </c>
      <c r="P619" s="652"/>
      <c r="Q619" s="652"/>
      <c r="AC619" s="371"/>
      <c r="AD619" s="371"/>
      <c r="AE619" s="371"/>
      <c r="AF619" s="371"/>
      <c r="AG619" s="371"/>
      <c r="AH619" s="371"/>
      <c r="AI619" s="371"/>
      <c r="AJ619" s="371"/>
      <c r="AK619" s="371"/>
      <c r="AL619" s="371"/>
      <c r="AM619" s="371"/>
      <c r="AN619" s="371"/>
      <c r="AO619" s="371"/>
      <c r="AP619" s="371"/>
      <c r="AQ619" s="371"/>
      <c r="AR619" s="371"/>
      <c r="AS619" s="371"/>
      <c r="AT619" s="371"/>
      <c r="AU619" s="371"/>
      <c r="AV619" s="371"/>
      <c r="AW619" s="371"/>
      <c r="AX619" s="371"/>
      <c r="AY619" s="371"/>
      <c r="AZ619" s="371"/>
      <c r="BA619" s="374"/>
      <c r="BB619" s="450"/>
      <c r="BC619" s="374"/>
      <c r="BD619" s="374"/>
      <c r="BE619" s="374"/>
      <c r="BF619" s="374"/>
      <c r="BG619" s="374"/>
      <c r="BH619" s="374"/>
      <c r="BI619" s="374"/>
      <c r="BJ619" s="374"/>
      <c r="BK619" s="374"/>
      <c r="BL619" s="374"/>
      <c r="BM619" s="374"/>
      <c r="BN619" s="374"/>
      <c r="BO619" s="374"/>
      <c r="BP619" s="374"/>
      <c r="BQ619" s="374"/>
      <c r="BR619" s="374"/>
      <c r="BS619" s="374"/>
      <c r="BT619" s="374"/>
      <c r="BU619" s="374"/>
      <c r="BV619" s="374"/>
      <c r="BW619" s="374"/>
      <c r="BX619" s="374"/>
      <c r="BY619" s="374"/>
      <c r="BZ619" s="374"/>
      <c r="CA619" s="374"/>
      <c r="CB619" s="374"/>
      <c r="CC619" s="374"/>
      <c r="CD619" s="374"/>
      <c r="CE619" s="374"/>
      <c r="CF619" s="374"/>
      <c r="CG619" s="374"/>
      <c r="CH619" s="374"/>
      <c r="CI619" s="374"/>
      <c r="CJ619" s="374"/>
      <c r="CK619" s="374"/>
      <c r="CL619" s="374"/>
      <c r="CM619" s="374"/>
      <c r="CN619" s="374"/>
      <c r="CO619" s="374"/>
      <c r="CP619" s="374"/>
      <c r="CQ619" s="374"/>
      <c r="CR619" s="374"/>
      <c r="CS619" s="374"/>
      <c r="CT619" s="374"/>
      <c r="CU619" s="374"/>
      <c r="CV619" s="374"/>
      <c r="CW619" s="374"/>
      <c r="CX619" s="374"/>
      <c r="CY619" s="374"/>
      <c r="CZ619" s="374"/>
    </row>
    <row r="620" s="378" customFormat="true" ht="25.15" customHeight="true" x14ac:dyDescent="0.2">
      <c r="C620" s="1074" t="s">
        <v>318</v>
      </c>
      <c r="D620" s="1075"/>
      <c r="E620" s="702">
        <v>-1.3915320797270675E-2</v>
      </c>
      <c r="F620" s="652"/>
      <c r="G620" s="652"/>
      <c r="H620" s="1075" t="s">
        <v>326</v>
      </c>
      <c r="I620" s="1075"/>
      <c r="J620" s="703">
        <v>4.8304995498518429E-4</v>
      </c>
      <c r="K620" s="652"/>
      <c r="L620" s="652"/>
      <c r="M620" s="1075" t="s">
        <v>289</v>
      </c>
      <c r="N620" s="1075"/>
      <c r="O620" s="704">
        <v>6.5499136387502542E-3</v>
      </c>
      <c r="P620" s="652"/>
      <c r="Q620" s="652"/>
      <c r="AC620" s="371"/>
      <c r="AD620" s="371"/>
      <c r="AE620" s="371"/>
      <c r="AF620" s="371"/>
      <c r="AG620" s="371"/>
      <c r="AH620" s="371"/>
      <c r="AI620" s="371"/>
      <c r="AJ620" s="371"/>
      <c r="AK620" s="371"/>
      <c r="AL620" s="371"/>
      <c r="AM620" s="371"/>
      <c r="AN620" s="371"/>
      <c r="AO620" s="371"/>
      <c r="AP620" s="371"/>
      <c r="AQ620" s="371"/>
      <c r="AR620" s="371"/>
      <c r="AS620" s="371"/>
      <c r="AT620" s="371"/>
      <c r="AU620" s="371"/>
      <c r="AV620" s="371"/>
      <c r="AW620" s="371"/>
      <c r="AX620" s="371"/>
      <c r="AY620" s="371"/>
      <c r="AZ620" s="371"/>
      <c r="BA620" s="374"/>
      <c r="BB620" s="450"/>
      <c r="BC620" s="374"/>
      <c r="BD620" s="374"/>
      <c r="BE620" s="374"/>
      <c r="BF620" s="374"/>
      <c r="BG620" s="374"/>
      <c r="BH620" s="374"/>
      <c r="BI620" s="374"/>
      <c r="BJ620" s="374"/>
      <c r="BK620" s="374"/>
      <c r="BL620" s="374"/>
      <c r="BM620" s="374"/>
      <c r="BN620" s="374"/>
      <c r="BO620" s="374"/>
      <c r="BP620" s="374"/>
      <c r="BQ620" s="374"/>
      <c r="BR620" s="374"/>
      <c r="BS620" s="374"/>
      <c r="BT620" s="374"/>
      <c r="BU620" s="374"/>
      <c r="BV620" s="374"/>
      <c r="BW620" s="374"/>
      <c r="BX620" s="374"/>
      <c r="BY620" s="374"/>
      <c r="BZ620" s="374"/>
      <c r="CA620" s="374"/>
      <c r="CB620" s="374"/>
      <c r="CC620" s="374"/>
      <c r="CD620" s="374"/>
      <c r="CE620" s="374"/>
      <c r="CF620" s="374"/>
      <c r="CG620" s="374"/>
      <c r="CH620" s="374"/>
      <c r="CI620" s="374"/>
      <c r="CJ620" s="374"/>
      <c r="CK620" s="374"/>
      <c r="CL620" s="374"/>
      <c r="CM620" s="374"/>
      <c r="CN620" s="374"/>
      <c r="CO620" s="374"/>
      <c r="CP620" s="374"/>
      <c r="CQ620" s="374"/>
      <c r="CR620" s="374"/>
      <c r="CS620" s="374"/>
      <c r="CT620" s="374"/>
      <c r="CU620" s="374"/>
      <c r="CV620" s="374"/>
      <c r="CW620" s="374"/>
      <c r="CX620" s="374"/>
      <c r="CY620" s="374"/>
      <c r="CZ620" s="374"/>
    </row>
    <row r="621" s="378" customFormat="true" ht="25.15" customHeight="true" x14ac:dyDescent="0.2">
      <c r="C621" s="1074" t="s">
        <v>314</v>
      </c>
      <c r="D621" s="1075"/>
      <c r="E621" s="702">
        <v>-6.0674936212867913E-3</v>
      </c>
      <c r="F621" s="652"/>
      <c r="G621" s="652"/>
      <c r="H621" s="1075" t="s">
        <v>331</v>
      </c>
      <c r="I621" s="1075"/>
      <c r="J621" s="703">
        <v>-4.5253309629157462E-4</v>
      </c>
      <c r="K621" s="652"/>
      <c r="L621" s="652"/>
      <c r="M621" s="1075" t="s">
        <v>292</v>
      </c>
      <c r="N621" s="1075"/>
      <c r="O621" s="704">
        <v>-6.0003789070465731E-3</v>
      </c>
      <c r="P621" s="652"/>
      <c r="Q621" s="652"/>
      <c r="AC621" s="371"/>
      <c r="AD621" s="371"/>
      <c r="AE621" s="371"/>
      <c r="AF621" s="371"/>
      <c r="AG621" s="371"/>
      <c r="AH621" s="371"/>
      <c r="AI621" s="371"/>
      <c r="AJ621" s="371"/>
      <c r="AK621" s="371"/>
      <c r="AL621" s="371"/>
      <c r="AM621" s="371"/>
      <c r="AN621" s="371"/>
      <c r="AO621" s="371"/>
      <c r="AP621" s="371"/>
      <c r="AQ621" s="371"/>
      <c r="AR621" s="371"/>
      <c r="AS621" s="371"/>
      <c r="AT621" s="371"/>
      <c r="AU621" s="371"/>
      <c r="AV621" s="371"/>
      <c r="AW621" s="371"/>
      <c r="AX621" s="371"/>
      <c r="AY621" s="371"/>
      <c r="AZ621" s="371"/>
      <c r="BA621" s="374"/>
      <c r="BB621" s="450"/>
      <c r="BC621" s="374"/>
      <c r="BD621" s="374"/>
      <c r="BE621" s="374"/>
      <c r="BF621" s="374"/>
      <c r="BG621" s="374"/>
      <c r="BH621" s="374"/>
      <c r="BI621" s="374"/>
      <c r="BJ621" s="374"/>
      <c r="BK621" s="374"/>
      <c r="BL621" s="374"/>
      <c r="BM621" s="374"/>
      <c r="BN621" s="374"/>
      <c r="BO621" s="374"/>
      <c r="BP621" s="374"/>
      <c r="BQ621" s="374"/>
      <c r="BR621" s="374"/>
      <c r="BS621" s="374"/>
      <c r="BT621" s="374"/>
      <c r="BU621" s="374"/>
      <c r="BV621" s="374"/>
      <c r="BW621" s="374"/>
      <c r="BX621" s="374"/>
      <c r="BY621" s="374"/>
      <c r="BZ621" s="374"/>
      <c r="CA621" s="374"/>
      <c r="CB621" s="374"/>
      <c r="CC621" s="374"/>
      <c r="CD621" s="374"/>
      <c r="CE621" s="374"/>
      <c r="CF621" s="374"/>
      <c r="CG621" s="374"/>
      <c r="CH621" s="374"/>
      <c r="CI621" s="374"/>
      <c r="CJ621" s="374"/>
      <c r="CK621" s="374"/>
      <c r="CL621" s="374"/>
      <c r="CM621" s="374"/>
      <c r="CN621" s="374"/>
      <c r="CO621" s="374"/>
      <c r="CP621" s="374"/>
      <c r="CQ621" s="374"/>
      <c r="CR621" s="374"/>
      <c r="CS621" s="374"/>
      <c r="CT621" s="374"/>
      <c r="CU621" s="374"/>
      <c r="CV621" s="374"/>
      <c r="CW621" s="374"/>
      <c r="CX621" s="374"/>
      <c r="CY621" s="374"/>
      <c r="CZ621" s="374"/>
    </row>
    <row r="622" s="378" customFormat="true" ht="25.15" customHeight="true" x14ac:dyDescent="0.2">
      <c r="C622" s="1074" t="s">
        <v>326</v>
      </c>
      <c r="D622" s="1075"/>
      <c r="E622" s="702">
        <v>5.1936660327968212E-3</v>
      </c>
      <c r="F622" s="652"/>
      <c r="G622" s="652"/>
      <c r="H622" s="1075" t="s">
        <v>341</v>
      </c>
      <c r="I622" s="1075"/>
      <c r="J622" s="703">
        <v>-1.914287426300129E-4</v>
      </c>
      <c r="K622" s="652"/>
      <c r="L622" s="652"/>
      <c r="M622" s="1075" t="s">
        <v>321</v>
      </c>
      <c r="N622" s="1075"/>
      <c r="O622" s="704">
        <v>-5.5801355218786043E-4</v>
      </c>
      <c r="P622" s="652"/>
      <c r="Q622" s="652"/>
      <c r="AC622" s="371"/>
      <c r="AD622" s="371"/>
      <c r="AE622" s="371"/>
      <c r="AF622" s="371"/>
      <c r="AG622" s="371"/>
      <c r="AH622" s="371"/>
      <c r="AI622" s="371"/>
      <c r="AJ622" s="371"/>
      <c r="AK622" s="371"/>
      <c r="AL622" s="371"/>
      <c r="AM622" s="371"/>
      <c r="AN622" s="371"/>
      <c r="AO622" s="371"/>
      <c r="AP622" s="371"/>
      <c r="AQ622" s="371"/>
      <c r="AR622" s="371"/>
      <c r="AS622" s="371"/>
      <c r="AT622" s="371"/>
      <c r="AU622" s="371"/>
      <c r="AV622" s="371"/>
      <c r="AW622" s="371"/>
      <c r="AX622" s="371"/>
      <c r="AY622" s="371"/>
      <c r="AZ622" s="371"/>
      <c r="BA622" s="374"/>
      <c r="BB622" s="450"/>
      <c r="BC622" s="374"/>
      <c r="BD622" s="374"/>
      <c r="BE622" s="374"/>
      <c r="BF622" s="374"/>
      <c r="BG622" s="374"/>
      <c r="BH622" s="374"/>
      <c r="BI622" s="374"/>
      <c r="BJ622" s="374"/>
      <c r="BK622" s="374"/>
      <c r="BL622" s="374"/>
      <c r="BM622" s="374"/>
      <c r="BN622" s="374"/>
      <c r="BO622" s="374"/>
      <c r="BP622" s="374"/>
      <c r="BQ622" s="374"/>
      <c r="BR622" s="374"/>
      <c r="BS622" s="374"/>
      <c r="BT622" s="374"/>
      <c r="BU622" s="374"/>
      <c r="BV622" s="374"/>
      <c r="BW622" s="374"/>
      <c r="BX622" s="374"/>
      <c r="BY622" s="374"/>
      <c r="BZ622" s="374"/>
      <c r="CA622" s="374"/>
      <c r="CB622" s="374"/>
      <c r="CC622" s="374"/>
      <c r="CD622" s="374"/>
      <c r="CE622" s="374"/>
      <c r="CF622" s="374"/>
      <c r="CG622" s="374"/>
      <c r="CH622" s="374"/>
      <c r="CI622" s="374"/>
      <c r="CJ622" s="374"/>
      <c r="CK622" s="374"/>
      <c r="CL622" s="374"/>
      <c r="CM622" s="374"/>
      <c r="CN622" s="374"/>
      <c r="CO622" s="374"/>
      <c r="CP622" s="374"/>
      <c r="CQ622" s="374"/>
      <c r="CR622" s="374"/>
      <c r="CS622" s="374"/>
      <c r="CT622" s="374"/>
      <c r="CU622" s="374"/>
      <c r="CV622" s="374"/>
      <c r="CW622" s="374"/>
      <c r="CX622" s="374"/>
      <c r="CY622" s="374"/>
      <c r="CZ622" s="374"/>
    </row>
    <row r="623" s="378" customFormat="true" ht="25.15" customHeight="true" x14ac:dyDescent="0.2">
      <c r="C623" s="1074" t="s">
        <v>331</v>
      </c>
      <c r="D623" s="1075"/>
      <c r="E623" s="702">
        <v>-4.8348733809898767E-3</v>
      </c>
      <c r="F623" s="652"/>
      <c r="G623" s="652"/>
      <c r="H623" s="1075" t="s">
        <v>289</v>
      </c>
      <c r="I623" s="1075"/>
      <c r="J623" s="703">
        <v>3.9639999974939666E-2</v>
      </c>
      <c r="K623" s="652"/>
      <c r="L623" s="652"/>
      <c r="M623" s="1075" t="s">
        <v>334</v>
      </c>
      <c r="N623" s="1075"/>
      <c r="O623" s="704">
        <v>-9.6702627166997336E-4</v>
      </c>
      <c r="P623" s="652"/>
      <c r="Q623" s="652"/>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4"/>
      <c r="BB623" s="450"/>
      <c r="BC623" s="374"/>
      <c r="BD623" s="374"/>
      <c r="BE623" s="374"/>
      <c r="BF623" s="374"/>
      <c r="BG623" s="374"/>
      <c r="BH623" s="374"/>
      <c r="BI623" s="374"/>
      <c r="BJ623" s="374"/>
      <c r="BK623" s="374"/>
      <c r="BL623" s="374"/>
      <c r="BM623" s="374"/>
      <c r="BN623" s="374"/>
      <c r="BO623" s="374"/>
      <c r="BP623" s="374"/>
      <c r="BQ623" s="374"/>
      <c r="BR623" s="374"/>
      <c r="BS623" s="374"/>
      <c r="BT623" s="374"/>
      <c r="BU623" s="374"/>
      <c r="BV623" s="374"/>
      <c r="BW623" s="374"/>
      <c r="BX623" s="374"/>
      <c r="BY623" s="374"/>
      <c r="BZ623" s="374"/>
      <c r="CA623" s="374"/>
      <c r="CB623" s="374"/>
      <c r="CC623" s="374"/>
      <c r="CD623" s="374"/>
      <c r="CE623" s="374"/>
      <c r="CF623" s="374"/>
      <c r="CG623" s="374"/>
      <c r="CH623" s="374"/>
      <c r="CI623" s="374"/>
      <c r="CJ623" s="374"/>
      <c r="CK623" s="374"/>
      <c r="CL623" s="374"/>
      <c r="CM623" s="374"/>
      <c r="CN623" s="374"/>
      <c r="CO623" s="374"/>
      <c r="CP623" s="374"/>
      <c r="CQ623" s="374"/>
      <c r="CR623" s="374"/>
      <c r="CS623" s="374"/>
      <c r="CT623" s="374"/>
      <c r="CU623" s="374"/>
      <c r="CV623" s="374"/>
      <c r="CW623" s="374"/>
      <c r="CX623" s="374"/>
      <c r="CY623" s="374"/>
      <c r="CZ623" s="374"/>
    </row>
    <row r="624" s="378" customFormat="true" ht="25.15" customHeight="true" x14ac:dyDescent="0.2">
      <c r="C624" s="1074" t="s">
        <v>341</v>
      </c>
      <c r="D624" s="1075"/>
      <c r="E624" s="702">
        <v>-1.8231786864568225E-3</v>
      </c>
      <c r="F624" s="652"/>
      <c r="G624" s="652"/>
      <c r="H624" s="1075" t="s">
        <v>292</v>
      </c>
      <c r="I624" s="1075"/>
      <c r="J624" s="703">
        <v>-3.7137897386362272E-2</v>
      </c>
      <c r="K624" s="652"/>
      <c r="L624" s="652"/>
      <c r="M624" s="1075" t="s">
        <v>297</v>
      </c>
      <c r="N624" s="1075"/>
      <c r="O624" s="704">
        <v>4.1614682608027091E-3</v>
      </c>
      <c r="P624" s="652"/>
      <c r="Q624" s="652"/>
      <c r="AC624" s="371"/>
      <c r="AD624" s="371"/>
      <c r="AE624" s="371"/>
      <c r="AF624" s="371"/>
      <c r="AG624" s="371"/>
      <c r="AH624" s="371"/>
      <c r="AI624" s="371"/>
      <c r="AJ624" s="371"/>
      <c r="AK624" s="371"/>
      <c r="AL624" s="371"/>
      <c r="AM624" s="371"/>
      <c r="AN624" s="371"/>
      <c r="AO624" s="371"/>
      <c r="AP624" s="371"/>
      <c r="AQ624" s="371"/>
      <c r="AR624" s="371"/>
      <c r="AS624" s="371"/>
      <c r="AT624" s="371"/>
      <c r="AU624" s="371"/>
      <c r="AV624" s="371"/>
      <c r="AW624" s="371"/>
      <c r="AX624" s="371"/>
      <c r="AY624" s="371"/>
      <c r="AZ624" s="371"/>
      <c r="BA624" s="374"/>
      <c r="BB624" s="450"/>
      <c r="BC624" s="374"/>
      <c r="BD624" s="374"/>
      <c r="BE624" s="374"/>
      <c r="BF624" s="374"/>
      <c r="BG624" s="374"/>
      <c r="BH624" s="374"/>
      <c r="BI624" s="374"/>
      <c r="BJ624" s="374"/>
      <c r="BK624" s="374"/>
      <c r="BL624" s="374"/>
      <c r="BM624" s="374"/>
      <c r="BN624" s="374"/>
      <c r="BO624" s="374"/>
      <c r="BP624" s="374"/>
      <c r="BQ624" s="374"/>
      <c r="BR624" s="374"/>
      <c r="BS624" s="374"/>
      <c r="BT624" s="374"/>
      <c r="BU624" s="374"/>
      <c r="BV624" s="374"/>
      <c r="BW624" s="374"/>
      <c r="BX624" s="374"/>
      <c r="BY624" s="374"/>
      <c r="BZ624" s="374"/>
      <c r="CA624" s="374"/>
      <c r="CB624" s="374"/>
      <c r="CC624" s="374"/>
      <c r="CD624" s="374"/>
      <c r="CE624" s="374"/>
      <c r="CF624" s="374"/>
      <c r="CG624" s="374"/>
      <c r="CH624" s="374"/>
      <c r="CI624" s="374"/>
      <c r="CJ624" s="374"/>
      <c r="CK624" s="374"/>
      <c r="CL624" s="374"/>
      <c r="CM624" s="374"/>
      <c r="CN624" s="374"/>
      <c r="CO624" s="374"/>
      <c r="CP624" s="374"/>
      <c r="CQ624" s="374"/>
      <c r="CR624" s="374"/>
      <c r="CS624" s="374"/>
      <c r="CT624" s="374"/>
      <c r="CU624" s="374"/>
      <c r="CV624" s="374"/>
      <c r="CW624" s="374"/>
      <c r="CX624" s="374"/>
      <c r="CY624" s="374"/>
      <c r="CZ624" s="374"/>
    </row>
    <row r="625" s="378" customFormat="true" ht="25.15" customHeight="true" x14ac:dyDescent="0.2">
      <c r="C625" s="1074" t="s">
        <v>343</v>
      </c>
      <c r="D625" s="1075"/>
      <c r="E625" s="702">
        <v>-6.2384766408661455E-4</v>
      </c>
      <c r="F625" s="652"/>
      <c r="G625" s="652"/>
      <c r="H625" s="1075" t="s">
        <v>321</v>
      </c>
      <c r="I625" s="1075"/>
      <c r="J625" s="703">
        <v>-1.2800091642723652E-2</v>
      </c>
      <c r="K625" s="652"/>
      <c r="L625" s="652"/>
      <c r="M625" s="1075" t="s">
        <v>300</v>
      </c>
      <c r="N625" s="1075"/>
      <c r="O625" s="704">
        <v>-3.6336085412240035E-3</v>
      </c>
      <c r="P625" s="652"/>
      <c r="Q625" s="652"/>
      <c r="AC625" s="371"/>
      <c r="AD625" s="371"/>
      <c r="AE625" s="371"/>
      <c r="AF625" s="371"/>
      <c r="AG625" s="371"/>
      <c r="AH625" s="371"/>
      <c r="AI625" s="371"/>
      <c r="AJ625" s="371"/>
      <c r="AK625" s="371"/>
      <c r="AL625" s="371"/>
      <c r="AM625" s="371"/>
      <c r="AN625" s="371"/>
      <c r="AO625" s="371"/>
      <c r="AP625" s="371"/>
      <c r="AQ625" s="371"/>
      <c r="AR625" s="371"/>
      <c r="AS625" s="371"/>
      <c r="AT625" s="371"/>
      <c r="AU625" s="371"/>
      <c r="AV625" s="371"/>
      <c r="AW625" s="371"/>
      <c r="AX625" s="371"/>
      <c r="AY625" s="371"/>
      <c r="AZ625" s="371"/>
      <c r="BA625" s="374"/>
      <c r="BB625" s="450"/>
      <c r="BC625" s="374"/>
      <c r="BD625" s="374"/>
      <c r="BE625" s="374"/>
      <c r="BF625" s="374"/>
      <c r="BG625" s="374"/>
      <c r="BH625" s="374"/>
      <c r="BI625" s="374"/>
      <c r="BJ625" s="374"/>
      <c r="BK625" s="374"/>
      <c r="BL625" s="374"/>
      <c r="BM625" s="374"/>
      <c r="BN625" s="374"/>
      <c r="BO625" s="374"/>
      <c r="BP625" s="374"/>
      <c r="BQ625" s="374"/>
      <c r="BR625" s="374"/>
      <c r="BS625" s="374"/>
      <c r="BT625" s="374"/>
      <c r="BU625" s="374"/>
      <c r="BV625" s="374"/>
      <c r="BW625" s="374"/>
      <c r="BX625" s="374"/>
      <c r="BY625" s="374"/>
      <c r="BZ625" s="374"/>
      <c r="CA625" s="374"/>
      <c r="CB625" s="374"/>
      <c r="CC625" s="374"/>
      <c r="CD625" s="374"/>
      <c r="CE625" s="374"/>
      <c r="CF625" s="374"/>
      <c r="CG625" s="374"/>
      <c r="CH625" s="374"/>
      <c r="CI625" s="374"/>
      <c r="CJ625" s="374"/>
      <c r="CK625" s="374"/>
      <c r="CL625" s="374"/>
      <c r="CM625" s="374"/>
      <c r="CN625" s="374"/>
      <c r="CO625" s="374"/>
      <c r="CP625" s="374"/>
      <c r="CQ625" s="374"/>
      <c r="CR625" s="374"/>
      <c r="CS625" s="374"/>
      <c r="CT625" s="374"/>
      <c r="CU625" s="374"/>
      <c r="CV625" s="374"/>
      <c r="CW625" s="374"/>
      <c r="CX625" s="374"/>
      <c r="CY625" s="374"/>
      <c r="CZ625" s="374"/>
    </row>
    <row r="626" s="378" customFormat="true" ht="25.15" customHeight="true" x14ac:dyDescent="0.2">
      <c r="C626" s="1074" t="s">
        <v>289</v>
      </c>
      <c r="D626" s="1075"/>
      <c r="E626" s="702">
        <v>4.7370380549289354E-2</v>
      </c>
      <c r="F626" s="652"/>
      <c r="G626" s="652"/>
      <c r="H626" s="1075" t="s">
        <v>334</v>
      </c>
      <c r="I626" s="1075"/>
      <c r="J626" s="703">
        <v>3.1375951185759971E-3</v>
      </c>
      <c r="K626" s="652"/>
      <c r="L626" s="652"/>
      <c r="M626" s="1075" t="s">
        <v>320</v>
      </c>
      <c r="N626" s="1075"/>
      <c r="O626" s="704">
        <v>-1.5792825171871412E-3</v>
      </c>
      <c r="P626" s="652"/>
      <c r="Q626" s="652"/>
      <c r="AC626" s="371"/>
      <c r="AD626" s="371"/>
      <c r="AE626" s="371"/>
      <c r="AF626" s="371"/>
      <c r="AG626" s="371"/>
      <c r="AH626" s="371"/>
      <c r="AI626" s="371"/>
      <c r="AJ626" s="371"/>
      <c r="AK626" s="371"/>
      <c r="AL626" s="371"/>
      <c r="AM626" s="371"/>
      <c r="AN626" s="371"/>
      <c r="AO626" s="371"/>
      <c r="AP626" s="371"/>
      <c r="AQ626" s="371"/>
      <c r="AR626" s="371"/>
      <c r="AS626" s="371"/>
      <c r="AT626" s="371"/>
      <c r="AU626" s="371"/>
      <c r="AV626" s="371"/>
      <c r="AW626" s="371"/>
      <c r="AX626" s="371"/>
      <c r="AY626" s="371"/>
      <c r="AZ626" s="371"/>
      <c r="BA626" s="374"/>
      <c r="BB626" s="450"/>
      <c r="BC626" s="374"/>
      <c r="BD626" s="374"/>
      <c r="BE626" s="374"/>
      <c r="BF626" s="374"/>
      <c r="BG626" s="374"/>
      <c r="BH626" s="374"/>
      <c r="BI626" s="374"/>
      <c r="BJ626" s="374"/>
      <c r="BK626" s="374"/>
      <c r="BL626" s="374"/>
      <c r="BM626" s="374"/>
      <c r="BN626" s="374"/>
      <c r="BO626" s="374"/>
      <c r="BP626" s="374"/>
      <c r="BQ626" s="374"/>
      <c r="BR626" s="374"/>
      <c r="BS626" s="374"/>
      <c r="BT626" s="374"/>
      <c r="BU626" s="374"/>
      <c r="BV626" s="374"/>
      <c r="BW626" s="374"/>
      <c r="BX626" s="374"/>
      <c r="BY626" s="374"/>
      <c r="BZ626" s="374"/>
      <c r="CA626" s="374"/>
      <c r="CB626" s="374"/>
      <c r="CC626" s="374"/>
      <c r="CD626" s="374"/>
      <c r="CE626" s="374"/>
      <c r="CF626" s="374"/>
      <c r="CG626" s="374"/>
      <c r="CH626" s="374"/>
      <c r="CI626" s="374"/>
      <c r="CJ626" s="374"/>
      <c r="CK626" s="374"/>
      <c r="CL626" s="374"/>
      <c r="CM626" s="374"/>
      <c r="CN626" s="374"/>
      <c r="CO626" s="374"/>
      <c r="CP626" s="374"/>
      <c r="CQ626" s="374"/>
      <c r="CR626" s="374"/>
      <c r="CS626" s="374"/>
      <c r="CT626" s="374"/>
      <c r="CU626" s="374"/>
      <c r="CV626" s="374"/>
      <c r="CW626" s="374"/>
      <c r="CX626" s="374"/>
      <c r="CY626" s="374"/>
      <c r="CZ626" s="374"/>
    </row>
    <row r="627" s="378" customFormat="true" ht="25.15" customHeight="true" x14ac:dyDescent="0.2">
      <c r="C627" s="1074" t="s">
        <v>292</v>
      </c>
      <c r="D627" s="1075"/>
      <c r="E627" s="702">
        <v>-3.8137518198022712E-2</v>
      </c>
      <c r="F627" s="652"/>
      <c r="G627" s="652"/>
      <c r="H627" s="1075" t="s">
        <v>297</v>
      </c>
      <c r="I627" s="1075"/>
      <c r="J627" s="703">
        <v>3.3612555535073425E-2</v>
      </c>
      <c r="K627" s="652"/>
      <c r="L627" s="652"/>
      <c r="M627" s="1075" t="s">
        <v>336</v>
      </c>
      <c r="N627" s="1075"/>
      <c r="O627" s="704">
        <v>-9.0323713593227356E-4</v>
      </c>
      <c r="P627" s="652"/>
      <c r="Q627" s="652"/>
      <c r="AC627" s="371"/>
      <c r="AD627" s="371"/>
      <c r="AE627" s="371"/>
      <c r="AF627" s="371"/>
      <c r="AG627" s="371"/>
      <c r="AH627" s="371"/>
      <c r="AI627" s="371"/>
      <c r="AJ627" s="371"/>
      <c r="AK627" s="371"/>
      <c r="AL627" s="371"/>
      <c r="AM627" s="371"/>
      <c r="AN627" s="371"/>
      <c r="AO627" s="371"/>
      <c r="AP627" s="371"/>
      <c r="AQ627" s="371"/>
      <c r="AR627" s="371"/>
      <c r="AS627" s="371"/>
      <c r="AT627" s="371"/>
      <c r="AU627" s="371"/>
      <c r="AV627" s="371"/>
      <c r="AW627" s="371"/>
      <c r="AX627" s="371"/>
      <c r="AY627" s="371"/>
      <c r="AZ627" s="371"/>
      <c r="BA627" s="374"/>
      <c r="BB627" s="450"/>
      <c r="BC627" s="374"/>
      <c r="BD627" s="374"/>
      <c r="BE627" s="374"/>
      <c r="BF627" s="374"/>
      <c r="BG627" s="374"/>
      <c r="BH627" s="374"/>
      <c r="BI627" s="374"/>
      <c r="BJ627" s="374"/>
      <c r="BK627" s="374"/>
      <c r="BL627" s="374"/>
      <c r="BM627" s="374"/>
      <c r="BN627" s="374"/>
      <c r="BO627" s="374"/>
      <c r="BP627" s="374"/>
      <c r="BQ627" s="374"/>
      <c r="BR627" s="374"/>
      <c r="BS627" s="374"/>
      <c r="BT627" s="374"/>
      <c r="BU627" s="374"/>
      <c r="BV627" s="374"/>
      <c r="BW627" s="374"/>
      <c r="BX627" s="374"/>
      <c r="BY627" s="374"/>
      <c r="BZ627" s="374"/>
      <c r="CA627" s="374"/>
      <c r="CB627" s="374"/>
      <c r="CC627" s="374"/>
      <c r="CD627" s="374"/>
      <c r="CE627" s="374"/>
      <c r="CF627" s="374"/>
      <c r="CG627" s="374"/>
      <c r="CH627" s="374"/>
      <c r="CI627" s="374"/>
      <c r="CJ627" s="374"/>
      <c r="CK627" s="374"/>
      <c r="CL627" s="374"/>
      <c r="CM627" s="374"/>
      <c r="CN627" s="374"/>
      <c r="CO627" s="374"/>
      <c r="CP627" s="374"/>
      <c r="CQ627" s="374"/>
      <c r="CR627" s="374"/>
      <c r="CS627" s="374"/>
      <c r="CT627" s="374"/>
      <c r="CU627" s="374"/>
      <c r="CV627" s="374"/>
      <c r="CW627" s="374"/>
      <c r="CX627" s="374"/>
      <c r="CY627" s="374"/>
      <c r="CZ627" s="374"/>
    </row>
    <row r="628" s="378" customFormat="true" ht="25.15" customHeight="true" x14ac:dyDescent="0.2">
      <c r="C628" s="1074" t="s">
        <v>321</v>
      </c>
      <c r="D628" s="1075"/>
      <c r="E628" s="702">
        <v>-1.7911625617473247E-2</v>
      </c>
      <c r="F628" s="652"/>
      <c r="G628" s="652"/>
      <c r="H628" s="1075" t="s">
        <v>300</v>
      </c>
      <c r="I628" s="1075"/>
      <c r="J628" s="703">
        <v>-3.2954551144146124E-2</v>
      </c>
      <c r="K628" s="652"/>
      <c r="L628" s="652"/>
      <c r="M628" s="1075" t="s">
        <v>307</v>
      </c>
      <c r="N628" s="1075"/>
      <c r="O628" s="704">
        <v>3.1084523769600858E-3</v>
      </c>
      <c r="P628" s="652"/>
      <c r="Q628" s="652"/>
      <c r="AC628" s="371"/>
      <c r="AD628" s="371"/>
      <c r="AE628" s="371"/>
      <c r="AF628" s="371"/>
      <c r="AG628" s="371"/>
      <c r="AH628" s="371"/>
      <c r="AI628" s="371"/>
      <c r="AJ628" s="371"/>
      <c r="AK628" s="371"/>
      <c r="AL628" s="371"/>
      <c r="AM628" s="371"/>
      <c r="AN628" s="371"/>
      <c r="AO628" s="371"/>
      <c r="AP628" s="371"/>
      <c r="AQ628" s="371"/>
      <c r="AR628" s="371"/>
      <c r="AS628" s="371"/>
      <c r="AT628" s="371"/>
      <c r="AU628" s="371"/>
      <c r="AV628" s="371"/>
      <c r="AW628" s="371"/>
      <c r="AX628" s="371"/>
      <c r="AY628" s="371"/>
      <c r="AZ628" s="371"/>
      <c r="BA628" s="374"/>
      <c r="BB628" s="450"/>
      <c r="BC628" s="374"/>
      <c r="BD628" s="374"/>
      <c r="BE628" s="374"/>
      <c r="BF628" s="374"/>
      <c r="BG628" s="374"/>
      <c r="BH628" s="374"/>
      <c r="BI628" s="374"/>
      <c r="BJ628" s="374"/>
      <c r="BK628" s="374"/>
      <c r="BL628" s="374"/>
      <c r="BM628" s="374"/>
      <c r="BN628" s="374"/>
      <c r="BO628" s="374"/>
      <c r="BP628" s="374"/>
      <c r="BQ628" s="374"/>
      <c r="BR628" s="374"/>
      <c r="BS628" s="374"/>
      <c r="BT628" s="374"/>
      <c r="BU628" s="374"/>
      <c r="BV628" s="374"/>
      <c r="BW628" s="374"/>
      <c r="BX628" s="374"/>
      <c r="BY628" s="374"/>
      <c r="BZ628" s="374"/>
      <c r="CA628" s="374"/>
      <c r="CB628" s="374"/>
      <c r="CC628" s="374"/>
      <c r="CD628" s="374"/>
      <c r="CE628" s="374"/>
      <c r="CF628" s="374"/>
      <c r="CG628" s="374"/>
      <c r="CH628" s="374"/>
      <c r="CI628" s="374"/>
      <c r="CJ628" s="374"/>
      <c r="CK628" s="374"/>
      <c r="CL628" s="374"/>
      <c r="CM628" s="374"/>
      <c r="CN628" s="374"/>
      <c r="CO628" s="374"/>
      <c r="CP628" s="374"/>
      <c r="CQ628" s="374"/>
      <c r="CR628" s="374"/>
      <c r="CS628" s="374"/>
      <c r="CT628" s="374"/>
      <c r="CU628" s="374"/>
      <c r="CV628" s="374"/>
      <c r="CW628" s="374"/>
      <c r="CX628" s="374"/>
      <c r="CY628" s="374"/>
      <c r="CZ628" s="374"/>
    </row>
    <row r="629" s="378" customFormat="true" ht="25.15" customHeight="true" x14ac:dyDescent="0.2">
      <c r="C629" s="1074" t="s">
        <v>334</v>
      </c>
      <c r="D629" s="1075"/>
      <c r="E629" s="702">
        <v>-2.7161564382471269E-3</v>
      </c>
      <c r="F629" s="652"/>
      <c r="G629" s="652"/>
      <c r="H629" s="1075" t="s">
        <v>320</v>
      </c>
      <c r="I629" s="1075"/>
      <c r="J629" s="703">
        <v>-7.6604210352915402E-3</v>
      </c>
      <c r="K629" s="652"/>
      <c r="L629" s="652"/>
      <c r="M629" s="1075" t="s">
        <v>308</v>
      </c>
      <c r="N629" s="1075"/>
      <c r="O629" s="704">
        <v>-3.0991745896903219E-3</v>
      </c>
      <c r="P629" s="652"/>
      <c r="Q629" s="652"/>
      <c r="AC629" s="371"/>
      <c r="AD629" s="371"/>
      <c r="AE629" s="371"/>
      <c r="AF629" s="371"/>
      <c r="AG629" s="371"/>
      <c r="AH629" s="371"/>
      <c r="AI629" s="371"/>
      <c r="AJ629" s="371"/>
      <c r="AK629" s="371"/>
      <c r="AL629" s="371"/>
      <c r="AM629" s="371"/>
      <c r="AN629" s="371"/>
      <c r="AO629" s="371"/>
      <c r="AP629" s="371"/>
      <c r="AQ629" s="371"/>
      <c r="AR629" s="371"/>
      <c r="AS629" s="371"/>
      <c r="AT629" s="371"/>
      <c r="AU629" s="371"/>
      <c r="AV629" s="371"/>
      <c r="AW629" s="371"/>
      <c r="AX629" s="371"/>
      <c r="AY629" s="371"/>
      <c r="AZ629" s="371"/>
      <c r="BA629" s="374"/>
      <c r="BB629" s="450"/>
      <c r="BC629" s="374"/>
      <c r="BD629" s="374"/>
      <c r="BE629" s="374"/>
      <c r="BF629" s="374"/>
      <c r="BG629" s="374"/>
      <c r="BH629" s="374"/>
      <c r="BI629" s="374"/>
      <c r="BJ629" s="374"/>
      <c r="BK629" s="374"/>
      <c r="BL629" s="374"/>
      <c r="BM629" s="374"/>
      <c r="BN629" s="374"/>
      <c r="BO629" s="374"/>
      <c r="BP629" s="374"/>
      <c r="BQ629" s="374"/>
      <c r="BR629" s="374"/>
      <c r="BS629" s="374"/>
      <c r="BT629" s="374"/>
      <c r="BU629" s="374"/>
      <c r="BV629" s="374"/>
      <c r="BW629" s="374"/>
      <c r="BX629" s="374"/>
      <c r="BY629" s="374"/>
      <c r="BZ629" s="374"/>
      <c r="CA629" s="374"/>
      <c r="CB629" s="374"/>
      <c r="CC629" s="374"/>
      <c r="CD629" s="374"/>
      <c r="CE629" s="374"/>
      <c r="CF629" s="374"/>
      <c r="CG629" s="374"/>
      <c r="CH629" s="374"/>
      <c r="CI629" s="374"/>
      <c r="CJ629" s="374"/>
      <c r="CK629" s="374"/>
      <c r="CL629" s="374"/>
      <c r="CM629" s="374"/>
      <c r="CN629" s="374"/>
      <c r="CO629" s="374"/>
      <c r="CP629" s="374"/>
      <c r="CQ629" s="374"/>
      <c r="CR629" s="374"/>
      <c r="CS629" s="374"/>
      <c r="CT629" s="374"/>
      <c r="CU629" s="374"/>
      <c r="CV629" s="374"/>
      <c r="CW629" s="374"/>
      <c r="CX629" s="374"/>
      <c r="CY629" s="374"/>
      <c r="CZ629" s="374"/>
    </row>
    <row r="630" s="378" customFormat="true" ht="25.15" customHeight="true" x14ac:dyDescent="0.2">
      <c r="C630" s="1074" t="s">
        <v>297</v>
      </c>
      <c r="D630" s="1075"/>
      <c r="E630" s="702">
        <v>2.4828555703514561E-2</v>
      </c>
      <c r="F630" s="652"/>
      <c r="G630" s="652"/>
      <c r="H630" s="1075" t="s">
        <v>336</v>
      </c>
      <c r="I630" s="1075"/>
      <c r="J630" s="703">
        <v>-4.1600787033060187E-3</v>
      </c>
      <c r="K630" s="652"/>
      <c r="L630" s="652"/>
      <c r="M630" s="1075" t="s">
        <v>332</v>
      </c>
      <c r="N630" s="1075"/>
      <c r="O630" s="704">
        <v>-2.9347163700487946E-4</v>
      </c>
      <c r="P630" s="652"/>
      <c r="Q630" s="652"/>
      <c r="AC630" s="371"/>
      <c r="AD630" s="371"/>
      <c r="AE630" s="371"/>
      <c r="AF630" s="371"/>
      <c r="AG630" s="371"/>
      <c r="AH630" s="371"/>
      <c r="AI630" s="371"/>
      <c r="AJ630" s="371"/>
      <c r="AK630" s="371"/>
      <c r="AL630" s="371"/>
      <c r="AM630" s="371"/>
      <c r="AN630" s="371"/>
      <c r="AO630" s="371"/>
      <c r="AP630" s="371"/>
      <c r="AQ630" s="371"/>
      <c r="AR630" s="371"/>
      <c r="AS630" s="371"/>
      <c r="AT630" s="371"/>
      <c r="AU630" s="371"/>
      <c r="AV630" s="371"/>
      <c r="AW630" s="371"/>
      <c r="AX630" s="371"/>
      <c r="AY630" s="371"/>
      <c r="AZ630" s="371"/>
      <c r="BA630" s="374"/>
      <c r="BB630" s="450"/>
      <c r="BC630" s="374"/>
      <c r="BD630" s="374"/>
      <c r="BE630" s="374"/>
      <c r="BF630" s="374"/>
      <c r="BG630" s="374"/>
      <c r="BH630" s="374"/>
      <c r="BI630" s="374"/>
      <c r="BJ630" s="374"/>
      <c r="BK630" s="374"/>
      <c r="BL630" s="374"/>
      <c r="BM630" s="374"/>
      <c r="BN630" s="374"/>
      <c r="BO630" s="374"/>
      <c r="BP630" s="374"/>
      <c r="BQ630" s="374"/>
      <c r="BR630" s="374"/>
      <c r="BS630" s="374"/>
      <c r="BT630" s="374"/>
      <c r="BU630" s="374"/>
      <c r="BV630" s="374"/>
      <c r="BW630" s="374"/>
      <c r="BX630" s="374"/>
      <c r="BY630" s="374"/>
      <c r="BZ630" s="374"/>
      <c r="CA630" s="374"/>
      <c r="CB630" s="374"/>
      <c r="CC630" s="374"/>
      <c r="CD630" s="374"/>
      <c r="CE630" s="374"/>
      <c r="CF630" s="374"/>
      <c r="CG630" s="374"/>
      <c r="CH630" s="374"/>
      <c r="CI630" s="374"/>
      <c r="CJ630" s="374"/>
      <c r="CK630" s="374"/>
      <c r="CL630" s="374"/>
      <c r="CM630" s="374"/>
      <c r="CN630" s="374"/>
      <c r="CO630" s="374"/>
      <c r="CP630" s="374"/>
      <c r="CQ630" s="374"/>
      <c r="CR630" s="374"/>
      <c r="CS630" s="374"/>
      <c r="CT630" s="374"/>
      <c r="CU630" s="374"/>
      <c r="CV630" s="374"/>
      <c r="CW630" s="374"/>
      <c r="CX630" s="374"/>
      <c r="CY630" s="374"/>
      <c r="CZ630" s="374"/>
    </row>
    <row r="631" s="378" customFormat="true" ht="25.15" customHeight="true" x14ac:dyDescent="0.2">
      <c r="C631" s="1074" t="s">
        <v>300</v>
      </c>
      <c r="D631" s="1075"/>
      <c r="E631" s="702">
        <v>-2.2901047166772097E-2</v>
      </c>
      <c r="F631" s="652"/>
      <c r="G631" s="652"/>
      <c r="H631" s="1075" t="s">
        <v>307</v>
      </c>
      <c r="I631" s="1075"/>
      <c r="J631" s="703">
        <v>2.0602351627443467E-3</v>
      </c>
      <c r="K631" s="652"/>
      <c r="L631" s="652"/>
      <c r="M631" s="1075" t="s">
        <v>337</v>
      </c>
      <c r="N631" s="1075"/>
      <c r="O631" s="705">
        <v>-9.7563619780406251E-5</v>
      </c>
      <c r="P631" s="652"/>
      <c r="Q631" s="652"/>
      <c r="AC631" s="371"/>
      <c r="AD631" s="371"/>
      <c r="AE631" s="371"/>
      <c r="AF631" s="371"/>
      <c r="AG631" s="371"/>
      <c r="AH631" s="371"/>
      <c r="AI631" s="371"/>
      <c r="AJ631" s="371"/>
      <c r="AK631" s="371"/>
      <c r="AL631" s="371"/>
      <c r="AM631" s="371"/>
      <c r="AN631" s="371"/>
      <c r="AO631" s="371"/>
      <c r="AP631" s="371"/>
      <c r="AQ631" s="371"/>
      <c r="AR631" s="371"/>
      <c r="AS631" s="371"/>
      <c r="AT631" s="371"/>
      <c r="AU631" s="371"/>
      <c r="AV631" s="371"/>
      <c r="AW631" s="371"/>
      <c r="AX631" s="371"/>
      <c r="AY631" s="371"/>
      <c r="AZ631" s="371"/>
      <c r="BA631" s="374"/>
      <c r="BB631" s="450"/>
      <c r="BC631" s="374"/>
      <c r="BD631" s="374"/>
      <c r="BE631" s="374"/>
      <c r="BF631" s="374"/>
      <c r="BG631" s="374"/>
      <c r="BH631" s="374"/>
      <c r="BI631" s="374"/>
      <c r="BJ631" s="374"/>
      <c r="BK631" s="374"/>
      <c r="BL631" s="374"/>
      <c r="BM631" s="374"/>
      <c r="BN631" s="374"/>
      <c r="BO631" s="374"/>
      <c r="BP631" s="374"/>
      <c r="BQ631" s="374"/>
      <c r="BR631" s="374"/>
      <c r="BS631" s="374"/>
      <c r="BT631" s="374"/>
      <c r="BU631" s="374"/>
      <c r="BV631" s="374"/>
      <c r="BW631" s="374"/>
      <c r="BX631" s="374"/>
      <c r="BY631" s="374"/>
      <c r="BZ631" s="374"/>
      <c r="CA631" s="374"/>
      <c r="CB631" s="374"/>
      <c r="CC631" s="374"/>
      <c r="CD631" s="374"/>
      <c r="CE631" s="374"/>
      <c r="CF631" s="374"/>
      <c r="CG631" s="374"/>
      <c r="CH631" s="374"/>
      <c r="CI631" s="374"/>
      <c r="CJ631" s="374"/>
      <c r="CK631" s="374"/>
      <c r="CL631" s="374"/>
      <c r="CM631" s="374"/>
      <c r="CN631" s="374"/>
      <c r="CO631" s="374"/>
      <c r="CP631" s="374"/>
      <c r="CQ631" s="374"/>
      <c r="CR631" s="374"/>
      <c r="CS631" s="374"/>
      <c r="CT631" s="374"/>
      <c r="CU631" s="374"/>
      <c r="CV631" s="374"/>
      <c r="CW631" s="374"/>
      <c r="CX631" s="374"/>
      <c r="CY631" s="374"/>
      <c r="CZ631" s="374"/>
    </row>
    <row r="632" s="378" customFormat="true" ht="25.15" customHeight="true" x14ac:dyDescent="0.2">
      <c r="C632" s="1074" t="s">
        <v>320</v>
      </c>
      <c r="D632" s="1075"/>
      <c r="E632" s="702">
        <v>-8.2300826482425166E-3</v>
      </c>
      <c r="F632" s="652"/>
      <c r="G632" s="652"/>
      <c r="H632" s="1075" t="s">
        <v>308</v>
      </c>
      <c r="I632" s="1075"/>
      <c r="J632" s="703">
        <v>-5.5806499950908179E-3</v>
      </c>
      <c r="K632" s="652"/>
      <c r="L632" s="652"/>
      <c r="M632" s="1075"/>
      <c r="N632" s="1075"/>
      <c r="O632" s="652"/>
      <c r="P632" s="652"/>
      <c r="Q632" s="652"/>
      <c r="AC632" s="371"/>
      <c r="AD632" s="371"/>
      <c r="AE632" s="371"/>
      <c r="AF632" s="371"/>
      <c r="AG632" s="371"/>
      <c r="AH632" s="371"/>
      <c r="AI632" s="371"/>
      <c r="AJ632" s="371"/>
      <c r="AK632" s="371"/>
      <c r="AL632" s="371"/>
      <c r="AM632" s="371"/>
      <c r="AN632" s="371"/>
      <c r="AO632" s="371"/>
      <c r="AP632" s="371"/>
      <c r="AQ632" s="371"/>
      <c r="AR632" s="371"/>
      <c r="AS632" s="371"/>
      <c r="AT632" s="371"/>
      <c r="AU632" s="371"/>
      <c r="AV632" s="371"/>
      <c r="AW632" s="371"/>
      <c r="AX632" s="371"/>
      <c r="AY632" s="371"/>
      <c r="AZ632" s="371"/>
      <c r="BA632" s="374"/>
      <c r="BB632" s="450"/>
      <c r="BC632" s="374"/>
      <c r="BD632" s="374"/>
      <c r="BE632" s="374"/>
      <c r="BF632" s="374"/>
      <c r="BG632" s="374"/>
      <c r="BH632" s="374"/>
      <c r="BI632" s="374"/>
      <c r="BJ632" s="374"/>
      <c r="BK632" s="374"/>
      <c r="BL632" s="374"/>
      <c r="BM632" s="374"/>
      <c r="BN632" s="374"/>
      <c r="BO632" s="374"/>
      <c r="BP632" s="374"/>
      <c r="BQ632" s="374"/>
      <c r="BR632" s="374"/>
      <c r="BS632" s="374"/>
      <c r="BT632" s="374"/>
      <c r="BU632" s="374"/>
      <c r="BV632" s="374"/>
      <c r="BW632" s="374"/>
      <c r="BX632" s="374"/>
      <c r="BY632" s="374"/>
      <c r="BZ632" s="374"/>
      <c r="CA632" s="374"/>
      <c r="CB632" s="374"/>
      <c r="CC632" s="374"/>
      <c r="CD632" s="374"/>
      <c r="CE632" s="374"/>
      <c r="CF632" s="374"/>
      <c r="CG632" s="374"/>
      <c r="CH632" s="374"/>
      <c r="CI632" s="374"/>
      <c r="CJ632" s="374"/>
      <c r="CK632" s="374"/>
      <c r="CL632" s="374"/>
      <c r="CM632" s="374"/>
      <c r="CN632" s="374"/>
      <c r="CO632" s="374"/>
      <c r="CP632" s="374"/>
      <c r="CQ632" s="374"/>
      <c r="CR632" s="374"/>
      <c r="CS632" s="374"/>
      <c r="CT632" s="374"/>
      <c r="CU632" s="374"/>
      <c r="CV632" s="374"/>
      <c r="CW632" s="374"/>
      <c r="CX632" s="374"/>
      <c r="CY632" s="374"/>
      <c r="CZ632" s="374"/>
    </row>
    <row r="633" s="378" customFormat="true" ht="25.15" customHeight="true" x14ac:dyDescent="0.2">
      <c r="C633" s="1074" t="s">
        <v>336</v>
      </c>
      <c r="D633" s="1075"/>
      <c r="E633" s="702">
        <v>-3.1598693604242382E-3</v>
      </c>
      <c r="F633" s="652"/>
      <c r="G633" s="652"/>
      <c r="H633" s="1075" t="s">
        <v>332</v>
      </c>
      <c r="I633" s="1075"/>
      <c r="J633" s="703">
        <v>6.8067539394643583E-3</v>
      </c>
      <c r="K633" s="652"/>
      <c r="L633" s="652"/>
      <c r="M633" s="1075"/>
      <c r="N633" s="1075"/>
      <c r="O633" s="652"/>
      <c r="P633" s="652"/>
      <c r="Q633" s="652"/>
      <c r="AC633" s="371"/>
      <c r="AD633" s="371"/>
      <c r="AE633" s="371"/>
      <c r="AF633" s="371"/>
      <c r="AG633" s="371"/>
      <c r="AH633" s="371"/>
      <c r="AI633" s="371"/>
      <c r="AJ633" s="371"/>
      <c r="AK633" s="371"/>
      <c r="AL633" s="371"/>
      <c r="AM633" s="371"/>
      <c r="AN633" s="371"/>
      <c r="AO633" s="371"/>
      <c r="AP633" s="371"/>
      <c r="AQ633" s="371"/>
      <c r="AR633" s="371"/>
      <c r="AS633" s="371"/>
      <c r="AT633" s="371"/>
      <c r="AU633" s="371"/>
      <c r="AV633" s="371"/>
      <c r="AW633" s="371"/>
      <c r="AX633" s="371"/>
      <c r="AY633" s="371"/>
      <c r="AZ633" s="371"/>
      <c r="BA633" s="374"/>
      <c r="BB633" s="450"/>
      <c r="BC633" s="374"/>
      <c r="BD633" s="374"/>
      <c r="BE633" s="374"/>
      <c r="BF633" s="374"/>
      <c r="BG633" s="374"/>
      <c r="BH633" s="374"/>
      <c r="BI633" s="374"/>
      <c r="BJ633" s="374"/>
      <c r="BK633" s="374"/>
      <c r="BL633" s="374"/>
      <c r="BM633" s="374"/>
      <c r="BN633" s="374"/>
      <c r="BO633" s="374"/>
      <c r="BP633" s="374"/>
      <c r="BQ633" s="374"/>
      <c r="BR633" s="374"/>
      <c r="BS633" s="374"/>
      <c r="BT633" s="374"/>
      <c r="BU633" s="374"/>
      <c r="BV633" s="374"/>
      <c r="BW633" s="374"/>
      <c r="BX633" s="374"/>
      <c r="BY633" s="374"/>
      <c r="BZ633" s="374"/>
      <c r="CA633" s="374"/>
      <c r="CB633" s="374"/>
      <c r="CC633" s="374"/>
      <c r="CD633" s="374"/>
      <c r="CE633" s="374"/>
      <c r="CF633" s="374"/>
      <c r="CG633" s="374"/>
      <c r="CH633" s="374"/>
      <c r="CI633" s="374"/>
      <c r="CJ633" s="374"/>
      <c r="CK633" s="374"/>
      <c r="CL633" s="374"/>
      <c r="CM633" s="374"/>
      <c r="CN633" s="374"/>
      <c r="CO633" s="374"/>
      <c r="CP633" s="374"/>
      <c r="CQ633" s="374"/>
      <c r="CR633" s="374"/>
      <c r="CS633" s="374"/>
      <c r="CT633" s="374"/>
      <c r="CU633" s="374"/>
      <c r="CV633" s="374"/>
      <c r="CW633" s="374"/>
      <c r="CX633" s="374"/>
      <c r="CY633" s="374"/>
      <c r="CZ633" s="374"/>
    </row>
    <row r="634" s="378" customFormat="true" ht="25.15" customHeight="true" x14ac:dyDescent="0.2">
      <c r="C634" s="1074" t="s">
        <v>307</v>
      </c>
      <c r="D634" s="1075"/>
      <c r="E634" s="702">
        <v>-3.4464957393447702E-3</v>
      </c>
      <c r="F634" s="652"/>
      <c r="G634" s="652"/>
      <c r="H634" s="1075" t="s">
        <v>337</v>
      </c>
      <c r="I634" s="1075"/>
      <c r="J634" s="706">
        <v>3.596685251047995E-3</v>
      </c>
      <c r="K634" s="652"/>
      <c r="L634" s="652"/>
      <c r="M634" s="1075" t="s">
        <v>351</v>
      </c>
      <c r="N634" s="1075"/>
      <c r="O634" s="1075"/>
      <c r="P634" s="652"/>
      <c r="Q634" s="652"/>
      <c r="AC634" s="371"/>
      <c r="AD634" s="371"/>
      <c r="AE634" s="371"/>
      <c r="AF634" s="371"/>
      <c r="AG634" s="371"/>
      <c r="AH634" s="371"/>
      <c r="AI634" s="371"/>
      <c r="AJ634" s="371"/>
      <c r="AK634" s="371"/>
      <c r="AL634" s="371"/>
      <c r="AM634" s="371"/>
      <c r="AN634" s="371"/>
      <c r="AO634" s="371"/>
      <c r="AP634" s="371"/>
      <c r="AQ634" s="371"/>
      <c r="AR634" s="371"/>
      <c r="AS634" s="371"/>
      <c r="AT634" s="371"/>
      <c r="AU634" s="371"/>
      <c r="AV634" s="371"/>
      <c r="AW634" s="371"/>
      <c r="AX634" s="371"/>
      <c r="AY634" s="371"/>
      <c r="AZ634" s="371"/>
      <c r="BA634" s="374"/>
      <c r="BB634" s="450"/>
      <c r="BC634" s="374"/>
      <c r="BD634" s="374"/>
      <c r="BE634" s="374"/>
      <c r="BF634" s="374"/>
      <c r="BG634" s="374"/>
      <c r="BH634" s="374"/>
      <c r="BI634" s="374"/>
      <c r="BJ634" s="374"/>
      <c r="BK634" s="374"/>
      <c r="BL634" s="374"/>
      <c r="BM634" s="374"/>
      <c r="BN634" s="374"/>
      <c r="BO634" s="374"/>
      <c r="BP634" s="374"/>
      <c r="BQ634" s="374"/>
      <c r="BR634" s="374"/>
      <c r="BS634" s="374"/>
      <c r="BT634" s="374"/>
      <c r="BU634" s="374"/>
      <c r="BV634" s="374"/>
      <c r="BW634" s="374"/>
      <c r="BX634" s="374"/>
      <c r="BY634" s="374"/>
      <c r="BZ634" s="374"/>
      <c r="CA634" s="374"/>
      <c r="CB634" s="374"/>
      <c r="CC634" s="374"/>
      <c r="CD634" s="374"/>
      <c r="CE634" s="374"/>
      <c r="CF634" s="374"/>
      <c r="CG634" s="374"/>
      <c r="CH634" s="374"/>
      <c r="CI634" s="374"/>
      <c r="CJ634" s="374"/>
      <c r="CK634" s="374"/>
      <c r="CL634" s="374"/>
      <c r="CM634" s="374"/>
      <c r="CN634" s="374"/>
      <c r="CO634" s="374"/>
      <c r="CP634" s="374"/>
      <c r="CQ634" s="374"/>
      <c r="CR634" s="374"/>
      <c r="CS634" s="374"/>
      <c r="CT634" s="374"/>
      <c r="CU634" s="374"/>
      <c r="CV634" s="374"/>
      <c r="CW634" s="374"/>
      <c r="CX634" s="374"/>
      <c r="CY634" s="374"/>
      <c r="CZ634" s="374"/>
    </row>
    <row r="635" s="378" customFormat="true" ht="25.15" customHeight="true" x14ac:dyDescent="0.2">
      <c r="C635" s="1074" t="s">
        <v>308</v>
      </c>
      <c r="D635" s="1075"/>
      <c r="E635" s="702">
        <v>-3.6574628169984023E-4</v>
      </c>
      <c r="F635" s="652"/>
      <c r="G635" s="652"/>
      <c r="H635" s="1075"/>
      <c r="I635" s="1075"/>
      <c r="J635" s="652"/>
      <c r="K635" s="652"/>
      <c r="L635" s="652"/>
      <c r="M635" s="1075" t="s">
        <v>271</v>
      </c>
      <c r="N635" s="1075"/>
      <c r="O635" s="725" t="s">
        <v>205</v>
      </c>
      <c r="P635" s="652"/>
      <c r="Q635" s="652"/>
      <c r="AC635" s="371"/>
      <c r="AD635" s="371"/>
      <c r="AE635" s="371"/>
      <c r="AF635" s="371"/>
      <c r="AG635" s="371"/>
      <c r="AH635" s="371"/>
      <c r="AI635" s="371"/>
      <c r="AJ635" s="371"/>
      <c r="AK635" s="371"/>
      <c r="AL635" s="371"/>
      <c r="AM635" s="371"/>
      <c r="AN635" s="371"/>
      <c r="AO635" s="371"/>
      <c r="AP635" s="371"/>
      <c r="AQ635" s="371"/>
      <c r="AR635" s="371"/>
      <c r="AS635" s="371"/>
      <c r="AT635" s="371"/>
      <c r="AU635" s="371"/>
      <c r="AV635" s="371"/>
      <c r="AW635" s="371"/>
      <c r="AX635" s="371"/>
      <c r="AY635" s="371"/>
      <c r="AZ635" s="371"/>
      <c r="BA635" s="374"/>
      <c r="BB635" s="450"/>
      <c r="BC635" s="374"/>
      <c r="BD635" s="374"/>
      <c r="BE635" s="374"/>
      <c r="BF635" s="374"/>
      <c r="BG635" s="374"/>
      <c r="BH635" s="374"/>
      <c r="BI635" s="374"/>
      <c r="BJ635" s="374"/>
      <c r="BK635" s="374"/>
      <c r="BL635" s="374"/>
      <c r="BM635" s="374"/>
      <c r="BN635" s="374"/>
      <c r="BO635" s="374"/>
      <c r="BP635" s="374"/>
      <c r="BQ635" s="374"/>
      <c r="BR635" s="374"/>
      <c r="BS635" s="374"/>
      <c r="BT635" s="374"/>
      <c r="BU635" s="374"/>
      <c r="BV635" s="374"/>
      <c r="BW635" s="374"/>
      <c r="BX635" s="374"/>
      <c r="BY635" s="374"/>
      <c r="BZ635" s="374"/>
      <c r="CA635" s="374"/>
      <c r="CB635" s="374"/>
      <c r="CC635" s="374"/>
      <c r="CD635" s="374"/>
      <c r="CE635" s="374"/>
      <c r="CF635" s="374"/>
      <c r="CG635" s="374"/>
      <c r="CH635" s="374"/>
      <c r="CI635" s="374"/>
      <c r="CJ635" s="374"/>
      <c r="CK635" s="374"/>
      <c r="CL635" s="374"/>
      <c r="CM635" s="374"/>
      <c r="CN635" s="374"/>
      <c r="CO635" s="374"/>
      <c r="CP635" s="374"/>
      <c r="CQ635" s="374"/>
      <c r="CR635" s="374"/>
      <c r="CS635" s="374"/>
      <c r="CT635" s="374"/>
      <c r="CU635" s="374"/>
      <c r="CV635" s="374"/>
      <c r="CW635" s="374"/>
      <c r="CX635" s="374"/>
      <c r="CY635" s="374"/>
      <c r="CZ635" s="374"/>
    </row>
    <row r="636" s="378" customFormat="true" ht="25.15" customHeight="true" x14ac:dyDescent="0.2">
      <c r="C636" s="1074" t="s">
        <v>332</v>
      </c>
      <c r="D636" s="1075"/>
      <c r="E636" s="702">
        <v>1.1022023089360245E-2</v>
      </c>
      <c r="F636" s="652"/>
      <c r="G636" s="652"/>
      <c r="H636" s="1075"/>
      <c r="I636" s="1075"/>
      <c r="J636" s="652"/>
      <c r="K636" s="652"/>
      <c r="L636" s="652"/>
      <c r="M636" s="1075" t="s">
        <v>205</v>
      </c>
      <c r="N636" s="1075"/>
      <c r="O636" s="726">
        <v>1</v>
      </c>
      <c r="P636" s="652"/>
      <c r="Q636" s="652"/>
      <c r="AC636" s="371"/>
      <c r="AD636" s="371"/>
      <c r="AE636" s="371"/>
      <c r="AF636" s="371"/>
      <c r="AG636" s="371"/>
      <c r="AH636" s="371"/>
      <c r="AI636" s="371"/>
      <c r="AJ636" s="371"/>
      <c r="AK636" s="371"/>
      <c r="AL636" s="371"/>
      <c r="AM636" s="371"/>
      <c r="AN636" s="371"/>
      <c r="AO636" s="371"/>
      <c r="AP636" s="371"/>
      <c r="AQ636" s="371"/>
      <c r="AR636" s="371"/>
      <c r="AS636" s="371"/>
      <c r="AT636" s="371"/>
      <c r="AU636" s="371"/>
      <c r="AV636" s="371"/>
      <c r="AW636" s="371"/>
      <c r="AX636" s="371"/>
      <c r="AY636" s="371"/>
      <c r="AZ636" s="371"/>
      <c r="BA636" s="374"/>
      <c r="BB636" s="450"/>
      <c r="BC636" s="374"/>
      <c r="BD636" s="374"/>
      <c r="BE636" s="374"/>
      <c r="BF636" s="374"/>
      <c r="BG636" s="374"/>
      <c r="BH636" s="374"/>
      <c r="BI636" s="374"/>
      <c r="BJ636" s="374"/>
      <c r="BK636" s="374"/>
      <c r="BL636" s="374"/>
      <c r="BM636" s="374"/>
      <c r="BN636" s="374"/>
      <c r="BO636" s="374"/>
      <c r="BP636" s="374"/>
      <c r="BQ636" s="374"/>
      <c r="BR636" s="374"/>
      <c r="BS636" s="374"/>
      <c r="BT636" s="374"/>
      <c r="BU636" s="374"/>
      <c r="BV636" s="374"/>
      <c r="BW636" s="374"/>
      <c r="BX636" s="374"/>
      <c r="BY636" s="374"/>
      <c r="BZ636" s="374"/>
      <c r="CA636" s="374"/>
      <c r="CB636" s="374"/>
      <c r="CC636" s="374"/>
      <c r="CD636" s="374"/>
      <c r="CE636" s="374"/>
      <c r="CF636" s="374"/>
      <c r="CG636" s="374"/>
      <c r="CH636" s="374"/>
      <c r="CI636" s="374"/>
      <c r="CJ636" s="374"/>
      <c r="CK636" s="374"/>
      <c r="CL636" s="374"/>
      <c r="CM636" s="374"/>
      <c r="CN636" s="374"/>
      <c r="CO636" s="374"/>
      <c r="CP636" s="374"/>
      <c r="CQ636" s="374"/>
      <c r="CR636" s="374"/>
      <c r="CS636" s="374"/>
      <c r="CT636" s="374"/>
      <c r="CU636" s="374"/>
      <c r="CV636" s="374"/>
      <c r="CW636" s="374"/>
      <c r="CX636" s="374"/>
      <c r="CY636" s="374"/>
      <c r="CZ636" s="374"/>
    </row>
    <row r="637" s="378" customFormat="true" ht="25.15" customHeight="true" x14ac:dyDescent="0.2">
      <c r="C637" s="1074" t="s">
        <v>337</v>
      </c>
      <c r="D637" s="1075"/>
      <c r="E637" s="707">
        <v>4.3709561393065009E-3</v>
      </c>
      <c r="F637" s="652"/>
      <c r="G637" s="652"/>
      <c r="H637" s="1075" t="s">
        <v>351</v>
      </c>
      <c r="I637" s="1075"/>
      <c r="J637" s="1075"/>
      <c r="K637" s="652"/>
      <c r="L637" s="652"/>
      <c r="M637" s="1075"/>
      <c r="N637" s="1075"/>
      <c r="O637" s="652"/>
      <c r="P637" s="652"/>
      <c r="Q637" s="652"/>
      <c r="AC637" s="371"/>
      <c r="AD637" s="371"/>
      <c r="AE637" s="371"/>
      <c r="AF637" s="371"/>
      <c r="AG637" s="371"/>
      <c r="AH637" s="371"/>
      <c r="AI637" s="371"/>
      <c r="AJ637" s="371"/>
      <c r="AK637" s="371"/>
      <c r="AL637" s="371"/>
      <c r="AM637" s="371"/>
      <c r="AN637" s="371"/>
      <c r="AO637" s="371"/>
      <c r="AP637" s="371"/>
      <c r="AQ637" s="371"/>
      <c r="AR637" s="371"/>
      <c r="AS637" s="371"/>
      <c r="AT637" s="371"/>
      <c r="AU637" s="371"/>
      <c r="AV637" s="371"/>
      <c r="AW637" s="371"/>
      <c r="AX637" s="371"/>
      <c r="AY637" s="371"/>
      <c r="AZ637" s="371"/>
      <c r="BA637" s="374"/>
      <c r="BB637" s="450"/>
      <c r="BC637" s="374"/>
      <c r="BD637" s="374"/>
      <c r="BE637" s="374"/>
      <c r="BF637" s="374"/>
      <c r="BG637" s="374"/>
      <c r="BH637" s="374"/>
      <c r="BI637" s="374"/>
      <c r="BJ637" s="374"/>
      <c r="BK637" s="374"/>
      <c r="BL637" s="374"/>
      <c r="BM637" s="374"/>
      <c r="BN637" s="374"/>
      <c r="BO637" s="374"/>
      <c r="BP637" s="374"/>
      <c r="BQ637" s="374"/>
      <c r="BR637" s="374"/>
      <c r="BS637" s="374"/>
      <c r="BT637" s="374"/>
      <c r="BU637" s="374"/>
      <c r="BV637" s="374"/>
      <c r="BW637" s="374"/>
      <c r="BX637" s="374"/>
      <c r="BY637" s="374"/>
      <c r="BZ637" s="374"/>
      <c r="CA637" s="374"/>
      <c r="CB637" s="374"/>
      <c r="CC637" s="374"/>
      <c r="CD637" s="374"/>
      <c r="CE637" s="374"/>
      <c r="CF637" s="374"/>
      <c r="CG637" s="374"/>
      <c r="CH637" s="374"/>
      <c r="CI637" s="374"/>
      <c r="CJ637" s="374"/>
      <c r="CK637" s="374"/>
      <c r="CL637" s="374"/>
      <c r="CM637" s="374"/>
      <c r="CN637" s="374"/>
      <c r="CO637" s="374"/>
      <c r="CP637" s="374"/>
      <c r="CQ637" s="374"/>
      <c r="CR637" s="374"/>
      <c r="CS637" s="374"/>
      <c r="CT637" s="374"/>
      <c r="CU637" s="374"/>
      <c r="CV637" s="374"/>
      <c r="CW637" s="374"/>
      <c r="CX637" s="374"/>
      <c r="CY637" s="374"/>
      <c r="CZ637" s="374"/>
    </row>
    <row r="638" s="378" customFormat="true" ht="25.15" customHeight="true" x14ac:dyDescent="0.2">
      <c r="C638" s="1074"/>
      <c r="D638" s="1075"/>
      <c r="E638" s="652"/>
      <c r="F638" s="652"/>
      <c r="G638" s="652"/>
      <c r="H638" s="1075" t="s">
        <v>271</v>
      </c>
      <c r="I638" s="1075"/>
      <c r="J638" s="727" t="s">
        <v>205</v>
      </c>
      <c r="K638" s="652"/>
      <c r="L638" s="652"/>
      <c r="M638" s="1075"/>
      <c r="N638" s="1075"/>
      <c r="O638" s="652"/>
      <c r="P638" s="652"/>
      <c r="Q638" s="652"/>
      <c r="AC638" s="371"/>
      <c r="AD638" s="371"/>
      <c r="AE638" s="371"/>
      <c r="AF638" s="371"/>
      <c r="AG638" s="371"/>
      <c r="AH638" s="371"/>
      <c r="AI638" s="371"/>
      <c r="AJ638" s="371"/>
      <c r="AK638" s="371"/>
      <c r="AL638" s="371"/>
      <c r="AM638" s="371"/>
      <c r="AN638" s="371"/>
      <c r="AO638" s="371"/>
      <c r="AP638" s="371"/>
      <c r="AQ638" s="371"/>
      <c r="AR638" s="371"/>
      <c r="AS638" s="371"/>
      <c r="AT638" s="371"/>
      <c r="AU638" s="371"/>
      <c r="AV638" s="371"/>
      <c r="AW638" s="371"/>
      <c r="AX638" s="371"/>
      <c r="AY638" s="371"/>
      <c r="AZ638" s="371"/>
      <c r="BA638" s="374"/>
      <c r="BB638" s="450"/>
      <c r="BC638" s="374"/>
      <c r="BD638" s="374"/>
      <c r="BE638" s="374"/>
      <c r="BF638" s="374"/>
      <c r="BG638" s="374"/>
      <c r="BH638" s="374"/>
      <c r="BI638" s="374"/>
      <c r="BJ638" s="374"/>
      <c r="BK638" s="374"/>
      <c r="BL638" s="374"/>
      <c r="BM638" s="374"/>
      <c r="BN638" s="374"/>
      <c r="BO638" s="374"/>
      <c r="BP638" s="374"/>
      <c r="BQ638" s="374"/>
      <c r="BR638" s="374"/>
      <c r="BS638" s="374"/>
      <c r="BT638" s="374"/>
      <c r="BU638" s="374"/>
      <c r="BV638" s="374"/>
      <c r="BW638" s="374"/>
      <c r="BX638" s="374"/>
      <c r="BY638" s="374"/>
      <c r="BZ638" s="374"/>
      <c r="CA638" s="374"/>
      <c r="CB638" s="374"/>
      <c r="CC638" s="374"/>
      <c r="CD638" s="374"/>
      <c r="CE638" s="374"/>
      <c r="CF638" s="374"/>
      <c r="CG638" s="374"/>
      <c r="CH638" s="374"/>
      <c r="CI638" s="374"/>
      <c r="CJ638" s="374"/>
      <c r="CK638" s="374"/>
      <c r="CL638" s="374"/>
      <c r="CM638" s="374"/>
      <c r="CN638" s="374"/>
      <c r="CO638" s="374"/>
      <c r="CP638" s="374"/>
      <c r="CQ638" s="374"/>
      <c r="CR638" s="374"/>
      <c r="CS638" s="374"/>
      <c r="CT638" s="374"/>
      <c r="CU638" s="374"/>
      <c r="CV638" s="374"/>
      <c r="CW638" s="374"/>
      <c r="CX638" s="374"/>
      <c r="CY638" s="374"/>
      <c r="CZ638" s="374"/>
    </row>
    <row r="639" s="378" customFormat="true" ht="25.15" customHeight="true" x14ac:dyDescent="0.2">
      <c r="C639" s="1074"/>
      <c r="D639" s="1075"/>
      <c r="E639" s="652"/>
      <c r="F639" s="652"/>
      <c r="G639" s="652"/>
      <c r="H639" s="1075" t="s">
        <v>205</v>
      </c>
      <c r="I639" s="1075"/>
      <c r="J639" s="728">
        <v>1</v>
      </c>
      <c r="K639" s="652"/>
      <c r="L639" s="652"/>
      <c r="M639" s="1075"/>
      <c r="N639" s="1075"/>
      <c r="O639" s="652"/>
      <c r="P639" s="652"/>
      <c r="Q639" s="652"/>
      <c r="AC639" s="371"/>
      <c r="AD639" s="371"/>
      <c r="AE639" s="371"/>
      <c r="AF639" s="371"/>
      <c r="AG639" s="371"/>
      <c r="AH639" s="371"/>
      <c r="AI639" s="371"/>
      <c r="AJ639" s="371"/>
      <c r="AK639" s="371"/>
      <c r="AL639" s="371"/>
      <c r="AM639" s="371"/>
      <c r="AN639" s="371"/>
      <c r="AO639" s="371"/>
      <c r="AP639" s="371"/>
      <c r="AQ639" s="371"/>
      <c r="AR639" s="371"/>
      <c r="AS639" s="371"/>
      <c r="AT639" s="371"/>
      <c r="AU639" s="371"/>
      <c r="AV639" s="371"/>
      <c r="AW639" s="371"/>
      <c r="AX639" s="371"/>
      <c r="AY639" s="371"/>
      <c r="AZ639" s="371"/>
      <c r="BA639" s="374"/>
      <c r="BB639" s="450"/>
      <c r="BC639" s="374"/>
      <c r="BD639" s="374"/>
      <c r="BE639" s="374"/>
      <c r="BF639" s="374"/>
      <c r="BG639" s="374"/>
      <c r="BH639" s="374"/>
      <c r="BI639" s="374"/>
      <c r="BJ639" s="374"/>
      <c r="BK639" s="374"/>
      <c r="BL639" s="374"/>
      <c r="BM639" s="374"/>
      <c r="BN639" s="374"/>
      <c r="BO639" s="374"/>
      <c r="BP639" s="374"/>
      <c r="BQ639" s="374"/>
      <c r="BR639" s="374"/>
      <c r="BS639" s="374"/>
      <c r="BT639" s="374"/>
      <c r="BU639" s="374"/>
      <c r="BV639" s="374"/>
      <c r="BW639" s="374"/>
      <c r="BX639" s="374"/>
      <c r="BY639" s="374"/>
      <c r="BZ639" s="374"/>
      <c r="CA639" s="374"/>
      <c r="CB639" s="374"/>
      <c r="CC639" s="374"/>
      <c r="CD639" s="374"/>
      <c r="CE639" s="374"/>
      <c r="CF639" s="374"/>
      <c r="CG639" s="374"/>
      <c r="CH639" s="374"/>
      <c r="CI639" s="374"/>
      <c r="CJ639" s="374"/>
      <c r="CK639" s="374"/>
      <c r="CL639" s="374"/>
      <c r="CM639" s="374"/>
      <c r="CN639" s="374"/>
      <c r="CO639" s="374"/>
      <c r="CP639" s="374"/>
      <c r="CQ639" s="374"/>
      <c r="CR639" s="374"/>
      <c r="CS639" s="374"/>
      <c r="CT639" s="374"/>
      <c r="CU639" s="374"/>
      <c r="CV639" s="374"/>
      <c r="CW639" s="374"/>
      <c r="CX639" s="374"/>
      <c r="CY639" s="374"/>
      <c r="CZ639" s="374"/>
    </row>
    <row r="640" s="378" customFormat="true" ht="25.15" customHeight="true" x14ac:dyDescent="0.2">
      <c r="C640" s="1074" t="s">
        <v>351</v>
      </c>
      <c r="D640" s="1075"/>
      <c r="E640" s="1075"/>
      <c r="F640" s="652"/>
      <c r="G640" s="652"/>
      <c r="H640" s="1075"/>
      <c r="I640" s="1075"/>
      <c r="J640" s="652"/>
      <c r="K640" s="652"/>
      <c r="L640" s="652"/>
      <c r="M640" s="1075"/>
      <c r="N640" s="1075"/>
      <c r="O640" s="652"/>
      <c r="P640" s="652"/>
      <c r="Q640" s="652"/>
      <c r="AC640" s="371"/>
      <c r="AD640" s="371"/>
      <c r="AE640" s="371"/>
      <c r="AF640" s="371"/>
      <c r="AG640" s="371"/>
      <c r="AH640" s="371"/>
      <c r="AI640" s="371"/>
      <c r="AJ640" s="371"/>
      <c r="AK640" s="371"/>
      <c r="AL640" s="371"/>
      <c r="AM640" s="371"/>
      <c r="AN640" s="371"/>
      <c r="AO640" s="371"/>
      <c r="AP640" s="371"/>
      <c r="AQ640" s="371"/>
      <c r="AR640" s="371"/>
      <c r="AS640" s="371"/>
      <c r="AT640" s="371"/>
      <c r="AU640" s="371"/>
      <c r="AV640" s="371"/>
      <c r="AW640" s="371"/>
      <c r="AX640" s="371"/>
      <c r="AY640" s="371"/>
      <c r="AZ640" s="371"/>
      <c r="BA640" s="374"/>
      <c r="BB640" s="450"/>
      <c r="BC640" s="374"/>
      <c r="BD640" s="374"/>
      <c r="BE640" s="374"/>
      <c r="BF640" s="374"/>
      <c r="BG640" s="374"/>
      <c r="BH640" s="374"/>
      <c r="BI640" s="374"/>
      <c r="BJ640" s="374"/>
      <c r="BK640" s="374"/>
      <c r="BL640" s="374"/>
      <c r="BM640" s="374"/>
      <c r="BN640" s="374"/>
      <c r="BO640" s="374"/>
      <c r="BP640" s="374"/>
      <c r="BQ640" s="374"/>
      <c r="BR640" s="374"/>
      <c r="BS640" s="374"/>
      <c r="BT640" s="374"/>
      <c r="BU640" s="374"/>
      <c r="BV640" s="374"/>
      <c r="BW640" s="374"/>
      <c r="BX640" s="374"/>
      <c r="BY640" s="374"/>
      <c r="BZ640" s="374"/>
      <c r="CA640" s="374"/>
      <c r="CB640" s="374"/>
      <c r="CC640" s="374"/>
      <c r="CD640" s="374"/>
      <c r="CE640" s="374"/>
      <c r="CF640" s="374"/>
      <c r="CG640" s="374"/>
      <c r="CH640" s="374"/>
      <c r="CI640" s="374"/>
      <c r="CJ640" s="374"/>
      <c r="CK640" s="374"/>
      <c r="CL640" s="374"/>
      <c r="CM640" s="374"/>
      <c r="CN640" s="374"/>
      <c r="CO640" s="374"/>
      <c r="CP640" s="374"/>
      <c r="CQ640" s="374"/>
      <c r="CR640" s="374"/>
      <c r="CS640" s="374"/>
      <c r="CT640" s="374"/>
      <c r="CU640" s="374"/>
      <c r="CV640" s="374"/>
      <c r="CW640" s="374"/>
      <c r="CX640" s="374"/>
      <c r="CY640" s="374"/>
      <c r="CZ640" s="374"/>
    </row>
    <row r="641" s="378" customFormat="true" ht="25.15" customHeight="true" x14ac:dyDescent="0.2">
      <c r="C641" s="1074" t="s">
        <v>271</v>
      </c>
      <c r="D641" s="1075"/>
      <c r="E641" s="729" t="s">
        <v>205</v>
      </c>
      <c r="F641" s="652"/>
      <c r="G641" s="652"/>
      <c r="H641" s="1075"/>
      <c r="I641" s="1075"/>
      <c r="J641" s="652"/>
      <c r="K641" s="652"/>
      <c r="L641" s="652"/>
      <c r="M641" s="1075"/>
      <c r="N641" s="1075"/>
      <c r="O641" s="652"/>
      <c r="P641" s="652"/>
      <c r="Q641" s="652"/>
      <c r="AC641" s="371"/>
      <c r="AD641" s="371"/>
      <c r="AE641" s="371"/>
      <c r="AF641" s="371"/>
      <c r="AG641" s="371"/>
      <c r="AH641" s="371"/>
      <c r="AI641" s="371"/>
      <c r="AJ641" s="371"/>
      <c r="AK641" s="371"/>
      <c r="AL641" s="371"/>
      <c r="AM641" s="371"/>
      <c r="AN641" s="371"/>
      <c r="AO641" s="371"/>
      <c r="AP641" s="371"/>
      <c r="AQ641" s="371"/>
      <c r="AR641" s="371"/>
      <c r="AS641" s="371"/>
      <c r="AT641" s="371"/>
      <c r="AU641" s="371"/>
      <c r="AV641" s="371"/>
      <c r="AW641" s="371"/>
      <c r="AX641" s="371"/>
      <c r="AY641" s="371"/>
      <c r="AZ641" s="371"/>
      <c r="BA641" s="374"/>
      <c r="BB641" s="450"/>
      <c r="BC641" s="374"/>
      <c r="BD641" s="374"/>
      <c r="BE641" s="374"/>
      <c r="BF641" s="374"/>
      <c r="BG641" s="374"/>
      <c r="BH641" s="374"/>
      <c r="BI641" s="374"/>
      <c r="BJ641" s="374"/>
      <c r="BK641" s="374"/>
      <c r="BL641" s="374"/>
      <c r="BM641" s="374"/>
      <c r="BN641" s="374"/>
      <c r="BO641" s="374"/>
      <c r="BP641" s="374"/>
      <c r="BQ641" s="374"/>
      <c r="BR641" s="374"/>
      <c r="BS641" s="374"/>
      <c r="BT641" s="374"/>
      <c r="BU641" s="374"/>
      <c r="BV641" s="374"/>
      <c r="BW641" s="374"/>
      <c r="BX641" s="374"/>
      <c r="BY641" s="374"/>
      <c r="BZ641" s="374"/>
      <c r="CA641" s="374"/>
      <c r="CB641" s="374"/>
      <c r="CC641" s="374"/>
      <c r="CD641" s="374"/>
      <c r="CE641" s="374"/>
      <c r="CF641" s="374"/>
      <c r="CG641" s="374"/>
      <c r="CH641" s="374"/>
      <c r="CI641" s="374"/>
      <c r="CJ641" s="374"/>
      <c r="CK641" s="374"/>
      <c r="CL641" s="374"/>
      <c r="CM641" s="374"/>
      <c r="CN641" s="374"/>
      <c r="CO641" s="374"/>
      <c r="CP641" s="374"/>
      <c r="CQ641" s="374"/>
      <c r="CR641" s="374"/>
      <c r="CS641" s="374"/>
      <c r="CT641" s="374"/>
      <c r="CU641" s="374"/>
      <c r="CV641" s="374"/>
      <c r="CW641" s="374"/>
      <c r="CX641" s="374"/>
      <c r="CY641" s="374"/>
      <c r="CZ641" s="374"/>
    </row>
    <row r="642" s="378" customFormat="true" ht="25.15" customHeight="true" x14ac:dyDescent="0.2">
      <c r="C642" s="1074" t="s">
        <v>205</v>
      </c>
      <c r="D642" s="1075"/>
      <c r="E642" s="730">
        <v>1</v>
      </c>
      <c r="F642" s="652"/>
      <c r="G642" s="652"/>
      <c r="H642" s="1075"/>
      <c r="I642" s="1075"/>
      <c r="J642" s="652"/>
      <c r="K642" s="652"/>
      <c r="L642" s="652"/>
      <c r="M642" s="1075"/>
      <c r="N642" s="1075"/>
      <c r="O642" s="652"/>
      <c r="P642" s="652"/>
      <c r="Q642" s="652"/>
      <c r="AC642" s="371"/>
      <c r="AD642" s="371"/>
      <c r="AE642" s="371"/>
      <c r="AF642" s="371"/>
      <c r="AG642" s="371"/>
      <c r="AH642" s="371"/>
      <c r="AI642" s="371"/>
      <c r="AJ642" s="371"/>
      <c r="AK642" s="371"/>
      <c r="AL642" s="371"/>
      <c r="AM642" s="371"/>
      <c r="AN642" s="371"/>
      <c r="AO642" s="371"/>
      <c r="AP642" s="371"/>
      <c r="AQ642" s="371"/>
      <c r="AR642" s="371"/>
      <c r="AS642" s="371"/>
      <c r="AT642" s="371"/>
      <c r="AU642" s="371"/>
      <c r="AV642" s="371"/>
      <c r="AW642" s="371"/>
      <c r="AX642" s="371"/>
      <c r="AY642" s="371"/>
      <c r="AZ642" s="371"/>
      <c r="BA642" s="374"/>
      <c r="BB642" s="450"/>
      <c r="BC642" s="374"/>
      <c r="BD642" s="374"/>
      <c r="BE642" s="374"/>
      <c r="BF642" s="374"/>
      <c r="BG642" s="374"/>
      <c r="BH642" s="374"/>
      <c r="BI642" s="374"/>
      <c r="BJ642" s="374"/>
      <c r="BK642" s="374"/>
      <c r="BL642" s="374"/>
      <c r="BM642" s="374"/>
      <c r="BN642" s="374"/>
      <c r="BO642" s="374"/>
      <c r="BP642" s="374"/>
      <c r="BQ642" s="374"/>
      <c r="BR642" s="374"/>
      <c r="BS642" s="374"/>
      <c r="BT642" s="374"/>
      <c r="BU642" s="374"/>
      <c r="BV642" s="374"/>
      <c r="BW642" s="374"/>
      <c r="BX642" s="374"/>
      <c r="BY642" s="374"/>
      <c r="BZ642" s="374"/>
      <c r="CA642" s="374"/>
      <c r="CB642" s="374"/>
      <c r="CC642" s="374"/>
      <c r="CD642" s="374"/>
      <c r="CE642" s="374"/>
      <c r="CF642" s="374"/>
      <c r="CG642" s="374"/>
      <c r="CH642" s="374"/>
      <c r="CI642" s="374"/>
      <c r="CJ642" s="374"/>
      <c r="CK642" s="374"/>
      <c r="CL642" s="374"/>
      <c r="CM642" s="374"/>
      <c r="CN642" s="374"/>
      <c r="CO642" s="374"/>
      <c r="CP642" s="374"/>
      <c r="CQ642" s="374"/>
      <c r="CR642" s="374"/>
      <c r="CS642" s="374"/>
      <c r="CT642" s="374"/>
      <c r="CU642" s="374"/>
      <c r="CV642" s="374"/>
      <c r="CW642" s="374"/>
      <c r="CX642" s="374"/>
      <c r="CY642" s="374"/>
      <c r="CZ642" s="374"/>
    </row>
    <row r="643" s="378" customFormat="true" ht="25.15" customHeight="true" x14ac:dyDescent="0.2">
      <c r="C643" s="1074"/>
      <c r="D643" s="1075"/>
      <c r="E643" s="652"/>
      <c r="F643" s="652"/>
      <c r="G643" s="652"/>
      <c r="H643" s="1075"/>
      <c r="I643" s="1075"/>
      <c r="J643" s="652"/>
      <c r="K643" s="652"/>
      <c r="L643" s="652"/>
      <c r="M643" s="1075"/>
      <c r="N643" s="1075"/>
      <c r="O643" s="652"/>
      <c r="P643" s="652"/>
      <c r="Q643" s="652"/>
      <c r="AC643" s="371"/>
      <c r="AD643" s="371"/>
      <c r="AE643" s="371"/>
      <c r="AF643" s="371"/>
      <c r="AG643" s="371"/>
      <c r="AH643" s="371"/>
      <c r="AI643" s="371"/>
      <c r="AJ643" s="371"/>
      <c r="AK643" s="371"/>
      <c r="AL643" s="371"/>
      <c r="AM643" s="371"/>
      <c r="AN643" s="371"/>
      <c r="AO643" s="371"/>
      <c r="AP643" s="371"/>
      <c r="AQ643" s="371"/>
      <c r="AR643" s="371"/>
      <c r="AS643" s="371"/>
      <c r="AT643" s="371"/>
      <c r="AU643" s="371"/>
      <c r="AV643" s="371"/>
      <c r="AW643" s="371"/>
      <c r="AX643" s="371"/>
      <c r="AY643" s="371"/>
      <c r="AZ643" s="371"/>
      <c r="BA643" s="374"/>
      <c r="BB643" s="450"/>
      <c r="BC643" s="374"/>
      <c r="BD643" s="374"/>
      <c r="BE643" s="374"/>
      <c r="BF643" s="374"/>
      <c r="BG643" s="374"/>
      <c r="BH643" s="374"/>
      <c r="BI643" s="374"/>
      <c r="BJ643" s="374"/>
      <c r="BK643" s="374"/>
      <c r="BL643" s="374"/>
      <c r="BM643" s="374"/>
      <c r="BN643" s="374"/>
      <c r="BO643" s="374"/>
      <c r="BP643" s="374"/>
      <c r="BQ643" s="374"/>
      <c r="BR643" s="374"/>
      <c r="BS643" s="374"/>
      <c r="BT643" s="374"/>
      <c r="BU643" s="374"/>
      <c r="BV643" s="374"/>
      <c r="BW643" s="374"/>
      <c r="BX643" s="374"/>
      <c r="BY643" s="374"/>
      <c r="BZ643" s="374"/>
      <c r="CA643" s="374"/>
      <c r="CB643" s="374"/>
      <c r="CC643" s="374"/>
      <c r="CD643" s="374"/>
      <c r="CE643" s="374"/>
      <c r="CF643" s="374"/>
      <c r="CG643" s="374"/>
      <c r="CH643" s="374"/>
      <c r="CI643" s="374"/>
      <c r="CJ643" s="374"/>
      <c r="CK643" s="374"/>
      <c r="CL643" s="374"/>
      <c r="CM643" s="374"/>
      <c r="CN643" s="374"/>
      <c r="CO643" s="374"/>
      <c r="CP643" s="374"/>
      <c r="CQ643" s="374"/>
      <c r="CR643" s="374"/>
      <c r="CS643" s="374"/>
      <c r="CT643" s="374"/>
      <c r="CU643" s="374"/>
      <c r="CV643" s="374"/>
      <c r="CW643" s="374"/>
      <c r="CX643" s="374"/>
      <c r="CY643" s="374"/>
      <c r="CZ643" s="374"/>
    </row>
    <row r="644" s="378" customFormat="true" ht="25.15" customHeight="true" x14ac:dyDescent="0.2">
      <c r="C644" s="1074"/>
      <c r="D644" s="1075"/>
      <c r="E644" s="652"/>
      <c r="F644" s="652"/>
      <c r="G644" s="652"/>
      <c r="H644" s="1075"/>
      <c r="I644" s="1075"/>
      <c r="J644" s="652"/>
      <c r="K644" s="652"/>
      <c r="L644" s="652"/>
      <c r="M644" s="1075"/>
      <c r="N644" s="1075"/>
      <c r="O644" s="652"/>
      <c r="P644" s="652"/>
      <c r="Q644" s="652"/>
      <c r="AC644" s="371"/>
      <c r="AD644" s="371"/>
      <c r="AE644" s="371"/>
      <c r="AF644" s="371"/>
      <c r="AG644" s="371"/>
      <c r="AH644" s="371"/>
      <c r="AI644" s="371"/>
      <c r="AJ644" s="371"/>
      <c r="AK644" s="371"/>
      <c r="AL644" s="371"/>
      <c r="AM644" s="371"/>
      <c r="AN644" s="371"/>
      <c r="AO644" s="371"/>
      <c r="AP644" s="371"/>
      <c r="AQ644" s="371"/>
      <c r="AR644" s="371"/>
      <c r="AS644" s="371"/>
      <c r="AT644" s="371"/>
      <c r="AU644" s="371"/>
      <c r="AV644" s="371"/>
      <c r="AW644" s="371"/>
      <c r="AX644" s="371"/>
      <c r="AY644" s="371"/>
      <c r="AZ644" s="371"/>
      <c r="BA644" s="374"/>
      <c r="BB644" s="450"/>
      <c r="BC644" s="374"/>
      <c r="BD644" s="374"/>
      <c r="BE644" s="374"/>
      <c r="BF644" s="374"/>
      <c r="BG644" s="374"/>
      <c r="BH644" s="374"/>
      <c r="BI644" s="374"/>
      <c r="BJ644" s="374"/>
      <c r="BK644" s="374"/>
      <c r="BL644" s="374"/>
      <c r="BM644" s="374"/>
      <c r="BN644" s="374"/>
      <c r="BO644" s="374"/>
      <c r="BP644" s="374"/>
      <c r="BQ644" s="374"/>
      <c r="BR644" s="374"/>
      <c r="BS644" s="374"/>
      <c r="BT644" s="374"/>
      <c r="BU644" s="374"/>
      <c r="BV644" s="374"/>
      <c r="BW644" s="374"/>
      <c r="BX644" s="374"/>
      <c r="BY644" s="374"/>
      <c r="BZ644" s="374"/>
      <c r="CA644" s="374"/>
      <c r="CB644" s="374"/>
      <c r="CC644" s="374"/>
      <c r="CD644" s="374"/>
      <c r="CE644" s="374"/>
      <c r="CF644" s="374"/>
      <c r="CG644" s="374"/>
      <c r="CH644" s="374"/>
      <c r="CI644" s="374"/>
      <c r="CJ644" s="374"/>
      <c r="CK644" s="374"/>
      <c r="CL644" s="374"/>
      <c r="CM644" s="374"/>
      <c r="CN644" s="374"/>
      <c r="CO644" s="374"/>
      <c r="CP644" s="374"/>
      <c r="CQ644" s="374"/>
      <c r="CR644" s="374"/>
      <c r="CS644" s="374"/>
      <c r="CT644" s="374"/>
      <c r="CU644" s="374"/>
      <c r="CV644" s="374"/>
      <c r="CW644" s="374"/>
      <c r="CX644" s="374"/>
      <c r="CY644" s="374"/>
      <c r="CZ644" s="374"/>
    </row>
    <row r="645" s="378" customFormat="true" ht="25.15" customHeight="true" x14ac:dyDescent="0.2">
      <c r="C645" s="1074"/>
      <c r="D645" s="1075"/>
      <c r="E645" s="636"/>
      <c r="F645" s="636"/>
      <c r="G645" s="636"/>
      <c r="H645" s="1074"/>
      <c r="I645" s="1075"/>
      <c r="J645" s="636"/>
      <c r="K645" s="636"/>
      <c r="L645" s="636"/>
      <c r="M645" s="1074"/>
      <c r="N645" s="1075"/>
      <c r="O645" s="636"/>
      <c r="P645" s="636"/>
      <c r="Q645" s="636"/>
      <c r="AC645" s="371"/>
      <c r="AD645" s="371"/>
      <c r="AE645" s="371"/>
      <c r="AF645" s="371"/>
      <c r="AG645" s="371"/>
      <c r="AH645" s="371"/>
      <c r="AI645" s="371"/>
      <c r="AJ645" s="371"/>
      <c r="AK645" s="371"/>
      <c r="AL645" s="371"/>
      <c r="AM645" s="371"/>
      <c r="AN645" s="371"/>
      <c r="AO645" s="371"/>
      <c r="AP645" s="371"/>
      <c r="AQ645" s="371"/>
      <c r="AR645" s="371"/>
      <c r="AS645" s="371"/>
      <c r="AT645" s="371"/>
      <c r="AU645" s="371"/>
      <c r="AV645" s="371"/>
      <c r="AW645" s="371"/>
      <c r="AX645" s="371"/>
      <c r="AY645" s="371"/>
      <c r="AZ645" s="371"/>
      <c r="BA645" s="374"/>
      <c r="BB645" s="450"/>
      <c r="BC645" s="374"/>
      <c r="BD645" s="374"/>
      <c r="BE645" s="374"/>
      <c r="BF645" s="374"/>
      <c r="BG645" s="374"/>
      <c r="BH645" s="374"/>
      <c r="BI645" s="374"/>
      <c r="BJ645" s="374"/>
      <c r="BK645" s="374"/>
      <c r="BL645" s="374"/>
      <c r="BM645" s="374"/>
      <c r="BN645" s="374"/>
      <c r="BO645" s="374"/>
      <c r="BP645" s="374"/>
      <c r="BQ645" s="374"/>
      <c r="BR645" s="374"/>
      <c r="BS645" s="374"/>
      <c r="BT645" s="374"/>
      <c r="BU645" s="374"/>
      <c r="BV645" s="374"/>
      <c r="BW645" s="374"/>
      <c r="BX645" s="374"/>
      <c r="BY645" s="374"/>
      <c r="BZ645" s="374"/>
      <c r="CA645" s="374"/>
      <c r="CB645" s="374"/>
      <c r="CC645" s="374"/>
      <c r="CD645" s="374"/>
      <c r="CE645" s="374"/>
      <c r="CF645" s="374"/>
      <c r="CG645" s="374"/>
      <c r="CH645" s="374"/>
      <c r="CI645" s="374"/>
      <c r="CJ645" s="374"/>
      <c r="CK645" s="374"/>
      <c r="CL645" s="374"/>
      <c r="CM645" s="374"/>
      <c r="CN645" s="374"/>
      <c r="CO645" s="374"/>
      <c r="CP645" s="374"/>
      <c r="CQ645" s="374"/>
      <c r="CR645" s="374"/>
      <c r="CS645" s="374"/>
      <c r="CT645" s="374"/>
      <c r="CU645" s="374"/>
      <c r="CV645" s="374"/>
      <c r="CW645" s="374"/>
      <c r="CX645" s="374"/>
      <c r="CY645" s="374"/>
      <c r="CZ645" s="374"/>
    </row>
    <row r="646" s="378" customFormat="true" ht="25.15" customHeight="true" x14ac:dyDescent="0.2">
      <c r="C646" s="1074"/>
      <c r="D646" s="1075"/>
      <c r="E646" s="636"/>
      <c r="F646" s="636"/>
      <c r="G646" s="636"/>
      <c r="H646" s="1074"/>
      <c r="I646" s="1075"/>
      <c r="J646" s="636"/>
      <c r="K646" s="636"/>
      <c r="L646" s="636"/>
      <c r="M646" s="1074"/>
      <c r="N646" s="1075"/>
      <c r="O646" s="636"/>
      <c r="P646" s="636"/>
      <c r="Q646" s="636"/>
      <c r="AC646" s="371"/>
      <c r="AD646" s="371"/>
      <c r="AE646" s="371"/>
      <c r="AF646" s="371"/>
      <c r="AG646" s="371"/>
      <c r="AH646" s="371"/>
      <c r="AI646" s="371"/>
      <c r="AJ646" s="371"/>
      <c r="AK646" s="371"/>
      <c r="AL646" s="371"/>
      <c r="AM646" s="371"/>
      <c r="AN646" s="371"/>
      <c r="AO646" s="371"/>
      <c r="AP646" s="371"/>
      <c r="AQ646" s="371"/>
      <c r="AR646" s="371"/>
      <c r="AS646" s="371"/>
      <c r="AT646" s="371"/>
      <c r="AU646" s="371"/>
      <c r="AV646" s="371"/>
      <c r="AW646" s="371"/>
      <c r="AX646" s="371"/>
      <c r="AY646" s="371"/>
      <c r="AZ646" s="371"/>
      <c r="BA646" s="374"/>
      <c r="BB646" s="450"/>
      <c r="BC646" s="374"/>
      <c r="BD646" s="374"/>
      <c r="BE646" s="374"/>
      <c r="BF646" s="374"/>
      <c r="BG646" s="374"/>
      <c r="BH646" s="374"/>
      <c r="BI646" s="374"/>
      <c r="BJ646" s="374"/>
      <c r="BK646" s="374"/>
      <c r="BL646" s="374"/>
      <c r="BM646" s="374"/>
      <c r="BN646" s="374"/>
      <c r="BO646" s="374"/>
      <c r="BP646" s="374"/>
      <c r="BQ646" s="374"/>
      <c r="BR646" s="374"/>
      <c r="BS646" s="374"/>
      <c r="BT646" s="374"/>
      <c r="BU646" s="374"/>
      <c r="BV646" s="374"/>
      <c r="BW646" s="374"/>
      <c r="BX646" s="374"/>
      <c r="BY646" s="374"/>
      <c r="BZ646" s="374"/>
      <c r="CA646" s="374"/>
      <c r="CB646" s="374"/>
      <c r="CC646" s="374"/>
      <c r="CD646" s="374"/>
      <c r="CE646" s="374"/>
      <c r="CF646" s="374"/>
      <c r="CG646" s="374"/>
      <c r="CH646" s="374"/>
      <c r="CI646" s="374"/>
      <c r="CJ646" s="374"/>
      <c r="CK646" s="374"/>
      <c r="CL646" s="374"/>
      <c r="CM646" s="374"/>
      <c r="CN646" s="374"/>
      <c r="CO646" s="374"/>
      <c r="CP646" s="374"/>
      <c r="CQ646" s="374"/>
      <c r="CR646" s="374"/>
      <c r="CS646" s="374"/>
      <c r="CT646" s="374"/>
      <c r="CU646" s="374"/>
      <c r="CV646" s="374"/>
      <c r="CW646" s="374"/>
      <c r="CX646" s="374"/>
      <c r="CY646" s="374"/>
      <c r="CZ646" s="374"/>
    </row>
    <row r="647" s="378" customFormat="true" ht="25.15" customHeight="true" x14ac:dyDescent="0.2">
      <c r="C647" s="1074"/>
      <c r="D647" s="1075"/>
      <c r="E647" s="636"/>
      <c r="F647" s="636"/>
      <c r="G647" s="636"/>
      <c r="H647" s="1074"/>
      <c r="I647" s="1075"/>
      <c r="J647" s="636"/>
      <c r="K647" s="636"/>
      <c r="L647" s="636"/>
      <c r="M647" s="1074"/>
      <c r="N647" s="1075"/>
      <c r="O647" s="636"/>
      <c r="P647" s="636"/>
      <c r="Q647" s="636"/>
      <c r="AC647" s="371"/>
      <c r="AD647" s="371"/>
      <c r="AE647" s="371"/>
      <c r="AF647" s="371"/>
      <c r="AG647" s="371"/>
      <c r="AH647" s="371"/>
      <c r="AI647" s="371"/>
      <c r="AJ647" s="371"/>
      <c r="AK647" s="371"/>
      <c r="AL647" s="371"/>
      <c r="AM647" s="371"/>
      <c r="AN647" s="371"/>
      <c r="AO647" s="371"/>
      <c r="AP647" s="371"/>
      <c r="AQ647" s="371"/>
      <c r="AR647" s="371"/>
      <c r="AS647" s="371"/>
      <c r="AT647" s="371"/>
      <c r="AU647" s="371"/>
      <c r="AV647" s="371"/>
      <c r="AW647" s="371"/>
      <c r="AX647" s="371"/>
      <c r="AY647" s="371"/>
      <c r="AZ647" s="371"/>
      <c r="BA647" s="374"/>
      <c r="BB647" s="450"/>
      <c r="BC647" s="374"/>
      <c r="BD647" s="374"/>
      <c r="BE647" s="374"/>
      <c r="BF647" s="374"/>
      <c r="BG647" s="374"/>
      <c r="BH647" s="374"/>
      <c r="BI647" s="374"/>
      <c r="BJ647" s="374"/>
      <c r="BK647" s="374"/>
      <c r="BL647" s="374"/>
      <c r="BM647" s="374"/>
      <c r="BN647" s="374"/>
      <c r="BO647" s="374"/>
      <c r="BP647" s="374"/>
      <c r="BQ647" s="374"/>
      <c r="BR647" s="374"/>
      <c r="BS647" s="374"/>
      <c r="BT647" s="374"/>
      <c r="BU647" s="374"/>
      <c r="BV647" s="374"/>
      <c r="BW647" s="374"/>
      <c r="BX647" s="374"/>
      <c r="BY647" s="374"/>
      <c r="BZ647" s="374"/>
      <c r="CA647" s="374"/>
      <c r="CB647" s="374"/>
      <c r="CC647" s="374"/>
      <c r="CD647" s="374"/>
      <c r="CE647" s="374"/>
      <c r="CF647" s="374"/>
      <c r="CG647" s="374"/>
      <c r="CH647" s="374"/>
      <c r="CI647" s="374"/>
      <c r="CJ647" s="374"/>
      <c r="CK647" s="374"/>
      <c r="CL647" s="374"/>
      <c r="CM647" s="374"/>
      <c r="CN647" s="374"/>
      <c r="CO647" s="374"/>
      <c r="CP647" s="374"/>
      <c r="CQ647" s="374"/>
      <c r="CR647" s="374"/>
      <c r="CS647" s="374"/>
      <c r="CT647" s="374"/>
      <c r="CU647" s="374"/>
      <c r="CV647" s="374"/>
      <c r="CW647" s="374"/>
      <c r="CX647" s="374"/>
      <c r="CY647" s="374"/>
      <c r="CZ647" s="374"/>
    </row>
    <row r="648" s="378" customFormat="true" ht="25.15" customHeight="true" x14ac:dyDescent="0.2">
      <c r="C648" s="1074"/>
      <c r="D648" s="1075"/>
      <c r="E648" s="636"/>
      <c r="F648" s="636"/>
      <c r="G648" s="636"/>
      <c r="H648" s="1074"/>
      <c r="I648" s="1075"/>
      <c r="J648" s="636"/>
      <c r="K648" s="636"/>
      <c r="L648" s="636"/>
      <c r="M648" s="1074"/>
      <c r="N648" s="1075"/>
      <c r="O648" s="636"/>
      <c r="P648" s="636"/>
      <c r="Q648" s="636"/>
      <c r="AC648" s="371"/>
      <c r="AD648" s="371"/>
      <c r="AE648" s="371"/>
      <c r="AF648" s="371"/>
      <c r="AG648" s="371"/>
      <c r="AH648" s="371"/>
      <c r="AI648" s="371"/>
      <c r="AJ648" s="371"/>
      <c r="AK648" s="371"/>
      <c r="AL648" s="371"/>
      <c r="AM648" s="371"/>
      <c r="AN648" s="371"/>
      <c r="AO648" s="371"/>
      <c r="AP648" s="371"/>
      <c r="AQ648" s="371"/>
      <c r="AR648" s="371"/>
      <c r="AS648" s="371"/>
      <c r="AT648" s="371"/>
      <c r="AU648" s="371"/>
      <c r="AV648" s="371"/>
      <c r="AW648" s="371"/>
      <c r="AX648" s="371"/>
      <c r="AY648" s="371"/>
      <c r="AZ648" s="371"/>
      <c r="BA648" s="374"/>
      <c r="BB648" s="450"/>
      <c r="BC648" s="374"/>
      <c r="BD648" s="374"/>
      <c r="BE648" s="374"/>
      <c r="BF648" s="374"/>
      <c r="BG648" s="374"/>
      <c r="BH648" s="374"/>
      <c r="BI648" s="374"/>
      <c r="BJ648" s="374"/>
      <c r="BK648" s="374"/>
      <c r="BL648" s="374"/>
      <c r="BM648" s="374"/>
      <c r="BN648" s="374"/>
      <c r="BO648" s="374"/>
      <c r="BP648" s="374"/>
      <c r="BQ648" s="374"/>
      <c r="BR648" s="374"/>
      <c r="BS648" s="374"/>
      <c r="BT648" s="374"/>
      <c r="BU648" s="374"/>
      <c r="BV648" s="374"/>
      <c r="BW648" s="374"/>
      <c r="BX648" s="374"/>
      <c r="BY648" s="374"/>
      <c r="BZ648" s="374"/>
      <c r="CA648" s="374"/>
      <c r="CB648" s="374"/>
      <c r="CC648" s="374"/>
      <c r="CD648" s="374"/>
      <c r="CE648" s="374"/>
      <c r="CF648" s="374"/>
      <c r="CG648" s="374"/>
      <c r="CH648" s="374"/>
      <c r="CI648" s="374"/>
      <c r="CJ648" s="374"/>
      <c r="CK648" s="374"/>
      <c r="CL648" s="374"/>
      <c r="CM648" s="374"/>
      <c r="CN648" s="374"/>
      <c r="CO648" s="374"/>
      <c r="CP648" s="374"/>
      <c r="CQ648" s="374"/>
      <c r="CR648" s="374"/>
      <c r="CS648" s="374"/>
      <c r="CT648" s="374"/>
      <c r="CU648" s="374"/>
      <c r="CV648" s="374"/>
      <c r="CW648" s="374"/>
      <c r="CX648" s="374"/>
      <c r="CY648" s="374"/>
      <c r="CZ648" s="374"/>
    </row>
    <row r="649" s="378" customFormat="true" ht="25.15" customHeight="true" x14ac:dyDescent="0.2">
      <c r="C649" s="1074"/>
      <c r="D649" s="1075"/>
      <c r="E649" s="636"/>
      <c r="F649" s="636"/>
      <c r="G649" s="636"/>
      <c r="H649" s="1074"/>
      <c r="I649" s="1075"/>
      <c r="J649" s="636"/>
      <c r="K649" s="636"/>
      <c r="L649" s="636"/>
      <c r="M649" s="1074"/>
      <c r="N649" s="1075"/>
      <c r="O649" s="636"/>
      <c r="P649" s="636"/>
      <c r="Q649" s="636"/>
      <c r="AC649" s="371"/>
      <c r="AD649" s="371"/>
      <c r="AE649" s="371"/>
      <c r="AF649" s="371"/>
      <c r="AG649" s="371"/>
      <c r="AH649" s="371"/>
      <c r="AI649" s="371"/>
      <c r="AJ649" s="371"/>
      <c r="AK649" s="371"/>
      <c r="AL649" s="371"/>
      <c r="AM649" s="371"/>
      <c r="AN649" s="371"/>
      <c r="AO649" s="371"/>
      <c r="AP649" s="371"/>
      <c r="AQ649" s="371"/>
      <c r="AR649" s="371"/>
      <c r="AS649" s="371"/>
      <c r="AT649" s="371"/>
      <c r="AU649" s="371"/>
      <c r="AV649" s="371"/>
      <c r="AW649" s="371"/>
      <c r="AX649" s="371"/>
      <c r="AY649" s="371"/>
      <c r="AZ649" s="371"/>
      <c r="BA649" s="374"/>
      <c r="BB649" s="450"/>
      <c r="BC649" s="374"/>
      <c r="BD649" s="374"/>
      <c r="BE649" s="374"/>
      <c r="BF649" s="374"/>
      <c r="BG649" s="374"/>
      <c r="BH649" s="374"/>
      <c r="BI649" s="374"/>
      <c r="BJ649" s="374"/>
      <c r="BK649" s="374"/>
      <c r="BL649" s="374"/>
      <c r="BM649" s="374"/>
      <c r="BN649" s="374"/>
      <c r="BO649" s="374"/>
      <c r="BP649" s="374"/>
      <c r="BQ649" s="374"/>
      <c r="BR649" s="374"/>
      <c r="BS649" s="374"/>
      <c r="BT649" s="374"/>
      <c r="BU649" s="374"/>
      <c r="BV649" s="374"/>
      <c r="BW649" s="374"/>
      <c r="BX649" s="374"/>
      <c r="BY649" s="374"/>
      <c r="BZ649" s="374"/>
      <c r="CA649" s="374"/>
      <c r="CB649" s="374"/>
      <c r="CC649" s="374"/>
      <c r="CD649" s="374"/>
      <c r="CE649" s="374"/>
      <c r="CF649" s="374"/>
      <c r="CG649" s="374"/>
      <c r="CH649" s="374"/>
      <c r="CI649" s="374"/>
      <c r="CJ649" s="374"/>
      <c r="CK649" s="374"/>
      <c r="CL649" s="374"/>
      <c r="CM649" s="374"/>
      <c r="CN649" s="374"/>
      <c r="CO649" s="374"/>
      <c r="CP649" s="374"/>
      <c r="CQ649" s="374"/>
      <c r="CR649" s="374"/>
      <c r="CS649" s="374"/>
      <c r="CT649" s="374"/>
      <c r="CU649" s="374"/>
      <c r="CV649" s="374"/>
      <c r="CW649" s="374"/>
      <c r="CX649" s="374"/>
      <c r="CY649" s="374"/>
      <c r="CZ649" s="374"/>
    </row>
    <row r="650" s="378" customFormat="true" ht="25.15" customHeight="true" x14ac:dyDescent="0.2">
      <c r="C650" s="1074"/>
      <c r="D650" s="1075"/>
      <c r="E650" s="636"/>
      <c r="F650" s="636"/>
      <c r="G650" s="636"/>
      <c r="H650" s="1074"/>
      <c r="I650" s="1075"/>
      <c r="J650" s="636"/>
      <c r="K650" s="636"/>
      <c r="L650" s="636"/>
      <c r="M650" s="1074"/>
      <c r="N650" s="1075"/>
      <c r="O650" s="636"/>
      <c r="P650" s="636"/>
      <c r="Q650" s="636"/>
      <c r="AC650" s="371"/>
      <c r="AD650" s="371"/>
      <c r="AE650" s="371"/>
      <c r="AF650" s="371"/>
      <c r="AG650" s="371"/>
      <c r="AH650" s="371"/>
      <c r="AI650" s="371"/>
      <c r="AJ650" s="371"/>
      <c r="AK650" s="371"/>
      <c r="AL650" s="371"/>
      <c r="AM650" s="371"/>
      <c r="AN650" s="371"/>
      <c r="AO650" s="371"/>
      <c r="AP650" s="371"/>
      <c r="AQ650" s="371"/>
      <c r="AR650" s="371"/>
      <c r="AS650" s="371"/>
      <c r="AT650" s="371"/>
      <c r="AU650" s="371"/>
      <c r="AV650" s="371"/>
      <c r="AW650" s="371"/>
      <c r="AX650" s="371"/>
      <c r="AY650" s="371"/>
      <c r="AZ650" s="371"/>
      <c r="BA650" s="374"/>
      <c r="BB650" s="450"/>
      <c r="BC650" s="374"/>
      <c r="BD650" s="374"/>
      <c r="BE650" s="374"/>
      <c r="BF650" s="374"/>
      <c r="BG650" s="374"/>
      <c r="BH650" s="374"/>
      <c r="BI650" s="374"/>
      <c r="BJ650" s="374"/>
      <c r="BK650" s="374"/>
      <c r="BL650" s="374"/>
      <c r="BM650" s="374"/>
      <c r="BN650" s="374"/>
      <c r="BO650" s="374"/>
      <c r="BP650" s="374"/>
      <c r="BQ650" s="374"/>
      <c r="BR650" s="374"/>
      <c r="BS650" s="374"/>
      <c r="BT650" s="374"/>
      <c r="BU650" s="374"/>
      <c r="BV650" s="374"/>
      <c r="BW650" s="374"/>
      <c r="BX650" s="374"/>
      <c r="BY650" s="374"/>
      <c r="BZ650" s="374"/>
      <c r="CA650" s="374"/>
      <c r="CB650" s="374"/>
      <c r="CC650" s="374"/>
      <c r="CD650" s="374"/>
      <c r="CE650" s="374"/>
      <c r="CF650" s="374"/>
      <c r="CG650" s="374"/>
      <c r="CH650" s="374"/>
      <c r="CI650" s="374"/>
      <c r="CJ650" s="374"/>
      <c r="CK650" s="374"/>
      <c r="CL650" s="374"/>
      <c r="CM650" s="374"/>
      <c r="CN650" s="374"/>
      <c r="CO650" s="374"/>
      <c r="CP650" s="374"/>
      <c r="CQ650" s="374"/>
      <c r="CR650" s="374"/>
      <c r="CS650" s="374"/>
      <c r="CT650" s="374"/>
      <c r="CU650" s="374"/>
      <c r="CV650" s="374"/>
      <c r="CW650" s="374"/>
      <c r="CX650" s="374"/>
      <c r="CY650" s="374"/>
      <c r="CZ650" s="374"/>
    </row>
    <row r="651" s="378" customFormat="true" ht="25.15" customHeight="true" x14ac:dyDescent="0.2">
      <c r="C651" s="1074"/>
      <c r="D651" s="1075"/>
      <c r="E651" s="636"/>
      <c r="F651" s="636"/>
      <c r="G651" s="636"/>
      <c r="H651" s="1074"/>
      <c r="I651" s="1075"/>
      <c r="J651" s="636"/>
      <c r="K651" s="636"/>
      <c r="L651" s="636"/>
      <c r="M651" s="1074"/>
      <c r="N651" s="1075"/>
      <c r="O651" s="636"/>
      <c r="P651" s="636"/>
      <c r="Q651" s="636"/>
      <c r="AC651" s="371"/>
      <c r="AD651" s="371"/>
      <c r="AE651" s="371"/>
      <c r="AF651" s="371"/>
      <c r="AG651" s="371"/>
      <c r="AH651" s="371"/>
      <c r="AI651" s="371"/>
      <c r="AJ651" s="371"/>
      <c r="AK651" s="371"/>
      <c r="AL651" s="371"/>
      <c r="AM651" s="371"/>
      <c r="AN651" s="371"/>
      <c r="AO651" s="371"/>
      <c r="AP651" s="371"/>
      <c r="AQ651" s="371"/>
      <c r="AR651" s="371"/>
      <c r="AS651" s="371"/>
      <c r="AT651" s="371"/>
      <c r="AU651" s="371"/>
      <c r="AV651" s="371"/>
      <c r="AW651" s="371"/>
      <c r="AX651" s="371"/>
      <c r="AY651" s="371"/>
      <c r="AZ651" s="371"/>
      <c r="BA651" s="374"/>
      <c r="BB651" s="450"/>
      <c r="BC651" s="374"/>
      <c r="BD651" s="374"/>
      <c r="BE651" s="374"/>
      <c r="BF651" s="374"/>
      <c r="BG651" s="374"/>
      <c r="BH651" s="374"/>
      <c r="BI651" s="374"/>
      <c r="BJ651" s="374"/>
      <c r="BK651" s="374"/>
      <c r="BL651" s="374"/>
      <c r="BM651" s="374"/>
      <c r="BN651" s="374"/>
      <c r="BO651" s="374"/>
      <c r="BP651" s="374"/>
      <c r="BQ651" s="374"/>
      <c r="BR651" s="374"/>
      <c r="BS651" s="374"/>
      <c r="BT651" s="374"/>
      <c r="BU651" s="374"/>
      <c r="BV651" s="374"/>
      <c r="BW651" s="374"/>
      <c r="BX651" s="374"/>
      <c r="BY651" s="374"/>
      <c r="BZ651" s="374"/>
      <c r="CA651" s="374"/>
      <c r="CB651" s="374"/>
      <c r="CC651" s="374"/>
      <c r="CD651" s="374"/>
      <c r="CE651" s="374"/>
      <c r="CF651" s="374"/>
      <c r="CG651" s="374"/>
      <c r="CH651" s="374"/>
      <c r="CI651" s="374"/>
      <c r="CJ651" s="374"/>
      <c r="CK651" s="374"/>
      <c r="CL651" s="374"/>
      <c r="CM651" s="374"/>
      <c r="CN651" s="374"/>
      <c r="CO651" s="374"/>
      <c r="CP651" s="374"/>
      <c r="CQ651" s="374"/>
      <c r="CR651" s="374"/>
      <c r="CS651" s="374"/>
      <c r="CT651" s="374"/>
      <c r="CU651" s="374"/>
      <c r="CV651" s="374"/>
      <c r="CW651" s="374"/>
      <c r="CX651" s="374"/>
      <c r="CY651" s="374"/>
      <c r="CZ651" s="374"/>
    </row>
    <row r="652" s="378" customFormat="true" ht="25.15" customHeight="true" x14ac:dyDescent="0.2">
      <c r="C652" s="1074"/>
      <c r="D652" s="1075"/>
      <c r="E652" s="636"/>
      <c r="F652" s="636"/>
      <c r="G652" s="636"/>
      <c r="H652" s="1074"/>
      <c r="I652" s="1075"/>
      <c r="J652" s="636"/>
      <c r="K652" s="636"/>
      <c r="L652" s="636"/>
      <c r="M652" s="1074"/>
      <c r="N652" s="1075"/>
      <c r="O652" s="636"/>
      <c r="P652" s="636"/>
      <c r="Q652" s="636"/>
      <c r="AC652" s="371"/>
      <c r="AD652" s="371"/>
      <c r="AE652" s="371"/>
      <c r="AF652" s="371"/>
      <c r="AG652" s="371"/>
      <c r="AH652" s="371"/>
      <c r="AI652" s="371"/>
      <c r="AJ652" s="371"/>
      <c r="AK652" s="371"/>
      <c r="AL652" s="371"/>
      <c r="AM652" s="371"/>
      <c r="AN652" s="371"/>
      <c r="AO652" s="371"/>
      <c r="AP652" s="371"/>
      <c r="AQ652" s="371"/>
      <c r="AR652" s="371"/>
      <c r="AS652" s="371"/>
      <c r="AT652" s="371"/>
      <c r="AU652" s="371"/>
      <c r="AV652" s="371"/>
      <c r="AW652" s="371"/>
      <c r="AX652" s="371"/>
      <c r="AY652" s="371"/>
      <c r="AZ652" s="371"/>
      <c r="BA652" s="374"/>
      <c r="BB652" s="450"/>
      <c r="BC652" s="374"/>
      <c r="BD652" s="374"/>
      <c r="BE652" s="374"/>
      <c r="BF652" s="374"/>
      <c r="BG652" s="374"/>
      <c r="BH652" s="374"/>
      <c r="BI652" s="374"/>
      <c r="BJ652" s="374"/>
      <c r="BK652" s="374"/>
      <c r="BL652" s="374"/>
      <c r="BM652" s="374"/>
      <c r="BN652" s="374"/>
      <c r="BO652" s="374"/>
      <c r="BP652" s="374"/>
      <c r="BQ652" s="374"/>
      <c r="BR652" s="374"/>
      <c r="BS652" s="374"/>
      <c r="BT652" s="374"/>
      <c r="BU652" s="374"/>
      <c r="BV652" s="374"/>
      <c r="BW652" s="374"/>
      <c r="BX652" s="374"/>
      <c r="BY652" s="374"/>
      <c r="BZ652" s="374"/>
      <c r="CA652" s="374"/>
      <c r="CB652" s="374"/>
      <c r="CC652" s="374"/>
      <c r="CD652" s="374"/>
      <c r="CE652" s="374"/>
      <c r="CF652" s="374"/>
      <c r="CG652" s="374"/>
      <c r="CH652" s="374"/>
      <c r="CI652" s="374"/>
      <c r="CJ652" s="374"/>
      <c r="CK652" s="374"/>
      <c r="CL652" s="374"/>
      <c r="CM652" s="374"/>
      <c r="CN652" s="374"/>
      <c r="CO652" s="374"/>
      <c r="CP652" s="374"/>
      <c r="CQ652" s="374"/>
      <c r="CR652" s="374"/>
      <c r="CS652" s="374"/>
      <c r="CT652" s="374"/>
      <c r="CU652" s="374"/>
      <c r="CV652" s="374"/>
      <c r="CW652" s="374"/>
      <c r="CX652" s="374"/>
      <c r="CY652" s="374"/>
      <c r="CZ652" s="374"/>
    </row>
    <row r="653" s="378" customFormat="true" ht="25.15" customHeight="true" x14ac:dyDescent="0.2">
      <c r="C653" s="1074"/>
      <c r="D653" s="1075"/>
      <c r="E653" s="636"/>
      <c r="F653" s="636"/>
      <c r="G653" s="636"/>
      <c r="H653" s="1074"/>
      <c r="I653" s="1075"/>
      <c r="J653" s="636"/>
      <c r="K653" s="636"/>
      <c r="L653" s="636"/>
      <c r="M653" s="1074"/>
      <c r="N653" s="1075"/>
      <c r="O653" s="636"/>
      <c r="P653" s="636"/>
      <c r="Q653" s="636"/>
      <c r="AC653" s="371"/>
      <c r="AD653" s="371"/>
      <c r="AE653" s="371"/>
      <c r="AF653" s="371"/>
      <c r="AG653" s="371"/>
      <c r="AH653" s="371"/>
      <c r="AI653" s="371"/>
      <c r="AJ653" s="371"/>
      <c r="AK653" s="371"/>
      <c r="AL653" s="371"/>
      <c r="AM653" s="371"/>
      <c r="AN653" s="371"/>
      <c r="AO653" s="371"/>
      <c r="AP653" s="371"/>
      <c r="AQ653" s="371"/>
      <c r="AR653" s="371"/>
      <c r="AS653" s="371"/>
      <c r="AT653" s="371"/>
      <c r="AU653" s="371"/>
      <c r="AV653" s="371"/>
      <c r="AW653" s="371"/>
      <c r="AX653" s="371"/>
      <c r="AY653" s="371"/>
      <c r="AZ653" s="371"/>
      <c r="BA653" s="374"/>
      <c r="BB653" s="450"/>
      <c r="BC653" s="374"/>
      <c r="BD653" s="374"/>
      <c r="BE653" s="374"/>
      <c r="BF653" s="374"/>
      <c r="BG653" s="374"/>
      <c r="BH653" s="374"/>
      <c r="BI653" s="374"/>
      <c r="BJ653" s="374"/>
      <c r="BK653" s="374"/>
      <c r="BL653" s="374"/>
      <c r="BM653" s="374"/>
      <c r="BN653" s="374"/>
      <c r="BO653" s="374"/>
      <c r="BP653" s="374"/>
      <c r="BQ653" s="374"/>
      <c r="BR653" s="374"/>
      <c r="BS653" s="374"/>
      <c r="BT653" s="374"/>
      <c r="BU653" s="374"/>
      <c r="BV653" s="374"/>
      <c r="BW653" s="374"/>
      <c r="BX653" s="374"/>
      <c r="BY653" s="374"/>
      <c r="BZ653" s="374"/>
      <c r="CA653" s="374"/>
      <c r="CB653" s="374"/>
      <c r="CC653" s="374"/>
      <c r="CD653" s="374"/>
      <c r="CE653" s="374"/>
      <c r="CF653" s="374"/>
      <c r="CG653" s="374"/>
      <c r="CH653" s="374"/>
      <c r="CI653" s="374"/>
      <c r="CJ653" s="374"/>
      <c r="CK653" s="374"/>
      <c r="CL653" s="374"/>
      <c r="CM653" s="374"/>
      <c r="CN653" s="374"/>
      <c r="CO653" s="374"/>
      <c r="CP653" s="374"/>
      <c r="CQ653" s="374"/>
      <c r="CR653" s="374"/>
      <c r="CS653" s="374"/>
      <c r="CT653" s="374"/>
      <c r="CU653" s="374"/>
      <c r="CV653" s="374"/>
      <c r="CW653" s="374"/>
      <c r="CX653" s="374"/>
      <c r="CY653" s="374"/>
      <c r="CZ653" s="374"/>
    </row>
    <row r="654" s="378" customFormat="true" ht="25.15" customHeight="true" x14ac:dyDescent="0.2">
      <c r="C654" s="1074"/>
      <c r="D654" s="1075"/>
      <c r="E654" s="636"/>
      <c r="F654" s="636"/>
      <c r="G654" s="636"/>
      <c r="H654" s="1074"/>
      <c r="I654" s="1075"/>
      <c r="J654" s="636"/>
      <c r="K654" s="636"/>
      <c r="L654" s="636"/>
      <c r="M654" s="1074"/>
      <c r="N654" s="1075"/>
      <c r="O654" s="636"/>
      <c r="P654" s="636"/>
      <c r="Q654" s="636"/>
      <c r="AC654" s="371"/>
      <c r="AD654" s="371"/>
      <c r="AE654" s="371"/>
      <c r="AF654" s="371"/>
      <c r="AG654" s="371"/>
      <c r="AH654" s="371"/>
      <c r="AI654" s="371"/>
      <c r="AJ654" s="371"/>
      <c r="AK654" s="371"/>
      <c r="AL654" s="371"/>
      <c r="AM654" s="371"/>
      <c r="AN654" s="371"/>
      <c r="AO654" s="371"/>
      <c r="AP654" s="371"/>
      <c r="AQ654" s="371"/>
      <c r="AR654" s="371"/>
      <c r="AS654" s="371"/>
      <c r="AT654" s="371"/>
      <c r="AU654" s="371"/>
      <c r="AV654" s="371"/>
      <c r="AW654" s="371"/>
      <c r="AX654" s="371"/>
      <c r="AY654" s="371"/>
      <c r="AZ654" s="371"/>
      <c r="BA654" s="374"/>
      <c r="BB654" s="450"/>
      <c r="BC654" s="374"/>
      <c r="BD654" s="374"/>
      <c r="BE654" s="374"/>
      <c r="BF654" s="374"/>
      <c r="BG654" s="374"/>
      <c r="BH654" s="374"/>
      <c r="BI654" s="374"/>
      <c r="BJ654" s="374"/>
      <c r="BK654" s="374"/>
      <c r="BL654" s="374"/>
      <c r="BM654" s="374"/>
      <c r="BN654" s="374"/>
      <c r="BO654" s="374"/>
      <c r="BP654" s="374"/>
      <c r="BQ654" s="374"/>
      <c r="BR654" s="374"/>
      <c r="BS654" s="374"/>
      <c r="BT654" s="374"/>
      <c r="BU654" s="374"/>
      <c r="BV654" s="374"/>
      <c r="BW654" s="374"/>
      <c r="BX654" s="374"/>
      <c r="BY654" s="374"/>
      <c r="BZ654" s="374"/>
      <c r="CA654" s="374"/>
      <c r="CB654" s="374"/>
      <c r="CC654" s="374"/>
      <c r="CD654" s="374"/>
      <c r="CE654" s="374"/>
      <c r="CF654" s="374"/>
      <c r="CG654" s="374"/>
      <c r="CH654" s="374"/>
      <c r="CI654" s="374"/>
      <c r="CJ654" s="374"/>
      <c r="CK654" s="374"/>
      <c r="CL654" s="374"/>
      <c r="CM654" s="374"/>
      <c r="CN654" s="374"/>
      <c r="CO654" s="374"/>
      <c r="CP654" s="374"/>
      <c r="CQ654" s="374"/>
      <c r="CR654" s="374"/>
      <c r="CS654" s="374"/>
      <c r="CT654" s="374"/>
      <c r="CU654" s="374"/>
      <c r="CV654" s="374"/>
      <c r="CW654" s="374"/>
      <c r="CX654" s="374"/>
      <c r="CY654" s="374"/>
      <c r="CZ654" s="374"/>
    </row>
    <row r="655" s="378" customFormat="true" ht="25.15" customHeight="true" x14ac:dyDescent="0.2">
      <c r="C655" s="1074"/>
      <c r="D655" s="1075"/>
      <c r="E655" s="636"/>
      <c r="F655" s="636"/>
      <c r="G655" s="636"/>
      <c r="H655" s="1074"/>
      <c r="I655" s="1075"/>
      <c r="J655" s="636"/>
      <c r="K655" s="636"/>
      <c r="L655" s="636"/>
      <c r="M655" s="1074"/>
      <c r="N655" s="1075"/>
      <c r="O655" s="636"/>
      <c r="P655" s="636"/>
      <c r="Q655" s="636"/>
      <c r="AC655" s="371"/>
      <c r="AD655" s="371"/>
      <c r="AE655" s="371"/>
      <c r="AF655" s="371"/>
      <c r="AG655" s="371"/>
      <c r="AH655" s="371"/>
      <c r="AI655" s="371"/>
      <c r="AJ655" s="371"/>
      <c r="AK655" s="371"/>
      <c r="AL655" s="371"/>
      <c r="AM655" s="371"/>
      <c r="AN655" s="371"/>
      <c r="AO655" s="371"/>
      <c r="AP655" s="371"/>
      <c r="AQ655" s="371"/>
      <c r="AR655" s="371"/>
      <c r="AS655" s="371"/>
      <c r="AT655" s="371"/>
      <c r="AU655" s="371"/>
      <c r="AV655" s="371"/>
      <c r="AW655" s="371"/>
      <c r="AX655" s="371"/>
      <c r="AY655" s="371"/>
      <c r="AZ655" s="371"/>
      <c r="BA655" s="374"/>
      <c r="BB655" s="450"/>
      <c r="BC655" s="374"/>
      <c r="BD655" s="374"/>
      <c r="BE655" s="374"/>
      <c r="BF655" s="374"/>
      <c r="BG655" s="374"/>
      <c r="BH655" s="374"/>
      <c r="BI655" s="374"/>
      <c r="BJ655" s="374"/>
      <c r="BK655" s="374"/>
      <c r="BL655" s="374"/>
      <c r="BM655" s="374"/>
      <c r="BN655" s="374"/>
      <c r="BO655" s="374"/>
      <c r="BP655" s="374"/>
      <c r="BQ655" s="374"/>
      <c r="BR655" s="374"/>
      <c r="BS655" s="374"/>
      <c r="BT655" s="374"/>
      <c r="BU655" s="374"/>
      <c r="BV655" s="374"/>
      <c r="BW655" s="374"/>
      <c r="BX655" s="374"/>
      <c r="BY655" s="374"/>
      <c r="BZ655" s="374"/>
      <c r="CA655" s="374"/>
      <c r="CB655" s="374"/>
      <c r="CC655" s="374"/>
      <c r="CD655" s="374"/>
      <c r="CE655" s="374"/>
      <c r="CF655" s="374"/>
      <c r="CG655" s="374"/>
      <c r="CH655" s="374"/>
      <c r="CI655" s="374"/>
      <c r="CJ655" s="374"/>
      <c r="CK655" s="374"/>
      <c r="CL655" s="374"/>
      <c r="CM655" s="374"/>
      <c r="CN655" s="374"/>
      <c r="CO655" s="374"/>
      <c r="CP655" s="374"/>
      <c r="CQ655" s="374"/>
      <c r="CR655" s="374"/>
      <c r="CS655" s="374"/>
      <c r="CT655" s="374"/>
      <c r="CU655" s="374"/>
      <c r="CV655" s="374"/>
      <c r="CW655" s="374"/>
      <c r="CX655" s="374"/>
      <c r="CY655" s="374"/>
      <c r="CZ655" s="374"/>
    </row>
    <row r="656" s="378" customFormat="true" ht="25.15" customHeight="true" x14ac:dyDescent="0.2">
      <c r="C656" s="1074"/>
      <c r="D656" s="1075"/>
      <c r="E656" s="636"/>
      <c r="F656" s="636"/>
      <c r="G656" s="636"/>
      <c r="H656" s="1074"/>
      <c r="I656" s="1075"/>
      <c r="J656" s="636"/>
      <c r="K656" s="636"/>
      <c r="L656" s="636"/>
      <c r="M656" s="1074"/>
      <c r="N656" s="1075"/>
      <c r="O656" s="636"/>
      <c r="P656" s="636"/>
      <c r="Q656" s="636"/>
      <c r="AC656" s="371"/>
      <c r="AD656" s="371"/>
      <c r="AE656" s="371"/>
      <c r="AF656" s="371"/>
      <c r="AG656" s="371"/>
      <c r="AH656" s="371"/>
      <c r="AI656" s="371"/>
      <c r="AJ656" s="371"/>
      <c r="AK656" s="371"/>
      <c r="AL656" s="371"/>
      <c r="AM656" s="371"/>
      <c r="AN656" s="371"/>
      <c r="AO656" s="371"/>
      <c r="AP656" s="371"/>
      <c r="AQ656" s="371"/>
      <c r="AR656" s="371"/>
      <c r="AS656" s="371"/>
      <c r="AT656" s="371"/>
      <c r="AU656" s="371"/>
      <c r="AV656" s="371"/>
      <c r="AW656" s="371"/>
      <c r="AX656" s="371"/>
      <c r="AY656" s="371"/>
      <c r="AZ656" s="371"/>
      <c r="BA656" s="374"/>
      <c r="BB656" s="450"/>
      <c r="BC656" s="374"/>
      <c r="BD656" s="374"/>
      <c r="BE656" s="374"/>
      <c r="BF656" s="374"/>
      <c r="BG656" s="374"/>
      <c r="BH656" s="374"/>
      <c r="BI656" s="374"/>
      <c r="BJ656" s="374"/>
      <c r="BK656" s="374"/>
      <c r="BL656" s="374"/>
      <c r="BM656" s="374"/>
      <c r="BN656" s="374"/>
      <c r="BO656" s="374"/>
      <c r="BP656" s="374"/>
      <c r="BQ656" s="374"/>
      <c r="BR656" s="374"/>
      <c r="BS656" s="374"/>
      <c r="BT656" s="374"/>
      <c r="BU656" s="374"/>
      <c r="BV656" s="374"/>
      <c r="BW656" s="374"/>
      <c r="BX656" s="374"/>
      <c r="BY656" s="374"/>
      <c r="BZ656" s="374"/>
      <c r="CA656" s="374"/>
      <c r="CB656" s="374"/>
      <c r="CC656" s="374"/>
      <c r="CD656" s="374"/>
      <c r="CE656" s="374"/>
      <c r="CF656" s="374"/>
      <c r="CG656" s="374"/>
      <c r="CH656" s="374"/>
      <c r="CI656" s="374"/>
      <c r="CJ656" s="374"/>
      <c r="CK656" s="374"/>
      <c r="CL656" s="374"/>
      <c r="CM656" s="374"/>
      <c r="CN656" s="374"/>
      <c r="CO656" s="374"/>
      <c r="CP656" s="374"/>
      <c r="CQ656" s="374"/>
      <c r="CR656" s="374"/>
      <c r="CS656" s="374"/>
      <c r="CT656" s="374"/>
      <c r="CU656" s="374"/>
      <c r="CV656" s="374"/>
      <c r="CW656" s="374"/>
      <c r="CX656" s="374"/>
      <c r="CY656" s="374"/>
      <c r="CZ656" s="374"/>
    </row>
    <row r="657" s="378" customFormat="true" ht="25.15" customHeight="true" x14ac:dyDescent="0.2">
      <c r="C657" s="1074"/>
      <c r="D657" s="1075"/>
      <c r="E657" s="636"/>
      <c r="F657" s="636"/>
      <c r="G657" s="636"/>
      <c r="H657" s="1074"/>
      <c r="I657" s="1075"/>
      <c r="J657" s="636"/>
      <c r="K657" s="636"/>
      <c r="L657" s="636"/>
      <c r="M657" s="1074"/>
      <c r="N657" s="1075"/>
      <c r="O657" s="636"/>
      <c r="P657" s="636"/>
      <c r="Q657" s="636"/>
      <c r="AC657" s="371"/>
      <c r="AD657" s="371"/>
      <c r="AE657" s="371"/>
      <c r="AF657" s="371"/>
      <c r="AG657" s="371"/>
      <c r="AH657" s="371"/>
      <c r="AI657" s="371"/>
      <c r="AJ657" s="371"/>
      <c r="AK657" s="371"/>
      <c r="AL657" s="371"/>
      <c r="AM657" s="371"/>
      <c r="AN657" s="371"/>
      <c r="AO657" s="371"/>
      <c r="AP657" s="371"/>
      <c r="AQ657" s="371"/>
      <c r="AR657" s="371"/>
      <c r="AS657" s="371"/>
      <c r="AT657" s="371"/>
      <c r="AU657" s="371"/>
      <c r="AV657" s="371"/>
      <c r="AW657" s="371"/>
      <c r="AX657" s="371"/>
      <c r="AY657" s="371"/>
      <c r="AZ657" s="371"/>
      <c r="BA657" s="374"/>
      <c r="BB657" s="450"/>
      <c r="BC657" s="374"/>
      <c r="BD657" s="374"/>
      <c r="BE657" s="374"/>
      <c r="BF657" s="374"/>
      <c r="BG657" s="374"/>
      <c r="BH657" s="374"/>
      <c r="BI657" s="374"/>
      <c r="BJ657" s="374"/>
      <c r="BK657" s="374"/>
      <c r="BL657" s="374"/>
      <c r="BM657" s="374"/>
      <c r="BN657" s="374"/>
      <c r="BO657" s="374"/>
      <c r="BP657" s="374"/>
      <c r="BQ657" s="374"/>
      <c r="BR657" s="374"/>
      <c r="BS657" s="374"/>
      <c r="BT657" s="374"/>
      <c r="BU657" s="374"/>
      <c r="BV657" s="374"/>
      <c r="BW657" s="374"/>
      <c r="BX657" s="374"/>
      <c r="BY657" s="374"/>
      <c r="BZ657" s="374"/>
      <c r="CA657" s="374"/>
      <c r="CB657" s="374"/>
      <c r="CC657" s="374"/>
      <c r="CD657" s="374"/>
      <c r="CE657" s="374"/>
      <c r="CF657" s="374"/>
      <c r="CG657" s="374"/>
      <c r="CH657" s="374"/>
      <c r="CI657" s="374"/>
      <c r="CJ657" s="374"/>
      <c r="CK657" s="374"/>
      <c r="CL657" s="374"/>
      <c r="CM657" s="374"/>
      <c r="CN657" s="374"/>
      <c r="CO657" s="374"/>
      <c r="CP657" s="374"/>
      <c r="CQ657" s="374"/>
      <c r="CR657" s="374"/>
      <c r="CS657" s="374"/>
      <c r="CT657" s="374"/>
      <c r="CU657" s="374"/>
      <c r="CV657" s="374"/>
      <c r="CW657" s="374"/>
      <c r="CX657" s="374"/>
      <c r="CY657" s="374"/>
      <c r="CZ657" s="374"/>
    </row>
    <row r="658" s="378" customFormat="true" ht="25.15" customHeight="true" x14ac:dyDescent="0.2">
      <c r="C658" s="1074"/>
      <c r="D658" s="1075"/>
      <c r="E658" s="636"/>
      <c r="F658" s="636"/>
      <c r="G658" s="636"/>
      <c r="H658" s="1074"/>
      <c r="I658" s="1075"/>
      <c r="J658" s="636"/>
      <c r="K658" s="636"/>
      <c r="L658" s="636"/>
      <c r="M658" s="1074"/>
      <c r="N658" s="1075"/>
      <c r="O658" s="636"/>
      <c r="P658" s="636"/>
      <c r="Q658" s="636"/>
      <c r="AC658" s="371"/>
      <c r="AD658" s="371"/>
      <c r="AE658" s="371"/>
      <c r="AF658" s="371"/>
      <c r="AG658" s="371"/>
      <c r="AH658" s="371"/>
      <c r="AI658" s="371"/>
      <c r="AJ658" s="371"/>
      <c r="AK658" s="371"/>
      <c r="AL658" s="371"/>
      <c r="AM658" s="371"/>
      <c r="AN658" s="371"/>
      <c r="AO658" s="371"/>
      <c r="AP658" s="371"/>
      <c r="AQ658" s="371"/>
      <c r="AR658" s="371"/>
      <c r="AS658" s="371"/>
      <c r="AT658" s="371"/>
      <c r="AU658" s="371"/>
      <c r="AV658" s="371"/>
      <c r="AW658" s="371"/>
      <c r="AX658" s="371"/>
      <c r="AY658" s="371"/>
      <c r="AZ658" s="371"/>
      <c r="BA658" s="374"/>
      <c r="BB658" s="450"/>
      <c r="BC658" s="374"/>
      <c r="BD658" s="374"/>
      <c r="BE658" s="374"/>
      <c r="BF658" s="374"/>
      <c r="BG658" s="374"/>
      <c r="BH658" s="374"/>
      <c r="BI658" s="374"/>
      <c r="BJ658" s="374"/>
      <c r="BK658" s="374"/>
      <c r="BL658" s="374"/>
      <c r="BM658" s="374"/>
      <c r="BN658" s="374"/>
      <c r="BO658" s="374"/>
      <c r="BP658" s="374"/>
      <c r="BQ658" s="374"/>
      <c r="BR658" s="374"/>
      <c r="BS658" s="374"/>
      <c r="BT658" s="374"/>
      <c r="BU658" s="374"/>
      <c r="BV658" s="374"/>
      <c r="BW658" s="374"/>
      <c r="BX658" s="374"/>
      <c r="BY658" s="374"/>
      <c r="BZ658" s="374"/>
      <c r="CA658" s="374"/>
      <c r="CB658" s="374"/>
      <c r="CC658" s="374"/>
      <c r="CD658" s="374"/>
      <c r="CE658" s="374"/>
      <c r="CF658" s="374"/>
      <c r="CG658" s="374"/>
      <c r="CH658" s="374"/>
      <c r="CI658" s="374"/>
      <c r="CJ658" s="374"/>
      <c r="CK658" s="374"/>
      <c r="CL658" s="374"/>
      <c r="CM658" s="374"/>
      <c r="CN658" s="374"/>
      <c r="CO658" s="374"/>
      <c r="CP658" s="374"/>
      <c r="CQ658" s="374"/>
      <c r="CR658" s="374"/>
      <c r="CS658" s="374"/>
      <c r="CT658" s="374"/>
      <c r="CU658" s="374"/>
      <c r="CV658" s="374"/>
      <c r="CW658" s="374"/>
      <c r="CX658" s="374"/>
      <c r="CY658" s="374"/>
      <c r="CZ658" s="374"/>
    </row>
    <row r="659" s="378" customFormat="true" ht="25.15" customHeight="true" x14ac:dyDescent="0.2">
      <c r="C659" s="1074"/>
      <c r="D659" s="1075"/>
      <c r="E659" s="636"/>
      <c r="F659" s="636"/>
      <c r="G659" s="636"/>
      <c r="H659" s="1074"/>
      <c r="I659" s="1075"/>
      <c r="J659" s="636"/>
      <c r="K659" s="636"/>
      <c r="L659" s="636"/>
      <c r="M659" s="1074"/>
      <c r="N659" s="1075"/>
      <c r="O659" s="636"/>
      <c r="P659" s="636"/>
      <c r="Q659" s="636"/>
      <c r="AC659" s="371"/>
      <c r="AD659" s="371"/>
      <c r="AE659" s="371"/>
      <c r="AF659" s="371"/>
      <c r="AG659" s="371"/>
      <c r="AH659" s="371"/>
      <c r="AI659" s="371"/>
      <c r="AJ659" s="371"/>
      <c r="AK659" s="371"/>
      <c r="AL659" s="371"/>
      <c r="AM659" s="371"/>
      <c r="AN659" s="371"/>
      <c r="AO659" s="371"/>
      <c r="AP659" s="371"/>
      <c r="AQ659" s="371"/>
      <c r="AR659" s="371"/>
      <c r="AS659" s="371"/>
      <c r="AT659" s="371"/>
      <c r="AU659" s="371"/>
      <c r="AV659" s="371"/>
      <c r="AW659" s="371"/>
      <c r="AX659" s="371"/>
      <c r="AY659" s="371"/>
      <c r="AZ659" s="371"/>
      <c r="BA659" s="374"/>
      <c r="BB659" s="450"/>
      <c r="BC659" s="374"/>
      <c r="BD659" s="374"/>
      <c r="BE659" s="374"/>
      <c r="BF659" s="374"/>
      <c r="BG659" s="374"/>
      <c r="BH659" s="374"/>
      <c r="BI659" s="374"/>
      <c r="BJ659" s="374"/>
      <c r="BK659" s="374"/>
      <c r="BL659" s="374"/>
      <c r="BM659" s="374"/>
      <c r="BN659" s="374"/>
      <c r="BO659" s="374"/>
      <c r="BP659" s="374"/>
      <c r="BQ659" s="374"/>
      <c r="BR659" s="374"/>
      <c r="BS659" s="374"/>
      <c r="BT659" s="374"/>
      <c r="BU659" s="374"/>
      <c r="BV659" s="374"/>
      <c r="BW659" s="374"/>
      <c r="BX659" s="374"/>
      <c r="BY659" s="374"/>
      <c r="BZ659" s="374"/>
      <c r="CA659" s="374"/>
      <c r="CB659" s="374"/>
      <c r="CC659" s="374"/>
      <c r="CD659" s="374"/>
      <c r="CE659" s="374"/>
      <c r="CF659" s="374"/>
      <c r="CG659" s="374"/>
      <c r="CH659" s="374"/>
      <c r="CI659" s="374"/>
      <c r="CJ659" s="374"/>
      <c r="CK659" s="374"/>
      <c r="CL659" s="374"/>
      <c r="CM659" s="374"/>
      <c r="CN659" s="374"/>
      <c r="CO659" s="374"/>
      <c r="CP659" s="374"/>
      <c r="CQ659" s="374"/>
      <c r="CR659" s="374"/>
      <c r="CS659" s="374"/>
      <c r="CT659" s="374"/>
      <c r="CU659" s="374"/>
      <c r="CV659" s="374"/>
      <c r="CW659" s="374"/>
      <c r="CX659" s="374"/>
      <c r="CY659" s="374"/>
      <c r="CZ659" s="374"/>
    </row>
    <row r="660" s="378" customFormat="true" ht="25.15" customHeight="true" x14ac:dyDescent="0.2">
      <c r="C660" s="1074"/>
      <c r="D660" s="1075"/>
      <c r="E660" s="636"/>
      <c r="F660" s="636"/>
      <c r="G660" s="636"/>
      <c r="H660" s="1074"/>
      <c r="I660" s="1075"/>
      <c r="J660" s="636"/>
      <c r="K660" s="636"/>
      <c r="L660" s="636"/>
      <c r="M660" s="1074"/>
      <c r="N660" s="1075"/>
      <c r="O660" s="636"/>
      <c r="P660" s="636"/>
      <c r="Q660" s="636"/>
      <c r="AC660" s="371"/>
      <c r="AD660" s="371"/>
      <c r="AE660" s="371"/>
      <c r="AF660" s="371"/>
      <c r="AG660" s="371"/>
      <c r="AH660" s="371"/>
      <c r="AI660" s="371"/>
      <c r="AJ660" s="371"/>
      <c r="AK660" s="371"/>
      <c r="AL660" s="371"/>
      <c r="AM660" s="371"/>
      <c r="AN660" s="371"/>
      <c r="AO660" s="371"/>
      <c r="AP660" s="371"/>
      <c r="AQ660" s="371"/>
      <c r="AR660" s="371"/>
      <c r="AS660" s="371"/>
      <c r="AT660" s="371"/>
      <c r="AU660" s="371"/>
      <c r="AV660" s="371"/>
      <c r="AW660" s="371"/>
      <c r="AX660" s="371"/>
      <c r="AY660" s="371"/>
      <c r="AZ660" s="371"/>
      <c r="BA660" s="374"/>
      <c r="BB660" s="450"/>
      <c r="BC660" s="374"/>
      <c r="BD660" s="374"/>
      <c r="BE660" s="374"/>
      <c r="BF660" s="374"/>
      <c r="BG660" s="374"/>
      <c r="BH660" s="374"/>
      <c r="BI660" s="374"/>
      <c r="BJ660" s="374"/>
      <c r="BK660" s="374"/>
      <c r="BL660" s="374"/>
      <c r="BM660" s="374"/>
      <c r="BN660" s="374"/>
      <c r="BO660" s="374"/>
      <c r="BP660" s="374"/>
      <c r="BQ660" s="374"/>
      <c r="BR660" s="374"/>
      <c r="BS660" s="374"/>
      <c r="BT660" s="374"/>
      <c r="BU660" s="374"/>
      <c r="BV660" s="374"/>
      <c r="BW660" s="374"/>
      <c r="BX660" s="374"/>
      <c r="BY660" s="374"/>
      <c r="BZ660" s="374"/>
      <c r="CA660" s="374"/>
      <c r="CB660" s="374"/>
      <c r="CC660" s="374"/>
      <c r="CD660" s="374"/>
      <c r="CE660" s="374"/>
      <c r="CF660" s="374"/>
      <c r="CG660" s="374"/>
      <c r="CH660" s="374"/>
      <c r="CI660" s="374"/>
      <c r="CJ660" s="374"/>
      <c r="CK660" s="374"/>
      <c r="CL660" s="374"/>
      <c r="CM660" s="374"/>
      <c r="CN660" s="374"/>
      <c r="CO660" s="374"/>
      <c r="CP660" s="374"/>
      <c r="CQ660" s="374"/>
      <c r="CR660" s="374"/>
      <c r="CS660" s="374"/>
      <c r="CT660" s="374"/>
      <c r="CU660" s="374"/>
      <c r="CV660" s="374"/>
      <c r="CW660" s="374"/>
      <c r="CX660" s="374"/>
      <c r="CY660" s="374"/>
      <c r="CZ660" s="374"/>
    </row>
    <row r="661" s="378" customFormat="true" ht="25.15" customHeight="true" x14ac:dyDescent="0.2">
      <c r="C661" s="1074"/>
      <c r="D661" s="1075"/>
      <c r="E661" s="636"/>
      <c r="F661" s="636"/>
      <c r="G661" s="636"/>
      <c r="H661" s="1074"/>
      <c r="I661" s="1075"/>
      <c r="J661" s="636"/>
      <c r="K661" s="636"/>
      <c r="L661" s="636"/>
      <c r="M661" s="1074"/>
      <c r="N661" s="1075"/>
      <c r="O661" s="636"/>
      <c r="P661" s="636"/>
      <c r="Q661" s="636"/>
      <c r="AC661" s="371"/>
      <c r="AD661" s="371"/>
      <c r="AE661" s="371"/>
      <c r="AF661" s="371"/>
      <c r="AG661" s="371"/>
      <c r="AH661" s="371"/>
      <c r="AI661" s="371"/>
      <c r="AJ661" s="371"/>
      <c r="AK661" s="371"/>
      <c r="AL661" s="371"/>
      <c r="AM661" s="371"/>
      <c r="AN661" s="371"/>
      <c r="AO661" s="371"/>
      <c r="AP661" s="371"/>
      <c r="AQ661" s="371"/>
      <c r="AR661" s="371"/>
      <c r="AS661" s="371"/>
      <c r="AT661" s="371"/>
      <c r="AU661" s="371"/>
      <c r="AV661" s="371"/>
      <c r="AW661" s="371"/>
      <c r="AX661" s="371"/>
      <c r="AY661" s="371"/>
      <c r="AZ661" s="371"/>
      <c r="BA661" s="374"/>
      <c r="BB661" s="450"/>
      <c r="BC661" s="374"/>
      <c r="BD661" s="374"/>
      <c r="BE661" s="374"/>
      <c r="BF661" s="374"/>
      <c r="BG661" s="374"/>
      <c r="BH661" s="374"/>
      <c r="BI661" s="374"/>
      <c r="BJ661" s="374"/>
      <c r="BK661" s="374"/>
      <c r="BL661" s="374"/>
      <c r="BM661" s="374"/>
      <c r="BN661" s="374"/>
      <c r="BO661" s="374"/>
      <c r="BP661" s="374"/>
      <c r="BQ661" s="374"/>
      <c r="BR661" s="374"/>
      <c r="BS661" s="374"/>
      <c r="BT661" s="374"/>
      <c r="BU661" s="374"/>
      <c r="BV661" s="374"/>
      <c r="BW661" s="374"/>
      <c r="BX661" s="374"/>
      <c r="BY661" s="374"/>
      <c r="BZ661" s="374"/>
      <c r="CA661" s="374"/>
      <c r="CB661" s="374"/>
      <c r="CC661" s="374"/>
      <c r="CD661" s="374"/>
      <c r="CE661" s="374"/>
      <c r="CF661" s="374"/>
      <c r="CG661" s="374"/>
      <c r="CH661" s="374"/>
      <c r="CI661" s="374"/>
      <c r="CJ661" s="374"/>
      <c r="CK661" s="374"/>
      <c r="CL661" s="374"/>
      <c r="CM661" s="374"/>
      <c r="CN661" s="374"/>
      <c r="CO661" s="374"/>
      <c r="CP661" s="374"/>
      <c r="CQ661" s="374"/>
      <c r="CR661" s="374"/>
      <c r="CS661" s="374"/>
      <c r="CT661" s="374"/>
      <c r="CU661" s="374"/>
      <c r="CV661" s="374"/>
      <c r="CW661" s="374"/>
      <c r="CX661" s="374"/>
      <c r="CY661" s="374"/>
      <c r="CZ661" s="374"/>
    </row>
    <row r="662" s="378" customFormat="true" ht="25.15" customHeight="true" x14ac:dyDescent="0.2">
      <c r="C662" s="1074"/>
      <c r="D662" s="1075"/>
      <c r="E662" s="636"/>
      <c r="F662" s="636"/>
      <c r="G662" s="636"/>
      <c r="H662" s="1074"/>
      <c r="I662" s="1075"/>
      <c r="J662" s="636"/>
      <c r="K662" s="636"/>
      <c r="L662" s="636"/>
      <c r="M662" s="1074"/>
      <c r="N662" s="1075"/>
      <c r="O662" s="636"/>
      <c r="P662" s="636"/>
      <c r="Q662" s="636"/>
      <c r="AC662" s="371"/>
      <c r="AD662" s="371"/>
      <c r="AE662" s="371"/>
      <c r="AF662" s="371"/>
      <c r="AG662" s="371"/>
      <c r="AH662" s="371"/>
      <c r="AI662" s="371"/>
      <c r="AJ662" s="371"/>
      <c r="AK662" s="371"/>
      <c r="AL662" s="371"/>
      <c r="AM662" s="371"/>
      <c r="AN662" s="371"/>
      <c r="AO662" s="371"/>
      <c r="AP662" s="371"/>
      <c r="AQ662" s="371"/>
      <c r="AR662" s="371"/>
      <c r="AS662" s="371"/>
      <c r="AT662" s="371"/>
      <c r="AU662" s="371"/>
      <c r="AV662" s="371"/>
      <c r="AW662" s="371"/>
      <c r="AX662" s="371"/>
      <c r="AY662" s="371"/>
      <c r="AZ662" s="371"/>
      <c r="BA662" s="374"/>
      <c r="BB662" s="450"/>
      <c r="BC662" s="374"/>
      <c r="BD662" s="374"/>
      <c r="BE662" s="374"/>
      <c r="BF662" s="374"/>
      <c r="BG662" s="374"/>
      <c r="BH662" s="374"/>
      <c r="BI662" s="374"/>
      <c r="BJ662" s="374"/>
      <c r="BK662" s="374"/>
      <c r="BL662" s="374"/>
      <c r="BM662" s="374"/>
      <c r="BN662" s="374"/>
      <c r="BO662" s="374"/>
      <c r="BP662" s="374"/>
      <c r="BQ662" s="374"/>
      <c r="BR662" s="374"/>
      <c r="BS662" s="374"/>
      <c r="BT662" s="374"/>
      <c r="BU662" s="374"/>
      <c r="BV662" s="374"/>
      <c r="BW662" s="374"/>
      <c r="BX662" s="374"/>
      <c r="BY662" s="374"/>
      <c r="BZ662" s="374"/>
      <c r="CA662" s="374"/>
      <c r="CB662" s="374"/>
      <c r="CC662" s="374"/>
      <c r="CD662" s="374"/>
      <c r="CE662" s="374"/>
      <c r="CF662" s="374"/>
      <c r="CG662" s="374"/>
      <c r="CH662" s="374"/>
      <c r="CI662" s="374"/>
      <c r="CJ662" s="374"/>
      <c r="CK662" s="374"/>
      <c r="CL662" s="374"/>
      <c r="CM662" s="374"/>
      <c r="CN662" s="374"/>
      <c r="CO662" s="374"/>
      <c r="CP662" s="374"/>
      <c r="CQ662" s="374"/>
      <c r="CR662" s="374"/>
      <c r="CS662" s="374"/>
      <c r="CT662" s="374"/>
      <c r="CU662" s="374"/>
      <c r="CV662" s="374"/>
      <c r="CW662" s="374"/>
      <c r="CX662" s="374"/>
      <c r="CY662" s="374"/>
      <c r="CZ662" s="374"/>
    </row>
    <row r="663" s="378" customFormat="true" ht="25.15" customHeight="true" x14ac:dyDescent="0.2">
      <c r="C663" s="1074"/>
      <c r="D663" s="1075"/>
      <c r="E663" s="636"/>
      <c r="F663" s="636"/>
      <c r="G663" s="636"/>
      <c r="H663" s="1074"/>
      <c r="I663" s="1075"/>
      <c r="J663" s="636"/>
      <c r="K663" s="636"/>
      <c r="L663" s="636"/>
      <c r="M663" s="1074"/>
      <c r="N663" s="1075"/>
      <c r="O663" s="636"/>
      <c r="P663" s="636"/>
      <c r="Q663" s="636"/>
      <c r="AC663" s="371"/>
      <c r="AD663" s="371"/>
      <c r="AE663" s="371"/>
      <c r="AF663" s="371"/>
      <c r="AG663" s="371"/>
      <c r="AH663" s="371"/>
      <c r="AI663" s="371"/>
      <c r="AJ663" s="371"/>
      <c r="AK663" s="371"/>
      <c r="AL663" s="371"/>
      <c r="AM663" s="371"/>
      <c r="AN663" s="371"/>
      <c r="AO663" s="371"/>
      <c r="AP663" s="371"/>
      <c r="AQ663" s="371"/>
      <c r="AR663" s="371"/>
      <c r="AS663" s="371"/>
      <c r="AT663" s="371"/>
      <c r="AU663" s="371"/>
      <c r="AV663" s="371"/>
      <c r="AW663" s="371"/>
      <c r="AX663" s="371"/>
      <c r="AY663" s="371"/>
      <c r="AZ663" s="371"/>
      <c r="BA663" s="374"/>
      <c r="BB663" s="450"/>
      <c r="BC663" s="374"/>
      <c r="BD663" s="374"/>
      <c r="BE663" s="374"/>
      <c r="BF663" s="374"/>
      <c r="BG663" s="374"/>
      <c r="BH663" s="374"/>
      <c r="BI663" s="374"/>
      <c r="BJ663" s="374"/>
      <c r="BK663" s="374"/>
      <c r="BL663" s="374"/>
      <c r="BM663" s="374"/>
      <c r="BN663" s="374"/>
      <c r="BO663" s="374"/>
      <c r="BP663" s="374"/>
      <c r="BQ663" s="374"/>
      <c r="BR663" s="374"/>
      <c r="BS663" s="374"/>
      <c r="BT663" s="374"/>
      <c r="BU663" s="374"/>
      <c r="BV663" s="374"/>
      <c r="BW663" s="374"/>
      <c r="BX663" s="374"/>
      <c r="BY663" s="374"/>
      <c r="BZ663" s="374"/>
      <c r="CA663" s="374"/>
      <c r="CB663" s="374"/>
      <c r="CC663" s="374"/>
      <c r="CD663" s="374"/>
      <c r="CE663" s="374"/>
      <c r="CF663" s="374"/>
      <c r="CG663" s="374"/>
      <c r="CH663" s="374"/>
      <c r="CI663" s="374"/>
      <c r="CJ663" s="374"/>
      <c r="CK663" s="374"/>
      <c r="CL663" s="374"/>
      <c r="CM663" s="374"/>
      <c r="CN663" s="374"/>
      <c r="CO663" s="374"/>
      <c r="CP663" s="374"/>
      <c r="CQ663" s="374"/>
      <c r="CR663" s="374"/>
      <c r="CS663" s="374"/>
      <c r="CT663" s="374"/>
      <c r="CU663" s="374"/>
      <c r="CV663" s="374"/>
      <c r="CW663" s="374"/>
      <c r="CX663" s="374"/>
      <c r="CY663" s="374"/>
      <c r="CZ663" s="374"/>
    </row>
    <row r="664" s="378" customFormat="true" ht="25.15" customHeight="true" x14ac:dyDescent="0.2">
      <c r="C664" s="1074"/>
      <c r="D664" s="1075"/>
      <c r="E664" s="636"/>
      <c r="F664" s="636"/>
      <c r="G664" s="636"/>
      <c r="H664" s="1074"/>
      <c r="I664" s="1075"/>
      <c r="J664" s="636"/>
      <c r="K664" s="636"/>
      <c r="L664" s="636"/>
      <c r="M664" s="1074"/>
      <c r="N664" s="1075"/>
      <c r="O664" s="636"/>
      <c r="P664" s="636"/>
      <c r="Q664" s="636"/>
      <c r="AC664" s="371"/>
      <c r="AD664" s="371"/>
      <c r="AE664" s="371"/>
      <c r="AF664" s="371"/>
      <c r="AG664" s="371"/>
      <c r="AH664" s="371"/>
      <c r="AI664" s="371"/>
      <c r="AJ664" s="371"/>
      <c r="AK664" s="371"/>
      <c r="AL664" s="371"/>
      <c r="AM664" s="371"/>
      <c r="AN664" s="371"/>
      <c r="AO664" s="371"/>
      <c r="AP664" s="371"/>
      <c r="AQ664" s="371"/>
      <c r="AR664" s="371"/>
      <c r="AS664" s="371"/>
      <c r="AT664" s="371"/>
      <c r="AU664" s="371"/>
      <c r="AV664" s="371"/>
      <c r="AW664" s="371"/>
      <c r="AX664" s="371"/>
      <c r="AY664" s="371"/>
      <c r="AZ664" s="371"/>
      <c r="BA664" s="374"/>
      <c r="BB664" s="450"/>
      <c r="BC664" s="374"/>
      <c r="BD664" s="374"/>
      <c r="BE664" s="374"/>
      <c r="BF664" s="374"/>
      <c r="BG664" s="374"/>
      <c r="BH664" s="374"/>
      <c r="BI664" s="374"/>
      <c r="BJ664" s="374"/>
      <c r="BK664" s="374"/>
      <c r="BL664" s="374"/>
      <c r="BM664" s="374"/>
      <c r="BN664" s="374"/>
      <c r="BO664" s="374"/>
      <c r="BP664" s="374"/>
      <c r="BQ664" s="374"/>
      <c r="BR664" s="374"/>
      <c r="BS664" s="374"/>
      <c r="BT664" s="374"/>
      <c r="BU664" s="374"/>
      <c r="BV664" s="374"/>
      <c r="BW664" s="374"/>
      <c r="BX664" s="374"/>
      <c r="BY664" s="374"/>
      <c r="BZ664" s="374"/>
      <c r="CA664" s="374"/>
      <c r="CB664" s="374"/>
      <c r="CC664" s="374"/>
      <c r="CD664" s="374"/>
      <c r="CE664" s="374"/>
      <c r="CF664" s="374"/>
      <c r="CG664" s="374"/>
      <c r="CH664" s="374"/>
      <c r="CI664" s="374"/>
      <c r="CJ664" s="374"/>
      <c r="CK664" s="374"/>
      <c r="CL664" s="374"/>
      <c r="CM664" s="374"/>
      <c r="CN664" s="374"/>
      <c r="CO664" s="374"/>
      <c r="CP664" s="374"/>
      <c r="CQ664" s="374"/>
      <c r="CR664" s="374"/>
      <c r="CS664" s="374"/>
      <c r="CT664" s="374"/>
      <c r="CU664" s="374"/>
      <c r="CV664" s="374"/>
      <c r="CW664" s="374"/>
      <c r="CX664" s="374"/>
      <c r="CY664" s="374"/>
      <c r="CZ664" s="374"/>
    </row>
    <row r="665" s="378" customFormat="true" ht="25.15" customHeight="true" x14ac:dyDescent="0.2">
      <c r="C665" s="1074"/>
      <c r="D665" s="1075"/>
      <c r="E665" s="636"/>
      <c r="F665" s="636"/>
      <c r="G665" s="636"/>
      <c r="H665" s="1074"/>
      <c r="I665" s="1075"/>
      <c r="J665" s="636"/>
      <c r="K665" s="636"/>
      <c r="L665" s="636"/>
      <c r="M665" s="1074"/>
      <c r="N665" s="1075"/>
      <c r="O665" s="636"/>
      <c r="P665" s="636"/>
      <c r="Q665" s="636"/>
      <c r="AC665" s="371"/>
      <c r="AD665" s="371"/>
      <c r="AE665" s="371"/>
      <c r="AF665" s="371"/>
      <c r="AG665" s="371"/>
      <c r="AH665" s="371"/>
      <c r="AI665" s="371"/>
      <c r="AJ665" s="371"/>
      <c r="AK665" s="371"/>
      <c r="AL665" s="371"/>
      <c r="AM665" s="371"/>
      <c r="AN665" s="371"/>
      <c r="AO665" s="371"/>
      <c r="AP665" s="371"/>
      <c r="AQ665" s="371"/>
      <c r="AR665" s="371"/>
      <c r="AS665" s="371"/>
      <c r="AT665" s="371"/>
      <c r="AU665" s="371"/>
      <c r="AV665" s="371"/>
      <c r="AW665" s="371"/>
      <c r="AX665" s="371"/>
      <c r="AY665" s="371"/>
      <c r="AZ665" s="371"/>
      <c r="BA665" s="374"/>
      <c r="BB665" s="450"/>
      <c r="BC665" s="374"/>
      <c r="BD665" s="374"/>
      <c r="BE665" s="374"/>
      <c r="BF665" s="374"/>
      <c r="BG665" s="374"/>
      <c r="BH665" s="374"/>
      <c r="BI665" s="374"/>
      <c r="BJ665" s="374"/>
      <c r="BK665" s="374"/>
      <c r="BL665" s="374"/>
      <c r="BM665" s="374"/>
      <c r="BN665" s="374"/>
      <c r="BO665" s="374"/>
      <c r="BP665" s="374"/>
      <c r="BQ665" s="374"/>
      <c r="BR665" s="374"/>
      <c r="BS665" s="374"/>
      <c r="BT665" s="374"/>
      <c r="BU665" s="374"/>
      <c r="BV665" s="374"/>
      <c r="BW665" s="374"/>
      <c r="BX665" s="374"/>
      <c r="BY665" s="374"/>
      <c r="BZ665" s="374"/>
      <c r="CA665" s="374"/>
      <c r="CB665" s="374"/>
      <c r="CC665" s="374"/>
      <c r="CD665" s="374"/>
      <c r="CE665" s="374"/>
      <c r="CF665" s="374"/>
      <c r="CG665" s="374"/>
      <c r="CH665" s="374"/>
      <c r="CI665" s="374"/>
      <c r="CJ665" s="374"/>
      <c r="CK665" s="374"/>
      <c r="CL665" s="374"/>
      <c r="CM665" s="374"/>
      <c r="CN665" s="374"/>
      <c r="CO665" s="374"/>
      <c r="CP665" s="374"/>
      <c r="CQ665" s="374"/>
      <c r="CR665" s="374"/>
      <c r="CS665" s="374"/>
      <c r="CT665" s="374"/>
      <c r="CU665" s="374"/>
      <c r="CV665" s="374"/>
      <c r="CW665" s="374"/>
      <c r="CX665" s="374"/>
      <c r="CY665" s="374"/>
      <c r="CZ665" s="374"/>
    </row>
    <row r="666" s="378" customFormat="true" ht="25.15" customHeight="true" x14ac:dyDescent="0.2">
      <c r="C666" s="1074"/>
      <c r="D666" s="1075"/>
      <c r="E666" s="636"/>
      <c r="F666" s="636"/>
      <c r="G666" s="636"/>
      <c r="H666" s="1074"/>
      <c r="I666" s="1075"/>
      <c r="J666" s="636"/>
      <c r="K666" s="636"/>
      <c r="L666" s="636"/>
      <c r="M666" s="1074"/>
      <c r="N666" s="1075"/>
      <c r="O666" s="636"/>
      <c r="P666" s="636"/>
      <c r="Q666" s="636"/>
      <c r="AC666" s="371"/>
      <c r="AD666" s="371"/>
      <c r="AE666" s="371"/>
      <c r="AF666" s="371"/>
      <c r="AG666" s="371"/>
      <c r="AH666" s="371"/>
      <c r="AI666" s="371"/>
      <c r="AJ666" s="371"/>
      <c r="AK666" s="371"/>
      <c r="AL666" s="371"/>
      <c r="AM666" s="371"/>
      <c r="AN666" s="371"/>
      <c r="AO666" s="371"/>
      <c r="AP666" s="371"/>
      <c r="AQ666" s="371"/>
      <c r="AR666" s="371"/>
      <c r="AS666" s="371"/>
      <c r="AT666" s="371"/>
      <c r="AU666" s="371"/>
      <c r="AV666" s="371"/>
      <c r="AW666" s="371"/>
      <c r="AX666" s="371"/>
      <c r="AY666" s="371"/>
      <c r="AZ666" s="371"/>
      <c r="BA666" s="374"/>
      <c r="BB666" s="450"/>
      <c r="BC666" s="374"/>
      <c r="BD666" s="374"/>
      <c r="BE666" s="374"/>
      <c r="BF666" s="374"/>
      <c r="BG666" s="374"/>
      <c r="BH666" s="374"/>
      <c r="BI666" s="374"/>
      <c r="BJ666" s="374"/>
      <c r="BK666" s="374"/>
      <c r="BL666" s="374"/>
      <c r="BM666" s="374"/>
      <c r="BN666" s="374"/>
      <c r="BO666" s="374"/>
      <c r="BP666" s="374"/>
      <c r="BQ666" s="374"/>
      <c r="BR666" s="374"/>
      <c r="BS666" s="374"/>
      <c r="BT666" s="374"/>
      <c r="BU666" s="374"/>
      <c r="BV666" s="374"/>
      <c r="BW666" s="374"/>
      <c r="BX666" s="374"/>
      <c r="BY666" s="374"/>
      <c r="BZ666" s="374"/>
      <c r="CA666" s="374"/>
      <c r="CB666" s="374"/>
      <c r="CC666" s="374"/>
      <c r="CD666" s="374"/>
      <c r="CE666" s="374"/>
      <c r="CF666" s="374"/>
      <c r="CG666" s="374"/>
      <c r="CH666" s="374"/>
      <c r="CI666" s="374"/>
      <c r="CJ666" s="374"/>
      <c r="CK666" s="374"/>
      <c r="CL666" s="374"/>
      <c r="CM666" s="374"/>
      <c r="CN666" s="374"/>
      <c r="CO666" s="374"/>
      <c r="CP666" s="374"/>
      <c r="CQ666" s="374"/>
      <c r="CR666" s="374"/>
      <c r="CS666" s="374"/>
      <c r="CT666" s="374"/>
      <c r="CU666" s="374"/>
      <c r="CV666" s="374"/>
      <c r="CW666" s="374"/>
      <c r="CX666" s="374"/>
      <c r="CY666" s="374"/>
      <c r="CZ666" s="374"/>
    </row>
    <row r="667" s="378" customFormat="true" ht="25.15" customHeight="true" x14ac:dyDescent="0.2">
      <c r="C667" s="1074"/>
      <c r="D667" s="1075"/>
      <c r="E667" s="636"/>
      <c r="F667" s="636"/>
      <c r="G667" s="636"/>
      <c r="H667" s="1074"/>
      <c r="I667" s="1075"/>
      <c r="J667" s="636"/>
      <c r="K667" s="636"/>
      <c r="L667" s="636"/>
      <c r="M667" s="1074"/>
      <c r="N667" s="1075"/>
      <c r="O667" s="636"/>
      <c r="P667" s="636"/>
      <c r="Q667" s="636"/>
      <c r="AC667" s="371"/>
      <c r="AD667" s="371"/>
      <c r="AE667" s="371"/>
      <c r="AF667" s="371"/>
      <c r="AG667" s="371"/>
      <c r="AH667" s="371"/>
      <c r="AI667" s="371"/>
      <c r="AJ667" s="371"/>
      <c r="AK667" s="371"/>
      <c r="AL667" s="371"/>
      <c r="AM667" s="371"/>
      <c r="AN667" s="371"/>
      <c r="AO667" s="371"/>
      <c r="AP667" s="371"/>
      <c r="AQ667" s="371"/>
      <c r="AR667" s="371"/>
      <c r="AS667" s="371"/>
      <c r="AT667" s="371"/>
      <c r="AU667" s="371"/>
      <c r="AV667" s="371"/>
      <c r="AW667" s="371"/>
      <c r="AX667" s="371"/>
      <c r="AY667" s="371"/>
      <c r="AZ667" s="371"/>
      <c r="BA667" s="374"/>
      <c r="BB667" s="450"/>
      <c r="BC667" s="374"/>
      <c r="BD667" s="374"/>
      <c r="BE667" s="374"/>
      <c r="BF667" s="374"/>
      <c r="BG667" s="374"/>
      <c r="BH667" s="374"/>
      <c r="BI667" s="374"/>
      <c r="BJ667" s="374"/>
      <c r="BK667" s="374"/>
      <c r="BL667" s="374"/>
      <c r="BM667" s="374"/>
      <c r="BN667" s="374"/>
      <c r="BO667" s="374"/>
      <c r="BP667" s="374"/>
      <c r="BQ667" s="374"/>
      <c r="BR667" s="374"/>
      <c r="BS667" s="374"/>
      <c r="BT667" s="374"/>
      <c r="BU667" s="374"/>
      <c r="BV667" s="374"/>
      <c r="BW667" s="374"/>
      <c r="BX667" s="374"/>
      <c r="BY667" s="374"/>
      <c r="BZ667" s="374"/>
      <c r="CA667" s="374"/>
      <c r="CB667" s="374"/>
      <c r="CC667" s="374"/>
      <c r="CD667" s="374"/>
      <c r="CE667" s="374"/>
      <c r="CF667" s="374"/>
      <c r="CG667" s="374"/>
      <c r="CH667" s="374"/>
      <c r="CI667" s="374"/>
      <c r="CJ667" s="374"/>
      <c r="CK667" s="374"/>
      <c r="CL667" s="374"/>
      <c r="CM667" s="374"/>
      <c r="CN667" s="374"/>
      <c r="CO667" s="374"/>
      <c r="CP667" s="374"/>
      <c r="CQ667" s="374"/>
      <c r="CR667" s="374"/>
      <c r="CS667" s="374"/>
      <c r="CT667" s="374"/>
      <c r="CU667" s="374"/>
      <c r="CV667" s="374"/>
      <c r="CW667" s="374"/>
      <c r="CX667" s="374"/>
      <c r="CY667" s="374"/>
      <c r="CZ667" s="374"/>
    </row>
    <row r="668" s="378" customFormat="true" ht="25.15" customHeight="true" x14ac:dyDescent="0.2">
      <c r="C668" s="1074"/>
      <c r="D668" s="1075"/>
      <c r="E668" s="636"/>
      <c r="F668" s="636"/>
      <c r="G668" s="636"/>
      <c r="H668" s="1074"/>
      <c r="I668" s="1075"/>
      <c r="J668" s="636"/>
      <c r="K668" s="636"/>
      <c r="L668" s="636"/>
      <c r="M668" s="1074"/>
      <c r="N668" s="1075"/>
      <c r="O668" s="636"/>
      <c r="P668" s="636"/>
      <c r="Q668" s="636"/>
      <c r="AC668" s="371"/>
      <c r="AD668" s="371"/>
      <c r="AE668" s="371"/>
      <c r="AF668" s="371"/>
      <c r="AG668" s="371"/>
      <c r="AH668" s="371"/>
      <c r="AI668" s="371"/>
      <c r="AJ668" s="371"/>
      <c r="AK668" s="371"/>
      <c r="AL668" s="371"/>
      <c r="AM668" s="371"/>
      <c r="AN668" s="371"/>
      <c r="AO668" s="371"/>
      <c r="AP668" s="371"/>
      <c r="AQ668" s="371"/>
      <c r="AR668" s="371"/>
      <c r="AS668" s="371"/>
      <c r="AT668" s="371"/>
      <c r="AU668" s="371"/>
      <c r="AV668" s="371"/>
      <c r="AW668" s="371"/>
      <c r="AX668" s="371"/>
      <c r="AY668" s="371"/>
      <c r="AZ668" s="371"/>
      <c r="BA668" s="374"/>
      <c r="BB668" s="450"/>
      <c r="BC668" s="374"/>
      <c r="BD668" s="374"/>
      <c r="BE668" s="374"/>
      <c r="BF668" s="374"/>
      <c r="BG668" s="374"/>
      <c r="BH668" s="374"/>
      <c r="BI668" s="374"/>
      <c r="BJ668" s="374"/>
      <c r="BK668" s="374"/>
      <c r="BL668" s="374"/>
      <c r="BM668" s="374"/>
      <c r="BN668" s="374"/>
      <c r="BO668" s="374"/>
      <c r="BP668" s="374"/>
      <c r="BQ668" s="374"/>
      <c r="BR668" s="374"/>
      <c r="BS668" s="374"/>
      <c r="BT668" s="374"/>
      <c r="BU668" s="374"/>
      <c r="BV668" s="374"/>
      <c r="BW668" s="374"/>
      <c r="BX668" s="374"/>
      <c r="BY668" s="374"/>
      <c r="BZ668" s="374"/>
      <c r="CA668" s="374"/>
      <c r="CB668" s="374"/>
      <c r="CC668" s="374"/>
      <c r="CD668" s="374"/>
      <c r="CE668" s="374"/>
      <c r="CF668" s="374"/>
      <c r="CG668" s="374"/>
      <c r="CH668" s="374"/>
      <c r="CI668" s="374"/>
      <c r="CJ668" s="374"/>
      <c r="CK668" s="374"/>
      <c r="CL668" s="374"/>
      <c r="CM668" s="374"/>
      <c r="CN668" s="374"/>
      <c r="CO668" s="374"/>
      <c r="CP668" s="374"/>
      <c r="CQ668" s="374"/>
      <c r="CR668" s="374"/>
      <c r="CS668" s="374"/>
      <c r="CT668" s="374"/>
      <c r="CU668" s="374"/>
      <c r="CV668" s="374"/>
      <c r="CW668" s="374"/>
      <c r="CX668" s="374"/>
      <c r="CY668" s="374"/>
      <c r="CZ668" s="374"/>
    </row>
    <row r="669" s="378" customFormat="true" ht="25.15" customHeight="true" x14ac:dyDescent="0.2">
      <c r="C669" s="1074"/>
      <c r="D669" s="1075"/>
      <c r="E669" s="636"/>
      <c r="F669" s="636"/>
      <c r="G669" s="636"/>
      <c r="H669" s="1074"/>
      <c r="I669" s="1075"/>
      <c r="J669" s="636"/>
      <c r="K669" s="636"/>
      <c r="L669" s="636"/>
      <c r="M669" s="1074"/>
      <c r="N669" s="1075"/>
      <c r="O669" s="636"/>
      <c r="P669" s="636"/>
      <c r="Q669" s="636"/>
      <c r="AC669" s="371"/>
      <c r="AD669" s="371"/>
      <c r="AE669" s="371"/>
      <c r="AF669" s="371"/>
      <c r="AG669" s="371"/>
      <c r="AH669" s="371"/>
      <c r="AI669" s="371"/>
      <c r="AJ669" s="371"/>
      <c r="AK669" s="371"/>
      <c r="AL669" s="371"/>
      <c r="AM669" s="371"/>
      <c r="AN669" s="371"/>
      <c r="AO669" s="371"/>
      <c r="AP669" s="371"/>
      <c r="AQ669" s="371"/>
      <c r="AR669" s="371"/>
      <c r="AS669" s="371"/>
      <c r="AT669" s="371"/>
      <c r="AU669" s="371"/>
      <c r="AV669" s="371"/>
      <c r="AW669" s="371"/>
      <c r="AX669" s="371"/>
      <c r="AY669" s="371"/>
      <c r="AZ669" s="371"/>
      <c r="BA669" s="374"/>
      <c r="BB669" s="450"/>
      <c r="BC669" s="374"/>
      <c r="BD669" s="374"/>
      <c r="BE669" s="374"/>
      <c r="BF669" s="374"/>
      <c r="BG669" s="374"/>
      <c r="BH669" s="374"/>
      <c r="BI669" s="374"/>
      <c r="BJ669" s="374"/>
      <c r="BK669" s="374"/>
      <c r="BL669" s="374"/>
      <c r="BM669" s="374"/>
      <c r="BN669" s="374"/>
      <c r="BO669" s="374"/>
      <c r="BP669" s="374"/>
      <c r="BQ669" s="374"/>
      <c r="BR669" s="374"/>
      <c r="BS669" s="374"/>
      <c r="BT669" s="374"/>
      <c r="BU669" s="374"/>
      <c r="BV669" s="374"/>
      <c r="BW669" s="374"/>
      <c r="BX669" s="374"/>
      <c r="BY669" s="374"/>
      <c r="BZ669" s="374"/>
      <c r="CA669" s="374"/>
      <c r="CB669" s="374"/>
      <c r="CC669" s="374"/>
      <c r="CD669" s="374"/>
      <c r="CE669" s="374"/>
      <c r="CF669" s="374"/>
      <c r="CG669" s="374"/>
      <c r="CH669" s="374"/>
      <c r="CI669" s="374"/>
      <c r="CJ669" s="374"/>
      <c r="CK669" s="374"/>
      <c r="CL669" s="374"/>
      <c r="CM669" s="374"/>
      <c r="CN669" s="374"/>
      <c r="CO669" s="374"/>
      <c r="CP669" s="374"/>
      <c r="CQ669" s="374"/>
      <c r="CR669" s="374"/>
      <c r="CS669" s="374"/>
      <c r="CT669" s="374"/>
      <c r="CU669" s="374"/>
      <c r="CV669" s="374"/>
      <c r="CW669" s="374"/>
      <c r="CX669" s="374"/>
      <c r="CY669" s="374"/>
      <c r="CZ669" s="374"/>
    </row>
    <row r="670" s="378" customFormat="true" ht="25.15" customHeight="true" x14ac:dyDescent="0.2">
      <c r="C670" s="1074"/>
      <c r="D670" s="1075"/>
      <c r="E670" s="636"/>
      <c r="F670" s="636"/>
      <c r="G670" s="636"/>
      <c r="H670" s="1074"/>
      <c r="I670" s="1075"/>
      <c r="J670" s="636"/>
      <c r="K670" s="636"/>
      <c r="L670" s="636"/>
      <c r="M670" s="1074"/>
      <c r="N670" s="1075"/>
      <c r="O670" s="636"/>
      <c r="P670" s="636"/>
      <c r="Q670" s="636"/>
      <c r="AC670" s="371"/>
      <c r="AD670" s="371"/>
      <c r="AE670" s="371"/>
      <c r="AF670" s="371"/>
      <c r="AG670" s="371"/>
      <c r="AH670" s="371"/>
      <c r="AI670" s="371"/>
      <c r="AJ670" s="371"/>
      <c r="AK670" s="371"/>
      <c r="AL670" s="371"/>
      <c r="AM670" s="371"/>
      <c r="AN670" s="371"/>
      <c r="AO670" s="371"/>
      <c r="AP670" s="371"/>
      <c r="AQ670" s="371"/>
      <c r="AR670" s="371"/>
      <c r="AS670" s="371"/>
      <c r="AT670" s="371"/>
      <c r="AU670" s="371"/>
      <c r="AV670" s="371"/>
      <c r="AW670" s="371"/>
      <c r="AX670" s="371"/>
      <c r="AY670" s="371"/>
      <c r="AZ670" s="371"/>
      <c r="BA670" s="374"/>
      <c r="BB670" s="450"/>
      <c r="BC670" s="374"/>
      <c r="BD670" s="374"/>
      <c r="BE670" s="374"/>
      <c r="BF670" s="374"/>
      <c r="BG670" s="374"/>
      <c r="BH670" s="374"/>
      <c r="BI670" s="374"/>
      <c r="BJ670" s="374"/>
      <c r="BK670" s="374"/>
      <c r="BL670" s="374"/>
      <c r="BM670" s="374"/>
      <c r="BN670" s="374"/>
      <c r="BO670" s="374"/>
      <c r="BP670" s="374"/>
      <c r="BQ670" s="374"/>
      <c r="BR670" s="374"/>
      <c r="BS670" s="374"/>
      <c r="BT670" s="374"/>
      <c r="BU670" s="374"/>
      <c r="BV670" s="374"/>
      <c r="BW670" s="374"/>
      <c r="BX670" s="374"/>
      <c r="BY670" s="374"/>
      <c r="BZ670" s="374"/>
      <c r="CA670" s="374"/>
      <c r="CB670" s="374"/>
      <c r="CC670" s="374"/>
      <c r="CD670" s="374"/>
      <c r="CE670" s="374"/>
      <c r="CF670" s="374"/>
      <c r="CG670" s="374"/>
      <c r="CH670" s="374"/>
      <c r="CI670" s="374"/>
      <c r="CJ670" s="374"/>
      <c r="CK670" s="374"/>
      <c r="CL670" s="374"/>
      <c r="CM670" s="374"/>
      <c r="CN670" s="374"/>
      <c r="CO670" s="374"/>
      <c r="CP670" s="374"/>
      <c r="CQ670" s="374"/>
      <c r="CR670" s="374"/>
      <c r="CS670" s="374"/>
      <c r="CT670" s="374"/>
      <c r="CU670" s="374"/>
      <c r="CV670" s="374"/>
      <c r="CW670" s="374"/>
      <c r="CX670" s="374"/>
      <c r="CY670" s="374"/>
      <c r="CZ670" s="374"/>
    </row>
    <row r="671" s="378" customFormat="true" ht="25.15" customHeight="true" x14ac:dyDescent="0.2">
      <c r="C671" s="1074"/>
      <c r="D671" s="1075"/>
      <c r="E671" s="636"/>
      <c r="F671" s="636"/>
      <c r="G671" s="636"/>
      <c r="H671" s="1074"/>
      <c r="I671" s="1075"/>
      <c r="J671" s="636"/>
      <c r="K671" s="636"/>
      <c r="L671" s="636"/>
      <c r="M671" s="1074"/>
      <c r="N671" s="1075"/>
      <c r="O671" s="636"/>
      <c r="P671" s="636"/>
      <c r="Q671" s="636"/>
      <c r="AC671" s="371"/>
      <c r="AD671" s="371"/>
      <c r="AE671" s="371"/>
      <c r="AF671" s="371"/>
      <c r="AG671" s="371"/>
      <c r="AH671" s="371"/>
      <c r="AI671" s="371"/>
      <c r="AJ671" s="371"/>
      <c r="AK671" s="371"/>
      <c r="AL671" s="371"/>
      <c r="AM671" s="371"/>
      <c r="AN671" s="371"/>
      <c r="AO671" s="371"/>
      <c r="AP671" s="371"/>
      <c r="AQ671" s="371"/>
      <c r="AR671" s="371"/>
      <c r="AS671" s="371"/>
      <c r="AT671" s="371"/>
      <c r="AU671" s="371"/>
      <c r="AV671" s="371"/>
      <c r="AW671" s="371"/>
      <c r="AX671" s="371"/>
      <c r="AY671" s="371"/>
      <c r="AZ671" s="371"/>
      <c r="BA671" s="374"/>
      <c r="BB671" s="450"/>
      <c r="BC671" s="374"/>
      <c r="BD671" s="374"/>
      <c r="BE671" s="374"/>
      <c r="BF671" s="374"/>
      <c r="BG671" s="374"/>
      <c r="BH671" s="374"/>
      <c r="BI671" s="374"/>
      <c r="BJ671" s="374"/>
      <c r="BK671" s="374"/>
      <c r="BL671" s="374"/>
      <c r="BM671" s="374"/>
      <c r="BN671" s="374"/>
      <c r="BO671" s="374"/>
      <c r="BP671" s="374"/>
      <c r="BQ671" s="374"/>
      <c r="BR671" s="374"/>
      <c r="BS671" s="374"/>
      <c r="BT671" s="374"/>
      <c r="BU671" s="374"/>
      <c r="BV671" s="374"/>
      <c r="BW671" s="374"/>
      <c r="BX671" s="374"/>
      <c r="BY671" s="374"/>
      <c r="BZ671" s="374"/>
      <c r="CA671" s="374"/>
      <c r="CB671" s="374"/>
      <c r="CC671" s="374"/>
      <c r="CD671" s="374"/>
      <c r="CE671" s="374"/>
      <c r="CF671" s="374"/>
      <c r="CG671" s="374"/>
      <c r="CH671" s="374"/>
      <c r="CI671" s="374"/>
      <c r="CJ671" s="374"/>
      <c r="CK671" s="374"/>
      <c r="CL671" s="374"/>
      <c r="CM671" s="374"/>
      <c r="CN671" s="374"/>
      <c r="CO671" s="374"/>
      <c r="CP671" s="374"/>
      <c r="CQ671" s="374"/>
      <c r="CR671" s="374"/>
      <c r="CS671" s="374"/>
      <c r="CT671" s="374"/>
      <c r="CU671" s="374"/>
      <c r="CV671" s="374"/>
      <c r="CW671" s="374"/>
      <c r="CX671" s="374"/>
      <c r="CY671" s="374"/>
      <c r="CZ671" s="374"/>
    </row>
    <row r="672" s="378" customFormat="true" ht="25.15" customHeight="true" x14ac:dyDescent="0.2">
      <c r="C672" s="1074"/>
      <c r="D672" s="1075"/>
      <c r="E672" s="636"/>
      <c r="F672" s="636"/>
      <c r="G672" s="636"/>
      <c r="H672" s="1074"/>
      <c r="I672" s="1075"/>
      <c r="J672" s="636"/>
      <c r="K672" s="636"/>
      <c r="L672" s="636"/>
      <c r="M672" s="1074"/>
      <c r="N672" s="1075"/>
      <c r="O672" s="636"/>
      <c r="P672" s="636"/>
      <c r="Q672" s="636"/>
      <c r="AC672" s="371"/>
      <c r="AD672" s="371"/>
      <c r="AE672" s="371"/>
      <c r="AF672" s="371"/>
      <c r="AG672" s="371"/>
      <c r="AH672" s="371"/>
      <c r="AI672" s="371"/>
      <c r="AJ672" s="371"/>
      <c r="AK672" s="371"/>
      <c r="AL672" s="371"/>
      <c r="AM672" s="371"/>
      <c r="AN672" s="371"/>
      <c r="AO672" s="371"/>
      <c r="AP672" s="371"/>
      <c r="AQ672" s="371"/>
      <c r="AR672" s="371"/>
      <c r="AS672" s="371"/>
      <c r="AT672" s="371"/>
      <c r="AU672" s="371"/>
      <c r="AV672" s="371"/>
      <c r="AW672" s="371"/>
      <c r="AX672" s="371"/>
      <c r="AY672" s="371"/>
      <c r="AZ672" s="371"/>
      <c r="BA672" s="374"/>
      <c r="BB672" s="450"/>
      <c r="BC672" s="374"/>
      <c r="BD672" s="374"/>
      <c r="BE672" s="374"/>
      <c r="BF672" s="374"/>
      <c r="BG672" s="374"/>
      <c r="BH672" s="374"/>
      <c r="BI672" s="374"/>
      <c r="BJ672" s="374"/>
      <c r="BK672" s="374"/>
      <c r="BL672" s="374"/>
      <c r="BM672" s="374"/>
      <c r="BN672" s="374"/>
      <c r="BO672" s="374"/>
      <c r="BP672" s="374"/>
      <c r="BQ672" s="374"/>
      <c r="BR672" s="374"/>
      <c r="BS672" s="374"/>
      <c r="BT672" s="374"/>
      <c r="BU672" s="374"/>
      <c r="BV672" s="374"/>
      <c r="BW672" s="374"/>
      <c r="BX672" s="374"/>
      <c r="BY672" s="374"/>
      <c r="BZ672" s="374"/>
      <c r="CA672" s="374"/>
      <c r="CB672" s="374"/>
      <c r="CC672" s="374"/>
      <c r="CD672" s="374"/>
      <c r="CE672" s="374"/>
      <c r="CF672" s="374"/>
      <c r="CG672" s="374"/>
      <c r="CH672" s="374"/>
      <c r="CI672" s="374"/>
      <c r="CJ672" s="374"/>
      <c r="CK672" s="374"/>
      <c r="CL672" s="374"/>
      <c r="CM672" s="374"/>
      <c r="CN672" s="374"/>
      <c r="CO672" s="374"/>
      <c r="CP672" s="374"/>
      <c r="CQ672" s="374"/>
      <c r="CR672" s="374"/>
      <c r="CS672" s="374"/>
      <c r="CT672" s="374"/>
      <c r="CU672" s="374"/>
      <c r="CV672" s="374"/>
      <c r="CW672" s="374"/>
      <c r="CX672" s="374"/>
      <c r="CY672" s="374"/>
      <c r="CZ672" s="374"/>
    </row>
    <row r="673" s="378" customFormat="true" ht="25.15" customHeight="true" x14ac:dyDescent="0.2">
      <c r="C673" s="1074"/>
      <c r="D673" s="1075"/>
      <c r="E673" s="636"/>
      <c r="F673" s="636"/>
      <c r="G673" s="636"/>
      <c r="H673" s="1074"/>
      <c r="I673" s="1075"/>
      <c r="J673" s="636"/>
      <c r="K673" s="636"/>
      <c r="L673" s="636"/>
      <c r="M673" s="1074"/>
      <c r="N673" s="1075"/>
      <c r="O673" s="636"/>
      <c r="P673" s="636"/>
      <c r="Q673" s="636"/>
      <c r="AC673" s="371"/>
      <c r="AD673" s="371"/>
      <c r="AE673" s="371"/>
      <c r="AF673" s="371"/>
      <c r="AG673" s="371"/>
      <c r="AH673" s="371"/>
      <c r="AI673" s="371"/>
      <c r="AJ673" s="371"/>
      <c r="AK673" s="371"/>
      <c r="AL673" s="371"/>
      <c r="AM673" s="371"/>
      <c r="AN673" s="371"/>
      <c r="AO673" s="371"/>
      <c r="AP673" s="371"/>
      <c r="AQ673" s="371"/>
      <c r="AR673" s="371"/>
      <c r="AS673" s="371"/>
      <c r="AT673" s="371"/>
      <c r="AU673" s="371"/>
      <c r="AV673" s="371"/>
      <c r="AW673" s="371"/>
      <c r="AX673" s="371"/>
      <c r="AY673" s="371"/>
      <c r="AZ673" s="371"/>
      <c r="BA673" s="374"/>
      <c r="BB673" s="450"/>
      <c r="BC673" s="374"/>
      <c r="BD673" s="374"/>
      <c r="BE673" s="374"/>
      <c r="BF673" s="374"/>
      <c r="BG673" s="374"/>
      <c r="BH673" s="374"/>
      <c r="BI673" s="374"/>
      <c r="BJ673" s="374"/>
      <c r="BK673" s="374"/>
      <c r="BL673" s="374"/>
      <c r="BM673" s="374"/>
      <c r="BN673" s="374"/>
      <c r="BO673" s="374"/>
      <c r="BP673" s="374"/>
      <c r="BQ673" s="374"/>
      <c r="BR673" s="374"/>
      <c r="BS673" s="374"/>
      <c r="BT673" s="374"/>
      <c r="BU673" s="374"/>
      <c r="BV673" s="374"/>
      <c r="BW673" s="374"/>
      <c r="BX673" s="374"/>
      <c r="BY673" s="374"/>
      <c r="BZ673" s="374"/>
      <c r="CA673" s="374"/>
      <c r="CB673" s="374"/>
      <c r="CC673" s="374"/>
      <c r="CD673" s="374"/>
      <c r="CE673" s="374"/>
      <c r="CF673" s="374"/>
      <c r="CG673" s="374"/>
      <c r="CH673" s="374"/>
      <c r="CI673" s="374"/>
      <c r="CJ673" s="374"/>
      <c r="CK673" s="374"/>
      <c r="CL673" s="374"/>
      <c r="CM673" s="374"/>
      <c r="CN673" s="374"/>
      <c r="CO673" s="374"/>
      <c r="CP673" s="374"/>
      <c r="CQ673" s="374"/>
      <c r="CR673" s="374"/>
      <c r="CS673" s="374"/>
      <c r="CT673" s="374"/>
      <c r="CU673" s="374"/>
      <c r="CV673" s="374"/>
      <c r="CW673" s="374"/>
      <c r="CX673" s="374"/>
      <c r="CY673" s="374"/>
      <c r="CZ673" s="374"/>
    </row>
    <row r="674" s="378" customFormat="true" ht="25.15" customHeight="true" x14ac:dyDescent="0.2">
      <c r="C674" s="1074"/>
      <c r="D674" s="1075"/>
      <c r="E674" s="636"/>
      <c r="F674" s="636"/>
      <c r="G674" s="636"/>
      <c r="H674" s="1074"/>
      <c r="I674" s="1075"/>
      <c r="J674" s="636"/>
      <c r="K674" s="636"/>
      <c r="L674" s="636"/>
      <c r="M674" s="1074"/>
      <c r="N674" s="1075"/>
      <c r="O674" s="636"/>
      <c r="P674" s="636"/>
      <c r="Q674" s="636"/>
      <c r="AC674" s="371"/>
      <c r="AD674" s="371"/>
      <c r="AE674" s="371"/>
      <c r="AF674" s="371"/>
      <c r="AG674" s="371"/>
      <c r="AH674" s="371"/>
      <c r="AI674" s="371"/>
      <c r="AJ674" s="371"/>
      <c r="AK674" s="371"/>
      <c r="AL674" s="371"/>
      <c r="AM674" s="371"/>
      <c r="AN674" s="371"/>
      <c r="AO674" s="371"/>
      <c r="AP674" s="371"/>
      <c r="AQ674" s="371"/>
      <c r="AR674" s="371"/>
      <c r="AS674" s="371"/>
      <c r="AT674" s="371"/>
      <c r="AU674" s="371"/>
      <c r="AV674" s="371"/>
      <c r="AW674" s="371"/>
      <c r="AX674" s="371"/>
      <c r="AY674" s="371"/>
      <c r="AZ674" s="371"/>
      <c r="BA674" s="374"/>
      <c r="BB674" s="450"/>
      <c r="BC674" s="374"/>
      <c r="BD674" s="374"/>
      <c r="BE674" s="374"/>
      <c r="BF674" s="374"/>
      <c r="BG674" s="374"/>
      <c r="BH674" s="374"/>
      <c r="BI674" s="374"/>
      <c r="BJ674" s="374"/>
      <c r="BK674" s="374"/>
      <c r="BL674" s="374"/>
      <c r="BM674" s="374"/>
      <c r="BN674" s="374"/>
      <c r="BO674" s="374"/>
      <c r="BP674" s="374"/>
      <c r="BQ674" s="374"/>
      <c r="BR674" s="374"/>
      <c r="BS674" s="374"/>
      <c r="BT674" s="374"/>
      <c r="BU674" s="374"/>
      <c r="BV674" s="374"/>
      <c r="BW674" s="374"/>
      <c r="BX674" s="374"/>
      <c r="BY674" s="374"/>
      <c r="BZ674" s="374"/>
      <c r="CA674" s="374"/>
      <c r="CB674" s="374"/>
      <c r="CC674" s="374"/>
      <c r="CD674" s="374"/>
      <c r="CE674" s="374"/>
      <c r="CF674" s="374"/>
      <c r="CG674" s="374"/>
      <c r="CH674" s="374"/>
      <c r="CI674" s="374"/>
      <c r="CJ674" s="374"/>
      <c r="CK674" s="374"/>
      <c r="CL674" s="374"/>
      <c r="CM674" s="374"/>
      <c r="CN674" s="374"/>
      <c r="CO674" s="374"/>
      <c r="CP674" s="374"/>
      <c r="CQ674" s="374"/>
      <c r="CR674" s="374"/>
      <c r="CS674" s="374"/>
      <c r="CT674" s="374"/>
      <c r="CU674" s="374"/>
      <c r="CV674" s="374"/>
      <c r="CW674" s="374"/>
      <c r="CX674" s="374"/>
      <c r="CY674" s="374"/>
      <c r="CZ674" s="374"/>
    </row>
    <row r="675" s="378" customFormat="true" ht="25.15" customHeight="true" x14ac:dyDescent="0.2">
      <c r="C675" s="1074"/>
      <c r="D675" s="1075"/>
      <c r="E675" s="636"/>
      <c r="F675" s="636"/>
      <c r="G675" s="636"/>
      <c r="H675" s="1074"/>
      <c r="I675" s="1075"/>
      <c r="J675" s="636"/>
      <c r="K675" s="636"/>
      <c r="L675" s="636"/>
      <c r="M675" s="1074"/>
      <c r="N675" s="1075"/>
      <c r="O675" s="636"/>
      <c r="P675" s="636"/>
      <c r="Q675" s="636"/>
      <c r="AC675" s="371"/>
      <c r="AD675" s="371"/>
      <c r="AE675" s="371"/>
      <c r="AF675" s="371"/>
      <c r="AG675" s="371"/>
      <c r="AH675" s="371"/>
      <c r="AI675" s="371"/>
      <c r="AJ675" s="371"/>
      <c r="AK675" s="371"/>
      <c r="AL675" s="371"/>
      <c r="AM675" s="371"/>
      <c r="AN675" s="371"/>
      <c r="AO675" s="371"/>
      <c r="AP675" s="371"/>
      <c r="AQ675" s="371"/>
      <c r="AR675" s="371"/>
      <c r="AS675" s="371"/>
      <c r="AT675" s="371"/>
      <c r="AU675" s="371"/>
      <c r="AV675" s="371"/>
      <c r="AW675" s="371"/>
      <c r="AX675" s="371"/>
      <c r="AY675" s="371"/>
      <c r="AZ675" s="371"/>
      <c r="BA675" s="374"/>
      <c r="BB675" s="450"/>
      <c r="BC675" s="374"/>
      <c r="BD675" s="374"/>
      <c r="BE675" s="374"/>
      <c r="BF675" s="374"/>
      <c r="BG675" s="374"/>
      <c r="BH675" s="374"/>
      <c r="BI675" s="374"/>
      <c r="BJ675" s="374"/>
      <c r="BK675" s="374"/>
      <c r="BL675" s="374"/>
      <c r="BM675" s="374"/>
      <c r="BN675" s="374"/>
      <c r="BO675" s="374"/>
      <c r="BP675" s="374"/>
      <c r="BQ675" s="374"/>
      <c r="BR675" s="374"/>
      <c r="BS675" s="374"/>
      <c r="BT675" s="374"/>
      <c r="BU675" s="374"/>
      <c r="BV675" s="374"/>
      <c r="BW675" s="374"/>
      <c r="BX675" s="374"/>
      <c r="BY675" s="374"/>
      <c r="BZ675" s="374"/>
      <c r="CA675" s="374"/>
      <c r="CB675" s="374"/>
      <c r="CC675" s="374"/>
      <c r="CD675" s="374"/>
      <c r="CE675" s="374"/>
      <c r="CF675" s="374"/>
      <c r="CG675" s="374"/>
      <c r="CH675" s="374"/>
      <c r="CI675" s="374"/>
      <c r="CJ675" s="374"/>
      <c r="CK675" s="374"/>
      <c r="CL675" s="374"/>
      <c r="CM675" s="374"/>
      <c r="CN675" s="374"/>
      <c r="CO675" s="374"/>
      <c r="CP675" s="374"/>
      <c r="CQ675" s="374"/>
      <c r="CR675" s="374"/>
      <c r="CS675" s="374"/>
      <c r="CT675" s="374"/>
      <c r="CU675" s="374"/>
      <c r="CV675" s="374"/>
      <c r="CW675" s="374"/>
      <c r="CX675" s="374"/>
      <c r="CY675" s="374"/>
      <c r="CZ675" s="374"/>
    </row>
    <row r="676" s="378" customFormat="true" ht="25.15" customHeight="true" x14ac:dyDescent="0.2">
      <c r="C676" s="1074"/>
      <c r="D676" s="1075"/>
      <c r="E676" s="636"/>
      <c r="F676" s="636"/>
      <c r="G676" s="636"/>
      <c r="H676" s="1074"/>
      <c r="I676" s="1075"/>
      <c r="J676" s="636"/>
      <c r="K676" s="636"/>
      <c r="L676" s="636"/>
      <c r="M676" s="1074"/>
      <c r="N676" s="1075"/>
      <c r="O676" s="636"/>
      <c r="P676" s="636"/>
      <c r="Q676" s="636"/>
      <c r="AC676" s="371"/>
      <c r="AD676" s="371"/>
      <c r="AE676" s="371"/>
      <c r="AF676" s="371"/>
      <c r="AG676" s="371"/>
      <c r="AH676" s="371"/>
      <c r="AI676" s="371"/>
      <c r="AJ676" s="371"/>
      <c r="AK676" s="371"/>
      <c r="AL676" s="371"/>
      <c r="AM676" s="371"/>
      <c r="AN676" s="371"/>
      <c r="AO676" s="371"/>
      <c r="AP676" s="371"/>
      <c r="AQ676" s="371"/>
      <c r="AR676" s="371"/>
      <c r="AS676" s="371"/>
      <c r="AT676" s="371"/>
      <c r="AU676" s="371"/>
      <c r="AV676" s="371"/>
      <c r="AW676" s="371"/>
      <c r="AX676" s="371"/>
      <c r="AY676" s="371"/>
      <c r="AZ676" s="371"/>
      <c r="BA676" s="374"/>
      <c r="BB676" s="450"/>
      <c r="BC676" s="374"/>
      <c r="BD676" s="374"/>
      <c r="BE676" s="374"/>
      <c r="BF676" s="374"/>
      <c r="BG676" s="374"/>
      <c r="BH676" s="374"/>
      <c r="BI676" s="374"/>
      <c r="BJ676" s="374"/>
      <c r="BK676" s="374"/>
      <c r="BL676" s="374"/>
      <c r="BM676" s="374"/>
      <c r="BN676" s="374"/>
      <c r="BO676" s="374"/>
      <c r="BP676" s="374"/>
      <c r="BQ676" s="374"/>
      <c r="BR676" s="374"/>
      <c r="BS676" s="374"/>
      <c r="BT676" s="374"/>
      <c r="BU676" s="374"/>
      <c r="BV676" s="374"/>
      <c r="BW676" s="374"/>
      <c r="BX676" s="374"/>
      <c r="BY676" s="374"/>
      <c r="BZ676" s="374"/>
      <c r="CA676" s="374"/>
      <c r="CB676" s="374"/>
      <c r="CC676" s="374"/>
      <c r="CD676" s="374"/>
      <c r="CE676" s="374"/>
      <c r="CF676" s="374"/>
      <c r="CG676" s="374"/>
      <c r="CH676" s="374"/>
      <c r="CI676" s="374"/>
      <c r="CJ676" s="374"/>
      <c r="CK676" s="374"/>
      <c r="CL676" s="374"/>
      <c r="CM676" s="374"/>
      <c r="CN676" s="374"/>
      <c r="CO676" s="374"/>
      <c r="CP676" s="374"/>
      <c r="CQ676" s="374"/>
      <c r="CR676" s="374"/>
      <c r="CS676" s="374"/>
      <c r="CT676" s="374"/>
      <c r="CU676" s="374"/>
      <c r="CV676" s="374"/>
      <c r="CW676" s="374"/>
      <c r="CX676" s="374"/>
      <c r="CY676" s="374"/>
      <c r="CZ676" s="374"/>
    </row>
    <row r="677" s="378" customFormat="true" ht="25.15" customHeight="true" x14ac:dyDescent="0.2">
      <c r="C677" s="1074"/>
      <c r="D677" s="1075"/>
      <c r="E677" s="636"/>
      <c r="F677" s="636"/>
      <c r="G677" s="636"/>
      <c r="H677" s="1074"/>
      <c r="I677" s="1075"/>
      <c r="J677" s="636"/>
      <c r="K677" s="636"/>
      <c r="L677" s="636"/>
      <c r="M677" s="1074"/>
      <c r="N677" s="1075"/>
      <c r="O677" s="636"/>
      <c r="P677" s="636"/>
      <c r="Q677" s="636"/>
      <c r="AC677" s="371"/>
      <c r="AD677" s="371"/>
      <c r="AE677" s="371"/>
      <c r="AF677" s="371"/>
      <c r="AG677" s="371"/>
      <c r="AH677" s="371"/>
      <c r="AI677" s="371"/>
      <c r="AJ677" s="371"/>
      <c r="AK677" s="371"/>
      <c r="AL677" s="371"/>
      <c r="AM677" s="371"/>
      <c r="AN677" s="371"/>
      <c r="AO677" s="371"/>
      <c r="AP677" s="371"/>
      <c r="AQ677" s="371"/>
      <c r="AR677" s="371"/>
      <c r="AS677" s="371"/>
      <c r="AT677" s="371"/>
      <c r="AU677" s="371"/>
      <c r="AV677" s="371"/>
      <c r="AW677" s="371"/>
      <c r="AX677" s="371"/>
      <c r="AY677" s="371"/>
      <c r="AZ677" s="371"/>
      <c r="BA677" s="374"/>
      <c r="BB677" s="450"/>
      <c r="BC677" s="374"/>
      <c r="BD677" s="374"/>
      <c r="BE677" s="374"/>
      <c r="BF677" s="374"/>
      <c r="BG677" s="374"/>
      <c r="BH677" s="374"/>
      <c r="BI677" s="374"/>
      <c r="BJ677" s="374"/>
      <c r="BK677" s="374"/>
      <c r="BL677" s="374"/>
      <c r="BM677" s="374"/>
      <c r="BN677" s="374"/>
      <c r="BO677" s="374"/>
      <c r="BP677" s="374"/>
      <c r="BQ677" s="374"/>
      <c r="BR677" s="374"/>
      <c r="BS677" s="374"/>
      <c r="BT677" s="374"/>
      <c r="BU677" s="374"/>
      <c r="BV677" s="374"/>
      <c r="BW677" s="374"/>
      <c r="BX677" s="374"/>
      <c r="BY677" s="374"/>
      <c r="BZ677" s="374"/>
      <c r="CA677" s="374"/>
      <c r="CB677" s="374"/>
      <c r="CC677" s="374"/>
      <c r="CD677" s="374"/>
      <c r="CE677" s="374"/>
      <c r="CF677" s="374"/>
      <c r="CG677" s="374"/>
      <c r="CH677" s="374"/>
      <c r="CI677" s="374"/>
      <c r="CJ677" s="374"/>
      <c r="CK677" s="374"/>
      <c r="CL677" s="374"/>
      <c r="CM677" s="374"/>
      <c r="CN677" s="374"/>
      <c r="CO677" s="374"/>
      <c r="CP677" s="374"/>
      <c r="CQ677" s="374"/>
      <c r="CR677" s="374"/>
      <c r="CS677" s="374"/>
      <c r="CT677" s="374"/>
      <c r="CU677" s="374"/>
      <c r="CV677" s="374"/>
      <c r="CW677" s="374"/>
      <c r="CX677" s="374"/>
      <c r="CY677" s="374"/>
      <c r="CZ677" s="374"/>
    </row>
    <row r="678" s="378" customFormat="true" ht="25.15" customHeight="true" x14ac:dyDescent="0.2">
      <c r="C678" s="1074"/>
      <c r="D678" s="1075"/>
      <c r="E678" s="636"/>
      <c r="F678" s="636"/>
      <c r="G678" s="636"/>
      <c r="H678" s="1074"/>
      <c r="I678" s="1075"/>
      <c r="J678" s="636"/>
      <c r="K678" s="636"/>
      <c r="L678" s="636"/>
      <c r="M678" s="1074"/>
      <c r="N678" s="1075"/>
      <c r="O678" s="636"/>
      <c r="P678" s="636"/>
      <c r="Q678" s="636"/>
      <c r="AC678" s="371"/>
      <c r="AD678" s="371"/>
      <c r="AE678" s="371"/>
      <c r="AF678" s="371"/>
      <c r="AG678" s="371"/>
      <c r="AH678" s="371"/>
      <c r="AI678" s="371"/>
      <c r="AJ678" s="371"/>
      <c r="AK678" s="371"/>
      <c r="AL678" s="371"/>
      <c r="AM678" s="371"/>
      <c r="AN678" s="371"/>
      <c r="AO678" s="371"/>
      <c r="AP678" s="371"/>
      <c r="AQ678" s="371"/>
      <c r="AR678" s="371"/>
      <c r="AS678" s="371"/>
      <c r="AT678" s="371"/>
      <c r="AU678" s="371"/>
      <c r="AV678" s="371"/>
      <c r="AW678" s="371"/>
      <c r="AX678" s="371"/>
      <c r="AY678" s="371"/>
      <c r="AZ678" s="371"/>
      <c r="BA678" s="374"/>
      <c r="BB678" s="450"/>
      <c r="BC678" s="374"/>
      <c r="BD678" s="374"/>
      <c r="BE678" s="374"/>
      <c r="BF678" s="374"/>
      <c r="BG678" s="374"/>
      <c r="BH678" s="374"/>
      <c r="BI678" s="374"/>
      <c r="BJ678" s="374"/>
      <c r="BK678" s="374"/>
      <c r="BL678" s="374"/>
      <c r="BM678" s="374"/>
      <c r="BN678" s="374"/>
      <c r="BO678" s="374"/>
      <c r="BP678" s="374"/>
      <c r="BQ678" s="374"/>
      <c r="BR678" s="374"/>
      <c r="BS678" s="374"/>
      <c r="BT678" s="374"/>
      <c r="BU678" s="374"/>
      <c r="BV678" s="374"/>
      <c r="BW678" s="374"/>
      <c r="BX678" s="374"/>
      <c r="BY678" s="374"/>
      <c r="BZ678" s="374"/>
      <c r="CA678" s="374"/>
      <c r="CB678" s="374"/>
      <c r="CC678" s="374"/>
      <c r="CD678" s="374"/>
      <c r="CE678" s="374"/>
      <c r="CF678" s="374"/>
      <c r="CG678" s="374"/>
      <c r="CH678" s="374"/>
      <c r="CI678" s="374"/>
      <c r="CJ678" s="374"/>
      <c r="CK678" s="374"/>
      <c r="CL678" s="374"/>
      <c r="CM678" s="374"/>
      <c r="CN678" s="374"/>
      <c r="CO678" s="374"/>
      <c r="CP678" s="374"/>
      <c r="CQ678" s="374"/>
      <c r="CR678" s="374"/>
      <c r="CS678" s="374"/>
      <c r="CT678" s="374"/>
      <c r="CU678" s="374"/>
      <c r="CV678" s="374"/>
      <c r="CW678" s="374"/>
      <c r="CX678" s="374"/>
      <c r="CY678" s="374"/>
      <c r="CZ678" s="374"/>
    </row>
    <row r="679" s="378" customFormat="true" ht="25.15" customHeight="true" x14ac:dyDescent="0.2">
      <c r="C679" s="1074"/>
      <c r="D679" s="1075"/>
      <c r="E679" s="636"/>
      <c r="F679" s="636"/>
      <c r="G679" s="636"/>
      <c r="H679" s="1074"/>
      <c r="I679" s="1075"/>
      <c r="J679" s="636"/>
      <c r="K679" s="636"/>
      <c r="L679" s="636"/>
      <c r="M679" s="1074"/>
      <c r="N679" s="1075"/>
      <c r="O679" s="636"/>
      <c r="P679" s="636"/>
      <c r="Q679" s="636"/>
      <c r="AC679" s="371"/>
      <c r="AD679" s="371"/>
      <c r="AE679" s="371"/>
      <c r="AF679" s="371"/>
      <c r="AG679" s="371"/>
      <c r="AH679" s="371"/>
      <c r="AI679" s="371"/>
      <c r="AJ679" s="371"/>
      <c r="AK679" s="371"/>
      <c r="AL679" s="371"/>
      <c r="AM679" s="371"/>
      <c r="AN679" s="371"/>
      <c r="AO679" s="371"/>
      <c r="AP679" s="371"/>
      <c r="AQ679" s="371"/>
      <c r="AR679" s="371"/>
      <c r="AS679" s="371"/>
      <c r="AT679" s="371"/>
      <c r="AU679" s="371"/>
      <c r="AV679" s="371"/>
      <c r="AW679" s="371"/>
      <c r="AX679" s="371"/>
      <c r="AY679" s="371"/>
      <c r="AZ679" s="371"/>
      <c r="BA679" s="374"/>
      <c r="BB679" s="450"/>
      <c r="BC679" s="374"/>
      <c r="BD679" s="374"/>
      <c r="BE679" s="374"/>
      <c r="BF679" s="374"/>
      <c r="BG679" s="374"/>
      <c r="BH679" s="374"/>
      <c r="BI679" s="374"/>
      <c r="BJ679" s="374"/>
      <c r="BK679" s="374"/>
      <c r="BL679" s="374"/>
      <c r="BM679" s="374"/>
      <c r="BN679" s="374"/>
      <c r="BO679" s="374"/>
      <c r="BP679" s="374"/>
      <c r="BQ679" s="374"/>
      <c r="BR679" s="374"/>
      <c r="BS679" s="374"/>
      <c r="BT679" s="374"/>
      <c r="BU679" s="374"/>
      <c r="BV679" s="374"/>
      <c r="BW679" s="374"/>
      <c r="BX679" s="374"/>
      <c r="BY679" s="374"/>
      <c r="BZ679" s="374"/>
      <c r="CA679" s="374"/>
      <c r="CB679" s="374"/>
      <c r="CC679" s="374"/>
      <c r="CD679" s="374"/>
      <c r="CE679" s="374"/>
      <c r="CF679" s="374"/>
      <c r="CG679" s="374"/>
      <c r="CH679" s="374"/>
      <c r="CI679" s="374"/>
      <c r="CJ679" s="374"/>
      <c r="CK679" s="374"/>
      <c r="CL679" s="374"/>
      <c r="CM679" s="374"/>
      <c r="CN679" s="374"/>
      <c r="CO679" s="374"/>
      <c r="CP679" s="374"/>
      <c r="CQ679" s="374"/>
      <c r="CR679" s="374"/>
      <c r="CS679" s="374"/>
      <c r="CT679" s="374"/>
      <c r="CU679" s="374"/>
      <c r="CV679" s="374"/>
      <c r="CW679" s="374"/>
      <c r="CX679" s="374"/>
      <c r="CY679" s="374"/>
      <c r="CZ679" s="374"/>
    </row>
    <row r="680" s="378" customFormat="true" ht="25.15" customHeight="true" x14ac:dyDescent="0.2">
      <c r="C680" s="1074"/>
      <c r="D680" s="1075"/>
      <c r="E680" s="636"/>
      <c r="F680" s="636"/>
      <c r="G680" s="636"/>
      <c r="H680" s="1074"/>
      <c r="I680" s="1075"/>
      <c r="J680" s="636"/>
      <c r="K680" s="636"/>
      <c r="L680" s="636"/>
      <c r="M680" s="1074"/>
      <c r="N680" s="1075"/>
      <c r="O680" s="636"/>
      <c r="P680" s="636"/>
      <c r="Q680" s="636"/>
      <c r="AC680" s="371"/>
      <c r="AD680" s="371"/>
      <c r="AE680" s="371"/>
      <c r="AF680" s="371"/>
      <c r="AG680" s="371"/>
      <c r="AH680" s="371"/>
      <c r="AI680" s="371"/>
      <c r="AJ680" s="371"/>
      <c r="AK680" s="371"/>
      <c r="AL680" s="371"/>
      <c r="AM680" s="371"/>
      <c r="AN680" s="371"/>
      <c r="AO680" s="371"/>
      <c r="AP680" s="371"/>
      <c r="AQ680" s="371"/>
      <c r="AR680" s="371"/>
      <c r="AS680" s="371"/>
      <c r="AT680" s="371"/>
      <c r="AU680" s="371"/>
      <c r="AV680" s="371"/>
      <c r="AW680" s="371"/>
      <c r="AX680" s="371"/>
      <c r="AY680" s="371"/>
      <c r="AZ680" s="371"/>
      <c r="BA680" s="374"/>
      <c r="BB680" s="450"/>
      <c r="BC680" s="374"/>
      <c r="BD680" s="374"/>
      <c r="BE680" s="374"/>
      <c r="BF680" s="374"/>
      <c r="BG680" s="374"/>
      <c r="BH680" s="374"/>
      <c r="BI680" s="374"/>
      <c r="BJ680" s="374"/>
      <c r="BK680" s="374"/>
      <c r="BL680" s="374"/>
      <c r="BM680" s="374"/>
      <c r="BN680" s="374"/>
      <c r="BO680" s="374"/>
      <c r="BP680" s="374"/>
      <c r="BQ680" s="374"/>
      <c r="BR680" s="374"/>
      <c r="BS680" s="374"/>
      <c r="BT680" s="374"/>
      <c r="BU680" s="374"/>
      <c r="BV680" s="374"/>
      <c r="BW680" s="374"/>
      <c r="BX680" s="374"/>
      <c r="BY680" s="374"/>
      <c r="BZ680" s="374"/>
      <c r="CA680" s="374"/>
      <c r="CB680" s="374"/>
      <c r="CC680" s="374"/>
      <c r="CD680" s="374"/>
      <c r="CE680" s="374"/>
      <c r="CF680" s="374"/>
      <c r="CG680" s="374"/>
      <c r="CH680" s="374"/>
      <c r="CI680" s="374"/>
      <c r="CJ680" s="374"/>
      <c r="CK680" s="374"/>
      <c r="CL680" s="374"/>
      <c r="CM680" s="374"/>
      <c r="CN680" s="374"/>
      <c r="CO680" s="374"/>
      <c r="CP680" s="374"/>
      <c r="CQ680" s="374"/>
      <c r="CR680" s="374"/>
      <c r="CS680" s="374"/>
      <c r="CT680" s="374"/>
      <c r="CU680" s="374"/>
      <c r="CV680" s="374"/>
      <c r="CW680" s="374"/>
      <c r="CX680" s="374"/>
      <c r="CY680" s="374"/>
      <c r="CZ680" s="374"/>
    </row>
    <row r="681" s="378" customFormat="true" ht="25.15" customHeight="true" x14ac:dyDescent="0.2">
      <c r="C681" s="1074"/>
      <c r="D681" s="1075"/>
      <c r="E681" s="636"/>
      <c r="F681" s="636"/>
      <c r="G681" s="636"/>
      <c r="H681" s="1074"/>
      <c r="I681" s="1075"/>
      <c r="J681" s="636"/>
      <c r="K681" s="636"/>
      <c r="L681" s="636"/>
      <c r="M681" s="1074"/>
      <c r="N681" s="1075"/>
      <c r="O681" s="636"/>
      <c r="P681" s="636"/>
      <c r="Q681" s="636"/>
      <c r="AC681" s="371"/>
      <c r="AD681" s="371"/>
      <c r="AE681" s="371"/>
      <c r="AF681" s="371"/>
      <c r="AG681" s="371"/>
      <c r="AH681" s="371"/>
      <c r="AI681" s="371"/>
      <c r="AJ681" s="371"/>
      <c r="AK681" s="371"/>
      <c r="AL681" s="371"/>
      <c r="AM681" s="371"/>
      <c r="AN681" s="371"/>
      <c r="AO681" s="371"/>
      <c r="AP681" s="371"/>
      <c r="AQ681" s="371"/>
      <c r="AR681" s="371"/>
      <c r="AS681" s="371"/>
      <c r="AT681" s="371"/>
      <c r="AU681" s="371"/>
      <c r="AV681" s="371"/>
      <c r="AW681" s="371"/>
      <c r="AX681" s="371"/>
      <c r="AY681" s="371"/>
      <c r="AZ681" s="371"/>
      <c r="BA681" s="374"/>
      <c r="BB681" s="450"/>
      <c r="BC681" s="374"/>
      <c r="BD681" s="374"/>
      <c r="BE681" s="374"/>
      <c r="BF681" s="374"/>
      <c r="BG681" s="374"/>
      <c r="BH681" s="374"/>
      <c r="BI681" s="374"/>
      <c r="BJ681" s="374"/>
      <c r="BK681" s="374"/>
      <c r="BL681" s="374"/>
      <c r="BM681" s="374"/>
      <c r="BN681" s="374"/>
      <c r="BO681" s="374"/>
      <c r="BP681" s="374"/>
      <c r="BQ681" s="374"/>
      <c r="BR681" s="374"/>
      <c r="BS681" s="374"/>
      <c r="BT681" s="374"/>
      <c r="BU681" s="374"/>
      <c r="BV681" s="374"/>
      <c r="BW681" s="374"/>
      <c r="BX681" s="374"/>
      <c r="BY681" s="374"/>
      <c r="BZ681" s="374"/>
      <c r="CA681" s="374"/>
      <c r="CB681" s="374"/>
      <c r="CC681" s="374"/>
      <c r="CD681" s="374"/>
      <c r="CE681" s="374"/>
      <c r="CF681" s="374"/>
      <c r="CG681" s="374"/>
      <c r="CH681" s="374"/>
      <c r="CI681" s="374"/>
      <c r="CJ681" s="374"/>
      <c r="CK681" s="374"/>
      <c r="CL681" s="374"/>
      <c r="CM681" s="374"/>
      <c r="CN681" s="374"/>
      <c r="CO681" s="374"/>
      <c r="CP681" s="374"/>
      <c r="CQ681" s="374"/>
      <c r="CR681" s="374"/>
      <c r="CS681" s="374"/>
      <c r="CT681" s="374"/>
      <c r="CU681" s="374"/>
      <c r="CV681" s="374"/>
      <c r="CW681" s="374"/>
      <c r="CX681" s="374"/>
      <c r="CY681" s="374"/>
      <c r="CZ681" s="374"/>
    </row>
    <row r="682" s="378" customFormat="true" ht="25.15" customHeight="true" x14ac:dyDescent="0.2">
      <c r="C682" s="1074"/>
      <c r="D682" s="1075"/>
      <c r="E682" s="636"/>
      <c r="F682" s="636"/>
      <c r="G682" s="636"/>
      <c r="H682" s="1074"/>
      <c r="I682" s="1075"/>
      <c r="J682" s="636"/>
      <c r="K682" s="636"/>
      <c r="L682" s="636"/>
      <c r="M682" s="1074"/>
      <c r="N682" s="1075"/>
      <c r="O682" s="636"/>
      <c r="P682" s="636"/>
      <c r="Q682" s="636"/>
      <c r="AC682" s="371"/>
      <c r="AD682" s="371"/>
      <c r="AE682" s="371"/>
      <c r="AF682" s="371"/>
      <c r="AG682" s="371"/>
      <c r="AH682" s="371"/>
      <c r="AI682" s="371"/>
      <c r="AJ682" s="371"/>
      <c r="AK682" s="371"/>
      <c r="AL682" s="371"/>
      <c r="AM682" s="371"/>
      <c r="AN682" s="371"/>
      <c r="AO682" s="371"/>
      <c r="AP682" s="371"/>
      <c r="AQ682" s="371"/>
      <c r="AR682" s="371"/>
      <c r="AS682" s="371"/>
      <c r="AT682" s="371"/>
      <c r="AU682" s="371"/>
      <c r="AV682" s="371"/>
      <c r="AW682" s="371"/>
      <c r="AX682" s="371"/>
      <c r="AY682" s="371"/>
      <c r="AZ682" s="371"/>
      <c r="BA682" s="374"/>
      <c r="BB682" s="450"/>
      <c r="BC682" s="374"/>
      <c r="BD682" s="374"/>
      <c r="BE682" s="374"/>
      <c r="BF682" s="374"/>
      <c r="BG682" s="374"/>
      <c r="BH682" s="374"/>
      <c r="BI682" s="374"/>
      <c r="BJ682" s="374"/>
      <c r="BK682" s="374"/>
      <c r="BL682" s="374"/>
      <c r="BM682" s="374"/>
      <c r="BN682" s="374"/>
      <c r="BO682" s="374"/>
      <c r="BP682" s="374"/>
      <c r="BQ682" s="374"/>
      <c r="BR682" s="374"/>
      <c r="BS682" s="374"/>
      <c r="BT682" s="374"/>
      <c r="BU682" s="374"/>
      <c r="BV682" s="374"/>
      <c r="BW682" s="374"/>
      <c r="BX682" s="374"/>
      <c r="BY682" s="374"/>
      <c r="BZ682" s="374"/>
      <c r="CA682" s="374"/>
      <c r="CB682" s="374"/>
      <c r="CC682" s="374"/>
      <c r="CD682" s="374"/>
      <c r="CE682" s="374"/>
      <c r="CF682" s="374"/>
      <c r="CG682" s="374"/>
      <c r="CH682" s="374"/>
      <c r="CI682" s="374"/>
      <c r="CJ682" s="374"/>
      <c r="CK682" s="374"/>
      <c r="CL682" s="374"/>
      <c r="CM682" s="374"/>
      <c r="CN682" s="374"/>
      <c r="CO682" s="374"/>
      <c r="CP682" s="374"/>
      <c r="CQ682" s="374"/>
      <c r="CR682" s="374"/>
      <c r="CS682" s="374"/>
      <c r="CT682" s="374"/>
      <c r="CU682" s="374"/>
      <c r="CV682" s="374"/>
      <c r="CW682" s="374"/>
      <c r="CX682" s="374"/>
      <c r="CY682" s="374"/>
      <c r="CZ682" s="374"/>
    </row>
    <row r="683" s="378" customFormat="true" ht="25.15" customHeight="true" x14ac:dyDescent="0.2">
      <c r="C683" s="1074"/>
      <c r="D683" s="1075"/>
      <c r="E683" s="636"/>
      <c r="F683" s="636"/>
      <c r="G683" s="636"/>
      <c r="H683" s="1074"/>
      <c r="I683" s="1075"/>
      <c r="J683" s="636"/>
      <c r="K683" s="636"/>
      <c r="L683" s="636"/>
      <c r="M683" s="1074"/>
      <c r="N683" s="1075"/>
      <c r="O683" s="636"/>
      <c r="P683" s="636"/>
      <c r="Q683" s="636"/>
      <c r="AC683" s="371"/>
      <c r="AD683" s="371"/>
      <c r="AE683" s="371"/>
      <c r="AF683" s="371"/>
      <c r="AG683" s="371"/>
      <c r="AH683" s="371"/>
      <c r="AI683" s="371"/>
      <c r="AJ683" s="371"/>
      <c r="AK683" s="371"/>
      <c r="AL683" s="371"/>
      <c r="AM683" s="371"/>
      <c r="AN683" s="371"/>
      <c r="AO683" s="371"/>
      <c r="AP683" s="371"/>
      <c r="AQ683" s="371"/>
      <c r="AR683" s="371"/>
      <c r="AS683" s="371"/>
      <c r="AT683" s="371"/>
      <c r="AU683" s="371"/>
      <c r="AV683" s="371"/>
      <c r="AW683" s="371"/>
      <c r="AX683" s="371"/>
      <c r="AY683" s="371"/>
      <c r="AZ683" s="371"/>
      <c r="BA683" s="374"/>
      <c r="BB683" s="450"/>
      <c r="BC683" s="374"/>
      <c r="BD683" s="374"/>
      <c r="BE683" s="374"/>
      <c r="BF683" s="374"/>
      <c r="BG683" s="374"/>
      <c r="BH683" s="374"/>
      <c r="BI683" s="374"/>
      <c r="BJ683" s="374"/>
      <c r="BK683" s="374"/>
      <c r="BL683" s="374"/>
      <c r="BM683" s="374"/>
      <c r="BN683" s="374"/>
      <c r="BO683" s="374"/>
      <c r="BP683" s="374"/>
      <c r="BQ683" s="374"/>
      <c r="BR683" s="374"/>
      <c r="BS683" s="374"/>
      <c r="BT683" s="374"/>
      <c r="BU683" s="374"/>
      <c r="BV683" s="374"/>
      <c r="BW683" s="374"/>
      <c r="BX683" s="374"/>
      <c r="BY683" s="374"/>
      <c r="BZ683" s="374"/>
      <c r="CA683" s="374"/>
      <c r="CB683" s="374"/>
      <c r="CC683" s="374"/>
      <c r="CD683" s="374"/>
      <c r="CE683" s="374"/>
      <c r="CF683" s="374"/>
      <c r="CG683" s="374"/>
      <c r="CH683" s="374"/>
      <c r="CI683" s="374"/>
      <c r="CJ683" s="374"/>
      <c r="CK683" s="374"/>
      <c r="CL683" s="374"/>
      <c r="CM683" s="374"/>
      <c r="CN683" s="374"/>
      <c r="CO683" s="374"/>
      <c r="CP683" s="374"/>
      <c r="CQ683" s="374"/>
      <c r="CR683" s="374"/>
      <c r="CS683" s="374"/>
      <c r="CT683" s="374"/>
      <c r="CU683" s="374"/>
      <c r="CV683" s="374"/>
      <c r="CW683" s="374"/>
      <c r="CX683" s="374"/>
      <c r="CY683" s="374"/>
      <c r="CZ683" s="374"/>
    </row>
    <row r="684" s="378" customFormat="true" ht="25.15" customHeight="true" x14ac:dyDescent="0.2">
      <c r="C684" s="1074"/>
      <c r="D684" s="1075"/>
      <c r="E684" s="636"/>
      <c r="F684" s="636"/>
      <c r="G684" s="636"/>
      <c r="H684" s="1074"/>
      <c r="I684" s="1075"/>
      <c r="J684" s="636"/>
      <c r="K684" s="636"/>
      <c r="L684" s="636"/>
      <c r="M684" s="1074"/>
      <c r="N684" s="1075"/>
      <c r="O684" s="636"/>
      <c r="P684" s="636"/>
      <c r="Q684" s="636"/>
      <c r="AC684" s="371"/>
      <c r="AD684" s="371"/>
      <c r="AE684" s="371"/>
      <c r="AF684" s="371"/>
      <c r="AG684" s="371"/>
      <c r="AH684" s="371"/>
      <c r="AI684" s="371"/>
      <c r="AJ684" s="371"/>
      <c r="AK684" s="371"/>
      <c r="AL684" s="371"/>
      <c r="AM684" s="371"/>
      <c r="AN684" s="371"/>
      <c r="AO684" s="371"/>
      <c r="AP684" s="371"/>
      <c r="AQ684" s="371"/>
      <c r="AR684" s="371"/>
      <c r="AS684" s="371"/>
      <c r="AT684" s="371"/>
      <c r="AU684" s="371"/>
      <c r="AV684" s="371"/>
      <c r="AW684" s="371"/>
      <c r="AX684" s="371"/>
      <c r="AY684" s="371"/>
      <c r="AZ684" s="371"/>
      <c r="BA684" s="374"/>
      <c r="BB684" s="450"/>
      <c r="BC684" s="374"/>
      <c r="BD684" s="374"/>
      <c r="BE684" s="374"/>
      <c r="BF684" s="374"/>
      <c r="BG684" s="374"/>
      <c r="BH684" s="374"/>
      <c r="BI684" s="374"/>
      <c r="BJ684" s="374"/>
      <c r="BK684" s="374"/>
      <c r="BL684" s="374"/>
      <c r="BM684" s="374"/>
      <c r="BN684" s="374"/>
      <c r="BO684" s="374"/>
      <c r="BP684" s="374"/>
      <c r="BQ684" s="374"/>
      <c r="BR684" s="374"/>
      <c r="BS684" s="374"/>
      <c r="BT684" s="374"/>
      <c r="BU684" s="374"/>
      <c r="BV684" s="374"/>
      <c r="BW684" s="374"/>
      <c r="BX684" s="374"/>
      <c r="BY684" s="374"/>
      <c r="BZ684" s="374"/>
      <c r="CA684" s="374"/>
      <c r="CB684" s="374"/>
      <c r="CC684" s="374"/>
      <c r="CD684" s="374"/>
      <c r="CE684" s="374"/>
      <c r="CF684" s="374"/>
      <c r="CG684" s="374"/>
      <c r="CH684" s="374"/>
      <c r="CI684" s="374"/>
      <c r="CJ684" s="374"/>
      <c r="CK684" s="374"/>
      <c r="CL684" s="374"/>
      <c r="CM684" s="374"/>
      <c r="CN684" s="374"/>
      <c r="CO684" s="374"/>
      <c r="CP684" s="374"/>
      <c r="CQ684" s="374"/>
      <c r="CR684" s="374"/>
      <c r="CS684" s="374"/>
      <c r="CT684" s="374"/>
      <c r="CU684" s="374"/>
      <c r="CV684" s="374"/>
      <c r="CW684" s="374"/>
      <c r="CX684" s="374"/>
      <c r="CY684" s="374"/>
      <c r="CZ684" s="374"/>
    </row>
    <row r="685" s="378" customFormat="true" ht="25.15" customHeight="true" x14ac:dyDescent="0.2">
      <c r="C685" s="1074"/>
      <c r="D685" s="1075"/>
      <c r="E685" s="636"/>
      <c r="F685" s="636"/>
      <c r="G685" s="636"/>
      <c r="H685" s="1074"/>
      <c r="I685" s="1075"/>
      <c r="J685" s="636"/>
      <c r="K685" s="636"/>
      <c r="L685" s="636"/>
      <c r="M685" s="1074"/>
      <c r="N685" s="1075"/>
      <c r="O685" s="636"/>
      <c r="P685" s="636"/>
      <c r="Q685" s="636"/>
      <c r="AC685" s="371"/>
      <c r="AD685" s="371"/>
      <c r="AE685" s="371"/>
      <c r="AF685" s="371"/>
      <c r="AG685" s="371"/>
      <c r="AH685" s="371"/>
      <c r="AI685" s="371"/>
      <c r="AJ685" s="371"/>
      <c r="AK685" s="371"/>
      <c r="AL685" s="371"/>
      <c r="AM685" s="371"/>
      <c r="AN685" s="371"/>
      <c r="AO685" s="371"/>
      <c r="AP685" s="371"/>
      <c r="AQ685" s="371"/>
      <c r="AR685" s="371"/>
      <c r="AS685" s="371"/>
      <c r="AT685" s="371"/>
      <c r="AU685" s="371"/>
      <c r="AV685" s="371"/>
      <c r="AW685" s="371"/>
      <c r="AX685" s="371"/>
      <c r="AY685" s="371"/>
      <c r="AZ685" s="371"/>
      <c r="BA685" s="374"/>
      <c r="BB685" s="450"/>
      <c r="BC685" s="374"/>
      <c r="BD685" s="374"/>
      <c r="BE685" s="374"/>
      <c r="BF685" s="374"/>
      <c r="BG685" s="374"/>
      <c r="BH685" s="374"/>
      <c r="BI685" s="374"/>
      <c r="BJ685" s="374"/>
      <c r="BK685" s="374"/>
      <c r="BL685" s="374"/>
      <c r="BM685" s="374"/>
      <c r="BN685" s="374"/>
      <c r="BO685" s="374"/>
      <c r="BP685" s="374"/>
      <c r="BQ685" s="374"/>
      <c r="BR685" s="374"/>
      <c r="BS685" s="374"/>
      <c r="BT685" s="374"/>
      <c r="BU685" s="374"/>
      <c r="BV685" s="374"/>
      <c r="BW685" s="374"/>
      <c r="BX685" s="374"/>
      <c r="BY685" s="374"/>
      <c r="BZ685" s="374"/>
      <c r="CA685" s="374"/>
      <c r="CB685" s="374"/>
      <c r="CC685" s="374"/>
      <c r="CD685" s="374"/>
      <c r="CE685" s="374"/>
      <c r="CF685" s="374"/>
      <c r="CG685" s="374"/>
      <c r="CH685" s="374"/>
      <c r="CI685" s="374"/>
      <c r="CJ685" s="374"/>
      <c r="CK685" s="374"/>
      <c r="CL685" s="374"/>
      <c r="CM685" s="374"/>
      <c r="CN685" s="374"/>
      <c r="CO685" s="374"/>
      <c r="CP685" s="374"/>
      <c r="CQ685" s="374"/>
      <c r="CR685" s="374"/>
      <c r="CS685" s="374"/>
      <c r="CT685" s="374"/>
      <c r="CU685" s="374"/>
      <c r="CV685" s="374"/>
      <c r="CW685" s="374"/>
      <c r="CX685" s="374"/>
      <c r="CY685" s="374"/>
      <c r="CZ685" s="374"/>
    </row>
    <row r="686" s="378" customFormat="true" ht="25.15" customHeight="true" x14ac:dyDescent="0.2">
      <c r="C686" s="1074"/>
      <c r="D686" s="1075"/>
      <c r="E686" s="636"/>
      <c r="F686" s="636"/>
      <c r="G686" s="636"/>
      <c r="H686" s="1074"/>
      <c r="I686" s="1075"/>
      <c r="J686" s="636"/>
      <c r="K686" s="636"/>
      <c r="L686" s="636"/>
      <c r="M686" s="1074"/>
      <c r="N686" s="1075"/>
      <c r="O686" s="636"/>
      <c r="P686" s="636"/>
      <c r="Q686" s="636"/>
      <c r="AC686" s="371"/>
      <c r="AD686" s="371"/>
      <c r="AE686" s="371"/>
      <c r="AF686" s="371"/>
      <c r="AG686" s="371"/>
      <c r="AH686" s="371"/>
      <c r="AI686" s="371"/>
      <c r="AJ686" s="371"/>
      <c r="AK686" s="371"/>
      <c r="AL686" s="371"/>
      <c r="AM686" s="371"/>
      <c r="AN686" s="371"/>
      <c r="AO686" s="371"/>
      <c r="AP686" s="371"/>
      <c r="AQ686" s="371"/>
      <c r="AR686" s="371"/>
      <c r="AS686" s="371"/>
      <c r="AT686" s="371"/>
      <c r="AU686" s="371"/>
      <c r="AV686" s="371"/>
      <c r="AW686" s="371"/>
      <c r="AX686" s="371"/>
      <c r="AY686" s="371"/>
      <c r="AZ686" s="371"/>
      <c r="BA686" s="374"/>
      <c r="BB686" s="450"/>
      <c r="BC686" s="374"/>
      <c r="BD686" s="374"/>
      <c r="BE686" s="374"/>
      <c r="BF686" s="374"/>
      <c r="BG686" s="374"/>
      <c r="BH686" s="374"/>
      <c r="BI686" s="374"/>
      <c r="BJ686" s="374"/>
      <c r="BK686" s="374"/>
      <c r="BL686" s="374"/>
      <c r="BM686" s="374"/>
      <c r="BN686" s="374"/>
      <c r="BO686" s="374"/>
      <c r="BP686" s="374"/>
      <c r="BQ686" s="374"/>
      <c r="BR686" s="374"/>
      <c r="BS686" s="374"/>
      <c r="BT686" s="374"/>
      <c r="BU686" s="374"/>
      <c r="BV686" s="374"/>
      <c r="BW686" s="374"/>
      <c r="BX686" s="374"/>
      <c r="BY686" s="374"/>
      <c r="BZ686" s="374"/>
      <c r="CA686" s="374"/>
      <c r="CB686" s="374"/>
      <c r="CC686" s="374"/>
      <c r="CD686" s="374"/>
      <c r="CE686" s="374"/>
      <c r="CF686" s="374"/>
      <c r="CG686" s="374"/>
      <c r="CH686" s="374"/>
      <c r="CI686" s="374"/>
      <c r="CJ686" s="374"/>
      <c r="CK686" s="374"/>
      <c r="CL686" s="374"/>
      <c r="CM686" s="374"/>
      <c r="CN686" s="374"/>
      <c r="CO686" s="374"/>
      <c r="CP686" s="374"/>
      <c r="CQ686" s="374"/>
      <c r="CR686" s="374"/>
      <c r="CS686" s="374"/>
      <c r="CT686" s="374"/>
      <c r="CU686" s="374"/>
      <c r="CV686" s="374"/>
      <c r="CW686" s="374"/>
      <c r="CX686" s="374"/>
      <c r="CY686" s="374"/>
      <c r="CZ686" s="374"/>
    </row>
    <row r="687" s="378" customFormat="true" ht="25.15" customHeight="true" x14ac:dyDescent="0.2">
      <c r="C687" s="1074"/>
      <c r="D687" s="1075"/>
      <c r="E687" s="636"/>
      <c r="F687" s="636"/>
      <c r="G687" s="636"/>
      <c r="H687" s="1074"/>
      <c r="I687" s="1075"/>
      <c r="J687" s="636"/>
      <c r="K687" s="636"/>
      <c r="L687" s="636"/>
      <c r="M687" s="1074"/>
      <c r="N687" s="1075"/>
      <c r="O687" s="636"/>
      <c r="P687" s="636"/>
      <c r="Q687" s="636"/>
      <c r="AC687" s="371"/>
      <c r="AD687" s="371"/>
      <c r="AE687" s="371"/>
      <c r="AF687" s="371"/>
      <c r="AG687" s="371"/>
      <c r="AH687" s="371"/>
      <c r="AI687" s="371"/>
      <c r="AJ687" s="371"/>
      <c r="AK687" s="371"/>
      <c r="AL687" s="371"/>
      <c r="AM687" s="371"/>
      <c r="AN687" s="371"/>
      <c r="AO687" s="371"/>
      <c r="AP687" s="371"/>
      <c r="AQ687" s="371"/>
      <c r="AR687" s="371"/>
      <c r="AS687" s="371"/>
      <c r="AT687" s="371"/>
      <c r="AU687" s="371"/>
      <c r="AV687" s="371"/>
      <c r="AW687" s="371"/>
      <c r="AX687" s="371"/>
      <c r="AY687" s="371"/>
      <c r="AZ687" s="371"/>
      <c r="BA687" s="374"/>
      <c r="BB687" s="450"/>
      <c r="BC687" s="374"/>
      <c r="BD687" s="374"/>
      <c r="BE687" s="374"/>
      <c r="BF687" s="374"/>
      <c r="BG687" s="374"/>
      <c r="BH687" s="374"/>
      <c r="BI687" s="374"/>
      <c r="BJ687" s="374"/>
      <c r="BK687" s="374"/>
      <c r="BL687" s="374"/>
      <c r="BM687" s="374"/>
      <c r="BN687" s="374"/>
      <c r="BO687" s="374"/>
      <c r="BP687" s="374"/>
      <c r="BQ687" s="374"/>
      <c r="BR687" s="374"/>
      <c r="BS687" s="374"/>
      <c r="BT687" s="374"/>
      <c r="BU687" s="374"/>
      <c r="BV687" s="374"/>
      <c r="BW687" s="374"/>
      <c r="BX687" s="374"/>
      <c r="BY687" s="374"/>
      <c r="BZ687" s="374"/>
      <c r="CA687" s="374"/>
      <c r="CB687" s="374"/>
      <c r="CC687" s="374"/>
      <c r="CD687" s="374"/>
      <c r="CE687" s="374"/>
      <c r="CF687" s="374"/>
      <c r="CG687" s="374"/>
      <c r="CH687" s="374"/>
      <c r="CI687" s="374"/>
      <c r="CJ687" s="374"/>
      <c r="CK687" s="374"/>
      <c r="CL687" s="374"/>
      <c r="CM687" s="374"/>
      <c r="CN687" s="374"/>
      <c r="CO687" s="374"/>
      <c r="CP687" s="374"/>
      <c r="CQ687" s="374"/>
      <c r="CR687" s="374"/>
      <c r="CS687" s="374"/>
      <c r="CT687" s="374"/>
      <c r="CU687" s="374"/>
      <c r="CV687" s="374"/>
      <c r="CW687" s="374"/>
      <c r="CX687" s="374"/>
      <c r="CY687" s="374"/>
      <c r="CZ687" s="374"/>
    </row>
    <row r="688" s="378" customFormat="true" ht="25.15" customHeight="true" x14ac:dyDescent="0.2">
      <c r="C688" s="1074"/>
      <c r="D688" s="1075"/>
      <c r="E688" s="636"/>
      <c r="F688" s="636"/>
      <c r="G688" s="636"/>
      <c r="H688" s="1074"/>
      <c r="I688" s="1075"/>
      <c r="J688" s="636"/>
      <c r="K688" s="636"/>
      <c r="L688" s="636"/>
      <c r="M688" s="1074"/>
      <c r="N688" s="1075"/>
      <c r="O688" s="636"/>
      <c r="P688" s="636"/>
      <c r="Q688" s="636"/>
      <c r="AC688" s="371"/>
      <c r="AD688" s="371"/>
      <c r="AE688" s="371"/>
      <c r="AF688" s="371"/>
      <c r="AG688" s="371"/>
      <c r="AH688" s="371"/>
      <c r="AI688" s="371"/>
      <c r="AJ688" s="371"/>
      <c r="AK688" s="371"/>
      <c r="AL688" s="371"/>
      <c r="AM688" s="371"/>
      <c r="AN688" s="371"/>
      <c r="AO688" s="371"/>
      <c r="AP688" s="371"/>
      <c r="AQ688" s="371"/>
      <c r="AR688" s="371"/>
      <c r="AS688" s="371"/>
      <c r="AT688" s="371"/>
      <c r="AU688" s="371"/>
      <c r="AV688" s="371"/>
      <c r="AW688" s="371"/>
      <c r="AX688" s="371"/>
      <c r="AY688" s="371"/>
      <c r="AZ688" s="371"/>
      <c r="BA688" s="374"/>
      <c r="BB688" s="450"/>
      <c r="BC688" s="374"/>
      <c r="BD688" s="374"/>
      <c r="BE688" s="374"/>
      <c r="BF688" s="374"/>
      <c r="BG688" s="374"/>
      <c r="BH688" s="374"/>
      <c r="BI688" s="374"/>
      <c r="BJ688" s="374"/>
      <c r="BK688" s="374"/>
      <c r="BL688" s="374"/>
      <c r="BM688" s="374"/>
      <c r="BN688" s="374"/>
      <c r="BO688" s="374"/>
      <c r="BP688" s="374"/>
      <c r="BQ688" s="374"/>
      <c r="BR688" s="374"/>
      <c r="BS688" s="374"/>
      <c r="BT688" s="374"/>
      <c r="BU688" s="374"/>
      <c r="BV688" s="374"/>
      <c r="BW688" s="374"/>
      <c r="BX688" s="374"/>
      <c r="BY688" s="374"/>
      <c r="BZ688" s="374"/>
      <c r="CA688" s="374"/>
      <c r="CB688" s="374"/>
      <c r="CC688" s="374"/>
      <c r="CD688" s="374"/>
      <c r="CE688" s="374"/>
      <c r="CF688" s="374"/>
      <c r="CG688" s="374"/>
      <c r="CH688" s="374"/>
      <c r="CI688" s="374"/>
      <c r="CJ688" s="374"/>
      <c r="CK688" s="374"/>
      <c r="CL688" s="374"/>
      <c r="CM688" s="374"/>
      <c r="CN688" s="374"/>
      <c r="CO688" s="374"/>
      <c r="CP688" s="374"/>
      <c r="CQ688" s="374"/>
      <c r="CR688" s="374"/>
      <c r="CS688" s="374"/>
      <c r="CT688" s="374"/>
      <c r="CU688" s="374"/>
      <c r="CV688" s="374"/>
      <c r="CW688" s="374"/>
      <c r="CX688" s="374"/>
      <c r="CY688" s="374"/>
      <c r="CZ688" s="374"/>
    </row>
    <row r="689" s="378" customFormat="true" ht="25.15" customHeight="true" x14ac:dyDescent="0.2">
      <c r="C689" s="1074"/>
      <c r="D689" s="1075"/>
      <c r="E689" s="636"/>
      <c r="F689" s="636"/>
      <c r="G689" s="636"/>
      <c r="H689" s="1074"/>
      <c r="I689" s="1075"/>
      <c r="J689" s="636"/>
      <c r="K689" s="636"/>
      <c r="L689" s="636"/>
      <c r="M689" s="1074"/>
      <c r="N689" s="1075"/>
      <c r="O689" s="636"/>
      <c r="P689" s="636"/>
      <c r="Q689" s="636"/>
      <c r="AC689" s="371"/>
      <c r="AD689" s="371"/>
      <c r="AE689" s="371"/>
      <c r="AF689" s="371"/>
      <c r="AG689" s="371"/>
      <c r="AH689" s="371"/>
      <c r="AI689" s="371"/>
      <c r="AJ689" s="371"/>
      <c r="AK689" s="371"/>
      <c r="AL689" s="371"/>
      <c r="AM689" s="371"/>
      <c r="AN689" s="371"/>
      <c r="AO689" s="371"/>
      <c r="AP689" s="371"/>
      <c r="AQ689" s="371"/>
      <c r="AR689" s="371"/>
      <c r="AS689" s="371"/>
      <c r="AT689" s="371"/>
      <c r="AU689" s="371"/>
      <c r="AV689" s="371"/>
      <c r="AW689" s="371"/>
      <c r="AX689" s="371"/>
      <c r="AY689" s="371"/>
      <c r="AZ689" s="371"/>
      <c r="BA689" s="374"/>
      <c r="BB689" s="450"/>
      <c r="BC689" s="374"/>
      <c r="BD689" s="374"/>
      <c r="BE689" s="374"/>
      <c r="BF689" s="374"/>
      <c r="BG689" s="374"/>
      <c r="BH689" s="374"/>
      <c r="BI689" s="374"/>
      <c r="BJ689" s="374"/>
      <c r="BK689" s="374"/>
      <c r="BL689" s="374"/>
      <c r="BM689" s="374"/>
      <c r="BN689" s="374"/>
      <c r="BO689" s="374"/>
      <c r="BP689" s="374"/>
      <c r="BQ689" s="374"/>
      <c r="BR689" s="374"/>
      <c r="BS689" s="374"/>
      <c r="BT689" s="374"/>
      <c r="BU689" s="374"/>
      <c r="BV689" s="374"/>
      <c r="BW689" s="374"/>
      <c r="BX689" s="374"/>
      <c r="BY689" s="374"/>
      <c r="BZ689" s="374"/>
      <c r="CA689" s="374"/>
      <c r="CB689" s="374"/>
      <c r="CC689" s="374"/>
      <c r="CD689" s="374"/>
      <c r="CE689" s="374"/>
      <c r="CF689" s="374"/>
      <c r="CG689" s="374"/>
      <c r="CH689" s="374"/>
      <c r="CI689" s="374"/>
      <c r="CJ689" s="374"/>
      <c r="CK689" s="374"/>
      <c r="CL689" s="374"/>
      <c r="CM689" s="374"/>
      <c r="CN689" s="374"/>
      <c r="CO689" s="374"/>
      <c r="CP689" s="374"/>
      <c r="CQ689" s="374"/>
      <c r="CR689" s="374"/>
      <c r="CS689" s="374"/>
      <c r="CT689" s="374"/>
      <c r="CU689" s="374"/>
      <c r="CV689" s="374"/>
      <c r="CW689" s="374"/>
      <c r="CX689" s="374"/>
      <c r="CY689" s="374"/>
      <c r="CZ689" s="374"/>
    </row>
    <row r="690" s="378" customFormat="true" ht="25.15" customHeight="true" x14ac:dyDescent="0.2">
      <c r="C690" s="1074"/>
      <c r="D690" s="1075"/>
      <c r="E690" s="636"/>
      <c r="F690" s="636"/>
      <c r="G690" s="636"/>
      <c r="H690" s="1074"/>
      <c r="I690" s="1075"/>
      <c r="J690" s="636"/>
      <c r="K690" s="636"/>
      <c r="L690" s="636"/>
      <c r="M690" s="1074"/>
      <c r="N690" s="1075"/>
      <c r="O690" s="636"/>
      <c r="P690" s="636"/>
      <c r="Q690" s="636"/>
      <c r="AC690" s="371"/>
      <c r="AD690" s="371"/>
      <c r="AE690" s="371"/>
      <c r="AF690" s="371"/>
      <c r="AG690" s="371"/>
      <c r="AH690" s="371"/>
      <c r="AI690" s="371"/>
      <c r="AJ690" s="371"/>
      <c r="AK690" s="371"/>
      <c r="AL690" s="371"/>
      <c r="AM690" s="371"/>
      <c r="AN690" s="371"/>
      <c r="AO690" s="371"/>
      <c r="AP690" s="371"/>
      <c r="AQ690" s="371"/>
      <c r="AR690" s="371"/>
      <c r="AS690" s="371"/>
      <c r="AT690" s="371"/>
      <c r="AU690" s="371"/>
      <c r="AV690" s="371"/>
      <c r="AW690" s="371"/>
      <c r="AX690" s="371"/>
      <c r="AY690" s="371"/>
      <c r="AZ690" s="371"/>
      <c r="BA690" s="374"/>
      <c r="BB690" s="450"/>
      <c r="BC690" s="374"/>
      <c r="BD690" s="374"/>
      <c r="BE690" s="374"/>
      <c r="BF690" s="374"/>
      <c r="BG690" s="374"/>
      <c r="BH690" s="374"/>
      <c r="BI690" s="374"/>
      <c r="BJ690" s="374"/>
      <c r="BK690" s="374"/>
      <c r="BL690" s="374"/>
      <c r="BM690" s="374"/>
      <c r="BN690" s="374"/>
      <c r="BO690" s="374"/>
      <c r="BP690" s="374"/>
      <c r="BQ690" s="374"/>
      <c r="BR690" s="374"/>
      <c r="BS690" s="374"/>
      <c r="BT690" s="374"/>
      <c r="BU690" s="374"/>
      <c r="BV690" s="374"/>
      <c r="BW690" s="374"/>
      <c r="BX690" s="374"/>
      <c r="BY690" s="374"/>
      <c r="BZ690" s="374"/>
      <c r="CA690" s="374"/>
      <c r="CB690" s="374"/>
      <c r="CC690" s="374"/>
      <c r="CD690" s="374"/>
      <c r="CE690" s="374"/>
      <c r="CF690" s="374"/>
      <c r="CG690" s="374"/>
      <c r="CH690" s="374"/>
      <c r="CI690" s="374"/>
      <c r="CJ690" s="374"/>
      <c r="CK690" s="374"/>
      <c r="CL690" s="374"/>
      <c r="CM690" s="374"/>
      <c r="CN690" s="374"/>
      <c r="CO690" s="374"/>
      <c r="CP690" s="374"/>
      <c r="CQ690" s="374"/>
      <c r="CR690" s="374"/>
      <c r="CS690" s="374"/>
      <c r="CT690" s="374"/>
      <c r="CU690" s="374"/>
      <c r="CV690" s="374"/>
      <c r="CW690" s="374"/>
      <c r="CX690" s="374"/>
      <c r="CY690" s="374"/>
      <c r="CZ690" s="374"/>
    </row>
    <row r="691" s="378" customFormat="true" ht="25.15" customHeight="true" x14ac:dyDescent="0.2">
      <c r="C691" s="1074"/>
      <c r="D691" s="1075"/>
      <c r="E691" s="636"/>
      <c r="F691" s="636"/>
      <c r="G691" s="636"/>
      <c r="H691" s="1074"/>
      <c r="I691" s="1075"/>
      <c r="J691" s="636"/>
      <c r="K691" s="636"/>
      <c r="L691" s="636"/>
      <c r="M691" s="1074"/>
      <c r="N691" s="1075"/>
      <c r="O691" s="636"/>
      <c r="P691" s="636"/>
      <c r="Q691" s="636"/>
      <c r="AC691" s="371"/>
      <c r="AD691" s="371"/>
      <c r="AE691" s="371"/>
      <c r="AF691" s="371"/>
      <c r="AG691" s="371"/>
      <c r="AH691" s="371"/>
      <c r="AI691" s="371"/>
      <c r="AJ691" s="371"/>
      <c r="AK691" s="371"/>
      <c r="AL691" s="371"/>
      <c r="AM691" s="371"/>
      <c r="AN691" s="371"/>
      <c r="AO691" s="371"/>
      <c r="AP691" s="371"/>
      <c r="AQ691" s="371"/>
      <c r="AR691" s="371"/>
      <c r="AS691" s="371"/>
      <c r="AT691" s="371"/>
      <c r="AU691" s="371"/>
      <c r="AV691" s="371"/>
      <c r="AW691" s="371"/>
      <c r="AX691" s="371"/>
      <c r="AY691" s="371"/>
      <c r="AZ691" s="371"/>
      <c r="BA691" s="374"/>
      <c r="BB691" s="450"/>
      <c r="BC691" s="374"/>
      <c r="BD691" s="374"/>
      <c r="BE691" s="374"/>
      <c r="BF691" s="374"/>
      <c r="BG691" s="374"/>
      <c r="BH691" s="374"/>
      <c r="BI691" s="374"/>
      <c r="BJ691" s="374"/>
      <c r="BK691" s="374"/>
      <c r="BL691" s="374"/>
      <c r="BM691" s="374"/>
      <c r="BN691" s="374"/>
      <c r="BO691" s="374"/>
      <c r="BP691" s="374"/>
      <c r="BQ691" s="374"/>
      <c r="BR691" s="374"/>
      <c r="BS691" s="374"/>
      <c r="BT691" s="374"/>
      <c r="BU691" s="374"/>
      <c r="BV691" s="374"/>
      <c r="BW691" s="374"/>
      <c r="BX691" s="374"/>
      <c r="BY691" s="374"/>
      <c r="BZ691" s="374"/>
      <c r="CA691" s="374"/>
      <c r="CB691" s="374"/>
      <c r="CC691" s="374"/>
      <c r="CD691" s="374"/>
      <c r="CE691" s="374"/>
      <c r="CF691" s="374"/>
      <c r="CG691" s="374"/>
      <c r="CH691" s="374"/>
      <c r="CI691" s="374"/>
      <c r="CJ691" s="374"/>
      <c r="CK691" s="374"/>
      <c r="CL691" s="374"/>
      <c r="CM691" s="374"/>
      <c r="CN691" s="374"/>
      <c r="CO691" s="374"/>
      <c r="CP691" s="374"/>
      <c r="CQ691" s="374"/>
      <c r="CR691" s="374"/>
      <c r="CS691" s="374"/>
      <c r="CT691" s="374"/>
      <c r="CU691" s="374"/>
      <c r="CV691" s="374"/>
      <c r="CW691" s="374"/>
      <c r="CX691" s="374"/>
      <c r="CY691" s="374"/>
      <c r="CZ691" s="374"/>
    </row>
    <row r="692" s="378" customFormat="true" ht="25.15" customHeight="true" x14ac:dyDescent="0.2">
      <c r="C692" s="1074"/>
      <c r="D692" s="1075"/>
      <c r="E692" s="636"/>
      <c r="F692" s="636"/>
      <c r="G692" s="636"/>
      <c r="H692" s="1074"/>
      <c r="I692" s="1075"/>
      <c r="J692" s="636"/>
      <c r="K692" s="636"/>
      <c r="L692" s="636"/>
      <c r="M692" s="1074"/>
      <c r="N692" s="1075"/>
      <c r="O692" s="636"/>
      <c r="P692" s="636"/>
      <c r="Q692" s="636"/>
      <c r="AC692" s="371"/>
      <c r="AD692" s="371"/>
      <c r="AE692" s="371"/>
      <c r="AF692" s="371"/>
      <c r="AG692" s="371"/>
      <c r="AH692" s="371"/>
      <c r="AI692" s="371"/>
      <c r="AJ692" s="371"/>
      <c r="AK692" s="371"/>
      <c r="AL692" s="371"/>
      <c r="AM692" s="371"/>
      <c r="AN692" s="371"/>
      <c r="AO692" s="371"/>
      <c r="AP692" s="371"/>
      <c r="AQ692" s="371"/>
      <c r="AR692" s="371"/>
      <c r="AS692" s="371"/>
      <c r="AT692" s="371"/>
      <c r="AU692" s="371"/>
      <c r="AV692" s="371"/>
      <c r="AW692" s="371"/>
      <c r="AX692" s="371"/>
      <c r="AY692" s="371"/>
      <c r="AZ692" s="371"/>
      <c r="BA692" s="374"/>
      <c r="BB692" s="450"/>
      <c r="BC692" s="374"/>
      <c r="BD692" s="374"/>
      <c r="BE692" s="374"/>
      <c r="BF692" s="374"/>
      <c r="BG692" s="374"/>
      <c r="BH692" s="374"/>
      <c r="BI692" s="374"/>
      <c r="BJ692" s="374"/>
      <c r="BK692" s="374"/>
      <c r="BL692" s="374"/>
      <c r="BM692" s="374"/>
      <c r="BN692" s="374"/>
      <c r="BO692" s="374"/>
      <c r="BP692" s="374"/>
      <c r="BQ692" s="374"/>
      <c r="BR692" s="374"/>
      <c r="BS692" s="374"/>
      <c r="BT692" s="374"/>
      <c r="BU692" s="374"/>
      <c r="BV692" s="374"/>
      <c r="BW692" s="374"/>
      <c r="BX692" s="374"/>
      <c r="BY692" s="374"/>
      <c r="BZ692" s="374"/>
      <c r="CA692" s="374"/>
      <c r="CB692" s="374"/>
      <c r="CC692" s="374"/>
      <c r="CD692" s="374"/>
      <c r="CE692" s="374"/>
      <c r="CF692" s="374"/>
      <c r="CG692" s="374"/>
      <c r="CH692" s="374"/>
      <c r="CI692" s="374"/>
      <c r="CJ692" s="374"/>
      <c r="CK692" s="374"/>
      <c r="CL692" s="374"/>
      <c r="CM692" s="374"/>
      <c r="CN692" s="374"/>
      <c r="CO692" s="374"/>
      <c r="CP692" s="374"/>
      <c r="CQ692" s="374"/>
      <c r="CR692" s="374"/>
      <c r="CS692" s="374"/>
      <c r="CT692" s="374"/>
      <c r="CU692" s="374"/>
      <c r="CV692" s="374"/>
      <c r="CW692" s="374"/>
      <c r="CX692" s="374"/>
      <c r="CY692" s="374"/>
      <c r="CZ692" s="374"/>
    </row>
    <row r="693" s="378" customFormat="true" ht="25.15" customHeight="true" x14ac:dyDescent="0.2">
      <c r="C693" s="1074"/>
      <c r="D693" s="1075"/>
      <c r="E693" s="636"/>
      <c r="F693" s="636"/>
      <c r="G693" s="636"/>
      <c r="H693" s="1074"/>
      <c r="I693" s="1075"/>
      <c r="J693" s="636"/>
      <c r="K693" s="636"/>
      <c r="L693" s="636"/>
      <c r="M693" s="1074"/>
      <c r="N693" s="1075"/>
      <c r="O693" s="636"/>
      <c r="P693" s="636"/>
      <c r="Q693" s="636"/>
      <c r="AC693" s="371"/>
      <c r="AD693" s="371"/>
      <c r="AE693" s="371"/>
      <c r="AF693" s="371"/>
      <c r="AG693" s="371"/>
      <c r="AH693" s="371"/>
      <c r="AI693" s="371"/>
      <c r="AJ693" s="371"/>
      <c r="AK693" s="371"/>
      <c r="AL693" s="371"/>
      <c r="AM693" s="371"/>
      <c r="AN693" s="371"/>
      <c r="AO693" s="371"/>
      <c r="AP693" s="371"/>
      <c r="AQ693" s="371"/>
      <c r="AR693" s="371"/>
      <c r="AS693" s="371"/>
      <c r="AT693" s="371"/>
      <c r="AU693" s="371"/>
      <c r="AV693" s="371"/>
      <c r="AW693" s="371"/>
      <c r="AX693" s="371"/>
      <c r="AY693" s="371"/>
      <c r="AZ693" s="371"/>
      <c r="BA693" s="374"/>
      <c r="BB693" s="450"/>
      <c r="BC693" s="374"/>
      <c r="BD693" s="374"/>
      <c r="BE693" s="374"/>
      <c r="BF693" s="374"/>
      <c r="BG693" s="374"/>
      <c r="BH693" s="374"/>
      <c r="BI693" s="374"/>
      <c r="BJ693" s="374"/>
      <c r="BK693" s="374"/>
      <c r="BL693" s="374"/>
      <c r="BM693" s="374"/>
      <c r="BN693" s="374"/>
      <c r="BO693" s="374"/>
      <c r="BP693" s="374"/>
      <c r="BQ693" s="374"/>
      <c r="BR693" s="374"/>
      <c r="BS693" s="374"/>
      <c r="BT693" s="374"/>
      <c r="BU693" s="374"/>
      <c r="BV693" s="374"/>
      <c r="BW693" s="374"/>
      <c r="BX693" s="374"/>
      <c r="BY693" s="374"/>
      <c r="BZ693" s="374"/>
      <c r="CA693" s="374"/>
      <c r="CB693" s="374"/>
      <c r="CC693" s="374"/>
      <c r="CD693" s="374"/>
      <c r="CE693" s="374"/>
      <c r="CF693" s="374"/>
      <c r="CG693" s="374"/>
      <c r="CH693" s="374"/>
      <c r="CI693" s="374"/>
      <c r="CJ693" s="374"/>
      <c r="CK693" s="374"/>
      <c r="CL693" s="374"/>
      <c r="CM693" s="374"/>
      <c r="CN693" s="374"/>
      <c r="CO693" s="374"/>
      <c r="CP693" s="374"/>
      <c r="CQ693" s="374"/>
      <c r="CR693" s="374"/>
      <c r="CS693" s="374"/>
      <c r="CT693" s="374"/>
      <c r="CU693" s="374"/>
      <c r="CV693" s="374"/>
      <c r="CW693" s="374"/>
      <c r="CX693" s="374"/>
      <c r="CY693" s="374"/>
      <c r="CZ693" s="374"/>
    </row>
    <row r="694" s="378" customFormat="true" ht="25.15" customHeight="true" x14ac:dyDescent="0.2">
      <c r="C694" s="1074"/>
      <c r="D694" s="1075"/>
      <c r="E694" s="636"/>
      <c r="F694" s="636"/>
      <c r="G694" s="636"/>
      <c r="H694" s="1074"/>
      <c r="I694" s="1075"/>
      <c r="J694" s="636"/>
      <c r="K694" s="636"/>
      <c r="L694" s="636"/>
      <c r="M694" s="1074"/>
      <c r="N694" s="1075"/>
      <c r="O694" s="636"/>
      <c r="P694" s="636"/>
      <c r="Q694" s="636"/>
      <c r="AC694" s="371"/>
      <c r="AD694" s="371"/>
      <c r="AE694" s="371"/>
      <c r="AF694" s="371"/>
      <c r="AG694" s="371"/>
      <c r="AH694" s="371"/>
      <c r="AI694" s="371"/>
      <c r="AJ694" s="371"/>
      <c r="AK694" s="371"/>
      <c r="AL694" s="371"/>
      <c r="AM694" s="371"/>
      <c r="AN694" s="371"/>
      <c r="AO694" s="371"/>
      <c r="AP694" s="371"/>
      <c r="AQ694" s="371"/>
      <c r="AR694" s="371"/>
      <c r="AS694" s="371"/>
      <c r="AT694" s="371"/>
      <c r="AU694" s="371"/>
      <c r="AV694" s="371"/>
      <c r="AW694" s="371"/>
      <c r="AX694" s="371"/>
      <c r="AY694" s="371"/>
      <c r="AZ694" s="371"/>
      <c r="BA694" s="374"/>
      <c r="BB694" s="450"/>
      <c r="BC694" s="374"/>
      <c r="BD694" s="374"/>
      <c r="BE694" s="374"/>
      <c r="BF694" s="374"/>
      <c r="BG694" s="374"/>
      <c r="BH694" s="374"/>
      <c r="BI694" s="374"/>
      <c r="BJ694" s="374"/>
      <c r="BK694" s="374"/>
      <c r="BL694" s="374"/>
      <c r="BM694" s="374"/>
      <c r="BN694" s="374"/>
      <c r="BO694" s="374"/>
      <c r="BP694" s="374"/>
      <c r="BQ694" s="374"/>
      <c r="BR694" s="374"/>
      <c r="BS694" s="374"/>
      <c r="BT694" s="374"/>
      <c r="BU694" s="374"/>
      <c r="BV694" s="374"/>
      <c r="BW694" s="374"/>
      <c r="BX694" s="374"/>
      <c r="BY694" s="374"/>
      <c r="BZ694" s="374"/>
      <c r="CA694" s="374"/>
      <c r="CB694" s="374"/>
      <c r="CC694" s="374"/>
      <c r="CD694" s="374"/>
      <c r="CE694" s="374"/>
      <c r="CF694" s="374"/>
      <c r="CG694" s="374"/>
      <c r="CH694" s="374"/>
      <c r="CI694" s="374"/>
      <c r="CJ694" s="374"/>
      <c r="CK694" s="374"/>
      <c r="CL694" s="374"/>
      <c r="CM694" s="374"/>
      <c r="CN694" s="374"/>
      <c r="CO694" s="374"/>
      <c r="CP694" s="374"/>
      <c r="CQ694" s="374"/>
      <c r="CR694" s="374"/>
      <c r="CS694" s="374"/>
      <c r="CT694" s="374"/>
      <c r="CU694" s="374"/>
      <c r="CV694" s="374"/>
      <c r="CW694" s="374"/>
      <c r="CX694" s="374"/>
      <c r="CY694" s="374"/>
      <c r="CZ694" s="374"/>
    </row>
    <row r="695" s="378" customFormat="true" ht="25.15" customHeight="true" x14ac:dyDescent="0.2">
      <c r="C695" s="1074"/>
      <c r="D695" s="1075"/>
      <c r="E695" s="636"/>
      <c r="F695" s="636"/>
      <c r="G695" s="636"/>
      <c r="H695" s="1074"/>
      <c r="I695" s="1075"/>
      <c r="J695" s="636"/>
      <c r="K695" s="636"/>
      <c r="L695" s="636"/>
      <c r="M695" s="1074"/>
      <c r="N695" s="1075"/>
      <c r="O695" s="636"/>
      <c r="P695" s="636"/>
      <c r="Q695" s="636"/>
      <c r="AC695" s="371"/>
      <c r="AD695" s="371"/>
      <c r="AE695" s="371"/>
      <c r="AF695" s="371"/>
      <c r="AG695" s="371"/>
      <c r="AH695" s="371"/>
      <c r="AI695" s="371"/>
      <c r="AJ695" s="371"/>
      <c r="AK695" s="371"/>
      <c r="AL695" s="371"/>
      <c r="AM695" s="371"/>
      <c r="AN695" s="371"/>
      <c r="AO695" s="371"/>
      <c r="AP695" s="371"/>
      <c r="AQ695" s="371"/>
      <c r="AR695" s="371"/>
      <c r="AS695" s="371"/>
      <c r="AT695" s="371"/>
      <c r="AU695" s="371"/>
      <c r="AV695" s="371"/>
      <c r="AW695" s="371"/>
      <c r="AX695" s="371"/>
      <c r="AY695" s="371"/>
      <c r="AZ695" s="371"/>
      <c r="BA695" s="374"/>
      <c r="BB695" s="450"/>
      <c r="BC695" s="374"/>
      <c r="BD695" s="374"/>
      <c r="BE695" s="374"/>
      <c r="BF695" s="374"/>
      <c r="BG695" s="374"/>
      <c r="BH695" s="374"/>
      <c r="BI695" s="374"/>
      <c r="BJ695" s="374"/>
      <c r="BK695" s="374"/>
      <c r="BL695" s="374"/>
      <c r="BM695" s="374"/>
      <c r="BN695" s="374"/>
      <c r="BO695" s="374"/>
      <c r="BP695" s="374"/>
      <c r="BQ695" s="374"/>
      <c r="BR695" s="374"/>
      <c r="BS695" s="374"/>
      <c r="BT695" s="374"/>
      <c r="BU695" s="374"/>
      <c r="BV695" s="374"/>
      <c r="BW695" s="374"/>
      <c r="BX695" s="374"/>
      <c r="BY695" s="374"/>
      <c r="BZ695" s="374"/>
      <c r="CA695" s="374"/>
      <c r="CB695" s="374"/>
      <c r="CC695" s="374"/>
      <c r="CD695" s="374"/>
      <c r="CE695" s="374"/>
      <c r="CF695" s="374"/>
      <c r="CG695" s="374"/>
      <c r="CH695" s="374"/>
      <c r="CI695" s="374"/>
      <c r="CJ695" s="374"/>
      <c r="CK695" s="374"/>
      <c r="CL695" s="374"/>
      <c r="CM695" s="374"/>
      <c r="CN695" s="374"/>
      <c r="CO695" s="374"/>
      <c r="CP695" s="374"/>
      <c r="CQ695" s="374"/>
      <c r="CR695" s="374"/>
      <c r="CS695" s="374"/>
      <c r="CT695" s="374"/>
      <c r="CU695" s="374"/>
      <c r="CV695" s="374"/>
      <c r="CW695" s="374"/>
      <c r="CX695" s="374"/>
      <c r="CY695" s="374"/>
      <c r="CZ695" s="374"/>
    </row>
    <row r="696" s="378" customFormat="true" ht="25.15" customHeight="true" x14ac:dyDescent="0.2">
      <c r="C696" s="1074"/>
      <c r="D696" s="1075"/>
      <c r="E696" s="636"/>
      <c r="F696" s="636"/>
      <c r="G696" s="636"/>
      <c r="H696" s="1074"/>
      <c r="I696" s="1075"/>
      <c r="J696" s="636"/>
      <c r="K696" s="636"/>
      <c r="L696" s="636"/>
      <c r="M696" s="1074"/>
      <c r="N696" s="1075"/>
      <c r="O696" s="636"/>
      <c r="P696" s="636"/>
      <c r="Q696" s="636"/>
      <c r="AC696" s="371"/>
      <c r="AD696" s="371"/>
      <c r="AE696" s="371"/>
      <c r="AF696" s="371"/>
      <c r="AG696" s="371"/>
      <c r="AH696" s="371"/>
      <c r="AI696" s="371"/>
      <c r="AJ696" s="371"/>
      <c r="AK696" s="371"/>
      <c r="AL696" s="371"/>
      <c r="AM696" s="371"/>
      <c r="AN696" s="371"/>
      <c r="AO696" s="371"/>
      <c r="AP696" s="371"/>
      <c r="AQ696" s="371"/>
      <c r="AR696" s="371"/>
      <c r="AS696" s="371"/>
      <c r="AT696" s="371"/>
      <c r="AU696" s="371"/>
      <c r="AV696" s="371"/>
      <c r="AW696" s="371"/>
      <c r="AX696" s="371"/>
      <c r="AY696" s="371"/>
      <c r="AZ696" s="371"/>
      <c r="BA696" s="374"/>
      <c r="BB696" s="450"/>
      <c r="BC696" s="374"/>
      <c r="BD696" s="374"/>
      <c r="BE696" s="374"/>
      <c r="BF696" s="374"/>
      <c r="BG696" s="374"/>
      <c r="BH696" s="374"/>
      <c r="BI696" s="374"/>
      <c r="BJ696" s="374"/>
      <c r="BK696" s="374"/>
      <c r="BL696" s="374"/>
      <c r="BM696" s="374"/>
      <c r="BN696" s="374"/>
      <c r="BO696" s="374"/>
      <c r="BP696" s="374"/>
      <c r="BQ696" s="374"/>
      <c r="BR696" s="374"/>
      <c r="BS696" s="374"/>
      <c r="BT696" s="374"/>
      <c r="BU696" s="374"/>
      <c r="BV696" s="374"/>
      <c r="BW696" s="374"/>
      <c r="BX696" s="374"/>
      <c r="BY696" s="374"/>
      <c r="BZ696" s="374"/>
      <c r="CA696" s="374"/>
      <c r="CB696" s="374"/>
      <c r="CC696" s="374"/>
      <c r="CD696" s="374"/>
      <c r="CE696" s="374"/>
      <c r="CF696" s="374"/>
      <c r="CG696" s="374"/>
      <c r="CH696" s="374"/>
      <c r="CI696" s="374"/>
      <c r="CJ696" s="374"/>
      <c r="CK696" s="374"/>
      <c r="CL696" s="374"/>
      <c r="CM696" s="374"/>
      <c r="CN696" s="374"/>
      <c r="CO696" s="374"/>
      <c r="CP696" s="374"/>
      <c r="CQ696" s="374"/>
      <c r="CR696" s="374"/>
      <c r="CS696" s="374"/>
      <c r="CT696" s="374"/>
      <c r="CU696" s="374"/>
      <c r="CV696" s="374"/>
      <c r="CW696" s="374"/>
      <c r="CX696" s="374"/>
      <c r="CY696" s="374"/>
      <c r="CZ696" s="374"/>
    </row>
    <row r="697" s="378" customFormat="true" ht="25.15" customHeight="true" x14ac:dyDescent="0.2">
      <c r="C697" s="1074"/>
      <c r="D697" s="1075"/>
      <c r="E697" s="636"/>
      <c r="F697" s="636"/>
      <c r="G697" s="636"/>
      <c r="H697" s="1074"/>
      <c r="I697" s="1075"/>
      <c r="J697" s="636"/>
      <c r="K697" s="636"/>
      <c r="L697" s="636"/>
      <c r="M697" s="1074"/>
      <c r="N697" s="1075"/>
      <c r="O697" s="636"/>
      <c r="P697" s="636"/>
      <c r="Q697" s="636"/>
      <c r="AC697" s="371"/>
      <c r="AD697" s="371"/>
      <c r="AE697" s="371"/>
      <c r="AF697" s="371"/>
      <c r="AG697" s="371"/>
      <c r="AH697" s="371"/>
      <c r="AI697" s="371"/>
      <c r="AJ697" s="371"/>
      <c r="AK697" s="371"/>
      <c r="AL697" s="371"/>
      <c r="AM697" s="371"/>
      <c r="AN697" s="371"/>
      <c r="AO697" s="371"/>
      <c r="AP697" s="371"/>
      <c r="AQ697" s="371"/>
      <c r="AR697" s="371"/>
      <c r="AS697" s="371"/>
      <c r="AT697" s="371"/>
      <c r="AU697" s="371"/>
      <c r="AV697" s="371"/>
      <c r="AW697" s="371"/>
      <c r="AX697" s="371"/>
      <c r="AY697" s="371"/>
      <c r="AZ697" s="371"/>
      <c r="BA697" s="374"/>
      <c r="BB697" s="450"/>
      <c r="BC697" s="374"/>
      <c r="BD697" s="374"/>
      <c r="BE697" s="374"/>
      <c r="BF697" s="374"/>
      <c r="BG697" s="374"/>
      <c r="BH697" s="374"/>
      <c r="BI697" s="374"/>
      <c r="BJ697" s="374"/>
      <c r="BK697" s="374"/>
      <c r="BL697" s="374"/>
      <c r="BM697" s="374"/>
      <c r="BN697" s="374"/>
      <c r="BO697" s="374"/>
      <c r="BP697" s="374"/>
      <c r="BQ697" s="374"/>
      <c r="BR697" s="374"/>
      <c r="BS697" s="374"/>
      <c r="BT697" s="374"/>
      <c r="BU697" s="374"/>
      <c r="BV697" s="374"/>
      <c r="BW697" s="374"/>
      <c r="BX697" s="374"/>
      <c r="BY697" s="374"/>
      <c r="BZ697" s="374"/>
      <c r="CA697" s="374"/>
      <c r="CB697" s="374"/>
      <c r="CC697" s="374"/>
      <c r="CD697" s="374"/>
      <c r="CE697" s="374"/>
      <c r="CF697" s="374"/>
      <c r="CG697" s="374"/>
      <c r="CH697" s="374"/>
      <c r="CI697" s="374"/>
      <c r="CJ697" s="374"/>
      <c r="CK697" s="374"/>
      <c r="CL697" s="374"/>
      <c r="CM697" s="374"/>
      <c r="CN697" s="374"/>
      <c r="CO697" s="374"/>
      <c r="CP697" s="374"/>
      <c r="CQ697" s="374"/>
      <c r="CR697" s="374"/>
      <c r="CS697" s="374"/>
      <c r="CT697" s="374"/>
      <c r="CU697" s="374"/>
      <c r="CV697" s="374"/>
      <c r="CW697" s="374"/>
      <c r="CX697" s="374"/>
      <c r="CY697" s="374"/>
      <c r="CZ697" s="374"/>
    </row>
    <row r="698" s="378" customFormat="true" ht="25.15" customHeight="true" x14ac:dyDescent="0.2">
      <c r="C698" s="1074"/>
      <c r="D698" s="1075"/>
      <c r="E698" s="636"/>
      <c r="F698" s="636"/>
      <c r="G698" s="636"/>
      <c r="H698" s="1074"/>
      <c r="I698" s="1075"/>
      <c r="J698" s="636"/>
      <c r="K698" s="636"/>
      <c r="L698" s="636"/>
      <c r="M698" s="1074"/>
      <c r="N698" s="1075"/>
      <c r="O698" s="636"/>
      <c r="P698" s="636"/>
      <c r="Q698" s="636"/>
      <c r="AC698" s="371"/>
      <c r="AD698" s="371"/>
      <c r="AE698" s="371"/>
      <c r="AF698" s="371"/>
      <c r="AG698" s="371"/>
      <c r="AH698" s="371"/>
      <c r="AI698" s="371"/>
      <c r="AJ698" s="371"/>
      <c r="AK698" s="371"/>
      <c r="AL698" s="371"/>
      <c r="AM698" s="371"/>
      <c r="AN698" s="371"/>
      <c r="AO698" s="371"/>
      <c r="AP698" s="371"/>
      <c r="AQ698" s="371"/>
      <c r="AR698" s="371"/>
      <c r="AS698" s="371"/>
      <c r="AT698" s="371"/>
      <c r="AU698" s="371"/>
      <c r="AV698" s="371"/>
      <c r="AW698" s="371"/>
      <c r="AX698" s="371"/>
      <c r="AY698" s="371"/>
      <c r="AZ698" s="371"/>
      <c r="BA698" s="374"/>
      <c r="BB698" s="450"/>
      <c r="BC698" s="374"/>
      <c r="BD698" s="374"/>
      <c r="BE698" s="374"/>
      <c r="BF698" s="374"/>
      <c r="BG698" s="374"/>
      <c r="BH698" s="374"/>
      <c r="BI698" s="374"/>
      <c r="BJ698" s="374"/>
      <c r="BK698" s="374"/>
      <c r="BL698" s="374"/>
      <c r="BM698" s="374"/>
      <c r="BN698" s="374"/>
      <c r="BO698" s="374"/>
      <c r="BP698" s="374"/>
      <c r="BQ698" s="374"/>
      <c r="BR698" s="374"/>
      <c r="BS698" s="374"/>
      <c r="BT698" s="374"/>
      <c r="BU698" s="374"/>
      <c r="BV698" s="374"/>
      <c r="BW698" s="374"/>
      <c r="BX698" s="374"/>
      <c r="BY698" s="374"/>
      <c r="BZ698" s="374"/>
      <c r="CA698" s="374"/>
      <c r="CB698" s="374"/>
      <c r="CC698" s="374"/>
      <c r="CD698" s="374"/>
      <c r="CE698" s="374"/>
      <c r="CF698" s="374"/>
      <c r="CG698" s="374"/>
      <c r="CH698" s="374"/>
      <c r="CI698" s="374"/>
      <c r="CJ698" s="374"/>
      <c r="CK698" s="374"/>
      <c r="CL698" s="374"/>
      <c r="CM698" s="374"/>
      <c r="CN698" s="374"/>
      <c r="CO698" s="374"/>
      <c r="CP698" s="374"/>
      <c r="CQ698" s="374"/>
      <c r="CR698" s="374"/>
      <c r="CS698" s="374"/>
      <c r="CT698" s="374"/>
      <c r="CU698" s="374"/>
      <c r="CV698" s="374"/>
      <c r="CW698" s="374"/>
      <c r="CX698" s="374"/>
      <c r="CY698" s="374"/>
      <c r="CZ698" s="374"/>
    </row>
    <row r="699" s="378" customFormat="true" ht="25.15" customHeight="true" x14ac:dyDescent="0.2">
      <c r="C699" s="1074"/>
      <c r="D699" s="1075"/>
      <c r="E699" s="636"/>
      <c r="F699" s="636"/>
      <c r="G699" s="636"/>
      <c r="H699" s="1074"/>
      <c r="I699" s="1075"/>
      <c r="J699" s="636"/>
      <c r="K699" s="636"/>
      <c r="L699" s="636"/>
      <c r="M699" s="1074"/>
      <c r="N699" s="1075"/>
      <c r="O699" s="636"/>
      <c r="P699" s="636"/>
      <c r="Q699" s="636"/>
      <c r="AC699" s="371"/>
      <c r="AD699" s="371"/>
      <c r="AE699" s="371"/>
      <c r="AF699" s="371"/>
      <c r="AG699" s="371"/>
      <c r="AH699" s="371"/>
      <c r="AI699" s="371"/>
      <c r="AJ699" s="371"/>
      <c r="AK699" s="371"/>
      <c r="AL699" s="371"/>
      <c r="AM699" s="371"/>
      <c r="AN699" s="371"/>
      <c r="AO699" s="371"/>
      <c r="AP699" s="371"/>
      <c r="AQ699" s="371"/>
      <c r="AR699" s="371"/>
      <c r="AS699" s="371"/>
      <c r="AT699" s="371"/>
      <c r="AU699" s="371"/>
      <c r="AV699" s="371"/>
      <c r="AW699" s="371"/>
      <c r="AX699" s="371"/>
      <c r="AY699" s="371"/>
      <c r="AZ699" s="371"/>
      <c r="BA699" s="374"/>
      <c r="BB699" s="450"/>
      <c r="BC699" s="374"/>
      <c r="BD699" s="374"/>
      <c r="BE699" s="374"/>
      <c r="BF699" s="374"/>
      <c r="BG699" s="374"/>
      <c r="BH699" s="374"/>
      <c r="BI699" s="374"/>
      <c r="BJ699" s="374"/>
      <c r="BK699" s="374"/>
      <c r="BL699" s="374"/>
      <c r="BM699" s="374"/>
      <c r="BN699" s="374"/>
      <c r="BO699" s="374"/>
      <c r="BP699" s="374"/>
      <c r="BQ699" s="374"/>
      <c r="BR699" s="374"/>
      <c r="BS699" s="374"/>
      <c r="BT699" s="374"/>
      <c r="BU699" s="374"/>
      <c r="BV699" s="374"/>
      <c r="BW699" s="374"/>
      <c r="BX699" s="374"/>
      <c r="BY699" s="374"/>
      <c r="BZ699" s="374"/>
      <c r="CA699" s="374"/>
      <c r="CB699" s="374"/>
      <c r="CC699" s="374"/>
      <c r="CD699" s="374"/>
      <c r="CE699" s="374"/>
      <c r="CF699" s="374"/>
      <c r="CG699" s="374"/>
      <c r="CH699" s="374"/>
      <c r="CI699" s="374"/>
      <c r="CJ699" s="374"/>
      <c r="CK699" s="374"/>
      <c r="CL699" s="374"/>
      <c r="CM699" s="374"/>
      <c r="CN699" s="374"/>
      <c r="CO699" s="374"/>
      <c r="CP699" s="374"/>
      <c r="CQ699" s="374"/>
      <c r="CR699" s="374"/>
      <c r="CS699" s="374"/>
      <c r="CT699" s="374"/>
      <c r="CU699" s="374"/>
      <c r="CV699" s="374"/>
      <c r="CW699" s="374"/>
      <c r="CX699" s="374"/>
      <c r="CY699" s="374"/>
      <c r="CZ699" s="374"/>
    </row>
    <row r="700" s="378" customFormat="true" ht="25.15" customHeight="true" x14ac:dyDescent="0.2">
      <c r="C700" s="1074"/>
      <c r="D700" s="1075"/>
      <c r="E700" s="636"/>
      <c r="F700" s="636"/>
      <c r="G700" s="636"/>
      <c r="H700" s="1074"/>
      <c r="I700" s="1075"/>
      <c r="J700" s="636"/>
      <c r="K700" s="636"/>
      <c r="L700" s="636"/>
      <c r="M700" s="1074"/>
      <c r="N700" s="1075"/>
      <c r="O700" s="636"/>
      <c r="P700" s="636"/>
      <c r="Q700" s="636"/>
      <c r="AC700" s="371"/>
      <c r="AD700" s="371"/>
      <c r="AE700" s="371"/>
      <c r="AF700" s="371"/>
      <c r="AG700" s="371"/>
      <c r="AH700" s="371"/>
      <c r="AI700" s="371"/>
      <c r="AJ700" s="371"/>
      <c r="AK700" s="371"/>
      <c r="AL700" s="371"/>
      <c r="AM700" s="371"/>
      <c r="AN700" s="371"/>
      <c r="AO700" s="371"/>
      <c r="AP700" s="371"/>
      <c r="AQ700" s="371"/>
      <c r="AR700" s="371"/>
      <c r="AS700" s="371"/>
      <c r="AT700" s="371"/>
      <c r="AU700" s="371"/>
      <c r="AV700" s="371"/>
      <c r="AW700" s="371"/>
      <c r="AX700" s="371"/>
      <c r="AY700" s="371"/>
      <c r="AZ700" s="371"/>
      <c r="BA700" s="374"/>
      <c r="BB700" s="450"/>
      <c r="BC700" s="374"/>
      <c r="BD700" s="374"/>
      <c r="BE700" s="374"/>
      <c r="BF700" s="374"/>
      <c r="BG700" s="374"/>
      <c r="BH700" s="374"/>
      <c r="BI700" s="374"/>
      <c r="BJ700" s="374"/>
      <c r="BK700" s="374"/>
      <c r="BL700" s="374"/>
      <c r="BM700" s="374"/>
      <c r="BN700" s="374"/>
      <c r="BO700" s="374"/>
      <c r="BP700" s="374"/>
      <c r="BQ700" s="374"/>
      <c r="BR700" s="374"/>
      <c r="BS700" s="374"/>
      <c r="BT700" s="374"/>
      <c r="BU700" s="374"/>
      <c r="BV700" s="374"/>
      <c r="BW700" s="374"/>
      <c r="BX700" s="374"/>
      <c r="BY700" s="374"/>
      <c r="BZ700" s="374"/>
      <c r="CA700" s="374"/>
      <c r="CB700" s="374"/>
      <c r="CC700" s="374"/>
      <c r="CD700" s="374"/>
      <c r="CE700" s="374"/>
      <c r="CF700" s="374"/>
      <c r="CG700" s="374"/>
      <c r="CH700" s="374"/>
      <c r="CI700" s="374"/>
      <c r="CJ700" s="374"/>
      <c r="CK700" s="374"/>
      <c r="CL700" s="374"/>
      <c r="CM700" s="374"/>
      <c r="CN700" s="374"/>
      <c r="CO700" s="374"/>
      <c r="CP700" s="374"/>
      <c r="CQ700" s="374"/>
      <c r="CR700" s="374"/>
      <c r="CS700" s="374"/>
      <c r="CT700" s="374"/>
      <c r="CU700" s="374"/>
      <c r="CV700" s="374"/>
      <c r="CW700" s="374"/>
      <c r="CX700" s="374"/>
      <c r="CY700" s="374"/>
      <c r="CZ700" s="374"/>
    </row>
    <row r="701" ht="25.15" customHeight="true" x14ac:dyDescent="0.2">
      <c r="C701" s="1075"/>
      <c r="D701" s="1075"/>
      <c r="E701" s="652"/>
      <c r="F701" s="652"/>
      <c r="G701" s="652"/>
      <c r="H701" s="1075"/>
      <c r="I701" s="1075"/>
      <c r="J701" s="652"/>
      <c r="K701" s="652"/>
      <c r="L701" s="652"/>
      <c r="M701" s="1075"/>
      <c r="N701" s="1075"/>
      <c r="O701" s="652"/>
      <c r="P701" s="652"/>
      <c r="Q701" s="652"/>
      <c r="BA701" s="374"/>
      <c r="BB701" s="450"/>
      <c r="BC701" s="374"/>
      <c r="BD701" s="374"/>
      <c r="BE701" s="374"/>
      <c r="BF701" s="374"/>
      <c r="BG701" s="374"/>
      <c r="BH701" s="374"/>
      <c r="BI701" s="374"/>
      <c r="BJ701" s="374"/>
      <c r="BK701" s="374"/>
      <c r="BL701" s="374"/>
      <c r="BM701" s="374"/>
      <c r="BN701" s="374"/>
      <c r="BO701" s="374"/>
      <c r="BP701" s="374"/>
      <c r="BQ701" s="374"/>
      <c r="BR701" s="374"/>
      <c r="BS701" s="374"/>
      <c r="BT701" s="374"/>
      <c r="BU701" s="374"/>
      <c r="BV701" s="374"/>
      <c r="BW701" s="374"/>
      <c r="BX701" s="374"/>
      <c r="BY701" s="374"/>
      <c r="BZ701" s="374"/>
      <c r="CA701" s="374"/>
      <c r="CB701" s="374"/>
      <c r="CC701" s="374"/>
      <c r="CD701" s="374"/>
      <c r="CE701" s="374"/>
      <c r="CF701" s="374"/>
      <c r="CG701" s="374"/>
      <c r="CH701" s="374"/>
      <c r="CI701" s="374"/>
      <c r="CJ701" s="374"/>
      <c r="CK701" s="374"/>
      <c r="CL701" s="374"/>
      <c r="CM701" s="374"/>
      <c r="CN701" s="374"/>
      <c r="CO701" s="374"/>
      <c r="CP701" s="374"/>
      <c r="CQ701" s="374"/>
      <c r="CR701" s="374"/>
      <c r="CS701" s="374"/>
      <c r="CT701" s="374"/>
      <c r="CU701" s="374"/>
      <c r="CV701" s="374"/>
      <c r="CW701" s="374"/>
      <c r="CX701" s="374"/>
      <c r="CY701" s="374"/>
      <c r="CZ701" s="374"/>
    </row>
    <row r="702" ht="25.15" customHeight="true" x14ac:dyDescent="0.2">
      <c r="C702" s="1075"/>
      <c r="D702" s="1075"/>
      <c r="E702" s="652"/>
      <c r="F702" s="652"/>
      <c r="G702" s="652"/>
      <c r="H702" s="1075"/>
      <c r="I702" s="1075"/>
      <c r="J702" s="652"/>
      <c r="K702" s="652"/>
      <c r="L702" s="652"/>
      <c r="M702" s="1075"/>
      <c r="N702" s="1075"/>
      <c r="O702" s="652"/>
      <c r="P702" s="652"/>
      <c r="Q702" s="652"/>
      <c r="BA702" s="374"/>
      <c r="BB702" s="450"/>
      <c r="BC702" s="374"/>
      <c r="BD702" s="374"/>
      <c r="BE702" s="374"/>
      <c r="BF702" s="374"/>
      <c r="BG702" s="374"/>
      <c r="BH702" s="374"/>
      <c r="BI702" s="374"/>
      <c r="BJ702" s="374"/>
      <c r="BK702" s="374"/>
      <c r="BL702" s="374"/>
      <c r="BM702" s="374"/>
      <c r="BN702" s="374"/>
      <c r="BO702" s="374"/>
      <c r="BP702" s="374"/>
      <c r="BQ702" s="374"/>
      <c r="BR702" s="374"/>
      <c r="BS702" s="374"/>
      <c r="BT702" s="374"/>
      <c r="BU702" s="374"/>
      <c r="BV702" s="374"/>
      <c r="BW702" s="374"/>
      <c r="BX702" s="374"/>
      <c r="BY702" s="374"/>
      <c r="BZ702" s="374"/>
      <c r="CA702" s="374"/>
      <c r="CB702" s="374"/>
      <c r="CC702" s="374"/>
      <c r="CD702" s="374"/>
      <c r="CE702" s="374"/>
      <c r="CF702" s="374"/>
      <c r="CG702" s="374"/>
      <c r="CH702" s="374"/>
      <c r="CI702" s="374"/>
      <c r="CJ702" s="374"/>
      <c r="CK702" s="374"/>
      <c r="CL702" s="374"/>
      <c r="CM702" s="374"/>
      <c r="CN702" s="374"/>
      <c r="CO702" s="374"/>
      <c r="CP702" s="374"/>
      <c r="CQ702" s="374"/>
      <c r="CR702" s="374"/>
      <c r="CS702" s="374"/>
      <c r="CT702" s="374"/>
      <c r="CU702" s="374"/>
      <c r="CV702" s="374"/>
      <c r="CW702" s="374"/>
      <c r="CX702" s="374"/>
      <c r="CY702" s="374"/>
      <c r="CZ702" s="374"/>
    </row>
    <row r="703" ht="25.15" customHeight="true" x14ac:dyDescent="0.2">
      <c r="C703" s="1075"/>
      <c r="D703" s="1075"/>
      <c r="E703" s="652"/>
      <c r="F703" s="652"/>
      <c r="G703" s="652"/>
      <c r="H703" s="1075"/>
      <c r="I703" s="1075"/>
      <c r="J703" s="652"/>
      <c r="K703" s="652"/>
      <c r="L703" s="652"/>
      <c r="M703" s="1075"/>
      <c r="N703" s="1075"/>
      <c r="O703" s="652"/>
      <c r="P703" s="652"/>
      <c r="Q703" s="652"/>
      <c r="BA703" s="374"/>
      <c r="BB703" s="450"/>
      <c r="BC703" s="374"/>
      <c r="BD703" s="374"/>
      <c r="BE703" s="374"/>
      <c r="BF703" s="374"/>
      <c r="BG703" s="374"/>
      <c r="BH703" s="374"/>
      <c r="BI703" s="374"/>
      <c r="BJ703" s="374"/>
      <c r="BK703" s="374"/>
      <c r="BL703" s="374"/>
      <c r="BM703" s="374"/>
      <c r="BN703" s="374"/>
      <c r="BO703" s="374"/>
      <c r="BP703" s="374"/>
      <c r="BQ703" s="374"/>
      <c r="BR703" s="374"/>
      <c r="BS703" s="374"/>
      <c r="BT703" s="374"/>
      <c r="BU703" s="374"/>
      <c r="BV703" s="374"/>
      <c r="BW703" s="374"/>
      <c r="BX703" s="374"/>
      <c r="BY703" s="374"/>
      <c r="BZ703" s="374"/>
      <c r="CA703" s="374"/>
      <c r="CB703" s="374"/>
      <c r="CC703" s="374"/>
      <c r="CD703" s="374"/>
      <c r="CE703" s="374"/>
      <c r="CF703" s="374"/>
      <c r="CG703" s="374"/>
      <c r="CH703" s="374"/>
      <c r="CI703" s="374"/>
      <c r="CJ703" s="374"/>
      <c r="CK703" s="374"/>
      <c r="CL703" s="374"/>
      <c r="CM703" s="374"/>
      <c r="CN703" s="374"/>
      <c r="CO703" s="374"/>
      <c r="CP703" s="374"/>
      <c r="CQ703" s="374"/>
      <c r="CR703" s="374"/>
      <c r="CS703" s="374"/>
      <c r="CT703" s="374"/>
      <c r="CU703" s="374"/>
      <c r="CV703" s="374"/>
      <c r="CW703" s="374"/>
      <c r="CX703" s="374"/>
      <c r="CY703" s="374"/>
      <c r="CZ703" s="374"/>
    </row>
    <row r="704" ht="25.15" customHeight="true" x14ac:dyDescent="0.2">
      <c r="C704" s="1075"/>
      <c r="D704" s="1075"/>
      <c r="E704" s="652"/>
      <c r="F704" s="652"/>
      <c r="G704" s="652"/>
      <c r="H704" s="1075"/>
      <c r="I704" s="1075"/>
      <c r="J704" s="652"/>
      <c r="K704" s="652"/>
      <c r="L704" s="652"/>
      <c r="M704" s="1075"/>
      <c r="N704" s="1075"/>
      <c r="O704" s="652"/>
      <c r="P704" s="652"/>
      <c r="Q704" s="652"/>
      <c r="BA704" s="374"/>
      <c r="BB704" s="450"/>
      <c r="BC704" s="374"/>
      <c r="BD704" s="374"/>
      <c r="BE704" s="374"/>
      <c r="BF704" s="374"/>
      <c r="BG704" s="374"/>
      <c r="BH704" s="374"/>
      <c r="BI704" s="374"/>
      <c r="BJ704" s="374"/>
      <c r="BK704" s="374"/>
      <c r="BL704" s="374"/>
      <c r="BM704" s="374"/>
      <c r="BN704" s="374"/>
      <c r="BO704" s="374"/>
      <c r="BP704" s="374"/>
      <c r="BQ704" s="374"/>
      <c r="BR704" s="374"/>
      <c r="BS704" s="374"/>
      <c r="BT704" s="374"/>
      <c r="BU704" s="374"/>
      <c r="BV704" s="374"/>
      <c r="BW704" s="374"/>
      <c r="BX704" s="374"/>
      <c r="BY704" s="374"/>
      <c r="BZ704" s="374"/>
      <c r="CA704" s="374"/>
      <c r="CB704" s="374"/>
      <c r="CC704" s="374"/>
      <c r="CD704" s="374"/>
      <c r="CE704" s="374"/>
      <c r="CF704" s="374"/>
      <c r="CG704" s="374"/>
      <c r="CH704" s="374"/>
      <c r="CI704" s="374"/>
      <c r="CJ704" s="374"/>
      <c r="CK704" s="374"/>
      <c r="CL704" s="374"/>
      <c r="CM704" s="374"/>
      <c r="CN704" s="374"/>
      <c r="CO704" s="374"/>
      <c r="CP704" s="374"/>
      <c r="CQ704" s="374"/>
      <c r="CR704" s="374"/>
      <c r="CS704" s="374"/>
      <c r="CT704" s="374"/>
      <c r="CU704" s="374"/>
      <c r="CV704" s="374"/>
      <c r="CW704" s="374"/>
      <c r="CX704" s="374"/>
      <c r="CY704" s="374"/>
      <c r="CZ704" s="374"/>
    </row>
    <row r="705" ht="25.15" customHeight="true" x14ac:dyDescent="0.2">
      <c r="C705" s="1075"/>
      <c r="D705" s="1075"/>
      <c r="E705" s="652"/>
      <c r="F705" s="652"/>
      <c r="G705" s="652"/>
      <c r="H705" s="1075"/>
      <c r="I705" s="1075"/>
      <c r="J705" s="652"/>
      <c r="K705" s="652"/>
      <c r="L705" s="652"/>
      <c r="M705" s="1075"/>
      <c r="N705" s="1075"/>
      <c r="O705" s="652"/>
      <c r="P705" s="652"/>
      <c r="Q705" s="652"/>
      <c r="BA705" s="374"/>
      <c r="BB705" s="450"/>
      <c r="BC705" s="374"/>
      <c r="BD705" s="374"/>
      <c r="BE705" s="374"/>
      <c r="BF705" s="374"/>
      <c r="BG705" s="374"/>
      <c r="BH705" s="374"/>
      <c r="BI705" s="374"/>
      <c r="BJ705" s="374"/>
      <c r="BK705" s="374"/>
      <c r="BL705" s="374"/>
      <c r="BM705" s="374"/>
      <c r="BN705" s="374"/>
      <c r="BO705" s="374"/>
      <c r="BP705" s="374"/>
      <c r="BQ705" s="374"/>
      <c r="BR705" s="374"/>
      <c r="BS705" s="374"/>
      <c r="BT705" s="374"/>
      <c r="BU705" s="374"/>
      <c r="BV705" s="374"/>
      <c r="BW705" s="374"/>
      <c r="BX705" s="374"/>
      <c r="BY705" s="374"/>
      <c r="BZ705" s="374"/>
      <c r="CA705" s="374"/>
      <c r="CB705" s="374"/>
      <c r="CC705" s="374"/>
      <c r="CD705" s="374"/>
      <c r="CE705" s="374"/>
      <c r="CF705" s="374"/>
      <c r="CG705" s="374"/>
      <c r="CH705" s="374"/>
      <c r="CI705" s="374"/>
      <c r="CJ705" s="374"/>
      <c r="CK705" s="374"/>
      <c r="CL705" s="374"/>
      <c r="CM705" s="374"/>
      <c r="CN705" s="374"/>
      <c r="CO705" s="374"/>
      <c r="CP705" s="374"/>
      <c r="CQ705" s="374"/>
      <c r="CR705" s="374"/>
      <c r="CS705" s="374"/>
      <c r="CT705" s="374"/>
      <c r="CU705" s="374"/>
      <c r="CV705" s="374"/>
      <c r="CW705" s="374"/>
      <c r="CX705" s="374"/>
      <c r="CY705" s="374"/>
      <c r="CZ705" s="374"/>
    </row>
    <row r="706" ht="25.15" customHeight="true" x14ac:dyDescent="0.2">
      <c r="C706" s="1075"/>
      <c r="D706" s="1075"/>
      <c r="E706" s="652"/>
      <c r="F706" s="652"/>
      <c r="G706" s="652"/>
      <c r="H706" s="1075"/>
      <c r="I706" s="1075"/>
      <c r="J706" s="652"/>
      <c r="K706" s="652"/>
      <c r="L706" s="652"/>
      <c r="M706" s="1075"/>
      <c r="N706" s="1075"/>
      <c r="O706" s="652"/>
      <c r="P706" s="652"/>
      <c r="Q706" s="652"/>
      <c r="BA706" s="374"/>
      <c r="BB706" s="450"/>
      <c r="BC706" s="374"/>
      <c r="BD706" s="374"/>
      <c r="BE706" s="374"/>
      <c r="BF706" s="374"/>
      <c r="BG706" s="374"/>
      <c r="BH706" s="374"/>
      <c r="BI706" s="374"/>
      <c r="BJ706" s="374"/>
      <c r="BK706" s="374"/>
      <c r="BL706" s="374"/>
      <c r="BM706" s="374"/>
      <c r="BN706" s="374"/>
      <c r="BO706" s="374"/>
      <c r="BP706" s="374"/>
      <c r="BQ706" s="374"/>
      <c r="BR706" s="374"/>
      <c r="BS706" s="374"/>
      <c r="BT706" s="374"/>
      <c r="BU706" s="374"/>
      <c r="BV706" s="374"/>
      <c r="BW706" s="374"/>
      <c r="BX706" s="374"/>
      <c r="BY706" s="374"/>
      <c r="BZ706" s="374"/>
      <c r="CA706" s="374"/>
      <c r="CB706" s="374"/>
      <c r="CC706" s="374"/>
      <c r="CD706" s="374"/>
      <c r="CE706" s="374"/>
      <c r="CF706" s="374"/>
      <c r="CG706" s="374"/>
      <c r="CH706" s="374"/>
      <c r="CI706" s="374"/>
      <c r="CJ706" s="374"/>
      <c r="CK706" s="374"/>
      <c r="CL706" s="374"/>
      <c r="CM706" s="374"/>
      <c r="CN706" s="374"/>
      <c r="CO706" s="374"/>
      <c r="CP706" s="374"/>
      <c r="CQ706" s="374"/>
      <c r="CR706" s="374"/>
      <c r="CS706" s="374"/>
      <c r="CT706" s="374"/>
      <c r="CU706" s="374"/>
      <c r="CV706" s="374"/>
      <c r="CW706" s="374"/>
      <c r="CX706" s="374"/>
      <c r="CY706" s="374"/>
      <c r="CZ706" s="374"/>
    </row>
    <row r="707" ht="25.15" customHeight="true" x14ac:dyDescent="0.2">
      <c r="C707" s="1075"/>
      <c r="D707" s="1075"/>
      <c r="E707" s="652"/>
      <c r="F707" s="652"/>
      <c r="G707" s="652"/>
      <c r="H707" s="1075"/>
      <c r="I707" s="1075"/>
      <c r="J707" s="652"/>
      <c r="K707" s="652"/>
      <c r="L707" s="652"/>
      <c r="M707" s="1075"/>
      <c r="N707" s="1075"/>
      <c r="O707" s="652"/>
      <c r="P707" s="652"/>
      <c r="Q707" s="652"/>
      <c r="BA707" s="374"/>
      <c r="BB707" s="450"/>
      <c r="BC707" s="374"/>
      <c r="BD707" s="374"/>
      <c r="BE707" s="374"/>
      <c r="BF707" s="374"/>
      <c r="BG707" s="374"/>
      <c r="BH707" s="374"/>
      <c r="BI707" s="374"/>
      <c r="BJ707" s="374"/>
      <c r="BK707" s="374"/>
      <c r="BL707" s="374"/>
      <c r="BM707" s="374"/>
      <c r="BN707" s="374"/>
      <c r="BO707" s="374"/>
      <c r="BP707" s="374"/>
      <c r="BQ707" s="374"/>
      <c r="BR707" s="374"/>
      <c r="BS707" s="374"/>
      <c r="BT707" s="374"/>
      <c r="BU707" s="374"/>
      <c r="BV707" s="374"/>
      <c r="BW707" s="374"/>
      <c r="BX707" s="374"/>
      <c r="BY707" s="374"/>
      <c r="BZ707" s="374"/>
      <c r="CA707" s="374"/>
      <c r="CB707" s="374"/>
      <c r="CC707" s="374"/>
      <c r="CD707" s="374"/>
      <c r="CE707" s="374"/>
      <c r="CF707" s="374"/>
      <c r="CG707" s="374"/>
      <c r="CH707" s="374"/>
      <c r="CI707" s="374"/>
      <c r="CJ707" s="374"/>
      <c r="CK707" s="374"/>
      <c r="CL707" s="374"/>
      <c r="CM707" s="374"/>
      <c r="CN707" s="374"/>
      <c r="CO707" s="374"/>
      <c r="CP707" s="374"/>
      <c r="CQ707" s="374"/>
      <c r="CR707" s="374"/>
      <c r="CS707" s="374"/>
      <c r="CT707" s="374"/>
      <c r="CU707" s="374"/>
      <c r="CV707" s="374"/>
      <c r="CW707" s="374"/>
      <c r="CX707" s="374"/>
      <c r="CY707" s="374"/>
      <c r="CZ707" s="374"/>
    </row>
    <row r="708" ht="25.15" customHeight="true" x14ac:dyDescent="0.2">
      <c r="C708" s="1075"/>
      <c r="D708" s="1075"/>
      <c r="E708" s="652"/>
      <c r="F708" s="652"/>
      <c r="G708" s="652"/>
      <c r="H708" s="1075"/>
      <c r="I708" s="1075"/>
      <c r="J708" s="652"/>
      <c r="K708" s="652"/>
      <c r="L708" s="652"/>
      <c r="M708" s="1075"/>
      <c r="N708" s="1075"/>
      <c r="O708" s="652"/>
      <c r="P708" s="652"/>
      <c r="Q708" s="652"/>
      <c r="BA708" s="374"/>
      <c r="BB708" s="450"/>
      <c r="BC708" s="374"/>
      <c r="BD708" s="374"/>
      <c r="BE708" s="374"/>
      <c r="BF708" s="374"/>
      <c r="BG708" s="374"/>
      <c r="BH708" s="374"/>
      <c r="BI708" s="374"/>
      <c r="BJ708" s="374"/>
      <c r="BK708" s="374"/>
      <c r="BL708" s="374"/>
      <c r="BM708" s="374"/>
      <c r="BN708" s="374"/>
      <c r="BO708" s="374"/>
      <c r="BP708" s="374"/>
      <c r="BQ708" s="374"/>
      <c r="BR708" s="374"/>
      <c r="BS708" s="374"/>
      <c r="BT708" s="374"/>
      <c r="BU708" s="374"/>
      <c r="BV708" s="374"/>
      <c r="BW708" s="374"/>
      <c r="BX708" s="374"/>
      <c r="BY708" s="374"/>
      <c r="BZ708" s="374"/>
      <c r="CA708" s="374"/>
      <c r="CB708" s="374"/>
      <c r="CC708" s="374"/>
      <c r="CD708" s="374"/>
      <c r="CE708" s="374"/>
      <c r="CF708" s="374"/>
      <c r="CG708" s="374"/>
      <c r="CH708" s="374"/>
      <c r="CI708" s="374"/>
      <c r="CJ708" s="374"/>
      <c r="CK708" s="374"/>
      <c r="CL708" s="374"/>
      <c r="CM708" s="374"/>
      <c r="CN708" s="374"/>
      <c r="CO708" s="374"/>
      <c r="CP708" s="374"/>
      <c r="CQ708" s="374"/>
      <c r="CR708" s="374"/>
      <c r="CS708" s="374"/>
      <c r="CT708" s="374"/>
      <c r="CU708" s="374"/>
      <c r="CV708" s="374"/>
      <c r="CW708" s="374"/>
      <c r="CX708" s="374"/>
      <c r="CY708" s="374"/>
      <c r="CZ708" s="374"/>
    </row>
    <row r="709" ht="25.15" customHeight="true" x14ac:dyDescent="0.2">
      <c r="C709" s="1075"/>
      <c r="D709" s="1075"/>
      <c r="E709" s="652"/>
      <c r="F709" s="652"/>
      <c r="G709" s="652"/>
      <c r="H709" s="1075"/>
      <c r="I709" s="1075"/>
      <c r="J709" s="652"/>
      <c r="K709" s="652"/>
      <c r="L709" s="652"/>
      <c r="M709" s="1075"/>
      <c r="N709" s="1075"/>
      <c r="O709" s="652"/>
      <c r="P709" s="652"/>
      <c r="Q709" s="652"/>
      <c r="BA709" s="374"/>
      <c r="BB709" s="450"/>
      <c r="BC709" s="374"/>
      <c r="BD709" s="374"/>
      <c r="BE709" s="374"/>
      <c r="BF709" s="374"/>
      <c r="BG709" s="374"/>
      <c r="BH709" s="374"/>
      <c r="BI709" s="374"/>
      <c r="BJ709" s="374"/>
      <c r="BK709" s="374"/>
      <c r="BL709" s="374"/>
      <c r="BM709" s="374"/>
      <c r="BN709" s="374"/>
      <c r="BO709" s="374"/>
      <c r="BP709" s="374"/>
      <c r="BQ709" s="374"/>
      <c r="BR709" s="374"/>
      <c r="BS709" s="374"/>
      <c r="BT709" s="374"/>
      <c r="BU709" s="374"/>
      <c r="BV709" s="374"/>
      <c r="BW709" s="374"/>
      <c r="BX709" s="374"/>
      <c r="BY709" s="374"/>
      <c r="BZ709" s="374"/>
      <c r="CA709" s="374"/>
      <c r="CB709" s="374"/>
      <c r="CC709" s="374"/>
      <c r="CD709" s="374"/>
      <c r="CE709" s="374"/>
      <c r="CF709" s="374"/>
      <c r="CG709" s="374"/>
      <c r="CH709" s="374"/>
      <c r="CI709" s="374"/>
      <c r="CJ709" s="374"/>
      <c r="CK709" s="374"/>
      <c r="CL709" s="374"/>
      <c r="CM709" s="374"/>
      <c r="CN709" s="374"/>
      <c r="CO709" s="374"/>
      <c r="CP709" s="374"/>
      <c r="CQ709" s="374"/>
      <c r="CR709" s="374"/>
      <c r="CS709" s="374"/>
      <c r="CT709" s="374"/>
      <c r="CU709" s="374"/>
      <c r="CV709" s="374"/>
      <c r="CW709" s="374"/>
      <c r="CX709" s="374"/>
      <c r="CY709" s="374"/>
      <c r="CZ709" s="374"/>
    </row>
    <row r="710" ht="25.15" customHeight="true" x14ac:dyDescent="0.2">
      <c r="C710" s="1075"/>
      <c r="D710" s="1075"/>
      <c r="E710" s="652"/>
      <c r="F710" s="652"/>
      <c r="G710" s="652"/>
      <c r="H710" s="1075"/>
      <c r="I710" s="1075"/>
      <c r="J710" s="652"/>
      <c r="K710" s="652"/>
      <c r="L710" s="652"/>
      <c r="M710" s="1075"/>
      <c r="N710" s="1075"/>
      <c r="O710" s="652"/>
      <c r="P710" s="652"/>
      <c r="Q710" s="652"/>
      <c r="BA710" s="374"/>
      <c r="BB710" s="450"/>
      <c r="BC710" s="374"/>
      <c r="BD710" s="374"/>
      <c r="BE710" s="374"/>
      <c r="BF710" s="374"/>
      <c r="BG710" s="374"/>
      <c r="BH710" s="374"/>
      <c r="BI710" s="374"/>
      <c r="BJ710" s="374"/>
      <c r="BK710" s="374"/>
      <c r="BL710" s="374"/>
      <c r="BM710" s="374"/>
      <c r="BN710" s="374"/>
      <c r="BO710" s="374"/>
      <c r="BP710" s="374"/>
      <c r="BQ710" s="374"/>
      <c r="BR710" s="374"/>
      <c r="BS710" s="374"/>
      <c r="BT710" s="374"/>
      <c r="BU710" s="374"/>
      <c r="BV710" s="374"/>
      <c r="BW710" s="374"/>
      <c r="BX710" s="374"/>
      <c r="BY710" s="374"/>
      <c r="BZ710" s="374"/>
      <c r="CA710" s="374"/>
      <c r="CB710" s="374"/>
      <c r="CC710" s="374"/>
      <c r="CD710" s="374"/>
      <c r="CE710" s="374"/>
      <c r="CF710" s="374"/>
      <c r="CG710" s="374"/>
      <c r="CH710" s="374"/>
      <c r="CI710" s="374"/>
      <c r="CJ710" s="374"/>
      <c r="CK710" s="374"/>
      <c r="CL710" s="374"/>
      <c r="CM710" s="374"/>
      <c r="CN710" s="374"/>
      <c r="CO710" s="374"/>
      <c r="CP710" s="374"/>
      <c r="CQ710" s="374"/>
      <c r="CR710" s="374"/>
      <c r="CS710" s="374"/>
      <c r="CT710" s="374"/>
      <c r="CU710" s="374"/>
      <c r="CV710" s="374"/>
      <c r="CW710" s="374"/>
      <c r="CX710" s="374"/>
      <c r="CY710" s="374"/>
      <c r="CZ710" s="374"/>
    </row>
    <row r="711" ht="25.15" customHeight="true" x14ac:dyDescent="0.2">
      <c r="C711" s="1075"/>
      <c r="D711" s="1075"/>
      <c r="E711" s="652"/>
      <c r="F711" s="652"/>
      <c r="G711" s="652"/>
      <c r="H711" s="1075"/>
      <c r="I711" s="1075"/>
      <c r="J711" s="652"/>
      <c r="K711" s="652"/>
      <c r="L711" s="652"/>
      <c r="M711" s="1075"/>
      <c r="N711" s="1075"/>
      <c r="O711" s="652"/>
      <c r="P711" s="652"/>
      <c r="Q711" s="652"/>
      <c r="BA711" s="374"/>
      <c r="BB711" s="450"/>
      <c r="BC711" s="374"/>
      <c r="BD711" s="374"/>
      <c r="BE711" s="374"/>
      <c r="BF711" s="374"/>
      <c r="BG711" s="374"/>
      <c r="BH711" s="374"/>
      <c r="BI711" s="374"/>
      <c r="BJ711" s="374"/>
      <c r="BK711" s="374"/>
      <c r="BL711" s="374"/>
      <c r="BM711" s="374"/>
      <c r="BN711" s="374"/>
      <c r="BO711" s="374"/>
      <c r="BP711" s="374"/>
      <c r="BQ711" s="374"/>
      <c r="BR711" s="374"/>
      <c r="BS711" s="374"/>
      <c r="BT711" s="374"/>
      <c r="BU711" s="374"/>
      <c r="BV711" s="374"/>
      <c r="BW711" s="374"/>
      <c r="BX711" s="374"/>
      <c r="BY711" s="374"/>
      <c r="BZ711" s="374"/>
      <c r="CA711" s="374"/>
      <c r="CB711" s="374"/>
      <c r="CC711" s="374"/>
      <c r="CD711" s="374"/>
      <c r="CE711" s="374"/>
      <c r="CF711" s="374"/>
      <c r="CG711" s="374"/>
      <c r="CH711" s="374"/>
      <c r="CI711" s="374"/>
      <c r="CJ711" s="374"/>
      <c r="CK711" s="374"/>
      <c r="CL711" s="374"/>
      <c r="CM711" s="374"/>
      <c r="CN711" s="374"/>
      <c r="CO711" s="374"/>
      <c r="CP711" s="374"/>
      <c r="CQ711" s="374"/>
      <c r="CR711" s="374"/>
      <c r="CS711" s="374"/>
      <c r="CT711" s="374"/>
      <c r="CU711" s="374"/>
      <c r="CV711" s="374"/>
      <c r="CW711" s="374"/>
      <c r="CX711" s="374"/>
      <c r="CY711" s="374"/>
      <c r="CZ711" s="374"/>
    </row>
    <row r="712" ht="25.15" customHeight="true" x14ac:dyDescent="0.2">
      <c r="C712" s="1075"/>
      <c r="D712" s="1075"/>
      <c r="E712" s="652"/>
      <c r="F712" s="652"/>
      <c r="G712" s="652"/>
      <c r="H712" s="1075"/>
      <c r="I712" s="1075"/>
      <c r="J712" s="652"/>
      <c r="K712" s="652"/>
      <c r="L712" s="652"/>
      <c r="M712" s="1075"/>
      <c r="N712" s="1075"/>
      <c r="O712" s="652"/>
      <c r="P712" s="652"/>
      <c r="Q712" s="652"/>
      <c r="BA712" s="374"/>
      <c r="BB712" s="450"/>
      <c r="BC712" s="374"/>
      <c r="BD712" s="374"/>
      <c r="BE712" s="374"/>
      <c r="BF712" s="374"/>
      <c r="BG712" s="374"/>
      <c r="BH712" s="374"/>
      <c r="BI712" s="374"/>
      <c r="BJ712" s="374"/>
      <c r="BK712" s="374"/>
      <c r="BL712" s="374"/>
      <c r="BM712" s="374"/>
      <c r="BN712" s="374"/>
      <c r="BO712" s="374"/>
      <c r="BP712" s="374"/>
      <c r="BQ712" s="374"/>
      <c r="BR712" s="374"/>
      <c r="BS712" s="374"/>
      <c r="BT712" s="374"/>
      <c r="BU712" s="374"/>
      <c r="BV712" s="374"/>
      <c r="BW712" s="374"/>
      <c r="BX712" s="374"/>
      <c r="BY712" s="374"/>
      <c r="BZ712" s="374"/>
      <c r="CA712" s="374"/>
      <c r="CB712" s="374"/>
      <c r="CC712" s="374"/>
      <c r="CD712" s="374"/>
      <c r="CE712" s="374"/>
      <c r="CF712" s="374"/>
      <c r="CG712" s="374"/>
      <c r="CH712" s="374"/>
      <c r="CI712" s="374"/>
      <c r="CJ712" s="374"/>
      <c r="CK712" s="374"/>
      <c r="CL712" s="374"/>
      <c r="CM712" s="374"/>
      <c r="CN712" s="374"/>
      <c r="CO712" s="374"/>
      <c r="CP712" s="374"/>
      <c r="CQ712" s="374"/>
      <c r="CR712" s="374"/>
      <c r="CS712" s="374"/>
      <c r="CT712" s="374"/>
      <c r="CU712" s="374"/>
      <c r="CV712" s="374"/>
      <c r="CW712" s="374"/>
      <c r="CX712" s="374"/>
      <c r="CY712" s="374"/>
      <c r="CZ712" s="374"/>
    </row>
    <row r="713" ht="25.15" customHeight="true" x14ac:dyDescent="0.2">
      <c r="C713" s="1075"/>
      <c r="D713" s="1075"/>
      <c r="E713" s="652"/>
      <c r="F713" s="652"/>
      <c r="G713" s="652"/>
      <c r="H713" s="1075"/>
      <c r="I713" s="1075"/>
      <c r="J713" s="652"/>
      <c r="K713" s="652"/>
      <c r="L713" s="652"/>
      <c r="M713" s="1075"/>
      <c r="N713" s="1075"/>
      <c r="O713" s="652"/>
      <c r="P713" s="652"/>
      <c r="Q713" s="652"/>
      <c r="BA713" s="374"/>
      <c r="BB713" s="450"/>
      <c r="BC713" s="374"/>
      <c r="BD713" s="374"/>
      <c r="BE713" s="374"/>
      <c r="BF713" s="374"/>
      <c r="BG713" s="374"/>
      <c r="BH713" s="374"/>
      <c r="BI713" s="374"/>
      <c r="BJ713" s="374"/>
      <c r="BK713" s="374"/>
      <c r="BL713" s="374"/>
      <c r="BM713" s="374"/>
      <c r="BN713" s="374"/>
      <c r="BO713" s="374"/>
      <c r="BP713" s="374"/>
      <c r="BQ713" s="374"/>
      <c r="BR713" s="374"/>
      <c r="BS713" s="374"/>
      <c r="BT713" s="374"/>
      <c r="BU713" s="374"/>
      <c r="BV713" s="374"/>
      <c r="BW713" s="374"/>
      <c r="BX713" s="374"/>
      <c r="BY713" s="374"/>
      <c r="BZ713" s="374"/>
      <c r="CA713" s="374"/>
      <c r="CB713" s="374"/>
      <c r="CC713" s="374"/>
      <c r="CD713" s="374"/>
      <c r="CE713" s="374"/>
      <c r="CF713" s="374"/>
      <c r="CG713" s="374"/>
      <c r="CH713" s="374"/>
      <c r="CI713" s="374"/>
      <c r="CJ713" s="374"/>
      <c r="CK713" s="374"/>
      <c r="CL713" s="374"/>
      <c r="CM713" s="374"/>
      <c r="CN713" s="374"/>
      <c r="CO713" s="374"/>
      <c r="CP713" s="374"/>
      <c r="CQ713" s="374"/>
      <c r="CR713" s="374"/>
      <c r="CS713" s="374"/>
      <c r="CT713" s="374"/>
      <c r="CU713" s="374"/>
      <c r="CV713" s="374"/>
      <c r="CW713" s="374"/>
      <c r="CX713" s="374"/>
      <c r="CY713" s="374"/>
      <c r="CZ713" s="374"/>
    </row>
    <row r="714" ht="25.15" customHeight="true" x14ac:dyDescent="0.2">
      <c r="C714" s="1075"/>
      <c r="D714" s="1075"/>
      <c r="E714" s="652"/>
      <c r="F714" s="652"/>
      <c r="G714" s="652"/>
      <c r="H714" s="1075"/>
      <c r="I714" s="1075"/>
      <c r="J714" s="652"/>
      <c r="K714" s="652"/>
      <c r="L714" s="652"/>
      <c r="M714" s="1075"/>
      <c r="N714" s="1075"/>
      <c r="O714" s="652"/>
      <c r="P714" s="652"/>
      <c r="Q714" s="652"/>
      <c r="BA714" s="374"/>
      <c r="BB714" s="450"/>
      <c r="BC714" s="374"/>
      <c r="BD714" s="374"/>
      <c r="BE714" s="374"/>
      <c r="BF714" s="374"/>
      <c r="BG714" s="374"/>
      <c r="BH714" s="374"/>
      <c r="BI714" s="374"/>
      <c r="BJ714" s="374"/>
      <c r="BK714" s="374"/>
      <c r="BL714" s="374"/>
      <c r="BM714" s="374"/>
      <c r="BN714" s="374"/>
      <c r="BO714" s="374"/>
      <c r="BP714" s="374"/>
      <c r="BQ714" s="374"/>
      <c r="BR714" s="374"/>
      <c r="BS714" s="374"/>
      <c r="BT714" s="374"/>
      <c r="BU714" s="374"/>
      <c r="BV714" s="374"/>
      <c r="BW714" s="374"/>
      <c r="BX714" s="374"/>
      <c r="BY714" s="374"/>
      <c r="BZ714" s="374"/>
      <c r="CA714" s="374"/>
      <c r="CB714" s="374"/>
      <c r="CC714" s="374"/>
      <c r="CD714" s="374"/>
      <c r="CE714" s="374"/>
      <c r="CF714" s="374"/>
      <c r="CG714" s="374"/>
      <c r="CH714" s="374"/>
      <c r="CI714" s="374"/>
      <c r="CJ714" s="374"/>
      <c r="CK714" s="374"/>
      <c r="CL714" s="374"/>
      <c r="CM714" s="374"/>
      <c r="CN714" s="374"/>
      <c r="CO714" s="374"/>
      <c r="CP714" s="374"/>
      <c r="CQ714" s="374"/>
      <c r="CR714" s="374"/>
      <c r="CS714" s="374"/>
      <c r="CT714" s="374"/>
      <c r="CU714" s="374"/>
      <c r="CV714" s="374"/>
      <c r="CW714" s="374"/>
      <c r="CX714" s="374"/>
      <c r="CY714" s="374"/>
      <c r="CZ714" s="374"/>
    </row>
    <row r="715" ht="25.15" customHeight="true" x14ac:dyDescent="0.2">
      <c r="C715" s="1075"/>
      <c r="D715" s="1075"/>
      <c r="E715" s="652"/>
      <c r="F715" s="652"/>
      <c r="G715" s="652"/>
      <c r="H715" s="1075"/>
      <c r="I715" s="1075"/>
      <c r="J715" s="652"/>
      <c r="K715" s="652"/>
      <c r="L715" s="652"/>
      <c r="M715" s="1075"/>
      <c r="N715" s="1075"/>
      <c r="O715" s="652"/>
      <c r="P715" s="652"/>
      <c r="Q715" s="652"/>
      <c r="BA715" s="374"/>
      <c r="BB715" s="450"/>
      <c r="BC715" s="374"/>
      <c r="BD715" s="374"/>
      <c r="BE715" s="374"/>
      <c r="BF715" s="374"/>
      <c r="BG715" s="374"/>
      <c r="BH715" s="374"/>
      <c r="BI715" s="374"/>
      <c r="BJ715" s="374"/>
      <c r="BK715" s="374"/>
      <c r="BL715" s="374"/>
      <c r="BM715" s="374"/>
      <c r="BN715" s="374"/>
      <c r="BO715" s="374"/>
      <c r="BP715" s="374"/>
      <c r="BQ715" s="374"/>
      <c r="BR715" s="374"/>
      <c r="BS715" s="374"/>
      <c r="BT715" s="374"/>
      <c r="BU715" s="374"/>
      <c r="BV715" s="374"/>
      <c r="BW715" s="374"/>
      <c r="BX715" s="374"/>
      <c r="BY715" s="374"/>
      <c r="BZ715" s="374"/>
      <c r="CA715" s="374"/>
      <c r="CB715" s="374"/>
      <c r="CC715" s="374"/>
      <c r="CD715" s="374"/>
      <c r="CE715" s="374"/>
      <c r="CF715" s="374"/>
      <c r="CG715" s="374"/>
      <c r="CH715" s="374"/>
      <c r="CI715" s="374"/>
      <c r="CJ715" s="374"/>
      <c r="CK715" s="374"/>
      <c r="CL715" s="374"/>
      <c r="CM715" s="374"/>
      <c r="CN715" s="374"/>
      <c r="CO715" s="374"/>
      <c r="CP715" s="374"/>
      <c r="CQ715" s="374"/>
      <c r="CR715" s="374"/>
      <c r="CS715" s="374"/>
      <c r="CT715" s="374"/>
      <c r="CU715" s="374"/>
      <c r="CV715" s="374"/>
      <c r="CW715" s="374"/>
      <c r="CX715" s="374"/>
      <c r="CY715" s="374"/>
      <c r="CZ715" s="374"/>
    </row>
    <row r="716" ht="25.15" customHeight="true" x14ac:dyDescent="0.2">
      <c r="C716" s="1075"/>
      <c r="D716" s="1075"/>
      <c r="E716" s="652"/>
      <c r="F716" s="652"/>
      <c r="G716" s="652"/>
      <c r="H716" s="1075"/>
      <c r="I716" s="1075"/>
      <c r="J716" s="652"/>
      <c r="K716" s="652"/>
      <c r="L716" s="652"/>
      <c r="M716" s="1075"/>
      <c r="N716" s="1075"/>
      <c r="O716" s="652"/>
      <c r="P716" s="652"/>
      <c r="Q716" s="652"/>
      <c r="BA716" s="374"/>
      <c r="BB716" s="450"/>
      <c r="BC716" s="374"/>
      <c r="BD716" s="374"/>
      <c r="BE716" s="374"/>
      <c r="BF716" s="374"/>
      <c r="BG716" s="374"/>
      <c r="BH716" s="374"/>
      <c r="BI716" s="374"/>
      <c r="BJ716" s="374"/>
      <c r="BK716" s="374"/>
      <c r="BL716" s="374"/>
      <c r="BM716" s="374"/>
      <c r="BN716" s="374"/>
      <c r="BO716" s="374"/>
      <c r="BP716" s="374"/>
      <c r="BQ716" s="374"/>
      <c r="BR716" s="374"/>
      <c r="BS716" s="374"/>
      <c r="BT716" s="374"/>
      <c r="BU716" s="374"/>
      <c r="BV716" s="374"/>
      <c r="BW716" s="374"/>
      <c r="BX716" s="374"/>
      <c r="BY716" s="374"/>
      <c r="BZ716" s="374"/>
      <c r="CA716" s="374"/>
      <c r="CB716" s="374"/>
      <c r="CC716" s="374"/>
      <c r="CD716" s="374"/>
      <c r="CE716" s="374"/>
      <c r="CF716" s="374"/>
      <c r="CG716" s="374"/>
      <c r="CH716" s="374"/>
      <c r="CI716" s="374"/>
      <c r="CJ716" s="374"/>
      <c r="CK716" s="374"/>
      <c r="CL716" s="374"/>
      <c r="CM716" s="374"/>
      <c r="CN716" s="374"/>
      <c r="CO716" s="374"/>
      <c r="CP716" s="374"/>
      <c r="CQ716" s="374"/>
      <c r="CR716" s="374"/>
      <c r="CS716" s="374"/>
      <c r="CT716" s="374"/>
      <c r="CU716" s="374"/>
      <c r="CV716" s="374"/>
      <c r="CW716" s="374"/>
      <c r="CX716" s="374"/>
      <c r="CY716" s="374"/>
      <c r="CZ716" s="374"/>
    </row>
    <row r="717" ht="25.15" customHeight="true" x14ac:dyDescent="0.2">
      <c r="C717" s="1075"/>
      <c r="D717" s="1075"/>
      <c r="E717" s="652"/>
      <c r="F717" s="652"/>
      <c r="G717" s="652"/>
      <c r="H717" s="1075"/>
      <c r="I717" s="1075"/>
      <c r="J717" s="652"/>
      <c r="K717" s="652"/>
      <c r="L717" s="652"/>
      <c r="M717" s="1075"/>
      <c r="N717" s="1075"/>
      <c r="O717" s="652"/>
      <c r="P717" s="652"/>
      <c r="Q717" s="652"/>
      <c r="BA717" s="374"/>
      <c r="BB717" s="450"/>
      <c r="BC717" s="374"/>
      <c r="BD717" s="374"/>
      <c r="BE717" s="374"/>
      <c r="BF717" s="374"/>
      <c r="BG717" s="374"/>
      <c r="BH717" s="374"/>
      <c r="BI717" s="374"/>
      <c r="BJ717" s="374"/>
      <c r="BK717" s="374"/>
      <c r="BL717" s="374"/>
      <c r="BM717" s="374"/>
      <c r="BN717" s="374"/>
      <c r="BO717" s="374"/>
      <c r="BP717" s="374"/>
      <c r="BQ717" s="374"/>
      <c r="BR717" s="374"/>
      <c r="BS717" s="374"/>
      <c r="BT717" s="374"/>
      <c r="BU717" s="374"/>
      <c r="BV717" s="374"/>
      <c r="BW717" s="374"/>
      <c r="BX717" s="374"/>
      <c r="BY717" s="374"/>
      <c r="BZ717" s="374"/>
      <c r="CA717" s="374"/>
      <c r="CB717" s="374"/>
      <c r="CC717" s="374"/>
      <c r="CD717" s="374"/>
      <c r="CE717" s="374"/>
      <c r="CF717" s="374"/>
      <c r="CG717" s="374"/>
      <c r="CH717" s="374"/>
      <c r="CI717" s="374"/>
      <c r="CJ717" s="374"/>
      <c r="CK717" s="374"/>
      <c r="CL717" s="374"/>
      <c r="CM717" s="374"/>
      <c r="CN717" s="374"/>
      <c r="CO717" s="374"/>
      <c r="CP717" s="374"/>
      <c r="CQ717" s="374"/>
      <c r="CR717" s="374"/>
      <c r="CS717" s="374"/>
      <c r="CT717" s="374"/>
      <c r="CU717" s="374"/>
      <c r="CV717" s="374"/>
      <c r="CW717" s="374"/>
      <c r="CX717" s="374"/>
      <c r="CY717" s="374"/>
      <c r="CZ717" s="374"/>
    </row>
    <row r="718" ht="25.15" customHeight="true" x14ac:dyDescent="0.2">
      <c r="C718" s="1075"/>
      <c r="D718" s="1075"/>
      <c r="E718" s="652"/>
      <c r="F718" s="652"/>
      <c r="G718" s="652"/>
      <c r="H718" s="1075"/>
      <c r="I718" s="1075"/>
      <c r="J718" s="652"/>
      <c r="K718" s="652"/>
      <c r="L718" s="652"/>
      <c r="M718" s="1075"/>
      <c r="N718" s="1075"/>
      <c r="O718" s="652"/>
      <c r="P718" s="652"/>
      <c r="Q718" s="652"/>
      <c r="BA718" s="374"/>
      <c r="BB718" s="450"/>
      <c r="BC718" s="374"/>
      <c r="BD718" s="374"/>
      <c r="BE718" s="374"/>
      <c r="BF718" s="374"/>
      <c r="BG718" s="374"/>
      <c r="BH718" s="374"/>
      <c r="BI718" s="374"/>
      <c r="BJ718" s="374"/>
      <c r="BK718" s="374"/>
      <c r="BL718" s="374"/>
      <c r="BM718" s="374"/>
      <c r="BN718" s="374"/>
      <c r="BO718" s="374"/>
      <c r="BP718" s="374"/>
      <c r="BQ718" s="374"/>
      <c r="BR718" s="374"/>
      <c r="BS718" s="374"/>
      <c r="BT718" s="374"/>
      <c r="BU718" s="374"/>
      <c r="BV718" s="374"/>
      <c r="BW718" s="374"/>
      <c r="BX718" s="374"/>
      <c r="BY718" s="374"/>
      <c r="BZ718" s="374"/>
      <c r="CA718" s="374"/>
      <c r="CB718" s="374"/>
      <c r="CC718" s="374"/>
      <c r="CD718" s="374"/>
      <c r="CE718" s="374"/>
      <c r="CF718" s="374"/>
      <c r="CG718" s="374"/>
      <c r="CH718" s="374"/>
      <c r="CI718" s="374"/>
      <c r="CJ718" s="374"/>
      <c r="CK718" s="374"/>
      <c r="CL718" s="374"/>
      <c r="CM718" s="374"/>
      <c r="CN718" s="374"/>
      <c r="CO718" s="374"/>
      <c r="CP718" s="374"/>
      <c r="CQ718" s="374"/>
      <c r="CR718" s="374"/>
      <c r="CS718" s="374"/>
      <c r="CT718" s="374"/>
      <c r="CU718" s="374"/>
      <c r="CV718" s="374"/>
      <c r="CW718" s="374"/>
      <c r="CX718" s="374"/>
      <c r="CY718" s="374"/>
      <c r="CZ718" s="374"/>
    </row>
    <row r="719" ht="25.15" customHeight="true" x14ac:dyDescent="0.2">
      <c r="C719" s="1075"/>
      <c r="D719" s="1075"/>
      <c r="E719" s="652"/>
      <c r="F719" s="652"/>
      <c r="G719" s="652"/>
      <c r="H719" s="1075"/>
      <c r="I719" s="1075"/>
      <c r="J719" s="652"/>
      <c r="K719" s="652"/>
      <c r="L719" s="652"/>
      <c r="M719" s="1075"/>
      <c r="N719" s="1075"/>
      <c r="O719" s="652"/>
      <c r="P719" s="652"/>
      <c r="Q719" s="652"/>
      <c r="BA719" s="374"/>
      <c r="BB719" s="450"/>
      <c r="BC719" s="374"/>
      <c r="BD719" s="374"/>
      <c r="BE719" s="374"/>
      <c r="BF719" s="374"/>
      <c r="BG719" s="374"/>
      <c r="BH719" s="374"/>
      <c r="BI719" s="374"/>
      <c r="BJ719" s="374"/>
      <c r="BK719" s="374"/>
      <c r="BL719" s="374"/>
      <c r="BM719" s="374"/>
      <c r="BN719" s="374"/>
      <c r="BO719" s="374"/>
      <c r="BP719" s="374"/>
      <c r="BQ719" s="374"/>
      <c r="BR719" s="374"/>
      <c r="BS719" s="374"/>
      <c r="BT719" s="374"/>
      <c r="BU719" s="374"/>
      <c r="BV719" s="374"/>
      <c r="BW719" s="374"/>
      <c r="BX719" s="374"/>
      <c r="BY719" s="374"/>
      <c r="BZ719" s="374"/>
      <c r="CA719" s="374"/>
      <c r="CB719" s="374"/>
      <c r="CC719" s="374"/>
      <c r="CD719" s="374"/>
      <c r="CE719" s="374"/>
      <c r="CF719" s="374"/>
      <c r="CG719" s="374"/>
      <c r="CH719" s="374"/>
      <c r="CI719" s="374"/>
      <c r="CJ719" s="374"/>
      <c r="CK719" s="374"/>
      <c r="CL719" s="374"/>
      <c r="CM719" s="374"/>
      <c r="CN719" s="374"/>
      <c r="CO719" s="374"/>
      <c r="CP719" s="374"/>
      <c r="CQ719" s="374"/>
      <c r="CR719" s="374"/>
      <c r="CS719" s="374"/>
      <c r="CT719" s="374"/>
      <c r="CU719" s="374"/>
      <c r="CV719" s="374"/>
      <c r="CW719" s="374"/>
      <c r="CX719" s="374"/>
      <c r="CY719" s="374"/>
      <c r="CZ719" s="374"/>
    </row>
    <row r="720" ht="25.15" customHeight="true" x14ac:dyDescent="0.2">
      <c r="C720" s="1075"/>
      <c r="D720" s="1075"/>
      <c r="E720" s="652"/>
      <c r="F720" s="652"/>
      <c r="G720" s="652"/>
      <c r="H720" s="1075"/>
      <c r="I720" s="1075"/>
      <c r="J720" s="652"/>
      <c r="K720" s="652"/>
      <c r="L720" s="652"/>
      <c r="M720" s="1075"/>
      <c r="N720" s="1075"/>
      <c r="O720" s="652"/>
      <c r="P720" s="652"/>
      <c r="Q720" s="652"/>
      <c r="BA720" s="374"/>
      <c r="BB720" s="450"/>
      <c r="BC720" s="374"/>
      <c r="BD720" s="374"/>
      <c r="BE720" s="374"/>
      <c r="BF720" s="374"/>
      <c r="BG720" s="374"/>
      <c r="BH720" s="374"/>
      <c r="BI720" s="374"/>
      <c r="BJ720" s="374"/>
      <c r="BK720" s="374"/>
      <c r="BL720" s="374"/>
      <c r="BM720" s="374"/>
      <c r="BN720" s="374"/>
      <c r="BO720" s="374"/>
      <c r="BP720" s="374"/>
      <c r="BQ720" s="374"/>
      <c r="BR720" s="374"/>
      <c r="BS720" s="374"/>
      <c r="BT720" s="374"/>
      <c r="BU720" s="374"/>
      <c r="BV720" s="374"/>
      <c r="BW720" s="374"/>
      <c r="BX720" s="374"/>
      <c r="BY720" s="374"/>
      <c r="BZ720" s="374"/>
      <c r="CA720" s="374"/>
      <c r="CB720" s="374"/>
      <c r="CC720" s="374"/>
      <c r="CD720" s="374"/>
      <c r="CE720" s="374"/>
      <c r="CF720" s="374"/>
      <c r="CG720" s="374"/>
      <c r="CH720" s="374"/>
      <c r="CI720" s="374"/>
      <c r="CJ720" s="374"/>
      <c r="CK720" s="374"/>
      <c r="CL720" s="374"/>
      <c r="CM720" s="374"/>
      <c r="CN720" s="374"/>
      <c r="CO720" s="374"/>
      <c r="CP720" s="374"/>
      <c r="CQ720" s="374"/>
      <c r="CR720" s="374"/>
      <c r="CS720" s="374"/>
      <c r="CT720" s="374"/>
      <c r="CU720" s="374"/>
      <c r="CV720" s="374"/>
      <c r="CW720" s="374"/>
      <c r="CX720" s="374"/>
      <c r="CY720" s="374"/>
      <c r="CZ720" s="374"/>
    </row>
    <row r="721" ht="25.15" customHeight="true" x14ac:dyDescent="0.2">
      <c r="C721" s="1075"/>
      <c r="D721" s="1075"/>
      <c r="E721" s="652"/>
      <c r="F721" s="652"/>
      <c r="G721" s="652"/>
      <c r="H721" s="1075"/>
      <c r="I721" s="1075"/>
      <c r="J721" s="652"/>
      <c r="K721" s="652"/>
      <c r="L721" s="652"/>
      <c r="M721" s="1075"/>
      <c r="N721" s="1075"/>
      <c r="O721" s="652"/>
      <c r="P721" s="652"/>
      <c r="Q721" s="652"/>
      <c r="BA721" s="374"/>
      <c r="BB721" s="450"/>
      <c r="BC721" s="374"/>
      <c r="BD721" s="374"/>
      <c r="BE721" s="374"/>
      <c r="BF721" s="374"/>
      <c r="BG721" s="374"/>
      <c r="BH721" s="374"/>
      <c r="BI721" s="374"/>
      <c r="BJ721" s="374"/>
      <c r="BK721" s="374"/>
      <c r="BL721" s="374"/>
      <c r="BM721" s="374"/>
      <c r="BN721" s="374"/>
      <c r="BO721" s="374"/>
      <c r="BP721" s="374"/>
      <c r="BQ721" s="374"/>
      <c r="BR721" s="374"/>
      <c r="BS721" s="374"/>
      <c r="BT721" s="374"/>
      <c r="BU721" s="374"/>
      <c r="BV721" s="374"/>
      <c r="BW721" s="374"/>
      <c r="BX721" s="374"/>
      <c r="BY721" s="374"/>
      <c r="BZ721" s="374"/>
      <c r="CA721" s="374"/>
      <c r="CB721" s="374"/>
      <c r="CC721" s="374"/>
      <c r="CD721" s="374"/>
      <c r="CE721" s="374"/>
      <c r="CF721" s="374"/>
      <c r="CG721" s="374"/>
      <c r="CH721" s="374"/>
      <c r="CI721" s="374"/>
      <c r="CJ721" s="374"/>
      <c r="CK721" s="374"/>
      <c r="CL721" s="374"/>
      <c r="CM721" s="374"/>
      <c r="CN721" s="374"/>
      <c r="CO721" s="374"/>
      <c r="CP721" s="374"/>
      <c r="CQ721" s="374"/>
      <c r="CR721" s="374"/>
      <c r="CS721" s="374"/>
      <c r="CT721" s="374"/>
      <c r="CU721" s="374"/>
      <c r="CV721" s="374"/>
      <c r="CW721" s="374"/>
      <c r="CX721" s="374"/>
      <c r="CY721" s="374"/>
      <c r="CZ721" s="374"/>
    </row>
    <row r="722" ht="25.15" customHeight="true" x14ac:dyDescent="0.2">
      <c r="C722" s="1075"/>
      <c r="D722" s="1075"/>
      <c r="E722" s="652"/>
      <c r="F722" s="652"/>
      <c r="G722" s="652"/>
      <c r="H722" s="1075"/>
      <c r="I722" s="1075"/>
      <c r="J722" s="652"/>
      <c r="K722" s="652"/>
      <c r="L722" s="652"/>
      <c r="M722" s="1075"/>
      <c r="N722" s="1075"/>
      <c r="O722" s="652"/>
      <c r="P722" s="652"/>
      <c r="Q722" s="652"/>
      <c r="BA722" s="374"/>
      <c r="BB722" s="450"/>
      <c r="BC722" s="374"/>
      <c r="BD722" s="374"/>
      <c r="BE722" s="374"/>
      <c r="BF722" s="374"/>
      <c r="BG722" s="374"/>
      <c r="BH722" s="374"/>
      <c r="BI722" s="374"/>
      <c r="BJ722" s="374"/>
      <c r="BK722" s="374"/>
      <c r="BL722" s="374"/>
      <c r="BM722" s="374"/>
      <c r="BN722" s="374"/>
      <c r="BO722" s="374"/>
      <c r="BP722" s="374"/>
      <c r="BQ722" s="374"/>
      <c r="BR722" s="374"/>
      <c r="BS722" s="374"/>
      <c r="BT722" s="374"/>
      <c r="BU722" s="374"/>
      <c r="BV722" s="374"/>
      <c r="BW722" s="374"/>
      <c r="BX722" s="374"/>
      <c r="BY722" s="374"/>
      <c r="BZ722" s="374"/>
      <c r="CA722" s="374"/>
      <c r="CB722" s="374"/>
      <c r="CC722" s="374"/>
      <c r="CD722" s="374"/>
      <c r="CE722" s="374"/>
      <c r="CF722" s="374"/>
      <c r="CG722" s="374"/>
      <c r="CH722" s="374"/>
      <c r="CI722" s="374"/>
      <c r="CJ722" s="374"/>
      <c r="CK722" s="374"/>
      <c r="CL722" s="374"/>
      <c r="CM722" s="374"/>
      <c r="CN722" s="374"/>
      <c r="CO722" s="374"/>
      <c r="CP722" s="374"/>
      <c r="CQ722" s="374"/>
      <c r="CR722" s="374"/>
      <c r="CS722" s="374"/>
      <c r="CT722" s="374"/>
      <c r="CU722" s="374"/>
      <c r="CV722" s="374"/>
      <c r="CW722" s="374"/>
      <c r="CX722" s="374"/>
      <c r="CY722" s="374"/>
      <c r="CZ722" s="374"/>
    </row>
    <row r="723" ht="25.15" customHeight="true" x14ac:dyDescent="0.2">
      <c r="C723" s="1075"/>
      <c r="D723" s="1075"/>
      <c r="E723" s="652"/>
      <c r="F723" s="652"/>
      <c r="G723" s="652"/>
      <c r="H723" s="1075"/>
      <c r="I723" s="1075"/>
      <c r="J723" s="652"/>
      <c r="K723" s="652"/>
      <c r="L723" s="652"/>
      <c r="M723" s="1075"/>
      <c r="N723" s="1075"/>
      <c r="O723" s="652"/>
      <c r="P723" s="652"/>
      <c r="Q723" s="652"/>
      <c r="BA723" s="374"/>
      <c r="BB723" s="450"/>
      <c r="BC723" s="374"/>
      <c r="BD723" s="374"/>
      <c r="BE723" s="374"/>
      <c r="BF723" s="374"/>
      <c r="BG723" s="374"/>
      <c r="BH723" s="374"/>
      <c r="BI723" s="374"/>
      <c r="BJ723" s="374"/>
      <c r="BK723" s="374"/>
      <c r="BL723" s="374"/>
      <c r="BM723" s="374"/>
      <c r="BN723" s="374"/>
      <c r="BO723" s="374"/>
      <c r="BP723" s="374"/>
      <c r="BQ723" s="374"/>
      <c r="BR723" s="374"/>
      <c r="BS723" s="374"/>
      <c r="BT723" s="374"/>
      <c r="BU723" s="374"/>
      <c r="BV723" s="374"/>
      <c r="BW723" s="374"/>
      <c r="BX723" s="374"/>
      <c r="BY723" s="374"/>
      <c r="BZ723" s="374"/>
      <c r="CA723" s="374"/>
      <c r="CB723" s="374"/>
      <c r="CC723" s="374"/>
      <c r="CD723" s="374"/>
      <c r="CE723" s="374"/>
      <c r="CF723" s="374"/>
      <c r="CG723" s="374"/>
      <c r="CH723" s="374"/>
      <c r="CI723" s="374"/>
      <c r="CJ723" s="374"/>
      <c r="CK723" s="374"/>
      <c r="CL723" s="374"/>
      <c r="CM723" s="374"/>
      <c r="CN723" s="374"/>
      <c r="CO723" s="374"/>
      <c r="CP723" s="374"/>
      <c r="CQ723" s="374"/>
      <c r="CR723" s="374"/>
      <c r="CS723" s="374"/>
      <c r="CT723" s="374"/>
      <c r="CU723" s="374"/>
      <c r="CV723" s="374"/>
      <c r="CW723" s="374"/>
      <c r="CX723" s="374"/>
      <c r="CY723" s="374"/>
      <c r="CZ723" s="374"/>
    </row>
    <row r="724" ht="25.15" customHeight="true" x14ac:dyDescent="0.2">
      <c r="C724" s="1075"/>
      <c r="D724" s="1075"/>
      <c r="E724" s="652"/>
      <c r="F724" s="652"/>
      <c r="G724" s="652"/>
      <c r="H724" s="1075"/>
      <c r="I724" s="1075"/>
      <c r="J724" s="652"/>
      <c r="K724" s="652"/>
      <c r="L724" s="652"/>
      <c r="M724" s="1075"/>
      <c r="N724" s="1075"/>
      <c r="O724" s="652"/>
      <c r="P724" s="652"/>
      <c r="Q724" s="652"/>
      <c r="BA724" s="374"/>
      <c r="BB724" s="450"/>
      <c r="BC724" s="374"/>
      <c r="BD724" s="374"/>
      <c r="BE724" s="374"/>
      <c r="BF724" s="374"/>
      <c r="BG724" s="374"/>
      <c r="BH724" s="374"/>
      <c r="BI724" s="374"/>
      <c r="BJ724" s="374"/>
      <c r="BK724" s="374"/>
      <c r="BL724" s="374"/>
      <c r="BM724" s="374"/>
      <c r="BN724" s="374"/>
      <c r="BO724" s="374"/>
      <c r="BP724" s="374"/>
      <c r="BQ724" s="374"/>
      <c r="BR724" s="374"/>
      <c r="BS724" s="374"/>
      <c r="BT724" s="374"/>
      <c r="BU724" s="374"/>
      <c r="BV724" s="374"/>
      <c r="BW724" s="374"/>
      <c r="BX724" s="374"/>
      <c r="BY724" s="374"/>
      <c r="BZ724" s="374"/>
      <c r="CA724" s="374"/>
      <c r="CB724" s="374"/>
      <c r="CC724" s="374"/>
      <c r="CD724" s="374"/>
      <c r="CE724" s="374"/>
      <c r="CF724" s="374"/>
      <c r="CG724" s="374"/>
      <c r="CH724" s="374"/>
      <c r="CI724" s="374"/>
      <c r="CJ724" s="374"/>
      <c r="CK724" s="374"/>
      <c r="CL724" s="374"/>
      <c r="CM724" s="374"/>
      <c r="CN724" s="374"/>
      <c r="CO724" s="374"/>
      <c r="CP724" s="374"/>
      <c r="CQ724" s="374"/>
      <c r="CR724" s="374"/>
      <c r="CS724" s="374"/>
      <c r="CT724" s="374"/>
      <c r="CU724" s="374"/>
      <c r="CV724" s="374"/>
      <c r="CW724" s="374"/>
      <c r="CX724" s="374"/>
      <c r="CY724" s="374"/>
      <c r="CZ724" s="374"/>
    </row>
    <row r="725" ht="25.15" customHeight="true" x14ac:dyDescent="0.2">
      <c r="C725" s="1075"/>
      <c r="D725" s="1075"/>
      <c r="E725" s="652"/>
      <c r="F725" s="652"/>
      <c r="G725" s="652"/>
      <c r="H725" s="1075"/>
      <c r="I725" s="1075"/>
      <c r="J725" s="652"/>
      <c r="K725" s="652"/>
      <c r="L725" s="652"/>
      <c r="M725" s="1075"/>
      <c r="N725" s="1075"/>
      <c r="O725" s="652"/>
      <c r="P725" s="652"/>
      <c r="Q725" s="652"/>
      <c r="BA725" s="374"/>
      <c r="BB725" s="450"/>
      <c r="BC725" s="374"/>
      <c r="BD725" s="374"/>
      <c r="BE725" s="374"/>
      <c r="BF725" s="374"/>
      <c r="BG725" s="374"/>
      <c r="BH725" s="374"/>
      <c r="BI725" s="374"/>
      <c r="BJ725" s="374"/>
      <c r="BK725" s="374"/>
      <c r="BL725" s="374"/>
      <c r="BM725" s="374"/>
      <c r="BN725" s="374"/>
      <c r="BO725" s="374"/>
      <c r="BP725" s="374"/>
      <c r="BQ725" s="374"/>
      <c r="BR725" s="374"/>
      <c r="BS725" s="374"/>
      <c r="BT725" s="374"/>
      <c r="BU725" s="374"/>
      <c r="BV725" s="374"/>
      <c r="BW725" s="374"/>
      <c r="BX725" s="374"/>
      <c r="BY725" s="374"/>
      <c r="BZ725" s="374"/>
      <c r="CA725" s="374"/>
      <c r="CB725" s="374"/>
      <c r="CC725" s="374"/>
      <c r="CD725" s="374"/>
      <c r="CE725" s="374"/>
      <c r="CF725" s="374"/>
      <c r="CG725" s="374"/>
      <c r="CH725" s="374"/>
      <c r="CI725" s="374"/>
      <c r="CJ725" s="374"/>
      <c r="CK725" s="374"/>
      <c r="CL725" s="374"/>
      <c r="CM725" s="374"/>
      <c r="CN725" s="374"/>
      <c r="CO725" s="374"/>
      <c r="CP725" s="374"/>
      <c r="CQ725" s="374"/>
      <c r="CR725" s="374"/>
      <c r="CS725" s="374"/>
      <c r="CT725" s="374"/>
      <c r="CU725" s="374"/>
      <c r="CV725" s="374"/>
      <c r="CW725" s="374"/>
      <c r="CX725" s="374"/>
      <c r="CY725" s="374"/>
      <c r="CZ725" s="374"/>
    </row>
    <row r="726" ht="25.15" customHeight="true" x14ac:dyDescent="0.2">
      <c r="C726" s="1075"/>
      <c r="D726" s="1075"/>
      <c r="E726" s="652"/>
      <c r="F726" s="652"/>
      <c r="G726" s="652"/>
      <c r="H726" s="1075"/>
      <c r="I726" s="1075"/>
      <c r="J726" s="652"/>
      <c r="K726" s="652"/>
      <c r="L726" s="652"/>
      <c r="M726" s="1075"/>
      <c r="N726" s="1075"/>
      <c r="O726" s="652"/>
      <c r="P726" s="652"/>
      <c r="Q726" s="652"/>
      <c r="BA726" s="374"/>
      <c r="BB726" s="450"/>
      <c r="BC726" s="374"/>
      <c r="BD726" s="374"/>
      <c r="BE726" s="374"/>
      <c r="BF726" s="374"/>
      <c r="BG726" s="374"/>
      <c r="BH726" s="374"/>
      <c r="BI726" s="374"/>
      <c r="BJ726" s="374"/>
      <c r="BK726" s="374"/>
      <c r="BL726" s="374"/>
      <c r="BM726" s="374"/>
      <c r="BN726" s="374"/>
      <c r="BO726" s="374"/>
      <c r="BP726" s="374"/>
      <c r="BQ726" s="374"/>
      <c r="BR726" s="374"/>
      <c r="BS726" s="374"/>
      <c r="BT726" s="374"/>
      <c r="BU726" s="374"/>
      <c r="BV726" s="374"/>
      <c r="BW726" s="374"/>
      <c r="BX726" s="374"/>
      <c r="BY726" s="374"/>
      <c r="BZ726" s="374"/>
      <c r="CA726" s="374"/>
      <c r="CB726" s="374"/>
      <c r="CC726" s="374"/>
      <c r="CD726" s="374"/>
      <c r="CE726" s="374"/>
      <c r="CF726" s="374"/>
      <c r="CG726" s="374"/>
      <c r="CH726" s="374"/>
      <c r="CI726" s="374"/>
      <c r="CJ726" s="374"/>
      <c r="CK726" s="374"/>
      <c r="CL726" s="374"/>
      <c r="CM726" s="374"/>
      <c r="CN726" s="374"/>
      <c r="CO726" s="374"/>
      <c r="CP726" s="374"/>
      <c r="CQ726" s="374"/>
      <c r="CR726" s="374"/>
      <c r="CS726" s="374"/>
      <c r="CT726" s="374"/>
      <c r="CU726" s="374"/>
      <c r="CV726" s="374"/>
      <c r="CW726" s="374"/>
      <c r="CX726" s="374"/>
      <c r="CY726" s="374"/>
      <c r="CZ726" s="374"/>
    </row>
    <row r="727" ht="25.15" customHeight="true" x14ac:dyDescent="0.2">
      <c r="C727" s="1075"/>
      <c r="D727" s="1075"/>
      <c r="E727" s="652"/>
      <c r="F727" s="652"/>
      <c r="G727" s="652"/>
      <c r="H727" s="1075"/>
      <c r="I727" s="1075"/>
      <c r="J727" s="652"/>
      <c r="K727" s="652"/>
      <c r="L727" s="652"/>
      <c r="M727" s="1075"/>
      <c r="N727" s="1075"/>
      <c r="O727" s="652"/>
      <c r="P727" s="652"/>
      <c r="Q727" s="652"/>
      <c r="BA727" s="374"/>
      <c r="BB727" s="450"/>
      <c r="BC727" s="374"/>
      <c r="BD727" s="374"/>
      <c r="BE727" s="374"/>
      <c r="BF727" s="374"/>
      <c r="BG727" s="374"/>
      <c r="BH727" s="374"/>
      <c r="BI727" s="374"/>
      <c r="BJ727" s="374"/>
      <c r="BK727" s="374"/>
      <c r="BL727" s="374"/>
      <c r="BM727" s="374"/>
      <c r="BN727" s="374"/>
      <c r="BO727" s="374"/>
      <c r="BP727" s="374"/>
      <c r="BQ727" s="374"/>
      <c r="BR727" s="374"/>
      <c r="BS727" s="374"/>
      <c r="BT727" s="374"/>
      <c r="BU727" s="374"/>
      <c r="BV727" s="374"/>
      <c r="BW727" s="374"/>
      <c r="BX727" s="374"/>
      <c r="BY727" s="374"/>
      <c r="BZ727" s="374"/>
      <c r="CA727" s="374"/>
      <c r="CB727" s="374"/>
      <c r="CC727" s="374"/>
      <c r="CD727" s="374"/>
      <c r="CE727" s="374"/>
      <c r="CF727" s="374"/>
      <c r="CG727" s="374"/>
      <c r="CH727" s="374"/>
      <c r="CI727" s="374"/>
      <c r="CJ727" s="374"/>
      <c r="CK727" s="374"/>
      <c r="CL727" s="374"/>
      <c r="CM727" s="374"/>
      <c r="CN727" s="374"/>
      <c r="CO727" s="374"/>
      <c r="CP727" s="374"/>
      <c r="CQ727" s="374"/>
      <c r="CR727" s="374"/>
      <c r="CS727" s="374"/>
      <c r="CT727" s="374"/>
      <c r="CU727" s="374"/>
      <c r="CV727" s="374"/>
      <c r="CW727" s="374"/>
      <c r="CX727" s="374"/>
      <c r="CY727" s="374"/>
      <c r="CZ727" s="374"/>
    </row>
    <row r="728" ht="25.15" customHeight="true" x14ac:dyDescent="0.2">
      <c r="C728" s="1075"/>
      <c r="D728" s="1075"/>
      <c r="E728" s="652"/>
      <c r="F728" s="652"/>
      <c r="G728" s="652"/>
      <c r="H728" s="1075"/>
      <c r="I728" s="1075"/>
      <c r="J728" s="652"/>
      <c r="K728" s="652"/>
      <c r="L728" s="652"/>
      <c r="M728" s="1075"/>
      <c r="N728" s="1075"/>
      <c r="O728" s="652"/>
      <c r="P728" s="652"/>
      <c r="Q728" s="652"/>
      <c r="BA728" s="374"/>
      <c r="BB728" s="450"/>
      <c r="BC728" s="374"/>
      <c r="BD728" s="374"/>
      <c r="BE728" s="374"/>
      <c r="BF728" s="374"/>
      <c r="BG728" s="374"/>
      <c r="BH728" s="374"/>
      <c r="BI728" s="374"/>
      <c r="BJ728" s="374"/>
      <c r="BK728" s="374"/>
      <c r="BL728" s="374"/>
      <c r="BM728" s="374"/>
      <c r="BN728" s="374"/>
      <c r="BO728" s="374"/>
      <c r="BP728" s="374"/>
      <c r="BQ728" s="374"/>
      <c r="BR728" s="374"/>
      <c r="BS728" s="374"/>
      <c r="BT728" s="374"/>
      <c r="BU728" s="374"/>
      <c r="BV728" s="374"/>
      <c r="BW728" s="374"/>
      <c r="BX728" s="374"/>
      <c r="BY728" s="374"/>
      <c r="BZ728" s="374"/>
      <c r="CA728" s="374"/>
      <c r="CB728" s="374"/>
      <c r="CC728" s="374"/>
      <c r="CD728" s="374"/>
      <c r="CE728" s="374"/>
      <c r="CF728" s="374"/>
      <c r="CG728" s="374"/>
      <c r="CH728" s="374"/>
      <c r="CI728" s="374"/>
      <c r="CJ728" s="374"/>
      <c r="CK728" s="374"/>
      <c r="CL728" s="374"/>
      <c r="CM728" s="374"/>
      <c r="CN728" s="374"/>
      <c r="CO728" s="374"/>
      <c r="CP728" s="374"/>
      <c r="CQ728" s="374"/>
      <c r="CR728" s="374"/>
      <c r="CS728" s="374"/>
      <c r="CT728" s="374"/>
      <c r="CU728" s="374"/>
      <c r="CV728" s="374"/>
      <c r="CW728" s="374"/>
      <c r="CX728" s="374"/>
      <c r="CY728" s="374"/>
      <c r="CZ728" s="374"/>
    </row>
    <row r="729" ht="25.15" customHeight="true" x14ac:dyDescent="0.2">
      <c r="C729" s="1075"/>
      <c r="D729" s="1075"/>
      <c r="E729" s="652"/>
      <c r="F729" s="652"/>
      <c r="G729" s="652"/>
      <c r="H729" s="1075"/>
      <c r="I729" s="1075"/>
      <c r="J729" s="652"/>
      <c r="K729" s="652"/>
      <c r="L729" s="652"/>
      <c r="M729" s="1075"/>
      <c r="N729" s="1075"/>
      <c r="O729" s="652"/>
      <c r="P729" s="652"/>
      <c r="Q729" s="652"/>
      <c r="BA729" s="374"/>
      <c r="BB729" s="450"/>
      <c r="BC729" s="374"/>
      <c r="BD729" s="374"/>
      <c r="BE729" s="374"/>
      <c r="BF729" s="374"/>
      <c r="BG729" s="374"/>
      <c r="BH729" s="374"/>
      <c r="BI729" s="374"/>
      <c r="BJ729" s="374"/>
      <c r="BK729" s="374"/>
      <c r="BL729" s="374"/>
      <c r="BM729" s="374"/>
      <c r="BN729" s="374"/>
      <c r="BO729" s="374"/>
      <c r="BP729" s="374"/>
      <c r="BQ729" s="374"/>
      <c r="BR729" s="374"/>
      <c r="BS729" s="374"/>
      <c r="BT729" s="374"/>
      <c r="BU729" s="374"/>
      <c r="BV729" s="374"/>
      <c r="BW729" s="374"/>
      <c r="BX729" s="374"/>
      <c r="BY729" s="374"/>
      <c r="BZ729" s="374"/>
      <c r="CA729" s="374"/>
      <c r="CB729" s="374"/>
      <c r="CC729" s="374"/>
      <c r="CD729" s="374"/>
      <c r="CE729" s="374"/>
      <c r="CF729" s="374"/>
      <c r="CG729" s="374"/>
      <c r="CH729" s="374"/>
      <c r="CI729" s="374"/>
      <c r="CJ729" s="374"/>
      <c r="CK729" s="374"/>
      <c r="CL729" s="374"/>
      <c r="CM729" s="374"/>
      <c r="CN729" s="374"/>
      <c r="CO729" s="374"/>
      <c r="CP729" s="374"/>
      <c r="CQ729" s="374"/>
      <c r="CR729" s="374"/>
      <c r="CS729" s="374"/>
      <c r="CT729" s="374"/>
      <c r="CU729" s="374"/>
      <c r="CV729" s="374"/>
      <c r="CW729" s="374"/>
      <c r="CX729" s="374"/>
      <c r="CY729" s="374"/>
      <c r="CZ729" s="374"/>
    </row>
    <row r="730" ht="25.15" customHeight="true" x14ac:dyDescent="0.2">
      <c r="C730" s="1075"/>
      <c r="D730" s="1075"/>
      <c r="E730" s="652"/>
      <c r="F730" s="652"/>
      <c r="G730" s="652"/>
      <c r="H730" s="1075"/>
      <c r="I730" s="1075"/>
      <c r="J730" s="652"/>
      <c r="K730" s="652"/>
      <c r="L730" s="652"/>
      <c r="M730" s="1075"/>
      <c r="N730" s="1075"/>
      <c r="O730" s="652"/>
      <c r="P730" s="652"/>
      <c r="Q730" s="652"/>
      <c r="BA730" s="374"/>
      <c r="BB730" s="450"/>
      <c r="BC730" s="374"/>
      <c r="BD730" s="374"/>
      <c r="BE730" s="374"/>
      <c r="BF730" s="374"/>
      <c r="BG730" s="374"/>
      <c r="BH730" s="374"/>
      <c r="BI730" s="374"/>
      <c r="BJ730" s="374"/>
      <c r="BK730" s="374"/>
      <c r="BL730" s="374"/>
      <c r="BM730" s="374"/>
      <c r="BN730" s="374"/>
      <c r="BO730" s="374"/>
      <c r="BP730" s="374"/>
      <c r="BQ730" s="374"/>
      <c r="BR730" s="374"/>
      <c r="BS730" s="374"/>
      <c r="BT730" s="374"/>
      <c r="BU730" s="374"/>
      <c r="BV730" s="374"/>
      <c r="BW730" s="374"/>
      <c r="BX730" s="374"/>
      <c r="BY730" s="374"/>
      <c r="BZ730" s="374"/>
      <c r="CA730" s="374"/>
      <c r="CB730" s="374"/>
      <c r="CC730" s="374"/>
      <c r="CD730" s="374"/>
      <c r="CE730" s="374"/>
      <c r="CF730" s="374"/>
      <c r="CG730" s="374"/>
      <c r="CH730" s="374"/>
      <c r="CI730" s="374"/>
      <c r="CJ730" s="374"/>
      <c r="CK730" s="374"/>
      <c r="CL730" s="374"/>
      <c r="CM730" s="374"/>
      <c r="CN730" s="374"/>
      <c r="CO730" s="374"/>
      <c r="CP730" s="374"/>
      <c r="CQ730" s="374"/>
      <c r="CR730" s="374"/>
      <c r="CS730" s="374"/>
      <c r="CT730" s="374"/>
      <c r="CU730" s="374"/>
      <c r="CV730" s="374"/>
      <c r="CW730" s="374"/>
      <c r="CX730" s="374"/>
      <c r="CY730" s="374"/>
      <c r="CZ730" s="374"/>
    </row>
    <row r="731" ht="25.15" customHeight="true" x14ac:dyDescent="0.2">
      <c r="C731" s="1075"/>
      <c r="D731" s="1075"/>
      <c r="E731" s="652"/>
      <c r="F731" s="652"/>
      <c r="G731" s="652"/>
      <c r="H731" s="1075"/>
      <c r="I731" s="1075"/>
      <c r="J731" s="652"/>
      <c r="K731" s="652"/>
      <c r="L731" s="652"/>
      <c r="M731" s="1075"/>
      <c r="N731" s="1075"/>
      <c r="O731" s="652"/>
      <c r="P731" s="652"/>
      <c r="Q731" s="652"/>
      <c r="BA731" s="374"/>
      <c r="BB731" s="450"/>
      <c r="BC731" s="374"/>
      <c r="BD731" s="374"/>
      <c r="BE731" s="374"/>
      <c r="BF731" s="374"/>
      <c r="BG731" s="374"/>
      <c r="BH731" s="374"/>
      <c r="BI731" s="374"/>
      <c r="BJ731" s="374"/>
      <c r="BK731" s="374"/>
      <c r="BL731" s="374"/>
      <c r="BM731" s="374"/>
      <c r="BN731" s="374"/>
      <c r="BO731" s="374"/>
      <c r="BP731" s="374"/>
      <c r="BQ731" s="374"/>
      <c r="BR731" s="374"/>
      <c r="BS731" s="374"/>
      <c r="BT731" s="374"/>
      <c r="BU731" s="374"/>
      <c r="BV731" s="374"/>
      <c r="BW731" s="374"/>
      <c r="BX731" s="374"/>
      <c r="BY731" s="374"/>
      <c r="BZ731" s="374"/>
      <c r="CA731" s="374"/>
      <c r="CB731" s="374"/>
      <c r="CC731" s="374"/>
      <c r="CD731" s="374"/>
      <c r="CE731" s="374"/>
      <c r="CF731" s="374"/>
      <c r="CG731" s="374"/>
      <c r="CH731" s="374"/>
      <c r="CI731" s="374"/>
      <c r="CJ731" s="374"/>
      <c r="CK731" s="374"/>
      <c r="CL731" s="374"/>
      <c r="CM731" s="374"/>
      <c r="CN731" s="374"/>
      <c r="CO731" s="374"/>
      <c r="CP731" s="374"/>
      <c r="CQ731" s="374"/>
      <c r="CR731" s="374"/>
      <c r="CS731" s="374"/>
      <c r="CT731" s="374"/>
      <c r="CU731" s="374"/>
      <c r="CV731" s="374"/>
      <c r="CW731" s="374"/>
      <c r="CX731" s="374"/>
      <c r="CY731" s="374"/>
      <c r="CZ731" s="374"/>
    </row>
    <row r="732" ht="25.15" customHeight="true" x14ac:dyDescent="0.2">
      <c r="C732" s="1075"/>
      <c r="D732" s="1075"/>
      <c r="E732" s="652"/>
      <c r="F732" s="652"/>
      <c r="G732" s="652"/>
      <c r="H732" s="1075"/>
      <c r="I732" s="1075"/>
      <c r="J732" s="652"/>
      <c r="K732" s="652"/>
      <c r="L732" s="652"/>
      <c r="M732" s="1075"/>
      <c r="N732" s="1075"/>
      <c r="O732" s="652"/>
      <c r="P732" s="652"/>
      <c r="Q732" s="652"/>
      <c r="BA732" s="374"/>
      <c r="BB732" s="450"/>
      <c r="BC732" s="374"/>
      <c r="BD732" s="374"/>
      <c r="BE732" s="374"/>
      <c r="BF732" s="374"/>
      <c r="BG732" s="374"/>
      <c r="BH732" s="374"/>
      <c r="BI732" s="374"/>
      <c r="BJ732" s="374"/>
      <c r="BK732" s="374"/>
      <c r="BL732" s="374"/>
      <c r="BM732" s="374"/>
      <c r="BN732" s="374"/>
      <c r="BO732" s="374"/>
      <c r="BP732" s="374"/>
      <c r="BQ732" s="374"/>
      <c r="BR732" s="374"/>
      <c r="BS732" s="374"/>
      <c r="BT732" s="374"/>
      <c r="BU732" s="374"/>
      <c r="BV732" s="374"/>
      <c r="BW732" s="374"/>
      <c r="BX732" s="374"/>
      <c r="BY732" s="374"/>
      <c r="BZ732" s="374"/>
      <c r="CA732" s="374"/>
      <c r="CB732" s="374"/>
      <c r="CC732" s="374"/>
      <c r="CD732" s="374"/>
      <c r="CE732" s="374"/>
      <c r="CF732" s="374"/>
      <c r="CG732" s="374"/>
      <c r="CH732" s="374"/>
      <c r="CI732" s="374"/>
      <c r="CJ732" s="374"/>
      <c r="CK732" s="374"/>
      <c r="CL732" s="374"/>
      <c r="CM732" s="374"/>
      <c r="CN732" s="374"/>
      <c r="CO732" s="374"/>
      <c r="CP732" s="374"/>
      <c r="CQ732" s="374"/>
      <c r="CR732" s="374"/>
      <c r="CS732" s="374"/>
      <c r="CT732" s="374"/>
      <c r="CU732" s="374"/>
      <c r="CV732" s="374"/>
      <c r="CW732" s="374"/>
      <c r="CX732" s="374"/>
      <c r="CY732" s="374"/>
      <c r="CZ732" s="374"/>
    </row>
    <row r="733" ht="25.15" customHeight="true" x14ac:dyDescent="0.2">
      <c r="C733" s="1075"/>
      <c r="D733" s="1075"/>
      <c r="E733" s="652"/>
      <c r="F733" s="652"/>
      <c r="G733" s="652"/>
      <c r="H733" s="1075"/>
      <c r="I733" s="1075"/>
      <c r="J733" s="652"/>
      <c r="K733" s="652"/>
      <c r="L733" s="652"/>
      <c r="M733" s="1075"/>
      <c r="N733" s="1075"/>
      <c r="O733" s="652"/>
      <c r="P733" s="652"/>
      <c r="Q733" s="652"/>
      <c r="BA733" s="374"/>
      <c r="BB733" s="450"/>
      <c r="BC733" s="374"/>
      <c r="BD733" s="374"/>
      <c r="BE733" s="374"/>
      <c r="BF733" s="374"/>
      <c r="BG733" s="374"/>
      <c r="BH733" s="374"/>
      <c r="BI733" s="374"/>
      <c r="BJ733" s="374"/>
      <c r="BK733" s="374"/>
      <c r="BL733" s="374"/>
      <c r="BM733" s="374"/>
      <c r="BN733" s="374"/>
      <c r="BO733" s="374"/>
      <c r="BP733" s="374"/>
      <c r="BQ733" s="374"/>
      <c r="BR733" s="374"/>
      <c r="BS733" s="374"/>
      <c r="BT733" s="374"/>
      <c r="BU733" s="374"/>
      <c r="BV733" s="374"/>
      <c r="BW733" s="374"/>
      <c r="BX733" s="374"/>
      <c r="BY733" s="374"/>
      <c r="BZ733" s="374"/>
      <c r="CA733" s="374"/>
      <c r="CB733" s="374"/>
      <c r="CC733" s="374"/>
      <c r="CD733" s="374"/>
      <c r="CE733" s="374"/>
      <c r="CF733" s="374"/>
      <c r="CG733" s="374"/>
      <c r="CH733" s="374"/>
      <c r="CI733" s="374"/>
      <c r="CJ733" s="374"/>
      <c r="CK733" s="374"/>
      <c r="CL733" s="374"/>
      <c r="CM733" s="374"/>
      <c r="CN733" s="374"/>
      <c r="CO733" s="374"/>
      <c r="CP733" s="374"/>
      <c r="CQ733" s="374"/>
      <c r="CR733" s="374"/>
      <c r="CS733" s="374"/>
      <c r="CT733" s="374"/>
      <c r="CU733" s="374"/>
      <c r="CV733" s="374"/>
      <c r="CW733" s="374"/>
      <c r="CX733" s="374"/>
      <c r="CY733" s="374"/>
      <c r="CZ733" s="374"/>
    </row>
    <row r="734" ht="25.15" customHeight="true" x14ac:dyDescent="0.2">
      <c r="C734" s="1075"/>
      <c r="D734" s="1075"/>
      <c r="E734" s="652"/>
      <c r="F734" s="652"/>
      <c r="G734" s="652"/>
      <c r="H734" s="1075"/>
      <c r="I734" s="1075"/>
      <c r="J734" s="652"/>
      <c r="K734" s="652"/>
      <c r="L734" s="652"/>
      <c r="M734" s="1075"/>
      <c r="N734" s="1075"/>
      <c r="O734" s="652"/>
      <c r="P734" s="652"/>
      <c r="Q734" s="652"/>
      <c r="BA734" s="374"/>
      <c r="BB734" s="450"/>
      <c r="BC734" s="374"/>
      <c r="BD734" s="374"/>
      <c r="BE734" s="374"/>
      <c r="BF734" s="374"/>
      <c r="BG734" s="374"/>
      <c r="BH734" s="374"/>
      <c r="BI734" s="374"/>
      <c r="BJ734" s="374"/>
      <c r="BK734" s="374"/>
      <c r="BL734" s="374"/>
      <c r="BM734" s="374"/>
      <c r="BN734" s="374"/>
      <c r="BO734" s="374"/>
      <c r="BP734" s="374"/>
      <c r="BQ734" s="374"/>
      <c r="BR734" s="374"/>
      <c r="BS734" s="374"/>
      <c r="BT734" s="374"/>
      <c r="BU734" s="374"/>
      <c r="BV734" s="374"/>
      <c r="BW734" s="374"/>
      <c r="BX734" s="374"/>
      <c r="BY734" s="374"/>
      <c r="BZ734" s="374"/>
      <c r="CA734" s="374"/>
      <c r="CB734" s="374"/>
      <c r="CC734" s="374"/>
      <c r="CD734" s="374"/>
      <c r="CE734" s="374"/>
      <c r="CF734" s="374"/>
      <c r="CG734" s="374"/>
      <c r="CH734" s="374"/>
      <c r="CI734" s="374"/>
      <c r="CJ734" s="374"/>
      <c r="CK734" s="374"/>
      <c r="CL734" s="374"/>
      <c r="CM734" s="374"/>
      <c r="CN734" s="374"/>
      <c r="CO734" s="374"/>
      <c r="CP734" s="374"/>
      <c r="CQ734" s="374"/>
      <c r="CR734" s="374"/>
      <c r="CS734" s="374"/>
      <c r="CT734" s="374"/>
      <c r="CU734" s="374"/>
      <c r="CV734" s="374"/>
      <c r="CW734" s="374"/>
      <c r="CX734" s="374"/>
      <c r="CY734" s="374"/>
      <c r="CZ734" s="374"/>
    </row>
    <row r="735" ht="25.15" customHeight="true" x14ac:dyDescent="0.2">
      <c r="C735" s="1075"/>
      <c r="D735" s="1075"/>
      <c r="E735" s="652"/>
      <c r="F735" s="652"/>
      <c r="G735" s="652"/>
      <c r="H735" s="1075"/>
      <c r="I735" s="1075"/>
      <c r="J735" s="652"/>
      <c r="K735" s="652"/>
      <c r="L735" s="652"/>
      <c r="M735" s="1075"/>
      <c r="N735" s="1075"/>
      <c r="O735" s="652"/>
      <c r="P735" s="652"/>
      <c r="Q735" s="652"/>
      <c r="BA735" s="374"/>
      <c r="BB735" s="450"/>
      <c r="BC735" s="374"/>
      <c r="BD735" s="374"/>
      <c r="BE735" s="374"/>
      <c r="BF735" s="374"/>
      <c r="BG735" s="374"/>
      <c r="BH735" s="374"/>
      <c r="BI735" s="374"/>
      <c r="BJ735" s="374"/>
      <c r="BK735" s="374"/>
      <c r="BL735" s="374"/>
      <c r="BM735" s="374"/>
      <c r="BN735" s="374"/>
      <c r="BO735" s="374"/>
      <c r="BP735" s="374"/>
      <c r="BQ735" s="374"/>
      <c r="BR735" s="374"/>
      <c r="BS735" s="374"/>
      <c r="BT735" s="374"/>
      <c r="BU735" s="374"/>
      <c r="BV735" s="374"/>
      <c r="BW735" s="374"/>
      <c r="BX735" s="374"/>
      <c r="BY735" s="374"/>
      <c r="BZ735" s="374"/>
      <c r="CA735" s="374"/>
      <c r="CB735" s="374"/>
      <c r="CC735" s="374"/>
      <c r="CD735" s="374"/>
      <c r="CE735" s="374"/>
      <c r="CF735" s="374"/>
      <c r="CG735" s="374"/>
      <c r="CH735" s="374"/>
      <c r="CI735" s="374"/>
      <c r="CJ735" s="374"/>
      <c r="CK735" s="374"/>
      <c r="CL735" s="374"/>
      <c r="CM735" s="374"/>
      <c r="CN735" s="374"/>
      <c r="CO735" s="374"/>
      <c r="CP735" s="374"/>
      <c r="CQ735" s="374"/>
      <c r="CR735" s="374"/>
      <c r="CS735" s="374"/>
      <c r="CT735" s="374"/>
      <c r="CU735" s="374"/>
      <c r="CV735" s="374"/>
      <c r="CW735" s="374"/>
      <c r="CX735" s="374"/>
      <c r="CY735" s="374"/>
      <c r="CZ735" s="374"/>
    </row>
    <row r="736" ht="25.15" customHeight="true" x14ac:dyDescent="0.2">
      <c r="C736" s="1075"/>
      <c r="D736" s="1075"/>
      <c r="E736" s="652"/>
      <c r="F736" s="652"/>
      <c r="G736" s="652"/>
      <c r="H736" s="1075"/>
      <c r="I736" s="1075"/>
      <c r="J736" s="652"/>
      <c r="K736" s="652"/>
      <c r="L736" s="652"/>
      <c r="M736" s="1075"/>
      <c r="N736" s="1075"/>
      <c r="O736" s="652"/>
      <c r="P736" s="652"/>
      <c r="Q736" s="652"/>
      <c r="BA736" s="374"/>
      <c r="BB736" s="450"/>
      <c r="BC736" s="374"/>
      <c r="BD736" s="374"/>
      <c r="BE736" s="374"/>
      <c r="BF736" s="374"/>
      <c r="BG736" s="374"/>
      <c r="BH736" s="374"/>
      <c r="BI736" s="374"/>
      <c r="BJ736" s="374"/>
      <c r="BK736" s="374"/>
      <c r="BL736" s="374"/>
      <c r="BM736" s="374"/>
      <c r="BN736" s="374"/>
      <c r="BO736" s="374"/>
      <c r="BP736" s="374"/>
      <c r="BQ736" s="374"/>
      <c r="BR736" s="374"/>
      <c r="BS736" s="374"/>
      <c r="BT736" s="374"/>
      <c r="BU736" s="374"/>
      <c r="BV736" s="374"/>
      <c r="BW736" s="374"/>
      <c r="BX736" s="374"/>
      <c r="BY736" s="374"/>
      <c r="BZ736" s="374"/>
      <c r="CA736" s="374"/>
      <c r="CB736" s="374"/>
      <c r="CC736" s="374"/>
      <c r="CD736" s="374"/>
      <c r="CE736" s="374"/>
      <c r="CF736" s="374"/>
      <c r="CG736" s="374"/>
      <c r="CH736" s="374"/>
      <c r="CI736" s="374"/>
      <c r="CJ736" s="374"/>
      <c r="CK736" s="374"/>
      <c r="CL736" s="374"/>
      <c r="CM736" s="374"/>
      <c r="CN736" s="374"/>
      <c r="CO736" s="374"/>
      <c r="CP736" s="374"/>
      <c r="CQ736" s="374"/>
      <c r="CR736" s="374"/>
      <c r="CS736" s="374"/>
      <c r="CT736" s="374"/>
      <c r="CU736" s="374"/>
      <c r="CV736" s="374"/>
      <c r="CW736" s="374"/>
      <c r="CX736" s="374"/>
      <c r="CY736" s="374"/>
      <c r="CZ736" s="374"/>
    </row>
    <row r="737" ht="25.15" customHeight="true" x14ac:dyDescent="0.2">
      <c r="C737" s="1075"/>
      <c r="D737" s="1075"/>
      <c r="E737" s="652"/>
      <c r="F737" s="652"/>
      <c r="G737" s="652"/>
      <c r="H737" s="1075"/>
      <c r="I737" s="1075"/>
      <c r="J737" s="652"/>
      <c r="K737" s="652"/>
      <c r="L737" s="652"/>
      <c r="M737" s="1075"/>
      <c r="N737" s="1075"/>
      <c r="O737" s="652"/>
      <c r="P737" s="652"/>
      <c r="Q737" s="652"/>
      <c r="BA737" s="374"/>
      <c r="BB737" s="450"/>
      <c r="BC737" s="374"/>
      <c r="BD737" s="374"/>
      <c r="BE737" s="374"/>
      <c r="BF737" s="374"/>
      <c r="BG737" s="374"/>
      <c r="BH737" s="374"/>
      <c r="BI737" s="374"/>
      <c r="BJ737" s="374"/>
      <c r="BK737" s="374"/>
      <c r="BL737" s="374"/>
      <c r="BM737" s="374"/>
      <c r="BN737" s="374"/>
      <c r="BO737" s="374"/>
      <c r="BP737" s="374"/>
      <c r="BQ737" s="374"/>
      <c r="BR737" s="374"/>
      <c r="BS737" s="374"/>
      <c r="BT737" s="374"/>
      <c r="BU737" s="374"/>
      <c r="BV737" s="374"/>
      <c r="BW737" s="374"/>
      <c r="BX737" s="374"/>
      <c r="BY737" s="374"/>
      <c r="BZ737" s="374"/>
      <c r="CA737" s="374"/>
      <c r="CB737" s="374"/>
      <c r="CC737" s="374"/>
      <c r="CD737" s="374"/>
      <c r="CE737" s="374"/>
      <c r="CF737" s="374"/>
      <c r="CG737" s="374"/>
      <c r="CH737" s="374"/>
      <c r="CI737" s="374"/>
      <c r="CJ737" s="374"/>
      <c r="CK737" s="374"/>
      <c r="CL737" s="374"/>
      <c r="CM737" s="374"/>
      <c r="CN737" s="374"/>
      <c r="CO737" s="374"/>
      <c r="CP737" s="374"/>
      <c r="CQ737" s="374"/>
      <c r="CR737" s="374"/>
      <c r="CS737" s="374"/>
      <c r="CT737" s="374"/>
      <c r="CU737" s="374"/>
      <c r="CV737" s="374"/>
      <c r="CW737" s="374"/>
      <c r="CX737" s="374"/>
      <c r="CY737" s="374"/>
      <c r="CZ737" s="374"/>
    </row>
    <row r="738" ht="25.15" customHeight="true" x14ac:dyDescent="0.2">
      <c r="C738" s="1075"/>
      <c r="D738" s="1075"/>
      <c r="E738" s="652"/>
      <c r="F738" s="652"/>
      <c r="G738" s="652"/>
      <c r="H738" s="1075"/>
      <c r="I738" s="1075"/>
      <c r="J738" s="652"/>
      <c r="K738" s="652"/>
      <c r="L738" s="652"/>
      <c r="M738" s="1075"/>
      <c r="N738" s="1075"/>
      <c r="O738" s="652"/>
      <c r="P738" s="652"/>
      <c r="Q738" s="652"/>
      <c r="BA738" s="374"/>
      <c r="BB738" s="450"/>
      <c r="BC738" s="374"/>
      <c r="BD738" s="374"/>
      <c r="BE738" s="374"/>
      <c r="BF738" s="374"/>
      <c r="BG738" s="374"/>
      <c r="BH738" s="374"/>
      <c r="BI738" s="374"/>
      <c r="BJ738" s="374"/>
      <c r="BK738" s="374"/>
      <c r="BL738" s="374"/>
      <c r="BM738" s="374"/>
      <c r="BN738" s="374"/>
      <c r="BO738" s="374"/>
      <c r="BP738" s="374"/>
      <c r="BQ738" s="374"/>
      <c r="BR738" s="374"/>
      <c r="BS738" s="374"/>
      <c r="BT738" s="374"/>
      <c r="BU738" s="374"/>
      <c r="BV738" s="374"/>
      <c r="BW738" s="374"/>
      <c r="BX738" s="374"/>
      <c r="BY738" s="374"/>
      <c r="BZ738" s="374"/>
      <c r="CA738" s="374"/>
      <c r="CB738" s="374"/>
      <c r="CC738" s="374"/>
      <c r="CD738" s="374"/>
      <c r="CE738" s="374"/>
      <c r="CF738" s="374"/>
      <c r="CG738" s="374"/>
      <c r="CH738" s="374"/>
      <c r="CI738" s="374"/>
      <c r="CJ738" s="374"/>
      <c r="CK738" s="374"/>
      <c r="CL738" s="374"/>
      <c r="CM738" s="374"/>
      <c r="CN738" s="374"/>
      <c r="CO738" s="374"/>
      <c r="CP738" s="374"/>
      <c r="CQ738" s="374"/>
      <c r="CR738" s="374"/>
      <c r="CS738" s="374"/>
      <c r="CT738" s="374"/>
      <c r="CU738" s="374"/>
      <c r="CV738" s="374"/>
      <c r="CW738" s="374"/>
      <c r="CX738" s="374"/>
      <c r="CY738" s="374"/>
      <c r="CZ738" s="374"/>
    </row>
    <row r="739" ht="25.15" customHeight="true" x14ac:dyDescent="0.2">
      <c r="C739" s="1075"/>
      <c r="D739" s="1075"/>
      <c r="E739" s="652"/>
      <c r="F739" s="652"/>
      <c r="G739" s="652"/>
      <c r="H739" s="1075"/>
      <c r="I739" s="1075"/>
      <c r="J739" s="652"/>
      <c r="K739" s="652"/>
      <c r="L739" s="652"/>
      <c r="M739" s="1075"/>
      <c r="N739" s="1075"/>
      <c r="O739" s="652"/>
      <c r="P739" s="652"/>
      <c r="Q739" s="652"/>
      <c r="BA739" s="374"/>
      <c r="BB739" s="450"/>
      <c r="BC739" s="374"/>
      <c r="BD739" s="374"/>
      <c r="BE739" s="374"/>
      <c r="BF739" s="374"/>
      <c r="BG739" s="374"/>
      <c r="BH739" s="374"/>
      <c r="BI739" s="374"/>
      <c r="BJ739" s="374"/>
      <c r="BK739" s="374"/>
      <c r="BL739" s="374"/>
      <c r="BM739" s="374"/>
      <c r="BN739" s="374"/>
      <c r="BO739" s="374"/>
      <c r="BP739" s="374"/>
      <c r="BQ739" s="374"/>
      <c r="BR739" s="374"/>
      <c r="BS739" s="374"/>
      <c r="BT739" s="374"/>
      <c r="BU739" s="374"/>
      <c r="BV739" s="374"/>
      <c r="BW739" s="374"/>
      <c r="BX739" s="374"/>
      <c r="BY739" s="374"/>
      <c r="BZ739" s="374"/>
      <c r="CA739" s="374"/>
      <c r="CB739" s="374"/>
      <c r="CC739" s="374"/>
      <c r="CD739" s="374"/>
      <c r="CE739" s="374"/>
      <c r="CF739" s="374"/>
      <c r="CG739" s="374"/>
      <c r="CH739" s="374"/>
      <c r="CI739" s="374"/>
      <c r="CJ739" s="374"/>
      <c r="CK739" s="374"/>
      <c r="CL739" s="374"/>
      <c r="CM739" s="374"/>
      <c r="CN739" s="374"/>
      <c r="CO739" s="374"/>
      <c r="CP739" s="374"/>
      <c r="CQ739" s="374"/>
      <c r="CR739" s="374"/>
      <c r="CS739" s="374"/>
      <c r="CT739" s="374"/>
      <c r="CU739" s="374"/>
      <c r="CV739" s="374"/>
      <c r="CW739" s="374"/>
      <c r="CX739" s="374"/>
      <c r="CY739" s="374"/>
      <c r="CZ739" s="374"/>
    </row>
    <row r="740" ht="25.15" customHeight="true" x14ac:dyDescent="0.2">
      <c r="C740" s="1075"/>
      <c r="D740" s="1075"/>
      <c r="E740" s="652"/>
      <c r="F740" s="652"/>
      <c r="G740" s="652"/>
      <c r="H740" s="1075"/>
      <c r="I740" s="1075"/>
      <c r="J740" s="652"/>
      <c r="K740" s="652"/>
      <c r="L740" s="652"/>
      <c r="M740" s="1075"/>
      <c r="N740" s="1075"/>
      <c r="O740" s="652"/>
      <c r="P740" s="652"/>
      <c r="Q740" s="652"/>
      <c r="BA740" s="374"/>
      <c r="BB740" s="450"/>
      <c r="BC740" s="374"/>
      <c r="BD740" s="374"/>
      <c r="BE740" s="374"/>
      <c r="BF740" s="374"/>
      <c r="BG740" s="374"/>
      <c r="BH740" s="374"/>
      <c r="BI740" s="374"/>
      <c r="BJ740" s="374"/>
      <c r="BK740" s="374"/>
      <c r="BL740" s="374"/>
      <c r="BM740" s="374"/>
      <c r="BN740" s="374"/>
      <c r="BO740" s="374"/>
      <c r="BP740" s="374"/>
      <c r="BQ740" s="374"/>
      <c r="BR740" s="374"/>
      <c r="BS740" s="374"/>
      <c r="BT740" s="374"/>
      <c r="BU740" s="374"/>
      <c r="BV740" s="374"/>
      <c r="BW740" s="374"/>
      <c r="BX740" s="374"/>
      <c r="BY740" s="374"/>
      <c r="BZ740" s="374"/>
      <c r="CA740" s="374"/>
      <c r="CB740" s="374"/>
      <c r="CC740" s="374"/>
      <c r="CD740" s="374"/>
      <c r="CE740" s="374"/>
      <c r="CF740" s="374"/>
      <c r="CG740" s="374"/>
      <c r="CH740" s="374"/>
      <c r="CI740" s="374"/>
      <c r="CJ740" s="374"/>
      <c r="CK740" s="374"/>
      <c r="CL740" s="374"/>
      <c r="CM740" s="374"/>
      <c r="CN740" s="374"/>
      <c r="CO740" s="374"/>
      <c r="CP740" s="374"/>
      <c r="CQ740" s="374"/>
      <c r="CR740" s="374"/>
      <c r="CS740" s="374"/>
      <c r="CT740" s="374"/>
      <c r="CU740" s="374"/>
      <c r="CV740" s="374"/>
      <c r="CW740" s="374"/>
      <c r="CX740" s="374"/>
      <c r="CY740" s="374"/>
      <c r="CZ740" s="374"/>
    </row>
    <row r="741" ht="25.15" customHeight="true" x14ac:dyDescent="0.2">
      <c r="C741" s="1075"/>
      <c r="D741" s="1075"/>
      <c r="E741" s="652"/>
      <c r="F741" s="652"/>
      <c r="G741" s="652"/>
      <c r="H741" s="1075"/>
      <c r="I741" s="1075"/>
      <c r="J741" s="652"/>
      <c r="K741" s="652"/>
      <c r="L741" s="652"/>
      <c r="M741" s="1075"/>
      <c r="N741" s="1075"/>
      <c r="O741" s="652"/>
      <c r="P741" s="652"/>
      <c r="Q741" s="652"/>
      <c r="BA741" s="374"/>
      <c r="BB741" s="450"/>
      <c r="BC741" s="374"/>
      <c r="BD741" s="374"/>
      <c r="BE741" s="374"/>
      <c r="BF741" s="374"/>
      <c r="BG741" s="374"/>
      <c r="BH741" s="374"/>
      <c r="BI741" s="374"/>
      <c r="BJ741" s="374"/>
      <c r="BK741" s="374"/>
      <c r="BL741" s="374"/>
      <c r="BM741" s="374"/>
      <c r="BN741" s="374"/>
      <c r="BO741" s="374"/>
      <c r="BP741" s="374"/>
      <c r="BQ741" s="374"/>
      <c r="BR741" s="374"/>
      <c r="BS741" s="374"/>
      <c r="BT741" s="374"/>
      <c r="BU741" s="374"/>
      <c r="BV741" s="374"/>
      <c r="BW741" s="374"/>
      <c r="BX741" s="374"/>
      <c r="BY741" s="374"/>
      <c r="BZ741" s="374"/>
      <c r="CA741" s="374"/>
      <c r="CB741" s="374"/>
      <c r="CC741" s="374"/>
      <c r="CD741" s="374"/>
      <c r="CE741" s="374"/>
      <c r="CF741" s="374"/>
      <c r="CG741" s="374"/>
      <c r="CH741" s="374"/>
      <c r="CI741" s="374"/>
      <c r="CJ741" s="374"/>
      <c r="CK741" s="374"/>
      <c r="CL741" s="374"/>
      <c r="CM741" s="374"/>
      <c r="CN741" s="374"/>
      <c r="CO741" s="374"/>
      <c r="CP741" s="374"/>
      <c r="CQ741" s="374"/>
      <c r="CR741" s="374"/>
      <c r="CS741" s="374"/>
      <c r="CT741" s="374"/>
      <c r="CU741" s="374"/>
      <c r="CV741" s="374"/>
      <c r="CW741" s="374"/>
      <c r="CX741" s="374"/>
      <c r="CY741" s="374"/>
      <c r="CZ741" s="374"/>
    </row>
    <row r="742" ht="25.15" customHeight="true" x14ac:dyDescent="0.2">
      <c r="C742" s="1075"/>
      <c r="D742" s="1075"/>
      <c r="E742" s="652"/>
      <c r="F742" s="652"/>
      <c r="G742" s="652"/>
      <c r="H742" s="1075"/>
      <c r="I742" s="1075"/>
      <c r="J742" s="652"/>
      <c r="K742" s="652"/>
      <c r="L742" s="652"/>
      <c r="M742" s="1075"/>
      <c r="N742" s="1075"/>
      <c r="O742" s="652"/>
      <c r="P742" s="652"/>
      <c r="Q742" s="652"/>
      <c r="BA742" s="374"/>
      <c r="BB742" s="450"/>
      <c r="BC742" s="374"/>
      <c r="BD742" s="374"/>
      <c r="BE742" s="374"/>
      <c r="BF742" s="374"/>
      <c r="BG742" s="374"/>
      <c r="BH742" s="374"/>
      <c r="BI742" s="374"/>
      <c r="BJ742" s="374"/>
      <c r="BK742" s="374"/>
      <c r="BL742" s="374"/>
      <c r="BM742" s="374"/>
      <c r="BN742" s="374"/>
      <c r="BO742" s="374"/>
      <c r="BP742" s="374"/>
      <c r="BQ742" s="374"/>
      <c r="BR742" s="374"/>
      <c r="BS742" s="374"/>
      <c r="BT742" s="374"/>
      <c r="BU742" s="374"/>
      <c r="BV742" s="374"/>
      <c r="BW742" s="374"/>
      <c r="BX742" s="374"/>
      <c r="BY742" s="374"/>
      <c r="BZ742" s="374"/>
      <c r="CA742" s="374"/>
      <c r="CB742" s="374"/>
      <c r="CC742" s="374"/>
      <c r="CD742" s="374"/>
      <c r="CE742" s="374"/>
      <c r="CF742" s="374"/>
      <c r="CG742" s="374"/>
      <c r="CH742" s="374"/>
      <c r="CI742" s="374"/>
      <c r="CJ742" s="374"/>
      <c r="CK742" s="374"/>
      <c r="CL742" s="374"/>
      <c r="CM742" s="374"/>
      <c r="CN742" s="374"/>
      <c r="CO742" s="374"/>
      <c r="CP742" s="374"/>
      <c r="CQ742" s="374"/>
      <c r="CR742" s="374"/>
      <c r="CS742" s="374"/>
      <c r="CT742" s="374"/>
      <c r="CU742" s="374"/>
      <c r="CV742" s="374"/>
      <c r="CW742" s="374"/>
      <c r="CX742" s="374"/>
      <c r="CY742" s="374"/>
      <c r="CZ742" s="374"/>
    </row>
    <row r="743" ht="25.15" customHeight="true" x14ac:dyDescent="0.2">
      <c r="C743" s="1075"/>
      <c r="D743" s="1075"/>
      <c r="E743" s="652"/>
      <c r="F743" s="652"/>
      <c r="G743" s="652"/>
      <c r="H743" s="1075"/>
      <c r="I743" s="1075"/>
      <c r="J743" s="652"/>
      <c r="K743" s="652"/>
      <c r="L743" s="652"/>
      <c r="M743" s="1075"/>
      <c r="N743" s="1075"/>
      <c r="O743" s="652"/>
      <c r="P743" s="652"/>
      <c r="Q743" s="652"/>
      <c r="BA743" s="374"/>
      <c r="BB743" s="450"/>
      <c r="BC743" s="374"/>
      <c r="BD743" s="374"/>
      <c r="BE743" s="374"/>
      <c r="BF743" s="374"/>
      <c r="BG743" s="374"/>
      <c r="BH743" s="374"/>
      <c r="BI743" s="374"/>
      <c r="BJ743" s="374"/>
      <c r="BK743" s="374"/>
      <c r="BL743" s="374"/>
      <c r="BM743" s="374"/>
      <c r="BN743" s="374"/>
      <c r="BO743" s="374"/>
      <c r="BP743" s="374"/>
      <c r="BQ743" s="374"/>
      <c r="BR743" s="374"/>
      <c r="BS743" s="374"/>
      <c r="BT743" s="374"/>
      <c r="BU743" s="374"/>
      <c r="BV743" s="374"/>
      <c r="BW743" s="374"/>
      <c r="BX743" s="374"/>
      <c r="BY743" s="374"/>
      <c r="BZ743" s="374"/>
      <c r="CA743" s="374"/>
      <c r="CB743" s="374"/>
      <c r="CC743" s="374"/>
      <c r="CD743" s="374"/>
      <c r="CE743" s="374"/>
      <c r="CF743" s="374"/>
      <c r="CG743" s="374"/>
      <c r="CH743" s="374"/>
      <c r="CI743" s="374"/>
      <c r="CJ743" s="374"/>
      <c r="CK743" s="374"/>
      <c r="CL743" s="374"/>
      <c r="CM743" s="374"/>
      <c r="CN743" s="374"/>
      <c r="CO743" s="374"/>
      <c r="CP743" s="374"/>
      <c r="CQ743" s="374"/>
      <c r="CR743" s="374"/>
      <c r="CS743" s="374"/>
      <c r="CT743" s="374"/>
      <c r="CU743" s="374"/>
      <c r="CV743" s="374"/>
      <c r="CW743" s="374"/>
      <c r="CX743" s="374"/>
      <c r="CY743" s="374"/>
      <c r="CZ743" s="374"/>
    </row>
    <row r="744" ht="25.15" customHeight="true" x14ac:dyDescent="0.2">
      <c r="C744" s="1075"/>
      <c r="D744" s="1075"/>
      <c r="E744" s="652"/>
      <c r="F744" s="652"/>
      <c r="G744" s="652"/>
      <c r="H744" s="1075"/>
      <c r="I744" s="1075"/>
      <c r="J744" s="652"/>
      <c r="K744" s="652"/>
      <c r="L744" s="652"/>
      <c r="M744" s="1075"/>
      <c r="N744" s="1075"/>
      <c r="O744" s="652"/>
      <c r="P744" s="652"/>
      <c r="Q744" s="652"/>
      <c r="BA744" s="374"/>
      <c r="BB744" s="450"/>
      <c r="BC744" s="374"/>
      <c r="BD744" s="374"/>
      <c r="BE744" s="374"/>
      <c r="BF744" s="374"/>
      <c r="BG744" s="374"/>
      <c r="BH744" s="374"/>
      <c r="BI744" s="374"/>
      <c r="BJ744" s="374"/>
      <c r="BK744" s="374"/>
      <c r="BL744" s="374"/>
      <c r="BM744" s="374"/>
      <c r="BN744" s="374"/>
      <c r="BO744" s="374"/>
      <c r="BP744" s="374"/>
      <c r="BQ744" s="374"/>
      <c r="BR744" s="374"/>
      <c r="BS744" s="374"/>
      <c r="BT744" s="374"/>
      <c r="BU744" s="374"/>
      <c r="BV744" s="374"/>
      <c r="BW744" s="374"/>
      <c r="BX744" s="374"/>
      <c r="BY744" s="374"/>
      <c r="BZ744" s="374"/>
      <c r="CA744" s="374"/>
      <c r="CB744" s="374"/>
      <c r="CC744" s="374"/>
      <c r="CD744" s="374"/>
      <c r="CE744" s="374"/>
      <c r="CF744" s="374"/>
      <c r="CG744" s="374"/>
      <c r="CH744" s="374"/>
      <c r="CI744" s="374"/>
      <c r="CJ744" s="374"/>
      <c r="CK744" s="374"/>
      <c r="CL744" s="374"/>
      <c r="CM744" s="374"/>
      <c r="CN744" s="374"/>
      <c r="CO744" s="374"/>
      <c r="CP744" s="374"/>
      <c r="CQ744" s="374"/>
      <c r="CR744" s="374"/>
      <c r="CS744" s="374"/>
      <c r="CT744" s="374"/>
      <c r="CU744" s="374"/>
      <c r="CV744" s="374"/>
      <c r="CW744" s="374"/>
      <c r="CX744" s="374"/>
      <c r="CY744" s="374"/>
      <c r="CZ744" s="374"/>
    </row>
    <row r="745" ht="25.15" customHeight="true" x14ac:dyDescent="0.2">
      <c r="C745" s="1075"/>
      <c r="D745" s="1075"/>
      <c r="E745" s="652"/>
      <c r="F745" s="652"/>
      <c r="G745" s="652"/>
      <c r="H745" s="1075"/>
      <c r="I745" s="1075"/>
      <c r="J745" s="652"/>
      <c r="K745" s="652"/>
      <c r="L745" s="652"/>
      <c r="M745" s="1075"/>
      <c r="N745" s="1075"/>
      <c r="O745" s="652"/>
      <c r="P745" s="652"/>
      <c r="Q745" s="652"/>
      <c r="BA745" s="374"/>
      <c r="BB745" s="450"/>
      <c r="BC745" s="374"/>
      <c r="BD745" s="374"/>
      <c r="BE745" s="374"/>
      <c r="BF745" s="374"/>
      <c r="BG745" s="374"/>
      <c r="BH745" s="374"/>
      <c r="BI745" s="374"/>
      <c r="BJ745" s="374"/>
      <c r="BK745" s="374"/>
      <c r="BL745" s="374"/>
      <c r="BM745" s="374"/>
      <c r="BN745" s="374"/>
      <c r="BO745" s="374"/>
      <c r="BP745" s="374"/>
      <c r="BQ745" s="374"/>
      <c r="BR745" s="374"/>
      <c r="BS745" s="374"/>
      <c r="BT745" s="374"/>
      <c r="BU745" s="374"/>
      <c r="BV745" s="374"/>
      <c r="BW745" s="374"/>
      <c r="BX745" s="374"/>
      <c r="BY745" s="374"/>
      <c r="BZ745" s="374"/>
      <c r="CA745" s="374"/>
      <c r="CB745" s="374"/>
      <c r="CC745" s="374"/>
      <c r="CD745" s="374"/>
      <c r="CE745" s="374"/>
      <c r="CF745" s="374"/>
      <c r="CG745" s="374"/>
      <c r="CH745" s="374"/>
      <c r="CI745" s="374"/>
      <c r="CJ745" s="374"/>
      <c r="CK745" s="374"/>
      <c r="CL745" s="374"/>
      <c r="CM745" s="374"/>
      <c r="CN745" s="374"/>
      <c r="CO745" s="374"/>
      <c r="CP745" s="374"/>
      <c r="CQ745" s="374"/>
      <c r="CR745" s="374"/>
      <c r="CS745" s="374"/>
      <c r="CT745" s="374"/>
      <c r="CU745" s="374"/>
      <c r="CV745" s="374"/>
      <c r="CW745" s="374"/>
      <c r="CX745" s="374"/>
      <c r="CY745" s="374"/>
      <c r="CZ745" s="374"/>
    </row>
    <row r="746" ht="25.15" customHeight="true" x14ac:dyDescent="0.2">
      <c r="C746" s="1075"/>
      <c r="D746" s="1075"/>
      <c r="E746" s="652"/>
      <c r="F746" s="652"/>
      <c r="G746" s="652"/>
      <c r="H746" s="1075"/>
      <c r="I746" s="1075"/>
      <c r="J746" s="652"/>
      <c r="K746" s="652"/>
      <c r="L746" s="652"/>
      <c r="M746" s="1075"/>
      <c r="N746" s="1075"/>
      <c r="O746" s="652"/>
      <c r="P746" s="652"/>
      <c r="Q746" s="652"/>
      <c r="BA746" s="374"/>
      <c r="BB746" s="450"/>
      <c r="BC746" s="374"/>
      <c r="BD746" s="374"/>
      <c r="BE746" s="374"/>
      <c r="BF746" s="374"/>
      <c r="BG746" s="374"/>
      <c r="BH746" s="374"/>
      <c r="BI746" s="374"/>
      <c r="BJ746" s="374"/>
      <c r="BK746" s="374"/>
      <c r="BL746" s="374"/>
      <c r="BM746" s="374"/>
      <c r="BN746" s="374"/>
      <c r="BO746" s="374"/>
      <c r="BP746" s="374"/>
      <c r="BQ746" s="374"/>
      <c r="BR746" s="374"/>
      <c r="BS746" s="374"/>
      <c r="BT746" s="374"/>
      <c r="BU746" s="374"/>
      <c r="BV746" s="374"/>
      <c r="BW746" s="374"/>
      <c r="BX746" s="374"/>
      <c r="BY746" s="374"/>
      <c r="BZ746" s="374"/>
      <c r="CA746" s="374"/>
      <c r="CB746" s="374"/>
      <c r="CC746" s="374"/>
      <c r="CD746" s="374"/>
      <c r="CE746" s="374"/>
      <c r="CF746" s="374"/>
      <c r="CG746" s="374"/>
      <c r="CH746" s="374"/>
      <c r="CI746" s="374"/>
      <c r="CJ746" s="374"/>
      <c r="CK746" s="374"/>
      <c r="CL746" s="374"/>
      <c r="CM746" s="374"/>
      <c r="CN746" s="374"/>
      <c r="CO746" s="374"/>
      <c r="CP746" s="374"/>
      <c r="CQ746" s="374"/>
      <c r="CR746" s="374"/>
      <c r="CS746" s="374"/>
      <c r="CT746" s="374"/>
      <c r="CU746" s="374"/>
      <c r="CV746" s="374"/>
      <c r="CW746" s="374"/>
      <c r="CX746" s="374"/>
      <c r="CY746" s="374"/>
      <c r="CZ746" s="374"/>
    </row>
    <row r="747" ht="25.15" customHeight="true" x14ac:dyDescent="0.2">
      <c r="C747" s="1075"/>
      <c r="D747" s="1075"/>
      <c r="E747" s="652"/>
      <c r="F747" s="652"/>
      <c r="G747" s="652"/>
      <c r="H747" s="1075"/>
      <c r="I747" s="1075"/>
      <c r="J747" s="652"/>
      <c r="K747" s="652"/>
      <c r="L747" s="652"/>
      <c r="M747" s="1075"/>
      <c r="N747" s="1075"/>
      <c r="O747" s="652"/>
      <c r="P747" s="652"/>
      <c r="Q747" s="652"/>
      <c r="BA747" s="374"/>
      <c r="BB747" s="450"/>
      <c r="BC747" s="374"/>
      <c r="BD747" s="374"/>
      <c r="BE747" s="374"/>
      <c r="BF747" s="374"/>
      <c r="BG747" s="374"/>
      <c r="BH747" s="374"/>
      <c r="BI747" s="374"/>
      <c r="BJ747" s="374"/>
      <c r="BK747" s="374"/>
      <c r="BL747" s="374"/>
      <c r="BM747" s="374"/>
      <c r="BN747" s="374"/>
      <c r="BO747" s="374"/>
      <c r="BP747" s="374"/>
      <c r="BQ747" s="374"/>
      <c r="BR747" s="374"/>
      <c r="BS747" s="374"/>
      <c r="BT747" s="374"/>
      <c r="BU747" s="374"/>
      <c r="BV747" s="374"/>
      <c r="BW747" s="374"/>
      <c r="BX747" s="374"/>
      <c r="BY747" s="374"/>
      <c r="BZ747" s="374"/>
      <c r="CA747" s="374"/>
      <c r="CB747" s="374"/>
      <c r="CC747" s="374"/>
      <c r="CD747" s="374"/>
      <c r="CE747" s="374"/>
      <c r="CF747" s="374"/>
      <c r="CG747" s="374"/>
      <c r="CH747" s="374"/>
      <c r="CI747" s="374"/>
      <c r="CJ747" s="374"/>
      <c r="CK747" s="374"/>
      <c r="CL747" s="374"/>
      <c r="CM747" s="374"/>
      <c r="CN747" s="374"/>
      <c r="CO747" s="374"/>
      <c r="CP747" s="374"/>
      <c r="CQ747" s="374"/>
      <c r="CR747" s="374"/>
      <c r="CS747" s="374"/>
      <c r="CT747" s="374"/>
      <c r="CU747" s="374"/>
      <c r="CV747" s="374"/>
      <c r="CW747" s="374"/>
      <c r="CX747" s="374"/>
      <c r="CY747" s="374"/>
      <c r="CZ747" s="374"/>
    </row>
    <row r="748" ht="25.15" customHeight="true" x14ac:dyDescent="0.2">
      <c r="C748" s="1075"/>
      <c r="D748" s="1075"/>
      <c r="E748" s="652"/>
      <c r="F748" s="652"/>
      <c r="G748" s="652"/>
      <c r="H748" s="1075"/>
      <c r="I748" s="1075"/>
      <c r="J748" s="652"/>
      <c r="K748" s="652"/>
      <c r="L748" s="652"/>
      <c r="M748" s="1075"/>
      <c r="N748" s="1075"/>
      <c r="O748" s="652"/>
      <c r="P748" s="652"/>
      <c r="Q748" s="652"/>
      <c r="BA748" s="374"/>
      <c r="BB748" s="450"/>
      <c r="BC748" s="374"/>
      <c r="BD748" s="374"/>
      <c r="BE748" s="374"/>
      <c r="BF748" s="374"/>
      <c r="BG748" s="374"/>
      <c r="BH748" s="374"/>
      <c r="BI748" s="374"/>
      <c r="BJ748" s="374"/>
      <c r="BK748" s="374"/>
      <c r="BL748" s="374"/>
      <c r="BM748" s="374"/>
      <c r="BN748" s="374"/>
      <c r="BO748" s="374"/>
      <c r="BP748" s="374"/>
      <c r="BQ748" s="374"/>
      <c r="BR748" s="374"/>
      <c r="BS748" s="374"/>
      <c r="BT748" s="374"/>
      <c r="BU748" s="374"/>
      <c r="BV748" s="374"/>
      <c r="BW748" s="374"/>
      <c r="BX748" s="374"/>
      <c r="BY748" s="374"/>
      <c r="BZ748" s="374"/>
      <c r="CA748" s="374"/>
      <c r="CB748" s="374"/>
      <c r="CC748" s="374"/>
      <c r="CD748" s="374"/>
      <c r="CE748" s="374"/>
      <c r="CF748" s="374"/>
      <c r="CG748" s="374"/>
      <c r="CH748" s="374"/>
      <c r="CI748" s="374"/>
      <c r="CJ748" s="374"/>
      <c r="CK748" s="374"/>
      <c r="CL748" s="374"/>
      <c r="CM748" s="374"/>
      <c r="CN748" s="374"/>
      <c r="CO748" s="374"/>
      <c r="CP748" s="374"/>
      <c r="CQ748" s="374"/>
      <c r="CR748" s="374"/>
      <c r="CS748" s="374"/>
      <c r="CT748" s="374"/>
      <c r="CU748" s="374"/>
      <c r="CV748" s="374"/>
      <c r="CW748" s="374"/>
      <c r="CX748" s="374"/>
      <c r="CY748" s="374"/>
      <c r="CZ748" s="374"/>
    </row>
    <row r="749" ht="25.15" customHeight="true" x14ac:dyDescent="0.2">
      <c r="C749" s="1075"/>
      <c r="D749" s="1075"/>
      <c r="E749" s="652"/>
      <c r="F749" s="652"/>
      <c r="G749" s="652"/>
      <c r="H749" s="1075"/>
      <c r="I749" s="1075"/>
      <c r="J749" s="652"/>
      <c r="K749" s="652"/>
      <c r="L749" s="652"/>
      <c r="M749" s="1075"/>
      <c r="N749" s="1075"/>
      <c r="O749" s="652"/>
      <c r="P749" s="652"/>
      <c r="Q749" s="652"/>
      <c r="BA749" s="374"/>
      <c r="BB749" s="450"/>
      <c r="BC749" s="374"/>
      <c r="BD749" s="374"/>
      <c r="BE749" s="374"/>
      <c r="BF749" s="374"/>
      <c r="BG749" s="374"/>
      <c r="BH749" s="374"/>
      <c r="BI749" s="374"/>
      <c r="BJ749" s="374"/>
      <c r="BK749" s="374"/>
      <c r="BL749" s="374"/>
      <c r="BM749" s="374"/>
      <c r="BN749" s="374"/>
      <c r="BO749" s="374"/>
      <c r="BP749" s="374"/>
      <c r="BQ749" s="374"/>
      <c r="BR749" s="374"/>
      <c r="BS749" s="374"/>
      <c r="BT749" s="374"/>
      <c r="BU749" s="374"/>
      <c r="BV749" s="374"/>
      <c r="BW749" s="374"/>
      <c r="BX749" s="374"/>
      <c r="BY749" s="374"/>
      <c r="BZ749" s="374"/>
      <c r="CA749" s="374"/>
      <c r="CB749" s="374"/>
      <c r="CC749" s="374"/>
      <c r="CD749" s="374"/>
      <c r="CE749" s="374"/>
      <c r="CF749" s="374"/>
      <c r="CG749" s="374"/>
      <c r="CH749" s="374"/>
      <c r="CI749" s="374"/>
      <c r="CJ749" s="374"/>
      <c r="CK749" s="374"/>
      <c r="CL749" s="374"/>
      <c r="CM749" s="374"/>
      <c r="CN749" s="374"/>
      <c r="CO749" s="374"/>
      <c r="CP749" s="374"/>
      <c r="CQ749" s="374"/>
      <c r="CR749" s="374"/>
      <c r="CS749" s="374"/>
      <c r="CT749" s="374"/>
      <c r="CU749" s="374"/>
      <c r="CV749" s="374"/>
      <c r="CW749" s="374"/>
      <c r="CX749" s="374"/>
      <c r="CY749" s="374"/>
      <c r="CZ749" s="374"/>
    </row>
    <row r="750" ht="25.15" customHeight="true" x14ac:dyDescent="0.2">
      <c r="C750" s="1075"/>
      <c r="D750" s="1075"/>
      <c r="E750" s="652"/>
      <c r="F750" s="652"/>
      <c r="G750" s="652"/>
      <c r="H750" s="1075"/>
      <c r="I750" s="1075"/>
      <c r="J750" s="652"/>
      <c r="K750" s="652"/>
      <c r="L750" s="652"/>
      <c r="M750" s="1075"/>
      <c r="N750" s="1075"/>
      <c r="O750" s="652"/>
      <c r="P750" s="652"/>
      <c r="Q750" s="652"/>
      <c r="BA750" s="374"/>
      <c r="BB750" s="450"/>
      <c r="BC750" s="374"/>
      <c r="BD750" s="374"/>
      <c r="BE750" s="374"/>
      <c r="BF750" s="374"/>
      <c r="BG750" s="374"/>
      <c r="BH750" s="374"/>
      <c r="BI750" s="374"/>
      <c r="BJ750" s="374"/>
      <c r="BK750" s="374"/>
      <c r="BL750" s="374"/>
      <c r="BM750" s="374"/>
      <c r="BN750" s="374"/>
      <c r="BO750" s="374"/>
      <c r="BP750" s="374"/>
      <c r="BQ750" s="374"/>
      <c r="BR750" s="374"/>
      <c r="BS750" s="374"/>
      <c r="BT750" s="374"/>
      <c r="BU750" s="374"/>
      <c r="BV750" s="374"/>
      <c r="BW750" s="374"/>
      <c r="BX750" s="374"/>
      <c r="BY750" s="374"/>
      <c r="BZ750" s="374"/>
      <c r="CA750" s="374"/>
      <c r="CB750" s="374"/>
      <c r="CC750" s="374"/>
      <c r="CD750" s="374"/>
      <c r="CE750" s="374"/>
      <c r="CF750" s="374"/>
      <c r="CG750" s="374"/>
      <c r="CH750" s="374"/>
      <c r="CI750" s="374"/>
      <c r="CJ750" s="374"/>
      <c r="CK750" s="374"/>
      <c r="CL750" s="374"/>
      <c r="CM750" s="374"/>
      <c r="CN750" s="374"/>
      <c r="CO750" s="374"/>
      <c r="CP750" s="374"/>
      <c r="CQ750" s="374"/>
      <c r="CR750" s="374"/>
      <c r="CS750" s="374"/>
      <c r="CT750" s="374"/>
      <c r="CU750" s="374"/>
      <c r="CV750" s="374"/>
      <c r="CW750" s="374"/>
      <c r="CX750" s="374"/>
      <c r="CY750" s="374"/>
      <c r="CZ750" s="374"/>
    </row>
    <row r="751" ht="25.15" customHeight="true" x14ac:dyDescent="0.2">
      <c r="C751" s="1075"/>
      <c r="D751" s="1075"/>
      <c r="E751" s="652"/>
      <c r="F751" s="652"/>
      <c r="G751" s="652"/>
      <c r="H751" s="1075"/>
      <c r="I751" s="1075"/>
      <c r="J751" s="652"/>
      <c r="K751" s="652"/>
      <c r="L751" s="652"/>
      <c r="M751" s="1075"/>
      <c r="N751" s="1075"/>
      <c r="O751" s="652"/>
      <c r="P751" s="652"/>
      <c r="Q751" s="652"/>
      <c r="BA751" s="374"/>
      <c r="BB751" s="450"/>
      <c r="BC751" s="374"/>
      <c r="BD751" s="374"/>
      <c r="BE751" s="374"/>
      <c r="BF751" s="374"/>
      <c r="BG751" s="374"/>
      <c r="BH751" s="374"/>
      <c r="BI751" s="374"/>
      <c r="BJ751" s="374"/>
      <c r="BK751" s="374"/>
      <c r="BL751" s="374"/>
      <c r="BM751" s="374"/>
      <c r="BN751" s="374"/>
      <c r="BO751" s="374"/>
      <c r="BP751" s="374"/>
      <c r="BQ751" s="374"/>
      <c r="BR751" s="374"/>
      <c r="BS751" s="374"/>
      <c r="BT751" s="374"/>
      <c r="BU751" s="374"/>
      <c r="BV751" s="374"/>
      <c r="BW751" s="374"/>
      <c r="BX751" s="374"/>
      <c r="BY751" s="374"/>
      <c r="BZ751" s="374"/>
      <c r="CA751" s="374"/>
      <c r="CB751" s="374"/>
      <c r="CC751" s="374"/>
      <c r="CD751" s="374"/>
      <c r="CE751" s="374"/>
      <c r="CF751" s="374"/>
      <c r="CG751" s="374"/>
      <c r="CH751" s="374"/>
      <c r="CI751" s="374"/>
      <c r="CJ751" s="374"/>
      <c r="CK751" s="374"/>
      <c r="CL751" s="374"/>
      <c r="CM751" s="374"/>
      <c r="CN751" s="374"/>
      <c r="CO751" s="374"/>
      <c r="CP751" s="374"/>
      <c r="CQ751" s="374"/>
      <c r="CR751" s="374"/>
      <c r="CS751" s="374"/>
      <c r="CT751" s="374"/>
      <c r="CU751" s="374"/>
      <c r="CV751" s="374"/>
      <c r="CW751" s="374"/>
      <c r="CX751" s="374"/>
      <c r="CY751" s="374"/>
      <c r="CZ751" s="374"/>
    </row>
    <row r="752" ht="25.15" customHeight="true" x14ac:dyDescent="0.2">
      <c r="C752" s="1075"/>
      <c r="D752" s="1075"/>
      <c r="E752" s="652"/>
      <c r="F752" s="652"/>
      <c r="G752" s="652"/>
      <c r="H752" s="1075"/>
      <c r="I752" s="1075"/>
      <c r="J752" s="652"/>
      <c r="K752" s="652"/>
      <c r="L752" s="652"/>
      <c r="M752" s="1075"/>
      <c r="N752" s="1075"/>
      <c r="O752" s="652"/>
      <c r="P752" s="652"/>
      <c r="Q752" s="652"/>
      <c r="BA752" s="374"/>
      <c r="BB752" s="450"/>
      <c r="BC752" s="374"/>
      <c r="BD752" s="374"/>
      <c r="BE752" s="374"/>
      <c r="BF752" s="374"/>
      <c r="BG752" s="374"/>
      <c r="BH752" s="374"/>
      <c r="BI752" s="374"/>
      <c r="BJ752" s="374"/>
      <c r="BK752" s="374"/>
      <c r="BL752" s="374"/>
      <c r="BM752" s="374"/>
      <c r="BN752" s="374"/>
      <c r="BO752" s="374"/>
      <c r="BP752" s="374"/>
      <c r="BQ752" s="374"/>
      <c r="BR752" s="374"/>
      <c r="BS752" s="374"/>
      <c r="BT752" s="374"/>
      <c r="BU752" s="374"/>
      <c r="BV752" s="374"/>
      <c r="BW752" s="374"/>
      <c r="BX752" s="374"/>
      <c r="BY752" s="374"/>
      <c r="BZ752" s="374"/>
      <c r="CA752" s="374"/>
      <c r="CB752" s="374"/>
      <c r="CC752" s="374"/>
      <c r="CD752" s="374"/>
      <c r="CE752" s="374"/>
      <c r="CF752" s="374"/>
      <c r="CG752" s="374"/>
      <c r="CH752" s="374"/>
      <c r="CI752" s="374"/>
      <c r="CJ752" s="374"/>
      <c r="CK752" s="374"/>
      <c r="CL752" s="374"/>
      <c r="CM752" s="374"/>
      <c r="CN752" s="374"/>
      <c r="CO752" s="374"/>
      <c r="CP752" s="374"/>
      <c r="CQ752" s="374"/>
      <c r="CR752" s="374"/>
      <c r="CS752" s="374"/>
      <c r="CT752" s="374"/>
      <c r="CU752" s="374"/>
      <c r="CV752" s="374"/>
      <c r="CW752" s="374"/>
      <c r="CX752" s="374"/>
      <c r="CY752" s="374"/>
      <c r="CZ752" s="374"/>
    </row>
    <row r="753" ht="25.15" customHeight="true" x14ac:dyDescent="0.2">
      <c r="C753" s="1075"/>
      <c r="D753" s="1075"/>
      <c r="E753" s="652"/>
      <c r="F753" s="652"/>
      <c r="G753" s="652"/>
      <c r="H753" s="1075"/>
      <c r="I753" s="1075"/>
      <c r="J753" s="652"/>
      <c r="K753" s="652"/>
      <c r="L753" s="652"/>
      <c r="M753" s="1075"/>
      <c r="N753" s="1075"/>
      <c r="O753" s="652"/>
      <c r="P753" s="652"/>
      <c r="Q753" s="652"/>
      <c r="BA753" s="374"/>
      <c r="BB753" s="450"/>
      <c r="BC753" s="374"/>
      <c r="BD753" s="374"/>
      <c r="BE753" s="374"/>
      <c r="BF753" s="374"/>
      <c r="BG753" s="374"/>
      <c r="BH753" s="374"/>
      <c r="BI753" s="374"/>
      <c r="BJ753" s="374"/>
      <c r="BK753" s="374"/>
      <c r="BL753" s="374"/>
      <c r="BM753" s="374"/>
      <c r="BN753" s="374"/>
      <c r="BO753" s="374"/>
      <c r="BP753" s="374"/>
      <c r="BQ753" s="374"/>
      <c r="BR753" s="374"/>
      <c r="BS753" s="374"/>
      <c r="BT753" s="374"/>
      <c r="BU753" s="374"/>
      <c r="BV753" s="374"/>
      <c r="BW753" s="374"/>
      <c r="BX753" s="374"/>
      <c r="BY753" s="374"/>
      <c r="BZ753" s="374"/>
      <c r="CA753" s="374"/>
      <c r="CB753" s="374"/>
      <c r="CC753" s="374"/>
      <c r="CD753" s="374"/>
      <c r="CE753" s="374"/>
      <c r="CF753" s="374"/>
      <c r="CG753" s="374"/>
      <c r="CH753" s="374"/>
      <c r="CI753" s="374"/>
      <c r="CJ753" s="374"/>
      <c r="CK753" s="374"/>
      <c r="CL753" s="374"/>
      <c r="CM753" s="374"/>
      <c r="CN753" s="374"/>
      <c r="CO753" s="374"/>
      <c r="CP753" s="374"/>
      <c r="CQ753" s="374"/>
      <c r="CR753" s="374"/>
      <c r="CS753" s="374"/>
      <c r="CT753" s="374"/>
      <c r="CU753" s="374"/>
      <c r="CV753" s="374"/>
      <c r="CW753" s="374"/>
      <c r="CX753" s="374"/>
      <c r="CY753" s="374"/>
      <c r="CZ753" s="374"/>
    </row>
    <row r="754" ht="25.15" customHeight="true" x14ac:dyDescent="0.2">
      <c r="C754" s="1075"/>
      <c r="D754" s="1075"/>
      <c r="E754" s="652"/>
      <c r="F754" s="652"/>
      <c r="G754" s="652"/>
      <c r="H754" s="1075"/>
      <c r="I754" s="1075"/>
      <c r="J754" s="652"/>
      <c r="K754" s="652"/>
      <c r="L754" s="652"/>
      <c r="M754" s="1075"/>
      <c r="N754" s="1075"/>
      <c r="O754" s="652"/>
      <c r="P754" s="652"/>
      <c r="Q754" s="652"/>
      <c r="BA754" s="374"/>
      <c r="BB754" s="450"/>
      <c r="BC754" s="374"/>
      <c r="BD754" s="374"/>
      <c r="BE754" s="374"/>
      <c r="BF754" s="374"/>
      <c r="BG754" s="374"/>
      <c r="BH754" s="374"/>
      <c r="BI754" s="374"/>
      <c r="BJ754" s="374"/>
      <c r="BK754" s="374"/>
      <c r="BL754" s="374"/>
      <c r="BM754" s="374"/>
      <c r="BN754" s="374"/>
      <c r="BO754" s="374"/>
      <c r="BP754" s="374"/>
      <c r="BQ754" s="374"/>
      <c r="BR754" s="374"/>
      <c r="BS754" s="374"/>
      <c r="BT754" s="374"/>
      <c r="BU754" s="374"/>
      <c r="BV754" s="374"/>
      <c r="BW754" s="374"/>
      <c r="BX754" s="374"/>
      <c r="BY754" s="374"/>
      <c r="BZ754" s="374"/>
      <c r="CA754" s="374"/>
      <c r="CB754" s="374"/>
      <c r="CC754" s="374"/>
      <c r="CD754" s="374"/>
      <c r="CE754" s="374"/>
      <c r="CF754" s="374"/>
      <c r="CG754" s="374"/>
      <c r="CH754" s="374"/>
      <c r="CI754" s="374"/>
      <c r="CJ754" s="374"/>
      <c r="CK754" s="374"/>
      <c r="CL754" s="374"/>
      <c r="CM754" s="374"/>
      <c r="CN754" s="374"/>
      <c r="CO754" s="374"/>
      <c r="CP754" s="374"/>
      <c r="CQ754" s="374"/>
      <c r="CR754" s="374"/>
      <c r="CS754" s="374"/>
      <c r="CT754" s="374"/>
      <c r="CU754" s="374"/>
      <c r="CV754" s="374"/>
      <c r="CW754" s="374"/>
      <c r="CX754" s="374"/>
      <c r="CY754" s="374"/>
      <c r="CZ754" s="374"/>
    </row>
    <row r="755" ht="25.15" customHeight="true" x14ac:dyDescent="0.2">
      <c r="C755" s="1075"/>
      <c r="D755" s="1075"/>
      <c r="E755" s="652"/>
      <c r="F755" s="652"/>
      <c r="G755" s="652"/>
      <c r="H755" s="1075"/>
      <c r="I755" s="1075"/>
      <c r="J755" s="652"/>
      <c r="K755" s="652"/>
      <c r="L755" s="652"/>
      <c r="M755" s="1075"/>
      <c r="N755" s="1075"/>
      <c r="O755" s="652"/>
      <c r="P755" s="652"/>
      <c r="Q755" s="652"/>
      <c r="BA755" s="374"/>
      <c r="BB755" s="450"/>
      <c r="BC755" s="374"/>
      <c r="BD755" s="374"/>
      <c r="BE755" s="374"/>
      <c r="BF755" s="374"/>
      <c r="BG755" s="374"/>
      <c r="BH755" s="374"/>
      <c r="BI755" s="374"/>
      <c r="BJ755" s="374"/>
      <c r="BK755" s="374"/>
      <c r="BL755" s="374"/>
      <c r="BM755" s="374"/>
      <c r="BN755" s="374"/>
      <c r="BO755" s="374"/>
      <c r="BP755" s="374"/>
      <c r="BQ755" s="374"/>
      <c r="BR755" s="374"/>
      <c r="BS755" s="374"/>
      <c r="BT755" s="374"/>
      <c r="BU755" s="374"/>
      <c r="BV755" s="374"/>
      <c r="BW755" s="374"/>
      <c r="BX755" s="374"/>
      <c r="BY755" s="374"/>
      <c r="BZ755" s="374"/>
      <c r="CA755" s="374"/>
      <c r="CB755" s="374"/>
      <c r="CC755" s="374"/>
      <c r="CD755" s="374"/>
      <c r="CE755" s="374"/>
      <c r="CF755" s="374"/>
      <c r="CG755" s="374"/>
      <c r="CH755" s="374"/>
      <c r="CI755" s="374"/>
      <c r="CJ755" s="374"/>
      <c r="CK755" s="374"/>
      <c r="CL755" s="374"/>
      <c r="CM755" s="374"/>
      <c r="CN755" s="374"/>
      <c r="CO755" s="374"/>
      <c r="CP755" s="374"/>
      <c r="CQ755" s="374"/>
      <c r="CR755" s="374"/>
      <c r="CS755" s="374"/>
      <c r="CT755" s="374"/>
      <c r="CU755" s="374"/>
      <c r="CV755" s="374"/>
      <c r="CW755" s="374"/>
      <c r="CX755" s="374"/>
      <c r="CY755" s="374"/>
      <c r="CZ755" s="374"/>
    </row>
    <row r="756" ht="25.15" customHeight="true" x14ac:dyDescent="0.2">
      <c r="C756" s="1075"/>
      <c r="D756" s="1075"/>
      <c r="E756" s="652"/>
      <c r="F756" s="652"/>
      <c r="G756" s="652"/>
      <c r="H756" s="1075"/>
      <c r="I756" s="1075"/>
      <c r="J756" s="652"/>
      <c r="K756" s="652"/>
      <c r="L756" s="652"/>
      <c r="M756" s="1075"/>
      <c r="N756" s="1075"/>
      <c r="O756" s="652"/>
      <c r="P756" s="652"/>
      <c r="Q756" s="652"/>
      <c r="BA756" s="374"/>
      <c r="BB756" s="450"/>
      <c r="BC756" s="374"/>
      <c r="BD756" s="374"/>
      <c r="BE756" s="374"/>
      <c r="BF756" s="374"/>
      <c r="BG756" s="374"/>
      <c r="BH756" s="374"/>
      <c r="BI756" s="374"/>
      <c r="BJ756" s="374"/>
      <c r="BK756" s="374"/>
      <c r="BL756" s="374"/>
      <c r="BM756" s="374"/>
      <c r="BN756" s="374"/>
      <c r="BO756" s="374"/>
      <c r="BP756" s="374"/>
      <c r="BQ756" s="374"/>
      <c r="BR756" s="374"/>
      <c r="BS756" s="374"/>
      <c r="BT756" s="374"/>
      <c r="BU756" s="374"/>
      <c r="BV756" s="374"/>
      <c r="BW756" s="374"/>
      <c r="BX756" s="374"/>
      <c r="BY756" s="374"/>
      <c r="BZ756" s="374"/>
      <c r="CA756" s="374"/>
      <c r="CB756" s="374"/>
      <c r="CC756" s="374"/>
      <c r="CD756" s="374"/>
      <c r="CE756" s="374"/>
      <c r="CF756" s="374"/>
      <c r="CG756" s="374"/>
      <c r="CH756" s="374"/>
      <c r="CI756" s="374"/>
      <c r="CJ756" s="374"/>
      <c r="CK756" s="374"/>
      <c r="CL756" s="374"/>
      <c r="CM756" s="374"/>
      <c r="CN756" s="374"/>
      <c r="CO756" s="374"/>
      <c r="CP756" s="374"/>
      <c r="CQ756" s="374"/>
      <c r="CR756" s="374"/>
      <c r="CS756" s="374"/>
      <c r="CT756" s="374"/>
      <c r="CU756" s="374"/>
      <c r="CV756" s="374"/>
      <c r="CW756" s="374"/>
      <c r="CX756" s="374"/>
      <c r="CY756" s="374"/>
      <c r="CZ756" s="374"/>
    </row>
    <row r="757" ht="25.15" customHeight="true" x14ac:dyDescent="0.2">
      <c r="C757" s="1075"/>
      <c r="D757" s="1075"/>
      <c r="E757" s="652"/>
      <c r="F757" s="652"/>
      <c r="G757" s="652"/>
      <c r="H757" s="1075"/>
      <c r="I757" s="1075"/>
      <c r="J757" s="652"/>
      <c r="K757" s="652"/>
      <c r="L757" s="652"/>
      <c r="M757" s="1075"/>
      <c r="N757" s="1075"/>
      <c r="O757" s="652"/>
      <c r="P757" s="652"/>
      <c r="Q757" s="652"/>
      <c r="BA757" s="374"/>
      <c r="BB757" s="450"/>
      <c r="BC757" s="374"/>
      <c r="BD757" s="374"/>
      <c r="BE757" s="374"/>
      <c r="BF757" s="374"/>
      <c r="BG757" s="374"/>
      <c r="BH757" s="374"/>
      <c r="BI757" s="374"/>
      <c r="BJ757" s="374"/>
      <c r="BK757" s="374"/>
      <c r="BL757" s="374"/>
      <c r="BM757" s="374"/>
      <c r="BN757" s="374"/>
      <c r="BO757" s="374"/>
      <c r="BP757" s="374"/>
      <c r="BQ757" s="374"/>
      <c r="BR757" s="374"/>
      <c r="BS757" s="374"/>
      <c r="BT757" s="374"/>
      <c r="BU757" s="374"/>
      <c r="BV757" s="374"/>
      <c r="BW757" s="374"/>
      <c r="BX757" s="374"/>
      <c r="BY757" s="374"/>
      <c r="BZ757" s="374"/>
      <c r="CA757" s="374"/>
      <c r="CB757" s="374"/>
      <c r="CC757" s="374"/>
      <c r="CD757" s="374"/>
      <c r="CE757" s="374"/>
      <c r="CF757" s="374"/>
      <c r="CG757" s="374"/>
      <c r="CH757" s="374"/>
      <c r="CI757" s="374"/>
      <c r="CJ757" s="374"/>
      <c r="CK757" s="374"/>
      <c r="CL757" s="374"/>
      <c r="CM757" s="374"/>
      <c r="CN757" s="374"/>
      <c r="CO757" s="374"/>
      <c r="CP757" s="374"/>
      <c r="CQ757" s="374"/>
      <c r="CR757" s="374"/>
      <c r="CS757" s="374"/>
      <c r="CT757" s="374"/>
      <c r="CU757" s="374"/>
      <c r="CV757" s="374"/>
      <c r="CW757" s="374"/>
      <c r="CX757" s="374"/>
      <c r="CY757" s="374"/>
      <c r="CZ757" s="374"/>
    </row>
    <row r="758" ht="25.15" customHeight="true" x14ac:dyDescent="0.2">
      <c r="C758" s="1075"/>
      <c r="D758" s="1075"/>
      <c r="E758" s="652"/>
      <c r="F758" s="652"/>
      <c r="G758" s="652"/>
      <c r="H758" s="1075"/>
      <c r="I758" s="1075"/>
      <c r="J758" s="652"/>
      <c r="K758" s="652"/>
      <c r="L758" s="652"/>
      <c r="M758" s="1075"/>
      <c r="N758" s="1075"/>
      <c r="O758" s="652"/>
      <c r="P758" s="652"/>
      <c r="Q758" s="652"/>
      <c r="BA758" s="374"/>
      <c r="BB758" s="450"/>
      <c r="BC758" s="374"/>
      <c r="BD758" s="374"/>
      <c r="BE758" s="374"/>
      <c r="BF758" s="374"/>
      <c r="BG758" s="374"/>
      <c r="BH758" s="374"/>
      <c r="BI758" s="374"/>
      <c r="BJ758" s="374"/>
      <c r="BK758" s="374"/>
      <c r="BL758" s="374"/>
      <c r="BM758" s="374"/>
      <c r="BN758" s="374"/>
      <c r="BO758" s="374"/>
      <c r="BP758" s="374"/>
      <c r="BQ758" s="374"/>
      <c r="BR758" s="374"/>
      <c r="BS758" s="374"/>
      <c r="BT758" s="374"/>
      <c r="BU758" s="374"/>
      <c r="BV758" s="374"/>
      <c r="BW758" s="374"/>
      <c r="BX758" s="374"/>
      <c r="BY758" s="374"/>
      <c r="BZ758" s="374"/>
      <c r="CA758" s="374"/>
      <c r="CB758" s="374"/>
      <c r="CC758" s="374"/>
      <c r="CD758" s="374"/>
      <c r="CE758" s="374"/>
      <c r="CF758" s="374"/>
      <c r="CG758" s="374"/>
      <c r="CH758" s="374"/>
      <c r="CI758" s="374"/>
      <c r="CJ758" s="374"/>
      <c r="CK758" s="374"/>
      <c r="CL758" s="374"/>
      <c r="CM758" s="374"/>
      <c r="CN758" s="374"/>
      <c r="CO758" s="374"/>
      <c r="CP758" s="374"/>
      <c r="CQ758" s="374"/>
      <c r="CR758" s="374"/>
      <c r="CS758" s="374"/>
      <c r="CT758" s="374"/>
      <c r="CU758" s="374"/>
      <c r="CV758" s="374"/>
      <c r="CW758" s="374"/>
      <c r="CX758" s="374"/>
      <c r="CY758" s="374"/>
      <c r="CZ758" s="374"/>
    </row>
    <row r="759" ht="25.15" customHeight="true" x14ac:dyDescent="0.2">
      <c r="C759" s="1075"/>
      <c r="D759" s="1075"/>
      <c r="E759" s="652"/>
      <c r="F759" s="652"/>
      <c r="G759" s="652"/>
      <c r="H759" s="1075"/>
      <c r="I759" s="1075"/>
      <c r="J759" s="652"/>
      <c r="K759" s="652"/>
      <c r="L759" s="652"/>
      <c r="M759" s="1075"/>
      <c r="N759" s="1075"/>
      <c r="O759" s="652"/>
      <c r="P759" s="652"/>
      <c r="Q759" s="652"/>
      <c r="BA759" s="374"/>
      <c r="BB759" s="450"/>
      <c r="BC759" s="374"/>
      <c r="BD759" s="374"/>
      <c r="BE759" s="374"/>
      <c r="BF759" s="374"/>
      <c r="BG759" s="374"/>
      <c r="BH759" s="374"/>
      <c r="BI759" s="374"/>
      <c r="BJ759" s="374"/>
      <c r="BK759" s="374"/>
      <c r="BL759" s="374"/>
      <c r="BM759" s="374"/>
      <c r="BN759" s="374"/>
      <c r="BO759" s="374"/>
      <c r="BP759" s="374"/>
      <c r="BQ759" s="374"/>
      <c r="BR759" s="374"/>
      <c r="BS759" s="374"/>
      <c r="BT759" s="374"/>
      <c r="BU759" s="374"/>
      <c r="BV759" s="374"/>
      <c r="BW759" s="374"/>
      <c r="BX759" s="374"/>
      <c r="BY759" s="374"/>
      <c r="BZ759" s="374"/>
      <c r="CA759" s="374"/>
      <c r="CB759" s="374"/>
      <c r="CC759" s="374"/>
      <c r="CD759" s="374"/>
      <c r="CE759" s="374"/>
      <c r="CF759" s="374"/>
      <c r="CG759" s="374"/>
      <c r="CH759" s="374"/>
      <c r="CI759" s="374"/>
      <c r="CJ759" s="374"/>
      <c r="CK759" s="374"/>
      <c r="CL759" s="374"/>
      <c r="CM759" s="374"/>
      <c r="CN759" s="374"/>
      <c r="CO759" s="374"/>
      <c r="CP759" s="374"/>
      <c r="CQ759" s="374"/>
      <c r="CR759" s="374"/>
      <c r="CS759" s="374"/>
      <c r="CT759" s="374"/>
      <c r="CU759" s="374"/>
      <c r="CV759" s="374"/>
      <c r="CW759" s="374"/>
      <c r="CX759" s="374"/>
      <c r="CY759" s="374"/>
      <c r="CZ759" s="374"/>
    </row>
    <row r="760" ht="25.15" customHeight="true" x14ac:dyDescent="0.2">
      <c r="C760" s="1075"/>
      <c r="D760" s="1075"/>
      <c r="E760" s="652"/>
      <c r="F760" s="652"/>
      <c r="G760" s="652"/>
      <c r="H760" s="1075"/>
      <c r="I760" s="1075"/>
      <c r="J760" s="652"/>
      <c r="K760" s="652"/>
      <c r="L760" s="652"/>
      <c r="M760" s="1075"/>
      <c r="N760" s="1075"/>
      <c r="O760" s="652"/>
      <c r="P760" s="652"/>
      <c r="Q760" s="652"/>
      <c r="BA760" s="374"/>
      <c r="BB760" s="450"/>
      <c r="BC760" s="374"/>
      <c r="BD760" s="374"/>
      <c r="BE760" s="374"/>
      <c r="BF760" s="374"/>
      <c r="BG760" s="374"/>
      <c r="BH760" s="374"/>
      <c r="BI760" s="374"/>
      <c r="BJ760" s="374"/>
      <c r="BK760" s="374"/>
      <c r="BL760" s="374"/>
      <c r="BM760" s="374"/>
      <c r="BN760" s="374"/>
      <c r="BO760" s="374"/>
      <c r="BP760" s="374"/>
      <c r="BQ760" s="374"/>
      <c r="BR760" s="374"/>
      <c r="BS760" s="374"/>
      <c r="BT760" s="374"/>
      <c r="BU760" s="374"/>
      <c r="BV760" s="374"/>
      <c r="BW760" s="374"/>
      <c r="BX760" s="374"/>
      <c r="BY760" s="374"/>
      <c r="BZ760" s="374"/>
      <c r="CA760" s="374"/>
      <c r="CB760" s="374"/>
      <c r="CC760" s="374"/>
      <c r="CD760" s="374"/>
      <c r="CE760" s="374"/>
      <c r="CF760" s="374"/>
      <c r="CG760" s="374"/>
      <c r="CH760" s="374"/>
      <c r="CI760" s="374"/>
      <c r="CJ760" s="374"/>
      <c r="CK760" s="374"/>
      <c r="CL760" s="374"/>
      <c r="CM760" s="374"/>
      <c r="CN760" s="374"/>
      <c r="CO760" s="374"/>
      <c r="CP760" s="374"/>
      <c r="CQ760" s="374"/>
      <c r="CR760" s="374"/>
      <c r="CS760" s="374"/>
      <c r="CT760" s="374"/>
      <c r="CU760" s="374"/>
      <c r="CV760" s="374"/>
      <c r="CW760" s="374"/>
      <c r="CX760" s="374"/>
      <c r="CY760" s="374"/>
      <c r="CZ760" s="374"/>
    </row>
    <row r="761" ht="25.15" customHeight="true" x14ac:dyDescent="0.2">
      <c r="C761" s="1075"/>
      <c r="D761" s="1075"/>
      <c r="E761" s="652"/>
      <c r="F761" s="652"/>
      <c r="G761" s="652"/>
      <c r="H761" s="1075"/>
      <c r="I761" s="1075"/>
      <c r="J761" s="652"/>
      <c r="K761" s="652"/>
      <c r="L761" s="652"/>
      <c r="M761" s="1075"/>
      <c r="N761" s="1075"/>
      <c r="O761" s="652"/>
      <c r="P761" s="652"/>
      <c r="Q761" s="652"/>
      <c r="BA761" s="374"/>
      <c r="BB761" s="450"/>
      <c r="BC761" s="374"/>
      <c r="BD761" s="374"/>
      <c r="BE761" s="374"/>
      <c r="BF761" s="374"/>
      <c r="BG761" s="374"/>
      <c r="BH761" s="374"/>
      <c r="BI761" s="374"/>
      <c r="BJ761" s="374"/>
      <c r="BK761" s="374"/>
      <c r="BL761" s="374"/>
      <c r="BM761" s="374"/>
      <c r="BN761" s="374"/>
      <c r="BO761" s="374"/>
      <c r="BP761" s="374"/>
      <c r="BQ761" s="374"/>
      <c r="BR761" s="374"/>
      <c r="BS761" s="374"/>
      <c r="BT761" s="374"/>
      <c r="BU761" s="374"/>
      <c r="BV761" s="374"/>
      <c r="BW761" s="374"/>
      <c r="BX761" s="374"/>
      <c r="BY761" s="374"/>
      <c r="BZ761" s="374"/>
      <c r="CA761" s="374"/>
      <c r="CB761" s="374"/>
      <c r="CC761" s="374"/>
      <c r="CD761" s="374"/>
      <c r="CE761" s="374"/>
      <c r="CF761" s="374"/>
      <c r="CG761" s="374"/>
      <c r="CH761" s="374"/>
      <c r="CI761" s="374"/>
      <c r="CJ761" s="374"/>
      <c r="CK761" s="374"/>
      <c r="CL761" s="374"/>
      <c r="CM761" s="374"/>
      <c r="CN761" s="374"/>
      <c r="CO761" s="374"/>
      <c r="CP761" s="374"/>
      <c r="CQ761" s="374"/>
      <c r="CR761" s="374"/>
      <c r="CS761" s="374"/>
      <c r="CT761" s="374"/>
      <c r="CU761" s="374"/>
      <c r="CV761" s="374"/>
      <c r="CW761" s="374"/>
      <c r="CX761" s="374"/>
      <c r="CY761" s="374"/>
      <c r="CZ761" s="374"/>
    </row>
    <row r="762" ht="25.15" customHeight="true" x14ac:dyDescent="0.2">
      <c r="C762" s="1075"/>
      <c r="D762" s="1075"/>
      <c r="E762" s="652"/>
      <c r="F762" s="652"/>
      <c r="G762" s="652"/>
      <c r="H762" s="1075"/>
      <c r="I762" s="1075"/>
      <c r="J762" s="652"/>
      <c r="K762" s="652"/>
      <c r="L762" s="652"/>
      <c r="M762" s="1075"/>
      <c r="N762" s="1075"/>
      <c r="O762" s="652"/>
      <c r="P762" s="652"/>
      <c r="Q762" s="652"/>
      <c r="BA762" s="374"/>
      <c r="BB762" s="450"/>
      <c r="BC762" s="374"/>
      <c r="BD762" s="374"/>
      <c r="BE762" s="374"/>
      <c r="BF762" s="374"/>
      <c r="BG762" s="374"/>
      <c r="BH762" s="374"/>
      <c r="BI762" s="374"/>
      <c r="BJ762" s="374"/>
      <c r="BK762" s="374"/>
      <c r="BL762" s="374"/>
      <c r="BM762" s="374"/>
      <c r="BN762" s="374"/>
      <c r="BO762" s="374"/>
      <c r="BP762" s="374"/>
      <c r="BQ762" s="374"/>
      <c r="BR762" s="374"/>
      <c r="BS762" s="374"/>
      <c r="BT762" s="374"/>
      <c r="BU762" s="374"/>
      <c r="BV762" s="374"/>
      <c r="BW762" s="374"/>
      <c r="BX762" s="374"/>
      <c r="BY762" s="374"/>
      <c r="BZ762" s="374"/>
      <c r="CA762" s="374"/>
      <c r="CB762" s="374"/>
      <c r="CC762" s="374"/>
      <c r="CD762" s="374"/>
      <c r="CE762" s="374"/>
      <c r="CF762" s="374"/>
      <c r="CG762" s="374"/>
      <c r="CH762" s="374"/>
      <c r="CI762" s="374"/>
      <c r="CJ762" s="374"/>
      <c r="CK762" s="374"/>
      <c r="CL762" s="374"/>
      <c r="CM762" s="374"/>
      <c r="CN762" s="374"/>
      <c r="CO762" s="374"/>
      <c r="CP762" s="374"/>
      <c r="CQ762" s="374"/>
      <c r="CR762" s="374"/>
      <c r="CS762" s="374"/>
      <c r="CT762" s="374"/>
      <c r="CU762" s="374"/>
      <c r="CV762" s="374"/>
      <c r="CW762" s="374"/>
      <c r="CX762" s="374"/>
      <c r="CY762" s="374"/>
      <c r="CZ762" s="374"/>
    </row>
    <row r="763" ht="25.15" customHeight="true" x14ac:dyDescent="0.2">
      <c r="C763" s="1075"/>
      <c r="D763" s="1075"/>
      <c r="E763" s="652"/>
      <c r="F763" s="652"/>
      <c r="G763" s="652"/>
      <c r="H763" s="1075"/>
      <c r="I763" s="1075"/>
      <c r="J763" s="652"/>
      <c r="K763" s="652"/>
      <c r="L763" s="652"/>
      <c r="M763" s="1075"/>
      <c r="N763" s="1075"/>
      <c r="O763" s="652"/>
      <c r="P763" s="652"/>
      <c r="Q763" s="652"/>
      <c r="BA763" s="374"/>
      <c r="BB763" s="450"/>
      <c r="BC763" s="374"/>
      <c r="BD763" s="374"/>
      <c r="BE763" s="374"/>
      <c r="BF763" s="374"/>
      <c r="BG763" s="374"/>
      <c r="BH763" s="374"/>
      <c r="BI763" s="374"/>
      <c r="BJ763" s="374"/>
      <c r="BK763" s="374"/>
      <c r="BL763" s="374"/>
      <c r="BM763" s="374"/>
      <c r="BN763" s="374"/>
      <c r="BO763" s="374"/>
      <c r="BP763" s="374"/>
      <c r="BQ763" s="374"/>
      <c r="BR763" s="374"/>
      <c r="BS763" s="374"/>
      <c r="BT763" s="374"/>
      <c r="BU763" s="374"/>
      <c r="BV763" s="374"/>
      <c r="BW763" s="374"/>
      <c r="BX763" s="374"/>
      <c r="BY763" s="374"/>
      <c r="BZ763" s="374"/>
      <c r="CA763" s="374"/>
      <c r="CB763" s="374"/>
      <c r="CC763" s="374"/>
      <c r="CD763" s="374"/>
      <c r="CE763" s="374"/>
      <c r="CF763" s="374"/>
      <c r="CG763" s="374"/>
      <c r="CH763" s="374"/>
      <c r="CI763" s="374"/>
      <c r="CJ763" s="374"/>
      <c r="CK763" s="374"/>
      <c r="CL763" s="374"/>
      <c r="CM763" s="374"/>
      <c r="CN763" s="374"/>
      <c r="CO763" s="374"/>
      <c r="CP763" s="374"/>
      <c r="CQ763" s="374"/>
      <c r="CR763" s="374"/>
      <c r="CS763" s="374"/>
      <c r="CT763" s="374"/>
      <c r="CU763" s="374"/>
      <c r="CV763" s="374"/>
      <c r="CW763" s="374"/>
      <c r="CX763" s="374"/>
      <c r="CY763" s="374"/>
      <c r="CZ763" s="374"/>
    </row>
    <row r="764" ht="25.15" customHeight="true" x14ac:dyDescent="0.2">
      <c r="C764" s="1075"/>
      <c r="D764" s="1075"/>
      <c r="E764" s="652"/>
      <c r="F764" s="652"/>
      <c r="G764" s="652"/>
      <c r="H764" s="1075"/>
      <c r="I764" s="1075"/>
      <c r="J764" s="652"/>
      <c r="K764" s="652"/>
      <c r="L764" s="652"/>
      <c r="M764" s="1075"/>
      <c r="N764" s="1075"/>
      <c r="O764" s="652"/>
      <c r="P764" s="652"/>
      <c r="Q764" s="652"/>
      <c r="BA764" s="374"/>
      <c r="BB764" s="450"/>
      <c r="BC764" s="374"/>
      <c r="BD764" s="374"/>
      <c r="BE764" s="374"/>
      <c r="BF764" s="374"/>
      <c r="BG764" s="374"/>
      <c r="BH764" s="374"/>
      <c r="BI764" s="374"/>
      <c r="BJ764" s="374"/>
      <c r="BK764" s="374"/>
      <c r="BL764" s="374"/>
      <c r="BM764" s="374"/>
      <c r="BN764" s="374"/>
      <c r="BO764" s="374"/>
      <c r="BP764" s="374"/>
      <c r="BQ764" s="374"/>
      <c r="BR764" s="374"/>
      <c r="BS764" s="374"/>
      <c r="BT764" s="374"/>
      <c r="BU764" s="374"/>
      <c r="BV764" s="374"/>
      <c r="BW764" s="374"/>
      <c r="BX764" s="374"/>
      <c r="BY764" s="374"/>
      <c r="BZ764" s="374"/>
      <c r="CA764" s="374"/>
      <c r="CB764" s="374"/>
      <c r="CC764" s="374"/>
      <c r="CD764" s="374"/>
      <c r="CE764" s="374"/>
      <c r="CF764" s="374"/>
      <c r="CG764" s="374"/>
      <c r="CH764" s="374"/>
      <c r="CI764" s="374"/>
      <c r="CJ764" s="374"/>
      <c r="CK764" s="374"/>
      <c r="CL764" s="374"/>
      <c r="CM764" s="374"/>
      <c r="CN764" s="374"/>
      <c r="CO764" s="374"/>
      <c r="CP764" s="374"/>
      <c r="CQ764" s="374"/>
      <c r="CR764" s="374"/>
      <c r="CS764" s="374"/>
      <c r="CT764" s="374"/>
      <c r="CU764" s="374"/>
      <c r="CV764" s="374"/>
      <c r="CW764" s="374"/>
      <c r="CX764" s="374"/>
      <c r="CY764" s="374"/>
      <c r="CZ764" s="374"/>
    </row>
    <row r="765" ht="25.15" customHeight="true" x14ac:dyDescent="0.2">
      <c r="C765" s="1075"/>
      <c r="D765" s="1075"/>
      <c r="E765" s="652"/>
      <c r="F765" s="652"/>
      <c r="G765" s="652"/>
      <c r="H765" s="1075"/>
      <c r="I765" s="1075"/>
      <c r="J765" s="652"/>
      <c r="K765" s="652"/>
      <c r="L765" s="652"/>
      <c r="M765" s="1075"/>
      <c r="N765" s="1075"/>
      <c r="O765" s="652"/>
      <c r="P765" s="652"/>
      <c r="Q765" s="652"/>
      <c r="BA765" s="374"/>
      <c r="BB765" s="450"/>
      <c r="BC765" s="374"/>
      <c r="BD765" s="374"/>
      <c r="BE765" s="374"/>
      <c r="BF765" s="374"/>
      <c r="BG765" s="374"/>
      <c r="BH765" s="374"/>
      <c r="BI765" s="374"/>
      <c r="BJ765" s="374"/>
      <c r="BK765" s="374"/>
      <c r="BL765" s="374"/>
      <c r="BM765" s="374"/>
      <c r="BN765" s="374"/>
      <c r="BO765" s="374"/>
      <c r="BP765" s="374"/>
      <c r="BQ765" s="374"/>
      <c r="BR765" s="374"/>
      <c r="BS765" s="374"/>
      <c r="BT765" s="374"/>
      <c r="BU765" s="374"/>
      <c r="BV765" s="374"/>
      <c r="BW765" s="374"/>
      <c r="BX765" s="374"/>
      <c r="BY765" s="374"/>
      <c r="BZ765" s="374"/>
      <c r="CA765" s="374"/>
      <c r="CB765" s="374"/>
      <c r="CC765" s="374"/>
      <c r="CD765" s="374"/>
      <c r="CE765" s="374"/>
      <c r="CF765" s="374"/>
      <c r="CG765" s="374"/>
      <c r="CH765" s="374"/>
      <c r="CI765" s="374"/>
      <c r="CJ765" s="374"/>
      <c r="CK765" s="374"/>
      <c r="CL765" s="374"/>
      <c r="CM765" s="374"/>
      <c r="CN765" s="374"/>
      <c r="CO765" s="374"/>
      <c r="CP765" s="374"/>
      <c r="CQ765" s="374"/>
      <c r="CR765" s="374"/>
      <c r="CS765" s="374"/>
      <c r="CT765" s="374"/>
      <c r="CU765" s="374"/>
      <c r="CV765" s="374"/>
      <c r="CW765" s="374"/>
      <c r="CX765" s="374"/>
      <c r="CY765" s="374"/>
      <c r="CZ765" s="374"/>
    </row>
    <row r="766" ht="25.15" customHeight="true" x14ac:dyDescent="0.2">
      <c r="C766" s="1075"/>
      <c r="D766" s="1075"/>
      <c r="E766" s="652"/>
      <c r="F766" s="652"/>
      <c r="G766" s="652"/>
      <c r="H766" s="1075"/>
      <c r="I766" s="1075"/>
      <c r="J766" s="652"/>
      <c r="K766" s="652"/>
      <c r="L766" s="652"/>
      <c r="M766" s="1075"/>
      <c r="N766" s="1075"/>
      <c r="O766" s="652"/>
      <c r="P766" s="652"/>
      <c r="Q766" s="652"/>
      <c r="BA766" s="374"/>
      <c r="BB766" s="450"/>
      <c r="BC766" s="374"/>
      <c r="BD766" s="374"/>
      <c r="BE766" s="374"/>
      <c r="BF766" s="374"/>
      <c r="BG766" s="374"/>
      <c r="BH766" s="374"/>
      <c r="BI766" s="374"/>
      <c r="BJ766" s="374"/>
      <c r="BK766" s="374"/>
      <c r="BL766" s="374"/>
      <c r="BM766" s="374"/>
      <c r="BN766" s="374"/>
      <c r="BO766" s="374"/>
      <c r="BP766" s="374"/>
      <c r="BQ766" s="374"/>
      <c r="BR766" s="374"/>
      <c r="BS766" s="374"/>
      <c r="BT766" s="374"/>
      <c r="BU766" s="374"/>
      <c r="BV766" s="374"/>
      <c r="BW766" s="374"/>
      <c r="BX766" s="374"/>
      <c r="BY766" s="374"/>
      <c r="BZ766" s="374"/>
      <c r="CA766" s="374"/>
      <c r="CB766" s="374"/>
      <c r="CC766" s="374"/>
      <c r="CD766" s="374"/>
      <c r="CE766" s="374"/>
      <c r="CF766" s="374"/>
      <c r="CG766" s="374"/>
      <c r="CH766" s="374"/>
      <c r="CI766" s="374"/>
      <c r="CJ766" s="374"/>
      <c r="CK766" s="374"/>
      <c r="CL766" s="374"/>
      <c r="CM766" s="374"/>
      <c r="CN766" s="374"/>
      <c r="CO766" s="374"/>
      <c r="CP766" s="374"/>
      <c r="CQ766" s="374"/>
      <c r="CR766" s="374"/>
      <c r="CS766" s="374"/>
      <c r="CT766" s="374"/>
      <c r="CU766" s="374"/>
      <c r="CV766" s="374"/>
      <c r="CW766" s="374"/>
      <c r="CX766" s="374"/>
      <c r="CY766" s="374"/>
      <c r="CZ766" s="374"/>
    </row>
    <row r="767" ht="25.15" customHeight="true" x14ac:dyDescent="0.2">
      <c r="C767" s="1075"/>
      <c r="D767" s="1075"/>
      <c r="E767" s="652"/>
      <c r="F767" s="652"/>
      <c r="G767" s="652"/>
      <c r="H767" s="1075"/>
      <c r="I767" s="1075"/>
      <c r="J767" s="652"/>
      <c r="K767" s="652"/>
      <c r="L767" s="652"/>
      <c r="M767" s="1075"/>
      <c r="N767" s="1075"/>
      <c r="O767" s="652"/>
      <c r="P767" s="652"/>
      <c r="Q767" s="652"/>
      <c r="BA767" s="374"/>
      <c r="BB767" s="450"/>
      <c r="BC767" s="374"/>
      <c r="BD767" s="374"/>
      <c r="BE767" s="374"/>
      <c r="BF767" s="374"/>
      <c r="BG767" s="374"/>
      <c r="BH767" s="374"/>
      <c r="BI767" s="374"/>
      <c r="BJ767" s="374"/>
      <c r="BK767" s="374"/>
      <c r="BL767" s="374"/>
      <c r="BM767" s="374"/>
      <c r="BN767" s="374"/>
      <c r="BO767" s="374"/>
      <c r="BP767" s="374"/>
      <c r="BQ767" s="374"/>
      <c r="BR767" s="374"/>
      <c r="BS767" s="374"/>
      <c r="BT767" s="374"/>
      <c r="BU767" s="374"/>
      <c r="BV767" s="374"/>
      <c r="BW767" s="374"/>
      <c r="BX767" s="374"/>
      <c r="BY767" s="374"/>
      <c r="BZ767" s="374"/>
      <c r="CA767" s="374"/>
      <c r="CB767" s="374"/>
      <c r="CC767" s="374"/>
      <c r="CD767" s="374"/>
      <c r="CE767" s="374"/>
      <c r="CF767" s="374"/>
      <c r="CG767" s="374"/>
      <c r="CH767" s="374"/>
      <c r="CI767" s="374"/>
      <c r="CJ767" s="374"/>
      <c r="CK767" s="374"/>
      <c r="CL767" s="374"/>
      <c r="CM767" s="374"/>
      <c r="CN767" s="374"/>
      <c r="CO767" s="374"/>
      <c r="CP767" s="374"/>
      <c r="CQ767" s="374"/>
      <c r="CR767" s="374"/>
      <c r="CS767" s="374"/>
      <c r="CT767" s="374"/>
      <c r="CU767" s="374"/>
      <c r="CV767" s="374"/>
      <c r="CW767" s="374"/>
      <c r="CX767" s="374"/>
      <c r="CY767" s="374"/>
      <c r="CZ767" s="374"/>
    </row>
    <row r="768" ht="25.15" customHeight="true" x14ac:dyDescent="0.2">
      <c r="C768" s="1075"/>
      <c r="D768" s="1075"/>
      <c r="E768" s="652"/>
      <c r="F768" s="652"/>
      <c r="G768" s="652"/>
      <c r="H768" s="1075"/>
      <c r="I768" s="1075"/>
      <c r="J768" s="652"/>
      <c r="K768" s="652"/>
      <c r="L768" s="652"/>
      <c r="M768" s="1075"/>
      <c r="N768" s="1075"/>
      <c r="O768" s="652"/>
      <c r="P768" s="652"/>
      <c r="Q768" s="652"/>
      <c r="BA768" s="372"/>
      <c r="BB768" s="451"/>
      <c r="BC768" s="372"/>
      <c r="BD768" s="372"/>
      <c r="BE768" s="372"/>
      <c r="BF768" s="372"/>
      <c r="BG768" s="372"/>
      <c r="BH768" s="372"/>
      <c r="BI768" s="372"/>
      <c r="BJ768" s="372"/>
      <c r="BK768" s="372"/>
      <c r="BL768" s="372"/>
      <c r="BM768" s="372"/>
      <c r="BN768" s="372"/>
      <c r="BO768" s="372"/>
      <c r="BP768" s="372"/>
      <c r="BQ768" s="372"/>
      <c r="BR768" s="372"/>
      <c r="BS768" s="372"/>
      <c r="BT768" s="372"/>
      <c r="BU768" s="372"/>
      <c r="BV768" s="372"/>
      <c r="BW768" s="372"/>
      <c r="BX768" s="372"/>
      <c r="BY768" s="372"/>
      <c r="BZ768" s="372"/>
      <c r="CA768" s="372"/>
      <c r="CB768" s="372"/>
      <c r="CC768" s="372"/>
      <c r="CD768" s="372"/>
      <c r="CE768" s="372"/>
      <c r="CF768" s="372"/>
      <c r="CG768" s="372"/>
      <c r="CH768" s="372"/>
      <c r="CI768" s="372"/>
      <c r="CJ768" s="372"/>
      <c r="CK768" s="372"/>
      <c r="CL768" s="372"/>
      <c r="CM768" s="372"/>
      <c r="CN768" s="372"/>
      <c r="CO768" s="372"/>
      <c r="CP768" s="372"/>
      <c r="CQ768" s="372"/>
      <c r="CR768" s="372"/>
      <c r="CS768" s="372"/>
      <c r="CT768" s="372"/>
      <c r="CU768" s="372"/>
      <c r="CV768" s="372"/>
      <c r="CW768" s="372"/>
      <c r="CX768" s="372"/>
      <c r="CY768" s="372"/>
      <c r="CZ768" s="372"/>
    </row>
    <row r="769" ht="25.15" customHeight="true" x14ac:dyDescent="0.2">
      <c r="C769" s="1075"/>
      <c r="D769" s="1075"/>
      <c r="E769" s="652"/>
      <c r="F769" s="652"/>
      <c r="G769" s="652"/>
      <c r="H769" s="1075"/>
      <c r="I769" s="1075"/>
      <c r="J769" s="652"/>
      <c r="K769" s="652"/>
      <c r="L769" s="652"/>
      <c r="M769" s="1075"/>
      <c r="N769" s="1075"/>
      <c r="O769" s="652"/>
      <c r="P769" s="652"/>
      <c r="Q769" s="652"/>
      <c r="BA769" s="372"/>
      <c r="BB769" s="451"/>
      <c r="BC769" s="372"/>
      <c r="BD769" s="372"/>
      <c r="BE769" s="372"/>
      <c r="BF769" s="372"/>
      <c r="BG769" s="372"/>
      <c r="BH769" s="372"/>
      <c r="BI769" s="372"/>
      <c r="BJ769" s="372"/>
      <c r="BK769" s="372"/>
      <c r="BL769" s="372"/>
      <c r="BM769" s="372"/>
      <c r="BN769" s="372"/>
      <c r="BO769" s="372"/>
      <c r="BP769" s="372"/>
      <c r="BQ769" s="372"/>
      <c r="BR769" s="372"/>
      <c r="BS769" s="372"/>
      <c r="BT769" s="372"/>
      <c r="BU769" s="372"/>
      <c r="BV769" s="372"/>
      <c r="BW769" s="372"/>
      <c r="BX769" s="372"/>
      <c r="BY769" s="372"/>
      <c r="BZ769" s="372"/>
      <c r="CA769" s="372"/>
      <c r="CB769" s="372"/>
      <c r="CC769" s="372"/>
      <c r="CD769" s="372"/>
      <c r="CE769" s="372"/>
      <c r="CF769" s="372"/>
      <c r="CG769" s="372"/>
      <c r="CH769" s="372"/>
      <c r="CI769" s="372"/>
      <c r="CJ769" s="372"/>
      <c r="CK769" s="372"/>
      <c r="CL769" s="372"/>
      <c r="CM769" s="372"/>
      <c r="CN769" s="372"/>
      <c r="CO769" s="372"/>
      <c r="CP769" s="372"/>
      <c r="CQ769" s="372"/>
      <c r="CR769" s="372"/>
      <c r="CS769" s="372"/>
      <c r="CT769" s="372"/>
      <c r="CU769" s="372"/>
      <c r="CV769" s="372"/>
      <c r="CW769" s="372"/>
      <c r="CX769" s="372"/>
      <c r="CY769" s="372"/>
      <c r="CZ769" s="372"/>
    </row>
    <row r="770" ht="25.15" customHeight="true" x14ac:dyDescent="0.2">
      <c r="C770" s="1075"/>
      <c r="D770" s="1075"/>
      <c r="E770" s="652"/>
      <c r="F770" s="652"/>
      <c r="G770" s="652"/>
      <c r="H770" s="1075"/>
      <c r="I770" s="1075"/>
      <c r="J770" s="652"/>
      <c r="K770" s="652"/>
      <c r="L770" s="652"/>
      <c r="M770" s="1075"/>
      <c r="N770" s="1075"/>
      <c r="O770" s="652"/>
      <c r="P770" s="652"/>
      <c r="Q770" s="652"/>
      <c r="BA770" s="372"/>
      <c r="BB770" s="451"/>
      <c r="BC770" s="372"/>
      <c r="BD770" s="372"/>
      <c r="BE770" s="372"/>
      <c r="BF770" s="372"/>
      <c r="BG770" s="372"/>
      <c r="BH770" s="372"/>
      <c r="BI770" s="372"/>
      <c r="BJ770" s="372"/>
      <c r="BK770" s="372"/>
      <c r="BL770" s="372"/>
      <c r="BM770" s="372"/>
      <c r="BN770" s="372"/>
      <c r="BO770" s="372"/>
      <c r="BP770" s="372"/>
      <c r="BQ770" s="372"/>
      <c r="BR770" s="372"/>
      <c r="BS770" s="372"/>
      <c r="BT770" s="372"/>
      <c r="BU770" s="372"/>
      <c r="BV770" s="372"/>
      <c r="BW770" s="372"/>
      <c r="BX770" s="372"/>
      <c r="BY770" s="372"/>
      <c r="BZ770" s="372"/>
      <c r="CA770" s="372"/>
      <c r="CB770" s="372"/>
      <c r="CC770" s="372"/>
      <c r="CD770" s="372"/>
      <c r="CE770" s="372"/>
      <c r="CF770" s="372"/>
      <c r="CG770" s="372"/>
      <c r="CH770" s="372"/>
      <c r="CI770" s="372"/>
      <c r="CJ770" s="372"/>
      <c r="CK770" s="372"/>
      <c r="CL770" s="372"/>
      <c r="CM770" s="372"/>
      <c r="CN770" s="372"/>
      <c r="CO770" s="372"/>
      <c r="CP770" s="372"/>
      <c r="CQ770" s="372"/>
      <c r="CR770" s="372"/>
      <c r="CS770" s="372"/>
      <c r="CT770" s="372"/>
      <c r="CU770" s="372"/>
      <c r="CV770" s="372"/>
      <c r="CW770" s="372"/>
      <c r="CX770" s="372"/>
      <c r="CY770" s="372"/>
      <c r="CZ770" s="372"/>
    </row>
    <row r="771" ht="25.15" customHeight="true" x14ac:dyDescent="0.2">
      <c r="C771" s="1075"/>
      <c r="D771" s="1075"/>
      <c r="E771" s="652"/>
      <c r="F771" s="652"/>
      <c r="G771" s="652"/>
      <c r="H771" s="1075"/>
      <c r="I771" s="1075"/>
      <c r="J771" s="652"/>
      <c r="K771" s="652"/>
      <c r="L771" s="652"/>
      <c r="M771" s="1075"/>
      <c r="N771" s="1075"/>
      <c r="O771" s="652"/>
      <c r="P771" s="652"/>
      <c r="Q771" s="652"/>
      <c r="BA771" s="372"/>
      <c r="BB771" s="451"/>
      <c r="BC771" s="372"/>
      <c r="BD771" s="372"/>
      <c r="BE771" s="372"/>
      <c r="BF771" s="372"/>
      <c r="BG771" s="372"/>
      <c r="BH771" s="372"/>
      <c r="BI771" s="372"/>
      <c r="BJ771" s="372"/>
      <c r="BK771" s="372"/>
      <c r="BL771" s="372"/>
      <c r="BM771" s="372"/>
      <c r="BN771" s="372"/>
      <c r="BO771" s="372"/>
      <c r="BP771" s="372"/>
      <c r="BQ771" s="372"/>
      <c r="BR771" s="372"/>
      <c r="BS771" s="372"/>
      <c r="BT771" s="372"/>
      <c r="BU771" s="372"/>
      <c r="BV771" s="372"/>
      <c r="BW771" s="372"/>
      <c r="BX771" s="372"/>
      <c r="BY771" s="372"/>
      <c r="BZ771" s="372"/>
      <c r="CA771" s="372"/>
      <c r="CB771" s="372"/>
      <c r="CC771" s="372"/>
      <c r="CD771" s="372"/>
      <c r="CE771" s="372"/>
      <c r="CF771" s="372"/>
      <c r="CG771" s="372"/>
      <c r="CH771" s="372"/>
      <c r="CI771" s="372"/>
      <c r="CJ771" s="372"/>
      <c r="CK771" s="372"/>
      <c r="CL771" s="372"/>
      <c r="CM771" s="372"/>
      <c r="CN771" s="372"/>
      <c r="CO771" s="372"/>
      <c r="CP771" s="372"/>
      <c r="CQ771" s="372"/>
      <c r="CR771" s="372"/>
      <c r="CS771" s="372"/>
      <c r="CT771" s="372"/>
      <c r="CU771" s="372"/>
      <c r="CV771" s="372"/>
      <c r="CW771" s="372"/>
      <c r="CX771" s="372"/>
      <c r="CY771" s="372"/>
      <c r="CZ771" s="372"/>
    </row>
    <row r="772" ht="25.15" customHeight="true" x14ac:dyDescent="0.2">
      <c r="C772" s="1075"/>
      <c r="D772" s="1075"/>
      <c r="E772" s="652"/>
      <c r="F772" s="652"/>
      <c r="G772" s="652"/>
      <c r="H772" s="1075"/>
      <c r="I772" s="1075"/>
      <c r="J772" s="652"/>
      <c r="K772" s="652"/>
      <c r="L772" s="652"/>
      <c r="M772" s="1075"/>
      <c r="N772" s="1075"/>
      <c r="O772" s="652"/>
      <c r="P772" s="652"/>
      <c r="Q772" s="652"/>
      <c r="BA772" s="372"/>
      <c r="BB772" s="451"/>
      <c r="BC772" s="372"/>
      <c r="BD772" s="372"/>
      <c r="BE772" s="372"/>
      <c r="BF772" s="372"/>
      <c r="BG772" s="372"/>
      <c r="BH772" s="372"/>
      <c r="BI772" s="372"/>
      <c r="BJ772" s="372"/>
      <c r="BK772" s="372"/>
      <c r="BL772" s="372"/>
      <c r="BM772" s="372"/>
      <c r="BN772" s="372"/>
      <c r="BO772" s="372"/>
      <c r="BP772" s="372"/>
      <c r="BQ772" s="372"/>
      <c r="BR772" s="372"/>
      <c r="BS772" s="372"/>
      <c r="BT772" s="372"/>
      <c r="BU772" s="372"/>
      <c r="BV772" s="372"/>
      <c r="BW772" s="372"/>
      <c r="BX772" s="372"/>
      <c r="BY772" s="372"/>
      <c r="BZ772" s="372"/>
      <c r="CA772" s="372"/>
      <c r="CB772" s="372"/>
      <c r="CC772" s="372"/>
      <c r="CD772" s="372"/>
      <c r="CE772" s="372"/>
      <c r="CF772" s="372"/>
      <c r="CG772" s="372"/>
      <c r="CH772" s="372"/>
      <c r="CI772" s="372"/>
      <c r="CJ772" s="372"/>
      <c r="CK772" s="372"/>
      <c r="CL772" s="372"/>
      <c r="CM772" s="372"/>
      <c r="CN772" s="372"/>
      <c r="CO772" s="372"/>
      <c r="CP772" s="372"/>
      <c r="CQ772" s="372"/>
      <c r="CR772" s="372"/>
      <c r="CS772" s="372"/>
      <c r="CT772" s="372"/>
      <c r="CU772" s="372"/>
      <c r="CV772" s="372"/>
      <c r="CW772" s="372"/>
      <c r="CX772" s="372"/>
      <c r="CY772" s="372"/>
      <c r="CZ772" s="372"/>
    </row>
    <row r="773" ht="25.15" customHeight="true" x14ac:dyDescent="0.2">
      <c r="C773" s="1075"/>
      <c r="D773" s="1075"/>
      <c r="E773" s="652"/>
      <c r="F773" s="652"/>
      <c r="G773" s="652"/>
      <c r="H773" s="1075"/>
      <c r="I773" s="1075"/>
      <c r="J773" s="652"/>
      <c r="K773" s="652"/>
      <c r="L773" s="652"/>
      <c r="M773" s="1075"/>
      <c r="N773" s="1075"/>
      <c r="O773" s="652"/>
      <c r="P773" s="652"/>
      <c r="Q773" s="652"/>
      <c r="BA773" s="372"/>
      <c r="BB773" s="451"/>
      <c r="BC773" s="372"/>
      <c r="BD773" s="372"/>
      <c r="BE773" s="372"/>
      <c r="BF773" s="372"/>
      <c r="BG773" s="372"/>
      <c r="BH773" s="372"/>
      <c r="BI773" s="372"/>
      <c r="BJ773" s="372"/>
      <c r="BK773" s="372"/>
      <c r="BL773" s="372"/>
      <c r="BM773" s="372"/>
      <c r="BN773" s="372"/>
      <c r="BO773" s="372"/>
      <c r="BP773" s="372"/>
      <c r="BQ773" s="372"/>
      <c r="BR773" s="372"/>
      <c r="BS773" s="372"/>
      <c r="BT773" s="372"/>
      <c r="BU773" s="372"/>
      <c r="BV773" s="372"/>
      <c r="BW773" s="372"/>
      <c r="BX773" s="372"/>
      <c r="BY773" s="372"/>
      <c r="BZ773" s="372"/>
      <c r="CA773" s="372"/>
      <c r="CB773" s="372"/>
      <c r="CC773" s="372"/>
      <c r="CD773" s="372"/>
      <c r="CE773" s="372"/>
      <c r="CF773" s="372"/>
      <c r="CG773" s="372"/>
      <c r="CH773" s="372"/>
      <c r="CI773" s="372"/>
      <c r="CJ773" s="372"/>
      <c r="CK773" s="372"/>
      <c r="CL773" s="372"/>
      <c r="CM773" s="372"/>
      <c r="CN773" s="372"/>
      <c r="CO773" s="372"/>
      <c r="CP773" s="372"/>
      <c r="CQ773" s="372"/>
      <c r="CR773" s="372"/>
      <c r="CS773" s="372"/>
      <c r="CT773" s="372"/>
      <c r="CU773" s="372"/>
      <c r="CV773" s="372"/>
      <c r="CW773" s="372"/>
      <c r="CX773" s="372"/>
      <c r="CY773" s="372"/>
      <c r="CZ773" s="372"/>
    </row>
    <row r="774" ht="25.15" customHeight="true" x14ac:dyDescent="0.2">
      <c r="C774" s="1075"/>
      <c r="D774" s="1075"/>
      <c r="E774" s="652"/>
      <c r="F774" s="652"/>
      <c r="G774" s="652"/>
      <c r="H774" s="1075"/>
      <c r="I774" s="1075"/>
      <c r="J774" s="652"/>
      <c r="K774" s="652"/>
      <c r="L774" s="652"/>
      <c r="M774" s="1075"/>
      <c r="N774" s="1075"/>
      <c r="O774" s="652"/>
      <c r="P774" s="652"/>
      <c r="Q774" s="652"/>
      <c r="BA774" s="372"/>
      <c r="BB774" s="451"/>
      <c r="BC774" s="372"/>
      <c r="BD774" s="372"/>
      <c r="BE774" s="372"/>
      <c r="BF774" s="372"/>
      <c r="BG774" s="372"/>
      <c r="BH774" s="372"/>
      <c r="BI774" s="372"/>
      <c r="BJ774" s="372"/>
      <c r="BK774" s="372"/>
      <c r="BL774" s="372"/>
      <c r="BM774" s="372"/>
      <c r="BN774" s="372"/>
      <c r="BO774" s="372"/>
      <c r="BP774" s="372"/>
      <c r="BQ774" s="372"/>
      <c r="BR774" s="372"/>
      <c r="BS774" s="372"/>
      <c r="BT774" s="372"/>
      <c r="BU774" s="372"/>
      <c r="BV774" s="372"/>
      <c r="BW774" s="372"/>
      <c r="BX774" s="372"/>
      <c r="BY774" s="372"/>
      <c r="BZ774" s="372"/>
      <c r="CA774" s="372"/>
      <c r="CB774" s="372"/>
      <c r="CC774" s="372"/>
      <c r="CD774" s="372"/>
      <c r="CE774" s="372"/>
      <c r="CF774" s="372"/>
      <c r="CG774" s="372"/>
      <c r="CH774" s="372"/>
      <c r="CI774" s="372"/>
      <c r="CJ774" s="372"/>
      <c r="CK774" s="372"/>
      <c r="CL774" s="372"/>
      <c r="CM774" s="372"/>
      <c r="CN774" s="372"/>
      <c r="CO774" s="372"/>
      <c r="CP774" s="372"/>
      <c r="CQ774" s="372"/>
      <c r="CR774" s="372"/>
      <c r="CS774" s="372"/>
      <c r="CT774" s="372"/>
      <c r="CU774" s="372"/>
      <c r="CV774" s="372"/>
      <c r="CW774" s="372"/>
      <c r="CX774" s="372"/>
      <c r="CY774" s="372"/>
      <c r="CZ774" s="372"/>
    </row>
    <row r="775" ht="25.15" customHeight="true" x14ac:dyDescent="0.2">
      <c r="C775" s="1075"/>
      <c r="D775" s="1075"/>
      <c r="E775" s="652"/>
      <c r="F775" s="652"/>
      <c r="G775" s="652"/>
      <c r="H775" s="1075"/>
      <c r="I775" s="1075"/>
      <c r="J775" s="652"/>
      <c r="K775" s="652"/>
      <c r="L775" s="652"/>
      <c r="M775" s="1075"/>
      <c r="N775" s="1075"/>
      <c r="O775" s="652"/>
      <c r="P775" s="652"/>
      <c r="Q775" s="652"/>
      <c r="BA775" s="372"/>
      <c r="BB775" s="451"/>
      <c r="BC775" s="372"/>
      <c r="BD775" s="372"/>
      <c r="BE775" s="372"/>
      <c r="BF775" s="372"/>
      <c r="BG775" s="372"/>
      <c r="BH775" s="372"/>
      <c r="BI775" s="372"/>
      <c r="BJ775" s="372"/>
      <c r="BK775" s="372"/>
      <c r="BL775" s="372"/>
      <c r="BM775" s="372"/>
      <c r="BN775" s="372"/>
      <c r="BO775" s="372"/>
      <c r="BP775" s="372"/>
      <c r="BQ775" s="372"/>
      <c r="BR775" s="372"/>
      <c r="BS775" s="372"/>
      <c r="BT775" s="372"/>
      <c r="BU775" s="372"/>
      <c r="BV775" s="372"/>
      <c r="BW775" s="372"/>
      <c r="BX775" s="372"/>
      <c r="BY775" s="372"/>
      <c r="BZ775" s="372"/>
      <c r="CA775" s="372"/>
      <c r="CB775" s="372"/>
      <c r="CC775" s="372"/>
      <c r="CD775" s="372"/>
      <c r="CE775" s="372"/>
      <c r="CF775" s="372"/>
      <c r="CG775" s="372"/>
      <c r="CH775" s="372"/>
      <c r="CI775" s="372"/>
      <c r="CJ775" s="372"/>
      <c r="CK775" s="372"/>
      <c r="CL775" s="372"/>
      <c r="CM775" s="372"/>
      <c r="CN775" s="372"/>
      <c r="CO775" s="372"/>
      <c r="CP775" s="372"/>
      <c r="CQ775" s="372"/>
      <c r="CR775" s="372"/>
      <c r="CS775" s="372"/>
      <c r="CT775" s="372"/>
      <c r="CU775" s="372"/>
      <c r="CV775" s="372"/>
      <c r="CW775" s="372"/>
      <c r="CX775" s="372"/>
      <c r="CY775" s="372"/>
      <c r="CZ775" s="372"/>
    </row>
    <row r="776" ht="25.15" customHeight="true" x14ac:dyDescent="0.2">
      <c r="C776" s="1075"/>
      <c r="D776" s="1075"/>
      <c r="E776" s="652"/>
      <c r="F776" s="652"/>
      <c r="G776" s="652"/>
      <c r="H776" s="1075"/>
      <c r="I776" s="1075"/>
      <c r="J776" s="652"/>
      <c r="K776" s="652"/>
      <c r="L776" s="652"/>
      <c r="M776" s="1075"/>
      <c r="N776" s="1075"/>
      <c r="O776" s="652"/>
      <c r="P776" s="652"/>
      <c r="Q776" s="652"/>
      <c r="BA776" s="372"/>
      <c r="BB776" s="451"/>
      <c r="BC776" s="372"/>
      <c r="BD776" s="372"/>
      <c r="BE776" s="372"/>
      <c r="BF776" s="372"/>
      <c r="BG776" s="372"/>
      <c r="BH776" s="372"/>
      <c r="BI776" s="372"/>
      <c r="BJ776" s="372"/>
      <c r="BK776" s="372"/>
      <c r="BL776" s="372"/>
      <c r="BM776" s="372"/>
      <c r="BN776" s="372"/>
      <c r="BO776" s="372"/>
      <c r="BP776" s="372"/>
      <c r="BQ776" s="372"/>
      <c r="BR776" s="372"/>
      <c r="BS776" s="372"/>
      <c r="BT776" s="372"/>
      <c r="BU776" s="372"/>
      <c r="BV776" s="372"/>
      <c r="BW776" s="372"/>
      <c r="BX776" s="372"/>
      <c r="BY776" s="372"/>
      <c r="BZ776" s="372"/>
      <c r="CA776" s="372"/>
      <c r="CB776" s="372"/>
      <c r="CC776" s="372"/>
      <c r="CD776" s="372"/>
      <c r="CE776" s="372"/>
      <c r="CF776" s="372"/>
      <c r="CG776" s="372"/>
      <c r="CH776" s="372"/>
      <c r="CI776" s="372"/>
      <c r="CJ776" s="372"/>
      <c r="CK776" s="372"/>
      <c r="CL776" s="372"/>
      <c r="CM776" s="372"/>
      <c r="CN776" s="372"/>
      <c r="CO776" s="372"/>
      <c r="CP776" s="372"/>
      <c r="CQ776" s="372"/>
      <c r="CR776" s="372"/>
      <c r="CS776" s="372"/>
      <c r="CT776" s="372"/>
      <c r="CU776" s="372"/>
      <c r="CV776" s="372"/>
      <c r="CW776" s="372"/>
      <c r="CX776" s="372"/>
      <c r="CY776" s="372"/>
      <c r="CZ776" s="372"/>
    </row>
    <row r="777" ht="25.15" customHeight="true" x14ac:dyDescent="0.2">
      <c r="C777" s="1075"/>
      <c r="D777" s="1075"/>
      <c r="E777" s="652"/>
      <c r="F777" s="652"/>
      <c r="G777" s="652"/>
      <c r="H777" s="1075"/>
      <c r="I777" s="1075"/>
      <c r="J777" s="652"/>
      <c r="K777" s="652"/>
      <c r="L777" s="652"/>
      <c r="M777" s="1075"/>
      <c r="N777" s="1075"/>
      <c r="O777" s="652"/>
      <c r="P777" s="652"/>
      <c r="Q777" s="652"/>
      <c r="BA777" s="372"/>
      <c r="BB777" s="451"/>
      <c r="BC777" s="372"/>
      <c r="BD777" s="372"/>
      <c r="BE777" s="372"/>
      <c r="BF777" s="372"/>
      <c r="BG777" s="372"/>
      <c r="BH777" s="372"/>
      <c r="BI777" s="372"/>
      <c r="BJ777" s="372"/>
      <c r="BK777" s="372"/>
      <c r="BL777" s="372"/>
      <c r="BM777" s="372"/>
      <c r="BN777" s="372"/>
      <c r="BO777" s="372"/>
      <c r="BP777" s="372"/>
      <c r="BQ777" s="372"/>
      <c r="BR777" s="372"/>
      <c r="BS777" s="372"/>
      <c r="BT777" s="372"/>
      <c r="BU777" s="372"/>
      <c r="BV777" s="372"/>
      <c r="BW777" s="372"/>
      <c r="BX777" s="372"/>
      <c r="BY777" s="372"/>
      <c r="BZ777" s="372"/>
      <c r="CA777" s="372"/>
      <c r="CB777" s="372"/>
      <c r="CC777" s="372"/>
      <c r="CD777" s="372"/>
      <c r="CE777" s="372"/>
      <c r="CF777" s="372"/>
      <c r="CG777" s="372"/>
      <c r="CH777" s="372"/>
      <c r="CI777" s="372"/>
      <c r="CJ777" s="372"/>
      <c r="CK777" s="372"/>
      <c r="CL777" s="372"/>
      <c r="CM777" s="372"/>
      <c r="CN777" s="372"/>
      <c r="CO777" s="372"/>
      <c r="CP777" s="372"/>
      <c r="CQ777" s="372"/>
      <c r="CR777" s="372"/>
      <c r="CS777" s="372"/>
      <c r="CT777" s="372"/>
      <c r="CU777" s="372"/>
      <c r="CV777" s="372"/>
      <c r="CW777" s="372"/>
      <c r="CX777" s="372"/>
      <c r="CY777" s="372"/>
      <c r="CZ777" s="372"/>
    </row>
    <row r="778" ht="25.15" customHeight="true" x14ac:dyDescent="0.2">
      <c r="C778" s="1075"/>
      <c r="D778" s="1075"/>
      <c r="E778" s="652"/>
      <c r="F778" s="652"/>
      <c r="G778" s="652"/>
      <c r="H778" s="1075"/>
      <c r="I778" s="1075"/>
      <c r="J778" s="652"/>
      <c r="K778" s="652"/>
      <c r="L778" s="652"/>
      <c r="M778" s="1075"/>
      <c r="N778" s="1075"/>
      <c r="O778" s="652"/>
      <c r="P778" s="652"/>
      <c r="Q778" s="652"/>
      <c r="BA778" s="372"/>
      <c r="BB778" s="451"/>
      <c r="BC778" s="372"/>
      <c r="BD778" s="372"/>
      <c r="BE778" s="372"/>
      <c r="BF778" s="372"/>
      <c r="BG778" s="372"/>
      <c r="BH778" s="372"/>
      <c r="BI778" s="372"/>
      <c r="BJ778" s="372"/>
      <c r="BK778" s="372"/>
      <c r="BL778" s="372"/>
      <c r="BM778" s="372"/>
      <c r="BN778" s="372"/>
      <c r="BO778" s="372"/>
      <c r="BP778" s="372"/>
      <c r="BQ778" s="372"/>
      <c r="BR778" s="372"/>
      <c r="BS778" s="372"/>
      <c r="BT778" s="372"/>
      <c r="BU778" s="372"/>
      <c r="BV778" s="372"/>
      <c r="BW778" s="372"/>
      <c r="BX778" s="372"/>
      <c r="BY778" s="372"/>
      <c r="BZ778" s="372"/>
      <c r="CA778" s="372"/>
      <c r="CB778" s="372"/>
      <c r="CC778" s="372"/>
      <c r="CD778" s="372"/>
      <c r="CE778" s="372"/>
      <c r="CF778" s="372"/>
      <c r="CG778" s="372"/>
      <c r="CH778" s="372"/>
      <c r="CI778" s="372"/>
      <c r="CJ778" s="372"/>
      <c r="CK778" s="372"/>
      <c r="CL778" s="372"/>
      <c r="CM778" s="372"/>
      <c r="CN778" s="372"/>
      <c r="CO778" s="372"/>
      <c r="CP778" s="372"/>
      <c r="CQ778" s="372"/>
      <c r="CR778" s="372"/>
      <c r="CS778" s="372"/>
      <c r="CT778" s="372"/>
      <c r="CU778" s="372"/>
      <c r="CV778" s="372"/>
      <c r="CW778" s="372"/>
      <c r="CX778" s="372"/>
      <c r="CY778" s="372"/>
      <c r="CZ778" s="372"/>
    </row>
    <row r="779" ht="25.15" customHeight="true" x14ac:dyDescent="0.2">
      <c r="C779" s="1075"/>
      <c r="D779" s="1075"/>
      <c r="E779" s="652"/>
      <c r="F779" s="652"/>
      <c r="G779" s="652"/>
      <c r="H779" s="1075"/>
      <c r="I779" s="1075"/>
      <c r="J779" s="652"/>
      <c r="K779" s="652"/>
      <c r="L779" s="652"/>
      <c r="M779" s="1075"/>
      <c r="N779" s="1075"/>
      <c r="O779" s="652"/>
      <c r="P779" s="652"/>
      <c r="Q779" s="652"/>
      <c r="BA779" s="372"/>
      <c r="BB779" s="451"/>
      <c r="BC779" s="372"/>
      <c r="BD779" s="372"/>
      <c r="BE779" s="372"/>
      <c r="BF779" s="372"/>
      <c r="BG779" s="372"/>
      <c r="BH779" s="372"/>
      <c r="BI779" s="372"/>
      <c r="BJ779" s="372"/>
      <c r="BK779" s="372"/>
      <c r="BL779" s="372"/>
      <c r="BM779" s="372"/>
      <c r="BN779" s="372"/>
      <c r="BO779" s="372"/>
      <c r="BP779" s="372"/>
      <c r="BQ779" s="372"/>
      <c r="BR779" s="372"/>
      <c r="BS779" s="372"/>
      <c r="BT779" s="372"/>
      <c r="BU779" s="372"/>
      <c r="BV779" s="372"/>
      <c r="BW779" s="372"/>
      <c r="BX779" s="372"/>
      <c r="BY779" s="372"/>
      <c r="BZ779" s="372"/>
      <c r="CA779" s="372"/>
      <c r="CB779" s="372"/>
      <c r="CC779" s="372"/>
      <c r="CD779" s="372"/>
      <c r="CE779" s="372"/>
      <c r="CF779" s="372"/>
      <c r="CG779" s="372"/>
      <c r="CH779" s="372"/>
      <c r="CI779" s="372"/>
      <c r="CJ779" s="372"/>
      <c r="CK779" s="372"/>
      <c r="CL779" s="372"/>
      <c r="CM779" s="372"/>
      <c r="CN779" s="372"/>
      <c r="CO779" s="372"/>
      <c r="CP779" s="372"/>
      <c r="CQ779" s="372"/>
      <c r="CR779" s="372"/>
      <c r="CS779" s="372"/>
      <c r="CT779" s="372"/>
      <c r="CU779" s="372"/>
      <c r="CV779" s="372"/>
      <c r="CW779" s="372"/>
      <c r="CX779" s="372"/>
      <c r="CY779" s="372"/>
      <c r="CZ779" s="372"/>
    </row>
    <row r="780" ht="25.15" customHeight="true" x14ac:dyDescent="0.2">
      <c r="C780" s="1075"/>
      <c r="D780" s="1075"/>
      <c r="E780" s="652"/>
      <c r="F780" s="652"/>
      <c r="G780" s="652"/>
      <c r="H780" s="1075"/>
      <c r="I780" s="1075"/>
      <c r="J780" s="652"/>
      <c r="K780" s="652"/>
      <c r="L780" s="652"/>
      <c r="M780" s="1075"/>
      <c r="N780" s="1075"/>
      <c r="O780" s="652"/>
      <c r="P780" s="652"/>
      <c r="Q780" s="652"/>
      <c r="BA780" s="372"/>
      <c r="BB780" s="451"/>
      <c r="BC780" s="372"/>
      <c r="BD780" s="372"/>
      <c r="BE780" s="372"/>
      <c r="BF780" s="372"/>
      <c r="BG780" s="372"/>
      <c r="BH780" s="372"/>
      <c r="BI780" s="372"/>
      <c r="BJ780" s="372"/>
      <c r="BK780" s="372"/>
      <c r="BL780" s="372"/>
      <c r="BM780" s="372"/>
      <c r="BN780" s="372"/>
      <c r="BO780" s="372"/>
      <c r="BP780" s="372"/>
      <c r="BQ780" s="372"/>
      <c r="BR780" s="372"/>
      <c r="BS780" s="372"/>
      <c r="BT780" s="372"/>
      <c r="BU780" s="372"/>
      <c r="BV780" s="372"/>
      <c r="BW780" s="372"/>
      <c r="BX780" s="372"/>
      <c r="BY780" s="372"/>
      <c r="BZ780" s="372"/>
      <c r="CA780" s="372"/>
      <c r="CB780" s="372"/>
      <c r="CC780" s="372"/>
      <c r="CD780" s="372"/>
      <c r="CE780" s="372"/>
      <c r="CF780" s="372"/>
      <c r="CG780" s="372"/>
      <c r="CH780" s="372"/>
      <c r="CI780" s="372"/>
      <c r="CJ780" s="372"/>
      <c r="CK780" s="372"/>
      <c r="CL780" s="372"/>
      <c r="CM780" s="372"/>
      <c r="CN780" s="372"/>
      <c r="CO780" s="372"/>
      <c r="CP780" s="372"/>
      <c r="CQ780" s="372"/>
      <c r="CR780" s="372"/>
      <c r="CS780" s="372"/>
      <c r="CT780" s="372"/>
      <c r="CU780" s="372"/>
      <c r="CV780" s="372"/>
      <c r="CW780" s="372"/>
      <c r="CX780" s="372"/>
      <c r="CY780" s="372"/>
      <c r="CZ780" s="372"/>
    </row>
    <row r="781" ht="25.15" customHeight="true" x14ac:dyDescent="0.2">
      <c r="C781" s="1075"/>
      <c r="D781" s="1075"/>
      <c r="E781" s="652"/>
      <c r="F781" s="652"/>
      <c r="G781" s="652"/>
      <c r="H781" s="1075"/>
      <c r="I781" s="1075"/>
      <c r="J781" s="652"/>
      <c r="K781" s="652"/>
      <c r="L781" s="652"/>
      <c r="M781" s="1075"/>
      <c r="N781" s="1075"/>
      <c r="O781" s="652"/>
      <c r="P781" s="652"/>
      <c r="Q781" s="652"/>
      <c r="BA781" s="372"/>
      <c r="BB781" s="451"/>
      <c r="BC781" s="372"/>
      <c r="BD781" s="372"/>
      <c r="BE781" s="372"/>
      <c r="BF781" s="372"/>
      <c r="BG781" s="372"/>
      <c r="BH781" s="372"/>
      <c r="BI781" s="372"/>
      <c r="BJ781" s="372"/>
      <c r="BK781" s="372"/>
      <c r="BL781" s="372"/>
      <c r="BM781" s="372"/>
      <c r="BN781" s="372"/>
      <c r="BO781" s="372"/>
      <c r="BP781" s="372"/>
      <c r="BQ781" s="372"/>
      <c r="BR781" s="372"/>
      <c r="BS781" s="372"/>
      <c r="BT781" s="372"/>
      <c r="BU781" s="372"/>
      <c r="BV781" s="372"/>
      <c r="BW781" s="372"/>
      <c r="BX781" s="372"/>
      <c r="BY781" s="372"/>
      <c r="BZ781" s="372"/>
      <c r="CA781" s="372"/>
      <c r="CB781" s="372"/>
      <c r="CC781" s="372"/>
      <c r="CD781" s="372"/>
      <c r="CE781" s="372"/>
      <c r="CF781" s="372"/>
      <c r="CG781" s="372"/>
      <c r="CH781" s="372"/>
      <c r="CI781" s="372"/>
      <c r="CJ781" s="372"/>
      <c r="CK781" s="372"/>
      <c r="CL781" s="372"/>
      <c r="CM781" s="372"/>
      <c r="CN781" s="372"/>
      <c r="CO781" s="372"/>
      <c r="CP781" s="372"/>
      <c r="CQ781" s="372"/>
      <c r="CR781" s="372"/>
      <c r="CS781" s="372"/>
      <c r="CT781" s="372"/>
      <c r="CU781" s="372"/>
      <c r="CV781" s="372"/>
      <c r="CW781" s="372"/>
      <c r="CX781" s="372"/>
      <c r="CY781" s="372"/>
      <c r="CZ781" s="372"/>
    </row>
    <row r="782" ht="25.15" customHeight="true" x14ac:dyDescent="0.2">
      <c r="C782" s="1075"/>
      <c r="D782" s="1075"/>
      <c r="E782" s="652"/>
      <c r="F782" s="652"/>
      <c r="G782" s="652"/>
      <c r="H782" s="1075"/>
      <c r="I782" s="1075"/>
      <c r="J782" s="652"/>
      <c r="K782" s="652"/>
      <c r="L782" s="652"/>
      <c r="M782" s="1075"/>
      <c r="N782" s="1075"/>
      <c r="O782" s="652"/>
      <c r="P782" s="652"/>
      <c r="Q782" s="652"/>
      <c r="BA782" s="372"/>
      <c r="BB782" s="451"/>
      <c r="BC782" s="372"/>
      <c r="BD782" s="372"/>
      <c r="BE782" s="372"/>
      <c r="BF782" s="372"/>
      <c r="BG782" s="372"/>
      <c r="BH782" s="372"/>
      <c r="BI782" s="372"/>
      <c r="BJ782" s="372"/>
      <c r="BK782" s="372"/>
      <c r="BL782" s="372"/>
      <c r="BM782" s="372"/>
      <c r="BN782" s="372"/>
      <c r="BO782" s="372"/>
      <c r="BP782" s="372"/>
      <c r="BQ782" s="372"/>
      <c r="BR782" s="372"/>
      <c r="BS782" s="372"/>
      <c r="BT782" s="372"/>
      <c r="BU782" s="372"/>
      <c r="BV782" s="372"/>
      <c r="BW782" s="372"/>
      <c r="BX782" s="372"/>
      <c r="BY782" s="372"/>
      <c r="BZ782" s="372"/>
      <c r="CA782" s="372"/>
      <c r="CB782" s="372"/>
      <c r="CC782" s="372"/>
      <c r="CD782" s="372"/>
      <c r="CE782" s="372"/>
      <c r="CF782" s="372"/>
      <c r="CG782" s="372"/>
      <c r="CH782" s="372"/>
      <c r="CI782" s="372"/>
      <c r="CJ782" s="372"/>
      <c r="CK782" s="372"/>
      <c r="CL782" s="372"/>
      <c r="CM782" s="372"/>
      <c r="CN782" s="372"/>
      <c r="CO782" s="372"/>
      <c r="CP782" s="372"/>
      <c r="CQ782" s="372"/>
      <c r="CR782" s="372"/>
      <c r="CS782" s="372"/>
      <c r="CT782" s="372"/>
      <c r="CU782" s="372"/>
      <c r="CV782" s="372"/>
      <c r="CW782" s="372"/>
      <c r="CX782" s="372"/>
      <c r="CY782" s="372"/>
      <c r="CZ782" s="372"/>
    </row>
    <row r="783" ht="25.15" customHeight="true" x14ac:dyDescent="0.2">
      <c r="C783" s="1075"/>
      <c r="D783" s="1075"/>
      <c r="E783" s="652"/>
      <c r="F783" s="652"/>
      <c r="G783" s="652"/>
      <c r="H783" s="1075"/>
      <c r="I783" s="1075"/>
      <c r="J783" s="652"/>
      <c r="K783" s="652"/>
      <c r="L783" s="652"/>
      <c r="M783" s="1075"/>
      <c r="N783" s="1075"/>
      <c r="O783" s="652"/>
      <c r="P783" s="652"/>
      <c r="Q783" s="652"/>
      <c r="BA783" s="372"/>
      <c r="BB783" s="451"/>
      <c r="BC783" s="372"/>
      <c r="BD783" s="372"/>
      <c r="BE783" s="372"/>
      <c r="BF783" s="372"/>
      <c r="BG783" s="372"/>
      <c r="BH783" s="372"/>
      <c r="BI783" s="372"/>
      <c r="BJ783" s="372"/>
      <c r="BK783" s="372"/>
      <c r="BL783" s="372"/>
      <c r="BM783" s="372"/>
      <c r="BN783" s="372"/>
      <c r="BO783" s="372"/>
      <c r="BP783" s="372"/>
      <c r="BQ783" s="372"/>
      <c r="BR783" s="372"/>
      <c r="BS783" s="372"/>
      <c r="BT783" s="372"/>
      <c r="BU783" s="372"/>
      <c r="BV783" s="372"/>
      <c r="BW783" s="372"/>
      <c r="BX783" s="372"/>
      <c r="BY783" s="372"/>
      <c r="BZ783" s="372"/>
      <c r="CA783" s="372"/>
      <c r="CB783" s="372"/>
      <c r="CC783" s="372"/>
      <c r="CD783" s="372"/>
      <c r="CE783" s="372"/>
      <c r="CF783" s="372"/>
      <c r="CG783" s="372"/>
      <c r="CH783" s="372"/>
      <c r="CI783" s="372"/>
      <c r="CJ783" s="372"/>
      <c r="CK783" s="372"/>
      <c r="CL783" s="372"/>
      <c r="CM783" s="372"/>
      <c r="CN783" s="372"/>
      <c r="CO783" s="372"/>
      <c r="CP783" s="372"/>
      <c r="CQ783" s="372"/>
      <c r="CR783" s="372"/>
      <c r="CS783" s="372"/>
      <c r="CT783" s="372"/>
      <c r="CU783" s="372"/>
      <c r="CV783" s="372"/>
      <c r="CW783" s="372"/>
      <c r="CX783" s="372"/>
      <c r="CY783" s="372"/>
      <c r="CZ783" s="372"/>
    </row>
    <row r="784" ht="25.15" customHeight="true" x14ac:dyDescent="0.2">
      <c r="C784" s="1075"/>
      <c r="D784" s="1075"/>
      <c r="E784" s="652"/>
      <c r="F784" s="652"/>
      <c r="G784" s="652"/>
      <c r="H784" s="1075"/>
      <c r="I784" s="1075"/>
      <c r="J784" s="652"/>
      <c r="K784" s="652"/>
      <c r="L784" s="652"/>
      <c r="M784" s="1075"/>
      <c r="N784" s="1075"/>
      <c r="O784" s="652"/>
      <c r="P784" s="652"/>
      <c r="Q784" s="652"/>
      <c r="BA784" s="372"/>
      <c r="BB784" s="451"/>
      <c r="BC784" s="372"/>
      <c r="BD784" s="372"/>
      <c r="BE784" s="372"/>
      <c r="BF784" s="372"/>
      <c r="BG784" s="372"/>
      <c r="BH784" s="372"/>
      <c r="BI784" s="372"/>
      <c r="BJ784" s="372"/>
      <c r="BK784" s="372"/>
      <c r="BL784" s="372"/>
      <c r="BM784" s="372"/>
      <c r="BN784" s="372"/>
      <c r="BO784" s="372"/>
      <c r="BP784" s="372"/>
      <c r="BQ784" s="372"/>
      <c r="BR784" s="372"/>
      <c r="BS784" s="372"/>
      <c r="BT784" s="372"/>
      <c r="BU784" s="372"/>
      <c r="BV784" s="372"/>
      <c r="BW784" s="372"/>
      <c r="BX784" s="372"/>
      <c r="BY784" s="372"/>
      <c r="BZ784" s="372"/>
      <c r="CA784" s="372"/>
      <c r="CB784" s="372"/>
      <c r="CC784" s="372"/>
      <c r="CD784" s="372"/>
      <c r="CE784" s="372"/>
      <c r="CF784" s="372"/>
      <c r="CG784" s="372"/>
      <c r="CH784" s="372"/>
      <c r="CI784" s="372"/>
      <c r="CJ784" s="372"/>
      <c r="CK784" s="372"/>
      <c r="CL784" s="372"/>
      <c r="CM784" s="372"/>
      <c r="CN784" s="372"/>
      <c r="CO784" s="372"/>
      <c r="CP784" s="372"/>
      <c r="CQ784" s="372"/>
      <c r="CR784" s="372"/>
      <c r="CS784" s="372"/>
      <c r="CT784" s="372"/>
      <c r="CU784" s="372"/>
      <c r="CV784" s="372"/>
      <c r="CW784" s="372"/>
      <c r="CX784" s="372"/>
      <c r="CY784" s="372"/>
      <c r="CZ784" s="372"/>
    </row>
    <row r="785" ht="25.15" customHeight="true" x14ac:dyDescent="0.2">
      <c r="C785" s="1075"/>
      <c r="D785" s="1075"/>
      <c r="E785" s="652"/>
      <c r="F785" s="652"/>
      <c r="G785" s="652"/>
      <c r="H785" s="1075"/>
      <c r="I785" s="1075"/>
      <c r="J785" s="652"/>
      <c r="K785" s="652"/>
      <c r="L785" s="652"/>
      <c r="M785" s="1075"/>
      <c r="N785" s="1075"/>
      <c r="O785" s="652"/>
      <c r="P785" s="652"/>
      <c r="Q785" s="652"/>
      <c r="BA785" s="372"/>
      <c r="BB785" s="451"/>
      <c r="BC785" s="372"/>
      <c r="BD785" s="372"/>
      <c r="BE785" s="372"/>
      <c r="BF785" s="372"/>
      <c r="BG785" s="372"/>
      <c r="BH785" s="372"/>
      <c r="BI785" s="372"/>
      <c r="BJ785" s="372"/>
      <c r="BK785" s="372"/>
      <c r="BL785" s="372"/>
      <c r="BM785" s="372"/>
      <c r="BN785" s="372"/>
      <c r="BO785" s="372"/>
      <c r="BP785" s="372"/>
      <c r="BQ785" s="372"/>
      <c r="BR785" s="372"/>
      <c r="BS785" s="372"/>
      <c r="BT785" s="372"/>
      <c r="BU785" s="372"/>
      <c r="BV785" s="372"/>
      <c r="BW785" s="372"/>
      <c r="BX785" s="372"/>
      <c r="BY785" s="372"/>
      <c r="BZ785" s="372"/>
      <c r="CA785" s="372"/>
      <c r="CB785" s="372"/>
      <c r="CC785" s="372"/>
      <c r="CD785" s="372"/>
      <c r="CE785" s="372"/>
      <c r="CF785" s="372"/>
      <c r="CG785" s="372"/>
      <c r="CH785" s="372"/>
      <c r="CI785" s="372"/>
      <c r="CJ785" s="372"/>
      <c r="CK785" s="372"/>
      <c r="CL785" s="372"/>
      <c r="CM785" s="372"/>
      <c r="CN785" s="372"/>
      <c r="CO785" s="372"/>
      <c r="CP785" s="372"/>
      <c r="CQ785" s="372"/>
      <c r="CR785" s="372"/>
      <c r="CS785" s="372"/>
      <c r="CT785" s="372"/>
      <c r="CU785" s="372"/>
      <c r="CV785" s="372"/>
      <c r="CW785" s="372"/>
      <c r="CX785" s="372"/>
      <c r="CY785" s="372"/>
      <c r="CZ785" s="372"/>
    </row>
    <row r="786" ht="25.15" customHeight="true" x14ac:dyDescent="0.2">
      <c r="C786" s="1075"/>
      <c r="D786" s="1075"/>
      <c r="E786" s="652"/>
      <c r="F786" s="652"/>
      <c r="G786" s="652"/>
      <c r="H786" s="1075"/>
      <c r="I786" s="1075"/>
      <c r="J786" s="652"/>
      <c r="K786" s="652"/>
      <c r="L786" s="652"/>
      <c r="M786" s="1075"/>
      <c r="N786" s="1075"/>
      <c r="O786" s="652"/>
      <c r="P786" s="652"/>
      <c r="Q786" s="652"/>
      <c r="BA786" s="372"/>
      <c r="BB786" s="451"/>
      <c r="BC786" s="372"/>
      <c r="BD786" s="372"/>
      <c r="BE786" s="372"/>
      <c r="BF786" s="372"/>
      <c r="BG786" s="372"/>
      <c r="BH786" s="372"/>
      <c r="BI786" s="372"/>
      <c r="BJ786" s="372"/>
      <c r="BK786" s="372"/>
      <c r="BL786" s="372"/>
      <c r="BM786" s="372"/>
      <c r="BN786" s="372"/>
      <c r="BO786" s="372"/>
      <c r="BP786" s="372"/>
      <c r="BQ786" s="372"/>
      <c r="BR786" s="372"/>
      <c r="BS786" s="372"/>
      <c r="BT786" s="372"/>
      <c r="BU786" s="372"/>
      <c r="BV786" s="372"/>
      <c r="BW786" s="372"/>
      <c r="BX786" s="372"/>
      <c r="BY786" s="372"/>
      <c r="BZ786" s="372"/>
      <c r="CA786" s="372"/>
      <c r="CB786" s="372"/>
      <c r="CC786" s="372"/>
      <c r="CD786" s="372"/>
      <c r="CE786" s="372"/>
      <c r="CF786" s="372"/>
      <c r="CG786" s="372"/>
      <c r="CH786" s="372"/>
      <c r="CI786" s="372"/>
      <c r="CJ786" s="372"/>
      <c r="CK786" s="372"/>
      <c r="CL786" s="372"/>
      <c r="CM786" s="372"/>
      <c r="CN786" s="372"/>
      <c r="CO786" s="372"/>
      <c r="CP786" s="372"/>
      <c r="CQ786" s="372"/>
      <c r="CR786" s="372"/>
      <c r="CS786" s="372"/>
      <c r="CT786" s="372"/>
      <c r="CU786" s="372"/>
      <c r="CV786" s="372"/>
      <c r="CW786" s="372"/>
      <c r="CX786" s="372"/>
      <c r="CY786" s="372"/>
      <c r="CZ786" s="372"/>
    </row>
    <row r="787" ht="25.15" customHeight="true" x14ac:dyDescent="0.2">
      <c r="C787" s="1075"/>
      <c r="D787" s="1075"/>
      <c r="E787" s="652"/>
      <c r="F787" s="652"/>
      <c r="G787" s="652"/>
      <c r="H787" s="1075"/>
      <c r="I787" s="1075"/>
      <c r="J787" s="652"/>
      <c r="K787" s="652"/>
      <c r="L787" s="652"/>
      <c r="M787" s="1075"/>
      <c r="N787" s="1075"/>
      <c r="O787" s="652"/>
      <c r="P787" s="652"/>
      <c r="Q787" s="652"/>
      <c r="BA787" s="372"/>
      <c r="BB787" s="451"/>
      <c r="BC787" s="372"/>
      <c r="BD787" s="372"/>
      <c r="BE787" s="372"/>
      <c r="BF787" s="372"/>
      <c r="BG787" s="372"/>
      <c r="BH787" s="372"/>
      <c r="BI787" s="372"/>
      <c r="BJ787" s="372"/>
      <c r="BK787" s="372"/>
      <c r="BL787" s="372"/>
      <c r="BM787" s="372"/>
      <c r="BN787" s="372"/>
      <c r="BO787" s="372"/>
      <c r="BP787" s="372"/>
      <c r="BQ787" s="372"/>
      <c r="BR787" s="372"/>
      <c r="BS787" s="372"/>
      <c r="BT787" s="372"/>
      <c r="BU787" s="372"/>
      <c r="BV787" s="372"/>
      <c r="BW787" s="372"/>
      <c r="BX787" s="372"/>
      <c r="BY787" s="372"/>
      <c r="BZ787" s="372"/>
      <c r="CA787" s="372"/>
      <c r="CB787" s="372"/>
      <c r="CC787" s="372"/>
      <c r="CD787" s="372"/>
      <c r="CE787" s="372"/>
      <c r="CF787" s="372"/>
      <c r="CG787" s="372"/>
      <c r="CH787" s="372"/>
      <c r="CI787" s="372"/>
      <c r="CJ787" s="372"/>
      <c r="CK787" s="372"/>
      <c r="CL787" s="372"/>
      <c r="CM787" s="372"/>
      <c r="CN787" s="372"/>
      <c r="CO787" s="372"/>
      <c r="CP787" s="372"/>
      <c r="CQ787" s="372"/>
      <c r="CR787" s="372"/>
      <c r="CS787" s="372"/>
      <c r="CT787" s="372"/>
      <c r="CU787" s="372"/>
      <c r="CV787" s="372"/>
      <c r="CW787" s="372"/>
      <c r="CX787" s="372"/>
      <c r="CY787" s="372"/>
      <c r="CZ787" s="372"/>
    </row>
    <row r="788" ht="25.15" customHeight="true" x14ac:dyDescent="0.2">
      <c r="C788" s="1075"/>
      <c r="D788" s="1075"/>
      <c r="E788" s="652"/>
      <c r="F788" s="652"/>
      <c r="G788" s="652"/>
      <c r="H788" s="1075"/>
      <c r="I788" s="1075"/>
      <c r="J788" s="652"/>
      <c r="K788" s="652"/>
      <c r="L788" s="652"/>
      <c r="M788" s="1075"/>
      <c r="N788" s="1075"/>
      <c r="O788" s="652"/>
      <c r="P788" s="652"/>
      <c r="Q788" s="652"/>
      <c r="BA788" s="372"/>
      <c r="BB788" s="451"/>
      <c r="BC788" s="372"/>
      <c r="BD788" s="372"/>
      <c r="BE788" s="372"/>
      <c r="BF788" s="372"/>
      <c r="BG788" s="372"/>
      <c r="BH788" s="372"/>
      <c r="BI788" s="372"/>
      <c r="BJ788" s="372"/>
      <c r="BK788" s="372"/>
      <c r="BL788" s="372"/>
      <c r="BM788" s="372"/>
      <c r="BN788" s="372"/>
      <c r="BO788" s="372"/>
      <c r="BP788" s="372"/>
      <c r="BQ788" s="372"/>
      <c r="BR788" s="372"/>
      <c r="BS788" s="372"/>
      <c r="BT788" s="372"/>
      <c r="BU788" s="372"/>
      <c r="BV788" s="372"/>
      <c r="BW788" s="372"/>
      <c r="BX788" s="372"/>
      <c r="BY788" s="372"/>
      <c r="BZ788" s="372"/>
      <c r="CA788" s="372"/>
      <c r="CB788" s="372"/>
      <c r="CC788" s="372"/>
      <c r="CD788" s="372"/>
      <c r="CE788" s="372"/>
      <c r="CF788" s="372"/>
      <c r="CG788" s="372"/>
      <c r="CH788" s="372"/>
      <c r="CI788" s="372"/>
      <c r="CJ788" s="372"/>
      <c r="CK788" s="372"/>
      <c r="CL788" s="372"/>
      <c r="CM788" s="372"/>
      <c r="CN788" s="372"/>
      <c r="CO788" s="372"/>
      <c r="CP788" s="372"/>
      <c r="CQ788" s="372"/>
      <c r="CR788" s="372"/>
      <c r="CS788" s="372"/>
      <c r="CT788" s="372"/>
      <c r="CU788" s="372"/>
      <c r="CV788" s="372"/>
      <c r="CW788" s="372"/>
      <c r="CX788" s="372"/>
      <c r="CY788" s="372"/>
      <c r="CZ788" s="372"/>
    </row>
    <row r="789" ht="25.15" customHeight="true" x14ac:dyDescent="0.2">
      <c r="C789" s="1075"/>
      <c r="D789" s="1075"/>
      <c r="E789" s="652"/>
      <c r="F789" s="652"/>
      <c r="G789" s="652"/>
      <c r="H789" s="1075"/>
      <c r="I789" s="1075"/>
      <c r="J789" s="652"/>
      <c r="K789" s="652"/>
      <c r="L789" s="652"/>
      <c r="M789" s="1075"/>
      <c r="N789" s="1075"/>
      <c r="O789" s="652"/>
      <c r="P789" s="652"/>
      <c r="Q789" s="652"/>
      <c r="BA789" s="372"/>
      <c r="BB789" s="451"/>
      <c r="BC789" s="372"/>
      <c r="BD789" s="372"/>
      <c r="BE789" s="372"/>
      <c r="BF789" s="372"/>
      <c r="BG789" s="372"/>
      <c r="BH789" s="372"/>
      <c r="BI789" s="372"/>
      <c r="BJ789" s="372"/>
      <c r="BK789" s="372"/>
      <c r="BL789" s="372"/>
      <c r="BM789" s="372"/>
      <c r="BN789" s="372"/>
      <c r="BO789" s="372"/>
      <c r="BP789" s="372"/>
      <c r="BQ789" s="372"/>
      <c r="BR789" s="372"/>
      <c r="BS789" s="372"/>
      <c r="BT789" s="372"/>
      <c r="BU789" s="372"/>
      <c r="BV789" s="372"/>
      <c r="BW789" s="372"/>
      <c r="BX789" s="372"/>
      <c r="BY789" s="372"/>
      <c r="BZ789" s="372"/>
      <c r="CA789" s="372"/>
      <c r="CB789" s="372"/>
      <c r="CC789" s="372"/>
      <c r="CD789" s="372"/>
      <c r="CE789" s="372"/>
      <c r="CF789" s="372"/>
      <c r="CG789" s="372"/>
      <c r="CH789" s="372"/>
      <c r="CI789" s="372"/>
      <c r="CJ789" s="372"/>
      <c r="CK789" s="372"/>
      <c r="CL789" s="372"/>
      <c r="CM789" s="372"/>
      <c r="CN789" s="372"/>
      <c r="CO789" s="372"/>
      <c r="CP789" s="372"/>
      <c r="CQ789" s="372"/>
      <c r="CR789" s="372"/>
      <c r="CS789" s="372"/>
      <c r="CT789" s="372"/>
      <c r="CU789" s="372"/>
      <c r="CV789" s="372"/>
      <c r="CW789" s="372"/>
      <c r="CX789" s="372"/>
      <c r="CY789" s="372"/>
      <c r="CZ789" s="372"/>
    </row>
    <row r="790" ht="25.15" customHeight="true" x14ac:dyDescent="0.2">
      <c r="C790" s="1075"/>
      <c r="D790" s="1075"/>
      <c r="E790" s="652"/>
      <c r="F790" s="652"/>
      <c r="G790" s="652"/>
      <c r="H790" s="1075"/>
      <c r="I790" s="1075"/>
      <c r="J790" s="652"/>
      <c r="K790" s="652"/>
      <c r="L790" s="652"/>
      <c r="M790" s="1075"/>
      <c r="N790" s="1075"/>
      <c r="O790" s="652"/>
      <c r="P790" s="652"/>
      <c r="Q790" s="652"/>
      <c r="BA790" s="372"/>
      <c r="BB790" s="451"/>
      <c r="BC790" s="372"/>
      <c r="BD790" s="372"/>
      <c r="BE790" s="372"/>
      <c r="BF790" s="372"/>
      <c r="BG790" s="372"/>
      <c r="BH790" s="372"/>
      <c r="BI790" s="372"/>
      <c r="BJ790" s="372"/>
      <c r="BK790" s="372"/>
      <c r="BL790" s="372"/>
      <c r="BM790" s="372"/>
      <c r="BN790" s="372"/>
      <c r="BO790" s="372"/>
      <c r="BP790" s="372"/>
      <c r="BQ790" s="372"/>
      <c r="BR790" s="372"/>
      <c r="BS790" s="372"/>
      <c r="BT790" s="372"/>
      <c r="BU790" s="372"/>
      <c r="BV790" s="372"/>
      <c r="BW790" s="372"/>
      <c r="BX790" s="372"/>
      <c r="BY790" s="372"/>
      <c r="BZ790" s="372"/>
      <c r="CA790" s="372"/>
      <c r="CB790" s="372"/>
      <c r="CC790" s="372"/>
      <c r="CD790" s="372"/>
      <c r="CE790" s="372"/>
      <c r="CF790" s="372"/>
      <c r="CG790" s="372"/>
      <c r="CH790" s="372"/>
      <c r="CI790" s="372"/>
      <c r="CJ790" s="372"/>
      <c r="CK790" s="372"/>
      <c r="CL790" s="372"/>
      <c r="CM790" s="372"/>
      <c r="CN790" s="372"/>
      <c r="CO790" s="372"/>
      <c r="CP790" s="372"/>
      <c r="CQ790" s="372"/>
      <c r="CR790" s="372"/>
      <c r="CS790" s="372"/>
      <c r="CT790" s="372"/>
      <c r="CU790" s="372"/>
      <c r="CV790" s="372"/>
      <c r="CW790" s="372"/>
      <c r="CX790" s="372"/>
      <c r="CY790" s="372"/>
      <c r="CZ790" s="372"/>
    </row>
    <row r="791" ht="25.15" customHeight="true" x14ac:dyDescent="0.2">
      <c r="C791" s="1075"/>
      <c r="D791" s="1075"/>
      <c r="E791" s="652"/>
      <c r="F791" s="652"/>
      <c r="G791" s="652"/>
      <c r="H791" s="1075"/>
      <c r="I791" s="1075"/>
      <c r="J791" s="652"/>
      <c r="K791" s="652"/>
      <c r="L791" s="652"/>
      <c r="M791" s="1075"/>
      <c r="N791" s="1075"/>
      <c r="O791" s="652"/>
      <c r="P791" s="652"/>
      <c r="Q791" s="652"/>
      <c r="BA791" s="372"/>
      <c r="BB791" s="451"/>
      <c r="BC791" s="372"/>
      <c r="BD791" s="372"/>
      <c r="BE791" s="372"/>
      <c r="BF791" s="372"/>
      <c r="BG791" s="372"/>
      <c r="BH791" s="372"/>
      <c r="BI791" s="372"/>
      <c r="BJ791" s="372"/>
      <c r="BK791" s="372"/>
      <c r="BL791" s="372"/>
      <c r="BM791" s="372"/>
      <c r="BN791" s="372"/>
      <c r="BO791" s="372"/>
      <c r="BP791" s="372"/>
      <c r="BQ791" s="372"/>
      <c r="BR791" s="372"/>
      <c r="BS791" s="372"/>
      <c r="BT791" s="372"/>
      <c r="BU791" s="372"/>
      <c r="BV791" s="372"/>
      <c r="BW791" s="372"/>
      <c r="BX791" s="372"/>
      <c r="BY791" s="372"/>
      <c r="BZ791" s="372"/>
      <c r="CA791" s="372"/>
      <c r="CB791" s="372"/>
      <c r="CC791" s="372"/>
      <c r="CD791" s="372"/>
      <c r="CE791" s="372"/>
      <c r="CF791" s="372"/>
      <c r="CG791" s="372"/>
      <c r="CH791" s="372"/>
      <c r="CI791" s="372"/>
      <c r="CJ791" s="372"/>
      <c r="CK791" s="372"/>
      <c r="CL791" s="372"/>
      <c r="CM791" s="372"/>
      <c r="CN791" s="372"/>
      <c r="CO791" s="372"/>
      <c r="CP791" s="372"/>
      <c r="CQ791" s="372"/>
      <c r="CR791" s="372"/>
      <c r="CS791" s="372"/>
      <c r="CT791" s="372"/>
      <c r="CU791" s="372"/>
      <c r="CV791" s="372"/>
      <c r="CW791" s="372"/>
      <c r="CX791" s="372"/>
      <c r="CY791" s="372"/>
      <c r="CZ791" s="372"/>
    </row>
    <row r="792" ht="25.15" customHeight="true" x14ac:dyDescent="0.2">
      <c r="C792" s="1075"/>
      <c r="D792" s="1075"/>
      <c r="E792" s="652"/>
      <c r="F792" s="652"/>
      <c r="G792" s="652"/>
      <c r="H792" s="1075"/>
      <c r="I792" s="1075"/>
      <c r="J792" s="652"/>
      <c r="K792" s="652"/>
      <c r="L792" s="652"/>
      <c r="M792" s="1075"/>
      <c r="N792" s="1075"/>
      <c r="O792" s="652"/>
      <c r="P792" s="652"/>
      <c r="Q792" s="652"/>
      <c r="BA792" s="372"/>
      <c r="BB792" s="451"/>
      <c r="BC792" s="372"/>
      <c r="BD792" s="372"/>
      <c r="BE792" s="372"/>
      <c r="BF792" s="372"/>
      <c r="BG792" s="372"/>
      <c r="BH792" s="372"/>
      <c r="BI792" s="372"/>
      <c r="BJ792" s="372"/>
      <c r="BK792" s="372"/>
      <c r="BL792" s="372"/>
      <c r="BM792" s="372"/>
      <c r="BN792" s="372"/>
      <c r="BO792" s="372"/>
      <c r="BP792" s="372"/>
      <c r="BQ792" s="372"/>
      <c r="BR792" s="372"/>
      <c r="BS792" s="372"/>
      <c r="BT792" s="372"/>
      <c r="BU792" s="372"/>
      <c r="BV792" s="372"/>
      <c r="BW792" s="372"/>
      <c r="BX792" s="372"/>
      <c r="BY792" s="372"/>
      <c r="BZ792" s="372"/>
      <c r="CA792" s="372"/>
      <c r="CB792" s="372"/>
      <c r="CC792" s="372"/>
      <c r="CD792" s="372"/>
      <c r="CE792" s="372"/>
      <c r="CF792" s="372"/>
      <c r="CG792" s="372"/>
      <c r="CH792" s="372"/>
      <c r="CI792" s="372"/>
      <c r="CJ792" s="372"/>
      <c r="CK792" s="372"/>
      <c r="CL792" s="372"/>
      <c r="CM792" s="372"/>
      <c r="CN792" s="372"/>
      <c r="CO792" s="372"/>
      <c r="CP792" s="372"/>
      <c r="CQ792" s="372"/>
      <c r="CR792" s="372"/>
      <c r="CS792" s="372"/>
      <c r="CT792" s="372"/>
      <c r="CU792" s="372"/>
      <c r="CV792" s="372"/>
      <c r="CW792" s="372"/>
      <c r="CX792" s="372"/>
      <c r="CY792" s="372"/>
      <c r="CZ792" s="372"/>
    </row>
    <row r="793" ht="25.15" customHeight="true" x14ac:dyDescent="0.2">
      <c r="C793" s="1075"/>
      <c r="D793" s="1075"/>
      <c r="E793" s="652"/>
      <c r="F793" s="652"/>
      <c r="G793" s="652"/>
      <c r="H793" s="1075"/>
      <c r="I793" s="1075"/>
      <c r="J793" s="652"/>
      <c r="K793" s="652"/>
      <c r="L793" s="652"/>
      <c r="M793" s="1075"/>
      <c r="N793" s="1075"/>
      <c r="O793" s="652"/>
      <c r="P793" s="652"/>
      <c r="Q793" s="652"/>
      <c r="BA793" s="372"/>
      <c r="BB793" s="451"/>
      <c r="BC793" s="372"/>
      <c r="BD793" s="372"/>
      <c r="BE793" s="372"/>
      <c r="BF793" s="372"/>
      <c r="BG793" s="372"/>
      <c r="BH793" s="372"/>
      <c r="BI793" s="372"/>
      <c r="BJ793" s="372"/>
      <c r="BK793" s="372"/>
      <c r="BL793" s="372"/>
      <c r="BM793" s="372"/>
      <c r="BN793" s="372"/>
      <c r="BO793" s="372"/>
      <c r="BP793" s="372"/>
      <c r="BQ793" s="372"/>
      <c r="BR793" s="372"/>
      <c r="BS793" s="372"/>
      <c r="BT793" s="372"/>
      <c r="BU793" s="372"/>
      <c r="BV793" s="372"/>
      <c r="BW793" s="372"/>
      <c r="BX793" s="372"/>
      <c r="BY793" s="372"/>
      <c r="BZ793" s="372"/>
      <c r="CA793" s="372"/>
      <c r="CB793" s="372"/>
      <c r="CC793" s="372"/>
      <c r="CD793" s="372"/>
      <c r="CE793" s="372"/>
      <c r="CF793" s="372"/>
      <c r="CG793" s="372"/>
      <c r="CH793" s="372"/>
      <c r="CI793" s="372"/>
      <c r="CJ793" s="372"/>
      <c r="CK793" s="372"/>
      <c r="CL793" s="372"/>
      <c r="CM793" s="372"/>
      <c r="CN793" s="372"/>
      <c r="CO793" s="372"/>
      <c r="CP793" s="372"/>
      <c r="CQ793" s="372"/>
      <c r="CR793" s="372"/>
      <c r="CS793" s="372"/>
      <c r="CT793" s="372"/>
      <c r="CU793" s="372"/>
      <c r="CV793" s="372"/>
      <c r="CW793" s="372"/>
      <c r="CX793" s="372"/>
      <c r="CY793" s="372"/>
      <c r="CZ793" s="372"/>
    </row>
    <row r="794" ht="25.15" customHeight="true" x14ac:dyDescent="0.2">
      <c r="C794" s="1075"/>
      <c r="D794" s="1075"/>
      <c r="E794" s="652"/>
      <c r="F794" s="652"/>
      <c r="G794" s="652"/>
      <c r="H794" s="1075"/>
      <c r="I794" s="1075"/>
      <c r="J794" s="652"/>
      <c r="K794" s="652"/>
      <c r="L794" s="652"/>
      <c r="M794" s="1075"/>
      <c r="N794" s="1075"/>
      <c r="O794" s="652"/>
      <c r="P794" s="652"/>
      <c r="Q794" s="652"/>
      <c r="BA794" s="372"/>
      <c r="BB794" s="451"/>
      <c r="BC794" s="372"/>
      <c r="BD794" s="372"/>
      <c r="BE794" s="372"/>
      <c r="BF794" s="372"/>
      <c r="BG794" s="372"/>
      <c r="BH794" s="372"/>
      <c r="BI794" s="372"/>
      <c r="BJ794" s="372"/>
      <c r="BK794" s="372"/>
      <c r="BL794" s="372"/>
      <c r="BM794" s="372"/>
      <c r="BN794" s="372"/>
      <c r="BO794" s="372"/>
      <c r="BP794" s="372"/>
      <c r="BQ794" s="372"/>
      <c r="BR794" s="372"/>
      <c r="BS794" s="372"/>
      <c r="BT794" s="372"/>
      <c r="BU794" s="372"/>
      <c r="BV794" s="372"/>
      <c r="BW794" s="372"/>
      <c r="BX794" s="372"/>
      <c r="BY794" s="372"/>
      <c r="BZ794" s="372"/>
      <c r="CA794" s="372"/>
      <c r="CB794" s="372"/>
      <c r="CC794" s="372"/>
      <c r="CD794" s="372"/>
      <c r="CE794" s="372"/>
      <c r="CF794" s="372"/>
      <c r="CG794" s="372"/>
      <c r="CH794" s="372"/>
      <c r="CI794" s="372"/>
      <c r="CJ794" s="372"/>
      <c r="CK794" s="372"/>
      <c r="CL794" s="372"/>
      <c r="CM794" s="372"/>
      <c r="CN794" s="372"/>
      <c r="CO794" s="372"/>
      <c r="CP794" s="372"/>
      <c r="CQ794" s="372"/>
      <c r="CR794" s="372"/>
      <c r="CS794" s="372"/>
      <c r="CT794" s="372"/>
      <c r="CU794" s="372"/>
      <c r="CV794" s="372"/>
      <c r="CW794" s="372"/>
      <c r="CX794" s="372"/>
      <c r="CY794" s="372"/>
      <c r="CZ794" s="372"/>
    </row>
    <row r="795" ht="25.15" customHeight="true" x14ac:dyDescent="0.2">
      <c r="C795" s="1075"/>
      <c r="D795" s="1075"/>
      <c r="E795" s="652"/>
      <c r="F795" s="652"/>
      <c r="G795" s="652"/>
      <c r="H795" s="1075"/>
      <c r="I795" s="1075"/>
      <c r="J795" s="652"/>
      <c r="K795" s="652"/>
      <c r="L795" s="652"/>
      <c r="M795" s="1075"/>
      <c r="N795" s="1075"/>
      <c r="O795" s="652"/>
      <c r="P795" s="652"/>
      <c r="Q795" s="652"/>
      <c r="BA795" s="372"/>
      <c r="BB795" s="451"/>
      <c r="BC795" s="372"/>
      <c r="BD795" s="372"/>
      <c r="BE795" s="372"/>
      <c r="BF795" s="372"/>
      <c r="BG795" s="372"/>
      <c r="BH795" s="372"/>
      <c r="BI795" s="372"/>
      <c r="BJ795" s="372"/>
      <c r="BK795" s="372"/>
      <c r="BL795" s="372"/>
      <c r="BM795" s="372"/>
      <c r="BN795" s="372"/>
      <c r="BO795" s="372"/>
      <c r="BP795" s="372"/>
      <c r="BQ795" s="372"/>
      <c r="BR795" s="372"/>
      <c r="BS795" s="372"/>
      <c r="BT795" s="372"/>
      <c r="BU795" s="372"/>
      <c r="BV795" s="372"/>
      <c r="BW795" s="372"/>
      <c r="BX795" s="372"/>
      <c r="BY795" s="372"/>
      <c r="BZ795" s="372"/>
      <c r="CA795" s="372"/>
      <c r="CB795" s="372"/>
      <c r="CC795" s="372"/>
      <c r="CD795" s="372"/>
      <c r="CE795" s="372"/>
      <c r="CF795" s="372"/>
      <c r="CG795" s="372"/>
      <c r="CH795" s="372"/>
      <c r="CI795" s="372"/>
      <c r="CJ795" s="372"/>
      <c r="CK795" s="372"/>
      <c r="CL795" s="372"/>
      <c r="CM795" s="372"/>
      <c r="CN795" s="372"/>
      <c r="CO795" s="372"/>
      <c r="CP795" s="372"/>
      <c r="CQ795" s="372"/>
      <c r="CR795" s="372"/>
      <c r="CS795" s="372"/>
      <c r="CT795" s="372"/>
      <c r="CU795" s="372"/>
      <c r="CV795" s="372"/>
      <c r="CW795" s="372"/>
      <c r="CX795" s="372"/>
      <c r="CY795" s="372"/>
      <c r="CZ795" s="372"/>
    </row>
    <row r="796" ht="25.15" customHeight="true" x14ac:dyDescent="0.2">
      <c r="C796" s="1075"/>
      <c r="D796" s="1075"/>
      <c r="E796" s="652"/>
      <c r="F796" s="652"/>
      <c r="G796" s="652"/>
      <c r="H796" s="1075"/>
      <c r="I796" s="1075"/>
      <c r="J796" s="652"/>
      <c r="K796" s="652"/>
      <c r="L796" s="652"/>
      <c r="M796" s="1075"/>
      <c r="N796" s="1075"/>
      <c r="O796" s="652"/>
      <c r="P796" s="652"/>
      <c r="Q796" s="652"/>
      <c r="BA796" s="372"/>
      <c r="BB796" s="451"/>
      <c r="BC796" s="372"/>
      <c r="BD796" s="372"/>
      <c r="BE796" s="372"/>
      <c r="BF796" s="372"/>
      <c r="BG796" s="372"/>
      <c r="BH796" s="372"/>
      <c r="BI796" s="372"/>
      <c r="BJ796" s="372"/>
      <c r="BK796" s="372"/>
      <c r="BL796" s="372"/>
      <c r="BM796" s="372"/>
      <c r="BN796" s="372"/>
      <c r="BO796" s="372"/>
      <c r="BP796" s="372"/>
      <c r="BQ796" s="372"/>
      <c r="BR796" s="372"/>
      <c r="BS796" s="372"/>
      <c r="BT796" s="372"/>
      <c r="BU796" s="372"/>
      <c r="BV796" s="372"/>
      <c r="BW796" s="372"/>
      <c r="BX796" s="372"/>
      <c r="BY796" s="372"/>
      <c r="BZ796" s="372"/>
      <c r="CA796" s="372"/>
      <c r="CB796" s="372"/>
      <c r="CC796" s="372"/>
      <c r="CD796" s="372"/>
      <c r="CE796" s="372"/>
      <c r="CF796" s="372"/>
      <c r="CG796" s="372"/>
      <c r="CH796" s="372"/>
      <c r="CI796" s="372"/>
      <c r="CJ796" s="372"/>
      <c r="CK796" s="372"/>
      <c r="CL796" s="372"/>
      <c r="CM796" s="372"/>
      <c r="CN796" s="372"/>
      <c r="CO796" s="372"/>
      <c r="CP796" s="372"/>
      <c r="CQ796" s="372"/>
      <c r="CR796" s="372"/>
      <c r="CS796" s="372"/>
      <c r="CT796" s="372"/>
      <c r="CU796" s="372"/>
      <c r="CV796" s="372"/>
      <c r="CW796" s="372"/>
      <c r="CX796" s="372"/>
      <c r="CY796" s="372"/>
      <c r="CZ796" s="372"/>
    </row>
    <row r="797" ht="25.15" customHeight="true" x14ac:dyDescent="0.2">
      <c r="C797" s="1075"/>
      <c r="D797" s="1075"/>
      <c r="E797" s="652"/>
      <c r="F797" s="652"/>
      <c r="G797" s="652"/>
      <c r="H797" s="1075"/>
      <c r="I797" s="1075"/>
      <c r="J797" s="652"/>
      <c r="K797" s="652"/>
      <c r="L797" s="652"/>
      <c r="M797" s="1075"/>
      <c r="N797" s="1075"/>
      <c r="O797" s="652"/>
      <c r="P797" s="652"/>
      <c r="Q797" s="652"/>
      <c r="BA797" s="372"/>
      <c r="BB797" s="451"/>
      <c r="BC797" s="372"/>
      <c r="BD797" s="372"/>
      <c r="BE797" s="372"/>
      <c r="BF797" s="372"/>
      <c r="BG797" s="372"/>
      <c r="BH797" s="372"/>
      <c r="BI797" s="372"/>
      <c r="BJ797" s="372"/>
      <c r="BK797" s="372"/>
      <c r="BL797" s="372"/>
      <c r="BM797" s="372"/>
      <c r="BN797" s="372"/>
      <c r="BO797" s="372"/>
      <c r="BP797" s="372"/>
      <c r="BQ797" s="372"/>
      <c r="BR797" s="372"/>
      <c r="BS797" s="372"/>
      <c r="BT797" s="372"/>
      <c r="BU797" s="372"/>
      <c r="BV797" s="372"/>
      <c r="BW797" s="372"/>
      <c r="BX797" s="372"/>
      <c r="BY797" s="372"/>
      <c r="BZ797" s="372"/>
      <c r="CA797" s="372"/>
      <c r="CB797" s="372"/>
      <c r="CC797" s="372"/>
      <c r="CD797" s="372"/>
      <c r="CE797" s="372"/>
      <c r="CF797" s="372"/>
      <c r="CG797" s="372"/>
      <c r="CH797" s="372"/>
      <c r="CI797" s="372"/>
      <c r="CJ797" s="372"/>
      <c r="CK797" s="372"/>
      <c r="CL797" s="372"/>
      <c r="CM797" s="372"/>
      <c r="CN797" s="372"/>
      <c r="CO797" s="372"/>
      <c r="CP797" s="372"/>
      <c r="CQ797" s="372"/>
      <c r="CR797" s="372"/>
      <c r="CS797" s="372"/>
      <c r="CT797" s="372"/>
      <c r="CU797" s="372"/>
      <c r="CV797" s="372"/>
      <c r="CW797" s="372"/>
      <c r="CX797" s="372"/>
      <c r="CY797" s="372"/>
      <c r="CZ797" s="372"/>
    </row>
    <row r="798" ht="25.15" customHeight="true" x14ac:dyDescent="0.2">
      <c r="C798" s="1075"/>
      <c r="D798" s="1075"/>
      <c r="E798" s="652"/>
      <c r="F798" s="652"/>
      <c r="G798" s="652"/>
      <c r="H798" s="1075"/>
      <c r="I798" s="1075"/>
      <c r="J798" s="652"/>
      <c r="K798" s="652"/>
      <c r="L798" s="652"/>
      <c r="M798" s="1075"/>
      <c r="N798" s="1075"/>
      <c r="O798" s="652"/>
      <c r="P798" s="652"/>
      <c r="Q798" s="652"/>
      <c r="BA798" s="372"/>
      <c r="BB798" s="451"/>
      <c r="BC798" s="372"/>
      <c r="BD798" s="372"/>
      <c r="BE798" s="372"/>
      <c r="BF798" s="372"/>
      <c r="BG798" s="372"/>
      <c r="BH798" s="372"/>
      <c r="BI798" s="372"/>
      <c r="BJ798" s="372"/>
      <c r="BK798" s="372"/>
      <c r="BL798" s="372"/>
      <c r="BM798" s="372"/>
      <c r="BN798" s="372"/>
      <c r="BO798" s="372"/>
      <c r="BP798" s="372"/>
      <c r="BQ798" s="372"/>
      <c r="BR798" s="372"/>
      <c r="BS798" s="372"/>
      <c r="BT798" s="372"/>
      <c r="BU798" s="372"/>
      <c r="BV798" s="372"/>
      <c r="BW798" s="372"/>
      <c r="BX798" s="372"/>
      <c r="BY798" s="372"/>
      <c r="BZ798" s="372"/>
      <c r="CA798" s="372"/>
      <c r="CB798" s="372"/>
      <c r="CC798" s="372"/>
      <c r="CD798" s="372"/>
      <c r="CE798" s="372"/>
      <c r="CF798" s="372"/>
      <c r="CG798" s="372"/>
      <c r="CH798" s="372"/>
      <c r="CI798" s="372"/>
      <c r="CJ798" s="372"/>
      <c r="CK798" s="372"/>
      <c r="CL798" s="372"/>
      <c r="CM798" s="372"/>
      <c r="CN798" s="372"/>
      <c r="CO798" s="372"/>
      <c r="CP798" s="372"/>
      <c r="CQ798" s="372"/>
      <c r="CR798" s="372"/>
      <c r="CS798" s="372"/>
      <c r="CT798" s="372"/>
      <c r="CU798" s="372"/>
      <c r="CV798" s="372"/>
      <c r="CW798" s="372"/>
      <c r="CX798" s="372"/>
      <c r="CY798" s="372"/>
      <c r="CZ798" s="372"/>
    </row>
    <row r="799" ht="25.15" customHeight="true" x14ac:dyDescent="0.2">
      <c r="C799" s="1075"/>
      <c r="D799" s="1075"/>
      <c r="E799" s="652"/>
      <c r="F799" s="652"/>
      <c r="G799" s="652"/>
      <c r="H799" s="1075"/>
      <c r="I799" s="1075"/>
      <c r="J799" s="652"/>
      <c r="K799" s="652"/>
      <c r="L799" s="652"/>
      <c r="M799" s="1075"/>
      <c r="N799" s="1075"/>
      <c r="O799" s="652"/>
      <c r="P799" s="652"/>
      <c r="Q799" s="652"/>
      <c r="BA799" s="372"/>
      <c r="BB799" s="451"/>
      <c r="BC799" s="372"/>
      <c r="BD799" s="372"/>
      <c r="BE799" s="372"/>
      <c r="BF799" s="372"/>
      <c r="BG799" s="372"/>
      <c r="BH799" s="372"/>
      <c r="BI799" s="372"/>
      <c r="BJ799" s="372"/>
      <c r="BK799" s="372"/>
      <c r="BL799" s="372"/>
      <c r="BM799" s="372"/>
      <c r="BN799" s="372"/>
      <c r="BO799" s="372"/>
      <c r="BP799" s="372"/>
      <c r="BQ799" s="372"/>
      <c r="BR799" s="372"/>
      <c r="BS799" s="372"/>
      <c r="BT799" s="372"/>
      <c r="BU799" s="372"/>
      <c r="BV799" s="372"/>
      <c r="BW799" s="372"/>
      <c r="BX799" s="372"/>
      <c r="BY799" s="372"/>
      <c r="BZ799" s="372"/>
      <c r="CA799" s="372"/>
      <c r="CB799" s="372"/>
      <c r="CC799" s="372"/>
      <c r="CD799" s="372"/>
      <c r="CE799" s="372"/>
      <c r="CF799" s="372"/>
      <c r="CG799" s="372"/>
      <c r="CH799" s="372"/>
      <c r="CI799" s="372"/>
      <c r="CJ799" s="372"/>
      <c r="CK799" s="372"/>
      <c r="CL799" s="372"/>
      <c r="CM799" s="372"/>
      <c r="CN799" s="372"/>
      <c r="CO799" s="372"/>
      <c r="CP799" s="372"/>
      <c r="CQ799" s="372"/>
      <c r="CR799" s="372"/>
      <c r="CS799" s="372"/>
      <c r="CT799" s="372"/>
      <c r="CU799" s="372"/>
      <c r="CV799" s="372"/>
      <c r="CW799" s="372"/>
      <c r="CX799" s="372"/>
      <c r="CY799" s="372"/>
      <c r="CZ799" s="372"/>
    </row>
    <row r="800" ht="25.15" customHeight="true" x14ac:dyDescent="0.2">
      <c r="C800" s="652"/>
      <c r="D800" s="652"/>
      <c r="E800" s="652"/>
      <c r="F800" s="652"/>
      <c r="G800" s="652"/>
      <c r="H800" s="652"/>
      <c r="I800" s="652"/>
      <c r="J800" s="652"/>
      <c r="K800" s="652"/>
      <c r="L800" s="652"/>
      <c r="M800" s="652"/>
      <c r="N800" s="652"/>
      <c r="O800" s="652"/>
      <c r="P800" s="652"/>
      <c r="Q800" s="652"/>
      <c r="BA800" s="372"/>
      <c r="BB800" s="451"/>
      <c r="BC800" s="372"/>
      <c r="BD800" s="372"/>
      <c r="BE800" s="372"/>
      <c r="BF800" s="372"/>
      <c r="BG800" s="372"/>
      <c r="BH800" s="372"/>
      <c r="BI800" s="372"/>
      <c r="BJ800" s="372"/>
      <c r="BK800" s="372"/>
      <c r="BL800" s="372"/>
      <c r="BM800" s="372"/>
      <c r="BN800" s="372"/>
      <c r="BO800" s="372"/>
      <c r="BP800" s="372"/>
      <c r="BQ800" s="372"/>
      <c r="BR800" s="372"/>
      <c r="BS800" s="372"/>
      <c r="BT800" s="372"/>
      <c r="BU800" s="372"/>
      <c r="BV800" s="372"/>
      <c r="BW800" s="372"/>
      <c r="BX800" s="372"/>
      <c r="BY800" s="372"/>
      <c r="BZ800" s="372"/>
      <c r="CA800" s="372"/>
      <c r="CB800" s="372"/>
      <c r="CC800" s="372"/>
      <c r="CD800" s="372"/>
      <c r="CE800" s="372"/>
      <c r="CF800" s="372"/>
      <c r="CG800" s="372"/>
      <c r="CH800" s="372"/>
      <c r="CI800" s="372"/>
      <c r="CJ800" s="372"/>
      <c r="CK800" s="372"/>
      <c r="CL800" s="372"/>
      <c r="CM800" s="372"/>
      <c r="CN800" s="372"/>
      <c r="CO800" s="372"/>
      <c r="CP800" s="372"/>
      <c r="CQ800" s="372"/>
      <c r="CR800" s="372"/>
      <c r="CS800" s="372"/>
      <c r="CT800" s="372"/>
      <c r="CU800" s="372"/>
      <c r="CV800" s="372"/>
      <c r="CW800" s="372"/>
      <c r="CX800" s="372"/>
      <c r="CY800" s="372"/>
      <c r="CZ800" s="372"/>
    </row>
    <row r="801" ht="25.15" customHeight="true" x14ac:dyDescent="0.2">
      <c r="C801" s="652"/>
      <c r="D801" s="652"/>
      <c r="E801" s="652"/>
      <c r="F801" s="652"/>
      <c r="G801" s="652"/>
      <c r="H801" s="652"/>
      <c r="I801" s="652"/>
      <c r="J801" s="652"/>
      <c r="K801" s="652"/>
      <c r="L801" s="652"/>
      <c r="M801" s="652"/>
      <c r="N801" s="652"/>
      <c r="O801" s="652"/>
      <c r="P801" s="652"/>
      <c r="Q801" s="652"/>
    </row>
    <row r="802" ht="25.15" customHeight="true" x14ac:dyDescent="0.2">
      <c r="C802" s="652"/>
      <c r="D802" s="652"/>
      <c r="E802" s="652"/>
      <c r="F802" s="652"/>
      <c r="G802" s="652"/>
      <c r="H802" s="652"/>
      <c r="I802" s="652"/>
      <c r="J802" s="652"/>
      <c r="K802" s="652"/>
      <c r="L802" s="652"/>
      <c r="M802" s="652"/>
      <c r="N802" s="652"/>
      <c r="O802" s="652"/>
      <c r="P802" s="652"/>
      <c r="Q802" s="652"/>
    </row>
    <row r="803" ht="25.15" customHeight="true" x14ac:dyDescent="0.2">
      <c r="C803" s="652"/>
      <c r="D803" s="652"/>
      <c r="E803" s="652"/>
      <c r="F803" s="652"/>
      <c r="G803" s="652"/>
      <c r="H803" s="652"/>
      <c r="I803" s="652"/>
      <c r="J803" s="652"/>
      <c r="K803" s="652"/>
      <c r="L803" s="652"/>
      <c r="M803" s="652"/>
      <c r="N803" s="652"/>
      <c r="O803" s="652"/>
      <c r="P803" s="652"/>
      <c r="Q803" s="652"/>
    </row>
    <row r="804" ht="25.15" customHeight="true" x14ac:dyDescent="0.2">
      <c r="C804" s="652"/>
      <c r="D804" s="652"/>
      <c r="E804" s="652"/>
      <c r="F804" s="652"/>
      <c r="G804" s="652"/>
      <c r="H804" s="652"/>
      <c r="I804" s="652"/>
      <c r="J804" s="652"/>
      <c r="K804" s="652"/>
      <c r="L804" s="652"/>
      <c r="M804" s="652"/>
      <c r="N804" s="652"/>
      <c r="O804" s="652"/>
      <c r="P804" s="652"/>
      <c r="Q804" s="652"/>
    </row>
    <row r="805" ht="25.15" customHeight="true" x14ac:dyDescent="0.2">
      <c r="C805" s="652"/>
      <c r="D805" s="652"/>
      <c r="E805" s="652"/>
      <c r="F805" s="652"/>
      <c r="G805" s="652"/>
      <c r="H805" s="652"/>
      <c r="I805" s="652"/>
      <c r="J805" s="652"/>
      <c r="K805" s="652"/>
      <c r="L805" s="652"/>
      <c r="M805" s="652"/>
      <c r="N805" s="652"/>
      <c r="O805" s="652"/>
      <c r="P805" s="652"/>
      <c r="Q805" s="652"/>
    </row>
    <row r="806" ht="25.15" customHeight="true" x14ac:dyDescent="0.2">
      <c r="C806" s="652"/>
      <c r="D806" s="652"/>
      <c r="E806" s="652"/>
      <c r="F806" s="652"/>
      <c r="G806" s="652"/>
      <c r="H806" s="652"/>
      <c r="I806" s="652"/>
      <c r="J806" s="652"/>
      <c r="K806" s="652"/>
      <c r="L806" s="652"/>
      <c r="M806" s="652"/>
      <c r="N806" s="652"/>
      <c r="O806" s="652"/>
      <c r="P806" s="652"/>
      <c r="Q806" s="652"/>
    </row>
    <row r="807" ht="25.15" customHeight="true" x14ac:dyDescent="0.2">
      <c r="C807" s="652"/>
      <c r="D807" s="652"/>
      <c r="E807" s="652"/>
      <c r="F807" s="652"/>
      <c r="G807" s="652"/>
      <c r="H807" s="652"/>
      <c r="I807" s="652"/>
      <c r="J807" s="652"/>
      <c r="K807" s="652"/>
      <c r="L807" s="652"/>
      <c r="M807" s="652"/>
      <c r="N807" s="652"/>
      <c r="O807" s="652"/>
      <c r="P807" s="652"/>
      <c r="Q807" s="652"/>
    </row>
    <row r="808" ht="25.15" customHeight="true" x14ac:dyDescent="0.2">
      <c r="C808" s="652"/>
      <c r="D808" s="652"/>
      <c r="E808" s="652"/>
      <c r="F808" s="652"/>
      <c r="G808" s="652"/>
      <c r="H808" s="652"/>
      <c r="I808" s="652"/>
      <c r="J808" s="652"/>
      <c r="K808" s="652"/>
      <c r="L808" s="652"/>
      <c r="M808" s="652"/>
      <c r="N808" s="652"/>
      <c r="O808" s="652"/>
      <c r="P808" s="652"/>
      <c r="Q808" s="652"/>
    </row>
    <row r="809" ht="25.15" customHeight="true" x14ac:dyDescent="0.2">
      <c r="C809" s="652"/>
      <c r="D809" s="652"/>
      <c r="E809" s="652"/>
      <c r="F809" s="652"/>
      <c r="G809" s="652"/>
      <c r="H809" s="652"/>
      <c r="I809" s="652"/>
      <c r="J809" s="652"/>
      <c r="K809" s="652"/>
      <c r="L809" s="652"/>
      <c r="M809" s="652"/>
      <c r="N809" s="652"/>
      <c r="O809" s="652"/>
      <c r="P809" s="652"/>
      <c r="Q809" s="652"/>
    </row>
    <row r="810" ht="25.15" customHeight="true" x14ac:dyDescent="0.2">
      <c r="C810" s="652"/>
      <c r="D810" s="652"/>
      <c r="E810" s="652"/>
      <c r="F810" s="652"/>
      <c r="G810" s="652"/>
      <c r="H810" s="652"/>
      <c r="I810" s="652"/>
      <c r="J810" s="652"/>
      <c r="K810" s="652"/>
      <c r="L810" s="652"/>
      <c r="M810" s="652"/>
      <c r="N810" s="652"/>
      <c r="O810" s="652"/>
      <c r="P810" s="652"/>
      <c r="Q810" s="652"/>
    </row>
    <row r="811" ht="25.15" customHeight="true" x14ac:dyDescent="0.2">
      <c r="C811" s="652"/>
      <c r="D811" s="652"/>
      <c r="E811" s="652"/>
      <c r="F811" s="652"/>
      <c r="G811" s="652"/>
      <c r="H811" s="652"/>
      <c r="I811" s="652"/>
      <c r="J811" s="652"/>
      <c r="K811" s="652"/>
      <c r="L811" s="652"/>
      <c r="M811" s="652"/>
      <c r="N811" s="652"/>
      <c r="O811" s="652"/>
      <c r="P811" s="652"/>
      <c r="Q811" s="652"/>
    </row>
    <row r="812" ht="25.15" customHeight="true" x14ac:dyDescent="0.2">
      <c r="C812" s="652"/>
      <c r="D812" s="652"/>
      <c r="E812" s="652"/>
      <c r="F812" s="652"/>
      <c r="G812" s="652"/>
      <c r="H812" s="652"/>
      <c r="I812" s="652"/>
      <c r="J812" s="652"/>
      <c r="K812" s="652"/>
      <c r="L812" s="652"/>
      <c r="M812" s="652"/>
      <c r="N812" s="652"/>
      <c r="O812" s="652"/>
      <c r="P812" s="652"/>
      <c r="Q812" s="652"/>
    </row>
    <row r="813" ht="25.15" customHeight="true" x14ac:dyDescent="0.2">
      <c r="C813" s="652"/>
      <c r="D813" s="652"/>
      <c r="E813" s="652"/>
      <c r="F813" s="652"/>
      <c r="G813" s="652"/>
      <c r="H813" s="652"/>
      <c r="I813" s="652"/>
      <c r="J813" s="652"/>
      <c r="K813" s="652"/>
      <c r="L813" s="652"/>
      <c r="M813" s="652"/>
      <c r="N813" s="652"/>
      <c r="O813" s="652"/>
      <c r="P813" s="652"/>
      <c r="Q813" s="652"/>
    </row>
    <row r="814" ht="25.15" customHeight="true" x14ac:dyDescent="0.2">
      <c r="C814" s="652"/>
      <c r="D814" s="652"/>
      <c r="E814" s="652"/>
      <c r="F814" s="652"/>
      <c r="G814" s="652"/>
      <c r="H814" s="652"/>
      <c r="I814" s="652"/>
      <c r="J814" s="652"/>
      <c r="K814" s="652"/>
      <c r="L814" s="652"/>
      <c r="M814" s="652"/>
      <c r="N814" s="652"/>
      <c r="O814" s="652"/>
      <c r="P814" s="652"/>
      <c r="Q814" s="652"/>
    </row>
    <row r="815" ht="25.15" customHeight="true" x14ac:dyDescent="0.2">
      <c r="C815" s="652"/>
      <c r="D815" s="652"/>
      <c r="E815" s="652"/>
      <c r="F815" s="652"/>
      <c r="G815" s="652"/>
      <c r="H815" s="652"/>
      <c r="I815" s="652"/>
      <c r="J815" s="652"/>
      <c r="K815" s="652"/>
      <c r="L815" s="652"/>
      <c r="M815" s="652"/>
      <c r="N815" s="652"/>
      <c r="O815" s="652"/>
      <c r="P815" s="652"/>
      <c r="Q815" s="652"/>
    </row>
    <row r="816" ht="25.15" customHeight="true" x14ac:dyDescent="0.2">
      <c r="C816" s="652"/>
      <c r="D816" s="652"/>
      <c r="E816" s="652"/>
      <c r="F816" s="652"/>
      <c r="G816" s="652"/>
      <c r="H816" s="652"/>
      <c r="I816" s="652"/>
      <c r="J816" s="652"/>
      <c r="K816" s="652"/>
      <c r="L816" s="652"/>
      <c r="M816" s="652"/>
      <c r="N816" s="652"/>
      <c r="O816" s="652"/>
      <c r="P816" s="652"/>
      <c r="Q816" s="652"/>
    </row>
    <row r="817" ht="25.15" customHeight="true" x14ac:dyDescent="0.2">
      <c r="C817" s="652"/>
      <c r="D817" s="652"/>
      <c r="E817" s="652"/>
      <c r="F817" s="652"/>
      <c r="G817" s="652"/>
      <c r="H817" s="652"/>
      <c r="I817" s="652"/>
      <c r="J817" s="652"/>
      <c r="K817" s="652"/>
      <c r="L817" s="652"/>
      <c r="M817" s="652"/>
      <c r="N817" s="652"/>
      <c r="O817" s="652"/>
      <c r="P817" s="652"/>
      <c r="Q817" s="652"/>
    </row>
    <row r="818" ht="25.15" customHeight="true" x14ac:dyDescent="0.2">
      <c r="C818" s="652"/>
      <c r="D818" s="652"/>
      <c r="E818" s="652"/>
      <c r="F818" s="652"/>
      <c r="G818" s="652"/>
      <c r="H818" s="652"/>
      <c r="I818" s="652"/>
      <c r="J818" s="652"/>
      <c r="K818" s="652"/>
      <c r="L818" s="652"/>
      <c r="M818" s="652"/>
      <c r="N818" s="652"/>
      <c r="O818" s="652"/>
      <c r="P818" s="652"/>
      <c r="Q818" s="652"/>
    </row>
    <row r="819" ht="25.15" customHeight="true" x14ac:dyDescent="0.2">
      <c r="C819" s="652"/>
      <c r="D819" s="652"/>
      <c r="E819" s="652"/>
      <c r="F819" s="652"/>
      <c r="G819" s="652"/>
      <c r="H819" s="652"/>
      <c r="I819" s="652"/>
      <c r="J819" s="652"/>
      <c r="K819" s="652"/>
      <c r="L819" s="652"/>
      <c r="M819" s="652"/>
      <c r="N819" s="652"/>
      <c r="O819" s="652"/>
      <c r="P819" s="652"/>
      <c r="Q819" s="652"/>
    </row>
    <row r="820" ht="25.15" customHeight="true" x14ac:dyDescent="0.2">
      <c r="C820" s="652"/>
      <c r="D820" s="652"/>
      <c r="E820" s="652"/>
      <c r="F820" s="652"/>
      <c r="G820" s="652"/>
      <c r="H820" s="652"/>
      <c r="I820" s="652"/>
      <c r="J820" s="652"/>
      <c r="K820" s="652"/>
      <c r="L820" s="652"/>
      <c r="M820" s="652"/>
      <c r="N820" s="652"/>
      <c r="O820" s="652"/>
      <c r="P820" s="652"/>
      <c r="Q820" s="652"/>
    </row>
    <row r="821" ht="25.15" customHeight="true" x14ac:dyDescent="0.2">
      <c r="C821" s="652"/>
      <c r="D821" s="652"/>
      <c r="E821" s="652"/>
      <c r="F821" s="652"/>
      <c r="G821" s="652"/>
      <c r="H821" s="652"/>
      <c r="I821" s="652"/>
      <c r="J821" s="652"/>
      <c r="K821" s="652"/>
      <c r="L821" s="652"/>
      <c r="M821" s="652"/>
      <c r="N821" s="652"/>
      <c r="O821" s="652"/>
      <c r="P821" s="652"/>
      <c r="Q821" s="652"/>
    </row>
    <row r="822" ht="25.15" customHeight="true" x14ac:dyDescent="0.2">
      <c r="C822" s="652"/>
      <c r="D822" s="652"/>
      <c r="E822" s="652"/>
      <c r="F822" s="652"/>
      <c r="G822" s="652"/>
      <c r="H822" s="652"/>
      <c r="I822" s="652"/>
      <c r="J822" s="652"/>
      <c r="K822" s="652"/>
      <c r="L822" s="652"/>
      <c r="M822" s="652"/>
      <c r="N822" s="652"/>
      <c r="O822" s="652"/>
      <c r="P822" s="652"/>
      <c r="Q822" s="652"/>
    </row>
    <row r="823" ht="25.15" customHeight="true" x14ac:dyDescent="0.2">
      <c r="C823" s="652"/>
      <c r="D823" s="652"/>
      <c r="E823" s="652"/>
      <c r="F823" s="652"/>
      <c r="G823" s="652"/>
      <c r="H823" s="652"/>
      <c r="I823" s="652"/>
      <c r="J823" s="652"/>
      <c r="K823" s="652"/>
      <c r="L823" s="652"/>
      <c r="M823" s="652"/>
      <c r="N823" s="652"/>
      <c r="O823" s="652"/>
      <c r="P823" s="652"/>
      <c r="Q823" s="652"/>
    </row>
    <row r="824" ht="25.15" customHeight="true" x14ac:dyDescent="0.2">
      <c r="C824" s="652"/>
      <c r="D824" s="652"/>
      <c r="E824" s="652"/>
      <c r="F824" s="652"/>
      <c r="G824" s="652"/>
      <c r="H824" s="652"/>
      <c r="I824" s="652"/>
      <c r="J824" s="652"/>
      <c r="K824" s="652"/>
      <c r="L824" s="652"/>
      <c r="M824" s="652"/>
      <c r="N824" s="652"/>
      <c r="O824" s="652"/>
      <c r="P824" s="652"/>
      <c r="Q824" s="652"/>
    </row>
    <row r="825" ht="25.15" customHeight="true" x14ac:dyDescent="0.2">
      <c r="C825" s="652"/>
      <c r="D825" s="652"/>
      <c r="E825" s="652"/>
      <c r="F825" s="652"/>
      <c r="G825" s="652"/>
      <c r="H825" s="652"/>
      <c r="I825" s="652"/>
      <c r="J825" s="652"/>
      <c r="K825" s="652"/>
      <c r="L825" s="652"/>
      <c r="M825" s="652"/>
      <c r="N825" s="652"/>
      <c r="O825" s="652"/>
      <c r="P825" s="652"/>
      <c r="Q825" s="652"/>
    </row>
    <row r="826" ht="25.15" customHeight="true" x14ac:dyDescent="0.2">
      <c r="C826" s="652"/>
      <c r="D826" s="652"/>
      <c r="E826" s="652"/>
      <c r="F826" s="652"/>
      <c r="G826" s="652"/>
      <c r="H826" s="652"/>
      <c r="I826" s="652"/>
      <c r="J826" s="652"/>
      <c r="K826" s="652"/>
      <c r="L826" s="652"/>
      <c r="M826" s="652"/>
      <c r="N826" s="652"/>
      <c r="O826" s="652"/>
      <c r="P826" s="652"/>
      <c r="Q826" s="652"/>
    </row>
    <row r="827" ht="25.15" customHeight="true" x14ac:dyDescent="0.2">
      <c r="C827" s="652"/>
      <c r="D827" s="652"/>
      <c r="E827" s="652"/>
      <c r="F827" s="652"/>
      <c r="G827" s="652"/>
      <c r="H827" s="652"/>
      <c r="I827" s="652"/>
      <c r="J827" s="652"/>
      <c r="K827" s="652"/>
      <c r="L827" s="652"/>
      <c r="M827" s="652"/>
      <c r="N827" s="652"/>
      <c r="O827" s="652"/>
      <c r="P827" s="652"/>
      <c r="Q827" s="652"/>
    </row>
    <row r="828" ht="25.15" customHeight="true" x14ac:dyDescent="0.2">
      <c r="C828" s="652"/>
      <c r="D828" s="652"/>
      <c r="E828" s="652"/>
      <c r="F828" s="652"/>
      <c r="G828" s="652"/>
      <c r="H828" s="652"/>
      <c r="I828" s="652"/>
      <c r="J828" s="652"/>
      <c r="K828" s="652"/>
      <c r="L828" s="652"/>
      <c r="M828" s="652"/>
      <c r="N828" s="652"/>
      <c r="O828" s="652"/>
      <c r="P828" s="652"/>
      <c r="Q828" s="652"/>
    </row>
    <row r="829" ht="25.15" customHeight="true" x14ac:dyDescent="0.2">
      <c r="C829" s="652"/>
      <c r="D829" s="652"/>
      <c r="E829" s="652"/>
      <c r="F829" s="652"/>
      <c r="G829" s="652"/>
      <c r="H829" s="652"/>
      <c r="I829" s="652"/>
      <c r="J829" s="652"/>
      <c r="K829" s="652"/>
      <c r="L829" s="652"/>
      <c r="M829" s="652"/>
      <c r="N829" s="652"/>
      <c r="O829" s="652"/>
      <c r="P829" s="652"/>
      <c r="Q829" s="652"/>
    </row>
    <row r="830" ht="25.15" customHeight="true" x14ac:dyDescent="0.2">
      <c r="C830" s="652"/>
      <c r="D830" s="652"/>
      <c r="E830" s="652"/>
      <c r="F830" s="652"/>
      <c r="G830" s="652"/>
      <c r="H830" s="652"/>
      <c r="I830" s="652"/>
      <c r="J830" s="652"/>
      <c r="K830" s="652"/>
      <c r="L830" s="652"/>
      <c r="M830" s="652"/>
      <c r="N830" s="652"/>
      <c r="O830" s="652"/>
      <c r="P830" s="652"/>
      <c r="Q830" s="652"/>
    </row>
    <row r="831" ht="25.15" customHeight="true" x14ac:dyDescent="0.2">
      <c r="C831" s="652"/>
      <c r="D831" s="652"/>
      <c r="E831" s="652"/>
      <c r="F831" s="652"/>
      <c r="G831" s="652"/>
      <c r="H831" s="652"/>
      <c r="I831" s="652"/>
      <c r="J831" s="652"/>
      <c r="K831" s="652"/>
      <c r="L831" s="652"/>
      <c r="M831" s="652"/>
      <c r="N831" s="652"/>
      <c r="O831" s="652"/>
      <c r="P831" s="652"/>
      <c r="Q831" s="652"/>
    </row>
    <row r="832" ht="25.15" customHeight="true" x14ac:dyDescent="0.2">
      <c r="C832" s="652"/>
      <c r="D832" s="652"/>
      <c r="E832" s="652"/>
      <c r="F832" s="652"/>
      <c r="G832" s="652"/>
      <c r="H832" s="652"/>
      <c r="I832" s="652"/>
      <c r="J832" s="652"/>
      <c r="K832" s="652"/>
      <c r="L832" s="652"/>
      <c r="M832" s="652"/>
      <c r="N832" s="652"/>
      <c r="O832" s="652"/>
      <c r="P832" s="652"/>
      <c r="Q832" s="652"/>
    </row>
    <row r="833" ht="25.15" customHeight="true" x14ac:dyDescent="0.2">
      <c r="C833" s="652"/>
      <c r="D833" s="652"/>
      <c r="E833" s="652"/>
      <c r="F833" s="652"/>
      <c r="G833" s="652"/>
      <c r="H833" s="652"/>
      <c r="I833" s="652"/>
      <c r="J833" s="652"/>
      <c r="K833" s="652"/>
      <c r="L833" s="652"/>
      <c r="M833" s="652"/>
      <c r="N833" s="652"/>
      <c r="O833" s="652"/>
      <c r="P833" s="652"/>
      <c r="Q833" s="652"/>
    </row>
    <row r="834" ht="25.15" customHeight="true" x14ac:dyDescent="0.2">
      <c r="C834" s="652"/>
      <c r="D834" s="652"/>
      <c r="E834" s="652"/>
      <c r="F834" s="652"/>
      <c r="G834" s="652"/>
      <c r="H834" s="652"/>
      <c r="I834" s="652"/>
      <c r="J834" s="652"/>
      <c r="K834" s="652"/>
      <c r="L834" s="652"/>
      <c r="M834" s="652"/>
      <c r="N834" s="652"/>
      <c r="O834" s="652"/>
      <c r="P834" s="652"/>
      <c r="Q834" s="652"/>
    </row>
    <row r="835" ht="25.15" customHeight="true" x14ac:dyDescent="0.2">
      <c r="C835" s="652"/>
      <c r="D835" s="652"/>
      <c r="E835" s="652"/>
      <c r="F835" s="652"/>
      <c r="G835" s="652"/>
      <c r="H835" s="652"/>
      <c r="I835" s="652"/>
      <c r="J835" s="652"/>
      <c r="K835" s="652"/>
      <c r="L835" s="652"/>
      <c r="M835" s="652"/>
      <c r="N835" s="652"/>
      <c r="O835" s="652"/>
      <c r="P835" s="652"/>
      <c r="Q835" s="652"/>
    </row>
    <row r="836" ht="25.15" customHeight="true" x14ac:dyDescent="0.2">
      <c r="C836" s="652"/>
      <c r="D836" s="652"/>
      <c r="E836" s="652"/>
      <c r="F836" s="652"/>
      <c r="G836" s="652"/>
      <c r="H836" s="652"/>
      <c r="I836" s="652"/>
      <c r="J836" s="652"/>
      <c r="K836" s="652"/>
      <c r="L836" s="652"/>
      <c r="M836" s="652"/>
      <c r="N836" s="652"/>
      <c r="O836" s="652"/>
      <c r="P836" s="652"/>
      <c r="Q836" s="652"/>
    </row>
    <row r="837" ht="25.15" customHeight="true" x14ac:dyDescent="0.2">
      <c r="C837" s="652"/>
      <c r="D837" s="652"/>
      <c r="E837" s="652"/>
      <c r="F837" s="652"/>
      <c r="G837" s="652"/>
      <c r="H837" s="652"/>
      <c r="I837" s="652"/>
      <c r="J837" s="652"/>
      <c r="K837" s="652"/>
      <c r="L837" s="652"/>
      <c r="M837" s="652"/>
      <c r="N837" s="652"/>
      <c r="O837" s="652"/>
      <c r="P837" s="652"/>
      <c r="Q837" s="652"/>
    </row>
    <row r="838" ht="25.15" customHeight="true" x14ac:dyDescent="0.2">
      <c r="C838" s="652"/>
      <c r="D838" s="652"/>
      <c r="E838" s="652"/>
      <c r="F838" s="652"/>
      <c r="G838" s="652"/>
      <c r="H838" s="652"/>
      <c r="I838" s="652"/>
      <c r="J838" s="652"/>
      <c r="K838" s="652"/>
      <c r="L838" s="652"/>
      <c r="M838" s="652"/>
      <c r="N838" s="652"/>
      <c r="O838" s="652"/>
      <c r="P838" s="652"/>
      <c r="Q838" s="652"/>
    </row>
    <row r="839" ht="25.15" customHeight="true" x14ac:dyDescent="0.2">
      <c r="C839" s="652"/>
      <c r="D839" s="652"/>
      <c r="E839" s="652"/>
      <c r="F839" s="652"/>
      <c r="G839" s="652"/>
      <c r="H839" s="652"/>
      <c r="I839" s="652"/>
      <c r="J839" s="652"/>
      <c r="K839" s="652"/>
      <c r="L839" s="652"/>
      <c r="M839" s="652"/>
      <c r="N839" s="652"/>
      <c r="O839" s="652"/>
      <c r="P839" s="652"/>
      <c r="Q839" s="652"/>
    </row>
    <row r="840" ht="25.15" customHeight="true" x14ac:dyDescent="0.2">
      <c r="C840" s="652"/>
      <c r="D840" s="652"/>
      <c r="E840" s="652"/>
      <c r="F840" s="652"/>
      <c r="G840" s="652"/>
      <c r="H840" s="652"/>
      <c r="I840" s="652"/>
      <c r="J840" s="652"/>
      <c r="K840" s="652"/>
      <c r="L840" s="652"/>
      <c r="M840" s="652"/>
      <c r="N840" s="652"/>
      <c r="O840" s="652"/>
      <c r="P840" s="652"/>
      <c r="Q840" s="652"/>
    </row>
    <row r="841" ht="25.15" customHeight="true" x14ac:dyDescent="0.2">
      <c r="C841" s="652"/>
      <c r="D841" s="652"/>
      <c r="E841" s="652"/>
      <c r="F841" s="652"/>
      <c r="G841" s="652"/>
      <c r="H841" s="652"/>
      <c r="I841" s="652"/>
      <c r="J841" s="652"/>
      <c r="K841" s="652"/>
      <c r="L841" s="652"/>
      <c r="M841" s="652"/>
      <c r="N841" s="652"/>
      <c r="O841" s="652"/>
      <c r="P841" s="652"/>
      <c r="Q841" s="652"/>
    </row>
    <row r="842" ht="25.15" customHeight="true" x14ac:dyDescent="0.2">
      <c r="C842" s="652"/>
      <c r="D842" s="652"/>
      <c r="E842" s="652"/>
      <c r="F842" s="652"/>
      <c r="G842" s="652"/>
      <c r="H842" s="652"/>
      <c r="I842" s="652"/>
      <c r="J842" s="652"/>
      <c r="K842" s="652"/>
      <c r="L842" s="652"/>
      <c r="M842" s="652"/>
      <c r="N842" s="652"/>
      <c r="O842" s="652"/>
      <c r="P842" s="652"/>
      <c r="Q842" s="652"/>
    </row>
    <row r="843" ht="25.15" customHeight="true" x14ac:dyDescent="0.2">
      <c r="C843" s="652"/>
      <c r="D843" s="652"/>
      <c r="E843" s="652"/>
      <c r="F843" s="652"/>
      <c r="G843" s="652"/>
      <c r="H843" s="652"/>
      <c r="I843" s="652"/>
      <c r="J843" s="652"/>
      <c r="K843" s="652"/>
      <c r="L843" s="652"/>
      <c r="M843" s="652"/>
      <c r="N843" s="652"/>
      <c r="O843" s="652"/>
      <c r="P843" s="652"/>
      <c r="Q843" s="652"/>
    </row>
    <row r="844" ht="25.15" customHeight="true" x14ac:dyDescent="0.2">
      <c r="C844" s="652"/>
      <c r="D844" s="652"/>
      <c r="E844" s="652"/>
      <c r="F844" s="652"/>
      <c r="G844" s="652"/>
      <c r="H844" s="652"/>
      <c r="I844" s="652"/>
      <c r="J844" s="652"/>
      <c r="K844" s="652"/>
      <c r="L844" s="652"/>
      <c r="M844" s="652"/>
      <c r="N844" s="652"/>
      <c r="O844" s="652"/>
      <c r="P844" s="652"/>
      <c r="Q844" s="652"/>
    </row>
    <row r="845" ht="25.15" customHeight="true" x14ac:dyDescent="0.2">
      <c r="C845" s="652"/>
      <c r="D845" s="652"/>
      <c r="E845" s="652"/>
      <c r="F845" s="652"/>
      <c r="G845" s="652"/>
      <c r="H845" s="652"/>
      <c r="I845" s="652"/>
      <c r="J845" s="652"/>
      <c r="K845" s="652"/>
      <c r="L845" s="652"/>
      <c r="M845" s="652"/>
      <c r="N845" s="652"/>
      <c r="O845" s="652"/>
      <c r="P845" s="652"/>
      <c r="Q845" s="652"/>
    </row>
    <row r="846" ht="25.15" customHeight="true" x14ac:dyDescent="0.2">
      <c r="C846" s="652"/>
      <c r="D846" s="652"/>
      <c r="E846" s="652"/>
      <c r="F846" s="652"/>
      <c r="G846" s="652"/>
      <c r="H846" s="652"/>
      <c r="I846" s="652"/>
      <c r="J846" s="652"/>
      <c r="K846" s="652"/>
      <c r="L846" s="652"/>
      <c r="M846" s="652"/>
      <c r="N846" s="652"/>
      <c r="O846" s="652"/>
      <c r="P846" s="652"/>
      <c r="Q846" s="652"/>
    </row>
    <row r="847" ht="25.15" customHeight="true" x14ac:dyDescent="0.2">
      <c r="C847" s="652"/>
      <c r="D847" s="652"/>
      <c r="E847" s="652"/>
      <c r="F847" s="652"/>
      <c r="G847" s="652"/>
      <c r="H847" s="652"/>
      <c r="I847" s="652"/>
      <c r="J847" s="652"/>
      <c r="K847" s="652"/>
      <c r="L847" s="652"/>
      <c r="M847" s="652"/>
      <c r="N847" s="652"/>
      <c r="O847" s="652"/>
      <c r="P847" s="652"/>
      <c r="Q847" s="652"/>
    </row>
    <row r="848" ht="25.15" customHeight="true" x14ac:dyDescent="0.2">
      <c r="C848" s="652"/>
      <c r="D848" s="652"/>
      <c r="E848" s="652"/>
      <c r="F848" s="652"/>
      <c r="G848" s="652"/>
      <c r="H848" s="652"/>
      <c r="I848" s="652"/>
      <c r="J848" s="652"/>
      <c r="K848" s="652"/>
      <c r="L848" s="652"/>
      <c r="M848" s="652"/>
      <c r="N848" s="652"/>
      <c r="O848" s="652"/>
      <c r="P848" s="652"/>
      <c r="Q848" s="652"/>
    </row>
    <row r="849" ht="25.15" customHeight="true" x14ac:dyDescent="0.2">
      <c r="C849" s="652"/>
      <c r="D849" s="652"/>
      <c r="E849" s="652"/>
      <c r="F849" s="652"/>
      <c r="G849" s="652"/>
      <c r="H849" s="652"/>
      <c r="I849" s="652"/>
      <c r="J849" s="652"/>
      <c r="K849" s="652"/>
      <c r="L849" s="652"/>
      <c r="M849" s="652"/>
      <c r="N849" s="652"/>
      <c r="O849" s="652"/>
      <c r="P849" s="652"/>
      <c r="Q849" s="652"/>
    </row>
    <row r="850" ht="25.15" customHeight="true" x14ac:dyDescent="0.2">
      <c r="C850" s="652"/>
      <c r="D850" s="652"/>
      <c r="E850" s="652"/>
      <c r="F850" s="652"/>
      <c r="G850" s="652"/>
      <c r="H850" s="652"/>
      <c r="I850" s="652"/>
      <c r="J850" s="652"/>
      <c r="K850" s="652"/>
      <c r="L850" s="652"/>
      <c r="M850" s="652"/>
      <c r="N850" s="652"/>
      <c r="O850" s="652"/>
      <c r="P850" s="652"/>
      <c r="Q850" s="652"/>
    </row>
    <row r="851" ht="25.15" customHeight="true" x14ac:dyDescent="0.2">
      <c r="C851" s="652"/>
      <c r="D851" s="652"/>
      <c r="E851" s="652"/>
      <c r="F851" s="652"/>
      <c r="G851" s="652"/>
      <c r="H851" s="652"/>
      <c r="I851" s="652"/>
      <c r="J851" s="652"/>
      <c r="K851" s="652"/>
      <c r="L851" s="652"/>
      <c r="M851" s="652"/>
      <c r="N851" s="652"/>
      <c r="O851" s="652"/>
      <c r="P851" s="652"/>
      <c r="Q851" s="652"/>
    </row>
    <row r="852" ht="25.15" customHeight="true" x14ac:dyDescent="0.2">
      <c r="C852" s="652"/>
      <c r="D852" s="652"/>
      <c r="E852" s="652"/>
      <c r="F852" s="652"/>
      <c r="G852" s="652"/>
      <c r="H852" s="652"/>
      <c r="I852" s="652"/>
      <c r="J852" s="652"/>
      <c r="K852" s="652"/>
      <c r="L852" s="652"/>
      <c r="M852" s="652"/>
      <c r="N852" s="652"/>
      <c r="O852" s="652"/>
      <c r="P852" s="652"/>
      <c r="Q852" s="652"/>
    </row>
    <row r="853" ht="25.15" customHeight="true" x14ac:dyDescent="0.2">
      <c r="C853" s="652"/>
      <c r="D853" s="652"/>
      <c r="E853" s="652"/>
      <c r="F853" s="652"/>
      <c r="G853" s="652"/>
      <c r="H853" s="652"/>
      <c r="I853" s="652"/>
      <c r="J853" s="652"/>
      <c r="K853" s="652"/>
      <c r="L853" s="652"/>
      <c r="M853" s="652"/>
      <c r="N853" s="652"/>
      <c r="O853" s="652"/>
      <c r="P853" s="652"/>
      <c r="Q853" s="652"/>
    </row>
    <row r="854" ht="25.15" customHeight="true" x14ac:dyDescent="0.2">
      <c r="C854" s="652"/>
      <c r="D854" s="652"/>
      <c r="E854" s="652"/>
      <c r="F854" s="652"/>
      <c r="G854" s="652"/>
      <c r="H854" s="652"/>
      <c r="I854" s="652"/>
      <c r="J854" s="652"/>
      <c r="K854" s="652"/>
      <c r="L854" s="652"/>
      <c r="M854" s="652"/>
      <c r="N854" s="652"/>
      <c r="O854" s="652"/>
      <c r="P854" s="652"/>
      <c r="Q854" s="652"/>
    </row>
    <row r="855" ht="25.15" customHeight="true" x14ac:dyDescent="0.2">
      <c r="C855" s="652"/>
      <c r="D855" s="652"/>
      <c r="E855" s="652"/>
      <c r="F855" s="652"/>
      <c r="G855" s="652"/>
      <c r="H855" s="652"/>
      <c r="I855" s="652"/>
      <c r="J855" s="652"/>
      <c r="K855" s="652"/>
      <c r="L855" s="652"/>
      <c r="M855" s="652"/>
      <c r="N855" s="652"/>
      <c r="O855" s="652"/>
      <c r="P855" s="652"/>
      <c r="Q855" s="652"/>
    </row>
    <row r="856" ht="25.15" customHeight="true" x14ac:dyDescent="0.2">
      <c r="C856" s="652"/>
      <c r="D856" s="652"/>
      <c r="E856" s="652"/>
      <c r="F856" s="652"/>
      <c r="G856" s="652"/>
      <c r="H856" s="652"/>
      <c r="I856" s="652"/>
      <c r="J856" s="652"/>
      <c r="K856" s="652"/>
      <c r="L856" s="652"/>
      <c r="M856" s="652"/>
      <c r="N856" s="652"/>
      <c r="O856" s="652"/>
      <c r="P856" s="652"/>
      <c r="Q856" s="652"/>
    </row>
    <row r="857" ht="25.15" customHeight="true" x14ac:dyDescent="0.2">
      <c r="C857" s="652"/>
      <c r="D857" s="652"/>
      <c r="E857" s="652"/>
      <c r="F857" s="652"/>
      <c r="G857" s="652"/>
      <c r="H857" s="652"/>
      <c r="I857" s="652"/>
      <c r="J857" s="652"/>
      <c r="K857" s="652"/>
      <c r="L857" s="652"/>
      <c r="M857" s="652"/>
      <c r="N857" s="652"/>
      <c r="O857" s="652"/>
      <c r="P857" s="652"/>
      <c r="Q857" s="652"/>
    </row>
    <row r="858" ht="25.15" customHeight="true" x14ac:dyDescent="0.2">
      <c r="C858" s="652"/>
      <c r="D858" s="652"/>
      <c r="E858" s="652"/>
      <c r="F858" s="652"/>
      <c r="G858" s="652"/>
      <c r="H858" s="652"/>
      <c r="I858" s="652"/>
      <c r="J858" s="652"/>
      <c r="K858" s="652"/>
      <c r="L858" s="652"/>
      <c r="M858" s="652"/>
      <c r="N858" s="652"/>
      <c r="O858" s="652"/>
      <c r="P858" s="652"/>
      <c r="Q858" s="652"/>
    </row>
    <row r="859" ht="25.15" customHeight="true" x14ac:dyDescent="0.2">
      <c r="C859" s="652"/>
      <c r="D859" s="652"/>
      <c r="E859" s="652"/>
      <c r="F859" s="652"/>
      <c r="G859" s="652"/>
      <c r="H859" s="652"/>
      <c r="I859" s="652"/>
      <c r="J859" s="652"/>
      <c r="K859" s="652"/>
      <c r="L859" s="652"/>
      <c r="M859" s="652"/>
      <c r="N859" s="652"/>
      <c r="O859" s="652"/>
      <c r="P859" s="652"/>
      <c r="Q859" s="652"/>
    </row>
    <row r="860" ht="25.15" customHeight="true" x14ac:dyDescent="0.2">
      <c r="C860" s="652"/>
      <c r="D860" s="652"/>
      <c r="E860" s="652"/>
      <c r="F860" s="652"/>
      <c r="G860" s="652"/>
      <c r="H860" s="652"/>
      <c r="I860" s="652"/>
      <c r="J860" s="652"/>
      <c r="K860" s="652"/>
      <c r="L860" s="652"/>
      <c r="M860" s="652"/>
      <c r="N860" s="652"/>
      <c r="O860" s="652"/>
      <c r="P860" s="652"/>
      <c r="Q860" s="652"/>
    </row>
    <row r="861" ht="25.15" customHeight="true" x14ac:dyDescent="0.2">
      <c r="C861" s="652"/>
      <c r="D861" s="652"/>
      <c r="E861" s="652"/>
      <c r="F861" s="652"/>
      <c r="G861" s="652"/>
      <c r="H861" s="652"/>
      <c r="I861" s="652"/>
      <c r="J861" s="652"/>
      <c r="K861" s="652"/>
      <c r="L861" s="652"/>
      <c r="M861" s="652"/>
      <c r="N861" s="652"/>
      <c r="O861" s="652"/>
      <c r="P861" s="652"/>
      <c r="Q861" s="652"/>
    </row>
    <row r="862" ht="25.15" customHeight="true" x14ac:dyDescent="0.2">
      <c r="C862" s="652"/>
      <c r="D862" s="652"/>
      <c r="E862" s="652"/>
      <c r="F862" s="652"/>
      <c r="G862" s="652"/>
      <c r="H862" s="652"/>
      <c r="I862" s="652"/>
      <c r="J862" s="652"/>
      <c r="K862" s="652"/>
      <c r="L862" s="652"/>
      <c r="M862" s="652"/>
      <c r="N862" s="652"/>
      <c r="O862" s="652"/>
      <c r="P862" s="652"/>
      <c r="Q862" s="652"/>
    </row>
    <row r="863" ht="25.15" customHeight="true" x14ac:dyDescent="0.2">
      <c r="C863" s="652"/>
      <c r="D863" s="652"/>
      <c r="E863" s="652"/>
      <c r="F863" s="652"/>
      <c r="G863" s="652"/>
      <c r="H863" s="652"/>
      <c r="I863" s="652"/>
      <c r="J863" s="652"/>
      <c r="K863" s="652"/>
      <c r="L863" s="652"/>
      <c r="M863" s="652"/>
      <c r="N863" s="652"/>
      <c r="O863" s="652"/>
      <c r="P863" s="652"/>
      <c r="Q863" s="652"/>
    </row>
    <row r="864" ht="25.15" customHeight="true" x14ac:dyDescent="0.2">
      <c r="C864" s="652"/>
      <c r="D864" s="652"/>
      <c r="E864" s="652"/>
      <c r="F864" s="652"/>
      <c r="G864" s="652"/>
      <c r="H864" s="652"/>
      <c r="I864" s="652"/>
      <c r="J864" s="652"/>
      <c r="K864" s="652"/>
      <c r="L864" s="652"/>
      <c r="M864" s="652"/>
      <c r="N864" s="652"/>
      <c r="O864" s="652"/>
      <c r="P864" s="652"/>
      <c r="Q864" s="652"/>
    </row>
    <row r="865" ht="25.15" customHeight="true" x14ac:dyDescent="0.2">
      <c r="C865" s="652"/>
      <c r="D865" s="652"/>
      <c r="E865" s="652"/>
      <c r="F865" s="652"/>
      <c r="G865" s="652"/>
      <c r="H865" s="652"/>
      <c r="I865" s="652"/>
      <c r="J865" s="652"/>
      <c r="K865" s="652"/>
      <c r="L865" s="652"/>
      <c r="M865" s="652"/>
      <c r="N865" s="652"/>
      <c r="O865" s="652"/>
      <c r="P865" s="652"/>
      <c r="Q865" s="652"/>
    </row>
    <row r="866" ht="25.15" customHeight="true" x14ac:dyDescent="0.2">
      <c r="C866" s="652"/>
      <c r="D866" s="652"/>
      <c r="E866" s="652"/>
      <c r="F866" s="652"/>
      <c r="G866" s="652"/>
      <c r="H866" s="652"/>
      <c r="I866" s="652"/>
      <c r="J866" s="652"/>
      <c r="K866" s="652"/>
      <c r="L866" s="652"/>
      <c r="M866" s="652"/>
      <c r="N866" s="652"/>
      <c r="O866" s="652"/>
      <c r="P866" s="652"/>
      <c r="Q866" s="652"/>
    </row>
    <row r="867" ht="25.15" customHeight="true" x14ac:dyDescent="0.2">
      <c r="C867" s="652"/>
      <c r="D867" s="652"/>
      <c r="E867" s="652"/>
      <c r="F867" s="652"/>
      <c r="G867" s="652"/>
      <c r="H867" s="652"/>
      <c r="I867" s="652"/>
      <c r="J867" s="652"/>
      <c r="K867" s="652"/>
      <c r="L867" s="652"/>
      <c r="M867" s="652"/>
      <c r="N867" s="652"/>
      <c r="O867" s="652"/>
      <c r="P867" s="652"/>
      <c r="Q867" s="652"/>
    </row>
    <row r="868" ht="25.15" customHeight="true" x14ac:dyDescent="0.2">
      <c r="C868" s="652"/>
      <c r="D868" s="652"/>
      <c r="E868" s="652"/>
      <c r="F868" s="652"/>
      <c r="G868" s="652"/>
      <c r="H868" s="652"/>
      <c r="I868" s="652"/>
      <c r="J868" s="652"/>
      <c r="K868" s="652"/>
      <c r="L868" s="652"/>
      <c r="M868" s="652"/>
      <c r="N868" s="652"/>
      <c r="O868" s="652"/>
      <c r="P868" s="652"/>
      <c r="Q868" s="652"/>
    </row>
    <row r="869" ht="25.15" customHeight="true" x14ac:dyDescent="0.2">
      <c r="C869" s="652"/>
      <c r="D869" s="652"/>
      <c r="E869" s="652"/>
      <c r="F869" s="652"/>
      <c r="G869" s="652"/>
      <c r="H869" s="652"/>
      <c r="I869" s="652"/>
      <c r="J869" s="652"/>
      <c r="K869" s="652"/>
      <c r="L869" s="652"/>
      <c r="M869" s="652"/>
      <c r="N869" s="652"/>
      <c r="O869" s="652"/>
      <c r="P869" s="652"/>
      <c r="Q869" s="652"/>
    </row>
    <row r="870" ht="25.15" customHeight="true" x14ac:dyDescent="0.2">
      <c r="C870" s="652"/>
      <c r="D870" s="652"/>
      <c r="E870" s="652"/>
      <c r="F870" s="652"/>
      <c r="G870" s="652"/>
      <c r="H870" s="652"/>
      <c r="I870" s="652"/>
      <c r="J870" s="652"/>
      <c r="K870" s="652"/>
      <c r="L870" s="652"/>
      <c r="M870" s="652"/>
      <c r="N870" s="652"/>
      <c r="O870" s="652"/>
      <c r="P870" s="652"/>
      <c r="Q870" s="652"/>
    </row>
    <row r="871" ht="25.15" customHeight="true" x14ac:dyDescent="0.2">
      <c r="C871" s="652"/>
      <c r="D871" s="652"/>
      <c r="E871" s="652"/>
      <c r="F871" s="652"/>
      <c r="G871" s="652"/>
      <c r="H871" s="652"/>
      <c r="I871" s="652"/>
      <c r="J871" s="652"/>
      <c r="K871" s="652"/>
      <c r="L871" s="652"/>
      <c r="M871" s="652"/>
      <c r="N871" s="652"/>
      <c r="O871" s="652"/>
      <c r="P871" s="652"/>
      <c r="Q871" s="652"/>
    </row>
    <row r="872" ht="25.15" customHeight="true" x14ac:dyDescent="0.2">
      <c r="C872" s="652"/>
      <c r="D872" s="652"/>
      <c r="E872" s="652"/>
      <c r="F872" s="652"/>
      <c r="G872" s="652"/>
      <c r="H872" s="652"/>
      <c r="I872" s="652"/>
      <c r="J872" s="652"/>
      <c r="K872" s="652"/>
      <c r="L872" s="652"/>
      <c r="M872" s="652"/>
      <c r="N872" s="652"/>
      <c r="O872" s="652"/>
      <c r="P872" s="652"/>
      <c r="Q872" s="652"/>
    </row>
    <row r="873" ht="25.15" customHeight="true" x14ac:dyDescent="0.2">
      <c r="C873" s="652"/>
      <c r="D873" s="652"/>
      <c r="E873" s="652"/>
      <c r="F873" s="652"/>
      <c r="G873" s="652"/>
      <c r="H873" s="652"/>
      <c r="I873" s="652"/>
      <c r="J873" s="652"/>
      <c r="K873" s="652"/>
      <c r="L873" s="652"/>
      <c r="M873" s="652"/>
      <c r="N873" s="652"/>
      <c r="O873" s="652"/>
      <c r="P873" s="652"/>
      <c r="Q873" s="652"/>
    </row>
    <row r="874" ht="25.15" customHeight="true" x14ac:dyDescent="0.2">
      <c r="C874" s="652"/>
      <c r="D874" s="652"/>
      <c r="E874" s="652"/>
      <c r="F874" s="652"/>
      <c r="G874" s="652"/>
      <c r="H874" s="652"/>
      <c r="I874" s="652"/>
      <c r="J874" s="652"/>
      <c r="K874" s="652"/>
      <c r="L874" s="652"/>
      <c r="M874" s="652"/>
      <c r="N874" s="652"/>
      <c r="O874" s="652"/>
      <c r="P874" s="652"/>
      <c r="Q874" s="652"/>
    </row>
    <row r="875" ht="25.15" customHeight="true" x14ac:dyDescent="0.2">
      <c r="C875" s="652"/>
      <c r="D875" s="652"/>
      <c r="E875" s="652"/>
      <c r="F875" s="652"/>
      <c r="G875" s="652"/>
      <c r="H875" s="652"/>
      <c r="I875" s="652"/>
      <c r="J875" s="652"/>
      <c r="K875" s="652"/>
      <c r="L875" s="652"/>
      <c r="M875" s="652"/>
      <c r="N875" s="652"/>
      <c r="O875" s="652"/>
      <c r="P875" s="652"/>
      <c r="Q875" s="652"/>
    </row>
    <row r="876" ht="25.15" customHeight="true" x14ac:dyDescent="0.2">
      <c r="C876" s="652"/>
      <c r="D876" s="652"/>
      <c r="E876" s="652"/>
      <c r="F876" s="652"/>
      <c r="G876" s="652"/>
      <c r="H876" s="652"/>
      <c r="I876" s="652"/>
      <c r="J876" s="652"/>
      <c r="K876" s="652"/>
      <c r="L876" s="652"/>
      <c r="M876" s="652"/>
      <c r="N876" s="652"/>
      <c r="O876" s="652"/>
      <c r="P876" s="652"/>
      <c r="Q876" s="652"/>
    </row>
    <row r="877" ht="25.15" customHeight="true" x14ac:dyDescent="0.2">
      <c r="C877" s="652"/>
      <c r="D877" s="652"/>
      <c r="E877" s="652"/>
      <c r="F877" s="652"/>
      <c r="G877" s="652"/>
      <c r="H877" s="652"/>
      <c r="I877" s="652"/>
      <c r="J877" s="652"/>
      <c r="K877" s="652"/>
      <c r="L877" s="652"/>
      <c r="M877" s="652"/>
      <c r="N877" s="652"/>
      <c r="O877" s="652"/>
      <c r="P877" s="652"/>
      <c r="Q877" s="652"/>
    </row>
    <row r="878" ht="25.15" customHeight="true" x14ac:dyDescent="0.2">
      <c r="C878" s="652"/>
      <c r="D878" s="652"/>
      <c r="E878" s="652"/>
      <c r="F878" s="652"/>
      <c r="G878" s="652"/>
      <c r="H878" s="652"/>
      <c r="I878" s="652"/>
      <c r="J878" s="652"/>
      <c r="K878" s="652"/>
      <c r="L878" s="652"/>
      <c r="M878" s="652"/>
      <c r="N878" s="652"/>
      <c r="O878" s="652"/>
      <c r="P878" s="652"/>
      <c r="Q878" s="652"/>
    </row>
    <row r="879" ht="25.15" customHeight="true" x14ac:dyDescent="0.2">
      <c r="C879" s="652"/>
      <c r="D879" s="652"/>
      <c r="E879" s="652"/>
      <c r="F879" s="652"/>
      <c r="G879" s="652"/>
      <c r="H879" s="652"/>
      <c r="I879" s="652"/>
      <c r="J879" s="652"/>
      <c r="K879" s="652"/>
      <c r="L879" s="652"/>
      <c r="M879" s="652"/>
      <c r="N879" s="652"/>
      <c r="O879" s="652"/>
      <c r="P879" s="652"/>
      <c r="Q879" s="652"/>
    </row>
    <row r="880" ht="25.15" customHeight="true" x14ac:dyDescent="0.2">
      <c r="C880" s="652"/>
      <c r="D880" s="652"/>
      <c r="E880" s="652"/>
      <c r="F880" s="652"/>
      <c r="G880" s="652"/>
      <c r="H880" s="652"/>
      <c r="I880" s="652"/>
      <c r="J880" s="652"/>
      <c r="K880" s="652"/>
      <c r="L880" s="652"/>
      <c r="M880" s="652"/>
      <c r="N880" s="652"/>
      <c r="O880" s="652"/>
      <c r="P880" s="652"/>
      <c r="Q880" s="652"/>
    </row>
    <row r="881" ht="25.15" customHeight="true" x14ac:dyDescent="0.2">
      <c r="C881" s="652"/>
      <c r="D881" s="652"/>
      <c r="E881" s="652"/>
      <c r="F881" s="652"/>
      <c r="G881" s="652"/>
      <c r="H881" s="652"/>
      <c r="I881" s="652"/>
      <c r="J881" s="652"/>
      <c r="K881" s="652"/>
      <c r="L881" s="652"/>
      <c r="M881" s="652"/>
      <c r="N881" s="652"/>
      <c r="O881" s="652"/>
      <c r="P881" s="652"/>
      <c r="Q881" s="652"/>
    </row>
    <row r="882" ht="25.15" customHeight="true" x14ac:dyDescent="0.2">
      <c r="C882" s="652"/>
      <c r="D882" s="652"/>
      <c r="E882" s="652"/>
      <c r="F882" s="652"/>
      <c r="G882" s="652"/>
      <c r="H882" s="652"/>
      <c r="I882" s="652"/>
      <c r="J882" s="652"/>
      <c r="K882" s="652"/>
      <c r="L882" s="652"/>
      <c r="M882" s="652"/>
      <c r="N882" s="652"/>
      <c r="O882" s="652"/>
      <c r="P882" s="652"/>
      <c r="Q882" s="652"/>
    </row>
    <row r="883" ht="25.15" customHeight="true" x14ac:dyDescent="0.2">
      <c r="C883" s="652"/>
      <c r="D883" s="652"/>
      <c r="E883" s="652"/>
      <c r="F883" s="652"/>
      <c r="G883" s="652"/>
      <c r="H883" s="652"/>
      <c r="I883" s="652"/>
      <c r="J883" s="652"/>
      <c r="K883" s="652"/>
      <c r="L883" s="652"/>
      <c r="M883" s="652"/>
      <c r="N883" s="652"/>
      <c r="O883" s="652"/>
      <c r="P883" s="652"/>
      <c r="Q883" s="652"/>
    </row>
    <row r="884" ht="25.15" customHeight="true" x14ac:dyDescent="0.2">
      <c r="C884" s="652"/>
      <c r="D884" s="652"/>
      <c r="E884" s="652"/>
      <c r="F884" s="652"/>
      <c r="G884" s="652"/>
      <c r="H884" s="652"/>
      <c r="I884" s="652"/>
      <c r="J884" s="652"/>
      <c r="K884" s="652"/>
      <c r="L884" s="652"/>
      <c r="M884" s="652"/>
      <c r="N884" s="652"/>
      <c r="O884" s="652"/>
      <c r="P884" s="652"/>
      <c r="Q884" s="652"/>
    </row>
    <row r="885" ht="25.15" customHeight="true" x14ac:dyDescent="0.2">
      <c r="C885" s="652"/>
      <c r="D885" s="652"/>
      <c r="E885" s="652"/>
      <c r="F885" s="652"/>
      <c r="G885" s="652"/>
      <c r="H885" s="652"/>
      <c r="I885" s="652"/>
      <c r="J885" s="652"/>
      <c r="K885" s="652"/>
      <c r="L885" s="652"/>
      <c r="M885" s="652"/>
      <c r="N885" s="652"/>
      <c r="O885" s="652"/>
      <c r="P885" s="652"/>
      <c r="Q885" s="652"/>
    </row>
    <row r="886" ht="25.15" customHeight="true" x14ac:dyDescent="0.2">
      <c r="C886" s="652"/>
      <c r="D886" s="652"/>
      <c r="E886" s="652"/>
      <c r="F886" s="652"/>
      <c r="G886" s="652"/>
      <c r="H886" s="652"/>
      <c r="I886" s="652"/>
      <c r="J886" s="652"/>
      <c r="K886" s="652"/>
      <c r="L886" s="652"/>
      <c r="M886" s="652"/>
      <c r="N886" s="652"/>
      <c r="O886" s="652"/>
      <c r="P886" s="652"/>
      <c r="Q886" s="652"/>
    </row>
    <row r="887" ht="25.15" customHeight="true" x14ac:dyDescent="0.2">
      <c r="C887" s="652"/>
      <c r="D887" s="652"/>
      <c r="E887" s="652"/>
      <c r="F887" s="652"/>
      <c r="G887" s="652"/>
      <c r="H887" s="652"/>
      <c r="I887" s="652"/>
      <c r="J887" s="652"/>
      <c r="K887" s="652"/>
      <c r="L887" s="652"/>
      <c r="M887" s="652"/>
      <c r="N887" s="652"/>
      <c r="O887" s="652"/>
      <c r="P887" s="652"/>
      <c r="Q887" s="652"/>
    </row>
    <row r="888" ht="25.15" customHeight="true" x14ac:dyDescent="0.2">
      <c r="C888" s="652"/>
      <c r="D888" s="652"/>
      <c r="E888" s="652"/>
      <c r="F888" s="652"/>
      <c r="G888" s="652"/>
      <c r="H888" s="652"/>
      <c r="I888" s="652"/>
      <c r="J888" s="652"/>
      <c r="K888" s="652"/>
      <c r="L888" s="652"/>
      <c r="M888" s="652"/>
      <c r="N888" s="652"/>
      <c r="O888" s="652"/>
      <c r="P888" s="652"/>
      <c r="Q888" s="652"/>
    </row>
    <row r="889" ht="25.15" customHeight="true" x14ac:dyDescent="0.2">
      <c r="C889" s="652"/>
      <c r="D889" s="652"/>
      <c r="E889" s="652"/>
      <c r="F889" s="652"/>
      <c r="G889" s="652"/>
      <c r="H889" s="652"/>
      <c r="I889" s="652"/>
      <c r="J889" s="652"/>
      <c r="K889" s="652"/>
      <c r="L889" s="652"/>
      <c r="M889" s="652"/>
      <c r="N889" s="652"/>
      <c r="O889" s="652"/>
      <c r="P889" s="652"/>
      <c r="Q889" s="652"/>
    </row>
    <row r="890" ht="25.15" customHeight="true" x14ac:dyDescent="0.2">
      <c r="C890" s="652"/>
      <c r="D890" s="652"/>
      <c r="E890" s="652"/>
      <c r="F890" s="652"/>
      <c r="G890" s="652"/>
      <c r="H890" s="652"/>
      <c r="I890" s="652"/>
      <c r="J890" s="652"/>
      <c r="K890" s="652"/>
      <c r="L890" s="652"/>
      <c r="M890" s="652"/>
      <c r="N890" s="652"/>
      <c r="O890" s="652"/>
      <c r="P890" s="652"/>
      <c r="Q890" s="652"/>
    </row>
    <row r="891" ht="25.15" customHeight="true" x14ac:dyDescent="0.2">
      <c r="C891" s="652"/>
      <c r="D891" s="652"/>
      <c r="E891" s="652"/>
      <c r="F891" s="652"/>
      <c r="G891" s="652"/>
      <c r="H891" s="652"/>
      <c r="I891" s="652"/>
      <c r="J891" s="652"/>
      <c r="K891" s="652"/>
      <c r="L891" s="652"/>
      <c r="M891" s="652"/>
      <c r="N891" s="652"/>
      <c r="O891" s="652"/>
      <c r="P891" s="652"/>
      <c r="Q891" s="652"/>
    </row>
    <row r="892" ht="25.15" customHeight="true" x14ac:dyDescent="0.2">
      <c r="C892" s="652"/>
      <c r="D892" s="652"/>
      <c r="E892" s="652"/>
      <c r="F892" s="652"/>
      <c r="G892" s="652"/>
      <c r="H892" s="652"/>
      <c r="I892" s="652"/>
      <c r="J892" s="652"/>
      <c r="K892" s="652"/>
      <c r="L892" s="652"/>
      <c r="M892" s="652"/>
      <c r="N892" s="652"/>
      <c r="O892" s="652"/>
      <c r="P892" s="652"/>
      <c r="Q892" s="652"/>
    </row>
    <row r="893" ht="25.15" customHeight="true" x14ac:dyDescent="0.2">
      <c r="C893" s="652"/>
      <c r="D893" s="652"/>
      <c r="E893" s="652"/>
      <c r="F893" s="652"/>
      <c r="G893" s="652"/>
      <c r="H893" s="652"/>
      <c r="I893" s="652"/>
      <c r="J893" s="652"/>
      <c r="K893" s="652"/>
      <c r="L893" s="652"/>
      <c r="M893" s="652"/>
      <c r="N893" s="652"/>
      <c r="O893" s="652"/>
      <c r="P893" s="652"/>
      <c r="Q893" s="652"/>
    </row>
    <row r="894" ht="25.15" customHeight="true" x14ac:dyDescent="0.2">
      <c r="C894" s="652"/>
      <c r="D894" s="652"/>
      <c r="E894" s="652"/>
      <c r="F894" s="652"/>
      <c r="G894" s="652"/>
      <c r="H894" s="652"/>
      <c r="I894" s="652"/>
      <c r="J894" s="652"/>
      <c r="K894" s="652"/>
      <c r="L894" s="652"/>
      <c r="M894" s="652"/>
      <c r="N894" s="652"/>
      <c r="O894" s="652"/>
      <c r="P894" s="652"/>
      <c r="Q894" s="652"/>
    </row>
    <row r="895" ht="25.15" customHeight="true" x14ac:dyDescent="0.2">
      <c r="C895" s="652"/>
      <c r="D895" s="652"/>
      <c r="E895" s="652"/>
      <c r="F895" s="652"/>
      <c r="G895" s="652"/>
      <c r="H895" s="652"/>
      <c r="I895" s="652"/>
      <c r="J895" s="652"/>
      <c r="K895" s="652"/>
      <c r="L895" s="652"/>
      <c r="M895" s="652"/>
      <c r="N895" s="652"/>
      <c r="O895" s="652"/>
      <c r="P895" s="652"/>
      <c r="Q895" s="652"/>
    </row>
    <row r="896" ht="25.15" customHeight="true" x14ac:dyDescent="0.2">
      <c r="C896" s="652"/>
      <c r="D896" s="652"/>
      <c r="E896" s="652"/>
      <c r="F896" s="652"/>
      <c r="G896" s="652"/>
      <c r="H896" s="652"/>
      <c r="I896" s="652"/>
      <c r="J896" s="652"/>
      <c r="K896" s="652"/>
      <c r="L896" s="652"/>
      <c r="M896" s="652"/>
      <c r="N896" s="652"/>
      <c r="O896" s="652"/>
      <c r="P896" s="652"/>
      <c r="Q896" s="652"/>
    </row>
    <row r="897" ht="25.15" customHeight="true" x14ac:dyDescent="0.2">
      <c r="C897" s="652"/>
      <c r="D897" s="652"/>
      <c r="E897" s="652"/>
      <c r="F897" s="652"/>
      <c r="G897" s="652"/>
      <c r="H897" s="652"/>
      <c r="I897" s="652"/>
      <c r="J897" s="652"/>
      <c r="K897" s="652"/>
      <c r="L897" s="652"/>
      <c r="M897" s="652"/>
      <c r="N897" s="652"/>
      <c r="O897" s="652"/>
      <c r="P897" s="652"/>
      <c r="Q897" s="652"/>
    </row>
    <row r="898" ht="25.15" customHeight="true" x14ac:dyDescent="0.2">
      <c r="C898" s="652"/>
      <c r="D898" s="652"/>
      <c r="E898" s="652"/>
      <c r="F898" s="652"/>
      <c r="G898" s="652"/>
      <c r="H898" s="652"/>
      <c r="I898" s="652"/>
      <c r="J898" s="652"/>
      <c r="K898" s="652"/>
      <c r="L898" s="652"/>
      <c r="M898" s="652"/>
      <c r="N898" s="652"/>
      <c r="O898" s="652"/>
      <c r="P898" s="652"/>
      <c r="Q898" s="652"/>
    </row>
    <row r="899" ht="25.15" customHeight="true" x14ac:dyDescent="0.2">
      <c r="C899" s="652"/>
      <c r="D899" s="652"/>
      <c r="E899" s="652"/>
      <c r="F899" s="652"/>
      <c r="G899" s="652"/>
      <c r="H899" s="652"/>
      <c r="I899" s="652"/>
      <c r="J899" s="652"/>
      <c r="K899" s="652"/>
      <c r="L899" s="652"/>
      <c r="M899" s="652"/>
      <c r="N899" s="652"/>
      <c r="O899" s="652"/>
      <c r="P899" s="652"/>
      <c r="Q899" s="652"/>
    </row>
    <row r="900" ht="25.15" customHeight="true" x14ac:dyDescent="0.2">
      <c r="C900" s="652"/>
      <c r="D900" s="652"/>
      <c r="E900" s="652"/>
      <c r="F900" s="652"/>
      <c r="G900" s="652"/>
      <c r="H900" s="652"/>
      <c r="I900" s="652"/>
      <c r="J900" s="652"/>
      <c r="K900" s="652"/>
      <c r="L900" s="652"/>
      <c r="M900" s="652"/>
      <c r="N900" s="652"/>
      <c r="O900" s="652"/>
      <c r="P900" s="652"/>
      <c r="Q900" s="652"/>
    </row>
    <row r="901" ht="25.15" customHeight="true" x14ac:dyDescent="0.2">
      <c r="C901" s="652"/>
      <c r="D901" s="652"/>
      <c r="E901" s="652"/>
      <c r="F901" s="652"/>
      <c r="G901" s="652"/>
      <c r="H901" s="652"/>
      <c r="I901" s="652"/>
      <c r="J901" s="652"/>
      <c r="K901" s="652"/>
      <c r="L901" s="652"/>
      <c r="M901" s="652"/>
      <c r="N901" s="652"/>
      <c r="O901" s="652"/>
      <c r="P901" s="652"/>
      <c r="Q901" s="652"/>
    </row>
    <row r="902" ht="25.15" customHeight="true" x14ac:dyDescent="0.2">
      <c r="C902" s="652"/>
      <c r="D902" s="652"/>
      <c r="E902" s="652"/>
      <c r="F902" s="652"/>
      <c r="G902" s="652"/>
      <c r="H902" s="652"/>
      <c r="I902" s="652"/>
      <c r="J902" s="652"/>
      <c r="K902" s="652"/>
      <c r="L902" s="652"/>
      <c r="M902" s="652"/>
      <c r="N902" s="652"/>
      <c r="O902" s="652"/>
      <c r="P902" s="652"/>
      <c r="Q902" s="652"/>
    </row>
    <row r="903" ht="25.15" customHeight="true" x14ac:dyDescent="0.2">
      <c r="C903" s="652"/>
      <c r="D903" s="652"/>
      <c r="E903" s="652"/>
      <c r="F903" s="652"/>
      <c r="G903" s="652"/>
      <c r="H903" s="652"/>
      <c r="I903" s="652"/>
      <c r="J903" s="652"/>
      <c r="K903" s="652"/>
      <c r="L903" s="652"/>
      <c r="M903" s="652"/>
      <c r="N903" s="652"/>
      <c r="O903" s="652"/>
      <c r="P903" s="652"/>
      <c r="Q903" s="652"/>
    </row>
    <row r="904" ht="25.15" customHeight="true" x14ac:dyDescent="0.2">
      <c r="C904" s="652"/>
      <c r="D904" s="652"/>
      <c r="E904" s="652"/>
      <c r="F904" s="652"/>
      <c r="G904" s="652"/>
      <c r="H904" s="652"/>
      <c r="I904" s="652"/>
      <c r="J904" s="652"/>
      <c r="K904" s="652"/>
      <c r="L904" s="652"/>
      <c r="M904" s="652"/>
      <c r="N904" s="652"/>
      <c r="O904" s="652"/>
      <c r="P904" s="652"/>
      <c r="Q904" s="652"/>
    </row>
    <row r="905" ht="25.15" customHeight="true" x14ac:dyDescent="0.2">
      <c r="C905" s="652"/>
      <c r="D905" s="652"/>
      <c r="E905" s="652"/>
      <c r="F905" s="652"/>
      <c r="G905" s="652"/>
      <c r="H905" s="652"/>
      <c r="I905" s="652"/>
      <c r="J905" s="652"/>
      <c r="K905" s="652"/>
      <c r="L905" s="652"/>
      <c r="M905" s="652"/>
      <c r="N905" s="652"/>
      <c r="O905" s="652"/>
      <c r="P905" s="652"/>
      <c r="Q905" s="652"/>
    </row>
    <row r="906" ht="25.15" customHeight="true" x14ac:dyDescent="0.2">
      <c r="C906" s="652"/>
      <c r="D906" s="652"/>
      <c r="E906" s="652"/>
      <c r="F906" s="652"/>
      <c r="G906" s="652"/>
      <c r="H906" s="652"/>
      <c r="I906" s="652"/>
      <c r="J906" s="652"/>
      <c r="K906" s="652"/>
      <c r="L906" s="652"/>
      <c r="M906" s="652"/>
      <c r="N906" s="652"/>
      <c r="O906" s="652"/>
      <c r="P906" s="652"/>
      <c r="Q906" s="652"/>
    </row>
    <row r="907" ht="25.15" customHeight="true" x14ac:dyDescent="0.2">
      <c r="C907" s="652"/>
      <c r="D907" s="652"/>
      <c r="E907" s="652"/>
      <c r="F907" s="652"/>
      <c r="G907" s="652"/>
      <c r="H907" s="652"/>
      <c r="I907" s="652"/>
      <c r="J907" s="652"/>
      <c r="K907" s="652"/>
      <c r="L907" s="652"/>
      <c r="M907" s="652"/>
      <c r="N907" s="652"/>
      <c r="O907" s="652"/>
      <c r="P907" s="652"/>
      <c r="Q907" s="652"/>
    </row>
    <row r="908" ht="25.15" customHeight="true" x14ac:dyDescent="0.2">
      <c r="C908" s="652"/>
      <c r="D908" s="652"/>
      <c r="E908" s="652"/>
      <c r="F908" s="652"/>
      <c r="G908" s="652"/>
      <c r="H908" s="652"/>
      <c r="I908" s="652"/>
      <c r="J908" s="652"/>
      <c r="K908" s="652"/>
      <c r="L908" s="652"/>
      <c r="M908" s="652"/>
      <c r="N908" s="652"/>
      <c r="O908" s="652"/>
      <c r="P908" s="652"/>
      <c r="Q908" s="652"/>
    </row>
    <row r="909" ht="25.15" customHeight="true" x14ac:dyDescent="0.2">
      <c r="C909" s="652"/>
      <c r="D909" s="652"/>
      <c r="E909" s="652"/>
      <c r="F909" s="652"/>
      <c r="G909" s="652"/>
      <c r="H909" s="652"/>
      <c r="I909" s="652"/>
      <c r="J909" s="652"/>
      <c r="K909" s="652"/>
      <c r="L909" s="652"/>
      <c r="M909" s="652"/>
      <c r="N909" s="652"/>
      <c r="O909" s="652"/>
      <c r="P909" s="652"/>
      <c r="Q909" s="652"/>
    </row>
    <row r="910" ht="25.15" customHeight="true" x14ac:dyDescent="0.2">
      <c r="C910" s="652"/>
      <c r="D910" s="652"/>
      <c r="E910" s="652"/>
      <c r="F910" s="652"/>
      <c r="G910" s="652"/>
      <c r="H910" s="652"/>
      <c r="I910" s="652"/>
      <c r="J910" s="652"/>
      <c r="K910" s="652"/>
      <c r="L910" s="652"/>
      <c r="M910" s="652"/>
      <c r="N910" s="652"/>
      <c r="O910" s="652"/>
      <c r="P910" s="652"/>
      <c r="Q910" s="652"/>
    </row>
    <row r="911" ht="25.15" customHeight="true" x14ac:dyDescent="0.2">
      <c r="C911" s="652"/>
      <c r="D911" s="652"/>
      <c r="E911" s="652"/>
      <c r="F911" s="652"/>
      <c r="G911" s="652"/>
      <c r="H911" s="652"/>
      <c r="I911" s="652"/>
      <c r="J911" s="652"/>
      <c r="K911" s="652"/>
      <c r="L911" s="652"/>
      <c r="M911" s="652"/>
      <c r="N911" s="652"/>
      <c r="O911" s="652"/>
      <c r="P911" s="652"/>
      <c r="Q911" s="652"/>
    </row>
    <row r="912" ht="25.15" customHeight="true" x14ac:dyDescent="0.2">
      <c r="C912" s="652"/>
      <c r="D912" s="652"/>
      <c r="E912" s="652"/>
      <c r="F912" s="652"/>
      <c r="G912" s="652"/>
      <c r="H912" s="652"/>
      <c r="I912" s="652"/>
      <c r="J912" s="652"/>
      <c r="K912" s="652"/>
      <c r="L912" s="652"/>
      <c r="M912" s="652"/>
      <c r="N912" s="652"/>
      <c r="O912" s="652"/>
      <c r="P912" s="652"/>
      <c r="Q912" s="652"/>
    </row>
    <row r="913" ht="25.15" customHeight="true" x14ac:dyDescent="0.2">
      <c r="C913" s="652"/>
      <c r="D913" s="652"/>
      <c r="E913" s="652"/>
      <c r="F913" s="652"/>
      <c r="G913" s="652"/>
      <c r="H913" s="652"/>
      <c r="I913" s="652"/>
      <c r="J913" s="652"/>
      <c r="K913" s="652"/>
      <c r="L913" s="652"/>
      <c r="M913" s="652"/>
      <c r="N913" s="652"/>
      <c r="O913" s="652"/>
      <c r="P913" s="652"/>
      <c r="Q913" s="652"/>
    </row>
    <row r="914" ht="25.15" customHeight="true" x14ac:dyDescent="0.2">
      <c r="C914" s="652"/>
      <c r="D914" s="652"/>
      <c r="E914" s="652"/>
      <c r="F914" s="652"/>
      <c r="G914" s="652"/>
      <c r="H914" s="652"/>
      <c r="I914" s="652"/>
      <c r="J914" s="652"/>
      <c r="K914" s="652"/>
      <c r="L914" s="652"/>
      <c r="M914" s="652"/>
      <c r="N914" s="652"/>
      <c r="O914" s="652"/>
      <c r="P914" s="652"/>
      <c r="Q914" s="652"/>
    </row>
    <row r="915" ht="25.15" customHeight="true" x14ac:dyDescent="0.2">
      <c r="C915" s="652"/>
      <c r="D915" s="652"/>
      <c r="E915" s="652"/>
      <c r="F915" s="652"/>
      <c r="G915" s="652"/>
      <c r="H915" s="652"/>
      <c r="I915" s="652"/>
      <c r="J915" s="652"/>
      <c r="K915" s="652"/>
      <c r="L915" s="652"/>
      <c r="M915" s="652"/>
      <c r="N915" s="652"/>
      <c r="O915" s="652"/>
      <c r="P915" s="652"/>
      <c r="Q915" s="652"/>
    </row>
    <row r="916" ht="25.15" customHeight="true" x14ac:dyDescent="0.2">
      <c r="C916" s="652"/>
      <c r="D916" s="652"/>
      <c r="E916" s="652"/>
      <c r="F916" s="652"/>
      <c r="G916" s="652"/>
      <c r="H916" s="652"/>
      <c r="I916" s="652"/>
      <c r="J916" s="652"/>
      <c r="K916" s="652"/>
      <c r="L916" s="652"/>
      <c r="M916" s="652"/>
      <c r="N916" s="652"/>
      <c r="O916" s="652"/>
      <c r="P916" s="652"/>
      <c r="Q916" s="652"/>
    </row>
    <row r="917" ht="25.15" customHeight="true" x14ac:dyDescent="0.2">
      <c r="C917" s="652"/>
      <c r="D917" s="652"/>
      <c r="E917" s="652"/>
      <c r="F917" s="652"/>
      <c r="G917" s="652"/>
      <c r="H917" s="652"/>
      <c r="I917" s="652"/>
      <c r="J917" s="652"/>
      <c r="K917" s="652"/>
      <c r="L917" s="652"/>
      <c r="M917" s="652"/>
      <c r="N917" s="652"/>
      <c r="O917" s="652"/>
      <c r="P917" s="652"/>
      <c r="Q917" s="652"/>
    </row>
    <row r="918" ht="25.15" customHeight="true" x14ac:dyDescent="0.2">
      <c r="C918" s="652"/>
      <c r="D918" s="652"/>
      <c r="E918" s="652"/>
      <c r="F918" s="652"/>
      <c r="G918" s="652"/>
      <c r="H918" s="652"/>
      <c r="I918" s="652"/>
      <c r="J918" s="652"/>
      <c r="K918" s="652"/>
      <c r="L918" s="652"/>
      <c r="M918" s="652"/>
      <c r="N918" s="652"/>
      <c r="O918" s="652"/>
      <c r="P918" s="652"/>
      <c r="Q918" s="652"/>
    </row>
    <row r="919" ht="25.15" customHeight="true" x14ac:dyDescent="0.2">
      <c r="C919" s="652"/>
      <c r="D919" s="652"/>
      <c r="E919" s="652"/>
      <c r="F919" s="652"/>
      <c r="G919" s="652"/>
      <c r="H919" s="652"/>
      <c r="I919" s="652"/>
      <c r="J919" s="652"/>
      <c r="K919" s="652"/>
      <c r="L919" s="652"/>
      <c r="M919" s="652"/>
      <c r="N919" s="652"/>
      <c r="O919" s="652"/>
      <c r="P919" s="652"/>
      <c r="Q919" s="652"/>
    </row>
    <row r="920" ht="25.15" customHeight="true" x14ac:dyDescent="0.2">
      <c r="C920" s="652"/>
      <c r="D920" s="652"/>
      <c r="E920" s="652"/>
      <c r="F920" s="652"/>
      <c r="G920" s="652"/>
      <c r="H920" s="652"/>
      <c r="I920" s="652"/>
      <c r="J920" s="652"/>
      <c r="K920" s="652"/>
      <c r="L920" s="652"/>
      <c r="M920" s="652"/>
      <c r="N920" s="652"/>
      <c r="O920" s="652"/>
      <c r="P920" s="652"/>
      <c r="Q920" s="652"/>
    </row>
    <row r="921" ht="25.15" customHeight="true" x14ac:dyDescent="0.2">
      <c r="C921" s="652"/>
      <c r="D921" s="652"/>
      <c r="E921" s="652"/>
      <c r="F921" s="652"/>
      <c r="G921" s="652"/>
      <c r="H921" s="652"/>
      <c r="I921" s="652"/>
      <c r="J921" s="652"/>
      <c r="K921" s="652"/>
      <c r="L921" s="652"/>
      <c r="M921" s="652"/>
      <c r="N921" s="652"/>
      <c r="O921" s="652"/>
      <c r="P921" s="652"/>
      <c r="Q921" s="652"/>
    </row>
    <row r="922" ht="25.15" customHeight="true" x14ac:dyDescent="0.2">
      <c r="C922" s="652"/>
      <c r="D922" s="652"/>
      <c r="E922" s="652"/>
      <c r="F922" s="652"/>
      <c r="G922" s="652"/>
      <c r="H922" s="652"/>
      <c r="I922" s="652"/>
      <c r="J922" s="652"/>
      <c r="K922" s="652"/>
      <c r="L922" s="652"/>
      <c r="M922" s="652"/>
      <c r="N922" s="652"/>
      <c r="O922" s="652"/>
      <c r="P922" s="652"/>
      <c r="Q922" s="652"/>
    </row>
    <row r="923" ht="25.15" customHeight="true" x14ac:dyDescent="0.2">
      <c r="C923" s="652"/>
      <c r="D923" s="652"/>
      <c r="E923" s="652"/>
      <c r="F923" s="652"/>
      <c r="G923" s="652"/>
      <c r="H923" s="652"/>
      <c r="I923" s="652"/>
      <c r="J923" s="652"/>
      <c r="K923" s="652"/>
      <c r="L923" s="652"/>
      <c r="M923" s="652"/>
      <c r="N923" s="652"/>
      <c r="O923" s="652"/>
      <c r="P923" s="652"/>
      <c r="Q923" s="652"/>
    </row>
    <row r="924" ht="25.15" customHeight="true" x14ac:dyDescent="0.2">
      <c r="C924" s="652"/>
      <c r="D924" s="652"/>
      <c r="E924" s="652"/>
      <c r="F924" s="652"/>
      <c r="G924" s="652"/>
      <c r="H924" s="652"/>
      <c r="I924" s="652"/>
      <c r="J924" s="652"/>
      <c r="K924" s="652"/>
      <c r="L924" s="652"/>
      <c r="M924" s="652"/>
      <c r="N924" s="652"/>
      <c r="O924" s="652"/>
      <c r="P924" s="652"/>
      <c r="Q924" s="652"/>
    </row>
    <row r="925" ht="25.15" customHeight="true" x14ac:dyDescent="0.2">
      <c r="C925" s="652"/>
      <c r="D925" s="652"/>
      <c r="E925" s="652"/>
      <c r="F925" s="652"/>
      <c r="G925" s="652"/>
      <c r="H925" s="652"/>
      <c r="I925" s="652"/>
      <c r="J925" s="652"/>
      <c r="K925" s="652"/>
      <c r="L925" s="652"/>
      <c r="M925" s="652"/>
      <c r="N925" s="652"/>
      <c r="O925" s="652"/>
      <c r="P925" s="652"/>
      <c r="Q925" s="652"/>
    </row>
    <row r="926" ht="25.15" customHeight="true" x14ac:dyDescent="0.2">
      <c r="C926" s="652"/>
      <c r="D926" s="652"/>
      <c r="E926" s="652"/>
      <c r="F926" s="652"/>
      <c r="G926" s="652"/>
      <c r="H926" s="652"/>
      <c r="I926" s="652"/>
      <c r="J926" s="652"/>
      <c r="K926" s="652"/>
      <c r="L926" s="652"/>
      <c r="M926" s="652"/>
      <c r="N926" s="652"/>
      <c r="O926" s="652"/>
      <c r="P926" s="652"/>
      <c r="Q926" s="652"/>
    </row>
    <row r="927" ht="25.15" customHeight="true" x14ac:dyDescent="0.2">
      <c r="C927" s="652"/>
      <c r="D927" s="652"/>
      <c r="E927" s="652"/>
      <c r="F927" s="652"/>
      <c r="G927" s="652"/>
      <c r="H927" s="652"/>
      <c r="I927" s="652"/>
      <c r="J927" s="652"/>
      <c r="K927" s="652"/>
      <c r="L927" s="652"/>
      <c r="M927" s="652"/>
      <c r="N927" s="652"/>
      <c r="O927" s="652"/>
      <c r="P927" s="652"/>
      <c r="Q927" s="652"/>
    </row>
    <row r="928" ht="25.15" customHeight="true" x14ac:dyDescent="0.2">
      <c r="C928" s="652"/>
      <c r="D928" s="652"/>
      <c r="E928" s="652"/>
      <c r="F928" s="652"/>
      <c r="G928" s="652"/>
      <c r="H928" s="652"/>
      <c r="I928" s="652"/>
      <c r="J928" s="652"/>
      <c r="K928" s="652"/>
      <c r="L928" s="652"/>
      <c r="M928" s="652"/>
      <c r="N928" s="652"/>
      <c r="O928" s="652"/>
      <c r="P928" s="652"/>
      <c r="Q928" s="652"/>
    </row>
    <row r="929" ht="25.15" customHeight="true" x14ac:dyDescent="0.2">
      <c r="C929" s="652"/>
      <c r="D929" s="652"/>
      <c r="E929" s="652"/>
      <c r="F929" s="652"/>
      <c r="G929" s="652"/>
      <c r="H929" s="652"/>
      <c r="I929" s="652"/>
      <c r="J929" s="652"/>
      <c r="K929" s="652"/>
      <c r="L929" s="652"/>
      <c r="M929" s="652"/>
      <c r="N929" s="652"/>
      <c r="O929" s="652"/>
      <c r="P929" s="652"/>
      <c r="Q929" s="652"/>
    </row>
    <row r="930" ht="25.15" customHeight="true" x14ac:dyDescent="0.2">
      <c r="C930" s="652"/>
      <c r="D930" s="652"/>
      <c r="E930" s="652"/>
      <c r="F930" s="652"/>
      <c r="G930" s="652"/>
      <c r="H930" s="652"/>
      <c r="I930" s="652"/>
      <c r="J930" s="652"/>
      <c r="K930" s="652"/>
      <c r="L930" s="652"/>
      <c r="M930" s="652"/>
      <c r="N930" s="652"/>
      <c r="O930" s="652"/>
      <c r="P930" s="652"/>
      <c r="Q930" s="652"/>
    </row>
    <row r="931" ht="25.15" customHeight="true" x14ac:dyDescent="0.2">
      <c r="C931" s="652"/>
      <c r="D931" s="652"/>
      <c r="E931" s="652"/>
      <c r="F931" s="652"/>
      <c r="G931" s="652"/>
      <c r="H931" s="652"/>
      <c r="I931" s="652"/>
      <c r="J931" s="652"/>
      <c r="K931" s="652"/>
      <c r="L931" s="652"/>
      <c r="M931" s="652"/>
      <c r="N931" s="652"/>
      <c r="O931" s="652"/>
      <c r="P931" s="652"/>
      <c r="Q931" s="652"/>
    </row>
    <row r="932" ht="25.15" customHeight="true" x14ac:dyDescent="0.2">
      <c r="C932" s="652"/>
      <c r="D932" s="652"/>
      <c r="E932" s="652"/>
      <c r="F932" s="652"/>
      <c r="G932" s="652"/>
      <c r="H932" s="652"/>
      <c r="I932" s="652"/>
      <c r="J932" s="652"/>
      <c r="K932" s="652"/>
      <c r="L932" s="652"/>
      <c r="M932" s="652"/>
      <c r="N932" s="652"/>
      <c r="O932" s="652"/>
      <c r="P932" s="652"/>
      <c r="Q932" s="652"/>
    </row>
    <row r="933" ht="25.15" customHeight="true" x14ac:dyDescent="0.2">
      <c r="C933" s="652"/>
      <c r="D933" s="652"/>
      <c r="E933" s="652"/>
      <c r="F933" s="652"/>
      <c r="G933" s="652"/>
      <c r="H933" s="652"/>
      <c r="I933" s="652"/>
      <c r="J933" s="652"/>
      <c r="K933" s="652"/>
      <c r="L933" s="652"/>
      <c r="M933" s="652"/>
      <c r="N933" s="652"/>
      <c r="O933" s="652"/>
      <c r="P933" s="652"/>
      <c r="Q933" s="652"/>
    </row>
    <row r="934" ht="25.15" customHeight="true" x14ac:dyDescent="0.2">
      <c r="C934" s="652"/>
      <c r="D934" s="652"/>
      <c r="E934" s="652"/>
      <c r="F934" s="652"/>
      <c r="G934" s="652"/>
      <c r="H934" s="652"/>
      <c r="I934" s="652"/>
      <c r="J934" s="652"/>
      <c r="K934" s="652"/>
      <c r="L934" s="652"/>
      <c r="M934" s="652"/>
      <c r="N934" s="652"/>
      <c r="O934" s="652"/>
      <c r="P934" s="652"/>
      <c r="Q934" s="652"/>
    </row>
    <row r="935" ht="25.15" customHeight="true" x14ac:dyDescent="0.2">
      <c r="C935" s="652"/>
      <c r="D935" s="652"/>
      <c r="E935" s="652"/>
      <c r="F935" s="652"/>
      <c r="G935" s="652"/>
      <c r="H935" s="652"/>
      <c r="I935" s="652"/>
      <c r="J935" s="652"/>
      <c r="K935" s="652"/>
      <c r="L935" s="652"/>
      <c r="M935" s="652"/>
      <c r="N935" s="652"/>
      <c r="O935" s="652"/>
      <c r="P935" s="652"/>
      <c r="Q935" s="652"/>
    </row>
    <row r="936" ht="25.15" customHeight="true" x14ac:dyDescent="0.2">
      <c r="C936" s="652"/>
      <c r="D936" s="652"/>
      <c r="E936" s="652"/>
      <c r="F936" s="652"/>
      <c r="G936" s="652"/>
      <c r="H936" s="652"/>
      <c r="I936" s="652"/>
      <c r="J936" s="652"/>
      <c r="K936" s="652"/>
      <c r="L936" s="652"/>
      <c r="M936" s="652"/>
      <c r="N936" s="652"/>
      <c r="O936" s="652"/>
      <c r="P936" s="652"/>
      <c r="Q936" s="652"/>
    </row>
    <row r="937" ht="25.15" customHeight="true" x14ac:dyDescent="0.2">
      <c r="C937" s="652"/>
      <c r="D937" s="652"/>
      <c r="E937" s="652"/>
      <c r="F937" s="652"/>
      <c r="G937" s="652"/>
      <c r="H937" s="652"/>
      <c r="I937" s="652"/>
      <c r="J937" s="652"/>
      <c r="K937" s="652"/>
      <c r="L937" s="652"/>
      <c r="M937" s="652"/>
      <c r="N937" s="652"/>
      <c r="O937" s="652"/>
      <c r="P937" s="652"/>
      <c r="Q937" s="652"/>
    </row>
    <row r="938" ht="25.15" customHeight="true" x14ac:dyDescent="0.2">
      <c r="C938" s="652"/>
      <c r="D938" s="652"/>
      <c r="E938" s="652"/>
      <c r="F938" s="652"/>
      <c r="G938" s="652"/>
      <c r="H938" s="652"/>
      <c r="I938" s="652"/>
      <c r="J938" s="652"/>
      <c r="K938" s="652"/>
      <c r="L938" s="652"/>
      <c r="M938" s="652"/>
      <c r="N938" s="652"/>
      <c r="O938" s="652"/>
      <c r="P938" s="652"/>
      <c r="Q938" s="652"/>
    </row>
    <row r="939" ht="25.15" customHeight="true" x14ac:dyDescent="0.2">
      <c r="C939" s="652"/>
      <c r="D939" s="652"/>
      <c r="E939" s="652"/>
      <c r="F939" s="652"/>
      <c r="G939" s="652"/>
      <c r="H939" s="652"/>
      <c r="I939" s="652"/>
      <c r="J939" s="652"/>
      <c r="K939" s="652"/>
      <c r="L939" s="652"/>
      <c r="M939" s="652"/>
      <c r="N939" s="652"/>
      <c r="O939" s="652"/>
      <c r="P939" s="652"/>
      <c r="Q939" s="652"/>
    </row>
    <row r="940" ht="25.15" customHeight="true" x14ac:dyDescent="0.2">
      <c r="C940" s="652"/>
      <c r="D940" s="652"/>
      <c r="E940" s="652"/>
      <c r="F940" s="652"/>
      <c r="G940" s="652"/>
      <c r="H940" s="652"/>
      <c r="I940" s="652"/>
      <c r="J940" s="652"/>
      <c r="K940" s="652"/>
      <c r="L940" s="652"/>
      <c r="M940" s="652"/>
      <c r="N940" s="652"/>
      <c r="O940" s="652"/>
      <c r="P940" s="652"/>
      <c r="Q940" s="652"/>
    </row>
    <row r="941" ht="25.15" customHeight="true" x14ac:dyDescent="0.2">
      <c r="C941" s="652"/>
      <c r="D941" s="652"/>
      <c r="E941" s="652"/>
      <c r="F941" s="652"/>
      <c r="G941" s="652"/>
      <c r="H941" s="652"/>
      <c r="I941" s="652"/>
      <c r="J941" s="652"/>
      <c r="K941" s="652"/>
      <c r="L941" s="652"/>
      <c r="M941" s="652"/>
      <c r="N941" s="652"/>
      <c r="O941" s="652"/>
      <c r="P941" s="652"/>
      <c r="Q941" s="652"/>
    </row>
    <row r="942" ht="25.15" customHeight="true" x14ac:dyDescent="0.2">
      <c r="C942" s="652"/>
      <c r="D942" s="652"/>
      <c r="E942" s="652"/>
      <c r="F942" s="652"/>
      <c r="G942" s="652"/>
      <c r="H942" s="652"/>
      <c r="I942" s="652"/>
      <c r="J942" s="652"/>
      <c r="K942" s="652"/>
      <c r="L942" s="652"/>
      <c r="M942" s="652"/>
      <c r="N942" s="652"/>
      <c r="O942" s="652"/>
      <c r="P942" s="652"/>
      <c r="Q942" s="652"/>
    </row>
    <row r="943" ht="25.15" customHeight="true" x14ac:dyDescent="0.2">
      <c r="C943" s="652"/>
      <c r="D943" s="652"/>
      <c r="E943" s="652"/>
      <c r="F943" s="652"/>
      <c r="G943" s="652"/>
      <c r="H943" s="652"/>
      <c r="I943" s="652"/>
      <c r="J943" s="652"/>
      <c r="K943" s="652"/>
      <c r="L943" s="652"/>
      <c r="M943" s="652"/>
      <c r="N943" s="652"/>
      <c r="O943" s="652"/>
      <c r="P943" s="652"/>
      <c r="Q943" s="652"/>
    </row>
    <row r="944" ht="25.15" customHeight="true" x14ac:dyDescent="0.2">
      <c r="C944" s="652"/>
      <c r="D944" s="652"/>
      <c r="E944" s="652"/>
      <c r="F944" s="652"/>
      <c r="G944" s="652"/>
      <c r="H944" s="652"/>
      <c r="I944" s="652"/>
      <c r="J944" s="652"/>
      <c r="K944" s="652"/>
      <c r="L944" s="652"/>
      <c r="M944" s="652"/>
      <c r="N944" s="652"/>
      <c r="O944" s="652"/>
      <c r="P944" s="652"/>
      <c r="Q944" s="652"/>
    </row>
    <row r="945" ht="25.15" customHeight="true" x14ac:dyDescent="0.2">
      <c r="C945" s="652"/>
      <c r="D945" s="652"/>
      <c r="E945" s="652"/>
      <c r="F945" s="652"/>
      <c r="G945" s="652"/>
      <c r="H945" s="652"/>
      <c r="I945" s="652"/>
      <c r="J945" s="652"/>
      <c r="K945" s="652"/>
      <c r="L945" s="652"/>
      <c r="M945" s="652"/>
      <c r="N945" s="652"/>
      <c r="O945" s="652"/>
      <c r="P945" s="652"/>
      <c r="Q945" s="652"/>
    </row>
    <row r="946" ht="25.15" customHeight="true" x14ac:dyDescent="0.2">
      <c r="C946" s="652"/>
      <c r="D946" s="652"/>
      <c r="E946" s="652"/>
      <c r="F946" s="652"/>
      <c r="G946" s="652"/>
      <c r="H946" s="652"/>
      <c r="I946" s="652"/>
      <c r="J946" s="652"/>
      <c r="K946" s="652"/>
      <c r="L946" s="652"/>
      <c r="M946" s="652"/>
      <c r="N946" s="652"/>
      <c r="O946" s="652"/>
      <c r="P946" s="652"/>
      <c r="Q946" s="652"/>
    </row>
    <row r="947" ht="25.15" customHeight="true" x14ac:dyDescent="0.2">
      <c r="C947" s="652"/>
      <c r="D947" s="652"/>
      <c r="E947" s="652"/>
      <c r="F947" s="652"/>
      <c r="G947" s="652"/>
      <c r="H947" s="652"/>
      <c r="I947" s="652"/>
      <c r="J947" s="652"/>
      <c r="K947" s="652"/>
      <c r="L947" s="652"/>
      <c r="M947" s="652"/>
      <c r="N947" s="652"/>
      <c r="O947" s="652"/>
      <c r="P947" s="652"/>
      <c r="Q947" s="652"/>
    </row>
    <row r="948" ht="25.15" customHeight="true" x14ac:dyDescent="0.2">
      <c r="C948" s="652"/>
      <c r="D948" s="652"/>
      <c r="E948" s="652"/>
      <c r="F948" s="652"/>
      <c r="G948" s="652"/>
      <c r="H948" s="652"/>
      <c r="I948" s="652"/>
      <c r="J948" s="652"/>
      <c r="K948" s="652"/>
      <c r="L948" s="652"/>
      <c r="M948" s="652"/>
      <c r="N948" s="652"/>
      <c r="O948" s="652"/>
      <c r="P948" s="652"/>
      <c r="Q948" s="652"/>
    </row>
    <row r="949" ht="25.15" customHeight="true" x14ac:dyDescent="0.2">
      <c r="C949" s="652"/>
      <c r="D949" s="652"/>
      <c r="E949" s="652"/>
      <c r="F949" s="652"/>
      <c r="G949" s="652"/>
      <c r="H949" s="652"/>
      <c r="I949" s="652"/>
      <c r="J949" s="652"/>
      <c r="K949" s="652"/>
      <c r="L949" s="652"/>
      <c r="M949" s="652"/>
      <c r="N949" s="652"/>
      <c r="O949" s="652"/>
      <c r="P949" s="652"/>
      <c r="Q949" s="652"/>
    </row>
    <row r="950" ht="25.15" customHeight="true" x14ac:dyDescent="0.2">
      <c r="C950" s="652"/>
      <c r="D950" s="652"/>
      <c r="E950" s="652"/>
      <c r="F950" s="652"/>
      <c r="G950" s="652"/>
      <c r="H950" s="652"/>
      <c r="I950" s="652"/>
      <c r="J950" s="652"/>
      <c r="K950" s="652"/>
      <c r="L950" s="652"/>
      <c r="M950" s="652"/>
      <c r="N950" s="652"/>
      <c r="O950" s="652"/>
      <c r="P950" s="652"/>
      <c r="Q950" s="652"/>
    </row>
    <row r="951" ht="25.15" customHeight="true" x14ac:dyDescent="0.2">
      <c r="C951" s="652"/>
      <c r="D951" s="652"/>
      <c r="E951" s="652"/>
      <c r="F951" s="652"/>
      <c r="G951" s="652"/>
      <c r="H951" s="652"/>
      <c r="I951" s="652"/>
      <c r="J951" s="652"/>
      <c r="K951" s="652"/>
      <c r="L951" s="652"/>
      <c r="M951" s="652"/>
      <c r="N951" s="652"/>
      <c r="O951" s="652"/>
      <c r="P951" s="652"/>
      <c r="Q951" s="652"/>
    </row>
    <row r="952" ht="25.15" customHeight="true" x14ac:dyDescent="0.2">
      <c r="C952" s="652"/>
      <c r="D952" s="652"/>
      <c r="E952" s="652"/>
      <c r="F952" s="652"/>
      <c r="G952" s="652"/>
      <c r="H952" s="652"/>
      <c r="I952" s="652"/>
      <c r="J952" s="652"/>
      <c r="K952" s="652"/>
      <c r="L952" s="652"/>
      <c r="M952" s="652"/>
      <c r="N952" s="652"/>
      <c r="O952" s="652"/>
      <c r="P952" s="652"/>
      <c r="Q952" s="652"/>
    </row>
    <row r="953" ht="25.15" customHeight="true" x14ac:dyDescent="0.2">
      <c r="C953" s="652"/>
      <c r="D953" s="652"/>
      <c r="E953" s="652"/>
      <c r="F953" s="652"/>
      <c r="G953" s="652"/>
      <c r="H953" s="652"/>
      <c r="I953" s="652"/>
      <c r="J953" s="652"/>
      <c r="K953" s="652"/>
      <c r="L953" s="652"/>
      <c r="M953" s="652"/>
      <c r="N953" s="652"/>
      <c r="O953" s="652"/>
      <c r="P953" s="652"/>
      <c r="Q953" s="652"/>
    </row>
    <row r="954" ht="25.15" customHeight="true" x14ac:dyDescent="0.2">
      <c r="C954" s="652"/>
      <c r="D954" s="652"/>
      <c r="E954" s="652"/>
      <c r="F954" s="652"/>
      <c r="G954" s="652"/>
      <c r="H954" s="652"/>
      <c r="I954" s="652"/>
      <c r="J954" s="652"/>
      <c r="K954" s="652"/>
      <c r="L954" s="652"/>
      <c r="M954" s="652"/>
      <c r="N954" s="652"/>
      <c r="O954" s="652"/>
      <c r="P954" s="652"/>
      <c r="Q954" s="652"/>
    </row>
    <row r="955" ht="25.15" customHeight="true" x14ac:dyDescent="0.2">
      <c r="C955" s="652"/>
      <c r="D955" s="652"/>
      <c r="E955" s="652"/>
      <c r="F955" s="652"/>
      <c r="G955" s="652"/>
      <c r="H955" s="652"/>
      <c r="I955" s="652"/>
      <c r="J955" s="652"/>
      <c r="K955" s="652"/>
      <c r="L955" s="652"/>
      <c r="M955" s="652"/>
      <c r="N955" s="652"/>
      <c r="O955" s="652"/>
      <c r="P955" s="652"/>
      <c r="Q955" s="652"/>
    </row>
    <row r="956" ht="25.15" customHeight="true" x14ac:dyDescent="0.2">
      <c r="C956" s="652"/>
      <c r="D956" s="652"/>
      <c r="E956" s="652"/>
      <c r="F956" s="652"/>
      <c r="G956" s="652"/>
      <c r="H956" s="652"/>
      <c r="I956" s="652"/>
      <c r="J956" s="652"/>
      <c r="K956" s="652"/>
      <c r="L956" s="652"/>
      <c r="M956" s="652"/>
      <c r="N956" s="652"/>
      <c r="O956" s="652"/>
      <c r="P956" s="652"/>
      <c r="Q956" s="652"/>
    </row>
    <row r="957" ht="25.15" customHeight="true" x14ac:dyDescent="0.2">
      <c r="C957" s="652"/>
      <c r="D957" s="652"/>
      <c r="E957" s="652"/>
      <c r="F957" s="652"/>
      <c r="G957" s="652"/>
      <c r="H957" s="652"/>
      <c r="I957" s="652"/>
      <c r="J957" s="652"/>
      <c r="K957" s="652"/>
      <c r="L957" s="652"/>
      <c r="M957" s="652"/>
      <c r="N957" s="652"/>
      <c r="O957" s="652"/>
      <c r="P957" s="652"/>
      <c r="Q957" s="652"/>
    </row>
    <row r="958" ht="25.15" customHeight="true" x14ac:dyDescent="0.2">
      <c r="C958" s="652"/>
      <c r="D958" s="652"/>
      <c r="E958" s="652"/>
      <c r="F958" s="652"/>
      <c r="G958" s="652"/>
      <c r="H958" s="652"/>
      <c r="I958" s="652"/>
      <c r="J958" s="652"/>
      <c r="K958" s="652"/>
      <c r="L958" s="652"/>
      <c r="M958" s="652"/>
      <c r="N958" s="652"/>
      <c r="O958" s="652"/>
      <c r="P958" s="652"/>
      <c r="Q958" s="652"/>
    </row>
    <row r="959" ht="25.15" customHeight="true" x14ac:dyDescent="0.2">
      <c r="C959" s="652"/>
      <c r="D959" s="652"/>
      <c r="E959" s="652"/>
      <c r="F959" s="652"/>
      <c r="G959" s="652"/>
      <c r="H959" s="652"/>
      <c r="I959" s="652"/>
      <c r="J959" s="652"/>
      <c r="K959" s="652"/>
      <c r="L959" s="652"/>
      <c r="M959" s="652"/>
      <c r="N959" s="652"/>
      <c r="O959" s="652"/>
      <c r="P959" s="652"/>
      <c r="Q959" s="652"/>
    </row>
    <row r="960" ht="25.15" customHeight="true" x14ac:dyDescent="0.2">
      <c r="C960" s="652"/>
      <c r="D960" s="652"/>
      <c r="E960" s="652"/>
      <c r="F960" s="652"/>
      <c r="G960" s="652"/>
      <c r="H960" s="652"/>
      <c r="I960" s="652"/>
      <c r="J960" s="652"/>
      <c r="K960" s="652"/>
      <c r="L960" s="652"/>
      <c r="M960" s="652"/>
      <c r="N960" s="652"/>
      <c r="O960" s="652"/>
      <c r="P960" s="652"/>
      <c r="Q960" s="652"/>
    </row>
    <row r="961" ht="25.15" customHeight="true" x14ac:dyDescent="0.2">
      <c r="C961" s="652"/>
      <c r="D961" s="652"/>
      <c r="E961" s="652"/>
      <c r="F961" s="652"/>
      <c r="G961" s="652"/>
      <c r="H961" s="652"/>
      <c r="I961" s="652"/>
      <c r="J961" s="652"/>
      <c r="K961" s="652"/>
      <c r="L961" s="652"/>
      <c r="M961" s="652"/>
      <c r="N961" s="652"/>
      <c r="O961" s="652"/>
      <c r="P961" s="652"/>
      <c r="Q961" s="652"/>
    </row>
    <row r="962" ht="25.15" customHeight="true" x14ac:dyDescent="0.2">
      <c r="C962" s="652"/>
      <c r="D962" s="652"/>
      <c r="E962" s="652"/>
      <c r="F962" s="652"/>
      <c r="G962" s="652"/>
      <c r="H962" s="652"/>
      <c r="I962" s="652"/>
      <c r="J962" s="652"/>
      <c r="K962" s="652"/>
      <c r="L962" s="652"/>
      <c r="M962" s="652"/>
      <c r="N962" s="652"/>
      <c r="O962" s="652"/>
      <c r="P962" s="652"/>
      <c r="Q962" s="652"/>
    </row>
    <row r="963" ht="25.15" customHeight="true" x14ac:dyDescent="0.2">
      <c r="C963" s="652"/>
      <c r="D963" s="652"/>
      <c r="E963" s="652"/>
      <c r="F963" s="652"/>
      <c r="G963" s="652"/>
      <c r="H963" s="652"/>
      <c r="I963" s="652"/>
      <c r="J963" s="652"/>
      <c r="K963" s="652"/>
      <c r="L963" s="652"/>
      <c r="M963" s="652"/>
      <c r="N963" s="652"/>
      <c r="O963" s="652"/>
      <c r="P963" s="652"/>
      <c r="Q963" s="652"/>
    </row>
    <row r="964" ht="25.15" customHeight="true" x14ac:dyDescent="0.2">
      <c r="C964" s="652"/>
      <c r="D964" s="652"/>
      <c r="E964" s="652"/>
      <c r="F964" s="652"/>
      <c r="G964" s="652"/>
      <c r="H964" s="652"/>
      <c r="I964" s="652"/>
      <c r="J964" s="652"/>
      <c r="K964" s="652"/>
      <c r="L964" s="652"/>
      <c r="M964" s="652"/>
      <c r="N964" s="652"/>
      <c r="O964" s="652"/>
      <c r="P964" s="652"/>
      <c r="Q964" s="652"/>
    </row>
    <row r="965" ht="25.15" customHeight="true" x14ac:dyDescent="0.2">
      <c r="C965" s="652"/>
      <c r="D965" s="652"/>
      <c r="E965" s="652"/>
      <c r="F965" s="652"/>
      <c r="G965" s="652"/>
      <c r="H965" s="652"/>
      <c r="I965" s="652"/>
      <c r="J965" s="652"/>
      <c r="K965" s="652"/>
      <c r="L965" s="652"/>
      <c r="M965" s="652"/>
      <c r="N965" s="652"/>
      <c r="O965" s="652"/>
      <c r="P965" s="652"/>
      <c r="Q965" s="652"/>
    </row>
    <row r="966" ht="25.15" customHeight="true" x14ac:dyDescent="0.2">
      <c r="C966" s="652"/>
      <c r="D966" s="652"/>
      <c r="E966" s="652"/>
      <c r="F966" s="652"/>
      <c r="G966" s="652"/>
      <c r="H966" s="652"/>
      <c r="I966" s="652"/>
      <c r="J966" s="652"/>
      <c r="K966" s="652"/>
      <c r="L966" s="652"/>
      <c r="M966" s="652"/>
      <c r="N966" s="652"/>
      <c r="O966" s="652"/>
      <c r="P966" s="652"/>
      <c r="Q966" s="652"/>
    </row>
    <row r="967" ht="25.15" customHeight="true" x14ac:dyDescent="0.2">
      <c r="C967" s="652"/>
      <c r="D967" s="652"/>
      <c r="E967" s="652"/>
      <c r="F967" s="652"/>
      <c r="G967" s="652"/>
      <c r="H967" s="652"/>
      <c r="I967" s="652"/>
      <c r="J967" s="652"/>
      <c r="K967" s="652"/>
      <c r="L967" s="652"/>
      <c r="M967" s="652"/>
      <c r="N967" s="652"/>
      <c r="O967" s="652"/>
      <c r="P967" s="652"/>
      <c r="Q967" s="652"/>
    </row>
    <row r="968" ht="25.15" customHeight="true" x14ac:dyDescent="0.2">
      <c r="C968" s="652"/>
      <c r="D968" s="652"/>
      <c r="E968" s="652"/>
      <c r="F968" s="652"/>
      <c r="G968" s="652"/>
      <c r="H968" s="652"/>
      <c r="I968" s="652"/>
      <c r="J968" s="652"/>
      <c r="K968" s="652"/>
      <c r="L968" s="652"/>
      <c r="M968" s="652"/>
      <c r="N968" s="652"/>
      <c r="O968" s="652"/>
      <c r="P968" s="652"/>
      <c r="Q968" s="652"/>
    </row>
    <row r="969" ht="25.15" customHeight="true" x14ac:dyDescent="0.2">
      <c r="C969" s="652"/>
      <c r="D969" s="652"/>
      <c r="E969" s="652"/>
      <c r="F969" s="652"/>
      <c r="G969" s="652"/>
      <c r="H969" s="652"/>
      <c r="I969" s="652"/>
      <c r="J969" s="652"/>
      <c r="K969" s="652"/>
      <c r="L969" s="652"/>
      <c r="M969" s="652"/>
      <c r="N969" s="652"/>
      <c r="O969" s="652"/>
      <c r="P969" s="652"/>
      <c r="Q969" s="652"/>
    </row>
    <row r="970" ht="25.15" customHeight="true" x14ac:dyDescent="0.2">
      <c r="C970" s="652"/>
      <c r="D970" s="652"/>
      <c r="E970" s="652"/>
      <c r="F970" s="652"/>
      <c r="G970" s="652"/>
      <c r="H970" s="652"/>
      <c r="I970" s="652"/>
      <c r="J970" s="652"/>
      <c r="K970" s="652"/>
      <c r="L970" s="652"/>
      <c r="M970" s="652"/>
      <c r="N970" s="652"/>
      <c r="O970" s="652"/>
      <c r="P970" s="652"/>
      <c r="Q970" s="652"/>
    </row>
    <row r="971" ht="25.15" customHeight="true" x14ac:dyDescent="0.2">
      <c r="C971" s="652"/>
      <c r="D971" s="652"/>
      <c r="E971" s="652"/>
      <c r="F971" s="652"/>
      <c r="G971" s="652"/>
      <c r="H971" s="652"/>
      <c r="I971" s="652"/>
      <c r="J971" s="652"/>
      <c r="K971" s="652"/>
      <c r="L971" s="652"/>
      <c r="M971" s="652"/>
      <c r="N971" s="652"/>
      <c r="O971" s="652"/>
      <c r="P971" s="652"/>
      <c r="Q971" s="652"/>
    </row>
    <row r="972" ht="25.15" customHeight="true" x14ac:dyDescent="0.2">
      <c r="C972" s="652"/>
      <c r="D972" s="652"/>
      <c r="E972" s="652"/>
      <c r="F972" s="652"/>
      <c r="G972" s="652"/>
      <c r="H972" s="652"/>
      <c r="I972" s="652"/>
      <c r="J972" s="652"/>
      <c r="K972" s="652"/>
      <c r="L972" s="652"/>
      <c r="M972" s="652"/>
      <c r="N972" s="652"/>
      <c r="O972" s="652"/>
      <c r="P972" s="652"/>
      <c r="Q972" s="652"/>
    </row>
    <row r="973" ht="25.15" customHeight="true" x14ac:dyDescent="0.2">
      <c r="C973" s="652"/>
      <c r="D973" s="652"/>
      <c r="E973" s="652"/>
      <c r="F973" s="652"/>
      <c r="G973" s="652"/>
      <c r="H973" s="652"/>
      <c r="I973" s="652"/>
      <c r="J973" s="652"/>
      <c r="K973" s="652"/>
      <c r="L973" s="652"/>
      <c r="M973" s="652"/>
      <c r="N973" s="652"/>
      <c r="O973" s="652"/>
      <c r="P973" s="652"/>
      <c r="Q973" s="652"/>
    </row>
    <row r="974" ht="25.15" customHeight="true" x14ac:dyDescent="0.2">
      <c r="C974" s="652"/>
      <c r="D974" s="652"/>
      <c r="E974" s="652"/>
      <c r="F974" s="652"/>
      <c r="G974" s="652"/>
      <c r="H974" s="652"/>
      <c r="I974" s="652"/>
      <c r="J974" s="652"/>
      <c r="K974" s="652"/>
      <c r="L974" s="652"/>
      <c r="M974" s="652"/>
      <c r="N974" s="652"/>
      <c r="O974" s="652"/>
      <c r="P974" s="652"/>
      <c r="Q974" s="652"/>
    </row>
    <row r="975" ht="25.15" customHeight="true" x14ac:dyDescent="0.2">
      <c r="C975" s="652"/>
      <c r="D975" s="652"/>
      <c r="E975" s="652"/>
      <c r="F975" s="652"/>
      <c r="G975" s="652"/>
      <c r="H975" s="652"/>
      <c r="I975" s="652"/>
      <c r="J975" s="652"/>
      <c r="K975" s="652"/>
      <c r="L975" s="652"/>
      <c r="M975" s="652"/>
      <c r="N975" s="652"/>
      <c r="O975" s="652"/>
      <c r="P975" s="652"/>
      <c r="Q975" s="652"/>
    </row>
    <row r="976" ht="25.15" customHeight="true" x14ac:dyDescent="0.2">
      <c r="C976" s="652"/>
      <c r="D976" s="652"/>
      <c r="E976" s="652"/>
      <c r="F976" s="652"/>
      <c r="G976" s="652"/>
      <c r="H976" s="652"/>
      <c r="I976" s="652"/>
      <c r="J976" s="652"/>
      <c r="K976" s="652"/>
      <c r="L976" s="652"/>
      <c r="M976" s="652"/>
      <c r="N976" s="652"/>
      <c r="O976" s="652"/>
      <c r="P976" s="652"/>
      <c r="Q976" s="652"/>
    </row>
    <row r="977" ht="25.15" customHeight="true" x14ac:dyDescent="0.2">
      <c r="C977" s="652"/>
      <c r="D977" s="652"/>
      <c r="E977" s="652"/>
      <c r="F977" s="652"/>
      <c r="G977" s="652"/>
      <c r="H977" s="652"/>
      <c r="I977" s="652"/>
      <c r="J977" s="652"/>
      <c r="K977" s="652"/>
      <c r="L977" s="652"/>
      <c r="M977" s="652"/>
      <c r="N977" s="652"/>
      <c r="O977" s="652"/>
      <c r="P977" s="652"/>
      <c r="Q977" s="652"/>
    </row>
    <row r="978" ht="25.15" customHeight="true" x14ac:dyDescent="0.2">
      <c r="C978" s="652"/>
      <c r="D978" s="652"/>
      <c r="E978" s="652"/>
      <c r="F978" s="652"/>
      <c r="G978" s="652"/>
      <c r="H978" s="652"/>
      <c r="I978" s="652"/>
      <c r="J978" s="652"/>
      <c r="K978" s="652"/>
      <c r="L978" s="652"/>
      <c r="M978" s="652"/>
      <c r="N978" s="652"/>
      <c r="O978" s="652"/>
      <c r="P978" s="652"/>
      <c r="Q978" s="652"/>
    </row>
    <row r="979" ht="25.15" customHeight="true" x14ac:dyDescent="0.2">
      <c r="C979" s="652"/>
      <c r="D979" s="652"/>
      <c r="E979" s="652"/>
      <c r="F979" s="652"/>
      <c r="G979" s="652"/>
      <c r="H979" s="652"/>
      <c r="I979" s="652"/>
      <c r="J979" s="652"/>
      <c r="K979" s="652"/>
      <c r="L979" s="652"/>
      <c r="M979" s="652"/>
      <c r="N979" s="652"/>
      <c r="O979" s="652"/>
      <c r="P979" s="652"/>
      <c r="Q979" s="652"/>
    </row>
    <row r="980" ht="25.15" customHeight="true" x14ac:dyDescent="0.2">
      <c r="C980" s="652"/>
      <c r="D980" s="652"/>
      <c r="E980" s="652"/>
      <c r="F980" s="652"/>
      <c r="G980" s="652"/>
      <c r="H980" s="652"/>
      <c r="I980" s="652"/>
      <c r="J980" s="652"/>
      <c r="K980" s="652"/>
      <c r="L980" s="652"/>
      <c r="M980" s="652"/>
      <c r="N980" s="652"/>
      <c r="O980" s="652"/>
      <c r="P980" s="652"/>
      <c r="Q980" s="652"/>
    </row>
    <row r="981" ht="25.15" customHeight="true" x14ac:dyDescent="0.2">
      <c r="C981" s="652"/>
      <c r="D981" s="652"/>
      <c r="E981" s="652"/>
      <c r="F981" s="652"/>
      <c r="G981" s="652"/>
      <c r="H981" s="652"/>
      <c r="I981" s="652"/>
      <c r="J981" s="652"/>
      <c r="K981" s="652"/>
      <c r="L981" s="652"/>
      <c r="M981" s="652"/>
      <c r="N981" s="652"/>
      <c r="O981" s="652"/>
      <c r="P981" s="652"/>
      <c r="Q981" s="652"/>
    </row>
    <row r="982" ht="25.15" customHeight="true" x14ac:dyDescent="0.2">
      <c r="C982" s="652"/>
      <c r="D982" s="652"/>
      <c r="E982" s="652"/>
      <c r="F982" s="652"/>
      <c r="G982" s="652"/>
      <c r="H982" s="652"/>
      <c r="I982" s="652"/>
      <c r="J982" s="652"/>
      <c r="K982" s="652"/>
      <c r="L982" s="652"/>
      <c r="M982" s="652"/>
      <c r="N982" s="652"/>
      <c r="O982" s="652"/>
      <c r="P982" s="652"/>
      <c r="Q982" s="652"/>
    </row>
    <row r="983" ht="25.15" customHeight="true" x14ac:dyDescent="0.2">
      <c r="C983" s="652"/>
      <c r="D983" s="652"/>
      <c r="E983" s="652"/>
      <c r="F983" s="652"/>
      <c r="G983" s="652"/>
      <c r="H983" s="652"/>
      <c r="I983" s="652"/>
      <c r="J983" s="652"/>
      <c r="K983" s="652"/>
      <c r="L983" s="652"/>
      <c r="M983" s="652"/>
      <c r="N983" s="652"/>
      <c r="O983" s="652"/>
      <c r="P983" s="652"/>
      <c r="Q983" s="652"/>
    </row>
    <row r="984" ht="25.15" customHeight="true" x14ac:dyDescent="0.2">
      <c r="C984" s="652"/>
      <c r="D984" s="652"/>
      <c r="E984" s="652"/>
      <c r="F984" s="652"/>
      <c r="G984" s="652"/>
      <c r="H984" s="652"/>
      <c r="I984" s="652"/>
      <c r="J984" s="652"/>
      <c r="K984" s="652"/>
      <c r="L984" s="652"/>
      <c r="M984" s="652"/>
      <c r="N984" s="652"/>
      <c r="O984" s="652"/>
      <c r="P984" s="652"/>
      <c r="Q984" s="652"/>
    </row>
    <row r="985" ht="25.15" customHeight="true" x14ac:dyDescent="0.2">
      <c r="C985" s="652"/>
      <c r="D985" s="652"/>
      <c r="E985" s="652"/>
      <c r="F985" s="652"/>
      <c r="G985" s="652"/>
      <c r="H985" s="652"/>
      <c r="I985" s="652"/>
      <c r="J985" s="652"/>
      <c r="K985" s="652"/>
      <c r="L985" s="652"/>
      <c r="M985" s="652"/>
      <c r="N985" s="652"/>
      <c r="O985" s="652"/>
      <c r="P985" s="652"/>
      <c r="Q985" s="652"/>
    </row>
    <row r="986" ht="25.15" customHeight="true" x14ac:dyDescent="0.2">
      <c r="C986" s="652"/>
      <c r="D986" s="652"/>
      <c r="E986" s="652"/>
      <c r="F986" s="652"/>
      <c r="G986" s="652"/>
      <c r="H986" s="652"/>
      <c r="I986" s="652"/>
      <c r="J986" s="652"/>
      <c r="K986" s="652"/>
      <c r="L986" s="652"/>
      <c r="M986" s="652"/>
      <c r="N986" s="652"/>
      <c r="O986" s="652"/>
      <c r="P986" s="652"/>
      <c r="Q986" s="652"/>
    </row>
    <row r="987" ht="25.15" customHeight="true" x14ac:dyDescent="0.2">
      <c r="C987" s="652"/>
      <c r="D987" s="652"/>
      <c r="E987" s="652"/>
      <c r="F987" s="652"/>
      <c r="G987" s="652"/>
      <c r="H987" s="652"/>
      <c r="I987" s="652"/>
      <c r="J987" s="652"/>
      <c r="K987" s="652"/>
      <c r="L987" s="652"/>
      <c r="M987" s="652"/>
      <c r="N987" s="652"/>
      <c r="O987" s="652"/>
      <c r="P987" s="652"/>
      <c r="Q987" s="652"/>
    </row>
    <row r="988" ht="25.15" customHeight="true" x14ac:dyDescent="0.2">
      <c r="C988" s="652"/>
      <c r="D988" s="652"/>
      <c r="E988" s="652"/>
      <c r="F988" s="652"/>
      <c r="G988" s="652"/>
      <c r="H988" s="652"/>
      <c r="I988" s="652"/>
      <c r="J988" s="652"/>
      <c r="K988" s="652"/>
      <c r="L988" s="652"/>
      <c r="M988" s="652"/>
      <c r="N988" s="652"/>
      <c r="O988" s="652"/>
      <c r="P988" s="652"/>
      <c r="Q988" s="652"/>
    </row>
    <row r="989" ht="25.15" customHeight="true" x14ac:dyDescent="0.2">
      <c r="C989" s="652"/>
      <c r="D989" s="652"/>
      <c r="E989" s="652"/>
      <c r="F989" s="652"/>
      <c r="G989" s="652"/>
      <c r="H989" s="652"/>
      <c r="I989" s="652"/>
      <c r="J989" s="652"/>
      <c r="K989" s="652"/>
      <c r="L989" s="652"/>
      <c r="M989" s="652"/>
      <c r="N989" s="652"/>
      <c r="O989" s="652"/>
      <c r="P989" s="652"/>
      <c r="Q989" s="652"/>
    </row>
    <row r="990" ht="25.15" customHeight="true" x14ac:dyDescent="0.2">
      <c r="C990" s="652"/>
      <c r="D990" s="652"/>
      <c r="E990" s="652"/>
      <c r="F990" s="652"/>
      <c r="G990" s="652"/>
      <c r="H990" s="652"/>
      <c r="I990" s="652"/>
      <c r="J990" s="652"/>
      <c r="K990" s="652"/>
      <c r="L990" s="652"/>
      <c r="M990" s="652"/>
      <c r="N990" s="652"/>
      <c r="O990" s="652"/>
      <c r="P990" s="652"/>
      <c r="Q990" s="652"/>
    </row>
    <row r="991" ht="25.15" customHeight="true" x14ac:dyDescent="0.2">
      <c r="C991" s="652"/>
      <c r="D991" s="652"/>
      <c r="E991" s="652"/>
      <c r="F991" s="652"/>
      <c r="G991" s="652"/>
      <c r="H991" s="652"/>
      <c r="I991" s="652"/>
      <c r="J991" s="652"/>
      <c r="K991" s="652"/>
      <c r="L991" s="652"/>
      <c r="M991" s="652"/>
      <c r="N991" s="652"/>
      <c r="O991" s="652"/>
      <c r="P991" s="652"/>
      <c r="Q991" s="652"/>
    </row>
    <row r="992" ht="25.15" customHeight="true" x14ac:dyDescent="0.2">
      <c r="C992" s="652"/>
      <c r="D992" s="652"/>
      <c r="E992" s="652"/>
      <c r="F992" s="652"/>
      <c r="G992" s="652"/>
      <c r="H992" s="652"/>
      <c r="I992" s="652"/>
      <c r="J992" s="652"/>
      <c r="K992" s="652"/>
      <c r="L992" s="652"/>
      <c r="M992" s="652"/>
      <c r="N992" s="652"/>
      <c r="O992" s="652"/>
      <c r="P992" s="652"/>
      <c r="Q992" s="652"/>
    </row>
    <row r="993" ht="25.15" customHeight="true" x14ac:dyDescent="0.2">
      <c r="C993" s="652"/>
      <c r="D993" s="652"/>
      <c r="E993" s="652"/>
      <c r="F993" s="652"/>
      <c r="G993" s="652"/>
      <c r="H993" s="652"/>
      <c r="I993" s="652"/>
      <c r="J993" s="652"/>
      <c r="K993" s="652"/>
      <c r="L993" s="652"/>
      <c r="M993" s="652"/>
      <c r="N993" s="652"/>
      <c r="O993" s="652"/>
      <c r="P993" s="652"/>
      <c r="Q993" s="652"/>
    </row>
    <row r="994" ht="25.15" customHeight="true" x14ac:dyDescent="0.2">
      <c r="C994" s="652"/>
      <c r="D994" s="652"/>
      <c r="E994" s="652"/>
      <c r="F994" s="652"/>
      <c r="G994" s="652"/>
      <c r="H994" s="652"/>
      <c r="I994" s="652"/>
      <c r="J994" s="652"/>
      <c r="K994" s="652"/>
      <c r="L994" s="652"/>
      <c r="M994" s="652"/>
      <c r="N994" s="652"/>
      <c r="O994" s="652"/>
      <c r="P994" s="652"/>
      <c r="Q994" s="652"/>
    </row>
    <row r="995" ht="25.15" customHeight="true" x14ac:dyDescent="0.2">
      <c r="C995" s="652"/>
      <c r="D995" s="652"/>
      <c r="E995" s="652"/>
      <c r="F995" s="652"/>
      <c r="G995" s="652"/>
      <c r="H995" s="652"/>
      <c r="I995" s="652"/>
      <c r="J995" s="652"/>
      <c r="K995" s="652"/>
      <c r="L995" s="652"/>
      <c r="M995" s="652"/>
      <c r="N995" s="652"/>
      <c r="O995" s="652"/>
      <c r="P995" s="652"/>
      <c r="Q995" s="652"/>
    </row>
    <row r="996" ht="25.15" customHeight="true" x14ac:dyDescent="0.2">
      <c r="C996" s="652"/>
      <c r="D996" s="652"/>
      <c r="E996" s="652"/>
      <c r="F996" s="652"/>
      <c r="G996" s="652"/>
      <c r="H996" s="652"/>
      <c r="I996" s="652"/>
      <c r="J996" s="652"/>
      <c r="K996" s="652"/>
      <c r="L996" s="652"/>
      <c r="M996" s="652"/>
      <c r="N996" s="652"/>
      <c r="O996" s="652"/>
      <c r="P996" s="652"/>
      <c r="Q996" s="652"/>
    </row>
    <row r="997" ht="25.15" customHeight="true" x14ac:dyDescent="0.2">
      <c r="C997" s="652"/>
      <c r="D997" s="652"/>
      <c r="E997" s="652"/>
      <c r="F997" s="652"/>
      <c r="G997" s="652"/>
      <c r="H997" s="652"/>
      <c r="I997" s="652"/>
      <c r="J997" s="652"/>
      <c r="K997" s="652"/>
      <c r="L997" s="652"/>
      <c r="M997" s="652"/>
      <c r="N997" s="652"/>
      <c r="O997" s="652"/>
      <c r="P997" s="652"/>
      <c r="Q997" s="652"/>
    </row>
    <row r="998" ht="25.15" customHeight="true" x14ac:dyDescent="0.2">
      <c r="C998" s="652"/>
      <c r="D998" s="652"/>
      <c r="E998" s="652"/>
      <c r="F998" s="652"/>
      <c r="G998" s="652"/>
      <c r="H998" s="652"/>
      <c r="I998" s="652"/>
      <c r="J998" s="652"/>
      <c r="K998" s="652"/>
      <c r="L998" s="652"/>
      <c r="M998" s="652"/>
      <c r="N998" s="652"/>
      <c r="O998" s="652"/>
      <c r="P998" s="652"/>
      <c r="Q998" s="652"/>
    </row>
    <row r="999" ht="25.15" customHeight="true" x14ac:dyDescent="0.2">
      <c r="C999" s="652"/>
      <c r="D999" s="652"/>
      <c r="E999" s="652"/>
      <c r="F999" s="652"/>
      <c r="G999" s="652"/>
      <c r="H999" s="652"/>
      <c r="I999" s="652"/>
      <c r="J999" s="652"/>
      <c r="K999" s="652"/>
      <c r="L999" s="652"/>
      <c r="M999" s="652"/>
      <c r="N999" s="652"/>
      <c r="O999" s="652"/>
      <c r="P999" s="652"/>
      <c r="Q999" s="652"/>
    </row>
    <row r="1000" ht="25.15" customHeight="true" x14ac:dyDescent="0.2">
      <c r="C1000" s="652"/>
      <c r="D1000" s="652"/>
      <c r="E1000" s="652"/>
      <c r="F1000" s="652"/>
      <c r="G1000" s="652"/>
      <c r="H1000" s="652"/>
      <c r="I1000" s="652"/>
      <c r="J1000" s="652"/>
      <c r="K1000" s="652"/>
      <c r="L1000" s="652"/>
      <c r="M1000" s="652"/>
      <c r="N1000" s="652"/>
      <c r="O1000" s="652"/>
      <c r="P1000" s="652"/>
      <c r="Q1000" s="652"/>
    </row>
    <row r="1001" ht="25.15" customHeight="true" x14ac:dyDescent="0.2">
      <c r="C1001" s="652"/>
      <c r="D1001" s="652"/>
      <c r="E1001" s="652"/>
      <c r="F1001" s="652"/>
      <c r="G1001" s="652"/>
      <c r="H1001" s="652"/>
      <c r="I1001" s="652"/>
      <c r="J1001" s="652"/>
      <c r="K1001" s="652"/>
      <c r="L1001" s="652"/>
      <c r="M1001" s="652"/>
      <c r="N1001" s="652"/>
      <c r="O1001" s="652"/>
      <c r="P1001" s="652"/>
      <c r="Q1001" s="652"/>
    </row>
    <row r="1002" ht="25.15" customHeight="true" x14ac:dyDescent="0.2">
      <c r="C1002" s="652"/>
      <c r="D1002" s="652"/>
      <c r="E1002" s="652"/>
      <c r="F1002" s="652"/>
      <c r="G1002" s="652"/>
      <c r="H1002" s="652"/>
      <c r="I1002" s="652"/>
      <c r="J1002" s="652"/>
      <c r="K1002" s="652"/>
      <c r="L1002" s="652"/>
      <c r="M1002" s="652"/>
      <c r="N1002" s="652"/>
      <c r="O1002" s="652"/>
      <c r="P1002" s="652"/>
      <c r="Q1002" s="652"/>
    </row>
    <row r="1003" ht="25.15" customHeight="true" x14ac:dyDescent="0.2">
      <c r="C1003" s="652"/>
      <c r="D1003" s="652"/>
      <c r="E1003" s="652"/>
      <c r="F1003" s="652"/>
      <c r="G1003" s="652"/>
      <c r="H1003" s="652"/>
      <c r="I1003" s="652"/>
      <c r="J1003" s="652"/>
      <c r="K1003" s="652"/>
      <c r="L1003" s="652"/>
      <c r="M1003" s="652"/>
      <c r="N1003" s="652"/>
      <c r="O1003" s="652"/>
      <c r="P1003" s="652"/>
      <c r="Q1003" s="652"/>
    </row>
    <row r="1004" ht="25.15" customHeight="true" x14ac:dyDescent="0.2">
      <c r="C1004" s="652"/>
      <c r="D1004" s="652"/>
      <c r="E1004" s="652"/>
      <c r="F1004" s="652"/>
      <c r="G1004" s="652"/>
      <c r="H1004" s="652"/>
      <c r="I1004" s="652"/>
      <c r="J1004" s="652"/>
      <c r="K1004" s="652"/>
      <c r="L1004" s="652"/>
      <c r="M1004" s="652"/>
      <c r="N1004" s="652"/>
      <c r="O1004" s="652"/>
      <c r="P1004" s="652"/>
      <c r="Q1004" s="652"/>
    </row>
    <row r="1005" ht="25.15" customHeight="true" x14ac:dyDescent="0.2">
      <c r="C1005" s="652"/>
      <c r="D1005" s="652"/>
      <c r="E1005" s="652"/>
      <c r="F1005" s="652"/>
      <c r="G1005" s="652"/>
      <c r="H1005" s="652"/>
      <c r="I1005" s="652"/>
      <c r="J1005" s="652"/>
      <c r="K1005" s="652"/>
      <c r="L1005" s="652"/>
      <c r="M1005" s="652"/>
      <c r="N1005" s="652"/>
      <c r="O1005" s="652"/>
      <c r="P1005" s="652"/>
      <c r="Q1005" s="652"/>
    </row>
    <row r="1006" ht="25.15" customHeight="true" x14ac:dyDescent="0.2">
      <c r="C1006" s="652"/>
      <c r="D1006" s="652"/>
      <c r="E1006" s="652"/>
      <c r="F1006" s="652"/>
      <c r="G1006" s="652"/>
      <c r="H1006" s="652"/>
      <c r="I1006" s="652"/>
      <c r="J1006" s="652"/>
      <c r="K1006" s="652"/>
      <c r="L1006" s="652"/>
      <c r="M1006" s="652"/>
      <c r="N1006" s="652"/>
      <c r="O1006" s="652"/>
      <c r="P1006" s="652"/>
      <c r="Q1006" s="652"/>
    </row>
    <row r="1007" ht="25.15" customHeight="true" x14ac:dyDescent="0.2">
      <c r="C1007" s="652"/>
      <c r="D1007" s="652"/>
      <c r="E1007" s="652"/>
      <c r="F1007" s="652"/>
      <c r="G1007" s="652"/>
      <c r="H1007" s="652"/>
      <c r="I1007" s="652"/>
      <c r="J1007" s="652"/>
      <c r="K1007" s="652"/>
      <c r="L1007" s="652"/>
      <c r="M1007" s="652"/>
      <c r="N1007" s="652"/>
      <c r="O1007" s="652"/>
      <c r="P1007" s="652"/>
      <c r="Q1007" s="652"/>
    </row>
    <row r="1008" ht="25.15" customHeight="true" x14ac:dyDescent="0.2">
      <c r="C1008" s="652"/>
      <c r="D1008" s="652"/>
      <c r="E1008" s="652"/>
      <c r="F1008" s="652"/>
      <c r="G1008" s="652"/>
      <c r="H1008" s="652"/>
      <c r="I1008" s="652"/>
      <c r="J1008" s="652"/>
      <c r="K1008" s="652"/>
      <c r="L1008" s="652"/>
      <c r="M1008" s="652"/>
      <c r="N1008" s="652"/>
      <c r="O1008" s="652"/>
      <c r="P1008" s="652"/>
      <c r="Q1008" s="652"/>
    </row>
    <row r="1009" ht="25.15" customHeight="true" x14ac:dyDescent="0.2">
      <c r="C1009" s="652"/>
      <c r="D1009" s="652"/>
      <c r="E1009" s="652"/>
      <c r="F1009" s="652"/>
      <c r="G1009" s="652"/>
      <c r="H1009" s="652"/>
      <c r="I1009" s="652"/>
      <c r="J1009" s="652"/>
      <c r="K1009" s="652"/>
      <c r="L1009" s="652"/>
      <c r="M1009" s="652"/>
      <c r="N1009" s="652"/>
      <c r="O1009" s="652"/>
      <c r="P1009" s="652"/>
      <c r="Q1009" s="652"/>
    </row>
    <row r="1010" ht="25.15" customHeight="true" x14ac:dyDescent="0.2">
      <c r="C1010" s="652"/>
      <c r="D1010" s="652"/>
      <c r="E1010" s="652"/>
      <c r="F1010" s="652"/>
      <c r="G1010" s="652"/>
      <c r="H1010" s="652"/>
      <c r="I1010" s="652"/>
      <c r="J1010" s="652"/>
      <c r="K1010" s="652"/>
      <c r="L1010" s="652"/>
      <c r="M1010" s="652"/>
      <c r="N1010" s="652"/>
      <c r="O1010" s="652"/>
      <c r="P1010" s="652"/>
      <c r="Q1010" s="652"/>
    </row>
    <row r="1011" ht="25.15" customHeight="true" x14ac:dyDescent="0.2">
      <c r="C1011" s="652"/>
      <c r="D1011" s="652"/>
      <c r="E1011" s="652"/>
      <c r="F1011" s="652"/>
      <c r="G1011" s="652"/>
      <c r="H1011" s="652"/>
      <c r="I1011" s="652"/>
      <c r="J1011" s="652"/>
      <c r="K1011" s="652"/>
      <c r="L1011" s="652"/>
      <c r="M1011" s="652"/>
      <c r="N1011" s="652"/>
      <c r="O1011" s="652"/>
      <c r="P1011" s="652"/>
      <c r="Q1011" s="652"/>
    </row>
    <row r="1012" ht="25.15" customHeight="true" x14ac:dyDescent="0.2">
      <c r="C1012" s="652"/>
      <c r="D1012" s="652"/>
      <c r="E1012" s="652"/>
      <c r="F1012" s="652"/>
      <c r="G1012" s="652"/>
      <c r="H1012" s="652"/>
      <c r="I1012" s="652"/>
      <c r="J1012" s="652"/>
      <c r="K1012" s="652"/>
      <c r="L1012" s="652"/>
      <c r="M1012" s="652"/>
      <c r="N1012" s="652"/>
      <c r="O1012" s="652"/>
      <c r="P1012" s="652"/>
      <c r="Q1012" s="652"/>
    </row>
    <row r="1013" ht="25.15" customHeight="true" x14ac:dyDescent="0.2">
      <c r="C1013" s="652"/>
      <c r="D1013" s="652"/>
      <c r="E1013" s="652"/>
      <c r="F1013" s="652"/>
      <c r="G1013" s="652"/>
      <c r="H1013" s="652"/>
      <c r="I1013" s="652"/>
      <c r="J1013" s="652"/>
      <c r="K1013" s="652"/>
      <c r="L1013" s="652"/>
      <c r="M1013" s="652"/>
      <c r="N1013" s="652"/>
      <c r="O1013" s="652"/>
      <c r="P1013" s="652"/>
      <c r="Q1013" s="652"/>
    </row>
    <row r="1014" ht="25.15" customHeight="true" x14ac:dyDescent="0.2">
      <c r="C1014" s="652"/>
      <c r="D1014" s="652"/>
      <c r="E1014" s="652"/>
      <c r="F1014" s="652"/>
      <c r="G1014" s="652"/>
      <c r="H1014" s="652"/>
      <c r="I1014" s="652"/>
      <c r="J1014" s="652"/>
      <c r="K1014" s="652"/>
      <c r="L1014" s="652"/>
      <c r="M1014" s="652"/>
      <c r="N1014" s="652"/>
      <c r="O1014" s="652"/>
      <c r="P1014" s="652"/>
      <c r="Q1014" s="652"/>
    </row>
    <row r="1015" ht="25.15" customHeight="true" x14ac:dyDescent="0.2">
      <c r="C1015" s="652"/>
      <c r="D1015" s="652"/>
      <c r="E1015" s="652"/>
      <c r="F1015" s="652"/>
      <c r="G1015" s="652"/>
      <c r="H1015" s="652"/>
      <c r="I1015" s="652"/>
      <c r="J1015" s="652"/>
      <c r="K1015" s="652"/>
      <c r="L1015" s="652"/>
      <c r="M1015" s="652"/>
      <c r="N1015" s="652"/>
      <c r="O1015" s="652"/>
      <c r="P1015" s="652"/>
      <c r="Q1015" s="652"/>
    </row>
    <row r="1016" ht="25.15" customHeight="true" x14ac:dyDescent="0.2">
      <c r="C1016" s="652"/>
      <c r="D1016" s="652"/>
      <c r="E1016" s="652"/>
      <c r="F1016" s="652"/>
      <c r="G1016" s="652"/>
      <c r="H1016" s="652"/>
      <c r="I1016" s="652"/>
      <c r="J1016" s="652"/>
      <c r="K1016" s="652"/>
      <c r="L1016" s="652"/>
      <c r="M1016" s="652"/>
      <c r="N1016" s="652"/>
      <c r="O1016" s="652"/>
      <c r="P1016" s="652"/>
      <c r="Q1016" s="652"/>
    </row>
    <row r="1017" ht="25.15" customHeight="true" x14ac:dyDescent="0.2">
      <c r="C1017" s="652"/>
      <c r="D1017" s="652"/>
      <c r="E1017" s="652"/>
      <c r="F1017" s="652"/>
      <c r="G1017" s="652"/>
      <c r="H1017" s="652"/>
      <c r="I1017" s="652"/>
      <c r="J1017" s="652"/>
      <c r="K1017" s="652"/>
      <c r="L1017" s="652"/>
      <c r="M1017" s="652"/>
      <c r="N1017" s="652"/>
      <c r="O1017" s="652"/>
      <c r="P1017" s="652"/>
      <c r="Q1017" s="652"/>
    </row>
    <row r="1018" ht="25.15" customHeight="true" x14ac:dyDescent="0.2">
      <c r="C1018" s="652"/>
      <c r="D1018" s="652"/>
      <c r="E1018" s="652"/>
      <c r="F1018" s="652"/>
      <c r="G1018" s="652"/>
      <c r="H1018" s="652"/>
      <c r="I1018" s="652"/>
      <c r="J1018" s="652"/>
      <c r="K1018" s="652"/>
      <c r="L1018" s="652"/>
      <c r="M1018" s="652"/>
      <c r="N1018" s="652"/>
      <c r="O1018" s="652"/>
      <c r="P1018" s="652"/>
      <c r="Q1018" s="652"/>
    </row>
    <row r="1019" ht="25.15" customHeight="true" x14ac:dyDescent="0.2">
      <c r="C1019" s="652"/>
      <c r="D1019" s="652"/>
      <c r="E1019" s="652"/>
      <c r="F1019" s="652"/>
      <c r="G1019" s="652"/>
      <c r="H1019" s="652"/>
      <c r="I1019" s="652"/>
      <c r="J1019" s="652"/>
      <c r="K1019" s="652"/>
      <c r="L1019" s="652"/>
      <c r="M1019" s="652"/>
      <c r="N1019" s="652"/>
      <c r="O1019" s="652"/>
      <c r="P1019" s="652"/>
      <c r="Q1019" s="652"/>
    </row>
    <row r="1020" ht="25.15" customHeight="true" x14ac:dyDescent="0.2">
      <c r="C1020" s="652"/>
      <c r="D1020" s="652"/>
      <c r="E1020" s="652"/>
      <c r="F1020" s="652"/>
      <c r="G1020" s="652"/>
      <c r="H1020" s="652"/>
      <c r="I1020" s="652"/>
      <c r="J1020" s="652"/>
      <c r="K1020" s="652"/>
      <c r="L1020" s="652"/>
      <c r="M1020" s="652"/>
      <c r="N1020" s="652"/>
      <c r="O1020" s="652"/>
      <c r="P1020" s="652"/>
      <c r="Q1020" s="652"/>
    </row>
    <row r="1021" ht="25.15" customHeight="true" x14ac:dyDescent="0.2">
      <c r="C1021" s="652"/>
      <c r="D1021" s="652"/>
      <c r="E1021" s="652"/>
      <c r="F1021" s="652"/>
      <c r="G1021" s="652"/>
      <c r="H1021" s="652"/>
      <c r="I1021" s="652"/>
      <c r="J1021" s="652"/>
      <c r="K1021" s="652"/>
      <c r="L1021" s="652"/>
      <c r="M1021" s="652"/>
      <c r="N1021" s="652"/>
      <c r="O1021" s="652"/>
      <c r="P1021" s="652"/>
      <c r="Q1021" s="652"/>
    </row>
    <row r="1022" ht="25.15" customHeight="true" x14ac:dyDescent="0.2">
      <c r="C1022" s="652"/>
      <c r="D1022" s="652"/>
      <c r="E1022" s="652"/>
      <c r="F1022" s="652"/>
      <c r="G1022" s="652"/>
      <c r="H1022" s="652"/>
      <c r="I1022" s="652"/>
      <c r="J1022" s="652"/>
      <c r="K1022" s="652"/>
      <c r="L1022" s="652"/>
      <c r="M1022" s="652"/>
      <c r="N1022" s="652"/>
      <c r="O1022" s="652"/>
      <c r="P1022" s="652"/>
      <c r="Q1022" s="652"/>
    </row>
    <row r="1023" ht="25.15" customHeight="true" x14ac:dyDescent="0.2">
      <c r="C1023" s="652"/>
      <c r="D1023" s="652"/>
      <c r="E1023" s="652"/>
      <c r="F1023" s="652"/>
      <c r="G1023" s="652"/>
      <c r="H1023" s="652"/>
      <c r="I1023" s="652"/>
      <c r="J1023" s="652"/>
      <c r="K1023" s="652"/>
      <c r="L1023" s="652"/>
      <c r="M1023" s="652"/>
      <c r="N1023" s="652"/>
      <c r="O1023" s="652"/>
      <c r="P1023" s="652"/>
      <c r="Q1023" s="652"/>
    </row>
    <row r="1024" ht="25.15" customHeight="true" x14ac:dyDescent="0.2">
      <c r="C1024" s="652"/>
      <c r="D1024" s="652"/>
      <c r="E1024" s="652"/>
      <c r="F1024" s="652"/>
      <c r="G1024" s="652"/>
      <c r="H1024" s="652"/>
      <c r="I1024" s="652"/>
      <c r="J1024" s="652"/>
      <c r="K1024" s="652"/>
      <c r="L1024" s="652"/>
      <c r="M1024" s="652"/>
      <c r="N1024" s="652"/>
      <c r="O1024" s="652"/>
      <c r="P1024" s="652"/>
      <c r="Q1024" s="652"/>
    </row>
    <row r="1025" s="552" customFormat="true" ht="21" customHeight="true" x14ac:dyDescent="0.2">
      <c r="A1025" s="1122" t="s">
        <v>267</v>
      </c>
      <c r="B1025" s="1122"/>
      <c r="C1025" s="1122"/>
      <c r="AC1025" s="29"/>
      <c r="AD1025" s="29"/>
      <c r="AE1025" s="29"/>
      <c r="AF1025" s="29"/>
      <c r="AG1025" s="29"/>
      <c r="AH1025" s="29"/>
      <c r="AI1025" s="29"/>
      <c r="AJ1025" s="29"/>
      <c r="AK1025" s="29"/>
      <c r="AL1025" s="29"/>
      <c r="AM1025" s="29"/>
      <c r="AN1025" s="29"/>
      <c r="AO1025" s="29"/>
      <c r="AP1025" s="29"/>
      <c r="AQ1025" s="29"/>
      <c r="AR1025" s="29"/>
      <c r="AS1025" s="29"/>
      <c r="AT1025" s="29"/>
      <c r="AU1025" s="29"/>
      <c r="AV1025" s="29"/>
      <c r="AW1025" s="29"/>
      <c r="AX1025" s="29"/>
      <c r="AY1025" s="29"/>
      <c r="AZ1025" s="29"/>
      <c r="BA1025" s="386"/>
      <c r="BB1025" s="452"/>
      <c r="BC1025"/>
      <c r="BD1025"/>
      <c r="BE1025"/>
      <c r="BF1025"/>
      <c r="BG1025"/>
      <c r="BH1025"/>
      <c r="BI1025"/>
      <c r="BJ1025"/>
      <c r="BK1025"/>
      <c r="BL1025"/>
      <c r="BM1025"/>
      <c r="BN1025"/>
      <c r="BO1025"/>
      <c r="BP1025"/>
      <c r="BQ1025"/>
      <c r="BR1025"/>
      <c r="BS1025"/>
      <c r="BT1025"/>
      <c r="BU1025"/>
      <c r="BV1025"/>
      <c r="BW1025"/>
      <c r="BX1025"/>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s="552" customFormat="true" ht="15.95" customHeight="true" x14ac:dyDescent="0.2">
      <c r="A1026" s="1106" t="s">
        <v>189</v>
      </c>
      <c r="B1026" s="1106"/>
      <c r="C1026" s="553" t="s">
        <v>268</v>
      </c>
      <c r="AC1026" s="29"/>
      <c r="AD1026" s="29"/>
      <c r="AE1026" s="29"/>
      <c r="AF1026" s="29"/>
      <c r="AG1026" s="29"/>
      <c r="AH1026" s="29"/>
      <c r="AI1026" s="29"/>
      <c r="AJ1026" s="29"/>
      <c r="AK1026" s="29"/>
      <c r="AL1026" s="29"/>
      <c r="AM1026" s="29"/>
      <c r="AN1026" s="29"/>
      <c r="AO1026" s="29"/>
      <c r="AP1026" s="29"/>
      <c r="AQ1026" s="29"/>
      <c r="AR1026" s="29"/>
      <c r="AS1026" s="29"/>
      <c r="AT1026" s="29"/>
      <c r="AU1026" s="29"/>
      <c r="AV1026" s="29"/>
      <c r="AW1026" s="29"/>
      <c r="AX1026" s="29"/>
      <c r="AY1026" s="29"/>
      <c r="AZ1026" s="29"/>
      <c r="BA1026" s="386"/>
      <c r="BB1026" s="452"/>
      <c r="BC1026"/>
      <c r="BD1026"/>
      <c r="BE1026"/>
      <c r="BF1026"/>
      <c r="BG1026"/>
      <c r="BH1026"/>
      <c r="BI1026"/>
      <c r="BJ1026"/>
      <c r="BK1026"/>
      <c r="BL1026"/>
      <c r="BM1026"/>
      <c r="BN1026"/>
      <c r="BO1026"/>
      <c r="BP1026"/>
      <c r="BQ1026"/>
      <c r="BR1026"/>
      <c r="BS1026"/>
      <c r="BT1026"/>
      <c r="BU1026"/>
      <c r="BV1026"/>
      <c r="BW1026"/>
      <c r="BX1026"/>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s="552" customFormat="true" ht="17.1" hidden="true" customHeight="true" x14ac:dyDescent="0.2">
      <c r="A1027" s="554" t="s">
        <v>191</v>
      </c>
      <c r="B1027" s="555" t="s">
        <v>192</v>
      </c>
      <c r="C1027" s="556">
        <v>13955</v>
      </c>
      <c r="AC1027" s="29"/>
      <c r="AD1027" s="29"/>
      <c r="AE1027" s="29"/>
      <c r="AF1027" s="29"/>
      <c r="AG1027" s="29"/>
      <c r="AH1027" s="29"/>
      <c r="AI1027" s="29"/>
      <c r="AJ1027" s="29"/>
      <c r="AK1027" s="29"/>
      <c r="AL1027" s="29"/>
      <c r="AM1027" s="29"/>
      <c r="AN1027" s="29"/>
      <c r="AO1027" s="29"/>
      <c r="AP1027" s="29"/>
      <c r="AQ1027" s="29"/>
      <c r="AR1027" s="29"/>
      <c r="AS1027" s="29"/>
      <c r="AT1027" s="29"/>
      <c r="AU1027" s="29"/>
      <c r="AV1027" s="29"/>
      <c r="AW1027" s="29"/>
      <c r="AX1027" s="29"/>
      <c r="AY1027" s="29"/>
      <c r="AZ1027" s="29"/>
      <c r="BA1027" s="386"/>
      <c r="BB1027" s="452"/>
      <c r="BC1027"/>
      <c r="BD1027"/>
      <c r="BE1027"/>
      <c r="BF1027"/>
      <c r="BG1027"/>
      <c r="BH1027"/>
      <c r="BI1027"/>
      <c r="BJ1027"/>
      <c r="BK1027"/>
      <c r="BL1027"/>
      <c r="BM1027"/>
      <c r="BN1027"/>
      <c r="BO1027"/>
      <c r="BP1027"/>
      <c r="BQ1027"/>
      <c r="BR1027"/>
      <c r="BS1027"/>
      <c r="BT1027"/>
      <c r="BU1027"/>
      <c r="BV1027"/>
      <c r="BW1027"/>
      <c r="BX1027"/>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s="552" customFormat="true" ht="17.1" hidden="true" customHeight="true" x14ac:dyDescent="0.2">
      <c r="A1028" s="557" t="s">
        <v>193</v>
      </c>
      <c r="B1028" s="558" t="s">
        <v>192</v>
      </c>
      <c r="C1028" s="559">
        <v>13955</v>
      </c>
      <c r="AC1028" s="29"/>
      <c r="AD1028" s="29"/>
      <c r="AE1028" s="29"/>
      <c r="AF1028" s="29"/>
      <c r="AG1028" s="29"/>
      <c r="AH1028" s="29"/>
      <c r="AI1028" s="29"/>
      <c r="AJ1028" s="29"/>
      <c r="AK1028" s="29"/>
      <c r="AL1028" s="29"/>
      <c r="AM1028" s="29"/>
      <c r="AN1028" s="29"/>
      <c r="AO1028" s="29"/>
      <c r="AP1028" s="29"/>
      <c r="AQ1028" s="29"/>
      <c r="AR1028" s="29"/>
      <c r="AS1028" s="29"/>
      <c r="AT1028" s="29"/>
      <c r="AU1028" s="29"/>
      <c r="AV1028" s="29"/>
      <c r="AW1028" s="29"/>
      <c r="AX1028" s="29"/>
      <c r="AY1028" s="29"/>
      <c r="AZ1028" s="29"/>
      <c r="BA1028" s="386"/>
      <c r="BB1028" s="452"/>
      <c r="BC1028"/>
      <c r="BD1028"/>
      <c r="BE1028"/>
      <c r="BF1028"/>
      <c r="BG1028"/>
      <c r="BH1028"/>
      <c r="BI1028"/>
      <c r="BJ1028"/>
      <c r="BK1028"/>
      <c r="BL1028"/>
      <c r="BM1028"/>
      <c r="BN1028"/>
      <c r="BO1028"/>
      <c r="BP1028"/>
      <c r="BQ1028"/>
      <c r="BR1028"/>
      <c r="BS1028"/>
      <c r="BT1028"/>
      <c r="BU1028"/>
      <c r="BV1028"/>
      <c r="BW1028"/>
      <c r="BX1028"/>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s="552" customFormat="true" ht="17.1" hidden="true" customHeight="true" x14ac:dyDescent="0.2">
      <c r="A1029" s="557" t="s">
        <v>194</v>
      </c>
      <c r="B1029" s="558" t="s">
        <v>192</v>
      </c>
      <c r="C1029" s="559">
        <v>13955</v>
      </c>
      <c r="AC1029" s="29"/>
      <c r="AD1029" s="29"/>
      <c r="AE1029" s="29"/>
      <c r="AF1029" s="29"/>
      <c r="AG1029" s="29"/>
      <c r="AH1029" s="29"/>
      <c r="AI1029" s="29"/>
      <c r="AJ1029" s="29"/>
      <c r="AK1029" s="29"/>
      <c r="AL1029" s="29"/>
      <c r="AM1029" s="29"/>
      <c r="AN1029" s="29"/>
      <c r="AO1029" s="29"/>
      <c r="AP1029" s="29"/>
      <c r="AQ1029" s="29"/>
      <c r="AR1029" s="29"/>
      <c r="AS1029" s="29"/>
      <c r="AT1029" s="29"/>
      <c r="AU1029" s="29"/>
      <c r="AV1029" s="29"/>
      <c r="AW1029" s="29"/>
      <c r="AX1029" s="29"/>
      <c r="AY1029" s="29"/>
      <c r="AZ1029" s="29"/>
      <c r="BA1029" s="386"/>
      <c r="BB1029" s="452"/>
      <c r="BC1029"/>
      <c r="BD1029"/>
      <c r="BE1029"/>
      <c r="BF1029"/>
      <c r="BG1029"/>
      <c r="BH1029"/>
      <c r="BI1029"/>
      <c r="BJ1029"/>
      <c r="BK1029"/>
      <c r="BL1029"/>
      <c r="BM1029"/>
      <c r="BN1029"/>
      <c r="BO1029"/>
      <c r="BP1029"/>
      <c r="BQ1029"/>
      <c r="BR1029"/>
      <c r="BS1029"/>
      <c r="BT1029"/>
      <c r="BU1029"/>
      <c r="BV1029"/>
      <c r="BW1029"/>
      <c r="BX1029"/>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s="552" customFormat="true" ht="17.1" hidden="true" customHeight="true" x14ac:dyDescent="0.2">
      <c r="A1030" s="557" t="s">
        <v>196</v>
      </c>
      <c r="B1030" s="558" t="s">
        <v>192</v>
      </c>
      <c r="C1030" s="559">
        <v>13955</v>
      </c>
      <c r="AC1030" s="29"/>
      <c r="AD1030" s="29"/>
      <c r="AE1030" s="29"/>
      <c r="AF1030" s="29"/>
      <c r="AG1030" s="29"/>
      <c r="AH1030" s="29"/>
      <c r="AI1030" s="29"/>
      <c r="AJ1030" s="29"/>
      <c r="AK1030" s="29"/>
      <c r="AL1030" s="29"/>
      <c r="AM1030" s="29"/>
      <c r="AN1030" s="29"/>
      <c r="AO1030" s="29"/>
      <c r="AP1030" s="29"/>
      <c r="AQ1030" s="29"/>
      <c r="AR1030" s="29"/>
      <c r="AS1030" s="29"/>
      <c r="AT1030" s="29"/>
      <c r="AU1030" s="29"/>
      <c r="AV1030" s="29"/>
      <c r="AW1030" s="29"/>
      <c r="AX1030" s="29"/>
      <c r="AY1030" s="29"/>
      <c r="AZ1030" s="29"/>
      <c r="BA1030" s="386"/>
      <c r="BB1030" s="452"/>
      <c r="BC1030"/>
      <c r="BD1030"/>
      <c r="BE1030"/>
      <c r="BF1030"/>
      <c r="BG1030"/>
      <c r="BH1030"/>
      <c r="BI1030"/>
      <c r="BJ1030"/>
      <c r="BK1030"/>
      <c r="BL1030"/>
      <c r="BM1030"/>
      <c r="BN1030"/>
      <c r="BO1030"/>
      <c r="BP1030"/>
      <c r="BQ1030"/>
      <c r="BR1030"/>
      <c r="BS1030"/>
      <c r="BT1030"/>
      <c r="BU1030"/>
      <c r="BV1030"/>
      <c r="BW1030"/>
      <c r="BX1030"/>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s="552" customFormat="true" ht="17.1" customHeight="true" x14ac:dyDescent="0.2">
      <c r="A1031" s="1081" t="s">
        <v>198</v>
      </c>
      <c r="B1031" s="558" t="s">
        <v>199</v>
      </c>
      <c r="C1031" s="559">
        <v>6010</v>
      </c>
      <c r="AC1031" s="29"/>
      <c r="AD1031" s="29"/>
      <c r="AE1031" s="29"/>
      <c r="AF1031" s="29"/>
      <c r="AG1031" s="29"/>
      <c r="AH1031" s="29"/>
      <c r="AI1031" s="29"/>
      <c r="AJ1031" s="29"/>
      <c r="AK1031" s="29"/>
      <c r="AL1031" s="29"/>
      <c r="AM1031" s="29"/>
      <c r="AN1031" s="29"/>
      <c r="AO1031" s="29"/>
      <c r="AP1031" s="29"/>
      <c r="AQ1031" s="29"/>
      <c r="AR1031" s="29"/>
      <c r="AS1031" s="29"/>
      <c r="AT1031" s="29"/>
      <c r="AU1031" s="29"/>
      <c r="AV1031" s="29"/>
      <c r="AW1031" s="29"/>
      <c r="AX1031" s="29"/>
      <c r="AY1031" s="29"/>
      <c r="AZ1031" s="29"/>
      <c r="BA1031" s="386"/>
      <c r="BB1031" s="452"/>
      <c r="BC1031"/>
      <c r="BD1031"/>
      <c r="BE1031"/>
      <c r="BF1031"/>
      <c r="BG1031"/>
      <c r="BH1031"/>
      <c r="BI1031"/>
      <c r="BJ1031"/>
      <c r="BK1031"/>
      <c r="BL1031"/>
      <c r="BM1031"/>
      <c r="BN1031"/>
      <c r="BO1031"/>
      <c r="BP1031"/>
      <c r="BQ1031"/>
      <c r="BR1031"/>
      <c r="BS1031"/>
      <c r="BT1031"/>
      <c r="BU1031"/>
      <c r="BV1031"/>
      <c r="BW1031"/>
      <c r="BX1031"/>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s="552" customFormat="true" ht="17.1" customHeight="true" x14ac:dyDescent="0.2">
      <c r="A1032" s="1081"/>
      <c r="B1032" s="558" t="s">
        <v>200</v>
      </c>
      <c r="C1032" s="559">
        <v>7945</v>
      </c>
      <c r="AC1032" s="29"/>
      <c r="AD1032" s="29"/>
      <c r="AE1032" s="29"/>
      <c r="AF1032" s="29"/>
      <c r="AG1032" s="29"/>
      <c r="AH1032" s="29"/>
      <c r="AI1032" s="29"/>
      <c r="AJ1032" s="29"/>
      <c r="AK1032" s="29"/>
      <c r="AL1032" s="29"/>
      <c r="AM1032" s="29"/>
      <c r="AN1032" s="29"/>
      <c r="AO1032" s="29"/>
      <c r="AP1032" s="29"/>
      <c r="AQ1032" s="29"/>
      <c r="AR1032" s="29"/>
      <c r="AS1032" s="29"/>
      <c r="AT1032" s="29"/>
      <c r="AU1032" s="29"/>
      <c r="AV1032" s="29"/>
      <c r="AW1032" s="29"/>
      <c r="AX1032" s="29"/>
      <c r="AY1032" s="29"/>
      <c r="AZ1032" s="29"/>
      <c r="BA1032" s="386"/>
      <c r="BB1032" s="452"/>
      <c r="BC1032"/>
      <c r="BD1032"/>
      <c r="BE1032"/>
      <c r="BF1032"/>
      <c r="BG1032"/>
      <c r="BH1032"/>
      <c r="BI1032"/>
      <c r="BJ1032"/>
      <c r="BK1032"/>
      <c r="BL1032"/>
      <c r="BM1032"/>
      <c r="BN1032"/>
      <c r="BO1032"/>
      <c r="BP1032"/>
      <c r="BQ1032"/>
      <c r="BR1032"/>
      <c r="BS1032"/>
      <c r="BT1032"/>
      <c r="BU1032"/>
      <c r="BV1032"/>
      <c r="BW1032"/>
      <c r="BX103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552" customFormat="true" ht="17.1" customHeight="true" x14ac:dyDescent="0.2">
      <c r="A1033" s="1082"/>
      <c r="B1033" s="560" t="s">
        <v>201</v>
      </c>
      <c r="C1033" s="561">
        <v>0</v>
      </c>
      <c r="AC1033" s="29"/>
      <c r="AD1033" s="29"/>
      <c r="AE1033" s="29"/>
      <c r="AF1033" s="29"/>
      <c r="AG1033" s="29"/>
      <c r="AH1033" s="29"/>
      <c r="AI1033" s="29"/>
      <c r="AJ1033" s="29"/>
      <c r="AK1033" s="29"/>
      <c r="AL1033" s="29"/>
      <c r="AM1033" s="29"/>
      <c r="AN1033" s="29"/>
      <c r="AO1033" s="29"/>
      <c r="AP1033" s="29"/>
      <c r="AQ1033" s="29"/>
      <c r="AR1033" s="29"/>
      <c r="AS1033" s="29"/>
      <c r="AT1033" s="29"/>
      <c r="AU1033" s="29"/>
      <c r="AV1033" s="29"/>
      <c r="AW1033" s="29"/>
      <c r="AX1033" s="29"/>
      <c r="AY1033" s="29"/>
      <c r="AZ1033" s="29"/>
      <c r="BA1033" s="545"/>
      <c r="BB1033" s="344"/>
      <c r="BC1033" s="545"/>
      <c r="BD1033" s="545"/>
      <c r="BE1033" s="545"/>
      <c r="BF1033" s="545"/>
      <c r="BG1033" s="545"/>
      <c r="BH1033" s="545"/>
      <c r="BI1033" s="545"/>
      <c r="BJ1033" s="545"/>
      <c r="BK1033" s="545"/>
      <c r="BL1033" s="545"/>
      <c r="BM1033" s="545"/>
      <c r="BN1033" s="545"/>
      <c r="BO1033" s="545"/>
      <c r="BP1033" s="545"/>
      <c r="BQ1033" s="545"/>
      <c r="BR1033" s="545"/>
      <c r="BS1033" s="545"/>
      <c r="BT1033" s="545"/>
      <c r="BU1033" s="545"/>
      <c r="BV1033" s="545"/>
      <c r="BW1033" s="545"/>
      <c r="BX1033" s="545"/>
      <c r="BY1033" s="545"/>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s="552" customFormat="true" ht="12.95" customHeight="true" x14ac:dyDescent="0.2">
      <c r="A1034" s="1083" t="s">
        <v>269</v>
      </c>
      <c r="B1034" s="1083"/>
      <c r="C1034" s="1083"/>
      <c r="AC1034" s="29"/>
      <c r="AD1034" s="29"/>
      <c r="AE1034" s="29"/>
      <c r="AF1034" s="29"/>
      <c r="AG1034" s="29"/>
      <c r="AH1034" s="29"/>
      <c r="AI1034" s="29"/>
      <c r="AJ1034" s="29"/>
      <c r="AK1034" s="29"/>
      <c r="AL1034" s="29"/>
      <c r="AM1034" s="29"/>
      <c r="AN1034" s="29"/>
      <c r="AO1034" s="29"/>
      <c r="AP1034" s="29"/>
      <c r="AQ1034" s="29"/>
      <c r="AR1034" s="29"/>
      <c r="AS1034" s="29"/>
      <c r="AT1034" s="29"/>
      <c r="AU1034" s="29"/>
      <c r="AV1034" s="29"/>
      <c r="AW1034" s="29"/>
      <c r="AX1034" s="29"/>
      <c r="AY1034" s="29"/>
      <c r="AZ1034" s="29"/>
      <c r="BA1034" s="386"/>
      <c r="BB1034" s="452"/>
      <c r="BC1034"/>
      <c r="BD1034"/>
      <c r="BE1034"/>
      <c r="BF1034"/>
      <c r="BG1034"/>
      <c r="BH1034"/>
      <c r="BI1034"/>
      <c r="BJ1034"/>
      <c r="BK1034"/>
      <c r="BL1034"/>
      <c r="BM1034"/>
      <c r="BN1034"/>
      <c r="BO1034"/>
      <c r="BP1034"/>
      <c r="BQ1034"/>
      <c r="BR1034"/>
      <c r="BS1034"/>
      <c r="BT1034"/>
      <c r="BU1034"/>
      <c r="BV1034"/>
      <c r="BW1034"/>
      <c r="BX1034"/>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5" s="552" customFormat="true" ht="12.75" x14ac:dyDescent="0.2">
      <c r="AC1035" s="29"/>
      <c r="AD1035" s="29"/>
      <c r="AE1035" s="29"/>
      <c r="AF1035" s="29"/>
      <c r="AG1035" s="29"/>
      <c r="AH1035" s="29"/>
      <c r="AI1035" s="29"/>
      <c r="AJ1035" s="29"/>
      <c r="AK1035" s="29"/>
      <c r="AL1035" s="29"/>
      <c r="AM1035" s="29"/>
      <c r="AN1035" s="29"/>
      <c r="AO1035" s="29"/>
      <c r="AP1035" s="29"/>
      <c r="AQ1035" s="29"/>
      <c r="AR1035" s="29"/>
      <c r="AS1035" s="29"/>
      <c r="AT1035" s="29"/>
      <c r="AU1035" s="29"/>
      <c r="AV1035" s="29"/>
      <c r="AW1035" s="29"/>
      <c r="AX1035" s="29"/>
      <c r="AY1035" s="29"/>
      <c r="AZ1035" s="29"/>
      <c r="BA1035" s="528"/>
      <c r="BB1035" s="39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371"/>
      <c r="CA1035" s="371"/>
      <c r="CB1035" s="371"/>
      <c r="CC1035" s="371"/>
      <c r="CD1035" s="371"/>
      <c r="CE1035" s="371"/>
      <c r="CF1035" s="371"/>
      <c r="CG1035" s="371"/>
      <c r="CH1035" s="371"/>
      <c r="CI1035" s="371"/>
      <c r="CJ1035" s="371"/>
      <c r="CK1035" s="371"/>
      <c r="CL1035" s="371"/>
      <c r="CM1035" s="371"/>
      <c r="CN1035" s="371"/>
      <c r="CO1035" s="371"/>
      <c r="CP1035" s="371"/>
      <c r="CQ1035" s="371"/>
      <c r="CR1035" s="371"/>
      <c r="CS1035" s="371"/>
      <c r="CT1035" s="371"/>
      <c r="CU1035" s="371"/>
      <c r="CV1035" s="371"/>
      <c r="CW1035" s="371"/>
      <c r="CX1035" s="371"/>
      <c r="CY1035" s="371"/>
      <c r="CZ1035" s="371"/>
    </row>
    <row r="1036" ht="15" customHeight="true" x14ac:dyDescent="0.25">
      <c r="A1036" s="453" t="s">
        <v>121</v>
      </c>
      <c r="B1036" s="326" t="s">
        <v>122</v>
      </c>
    </row>
    <row r="1037" ht="15" customHeight="true" x14ac:dyDescent="0.2">
      <c r="A1037" s="454" t="str">
        <f>R15</f>
        <v>Cabo Delgado</v>
      </c>
      <c r="B1037" s="454">
        <f>BR122+BR123</f>
        <v>6473.0942134409179</v>
      </c>
    </row>
    <row r="1038" ht="15" customHeight="true" x14ac:dyDescent="0.2">
      <c r="A1038" s="454" t="str">
        <f>S15</f>
        <v>Gaza</v>
      </c>
      <c r="B1038" s="454">
        <f>BS122+BS123</f>
        <v>4255.6191321043025</v>
      </c>
    </row>
    <row r="1039" ht="15" customHeight="true" x14ac:dyDescent="0.2">
      <c r="A1039" s="454" t="str">
        <f>T15</f>
        <v>Inhambane</v>
      </c>
      <c r="B1039" s="454">
        <f>BT122+BT123</f>
        <v>4223.46668888157</v>
      </c>
    </row>
    <row r="1040" ht="15" customHeight="true" x14ac:dyDescent="0.2">
      <c r="A1040" s="454" t="str">
        <f>U15</f>
        <v>Manica</v>
      </c>
      <c r="B1040" s="454">
        <f>BU122+BU123</f>
        <v>2964.6010161882882</v>
      </c>
    </row>
    <row r="1041" ht="15" customHeight="true" x14ac:dyDescent="0.2">
      <c r="A1041" s="454" t="str">
        <f>V15</f>
        <v>Maputo Cidade</v>
      </c>
      <c r="B1041" s="454">
        <f>BV122+BV123</f>
        <v>3633.1167778706226</v>
      </c>
    </row>
    <row r="1042" ht="15" customHeight="true" x14ac:dyDescent="0.2">
      <c r="A1042" s="454" t="str">
        <f>W15</f>
        <v>Maputo Província</v>
      </c>
      <c r="B1042" s="454">
        <f>BW122+BW123</f>
        <v>4294.1733389808996</v>
      </c>
    </row>
    <row r="1043" ht="15" customHeight="true" x14ac:dyDescent="0.2">
      <c r="A1043" s="454" t="str">
        <f>X15</f>
        <v>Nampula</v>
      </c>
      <c r="B1043" s="454">
        <f>BX122+XR123</f>
        <v>1748.6986477866421</v>
      </c>
    </row>
    <row r="1044" ht="15" customHeight="true" x14ac:dyDescent="0.2">
      <c r="A1044" s="454" t="str">
        <f>Y15</f>
        <v>Niassa</v>
      </c>
      <c r="B1044" s="454">
        <f>BY122+BY123</f>
        <v>3761.4205997307872</v>
      </c>
    </row>
    <row r="1045" ht="15" customHeight="true" x14ac:dyDescent="0.2">
      <c r="A1045" s="454" t="str">
        <f>Z15</f>
        <v>Sofala</v>
      </c>
      <c r="B1045" s="454">
        <f>BZ122+BZ123</f>
        <v>6736.6339567796931</v>
      </c>
    </row>
    <row r="1046" ht="15" customHeight="true" x14ac:dyDescent="0.2">
      <c r="A1046" s="398" t="str">
        <f>AA15</f>
        <v>Tete</v>
      </c>
      <c r="B1046" s="454">
        <f>CA122+CA123</f>
        <v>5634.1239608018641</v>
      </c>
    </row>
    <row r="1047" ht="15" customHeight="true" x14ac:dyDescent="0.2">
      <c r="A1047" s="398" t="str">
        <f>AB15</f>
        <v>Zambézia</v>
      </c>
      <c r="B1047" s="454">
        <f>CB122+CB123</f>
        <v>10717.661903866554</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A1071" s="398"/>
      <c r="B1071" s="454"/>
    </row>
    <row r="1072" ht="15" customHeight="true" x14ac:dyDescent="0.2">
      <c r="A1072" s="454">
        <f>34-COUNTIF(A1037:A1071,"0")</f>
        <v>11</v>
      </c>
      <c r="B1072" s="398" t="s">
        <v>141</v>
      </c>
    </row>
    <row r="1100" s="884" customFormat="true" ht="17.1" customHeight="true" x14ac:dyDescent="0.2">
      <c r="A1100" s="896"/>
      <c r="B1100" s="885"/>
      <c r="BA1100" s="528"/>
      <c r="BB1100" s="39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c r="BZ1100" s="371"/>
      <c r="CA1100" s="371"/>
      <c r="CB1100" s="371"/>
      <c r="CC1100" s="371"/>
      <c r="CD1100" s="371"/>
      <c r="CE1100" s="371"/>
      <c r="CF1100" s="371"/>
      <c r="CG1100" s="371"/>
      <c r="CH1100" s="371"/>
      <c r="CI1100" s="371"/>
      <c r="CJ1100" s="371"/>
      <c r="CK1100" s="371"/>
      <c r="CL1100" s="371"/>
      <c r="CM1100" s="371"/>
      <c r="CN1100" s="371"/>
      <c r="CO1100" s="371"/>
      <c r="CP1100" s="371"/>
      <c r="CQ1100" s="371"/>
      <c r="CR1100" s="371"/>
      <c r="CS1100" s="371"/>
      <c r="CT1100" s="371"/>
      <c r="CU1100" s="371"/>
      <c r="CV1100" s="371"/>
      <c r="CW1100" s="371"/>
      <c r="CX1100" s="371"/>
      <c r="CY1100" s="371"/>
      <c r="CZ1100" s="371"/>
    </row>
    <row r="1101" s="884" customFormat="true" ht="17.1" customHeight="true" x14ac:dyDescent="0.2">
      <c r="A1101" s="897"/>
      <c r="B1101" s="886"/>
      <c r="BA1101" s="528"/>
      <c r="BB1101" s="39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c r="BZ1101" s="371"/>
      <c r="CA1101" s="371"/>
      <c r="CB1101" s="371"/>
      <c r="CC1101" s="371"/>
      <c r="CD1101" s="371"/>
      <c r="CE1101" s="371"/>
      <c r="CF1101" s="371"/>
      <c r="CG1101" s="371"/>
      <c r="CH1101" s="371"/>
      <c r="CI1101" s="371"/>
      <c r="CJ1101" s="371"/>
      <c r="CK1101" s="371"/>
      <c r="CL1101" s="371"/>
      <c r="CM1101" s="371"/>
      <c r="CN1101" s="371"/>
      <c r="CO1101" s="371"/>
      <c r="CP1101" s="371"/>
      <c r="CQ1101" s="371"/>
      <c r="CR1101" s="371"/>
      <c r="CS1101" s="371"/>
      <c r="CT1101" s="371"/>
      <c r="CU1101" s="371"/>
      <c r="CV1101" s="371"/>
      <c r="CW1101" s="371"/>
      <c r="CX1101" s="371"/>
      <c r="CY1101" s="371"/>
      <c r="CZ1101" s="371"/>
    </row>
    <row r="1102" s="371" customFormat="true" ht="15" customHeight="true" x14ac:dyDescent="0.2">
      <c r="BA1102" s="528"/>
      <c r="BB1102" s="39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row>
    <row r="1103" s="371" customFormat="true" ht="15" customHeight="true" x14ac:dyDescent="0.2">
      <c r="BA1103" s="528"/>
      <c r="BB1103" s="39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row>
    <row r="1104" s="371" customFormat="true" ht="15" customHeight="true" x14ac:dyDescent="0.2">
      <c r="BA1104" s="528"/>
      <c r="BB1104" s="39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row>
    <row r="1105" s="371" customFormat="true" ht="15" customHeight="true" x14ac:dyDescent="0.2">
      <c r="BA1105" s="528"/>
      <c r="BB1105" s="39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row>
    <row r="1106" s="371" customFormat="true" ht="15" customHeight="true" x14ac:dyDescent="0.2">
      <c r="BA1106" s="528"/>
      <c r="BB1106" s="39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row>
    <row r="1107" s="371" customFormat="true" ht="15" customHeight="true" x14ac:dyDescent="0.2">
      <c r="BA1107" s="528"/>
      <c r="BB1107" s="39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row>
    <row r="1108" s="371" customFormat="true" ht="15" customHeight="true" x14ac:dyDescent="0.2">
      <c r="BA1108" s="528"/>
      <c r="BB1108" s="39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row>
    <row r="1109" s="371" customFormat="true" ht="15" customHeight="true" x14ac:dyDescent="0.2">
      <c r="BA1109" s="528"/>
      <c r="BB1109" s="39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row>
    <row r="1110" s="371" customFormat="true" ht="15" customHeight="true" x14ac:dyDescent="0.2">
      <c r="BA1110" s="528"/>
      <c r="BB1110" s="39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row>
    <row r="1111" s="371" customFormat="true" ht="15" customHeight="true" x14ac:dyDescent="0.2">
      <c r="BA1111" s="528"/>
      <c r="BB1111" s="39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row>
    <row r="1112" s="371" customFormat="true" ht="15" customHeight="true" x14ac:dyDescent="0.2">
      <c r="BA1112" s="528"/>
      <c r="BB1112" s="39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row>
    <row r="1113" s="371" customFormat="true" ht="15" customHeight="true" x14ac:dyDescent="0.2">
      <c r="BA1113" s="528"/>
      <c r="BB1113" s="39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row>
    <row r="1114" s="884" customFormat="true" ht="17.1" customHeight="true" x14ac:dyDescent="0.2">
      <c r="A1114" s="897"/>
      <c r="B1114" s="886"/>
      <c r="C1114" s="887"/>
      <c r="D1114" s="888"/>
      <c r="E1114" s="888"/>
      <c r="F1114" s="888"/>
      <c r="G1114" s="889"/>
      <c r="H1114" s="888"/>
      <c r="I1114" s="888"/>
      <c r="J1114" s="888"/>
      <c r="K1114" s="888"/>
      <c r="L1114" s="889"/>
      <c r="M1114" s="888"/>
      <c r="N1114" s="888"/>
      <c r="O1114" s="888"/>
      <c r="P1114" s="888"/>
      <c r="Q1114" s="889"/>
      <c r="R1114" s="888"/>
      <c r="S1114" s="888"/>
      <c r="T1114" s="888"/>
      <c r="U1114" s="888"/>
      <c r="V1114" s="888"/>
      <c r="W1114" s="888"/>
      <c r="X1114" s="888"/>
      <c r="Y1114" s="888"/>
      <c r="Z1114" s="888"/>
      <c r="AA1114" s="888"/>
      <c r="AB1114" s="890"/>
      <c r="BA1114" s="528"/>
      <c r="BB1114" s="39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c r="BZ1114" s="371"/>
      <c r="CA1114" s="371"/>
      <c r="CB1114" s="371"/>
      <c r="CC1114" s="371"/>
      <c r="CD1114" s="371"/>
      <c r="CE1114" s="371"/>
      <c r="CF1114" s="371"/>
      <c r="CG1114" s="371"/>
      <c r="CH1114" s="371"/>
      <c r="CI1114" s="371"/>
      <c r="CJ1114" s="371"/>
      <c r="CK1114" s="371"/>
      <c r="CL1114" s="371"/>
      <c r="CM1114" s="371"/>
      <c r="CN1114" s="371"/>
      <c r="CO1114" s="371"/>
      <c r="CP1114" s="371"/>
      <c r="CQ1114" s="371"/>
      <c r="CR1114" s="371"/>
      <c r="CS1114" s="371"/>
      <c r="CT1114" s="371"/>
      <c r="CU1114" s="371"/>
      <c r="CV1114" s="371"/>
      <c r="CW1114" s="371"/>
      <c r="CX1114" s="371"/>
      <c r="CY1114" s="371"/>
      <c r="CZ1114" s="371"/>
    </row>
    <row r="1115" s="884" customFormat="true" ht="17.1" customHeight="true" x14ac:dyDescent="0.2">
      <c r="A1115" s="897"/>
      <c r="B1115" s="886"/>
      <c r="C1115" s="887"/>
      <c r="D1115" s="888"/>
      <c r="E1115" s="888"/>
      <c r="F1115" s="888"/>
      <c r="G1115" s="889"/>
      <c r="H1115" s="888"/>
      <c r="I1115" s="888"/>
      <c r="J1115" s="888"/>
      <c r="K1115" s="888"/>
      <c r="L1115" s="889"/>
      <c r="M1115" s="888"/>
      <c r="N1115" s="888"/>
      <c r="O1115" s="888"/>
      <c r="P1115" s="888"/>
      <c r="Q1115" s="889"/>
      <c r="R1115" s="888"/>
      <c r="S1115" s="888"/>
      <c r="T1115" s="888"/>
      <c r="U1115" s="888"/>
      <c r="V1115" s="888"/>
      <c r="W1115" s="888"/>
      <c r="X1115" s="888"/>
      <c r="Y1115" s="888"/>
      <c r="Z1115" s="888"/>
      <c r="AA1115" s="888"/>
      <c r="AB1115" s="890"/>
      <c r="BA1115" s="528"/>
      <c r="BB1115" s="39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c r="BZ1115" s="371"/>
      <c r="CA1115" s="371"/>
      <c r="CB1115" s="371"/>
      <c r="CC1115" s="371"/>
      <c r="CD1115" s="371"/>
      <c r="CE1115" s="371"/>
      <c r="CF1115" s="371"/>
      <c r="CG1115" s="371"/>
      <c r="CH1115" s="371"/>
      <c r="CI1115" s="371"/>
      <c r="CJ1115" s="371"/>
      <c r="CK1115" s="371"/>
      <c r="CL1115" s="371"/>
      <c r="CM1115" s="371"/>
      <c r="CN1115" s="371"/>
      <c r="CO1115" s="371"/>
      <c r="CP1115" s="371"/>
      <c r="CQ1115" s="371"/>
      <c r="CR1115" s="371"/>
      <c r="CS1115" s="371"/>
      <c r="CT1115" s="371"/>
      <c r="CU1115" s="371"/>
      <c r="CV1115" s="371"/>
      <c r="CW1115" s="371"/>
      <c r="CX1115" s="371"/>
      <c r="CY1115" s="371"/>
      <c r="CZ1115" s="371"/>
    </row>
    <row r="1116" s="884" customFormat="true" ht="17.1" customHeight="true" x14ac:dyDescent="0.2">
      <c r="A1116" s="897"/>
      <c r="B1116" s="886"/>
      <c r="C1116" s="887"/>
      <c r="D1116" s="888"/>
      <c r="E1116" s="888"/>
      <c r="F1116" s="888"/>
      <c r="G1116" s="889"/>
      <c r="H1116" s="888"/>
      <c r="I1116" s="888"/>
      <c r="J1116" s="888"/>
      <c r="K1116" s="888"/>
      <c r="L1116" s="889"/>
      <c r="M1116" s="888"/>
      <c r="N1116" s="888"/>
      <c r="O1116" s="888"/>
      <c r="P1116" s="888"/>
      <c r="Q1116" s="889"/>
      <c r="R1116" s="888"/>
      <c r="S1116" s="888"/>
      <c r="T1116" s="888"/>
      <c r="U1116" s="888"/>
      <c r="V1116" s="888"/>
      <c r="W1116" s="888"/>
      <c r="X1116" s="888"/>
      <c r="Y1116" s="888"/>
      <c r="Z1116" s="888"/>
      <c r="AA1116" s="888"/>
      <c r="AB1116" s="890"/>
      <c r="BA1116" s="528"/>
      <c r="BB1116" s="39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c r="BZ1116" s="371"/>
      <c r="CA1116" s="371"/>
      <c r="CB1116" s="371"/>
      <c r="CC1116" s="371"/>
      <c r="CD1116" s="371"/>
      <c r="CE1116" s="371"/>
      <c r="CF1116" s="371"/>
      <c r="CG1116" s="371"/>
      <c r="CH1116" s="371"/>
      <c r="CI1116" s="371"/>
      <c r="CJ1116" s="371"/>
      <c r="CK1116" s="371"/>
      <c r="CL1116" s="371"/>
      <c r="CM1116" s="371"/>
      <c r="CN1116" s="371"/>
      <c r="CO1116" s="371"/>
      <c r="CP1116" s="371"/>
      <c r="CQ1116" s="371"/>
      <c r="CR1116" s="371"/>
      <c r="CS1116" s="371"/>
      <c r="CT1116" s="371"/>
      <c r="CU1116" s="371"/>
      <c r="CV1116" s="371"/>
      <c r="CW1116" s="371"/>
      <c r="CX1116" s="371"/>
      <c r="CY1116" s="371"/>
      <c r="CZ1116" s="371"/>
    </row>
    <row r="1117" s="884" customFormat="true" ht="17.1" customHeight="true" x14ac:dyDescent="0.2">
      <c r="A1117" s="898"/>
      <c r="B1117" s="891"/>
      <c r="C1117" s="892"/>
      <c r="D1117" s="893"/>
      <c r="E1117" s="893"/>
      <c r="F1117" s="893"/>
      <c r="G1117" s="894"/>
      <c r="H1117" s="893"/>
      <c r="I1117" s="893"/>
      <c r="J1117" s="893"/>
      <c r="K1117" s="893"/>
      <c r="L1117" s="894"/>
      <c r="M1117" s="893"/>
      <c r="N1117" s="893"/>
      <c r="O1117" s="893"/>
      <c r="P1117" s="893"/>
      <c r="Q1117" s="894"/>
      <c r="R1117" s="893"/>
      <c r="S1117" s="893"/>
      <c r="T1117" s="893"/>
      <c r="U1117" s="893"/>
      <c r="V1117" s="893"/>
      <c r="W1117" s="893"/>
      <c r="X1117" s="893"/>
      <c r="Y1117" s="893"/>
      <c r="Z1117" s="893"/>
      <c r="AA1117" s="893"/>
      <c r="AB1117" s="895"/>
      <c r="BA1117" s="528"/>
      <c r="BB1117" s="39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c r="BZ1117" s="371"/>
      <c r="CA1117" s="371"/>
      <c r="CB1117" s="371"/>
      <c r="CC1117" s="371"/>
      <c r="CD1117" s="371"/>
      <c r="CE1117" s="371"/>
      <c r="CF1117" s="371"/>
      <c r="CG1117" s="371"/>
      <c r="CH1117" s="371"/>
      <c r="CI1117" s="371"/>
      <c r="CJ1117" s="371"/>
      <c r="CK1117" s="371"/>
      <c r="CL1117" s="371"/>
      <c r="CM1117" s="371"/>
      <c r="CN1117" s="371"/>
      <c r="CO1117" s="371"/>
      <c r="CP1117" s="371"/>
      <c r="CQ1117" s="371"/>
      <c r="CR1117" s="371"/>
      <c r="CS1117" s="371"/>
      <c r="CT1117" s="371"/>
      <c r="CU1117" s="371"/>
      <c r="CV1117" s="371"/>
      <c r="CW1117" s="371"/>
      <c r="CX1117" s="371"/>
      <c r="CY1117" s="371"/>
      <c r="CZ1117" s="371"/>
    </row>
    <row r="1118" s="371" customFormat="true" ht="15" customHeight="true" x14ac:dyDescent="0.2">
      <c r="BA1118" s="528"/>
      <c r="BB1118" s="39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row>
    <row r="1119" s="371" customFormat="true" ht="15" customHeight="true" x14ac:dyDescent="0.2">
      <c r="BA1119" s="528"/>
      <c r="BB1119" s="39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row>
    <row r="1120" s="371" customFormat="true" ht="15" customHeight="true" x14ac:dyDescent="0.2">
      <c r="BA1120" s="528"/>
      <c r="BB1120" s="39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row>
    <row r="1121" s="371" customFormat="true" ht="15" customHeight="true" x14ac:dyDescent="0.2">
      <c r="BA1121" s="528"/>
      <c r="BB1121" s="39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row>
    <row r="1122" s="371" customFormat="true" ht="15" customHeight="true" x14ac:dyDescent="0.2">
      <c r="BA1122" s="528"/>
      <c r="BB1122" s="39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row>
    <row r="1123" s="371" customFormat="true" ht="15" customHeight="true" x14ac:dyDescent="0.2">
      <c r="BA1123" s="528"/>
      <c r="BB1123" s="39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row>
    <row r="1124" s="371" customFormat="true" ht="15" customHeight="true" x14ac:dyDescent="0.2">
      <c r="BA1124" s="528"/>
      <c r="BB1124" s="39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row>
    <row r="1125" s="371" customFormat="true" ht="15" customHeight="true" x14ac:dyDescent="0.2">
      <c r="BA1125" s="528"/>
      <c r="BB1125" s="39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row>
    <row r="1126" s="371" customFormat="true" ht="15" customHeight="true" x14ac:dyDescent="0.2">
      <c r="BA1126" s="528"/>
      <c r="BB1126" s="39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row>
    <row r="1127" s="371" customFormat="true" ht="15" customHeight="true" x14ac:dyDescent="0.2">
      <c r="BA1127" s="528"/>
      <c r="BB1127" s="39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row>
    <row r="1128" s="371" customFormat="true" ht="15" customHeight="true" x14ac:dyDescent="0.2">
      <c r="BA1128" s="528"/>
      <c r="BB1128" s="39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row>
    <row r="1129" s="371" customFormat="true" ht="15" customHeight="true" x14ac:dyDescent="0.2">
      <c r="BA1129" s="528"/>
      <c r="BB1129" s="39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row>
    <row r="1130" s="371" customFormat="true" ht="15" customHeight="true" x14ac:dyDescent="0.2">
      <c r="BA1130" s="528"/>
      <c r="BB1130" s="39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row>
    <row r="1131" s="371" customFormat="true" ht="15" customHeight="true" x14ac:dyDescent="0.2">
      <c r="BA1131" s="528"/>
      <c r="BB1131" s="39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row>
    <row r="1132" s="371" customFormat="true" ht="15" customHeight="true" x14ac:dyDescent="0.2">
      <c r="BA1132" s="528"/>
      <c r="BB1132" s="39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row>
    <row r="1133" s="371" customFormat="true" ht="15" customHeight="true" x14ac:dyDescent="0.2">
      <c r="BA1133" s="528"/>
      <c r="BB1133" s="39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row>
    <row r="1134" s="371" customFormat="true" ht="15" customHeight="true" x14ac:dyDescent="0.2">
      <c r="BA1134" s="528"/>
      <c r="BB1134" s="39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row>
    <row r="1135" s="371" customFormat="true" ht="15" customHeight="true" x14ac:dyDescent="0.2">
      <c r="BA1135" s="528"/>
      <c r="BB1135" s="39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row>
    <row r="1136" s="371" customFormat="true" ht="15" customHeight="true" x14ac:dyDescent="0.2">
      <c r="BA1136" s="528"/>
      <c r="BB1136" s="39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row>
    <row r="1137" s="371" customFormat="true" ht="15" customHeight="true" x14ac:dyDescent="0.2">
      <c r="BA1137" s="528"/>
      <c r="BB1137" s="39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row>
    <row r="1138" s="371" customFormat="true" ht="15" customHeight="true" x14ac:dyDescent="0.2">
      <c r="BA1138" s="528"/>
      <c r="BB1138" s="39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row>
    <row r="1139" s="371" customFormat="true" ht="15" customHeight="true" x14ac:dyDescent="0.2">
      <c r="BA1139" s="528"/>
      <c r="BB1139" s="39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row>
    <row r="1140" s="371" customFormat="true" ht="15" customHeight="true" x14ac:dyDescent="0.2">
      <c r="BA1140" s="528"/>
      <c r="BB1140" s="39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row>
    <row r="1141" s="371" customFormat="true" ht="15" customHeight="true" x14ac:dyDescent="0.2">
      <c r="BA1141" s="528"/>
      <c r="BB1141" s="39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row>
    <row r="1142" s="371" customFormat="true" ht="15" customHeight="true" x14ac:dyDescent="0.2">
      <c r="BA1142" s="528"/>
      <c r="BB1142" s="39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row>
    <row r="1143" s="371" customFormat="true" ht="15" customHeight="true" x14ac:dyDescent="0.2">
      <c r="BA1143" s="528"/>
      <c r="BB1143" s="39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row>
    <row r="1144" s="371" customFormat="true" ht="15" customHeight="true" x14ac:dyDescent="0.2">
      <c r="BA1144" s="528"/>
      <c r="BB1144" s="39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row>
    <row r="1145" s="371" customFormat="true" ht="15" customHeight="true" x14ac:dyDescent="0.2">
      <c r="BA1145" s="528"/>
      <c r="BB1145" s="39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row>
    <row r="1146" s="371" customFormat="true" ht="15" customHeight="true" x14ac:dyDescent="0.2">
      <c r="BA1146" s="528"/>
      <c r="BB1146" s="39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row>
    <row r="1147" s="371" customFormat="true" ht="15" customHeight="true" x14ac:dyDescent="0.2">
      <c r="BA1147" s="528"/>
      <c r="BB1147" s="39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row>
    <row r="1148" s="371" customFormat="true" ht="15" customHeight="true" x14ac:dyDescent="0.2">
      <c r="BA1148" s="528"/>
      <c r="BB1148" s="39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row>
    <row r="1149" s="371" customFormat="true" ht="15" customHeight="true" x14ac:dyDescent="0.2">
      <c r="BA1149" s="528"/>
      <c r="BB1149" s="39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row>
    <row r="1150" s="371" customFormat="true" ht="15" customHeight="true" x14ac:dyDescent="0.2">
      <c r="BA1150" s="528"/>
      <c r="BB1150" s="39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row>
    <row r="1151" s="371" customFormat="true" ht="15" customHeight="true" x14ac:dyDescent="0.2">
      <c r="BA1151" s="528"/>
      <c r="BB1151" s="39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row>
    <row r="1152" s="371" customFormat="true" ht="15" customHeight="true" x14ac:dyDescent="0.2">
      <c r="BA1152" s="528"/>
      <c r="BB1152" s="39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row>
    <row r="1153" s="371" customFormat="true" ht="15" customHeight="true" x14ac:dyDescent="0.2">
      <c r="BA1153" s="528"/>
      <c r="BB1153" s="39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row>
    <row r="1154" s="371" customFormat="true" ht="15" customHeight="true" x14ac:dyDescent="0.2">
      <c r="BA1154" s="528"/>
      <c r="BB1154" s="39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row>
    <row r="1155" s="371" customFormat="true" ht="15" customHeight="true" x14ac:dyDescent="0.2">
      <c r="BA1155" s="528"/>
      <c r="BB1155" s="39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row>
    <row r="1156" s="371" customFormat="true" ht="15" customHeight="true" x14ac:dyDescent="0.2">
      <c r="BA1156" s="528"/>
      <c r="BB1156" s="39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row>
    <row r="1157" s="371" customFormat="true" ht="15" customHeight="true" x14ac:dyDescent="0.2">
      <c r="BA1157" s="528"/>
      <c r="BB1157" s="39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row>
    <row r="1158" s="371" customFormat="true" ht="15" customHeight="true" x14ac:dyDescent="0.2">
      <c r="BA1158" s="528"/>
      <c r="BB1158" s="39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row>
    <row r="1159" s="371" customFormat="true" ht="15" customHeight="true" x14ac:dyDescent="0.2">
      <c r="BA1159" s="528"/>
      <c r="BB1159" s="39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row>
    <row r="1160" s="371" customFormat="true" ht="15" customHeight="true" x14ac:dyDescent="0.2">
      <c r="BA1160" s="528"/>
      <c r="BB1160" s="39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row>
    <row r="1161" s="371" customFormat="true" ht="15" customHeight="true" x14ac:dyDescent="0.2">
      <c r="BA1161" s="528"/>
      <c r="BB1161" s="39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row>
    <row r="1162" s="371" customFormat="true" ht="15" customHeight="true" x14ac:dyDescent="0.2">
      <c r="BA1162" s="528"/>
      <c r="BB1162" s="39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row>
    <row r="1163" s="371" customFormat="true" ht="15" customHeight="true" x14ac:dyDescent="0.2">
      <c r="BA1163" s="528"/>
      <c r="BB1163" s="39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row>
    <row r="1164" s="371" customFormat="true" ht="15" customHeight="true" x14ac:dyDescent="0.2">
      <c r="BA1164" s="528"/>
      <c r="BB1164" s="39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row>
    <row r="1165" s="371" customFormat="true" ht="15" customHeight="true" x14ac:dyDescent="0.2">
      <c r="BA1165" s="528"/>
      <c r="BB1165" s="39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row>
    <row r="1166" s="371" customFormat="true" ht="15" customHeight="true" x14ac:dyDescent="0.2">
      <c r="BA1166" s="528"/>
      <c r="BB1166" s="39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row>
    <row r="1167" s="371" customFormat="true" ht="15" customHeight="true" x14ac:dyDescent="0.2">
      <c r="BA1167" s="528"/>
      <c r="BB1167" s="39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row>
    <row r="1168" s="371" customFormat="true" ht="15" customHeight="true" x14ac:dyDescent="0.2">
      <c r="BA1168" s="528"/>
      <c r="BB1168" s="39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row>
    <row r="1169" s="371" customFormat="true" ht="15" customHeight="true" x14ac:dyDescent="0.2">
      <c r="BA1169" s="528"/>
      <c r="BB1169" s="39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row>
    <row r="1170" s="371" customFormat="true" ht="15" customHeight="true" x14ac:dyDescent="0.2">
      <c r="A1170" s="467"/>
      <c r="B1170" s="876"/>
      <c r="C1170" s="877"/>
      <c r="D1170" s="877"/>
      <c r="E1170" s="877"/>
      <c r="F1170" s="877"/>
      <c r="G1170" s="877"/>
      <c r="H1170" s="877"/>
      <c r="I1170" s="877"/>
      <c r="J1170" s="877"/>
      <c r="K1170" s="877"/>
      <c r="L1170" s="877"/>
      <c r="M1170" s="877"/>
      <c r="N1170" s="877"/>
      <c r="O1170" s="877"/>
      <c r="P1170" s="877"/>
      <c r="Q1170" s="877"/>
      <c r="R1170" s="877"/>
      <c r="S1170" s="877"/>
      <c r="T1170" s="877"/>
      <c r="U1170" s="877"/>
      <c r="V1170" s="877"/>
      <c r="W1170" s="877"/>
      <c r="X1170" s="877"/>
      <c r="Y1170" s="877"/>
      <c r="Z1170" s="877"/>
      <c r="AA1170" s="877"/>
      <c r="AB1170" s="877"/>
      <c r="BA1170" s="528"/>
      <c r="BB1170" s="39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row>
    <row r="1171" s="371" customFormat="true" ht="15" customHeight="true" x14ac:dyDescent="0.2">
      <c r="A1171" s="467"/>
      <c r="B1171" s="876"/>
      <c r="C1171" s="877"/>
      <c r="D1171" s="877"/>
      <c r="E1171" s="877"/>
      <c r="F1171" s="877"/>
      <c r="G1171" s="877"/>
      <c r="H1171" s="877"/>
      <c r="I1171" s="877"/>
      <c r="J1171" s="877"/>
      <c r="K1171" s="877"/>
      <c r="L1171" s="877"/>
      <c r="M1171" s="877"/>
      <c r="N1171" s="877"/>
      <c r="O1171" s="877"/>
      <c r="P1171" s="877"/>
      <c r="Q1171" s="877"/>
      <c r="R1171" s="877"/>
      <c r="S1171" s="877"/>
      <c r="T1171" s="877"/>
      <c r="U1171" s="877"/>
      <c r="V1171" s="877"/>
      <c r="W1171" s="877"/>
      <c r="X1171" s="877"/>
      <c r="Y1171" s="877"/>
      <c r="Z1171" s="877"/>
      <c r="AA1171" s="877"/>
      <c r="AB1171" s="877"/>
      <c r="BA1171" s="528"/>
      <c r="BB1171" s="39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row>
    <row r="1172" s="371" customFormat="true" ht="15" customHeight="true" x14ac:dyDescent="0.2">
      <c r="A1172" s="467"/>
      <c r="B1172" s="876"/>
      <c r="C1172" s="877"/>
      <c r="D1172" s="877"/>
      <c r="E1172" s="877"/>
      <c r="F1172" s="877"/>
      <c r="G1172" s="877"/>
      <c r="H1172" s="877"/>
      <c r="I1172" s="877"/>
      <c r="J1172" s="877"/>
      <c r="K1172" s="877"/>
      <c r="L1172" s="877"/>
      <c r="M1172" s="877"/>
      <c r="N1172" s="877"/>
      <c r="O1172" s="877"/>
      <c r="P1172" s="877"/>
      <c r="Q1172" s="877"/>
      <c r="R1172" s="877"/>
      <c r="S1172" s="877"/>
      <c r="T1172" s="877"/>
      <c r="U1172" s="877"/>
      <c r="V1172" s="877"/>
      <c r="W1172" s="877"/>
      <c r="X1172" s="877"/>
      <c r="Y1172" s="877"/>
      <c r="Z1172" s="877"/>
      <c r="AA1172" s="877"/>
      <c r="AB1172" s="877"/>
      <c r="BA1172" s="528"/>
      <c r="BB1172" s="39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row>
    <row r="1173" s="371" customFormat="true" ht="15" customHeight="true" x14ac:dyDescent="0.2">
      <c r="A1173" s="467"/>
      <c r="B1173" s="876"/>
      <c r="C1173" s="877"/>
      <c r="D1173" s="877"/>
      <c r="E1173" s="877"/>
      <c r="F1173" s="877"/>
      <c r="G1173" s="877"/>
      <c r="H1173" s="877"/>
      <c r="I1173" s="877"/>
      <c r="J1173" s="877"/>
      <c r="K1173" s="877"/>
      <c r="L1173" s="877"/>
      <c r="M1173" s="877"/>
      <c r="N1173" s="877"/>
      <c r="O1173" s="877"/>
      <c r="P1173" s="877"/>
      <c r="Q1173" s="877"/>
      <c r="R1173" s="877"/>
      <c r="S1173" s="877"/>
      <c r="T1173" s="877"/>
      <c r="U1173" s="877"/>
      <c r="V1173" s="877"/>
      <c r="W1173" s="877"/>
      <c r="X1173" s="877"/>
      <c r="Y1173" s="877"/>
      <c r="Z1173" s="877"/>
      <c r="AA1173" s="877"/>
      <c r="AB1173" s="877"/>
      <c r="BA1173" s="528"/>
      <c r="BB1173" s="39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row>
    <row r="1174" s="371" customFormat="true" ht="15" customHeight="true" x14ac:dyDescent="0.2">
      <c r="A1174" s="467"/>
      <c r="B1174" s="876"/>
      <c r="C1174" s="877"/>
      <c r="D1174" s="877"/>
      <c r="E1174" s="877"/>
      <c r="F1174" s="877"/>
      <c r="G1174" s="877"/>
      <c r="H1174" s="877"/>
      <c r="I1174" s="877"/>
      <c r="J1174" s="877"/>
      <c r="K1174" s="877"/>
      <c r="L1174" s="877"/>
      <c r="M1174" s="877"/>
      <c r="N1174" s="877"/>
      <c r="O1174" s="877"/>
      <c r="P1174" s="877"/>
      <c r="Q1174" s="877"/>
      <c r="R1174" s="877"/>
      <c r="S1174" s="877"/>
      <c r="T1174" s="877"/>
      <c r="U1174" s="877"/>
      <c r="V1174" s="877"/>
      <c r="W1174" s="877"/>
      <c r="X1174" s="877"/>
      <c r="Y1174" s="877"/>
      <c r="Z1174" s="877"/>
      <c r="AA1174" s="877"/>
      <c r="AB1174" s="877"/>
      <c r="BA1174" s="528"/>
      <c r="BB1174" s="39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row>
    <row r="1175" s="371" customFormat="true" ht="15" customHeight="true" x14ac:dyDescent="0.2">
      <c r="A1175" s="467"/>
      <c r="B1175" s="876"/>
      <c r="C1175" s="877"/>
      <c r="D1175" s="877"/>
      <c r="E1175" s="877"/>
      <c r="F1175" s="877"/>
      <c r="G1175" s="877"/>
      <c r="H1175" s="877"/>
      <c r="I1175" s="877"/>
      <c r="J1175" s="877"/>
      <c r="K1175" s="877"/>
      <c r="L1175" s="877"/>
      <c r="M1175" s="877"/>
      <c r="N1175" s="877"/>
      <c r="O1175" s="877"/>
      <c r="P1175" s="877"/>
      <c r="Q1175" s="877"/>
      <c r="R1175" s="877"/>
      <c r="S1175" s="877"/>
      <c r="T1175" s="877"/>
      <c r="U1175" s="877"/>
      <c r="V1175" s="877"/>
      <c r="W1175" s="877"/>
      <c r="X1175" s="877"/>
      <c r="Y1175" s="877"/>
      <c r="Z1175" s="877"/>
      <c r="AA1175" s="877"/>
      <c r="AB1175" s="877"/>
      <c r="BA1175" s="528"/>
      <c r="BB1175" s="39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row>
    <row r="1176" s="371" customFormat="true" ht="15" customHeight="true" x14ac:dyDescent="0.2">
      <c r="A1176" s="878"/>
      <c r="B1176" s="467"/>
      <c r="C1176" s="879"/>
      <c r="D1176" s="880"/>
      <c r="E1176" s="880"/>
      <c r="F1176" s="880"/>
      <c r="G1176" s="880"/>
      <c r="H1176" s="879"/>
      <c r="I1176" s="880"/>
      <c r="J1176" s="880"/>
      <c r="K1176" s="880"/>
      <c r="L1176" s="880"/>
      <c r="M1176" s="879"/>
      <c r="N1176" s="880"/>
      <c r="O1176" s="880"/>
      <c r="P1176" s="880"/>
      <c r="Q1176" s="880"/>
      <c r="R1176" s="879"/>
      <c r="S1176" s="880"/>
      <c r="T1176" s="880"/>
      <c r="U1176" s="880"/>
      <c r="BA1176" s="528"/>
      <c r="BB1176" s="39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row>
    <row r="1177" s="371" customFormat="true" ht="15" customHeight="true" x14ac:dyDescent="0.2">
      <c r="A1177" s="880"/>
      <c r="B1177" s="880"/>
      <c r="C1177" s="879"/>
      <c r="D1177" s="879"/>
      <c r="E1177" s="879"/>
      <c r="F1177" s="879"/>
      <c r="G1177" s="879"/>
      <c r="H1177" s="879"/>
      <c r="I1177" s="879"/>
      <c r="J1177" s="879"/>
      <c r="K1177" s="879"/>
      <c r="L1177" s="879"/>
      <c r="M1177" s="879"/>
      <c r="N1177" s="879"/>
      <c r="O1177" s="879"/>
      <c r="P1177" s="879"/>
      <c r="Q1177" s="879"/>
      <c r="R1177" s="879"/>
      <c r="S1177" s="879"/>
      <c r="T1177" s="879"/>
      <c r="U1177" s="879"/>
      <c r="BA1177" s="528"/>
      <c r="BB1177" s="39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row>
    <row r="1178" s="371" customFormat="true" ht="15" customHeight="true" x14ac:dyDescent="0.2">
      <c r="BA1178" s="528"/>
      <c r="BB1178" s="39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row>
    <row r="1179" s="371" customFormat="true" ht="15" customHeight="true" x14ac:dyDescent="0.2">
      <c r="BA1179" s="528"/>
      <c r="BB1179" s="39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row>
    <row r="1180" s="371" customFormat="true" ht="15" customHeight="true" x14ac:dyDescent="0.2">
      <c r="BA1180" s="528"/>
      <c r="BB1180" s="39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row>
    <row r="1181" s="371" customFormat="true" ht="15" customHeight="true" x14ac:dyDescent="0.2">
      <c r="BA1181" s="528"/>
      <c r="BB1181" s="39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row>
    <row r="1182" s="371" customFormat="true" ht="15" customHeight="true" x14ac:dyDescent="0.2">
      <c r="BA1182" s="528"/>
      <c r="BB1182" s="39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row>
    <row r="1183" s="371" customFormat="true" ht="15" customHeight="true" x14ac:dyDescent="0.2">
      <c r="BA1183" s="528"/>
      <c r="BB1183" s="39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row>
    <row r="1184" s="371" customFormat="true" ht="15" customHeight="true" x14ac:dyDescent="0.2">
      <c r="BA1184" s="528"/>
      <c r="BB1184" s="39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row>
    <row r="1185" s="371" customFormat="true" ht="15" customHeight="true" x14ac:dyDescent="0.2">
      <c r="BA1185" s="528"/>
      <c r="BB1185" s="39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row>
    <row r="1186" s="371" customFormat="true" ht="15" customHeight="true" x14ac:dyDescent="0.2">
      <c r="BA1186" s="528"/>
      <c r="BB1186" s="39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row>
    <row r="1187" s="371" customFormat="true" ht="15" customHeight="true" x14ac:dyDescent="0.2">
      <c r="BA1187" s="528"/>
      <c r="BB1187" s="39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row>
    <row r="1188" s="371" customFormat="true" ht="15" customHeight="true" x14ac:dyDescent="0.2">
      <c r="BA1188" s="528"/>
      <c r="BB1188" s="39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row>
    <row r="1189" s="371" customFormat="true" ht="15" customHeight="true" x14ac:dyDescent="0.2">
      <c r="BA1189" s="528"/>
      <c r="BB1189" s="39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row>
    <row r="1190" s="371" customFormat="true" ht="15" customHeight="true" x14ac:dyDescent="0.2">
      <c r="BA1190" s="528"/>
      <c r="BB1190" s="39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row>
    <row r="1191" s="371" customFormat="true" ht="15" customHeight="true" x14ac:dyDescent="0.2">
      <c r="BA1191" s="528"/>
      <c r="BB1191" s="39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row>
    <row r="1192" s="371" customFormat="true" ht="15" customHeight="true" x14ac:dyDescent="0.2">
      <c r="BA1192" s="528"/>
      <c r="BB1192" s="39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row>
    <row r="1193" s="371" customFormat="true" ht="15" customHeight="true" x14ac:dyDescent="0.2">
      <c r="BA1193" s="528"/>
      <c r="BB1193" s="39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row>
    <row r="1194" s="371" customFormat="true" ht="15" customHeight="true" x14ac:dyDescent="0.2">
      <c r="BA1194" s="528"/>
      <c r="BB1194" s="39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row>
    <row r="1195" s="371" customFormat="true" ht="15" customHeight="true" x14ac:dyDescent="0.2">
      <c r="BA1195" s="528"/>
      <c r="BB1195" s="39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row>
    <row r="1196" s="371" customFormat="true" ht="15" customHeight="true" x14ac:dyDescent="0.2">
      <c r="BA1196" s="528"/>
      <c r="BB1196" s="39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row>
    <row r="1197" s="371" customFormat="true" ht="15" customHeight="true" x14ac:dyDescent="0.2">
      <c r="BA1197" s="528"/>
      <c r="BB1197" s="39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row>
    <row r="1198" s="371" customFormat="true" ht="15" customHeight="true" x14ac:dyDescent="0.2">
      <c r="BA1198" s="528"/>
      <c r="BB1198" s="39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row>
    <row r="1199" s="371" customFormat="true" ht="15" customHeight="true" x14ac:dyDescent="0.2">
      <c r="BA1199" s="528"/>
      <c r="BB1199" s="39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row>
    <row r="1200" s="371" customFormat="true" ht="15" customHeight="true" x14ac:dyDescent="0.2">
      <c r="BA1200" s="528"/>
      <c r="BB1200" s="39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row>
  </sheetData>
  <mergeCells count="1314">
    <mergeCell ref="BA341:BA342"/>
    <mergeCell ref="BA343:BA344"/>
    <mergeCell ref="BA345:BA346"/>
    <mergeCell ref="BA347:BA348"/>
    <mergeCell ref="BA349:BA350"/>
    <mergeCell ref="BA351:BA352"/>
    <mergeCell ref="BA353:BA354"/>
    <mergeCell ref="BA153:BA16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A208:B208"/>
    <mergeCell ref="A153:A166"/>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J478"/>
    <mergeCell ref="M478:N478"/>
    <mergeCell ref="C479:E479"/>
    <mergeCell ref="H479:I479"/>
    <mergeCell ref="M479:N479"/>
    <mergeCell ref="C476:D476"/>
    <mergeCell ref="H476:I476"/>
    <mergeCell ref="M476:N476"/>
    <mergeCell ref="C477:D477"/>
    <mergeCell ref="H477:I477"/>
    <mergeCell ref="M477:O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7:D558"/>
    <mergeCell ref="E557:G557"/>
    <mergeCell ref="H557:I557"/>
    <mergeCell ref="M557:N557"/>
    <mergeCell ref="H558:I558"/>
    <mergeCell ref="M558:O558"/>
    <mergeCell ref="C555:D555"/>
    <mergeCell ref="H555:I556"/>
    <mergeCell ref="J555:L555"/>
    <mergeCell ref="M555:N555"/>
    <mergeCell ref="C556:G556"/>
    <mergeCell ref="M556:N556"/>
    <mergeCell ref="C552:D552"/>
    <mergeCell ref="H552:I552"/>
    <mergeCell ref="M552:Q552"/>
    <mergeCell ref="C553:D553"/>
    <mergeCell ref="H553:I553"/>
    <mergeCell ref="M553:N554"/>
    <mergeCell ref="O553:Q553"/>
    <mergeCell ref="C554:D554"/>
    <mergeCell ref="H554:L554"/>
    <mergeCell ref="C563:D564"/>
    <mergeCell ref="H563:I563"/>
    <mergeCell ref="M563:N563"/>
    <mergeCell ref="H564:I564"/>
    <mergeCell ref="M564:N564"/>
    <mergeCell ref="C565:D565"/>
    <mergeCell ref="H565:I565"/>
    <mergeCell ref="M565:N565"/>
    <mergeCell ref="C559:D559"/>
    <mergeCell ref="H559:I559"/>
    <mergeCell ref="M559:N560"/>
    <mergeCell ref="C560:D560"/>
    <mergeCell ref="H560:J560"/>
    <mergeCell ref="C561:D561"/>
    <mergeCell ref="H561:I562"/>
    <mergeCell ref="M561:N561"/>
    <mergeCell ref="C562:E562"/>
    <mergeCell ref="M562:N562"/>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J637"/>
    <mergeCell ref="M637:N637"/>
    <mergeCell ref="C634:D634"/>
    <mergeCell ref="H634:I634"/>
    <mergeCell ref="M634:O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E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133350</xdr:rowOff>
                  </from>
                  <to>
                    <xdr:col>1</xdr:col>
                    <xdr:colOff>1704975</xdr:colOff>
                    <xdr:row>400</xdr:row>
                    <xdr:rowOff>133350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88A4B-DFA3-4784-9DE6-9B2320D66461}">
  <sheetPr codeName="Feuil5"/>
  <dimension ref="A1:CZ1200"/>
  <sheetViews>
    <sheetView showGridLines="false" workbookViewId="0"/>
  </sheetViews>
  <sheetFormatPr defaultColWidth="9.140625" defaultRowHeight="15" customHeight="true" x14ac:dyDescent="0.2"/>
  <cols>
    <col min="1" max="1" width="31.5703125" style="524" customWidth="true"/>
    <col min="2" max="2" width="41.5703125" style="524" customWidth="true"/>
    <col min="3" max="17" width="10.7109375" style="524" customWidth="true"/>
    <col min="18" max="28" width="12.5703125" style="524" customWidth="true"/>
    <col min="29" max="52" width="12.5703125" style="371" customWidth="true"/>
    <col min="53" max="53" width="31.5703125" style="528" customWidth="true"/>
    <col min="54" max="54" width="41.5703125" style="398" customWidth="true"/>
    <col min="55" max="69" width="9.140625" style="528"/>
    <col min="70" max="77" width="12.5703125" style="528" customWidth="true"/>
    <col min="78" max="104" width="12.5703125" style="371" customWidth="true"/>
    <col min="105" max="16384" width="9.140625" style="524"/>
  </cols>
  <sheetData>
    <row r="1" s="319" customFormat="true" ht="18" customHeight="true" x14ac:dyDescent="0.2">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19" customFormat="true" ht="22.5" customHeight="true" x14ac:dyDescent="0.35">
      <c r="A2" s="388" t="str">
        <f>A1026</f>
        <v>Mozambique</v>
      </c>
      <c r="B2" s="389"/>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19" customFormat="true" ht="22.5" customHeight="true" x14ac:dyDescent="0.35">
      <c r="A3" s="346" t="str">
        <f>A1034</f>
        <v>2009</v>
      </c>
      <c r="B3" s="39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19" customFormat="true" ht="22.5" customHeight="true" x14ac:dyDescent="0.35">
      <c r="A4" s="390" t="s">
        <v>96</v>
      </c>
      <c r="B4" s="39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19" customFormat="true" ht="20.1" customHeight="true" x14ac:dyDescent="0.35">
      <c r="A5" s="390" t="s">
        <v>97</v>
      </c>
      <c r="B5" s="39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19" customFormat="true" ht="15" customHeight="true" x14ac:dyDescent="0.2">
      <c r="A6" s="392" t="s">
        <v>98</v>
      </c>
      <c r="B6" s="393"/>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19" customFormat="true" ht="15" customHeight="true" x14ac:dyDescent="0.2">
      <c r="A7" s="394" t="s">
        <v>40</v>
      </c>
      <c r="B7" s="395"/>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19" customFormat="true" ht="15" customHeight="true" x14ac:dyDescent="0.2">
      <c r="A8" s="394" t="s">
        <v>39</v>
      </c>
      <c r="B8" s="395"/>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19" customFormat="true" ht="15" customHeight="true" x14ac:dyDescent="0.2">
      <c r="A9" s="394" t="s">
        <v>136</v>
      </c>
      <c r="B9" s="396" t="str">
        <f>A1025</f>
        <v>AIS09</v>
      </c>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19" customFormat="true" ht="15" customHeight="true" x14ac:dyDescent="0.2">
      <c r="A10" s="208" t="str">
        <f>B1028</f>
        <v/>
      </c>
      <c r="B10" s="207"/>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19" customFormat="true" ht="15" customHeight="true" x14ac:dyDescent="0.2">
      <c r="A11" s="208" t="str">
        <f>B1027</f>
        <v>Time to improved source based on:</v>
      </c>
      <c r="B11" s="206" t="s">
        <v>352</v>
      </c>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19" customFormat="true" ht="18" customHeight="true" x14ac:dyDescent="0.2">
      <c r="A12" s="205"/>
      <c r="B12" s="207"/>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19" customFormat="true" ht="18" customHeight="true" x14ac:dyDescent="0.2">
      <c r="A13" s="204"/>
      <c r="B13" s="203"/>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530"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43" t="s">
        <v>142</v>
      </c>
      <c r="S14" s="456"/>
      <c r="T14" s="456"/>
      <c r="U14" s="456"/>
      <c r="V14" s="456"/>
      <c r="W14" s="456"/>
      <c r="X14" s="456"/>
      <c r="Y14" s="456"/>
      <c r="Z14" s="456"/>
      <c r="AA14" s="456"/>
      <c r="AB14" s="456"/>
      <c r="AC14" s="467"/>
      <c r="AD14" s="467"/>
      <c r="AE14" s="467"/>
      <c r="AF14" s="467"/>
      <c r="AG14" s="467"/>
      <c r="AH14" s="467"/>
      <c r="AI14" s="467"/>
      <c r="AJ14" s="467"/>
      <c r="AK14" s="467"/>
      <c r="AL14" s="467"/>
      <c r="AM14" s="467"/>
      <c r="AN14" s="467"/>
      <c r="AO14" s="467"/>
      <c r="AP14" s="467"/>
      <c r="AQ14" s="467"/>
      <c r="AR14" s="467"/>
      <c r="AS14" s="467"/>
      <c r="AT14" s="467"/>
      <c r="AU14" s="467"/>
      <c r="AV14" s="467"/>
      <c r="AW14" s="467"/>
      <c r="AX14" s="467"/>
      <c r="AY14" s="467"/>
      <c r="AZ14" s="919"/>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04"/>
      <c r="BR14" s="42" t="s">
        <v>142</v>
      </c>
      <c r="BS14" s="456"/>
      <c r="BT14" s="456"/>
      <c r="BU14" s="456"/>
      <c r="BV14" s="456"/>
      <c r="BW14" s="456"/>
      <c r="BX14" s="456"/>
      <c r="BY14" s="45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530"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28" t="s">
        <v>4</v>
      </c>
      <c r="R15" s="410" t="s">
        <v>238</v>
      </c>
      <c r="S15" s="634" t="s">
        <v>159</v>
      </c>
      <c r="T15" s="634" t="s">
        <v>160</v>
      </c>
      <c r="U15" s="634" t="s">
        <v>161</v>
      </c>
      <c r="V15" s="634" t="s">
        <v>353</v>
      </c>
      <c r="W15" s="634" t="s">
        <v>354</v>
      </c>
      <c r="X15" s="634" t="s">
        <v>164</v>
      </c>
      <c r="Y15" s="634" t="s">
        <v>165</v>
      </c>
      <c r="Z15" s="634" t="s">
        <v>166</v>
      </c>
      <c r="AA15" s="634" t="s">
        <v>167</v>
      </c>
      <c r="AB15" s="635" t="s">
        <v>168</v>
      </c>
      <c r="AC15" s="467"/>
      <c r="AD15" s="467"/>
      <c r="AE15" s="467"/>
      <c r="AF15" s="467"/>
      <c r="AG15" s="467"/>
      <c r="AH15" s="467"/>
      <c r="AI15" s="467"/>
      <c r="AJ15" s="467"/>
      <c r="AK15" s="467"/>
      <c r="AL15" s="467"/>
      <c r="AM15" s="467"/>
      <c r="AN15" s="467"/>
      <c r="AO15" s="467"/>
      <c r="AP15" s="467"/>
      <c r="AQ15" s="467"/>
      <c r="AR15" s="467"/>
      <c r="AS15" s="467"/>
      <c r="AT15" s="467"/>
      <c r="AU15" s="467"/>
      <c r="AV15" s="467"/>
      <c r="AW15" s="467"/>
      <c r="AX15" s="467"/>
      <c r="AY15" s="467"/>
      <c r="AZ15" s="919"/>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238</v>
      </c>
      <c r="BS15" s="598" t="s">
        <v>159</v>
      </c>
      <c r="BT15" s="598" t="s">
        <v>160</v>
      </c>
      <c r="BU15" s="598" t="s">
        <v>161</v>
      </c>
      <c r="BV15" s="598" t="s">
        <v>353</v>
      </c>
      <c r="BW15" s="598" t="s">
        <v>354</v>
      </c>
      <c r="BX15" s="598" t="s">
        <v>164</v>
      </c>
      <c r="BY15" s="599" t="s">
        <v>165</v>
      </c>
      <c r="BZ15" s="599" t="s">
        <v>166</v>
      </c>
      <c r="CA15" s="599" t="s">
        <v>167</v>
      </c>
      <c r="CB15" s="599" t="s">
        <v>168</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530" customFormat="true" ht="15" customHeight="true" x14ac:dyDescent="0.2">
      <c r="A16" s="1086" t="s">
        <v>13</v>
      </c>
      <c r="B16" s="407" t="s">
        <v>14</v>
      </c>
      <c r="C16" s="156">
        <v>29.805172346661408</v>
      </c>
      <c r="D16" s="155">
        <v>35.988126883772729</v>
      </c>
      <c r="E16" s="155">
        <v>44.088601891483009</v>
      </c>
      <c r="F16" s="155">
        <v>64.244019203318032</v>
      </c>
      <c r="G16" s="154">
        <v>89.295954525507597</v>
      </c>
      <c r="H16" s="153">
        <v>42.826032793801396</v>
      </c>
      <c r="I16" s="155">
        <v>74.315620528787576</v>
      </c>
      <c r="J16" s="155">
        <v>90.954117864364576</v>
      </c>
      <c r="K16" s="155">
        <v>93.478709252440254</v>
      </c>
      <c r="L16" s="152">
        <v>97.176761100735476</v>
      </c>
      <c r="M16" s="156">
        <v>29.580867289385804</v>
      </c>
      <c r="N16" s="155">
        <v>31.17842756907287</v>
      </c>
      <c r="O16" s="155">
        <v>38.113165649809396</v>
      </c>
      <c r="P16" s="155">
        <v>46.740007116090624</v>
      </c>
      <c r="Q16" s="154">
        <v>60.147290244566598</v>
      </c>
      <c r="R16" s="153">
        <v>40.504000663799275</v>
      </c>
      <c r="S16" s="155">
        <v>65.769373634978407</v>
      </c>
      <c r="T16" s="155">
        <v>68.827339590771857</v>
      </c>
      <c r="U16" s="155">
        <v>45.871731085104706</v>
      </c>
      <c r="V16" s="155">
        <v>99.848695873141381</v>
      </c>
      <c r="W16" s="155">
        <v>76.074683977900747</v>
      </c>
      <c r="X16" s="155">
        <v>47.738266113541542</v>
      </c>
      <c r="Y16" s="155">
        <v>80.173833157001468</v>
      </c>
      <c r="Z16" s="155">
        <v>70.237148385920321</v>
      </c>
      <c r="AA16" s="155">
        <v>47.850630197512267</v>
      </c>
      <c r="AB16" s="152">
        <v>24.781727788724069</v>
      </c>
      <c r="AC16" s="467"/>
      <c r="AD16" s="467"/>
      <c r="AE16" s="467"/>
      <c r="AF16" s="467"/>
      <c r="AG16" s="467"/>
      <c r="AH16" s="467"/>
      <c r="AI16" s="467"/>
      <c r="AJ16" s="467"/>
      <c r="AK16" s="467"/>
      <c r="AL16" s="467"/>
      <c r="AM16" s="467"/>
      <c r="AN16" s="467"/>
      <c r="AO16" s="467"/>
      <c r="AP16" s="467"/>
      <c r="AQ16" s="467"/>
      <c r="AR16" s="467"/>
      <c r="AS16" s="467"/>
      <c r="AT16" s="467"/>
      <c r="AU16" s="467"/>
      <c r="AV16" s="467"/>
      <c r="AW16" s="467"/>
      <c r="AX16" s="467"/>
      <c r="AY16" s="467"/>
      <c r="AZ16" s="919"/>
      <c r="BA16" s="1114" t="s">
        <v>13</v>
      </c>
      <c r="BB16" s="624" t="s">
        <v>14</v>
      </c>
      <c r="BC16" s="87" t="s">
        <v>35</v>
      </c>
      <c r="BD16" s="83" t="s">
        <v>35</v>
      </c>
      <c r="BE16" s="83" t="s">
        <v>35</v>
      </c>
      <c r="BF16" s="83" t="s">
        <v>35</v>
      </c>
      <c r="BG16" s="78" t="s">
        <v>35</v>
      </c>
      <c r="BH16" s="87" t="s">
        <v>35</v>
      </c>
      <c r="BI16" s="83" t="s">
        <v>35</v>
      </c>
      <c r="BJ16" s="83" t="s">
        <v>35</v>
      </c>
      <c r="BK16" s="83" t="s">
        <v>35</v>
      </c>
      <c r="BL16" s="78" t="s">
        <v>35</v>
      </c>
      <c r="BM16" s="87" t="s">
        <v>35</v>
      </c>
      <c r="BN16" s="83" t="s">
        <v>35</v>
      </c>
      <c r="BO16" s="83" t="s">
        <v>35</v>
      </c>
      <c r="BP16" s="83" t="s">
        <v>35</v>
      </c>
      <c r="BQ16" s="78" t="s">
        <v>35</v>
      </c>
      <c r="BR16" s="87" t="s">
        <v>35</v>
      </c>
      <c r="BS16" s="83" t="s">
        <v>35</v>
      </c>
      <c r="BT16" s="83" t="s">
        <v>35</v>
      </c>
      <c r="BU16" s="83" t="s">
        <v>35</v>
      </c>
      <c r="BV16" s="83" t="s">
        <v>35</v>
      </c>
      <c r="BW16" s="83" t="s">
        <v>35</v>
      </c>
      <c r="BX16" s="83" t="s">
        <v>35</v>
      </c>
      <c r="BY16" s="71" t="s">
        <v>35</v>
      </c>
      <c r="BZ16" s="71" t="s">
        <v>35</v>
      </c>
      <c r="CA16" s="71" t="s">
        <v>35</v>
      </c>
      <c r="CB16" s="71" t="s">
        <v>35</v>
      </c>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530" customFormat="true" ht="15" customHeight="true" x14ac:dyDescent="0.2">
      <c r="A17" s="1087"/>
      <c r="B17" s="408" t="s">
        <v>51</v>
      </c>
      <c r="C17" s="151">
        <v>70.194827653338592</v>
      </c>
      <c r="D17" s="150">
        <v>64.011873116227193</v>
      </c>
      <c r="E17" s="150">
        <v>55.911398108516877</v>
      </c>
      <c r="F17" s="150">
        <v>35.755980796681854</v>
      </c>
      <c r="G17" s="149">
        <v>10.704045474492363</v>
      </c>
      <c r="H17" s="148">
        <v>57.173967206198618</v>
      </c>
      <c r="I17" s="150">
        <v>25.684379471212488</v>
      </c>
      <c r="J17" s="150">
        <v>9.0458821356354608</v>
      </c>
      <c r="K17" s="150">
        <v>6.5212907475597461</v>
      </c>
      <c r="L17" s="147">
        <v>2.823238899264501</v>
      </c>
      <c r="M17" s="151">
        <v>70.419132710614178</v>
      </c>
      <c r="N17" s="150">
        <v>68.821572430927176</v>
      </c>
      <c r="O17" s="150">
        <v>61.886834350190767</v>
      </c>
      <c r="P17" s="150">
        <v>53.259992883909376</v>
      </c>
      <c r="Q17" s="149">
        <v>39.852709755433494</v>
      </c>
      <c r="R17" s="148">
        <v>59.495999336200768</v>
      </c>
      <c r="S17" s="150">
        <v>34.230626365021585</v>
      </c>
      <c r="T17" s="150">
        <v>31.172660409228193</v>
      </c>
      <c r="U17" s="150">
        <v>54.12826891489523</v>
      </c>
      <c r="V17" s="150">
        <v>0.15130412685861436</v>
      </c>
      <c r="W17" s="150">
        <v>23.92531602209931</v>
      </c>
      <c r="X17" s="150">
        <v>52.261733886458536</v>
      </c>
      <c r="Y17" s="150">
        <v>19.8261668429986</v>
      </c>
      <c r="Z17" s="150">
        <v>29.762851614079871</v>
      </c>
      <c r="AA17" s="150">
        <v>52.149369802487755</v>
      </c>
      <c r="AB17" s="147">
        <v>75.21827221127613</v>
      </c>
      <c r="AC17" s="467"/>
      <c r="AD17" s="467"/>
      <c r="AE17" s="467"/>
      <c r="AF17" s="467"/>
      <c r="AG17" s="467"/>
      <c r="AH17" s="467"/>
      <c r="AI17" s="467"/>
      <c r="AJ17" s="467"/>
      <c r="AK17" s="467"/>
      <c r="AL17" s="467"/>
      <c r="AM17" s="467"/>
      <c r="AN17" s="467"/>
      <c r="AO17" s="467"/>
      <c r="AP17" s="467"/>
      <c r="AQ17" s="467"/>
      <c r="AR17" s="467"/>
      <c r="AS17" s="467"/>
      <c r="AT17" s="467"/>
      <c r="AU17" s="467"/>
      <c r="AV17" s="467"/>
      <c r="AW17" s="467"/>
      <c r="AX17" s="467"/>
      <c r="AY17" s="467"/>
      <c r="AZ17" s="919"/>
      <c r="BA17" s="1115"/>
      <c r="BB17" s="622" t="s">
        <v>51</v>
      </c>
      <c r="BC17" s="86" t="s">
        <v>35</v>
      </c>
      <c r="BD17" s="82" t="s">
        <v>35</v>
      </c>
      <c r="BE17" s="82" t="s">
        <v>35</v>
      </c>
      <c r="BF17" s="82" t="s">
        <v>35</v>
      </c>
      <c r="BG17" s="77" t="s">
        <v>35</v>
      </c>
      <c r="BH17" s="86" t="s">
        <v>35</v>
      </c>
      <c r="BI17" s="82" t="s">
        <v>35</v>
      </c>
      <c r="BJ17" s="82" t="s">
        <v>35</v>
      </c>
      <c r="BK17" s="82" t="s">
        <v>35</v>
      </c>
      <c r="BL17" s="77" t="s">
        <v>35</v>
      </c>
      <c r="BM17" s="86" t="s">
        <v>35</v>
      </c>
      <c r="BN17" s="82" t="s">
        <v>35</v>
      </c>
      <c r="BO17" s="82" t="s">
        <v>35</v>
      </c>
      <c r="BP17" s="82" t="s">
        <v>35</v>
      </c>
      <c r="BQ17" s="77" t="s">
        <v>35</v>
      </c>
      <c r="BR17" s="86" t="s">
        <v>35</v>
      </c>
      <c r="BS17" s="82" t="s">
        <v>35</v>
      </c>
      <c r="BT17" s="82" t="s">
        <v>35</v>
      </c>
      <c r="BU17" s="82" t="s">
        <v>35</v>
      </c>
      <c r="BV17" s="82" t="s">
        <v>35</v>
      </c>
      <c r="BW17" s="82" t="s">
        <v>35</v>
      </c>
      <c r="BX17" s="82" t="s">
        <v>35</v>
      </c>
      <c r="BY17" s="70" t="s">
        <v>35</v>
      </c>
      <c r="BZ17" s="70" t="s">
        <v>35</v>
      </c>
      <c r="CA17" s="70" t="s">
        <v>35</v>
      </c>
      <c r="CB17" s="70" t="s">
        <v>35</v>
      </c>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530" customFormat="true" ht="15" customHeight="true" x14ac:dyDescent="0.2">
      <c r="A18" s="1087" t="s">
        <v>60</v>
      </c>
      <c r="B18" s="408" t="s">
        <v>15</v>
      </c>
      <c r="C18" s="151">
        <f>C16*'DHS11'!C23/100</f>
        <v>20.686671559644605</v>
      </c>
      <c r="D18" s="150">
        <f>D16*'DHS11'!D23/100</f>
        <v>24.924717614883804</v>
      </c>
      <c r="E18" s="150">
        <f>E16*'DHS11'!E23/100</f>
        <v>33.393246270733613</v>
      </c>
      <c r="F18" s="150">
        <f>F16*'DHS11'!F23/100</f>
        <v>52.924687696241101</v>
      </c>
      <c r="G18" s="149">
        <f>G16*'DHS11'!G23/100</f>
        <v>86.758785688023494</v>
      </c>
      <c r="H18" s="148">
        <f>H16*'DHS11'!H23/100</f>
        <v>36.211321885339324</v>
      </c>
      <c r="I18" s="150">
        <f>I16*'DHS11'!I23/100</f>
        <v>66.525985106195947</v>
      </c>
      <c r="J18" s="150">
        <f>J16*'DHS11'!J23/100</f>
        <v>85.208621308229098</v>
      </c>
      <c r="K18" s="150">
        <f>K16*'DHS11'!K23/100</f>
        <v>92.627476346411896</v>
      </c>
      <c r="L18" s="147">
        <f>L16*'DHS11'!L23/100</f>
        <v>96.619448665749928</v>
      </c>
      <c r="M18" s="151">
        <f>M16*'DHS11'!M23/100</f>
        <v>19.150877349465098</v>
      </c>
      <c r="N18" s="150">
        <f>N16*'DHS11'!N23/100</f>
        <v>19.571494358176057</v>
      </c>
      <c r="O18" s="150">
        <f>O16*'DHS11'!O23/100</f>
        <v>26.230023563058207</v>
      </c>
      <c r="P18" s="150">
        <f>P16*'DHS11'!P23/100</f>
        <v>33.135472806650036</v>
      </c>
      <c r="Q18" s="149">
        <f>Q16*'DHS11'!Q23/100</f>
        <v>47.866951937967805</v>
      </c>
      <c r="R18" s="148">
        <f>R16*'DHS11'!R23/100</f>
        <v>32.286518212177874</v>
      </c>
      <c r="S18" s="150">
        <f>S16*'DHS11'!S23/100</f>
        <v>53.946396194607807</v>
      </c>
      <c r="T18" s="150">
        <f>T16*'DHS11'!T23/100</f>
        <v>56.536889549550736</v>
      </c>
      <c r="U18" s="150">
        <f>U16*'DHS11'!U23/100</f>
        <v>37.89194111435021</v>
      </c>
      <c r="V18" s="150">
        <f>V16*'DHS11'!V23/100</f>
        <v>99.478761218003655</v>
      </c>
      <c r="W18" s="150">
        <f>W16*'DHS11'!W23/100</f>
        <v>72.519060235307691</v>
      </c>
      <c r="X18" s="150">
        <f>X16*'DHS11'!X23/100</f>
        <v>39.50198389130896</v>
      </c>
      <c r="Y18" s="150">
        <f>Y16*'DHS11'!Y23/100</f>
        <v>72.83391331822348</v>
      </c>
      <c r="Z18" s="150">
        <f>Z16*'DHS11'!Z23/100</f>
        <v>56.750025971165229</v>
      </c>
      <c r="AA18" s="150">
        <f>AA16*'DHS11'!AA23/100</f>
        <v>36.761717091136191</v>
      </c>
      <c r="AB18" s="147">
        <f>AB16*'DHS11'!AB23/100</f>
        <v>21.039516704466578</v>
      </c>
      <c r="AC18" s="467"/>
      <c r="AD18" s="467"/>
      <c r="AE18" s="467"/>
      <c r="AF18" s="467"/>
      <c r="AG18" s="467"/>
      <c r="AH18" s="467"/>
      <c r="AI18" s="467"/>
      <c r="AJ18" s="467"/>
      <c r="AK18" s="467"/>
      <c r="AL18" s="467"/>
      <c r="AM18" s="467"/>
      <c r="AN18" s="467"/>
      <c r="AO18" s="467"/>
      <c r="AP18" s="467"/>
      <c r="AQ18" s="467"/>
      <c r="AR18" s="467"/>
      <c r="AS18" s="467"/>
      <c r="AT18" s="467"/>
      <c r="AU18" s="467"/>
      <c r="AV18" s="467"/>
      <c r="AW18" s="467"/>
      <c r="AX18" s="467"/>
      <c r="AY18" s="467"/>
      <c r="AZ18" s="919"/>
      <c r="BA18" s="1115" t="s">
        <v>60</v>
      </c>
      <c r="BB18" s="622" t="s">
        <v>15</v>
      </c>
      <c r="BC18" s="86" t="s">
        <v>35</v>
      </c>
      <c r="BD18" s="82" t="s">
        <v>35</v>
      </c>
      <c r="BE18" s="82" t="s">
        <v>35</v>
      </c>
      <c r="BF18" s="82" t="s">
        <v>35</v>
      </c>
      <c r="BG18" s="77" t="s">
        <v>35</v>
      </c>
      <c r="BH18" s="86" t="s">
        <v>35</v>
      </c>
      <c r="BI18" s="82" t="s">
        <v>35</v>
      </c>
      <c r="BJ18" s="82" t="s">
        <v>35</v>
      </c>
      <c r="BK18" s="82" t="s">
        <v>35</v>
      </c>
      <c r="BL18" s="77" t="s">
        <v>35</v>
      </c>
      <c r="BM18" s="86" t="s">
        <v>35</v>
      </c>
      <c r="BN18" s="82" t="s">
        <v>35</v>
      </c>
      <c r="BO18" s="82" t="s">
        <v>35</v>
      </c>
      <c r="BP18" s="82" t="s">
        <v>35</v>
      </c>
      <c r="BQ18" s="77" t="s">
        <v>35</v>
      </c>
      <c r="BR18" s="86" t="s">
        <v>35</v>
      </c>
      <c r="BS18" s="82" t="s">
        <v>35</v>
      </c>
      <c r="BT18" s="82" t="s">
        <v>35</v>
      </c>
      <c r="BU18" s="82" t="s">
        <v>35</v>
      </c>
      <c r="BV18" s="82" t="s">
        <v>35</v>
      </c>
      <c r="BW18" s="82" t="s">
        <v>35</v>
      </c>
      <c r="BX18" s="82" t="s">
        <v>35</v>
      </c>
      <c r="BY18" s="70" t="s">
        <v>35</v>
      </c>
      <c r="BZ18" s="70" t="s">
        <v>35</v>
      </c>
      <c r="CA18" s="70" t="s">
        <v>35</v>
      </c>
      <c r="CB18" s="70" t="s">
        <v>35</v>
      </c>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530" customFormat="true" ht="15" customHeight="true" x14ac:dyDescent="0.2">
      <c r="A19" s="1087"/>
      <c r="B19" s="408" t="s">
        <v>16</v>
      </c>
      <c r="C19" s="151">
        <f>C16*'DHS11'!C22/100</f>
        <v>9.1185007870167869</v>
      </c>
      <c r="D19" s="150">
        <f>D16*'DHS11'!D22/100</f>
        <v>11.063409268888925</v>
      </c>
      <c r="E19" s="150">
        <f>E16*'DHS11'!E22/100</f>
        <v>10.695355620749469</v>
      </c>
      <c r="F19" s="150">
        <f>F16*'DHS11'!F22/100</f>
        <v>11.319331507077036</v>
      </c>
      <c r="G19" s="149">
        <f>G16*'DHS11'!G22/100</f>
        <v>2.5371688374841126</v>
      </c>
      <c r="H19" s="148">
        <f>H16*'DHS11'!H22/100</f>
        <v>6.6147109084620785</v>
      </c>
      <c r="I19" s="150">
        <f>I16*'DHS11'!I22/100</f>
        <v>7.7896354225916697</v>
      </c>
      <c r="J19" s="150">
        <f>J16*'DHS11'!J22/100</f>
        <v>5.7454965561353815</v>
      </c>
      <c r="K19" s="150">
        <f>K16*'DHS11'!K22/100</f>
        <v>0.85123290602834911</v>
      </c>
      <c r="L19" s="147">
        <f>L16*'DHS11'!L22/100</f>
        <v>0.55731243498552108</v>
      </c>
      <c r="M19" s="151">
        <f>M16*'DHS11'!M22/100</f>
        <v>10.429989939920699</v>
      </c>
      <c r="N19" s="150">
        <f>N16*'DHS11'!N22/100</f>
        <v>11.606933210896834</v>
      </c>
      <c r="O19" s="150">
        <f>O16*'DHS11'!O22/100</f>
        <v>11.88314208675124</v>
      </c>
      <c r="P19" s="150">
        <f>P16*'DHS11'!P22/100</f>
        <v>13.604534309440556</v>
      </c>
      <c r="Q19" s="149">
        <f>Q16*'DHS11'!Q22/100</f>
        <v>12.28033830659875</v>
      </c>
      <c r="R19" s="148">
        <f>R16*'DHS11'!R22/100</f>
        <v>8.2174824516214056</v>
      </c>
      <c r="S19" s="150">
        <f>S16*'DHS11'!S22/100</f>
        <v>11.82297744037059</v>
      </c>
      <c r="T19" s="150">
        <f>T16*'DHS11'!T22/100</f>
        <v>12.290450041221227</v>
      </c>
      <c r="U19" s="150">
        <f>U16*'DHS11'!U22/100</f>
        <v>7.9797899707545072</v>
      </c>
      <c r="V19" s="150">
        <f>V16*'DHS11'!V22/100</f>
        <v>0.36993465513772533</v>
      </c>
      <c r="W19" s="150">
        <f>W16*'DHS11'!W22/100</f>
        <v>3.5556237425930473</v>
      </c>
      <c r="X19" s="150">
        <f>X16*'DHS11'!X22/100</f>
        <v>8.2362822222325818</v>
      </c>
      <c r="Y19" s="150">
        <f>Y16*'DHS11'!Y22/100</f>
        <v>7.3399198387779778</v>
      </c>
      <c r="Z19" s="150">
        <f>Z16*'DHS11'!Z22/100</f>
        <v>13.487122414755142</v>
      </c>
      <c r="AA19" s="150">
        <f>AA16*'DHS11'!AA22/100</f>
        <v>11.088913106376067</v>
      </c>
      <c r="AB19" s="147">
        <f>AB16*'DHS11'!AB22/100</f>
        <v>3.7422110842574865</v>
      </c>
      <c r="AC19" s="467"/>
      <c r="AD19" s="467"/>
      <c r="AE19" s="467"/>
      <c r="AF19" s="467"/>
      <c r="AG19" s="467"/>
      <c r="AH19" s="467"/>
      <c r="AI19" s="467"/>
      <c r="AJ19" s="467"/>
      <c r="AK19" s="467"/>
      <c r="AL19" s="467"/>
      <c r="AM19" s="467"/>
      <c r="AN19" s="467"/>
      <c r="AO19" s="467"/>
      <c r="AP19" s="467"/>
      <c r="AQ19" s="467"/>
      <c r="AR19" s="467"/>
      <c r="AS19" s="467"/>
      <c r="AT19" s="467"/>
      <c r="AU19" s="467"/>
      <c r="AV19" s="467"/>
      <c r="AW19" s="467"/>
      <c r="AX19" s="467"/>
      <c r="AY19" s="467"/>
      <c r="AZ19" s="919"/>
      <c r="BA19" s="1115"/>
      <c r="BB19" s="622" t="s">
        <v>16</v>
      </c>
      <c r="BC19" s="86" t="s">
        <v>35</v>
      </c>
      <c r="BD19" s="82" t="s">
        <v>35</v>
      </c>
      <c r="BE19" s="82" t="s">
        <v>35</v>
      </c>
      <c r="BF19" s="82" t="s">
        <v>35</v>
      </c>
      <c r="BG19" s="77" t="s">
        <v>35</v>
      </c>
      <c r="BH19" s="86" t="s">
        <v>35</v>
      </c>
      <c r="BI19" s="82" t="s">
        <v>35</v>
      </c>
      <c r="BJ19" s="82" t="s">
        <v>35</v>
      </c>
      <c r="BK19" s="82" t="s">
        <v>35</v>
      </c>
      <c r="BL19" s="77" t="s">
        <v>35</v>
      </c>
      <c r="BM19" s="86" t="s">
        <v>35</v>
      </c>
      <c r="BN19" s="82" t="s">
        <v>35</v>
      </c>
      <c r="BO19" s="82" t="s">
        <v>35</v>
      </c>
      <c r="BP19" s="82" t="s">
        <v>35</v>
      </c>
      <c r="BQ19" s="77" t="s">
        <v>35</v>
      </c>
      <c r="BR19" s="86" t="s">
        <v>35</v>
      </c>
      <c r="BS19" s="82" t="s">
        <v>35</v>
      </c>
      <c r="BT19" s="82" t="s">
        <v>35</v>
      </c>
      <c r="BU19" s="82" t="s">
        <v>35</v>
      </c>
      <c r="BV19" s="82" t="s">
        <v>35</v>
      </c>
      <c r="BW19" s="82" t="s">
        <v>35</v>
      </c>
      <c r="BX19" s="82" t="s">
        <v>35</v>
      </c>
      <c r="BY19" s="70" t="s">
        <v>35</v>
      </c>
      <c r="BZ19" s="70" t="s">
        <v>35</v>
      </c>
      <c r="CA19" s="70" t="s">
        <v>35</v>
      </c>
      <c r="CB19" s="70" t="s">
        <v>35</v>
      </c>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530" customFormat="true" ht="15" customHeight="true" x14ac:dyDescent="0.2">
      <c r="A20" s="1087"/>
      <c r="B20" s="408" t="s">
        <v>22</v>
      </c>
      <c r="C20" s="151">
        <f>100-(C18+C19+C21)</f>
        <v>54.861136570921765</v>
      </c>
      <c r="D20" s="150">
        <f t="shared" ref="D20:AB20" si="0">100-(D18+D19+D21)</f>
        <v>48.968079712516783</v>
      </c>
      <c r="E20" s="150">
        <f t="shared" si="0"/>
        <v>43.567853813158607</v>
      </c>
      <c r="F20" s="150">
        <f t="shared" si="0"/>
        <v>29.243546126129672</v>
      </c>
      <c r="G20" s="149">
        <f t="shared" si="0"/>
        <v>9.5904617157383996</v>
      </c>
      <c r="H20" s="148">
        <f t="shared" si="0"/>
        <v>42.988312363951643</v>
      </c>
      <c r="I20" s="150">
        <f t="shared" si="0"/>
        <v>20.72534146888664</v>
      </c>
      <c r="J20" s="150">
        <f t="shared" si="0"/>
        <v>8.9933113075357198</v>
      </c>
      <c r="K20" s="150">
        <f t="shared" si="0"/>
        <v>6.4161457704656328</v>
      </c>
      <c r="L20" s="147">
        <f t="shared" si="0"/>
        <v>2.8232388992645525</v>
      </c>
      <c r="M20" s="151">
        <f t="shared" si="0"/>
        <v>57.098902486189502</v>
      </c>
      <c r="N20" s="150">
        <f t="shared" si="0"/>
        <v>51.625928770200304</v>
      </c>
      <c r="O20" s="150">
        <f t="shared" si="0"/>
        <v>47.625314469425156</v>
      </c>
      <c r="P20" s="150">
        <f t="shared" si="0"/>
        <v>42.30543343484964</v>
      </c>
      <c r="Q20" s="149">
        <f t="shared" si="0"/>
        <v>31.974713025378136</v>
      </c>
      <c r="R20" s="148">
        <f t="shared" si="0"/>
        <v>46.788287709079562</v>
      </c>
      <c r="S20" s="150">
        <f t="shared" si="0"/>
        <v>28.36987607976873</v>
      </c>
      <c r="T20" s="150">
        <f t="shared" si="0"/>
        <v>28.380467516185391</v>
      </c>
      <c r="U20" s="150">
        <f t="shared" si="0"/>
        <v>27.576907753392163</v>
      </c>
      <c r="V20" s="150">
        <f t="shared" si="0"/>
        <v>0.15130412685861927</v>
      </c>
      <c r="W20" s="150">
        <f t="shared" si="0"/>
        <v>22.697934174379157</v>
      </c>
      <c r="X20" s="150">
        <f t="shared" si="0"/>
        <v>43.447133214911759</v>
      </c>
      <c r="Y20" s="150">
        <f t="shared" si="0"/>
        <v>12.182516689138524</v>
      </c>
      <c r="Z20" s="150">
        <f t="shared" si="0"/>
        <v>25.672808423315317</v>
      </c>
      <c r="AA20" s="150">
        <f t="shared" si="0"/>
        <v>24.398733796390047</v>
      </c>
      <c r="AB20" s="147">
        <f t="shared" si="0"/>
        <v>65.573332273684557</v>
      </c>
      <c r="AC20" s="467"/>
      <c r="AD20" s="467"/>
      <c r="AE20" s="467"/>
      <c r="AF20" s="467"/>
      <c r="AG20" s="467"/>
      <c r="AH20" s="467"/>
      <c r="AI20" s="467"/>
      <c r="AJ20" s="467"/>
      <c r="AK20" s="467"/>
      <c r="AL20" s="467"/>
      <c r="AM20" s="467"/>
      <c r="AN20" s="467"/>
      <c r="AO20" s="467"/>
      <c r="AP20" s="467"/>
      <c r="AQ20" s="467"/>
      <c r="AR20" s="467"/>
      <c r="AS20" s="467"/>
      <c r="AT20" s="467"/>
      <c r="AU20" s="467"/>
      <c r="AV20" s="467"/>
      <c r="AW20" s="467"/>
      <c r="AX20" s="467"/>
      <c r="AY20" s="467"/>
      <c r="AZ20" s="919"/>
      <c r="BA20" s="1115"/>
      <c r="BB20" s="622" t="s">
        <v>22</v>
      </c>
      <c r="BC20" s="86" t="s">
        <v>35</v>
      </c>
      <c r="BD20" s="82" t="s">
        <v>35</v>
      </c>
      <c r="BE20" s="82" t="s">
        <v>35</v>
      </c>
      <c r="BF20" s="82" t="s">
        <v>35</v>
      </c>
      <c r="BG20" s="77" t="s">
        <v>35</v>
      </c>
      <c r="BH20" s="86" t="s">
        <v>35</v>
      </c>
      <c r="BI20" s="82" t="s">
        <v>35</v>
      </c>
      <c r="BJ20" s="82" t="s">
        <v>35</v>
      </c>
      <c r="BK20" s="82" t="s">
        <v>35</v>
      </c>
      <c r="BL20" s="77" t="s">
        <v>35</v>
      </c>
      <c r="BM20" s="86" t="s">
        <v>35</v>
      </c>
      <c r="BN20" s="82" t="s">
        <v>35</v>
      </c>
      <c r="BO20" s="82" t="s">
        <v>35</v>
      </c>
      <c r="BP20" s="82" t="s">
        <v>35</v>
      </c>
      <c r="BQ20" s="77" t="s">
        <v>35</v>
      </c>
      <c r="BR20" s="86" t="s">
        <v>35</v>
      </c>
      <c r="BS20" s="82" t="s">
        <v>35</v>
      </c>
      <c r="BT20" s="82" t="s">
        <v>35</v>
      </c>
      <c r="BU20" s="82" t="s">
        <v>35</v>
      </c>
      <c r="BV20" s="82" t="s">
        <v>35</v>
      </c>
      <c r="BW20" s="82" t="s">
        <v>35</v>
      </c>
      <c r="BX20" s="82" t="s">
        <v>35</v>
      </c>
      <c r="BY20" s="70" t="s">
        <v>35</v>
      </c>
      <c r="BZ20" s="70" t="s">
        <v>35</v>
      </c>
      <c r="CA20" s="70" t="s">
        <v>35</v>
      </c>
      <c r="CB20" s="70" t="s">
        <v>35</v>
      </c>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530" customFormat="true" ht="15" customHeight="true" x14ac:dyDescent="0.2">
      <c r="A21" s="1087"/>
      <c r="B21" s="408" t="s">
        <v>17</v>
      </c>
      <c r="C21" s="151">
        <f t="shared" ref="C21:AB21" si="1">C67</f>
        <v>15.333691082416841</v>
      </c>
      <c r="D21" s="150">
        <f t="shared" si="1"/>
        <v>15.043793403710485</v>
      </c>
      <c r="E21" s="150">
        <f t="shared" si="1"/>
        <v>12.343544295358313</v>
      </c>
      <c r="F21" s="150">
        <f t="shared" si="1"/>
        <v>6.5124346705521932</v>
      </c>
      <c r="G21" s="149">
        <f t="shared" si="1"/>
        <v>1.113583758753995</v>
      </c>
      <c r="H21" s="148">
        <f t="shared" si="1"/>
        <v>14.185654842246953</v>
      </c>
      <c r="I21" s="150">
        <f t="shared" si="1"/>
        <v>4.9590380023257445</v>
      </c>
      <c r="J21" s="150">
        <f t="shared" si="1"/>
        <v>5.2570828099798794E-2</v>
      </c>
      <c r="K21" s="150">
        <f t="shared" si="1"/>
        <v>0.10514497709412081</v>
      </c>
      <c r="L21" s="147">
        <f t="shared" si="1"/>
        <v>0</v>
      </c>
      <c r="M21" s="151">
        <f t="shared" si="1"/>
        <v>13.320230224424698</v>
      </c>
      <c r="N21" s="150">
        <f t="shared" si="1"/>
        <v>17.195643660726802</v>
      </c>
      <c r="O21" s="150">
        <f t="shared" si="1"/>
        <v>14.261519880765396</v>
      </c>
      <c r="P21" s="150">
        <f t="shared" si="1"/>
        <v>10.954559449059767</v>
      </c>
      <c r="Q21" s="149">
        <f t="shared" si="1"/>
        <v>7.8779967300553091</v>
      </c>
      <c r="R21" s="148">
        <f t="shared" si="1"/>
        <v>12.707711627121155</v>
      </c>
      <c r="S21" s="150">
        <f t="shared" si="1"/>
        <v>5.860750285252883</v>
      </c>
      <c r="T21" s="150">
        <f t="shared" si="1"/>
        <v>2.7921928930426376</v>
      </c>
      <c r="U21" s="150">
        <f t="shared" si="1"/>
        <v>26.551361161503113</v>
      </c>
      <c r="V21" s="150">
        <f t="shared" si="1"/>
        <v>0</v>
      </c>
      <c r="W21" s="150">
        <f t="shared" si="1"/>
        <v>1.2273818477201097</v>
      </c>
      <c r="X21" s="150">
        <f t="shared" si="1"/>
        <v>8.8146006715466996</v>
      </c>
      <c r="Y21" s="150">
        <f t="shared" si="1"/>
        <v>7.6436501538600279</v>
      </c>
      <c r="Z21" s="150">
        <f t="shared" si="1"/>
        <v>4.0900431907643187</v>
      </c>
      <c r="AA21" s="150">
        <f t="shared" si="1"/>
        <v>27.7506360060977</v>
      </c>
      <c r="AB21" s="147">
        <f t="shared" si="1"/>
        <v>9.6449399375913796</v>
      </c>
      <c r="AC21" s="467"/>
      <c r="AD21" s="467"/>
      <c r="AE21" s="467"/>
      <c r="AF21" s="467"/>
      <c r="AG21" s="467"/>
      <c r="AH21" s="467"/>
      <c r="AI21" s="467"/>
      <c r="AJ21" s="467"/>
      <c r="AK21" s="467"/>
      <c r="AL21" s="467"/>
      <c r="AM21" s="467"/>
      <c r="AN21" s="467"/>
      <c r="AO21" s="467"/>
      <c r="AP21" s="467"/>
      <c r="AQ21" s="467"/>
      <c r="AR21" s="467"/>
      <c r="AS21" s="467"/>
      <c r="AT21" s="467"/>
      <c r="AU21" s="467"/>
      <c r="AV21" s="467"/>
      <c r="AW21" s="467"/>
      <c r="AX21" s="467"/>
      <c r="AY21" s="467"/>
      <c r="AZ21" s="919"/>
      <c r="BA21" s="1115"/>
      <c r="BB21" s="622" t="s">
        <v>17</v>
      </c>
      <c r="BC21" s="86" t="s">
        <v>35</v>
      </c>
      <c r="BD21" s="82" t="s">
        <v>35</v>
      </c>
      <c r="BE21" s="82" t="s">
        <v>35</v>
      </c>
      <c r="BF21" s="82" t="s">
        <v>35</v>
      </c>
      <c r="BG21" s="77" t="s">
        <v>35</v>
      </c>
      <c r="BH21" s="86" t="s">
        <v>35</v>
      </c>
      <c r="BI21" s="82" t="s">
        <v>35</v>
      </c>
      <c r="BJ21" s="82" t="s">
        <v>35</v>
      </c>
      <c r="BK21" s="82" t="s">
        <v>35</v>
      </c>
      <c r="BL21" s="77" t="s">
        <v>35</v>
      </c>
      <c r="BM21" s="86" t="s">
        <v>35</v>
      </c>
      <c r="BN21" s="82" t="s">
        <v>35</v>
      </c>
      <c r="BO21" s="82" t="s">
        <v>35</v>
      </c>
      <c r="BP21" s="82" t="s">
        <v>35</v>
      </c>
      <c r="BQ21" s="77" t="s">
        <v>35</v>
      </c>
      <c r="BR21" s="86" t="s">
        <v>35</v>
      </c>
      <c r="BS21" s="82" t="s">
        <v>35</v>
      </c>
      <c r="BT21" s="82" t="s">
        <v>35</v>
      </c>
      <c r="BU21" s="82" t="s">
        <v>35</v>
      </c>
      <c r="BV21" s="82" t="s">
        <v>35</v>
      </c>
      <c r="BW21" s="82" t="s">
        <v>35</v>
      </c>
      <c r="BX21" s="82" t="s">
        <v>35</v>
      </c>
      <c r="BY21" s="70" t="s">
        <v>35</v>
      </c>
      <c r="BZ21" s="70" t="s">
        <v>35</v>
      </c>
      <c r="CA21" s="70" t="s">
        <v>35</v>
      </c>
      <c r="CB21" s="70" t="s">
        <v>35</v>
      </c>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530" customFormat="true" ht="15" customHeight="true" x14ac:dyDescent="0.2">
      <c r="A22" s="1087" t="s">
        <v>54</v>
      </c>
      <c r="B22" s="408" t="s">
        <v>49</v>
      </c>
      <c r="C22" s="102" t="s">
        <v>35</v>
      </c>
      <c r="D22" s="99" t="s">
        <v>35</v>
      </c>
      <c r="E22" s="99" t="s">
        <v>35</v>
      </c>
      <c r="F22" s="99" t="s">
        <v>35</v>
      </c>
      <c r="G22" s="96" t="s">
        <v>35</v>
      </c>
      <c r="H22" s="93" t="s">
        <v>35</v>
      </c>
      <c r="I22" s="99" t="s">
        <v>35</v>
      </c>
      <c r="J22" s="99" t="s">
        <v>35</v>
      </c>
      <c r="K22" s="99" t="s">
        <v>35</v>
      </c>
      <c r="L22" s="90" t="s">
        <v>35</v>
      </c>
      <c r="M22" s="102" t="s">
        <v>35</v>
      </c>
      <c r="N22" s="99" t="s">
        <v>35</v>
      </c>
      <c r="O22" s="99" t="s">
        <v>35</v>
      </c>
      <c r="P22" s="99" t="s">
        <v>35</v>
      </c>
      <c r="Q22" s="96" t="s">
        <v>35</v>
      </c>
      <c r="R22" s="93" t="s">
        <v>35</v>
      </c>
      <c r="S22" s="99" t="s">
        <v>35</v>
      </c>
      <c r="T22" s="99" t="s">
        <v>35</v>
      </c>
      <c r="U22" s="99" t="s">
        <v>35</v>
      </c>
      <c r="V22" s="99" t="s">
        <v>35</v>
      </c>
      <c r="W22" s="99" t="s">
        <v>35</v>
      </c>
      <c r="X22" s="99" t="s">
        <v>35</v>
      </c>
      <c r="Y22" s="99" t="s">
        <v>35</v>
      </c>
      <c r="Z22" s="99" t="s">
        <v>35</v>
      </c>
      <c r="AA22" s="99" t="s">
        <v>35</v>
      </c>
      <c r="AB22" s="90" t="s">
        <v>35</v>
      </c>
      <c r="AC22" s="467"/>
      <c r="AD22" s="467"/>
      <c r="AE22" s="467"/>
      <c r="AF22" s="467"/>
      <c r="AG22" s="467"/>
      <c r="AH22" s="467"/>
      <c r="AI22" s="467"/>
      <c r="AJ22" s="467"/>
      <c r="AK22" s="467"/>
      <c r="AL22" s="467"/>
      <c r="AM22" s="467"/>
      <c r="AN22" s="467"/>
      <c r="AO22" s="467"/>
      <c r="AP22" s="467"/>
      <c r="AQ22" s="467"/>
      <c r="AR22" s="467"/>
      <c r="AS22" s="467"/>
      <c r="AT22" s="467"/>
      <c r="AU22" s="467"/>
      <c r="AV22" s="467"/>
      <c r="AW22" s="467"/>
      <c r="AX22" s="467"/>
      <c r="AY22" s="467"/>
      <c r="AZ22" s="919"/>
      <c r="BA22" s="1115" t="s">
        <v>54</v>
      </c>
      <c r="BB22" s="622" t="s">
        <v>49</v>
      </c>
      <c r="BC22" s="86" t="s">
        <v>35</v>
      </c>
      <c r="BD22" s="82" t="s">
        <v>35</v>
      </c>
      <c r="BE22" s="82" t="s">
        <v>35</v>
      </c>
      <c r="BF22" s="82" t="s">
        <v>35</v>
      </c>
      <c r="BG22" s="77" t="s">
        <v>35</v>
      </c>
      <c r="BH22" s="86" t="s">
        <v>35</v>
      </c>
      <c r="BI22" s="82" t="s">
        <v>35</v>
      </c>
      <c r="BJ22" s="82" t="s">
        <v>35</v>
      </c>
      <c r="BK22" s="82" t="s">
        <v>35</v>
      </c>
      <c r="BL22" s="77" t="s">
        <v>35</v>
      </c>
      <c r="BM22" s="86" t="s">
        <v>35</v>
      </c>
      <c r="BN22" s="82" t="s">
        <v>35</v>
      </c>
      <c r="BO22" s="82" t="s">
        <v>35</v>
      </c>
      <c r="BP22" s="82" t="s">
        <v>35</v>
      </c>
      <c r="BQ22" s="77" t="s">
        <v>35</v>
      </c>
      <c r="BR22" s="86" t="s">
        <v>35</v>
      </c>
      <c r="BS22" s="82" t="s">
        <v>35</v>
      </c>
      <c r="BT22" s="82" t="s">
        <v>35</v>
      </c>
      <c r="BU22" s="82" t="s">
        <v>35</v>
      </c>
      <c r="BV22" s="82" t="s">
        <v>35</v>
      </c>
      <c r="BW22" s="82" t="s">
        <v>35</v>
      </c>
      <c r="BX22" s="82" t="s">
        <v>35</v>
      </c>
      <c r="BY22" s="70" t="s">
        <v>35</v>
      </c>
      <c r="BZ22" s="70" t="s">
        <v>35</v>
      </c>
      <c r="CA22" s="70" t="s">
        <v>35</v>
      </c>
      <c r="CB22" s="70" t="s">
        <v>35</v>
      </c>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530" customFormat="true" ht="15" customHeight="true" x14ac:dyDescent="0.2">
      <c r="A23" s="1088"/>
      <c r="B23" s="409" t="s">
        <v>48</v>
      </c>
      <c r="C23" s="101" t="s">
        <v>35</v>
      </c>
      <c r="D23" s="98" t="s">
        <v>35</v>
      </c>
      <c r="E23" s="98" t="s">
        <v>35</v>
      </c>
      <c r="F23" s="98" t="s">
        <v>35</v>
      </c>
      <c r="G23" s="95" t="s">
        <v>35</v>
      </c>
      <c r="H23" s="92" t="s">
        <v>35</v>
      </c>
      <c r="I23" s="98" t="s">
        <v>35</v>
      </c>
      <c r="J23" s="98" t="s">
        <v>35</v>
      </c>
      <c r="K23" s="98" t="s">
        <v>35</v>
      </c>
      <c r="L23" s="89" t="s">
        <v>35</v>
      </c>
      <c r="M23" s="101" t="s">
        <v>35</v>
      </c>
      <c r="N23" s="98" t="s">
        <v>35</v>
      </c>
      <c r="O23" s="98" t="s">
        <v>35</v>
      </c>
      <c r="P23" s="98" t="s">
        <v>35</v>
      </c>
      <c r="Q23" s="95" t="s">
        <v>35</v>
      </c>
      <c r="R23" s="92" t="s">
        <v>35</v>
      </c>
      <c r="S23" s="98" t="s">
        <v>35</v>
      </c>
      <c r="T23" s="98" t="s">
        <v>35</v>
      </c>
      <c r="U23" s="98" t="s">
        <v>35</v>
      </c>
      <c r="V23" s="98" t="s">
        <v>35</v>
      </c>
      <c r="W23" s="98" t="s">
        <v>35</v>
      </c>
      <c r="X23" s="98" t="s">
        <v>35</v>
      </c>
      <c r="Y23" s="98" t="s">
        <v>35</v>
      </c>
      <c r="Z23" s="98" t="s">
        <v>35</v>
      </c>
      <c r="AA23" s="98" t="s">
        <v>35</v>
      </c>
      <c r="AB23" s="89" t="s">
        <v>35</v>
      </c>
      <c r="AC23" s="467"/>
      <c r="AD23" s="467"/>
      <c r="AE23" s="467"/>
      <c r="AF23" s="467"/>
      <c r="AG23" s="467"/>
      <c r="AH23" s="467"/>
      <c r="AI23" s="467"/>
      <c r="AJ23" s="467"/>
      <c r="AK23" s="467"/>
      <c r="AL23" s="467"/>
      <c r="AM23" s="467"/>
      <c r="AN23" s="467"/>
      <c r="AO23" s="467"/>
      <c r="AP23" s="467"/>
      <c r="AQ23" s="467"/>
      <c r="AR23" s="467"/>
      <c r="AS23" s="467"/>
      <c r="AT23" s="467"/>
      <c r="AU23" s="467"/>
      <c r="AV23" s="467"/>
      <c r="AW23" s="467"/>
      <c r="AX23" s="467"/>
      <c r="AY23" s="467"/>
      <c r="AZ23" s="919"/>
      <c r="BA23" s="1117"/>
      <c r="BB23" s="623" t="s">
        <v>48</v>
      </c>
      <c r="BC23" s="85" t="s">
        <v>35</v>
      </c>
      <c r="BD23" s="81" t="s">
        <v>35</v>
      </c>
      <c r="BE23" s="81" t="s">
        <v>35</v>
      </c>
      <c r="BF23" s="81" t="s">
        <v>35</v>
      </c>
      <c r="BG23" s="76" t="s">
        <v>35</v>
      </c>
      <c r="BH23" s="85" t="s">
        <v>35</v>
      </c>
      <c r="BI23" s="81" t="s">
        <v>35</v>
      </c>
      <c r="BJ23" s="81" t="s">
        <v>35</v>
      </c>
      <c r="BK23" s="81" t="s">
        <v>35</v>
      </c>
      <c r="BL23" s="76" t="s">
        <v>35</v>
      </c>
      <c r="BM23" s="85" t="s">
        <v>35</v>
      </c>
      <c r="BN23" s="81" t="s">
        <v>35</v>
      </c>
      <c r="BO23" s="81" t="s">
        <v>35</v>
      </c>
      <c r="BP23" s="81" t="s">
        <v>35</v>
      </c>
      <c r="BQ23" s="76" t="s">
        <v>35</v>
      </c>
      <c r="BR23" s="85" t="s">
        <v>35</v>
      </c>
      <c r="BS23" s="81" t="s">
        <v>35</v>
      </c>
      <c r="BT23" s="81" t="s">
        <v>35</v>
      </c>
      <c r="BU23" s="81" t="s">
        <v>35</v>
      </c>
      <c r="BV23" s="81" t="s">
        <v>35</v>
      </c>
      <c r="BW23" s="81" t="s">
        <v>35</v>
      </c>
      <c r="BX23" s="81" t="s">
        <v>35</v>
      </c>
      <c r="BY23" s="69" t="s">
        <v>35</v>
      </c>
      <c r="BZ23" s="69" t="s">
        <v>35</v>
      </c>
      <c r="CA23" s="69" t="s">
        <v>35</v>
      </c>
      <c r="CB23" s="69" t="s">
        <v>35</v>
      </c>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339" customFormat="true" ht="15" hidden="true" customHeight="true" x14ac:dyDescent="0.2">
      <c r="A24" s="1107"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880"/>
      <c r="AD24" s="880"/>
      <c r="AE24" s="880"/>
      <c r="AF24" s="880"/>
      <c r="AG24" s="880"/>
      <c r="AH24" s="880"/>
      <c r="AI24" s="880"/>
      <c r="AJ24" s="880"/>
      <c r="AK24" s="880"/>
      <c r="AL24" s="880"/>
      <c r="AM24" s="880"/>
      <c r="AN24" s="880"/>
      <c r="AO24" s="880"/>
      <c r="AP24" s="880"/>
      <c r="AQ24" s="880"/>
      <c r="AR24" s="880"/>
      <c r="AS24" s="880"/>
      <c r="AT24" s="880"/>
      <c r="AU24" s="880"/>
      <c r="AV24" s="880"/>
      <c r="AW24" s="880"/>
      <c r="AX24" s="880"/>
      <c r="AY24" s="880"/>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08"/>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09"/>
      <c r="B26" s="404" t="s">
        <v>46</v>
      </c>
      <c r="C26" s="422"/>
      <c r="D26" s="423"/>
      <c r="E26" s="423"/>
      <c r="F26" s="423"/>
      <c r="G26" s="424"/>
      <c r="H26" s="425"/>
      <c r="I26" s="423"/>
      <c r="J26" s="423"/>
      <c r="K26" s="423"/>
      <c r="L26" s="426"/>
      <c r="M26" s="422"/>
      <c r="N26" s="423"/>
      <c r="O26" s="423"/>
      <c r="P26" s="423"/>
      <c r="Q26" s="424"/>
      <c r="R26" s="41"/>
      <c r="S26" s="40"/>
      <c r="T26" s="40"/>
      <c r="U26" s="40"/>
      <c r="V26" s="40"/>
      <c r="W26" s="40"/>
      <c r="X26" s="40"/>
      <c r="Y26" s="40"/>
      <c r="Z26" s="40"/>
      <c r="AA26" s="40"/>
      <c r="AB26" s="39"/>
      <c r="AC26" s="880"/>
      <c r="AD26" s="880"/>
      <c r="AE26" s="880"/>
      <c r="AF26" s="880"/>
      <c r="AG26" s="880"/>
      <c r="AH26" s="880"/>
      <c r="AI26" s="880"/>
      <c r="AJ26" s="880"/>
      <c r="AK26" s="880"/>
      <c r="AL26" s="880"/>
      <c r="AM26" s="880"/>
      <c r="AN26" s="880"/>
      <c r="AO26" s="880"/>
      <c r="AP26" s="880"/>
      <c r="AQ26" s="880"/>
      <c r="AR26" s="880"/>
      <c r="AS26" s="880"/>
      <c r="AT26" s="880"/>
      <c r="AU26" s="880"/>
      <c r="AV26" s="880"/>
      <c r="AW26" s="880"/>
      <c r="AX26" s="880"/>
      <c r="AY26" s="880"/>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531" customFormat="true" ht="15" customHeight="true" x14ac:dyDescent="0.2">
      <c r="A27" s="338"/>
      <c r="B27" s="405"/>
      <c r="C27" s="1110" t="s">
        <v>115</v>
      </c>
      <c r="D27" s="1111"/>
      <c r="E27" s="1111"/>
      <c r="F27" s="1111"/>
      <c r="G27" s="1112"/>
      <c r="H27" s="1099" t="s">
        <v>38</v>
      </c>
      <c r="I27" s="1100"/>
      <c r="J27" s="1100"/>
      <c r="K27" s="1100"/>
      <c r="L27" s="1101"/>
      <c r="M27" s="1113" t="s">
        <v>37</v>
      </c>
      <c r="N27" s="1100"/>
      <c r="O27" s="1100"/>
      <c r="P27" s="1100"/>
      <c r="Q27" s="1101"/>
      <c r="R27" s="43" t="s">
        <v>142</v>
      </c>
      <c r="S27" s="456"/>
      <c r="T27" s="456"/>
      <c r="U27" s="456"/>
      <c r="V27" s="456"/>
      <c r="W27" s="456"/>
      <c r="X27" s="456"/>
      <c r="Y27" s="456"/>
      <c r="Z27" s="456"/>
      <c r="AA27" s="456"/>
      <c r="AB27" s="456"/>
      <c r="AC27" s="880"/>
      <c r="AD27" s="880"/>
      <c r="AE27" s="880"/>
      <c r="AF27" s="880"/>
      <c r="AG27" s="880"/>
      <c r="AH27" s="880"/>
      <c r="AI27" s="880"/>
      <c r="AJ27" s="880"/>
      <c r="AK27" s="880"/>
      <c r="AL27" s="880"/>
      <c r="AM27" s="880"/>
      <c r="AN27" s="880"/>
      <c r="AO27" s="880"/>
      <c r="AP27" s="880"/>
      <c r="AQ27" s="880"/>
      <c r="AR27" s="880"/>
      <c r="AS27" s="880"/>
      <c r="AT27" s="880"/>
      <c r="AU27" s="880"/>
      <c r="AV27" s="880"/>
      <c r="AW27" s="880"/>
      <c r="AX27" s="880"/>
      <c r="AY27" s="880"/>
      <c r="AZ27" s="376"/>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04"/>
      <c r="BR27" s="42" t="s">
        <v>142</v>
      </c>
      <c r="BS27" s="456"/>
      <c r="BT27" s="456"/>
      <c r="BU27" s="456"/>
      <c r="BV27" s="456"/>
      <c r="BW27" s="456"/>
      <c r="BX27" s="456"/>
      <c r="BY27" s="45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531"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0" t="s">
        <v>238</v>
      </c>
      <c r="S28" s="634" t="s">
        <v>159</v>
      </c>
      <c r="T28" s="634" t="s">
        <v>160</v>
      </c>
      <c r="U28" s="634" t="s">
        <v>161</v>
      </c>
      <c r="V28" s="634" t="s">
        <v>353</v>
      </c>
      <c r="W28" s="634" t="s">
        <v>354</v>
      </c>
      <c r="X28" s="634" t="s">
        <v>164</v>
      </c>
      <c r="Y28" s="634" t="s">
        <v>165</v>
      </c>
      <c r="Z28" s="634" t="s">
        <v>166</v>
      </c>
      <c r="AA28" s="634" t="s">
        <v>167</v>
      </c>
      <c r="AB28" s="635" t="s">
        <v>168</v>
      </c>
      <c r="AC28" s="880"/>
      <c r="AD28" s="880"/>
      <c r="AE28" s="880"/>
      <c r="AF28" s="880"/>
      <c r="AG28" s="880"/>
      <c r="AH28" s="880"/>
      <c r="AI28" s="880"/>
      <c r="AJ28" s="880"/>
      <c r="AK28" s="880"/>
      <c r="AL28" s="880"/>
      <c r="AM28" s="880"/>
      <c r="AN28" s="880"/>
      <c r="AO28" s="880"/>
      <c r="AP28" s="880"/>
      <c r="AQ28" s="880"/>
      <c r="AR28" s="880"/>
      <c r="AS28" s="880"/>
      <c r="AT28" s="880"/>
      <c r="AU28" s="880"/>
      <c r="AV28" s="880"/>
      <c r="AW28" s="880"/>
      <c r="AX28" s="880"/>
      <c r="AY28" s="880"/>
      <c r="AZ28" s="376"/>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238</v>
      </c>
      <c r="BS28" s="598" t="s">
        <v>159</v>
      </c>
      <c r="BT28" s="598" t="s">
        <v>160</v>
      </c>
      <c r="BU28" s="598" t="s">
        <v>161</v>
      </c>
      <c r="BV28" s="598" t="s">
        <v>353</v>
      </c>
      <c r="BW28" s="598" t="s">
        <v>354</v>
      </c>
      <c r="BX28" s="598" t="s">
        <v>164</v>
      </c>
      <c r="BY28" s="599" t="s">
        <v>165</v>
      </c>
      <c r="BZ28" s="599" t="s">
        <v>166</v>
      </c>
      <c r="CA28" s="599" t="s">
        <v>167</v>
      </c>
      <c r="CB28" s="599" t="s">
        <v>168</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531" customFormat="true" ht="15" customHeight="true" x14ac:dyDescent="0.2">
      <c r="A29" s="1086" t="s">
        <v>57</v>
      </c>
      <c r="B29" s="407" t="s">
        <v>49</v>
      </c>
      <c r="C29" s="156">
        <v>9.0971159328657869</v>
      </c>
      <c r="D29" s="155">
        <v>12.649885733006105</v>
      </c>
      <c r="E29" s="155">
        <v>15.273940889176906</v>
      </c>
      <c r="F29" s="155">
        <v>36.033897598079193</v>
      </c>
      <c r="G29" s="154">
        <v>72.783646631798163</v>
      </c>
      <c r="H29" s="153">
        <v>17.425951261900181</v>
      </c>
      <c r="I29" s="155">
        <v>53.021353921397264</v>
      </c>
      <c r="J29" s="155">
        <v>77.161503092600199</v>
      </c>
      <c r="K29" s="155">
        <v>79.970671630494479</v>
      </c>
      <c r="L29" s="152">
        <v>88.37040011308018</v>
      </c>
      <c r="M29" s="156">
        <v>7.917649601438467</v>
      </c>
      <c r="N29" s="155">
        <v>11.2137926222789</v>
      </c>
      <c r="O29" s="155">
        <v>11.843519483153633</v>
      </c>
      <c r="P29" s="155">
        <v>18.084460253400696</v>
      </c>
      <c r="Q29" s="154">
        <v>24.323130121670729</v>
      </c>
      <c r="R29" s="153">
        <v>17.822170527918953</v>
      </c>
      <c r="S29" s="155">
        <v>38.57030942214238</v>
      </c>
      <c r="T29" s="155">
        <v>28.703506128956164</v>
      </c>
      <c r="U29" s="155">
        <v>7.5254496335301857</v>
      </c>
      <c r="V29" s="155">
        <v>96.857192823114474</v>
      </c>
      <c r="W29" s="155">
        <v>63.94022077106667</v>
      </c>
      <c r="X29" s="155">
        <v>33.363688799870573</v>
      </c>
      <c r="Y29" s="155">
        <v>16.140007996333619</v>
      </c>
      <c r="Z29" s="155">
        <v>41.845391770687797</v>
      </c>
      <c r="AA29" s="155">
        <v>27.933616517517567</v>
      </c>
      <c r="AB29" s="152">
        <v>5.6792759412586316</v>
      </c>
      <c r="AC29" s="880"/>
      <c r="AD29" s="880"/>
      <c r="AE29" s="880"/>
      <c r="AF29" s="880"/>
      <c r="AG29" s="880"/>
      <c r="AH29" s="880"/>
      <c r="AI29" s="880"/>
      <c r="AJ29" s="880"/>
      <c r="AK29" s="880"/>
      <c r="AL29" s="880"/>
      <c r="AM29" s="880"/>
      <c r="AN29" s="880"/>
      <c r="AO29" s="880"/>
      <c r="AP29" s="880"/>
      <c r="AQ29" s="880"/>
      <c r="AR29" s="880"/>
      <c r="AS29" s="880"/>
      <c r="AT29" s="880"/>
      <c r="AU29" s="880"/>
      <c r="AV29" s="880"/>
      <c r="AW29" s="880"/>
      <c r="AX29" s="880"/>
      <c r="AY29" s="880"/>
      <c r="AZ29" s="376"/>
      <c r="BA29" s="1114" t="s">
        <v>57</v>
      </c>
      <c r="BB29" s="624" t="s">
        <v>49</v>
      </c>
      <c r="BC29" s="87" t="s">
        <v>35</v>
      </c>
      <c r="BD29" s="83" t="s">
        <v>35</v>
      </c>
      <c r="BE29" s="83" t="s">
        <v>35</v>
      </c>
      <c r="BF29" s="83" t="s">
        <v>35</v>
      </c>
      <c r="BG29" s="78" t="s">
        <v>35</v>
      </c>
      <c r="BH29" s="87" t="s">
        <v>35</v>
      </c>
      <c r="BI29" s="83" t="s">
        <v>35</v>
      </c>
      <c r="BJ29" s="83" t="s">
        <v>35</v>
      </c>
      <c r="BK29" s="83" t="s">
        <v>35</v>
      </c>
      <c r="BL29" s="78" t="s">
        <v>35</v>
      </c>
      <c r="BM29" s="87" t="s">
        <v>35</v>
      </c>
      <c r="BN29" s="83" t="s">
        <v>35</v>
      </c>
      <c r="BO29" s="83" t="s">
        <v>35</v>
      </c>
      <c r="BP29" s="83" t="s">
        <v>35</v>
      </c>
      <c r="BQ29" s="78" t="s">
        <v>35</v>
      </c>
      <c r="BR29" s="87" t="s">
        <v>35</v>
      </c>
      <c r="BS29" s="83" t="s">
        <v>35</v>
      </c>
      <c r="BT29" s="83" t="s">
        <v>35</v>
      </c>
      <c r="BU29" s="83" t="s">
        <v>35</v>
      </c>
      <c r="BV29" s="83" t="s">
        <v>35</v>
      </c>
      <c r="BW29" s="83" t="s">
        <v>35</v>
      </c>
      <c r="BX29" s="83" t="s">
        <v>35</v>
      </c>
      <c r="BY29" s="71" t="s">
        <v>35</v>
      </c>
      <c r="BZ29" s="71" t="s">
        <v>35</v>
      </c>
      <c r="CA29" s="71" t="s">
        <v>35</v>
      </c>
      <c r="CB29" s="71" t="s">
        <v>35</v>
      </c>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531" customFormat="true" ht="15" customHeight="true" x14ac:dyDescent="0.2">
      <c r="A30" s="1087"/>
      <c r="B30" s="408" t="s">
        <v>48</v>
      </c>
      <c r="C30" s="151">
        <v>90.902884067134266</v>
      </c>
      <c r="D30" s="150">
        <v>87.350114266993913</v>
      </c>
      <c r="E30" s="150">
        <v>84.726059110823044</v>
      </c>
      <c r="F30" s="150">
        <v>63.966102401920608</v>
      </c>
      <c r="G30" s="149">
        <v>27.216353368201613</v>
      </c>
      <c r="H30" s="148">
        <v>82.574048738099847</v>
      </c>
      <c r="I30" s="150">
        <v>46.9786460786028</v>
      </c>
      <c r="J30" s="150">
        <v>22.838496907399836</v>
      </c>
      <c r="K30" s="150">
        <v>20.029328369505475</v>
      </c>
      <c r="L30" s="147">
        <v>11.629599886919753</v>
      </c>
      <c r="M30" s="151">
        <v>92.08235039856153</v>
      </c>
      <c r="N30" s="150">
        <v>88.786207377721098</v>
      </c>
      <c r="O30" s="150">
        <v>88.156480516846386</v>
      </c>
      <c r="P30" s="150">
        <v>81.915539746599293</v>
      </c>
      <c r="Q30" s="149">
        <v>75.676869878329327</v>
      </c>
      <c r="R30" s="148">
        <v>82.177829472081058</v>
      </c>
      <c r="S30" s="150">
        <v>61.429690577857677</v>
      </c>
      <c r="T30" s="150">
        <v>71.29649387104395</v>
      </c>
      <c r="U30" s="150">
        <v>92.474550366469842</v>
      </c>
      <c r="V30" s="150">
        <v>3.1428071768855212</v>
      </c>
      <c r="W30" s="150">
        <v>36.059779228933451</v>
      </c>
      <c r="X30" s="150">
        <v>66.636311200129512</v>
      </c>
      <c r="Y30" s="150">
        <v>83.859992003666463</v>
      </c>
      <c r="Z30" s="150">
        <v>58.154608229312423</v>
      </c>
      <c r="AA30" s="150">
        <v>72.066383482482451</v>
      </c>
      <c r="AB30" s="147">
        <v>94.320724058741334</v>
      </c>
      <c r="AC30" s="880"/>
      <c r="AD30" s="880"/>
      <c r="AE30" s="880"/>
      <c r="AF30" s="880"/>
      <c r="AG30" s="880"/>
      <c r="AH30" s="880"/>
      <c r="AI30" s="880"/>
      <c r="AJ30" s="880"/>
      <c r="AK30" s="880"/>
      <c r="AL30" s="880"/>
      <c r="AM30" s="880"/>
      <c r="AN30" s="880"/>
      <c r="AO30" s="880"/>
      <c r="AP30" s="880"/>
      <c r="AQ30" s="880"/>
      <c r="AR30" s="880"/>
      <c r="AS30" s="880"/>
      <c r="AT30" s="880"/>
      <c r="AU30" s="880"/>
      <c r="AV30" s="880"/>
      <c r="AW30" s="880"/>
      <c r="AX30" s="880"/>
      <c r="AY30" s="880"/>
      <c r="AZ30" s="376"/>
      <c r="BA30" s="1115"/>
      <c r="BB30" s="622" t="s">
        <v>48</v>
      </c>
      <c r="BC30" s="86" t="s">
        <v>35</v>
      </c>
      <c r="BD30" s="82" t="s">
        <v>35</v>
      </c>
      <c r="BE30" s="82" t="s">
        <v>35</v>
      </c>
      <c r="BF30" s="82" t="s">
        <v>35</v>
      </c>
      <c r="BG30" s="77" t="s">
        <v>35</v>
      </c>
      <c r="BH30" s="86" t="s">
        <v>35</v>
      </c>
      <c r="BI30" s="82" t="s">
        <v>35</v>
      </c>
      <c r="BJ30" s="82" t="s">
        <v>35</v>
      </c>
      <c r="BK30" s="82" t="s">
        <v>35</v>
      </c>
      <c r="BL30" s="77" t="s">
        <v>35</v>
      </c>
      <c r="BM30" s="86" t="s">
        <v>35</v>
      </c>
      <c r="BN30" s="82" t="s">
        <v>35</v>
      </c>
      <c r="BO30" s="82" t="s">
        <v>35</v>
      </c>
      <c r="BP30" s="82" t="s">
        <v>35</v>
      </c>
      <c r="BQ30" s="77" t="s">
        <v>35</v>
      </c>
      <c r="BR30" s="86" t="s">
        <v>35</v>
      </c>
      <c r="BS30" s="82" t="s">
        <v>35</v>
      </c>
      <c r="BT30" s="82" t="s">
        <v>35</v>
      </c>
      <c r="BU30" s="82" t="s">
        <v>35</v>
      </c>
      <c r="BV30" s="82" t="s">
        <v>35</v>
      </c>
      <c r="BW30" s="82" t="s">
        <v>35</v>
      </c>
      <c r="BX30" s="82" t="s">
        <v>35</v>
      </c>
      <c r="BY30" s="70" t="s">
        <v>35</v>
      </c>
      <c r="BZ30" s="70" t="s">
        <v>35</v>
      </c>
      <c r="CA30" s="70" t="s">
        <v>35</v>
      </c>
      <c r="CB30" s="70" t="s">
        <v>35</v>
      </c>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338" customFormat="true" ht="15" customHeight="true" x14ac:dyDescent="0.2">
      <c r="A31" s="1087" t="s">
        <v>104</v>
      </c>
      <c r="B31" s="408" t="s">
        <v>49</v>
      </c>
      <c r="C31" s="151">
        <v>0</v>
      </c>
      <c r="D31" s="150">
        <v>4.0331640701854153E-2</v>
      </c>
      <c r="E31" s="150">
        <v>0.60809027992092635</v>
      </c>
      <c r="F31" s="150">
        <v>1.9343403899751206</v>
      </c>
      <c r="G31" s="149">
        <v>31.156556515111099</v>
      </c>
      <c r="H31" s="148">
        <v>0.91630827168598838</v>
      </c>
      <c r="I31" s="150">
        <v>2.5134619801557281</v>
      </c>
      <c r="J31" s="150">
        <v>13.032321718483026</v>
      </c>
      <c r="K31" s="150">
        <v>29.751293603320821</v>
      </c>
      <c r="L31" s="147">
        <v>60.997265763653488</v>
      </c>
      <c r="M31" s="151">
        <v>0</v>
      </c>
      <c r="N31" s="150">
        <v>5.7842870817658841E-2</v>
      </c>
      <c r="O31" s="150">
        <v>0</v>
      </c>
      <c r="P31" s="150">
        <v>0.37587229783117432</v>
      </c>
      <c r="Q31" s="149">
        <v>2.004578331184304</v>
      </c>
      <c r="R31" s="148">
        <v>3.217444384572552</v>
      </c>
      <c r="S31" s="150">
        <v>8.5534608909079779</v>
      </c>
      <c r="T31" s="150">
        <v>3.4588400052216119</v>
      </c>
      <c r="U31" s="150">
        <v>0.13221097204707027</v>
      </c>
      <c r="V31" s="150">
        <v>51.411500157947899</v>
      </c>
      <c r="W31" s="150">
        <v>29.028344532378746</v>
      </c>
      <c r="X31" s="150">
        <v>2.3288838691787141</v>
      </c>
      <c r="Y31" s="150">
        <v>0.51120308256557301</v>
      </c>
      <c r="Z31" s="150">
        <v>6.1232747217463475</v>
      </c>
      <c r="AA31" s="150">
        <v>2.2781874080128679</v>
      </c>
      <c r="AB31" s="147">
        <v>1.6523355402413702</v>
      </c>
      <c r="AC31" s="880"/>
      <c r="AD31" s="880"/>
      <c r="AE31" s="880"/>
      <c r="AF31" s="880"/>
      <c r="AG31" s="880"/>
      <c r="AH31" s="880"/>
      <c r="AI31" s="880"/>
      <c r="AJ31" s="880"/>
      <c r="AK31" s="880"/>
      <c r="AL31" s="880"/>
      <c r="AM31" s="880"/>
      <c r="AN31" s="880"/>
      <c r="AO31" s="880"/>
      <c r="AP31" s="880"/>
      <c r="AQ31" s="880"/>
      <c r="AR31" s="880"/>
      <c r="AS31" s="880"/>
      <c r="AT31" s="880"/>
      <c r="AU31" s="880"/>
      <c r="AV31" s="880"/>
      <c r="AW31" s="880"/>
      <c r="AX31" s="880"/>
      <c r="AY31" s="880"/>
      <c r="AZ31" s="376"/>
      <c r="BA31" s="1115" t="s">
        <v>104</v>
      </c>
      <c r="BB31" s="622" t="s">
        <v>49</v>
      </c>
      <c r="BC31" s="86" t="s">
        <v>35</v>
      </c>
      <c r="BD31" s="82" t="s">
        <v>35</v>
      </c>
      <c r="BE31" s="82" t="s">
        <v>35</v>
      </c>
      <c r="BF31" s="82" t="s">
        <v>35</v>
      </c>
      <c r="BG31" s="77" t="s">
        <v>35</v>
      </c>
      <c r="BH31" s="86" t="s">
        <v>35</v>
      </c>
      <c r="BI31" s="82" t="s">
        <v>35</v>
      </c>
      <c r="BJ31" s="82" t="s">
        <v>35</v>
      </c>
      <c r="BK31" s="82" t="s">
        <v>35</v>
      </c>
      <c r="BL31" s="77" t="s">
        <v>35</v>
      </c>
      <c r="BM31" s="86" t="s">
        <v>35</v>
      </c>
      <c r="BN31" s="82" t="s">
        <v>35</v>
      </c>
      <c r="BO31" s="82" t="s">
        <v>35</v>
      </c>
      <c r="BP31" s="82" t="s">
        <v>35</v>
      </c>
      <c r="BQ31" s="77" t="s">
        <v>35</v>
      </c>
      <c r="BR31" s="86" t="s">
        <v>35</v>
      </c>
      <c r="BS31" s="82" t="s">
        <v>35</v>
      </c>
      <c r="BT31" s="82" t="s">
        <v>35</v>
      </c>
      <c r="BU31" s="82" t="s">
        <v>35</v>
      </c>
      <c r="BV31" s="82" t="s">
        <v>35</v>
      </c>
      <c r="BW31" s="82" t="s">
        <v>35</v>
      </c>
      <c r="BX31" s="82" t="s">
        <v>35</v>
      </c>
      <c r="BY31" s="70" t="s">
        <v>35</v>
      </c>
      <c r="BZ31" s="70" t="s">
        <v>35</v>
      </c>
      <c r="CA31" s="70" t="s">
        <v>35</v>
      </c>
      <c r="CB31" s="70" t="s">
        <v>35</v>
      </c>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338" customFormat="true" ht="15" customHeight="true" x14ac:dyDescent="0.2">
      <c r="A32" s="1087"/>
      <c r="B32" s="408" t="s">
        <v>48</v>
      </c>
      <c r="C32" s="151">
        <v>100</v>
      </c>
      <c r="D32" s="150">
        <v>99.959668359298149</v>
      </c>
      <c r="E32" s="150">
        <v>99.391909720079056</v>
      </c>
      <c r="F32" s="150">
        <v>98.065659610024809</v>
      </c>
      <c r="G32" s="149">
        <v>68.843443484888653</v>
      </c>
      <c r="H32" s="148">
        <v>99.083691728314022</v>
      </c>
      <c r="I32" s="150">
        <v>97.486538019844318</v>
      </c>
      <c r="J32" s="150">
        <v>86.96767828151701</v>
      </c>
      <c r="K32" s="150">
        <v>70.248706396679154</v>
      </c>
      <c r="L32" s="147">
        <v>39.002734236346406</v>
      </c>
      <c r="M32" s="151">
        <v>100</v>
      </c>
      <c r="N32" s="150">
        <v>99.942157129182334</v>
      </c>
      <c r="O32" s="150">
        <v>100</v>
      </c>
      <c r="P32" s="150">
        <v>99.624127702168792</v>
      </c>
      <c r="Q32" s="149">
        <v>97.995421668815723</v>
      </c>
      <c r="R32" s="148">
        <v>96.782555615427484</v>
      </c>
      <c r="S32" s="150">
        <v>91.446539109092029</v>
      </c>
      <c r="T32" s="150">
        <v>96.541159994778354</v>
      </c>
      <c r="U32" s="150">
        <v>99.867789027952924</v>
      </c>
      <c r="V32" s="150">
        <v>48.588499842051981</v>
      </c>
      <c r="W32" s="150">
        <v>70.971655467621375</v>
      </c>
      <c r="X32" s="150">
        <v>97.67111613082136</v>
      </c>
      <c r="Y32" s="150">
        <v>99.488796917434442</v>
      </c>
      <c r="Z32" s="150">
        <v>93.876725278253687</v>
      </c>
      <c r="AA32" s="150">
        <v>97.721812591987103</v>
      </c>
      <c r="AB32" s="147">
        <v>98.347664459758604</v>
      </c>
      <c r="AC32" s="880"/>
      <c r="AD32" s="880"/>
      <c r="AE32" s="880"/>
      <c r="AF32" s="880"/>
      <c r="AG32" s="880"/>
      <c r="AH32" s="880"/>
      <c r="AI32" s="880"/>
      <c r="AJ32" s="880"/>
      <c r="AK32" s="880"/>
      <c r="AL32" s="880"/>
      <c r="AM32" s="880"/>
      <c r="AN32" s="880"/>
      <c r="AO32" s="880"/>
      <c r="AP32" s="880"/>
      <c r="AQ32" s="880"/>
      <c r="AR32" s="880"/>
      <c r="AS32" s="880"/>
      <c r="AT32" s="880"/>
      <c r="AU32" s="880"/>
      <c r="AV32" s="880"/>
      <c r="AW32" s="880"/>
      <c r="AX32" s="880"/>
      <c r="AY32" s="880"/>
      <c r="AZ32" s="376"/>
      <c r="BA32" s="1115"/>
      <c r="BB32" s="622" t="s">
        <v>48</v>
      </c>
      <c r="BC32" s="86" t="s">
        <v>35</v>
      </c>
      <c r="BD32" s="82" t="s">
        <v>35</v>
      </c>
      <c r="BE32" s="82" t="s">
        <v>35</v>
      </c>
      <c r="BF32" s="82" t="s">
        <v>35</v>
      </c>
      <c r="BG32" s="77" t="s">
        <v>35</v>
      </c>
      <c r="BH32" s="86" t="s">
        <v>35</v>
      </c>
      <c r="BI32" s="82" t="s">
        <v>35</v>
      </c>
      <c r="BJ32" s="82" t="s">
        <v>35</v>
      </c>
      <c r="BK32" s="82" t="s">
        <v>35</v>
      </c>
      <c r="BL32" s="77" t="s">
        <v>35</v>
      </c>
      <c r="BM32" s="86" t="s">
        <v>35</v>
      </c>
      <c r="BN32" s="82" t="s">
        <v>35</v>
      </c>
      <c r="BO32" s="82" t="s">
        <v>35</v>
      </c>
      <c r="BP32" s="82" t="s">
        <v>35</v>
      </c>
      <c r="BQ32" s="77" t="s">
        <v>35</v>
      </c>
      <c r="BR32" s="86" t="s">
        <v>35</v>
      </c>
      <c r="BS32" s="82" t="s">
        <v>35</v>
      </c>
      <c r="BT32" s="82" t="s">
        <v>35</v>
      </c>
      <c r="BU32" s="82" t="s">
        <v>35</v>
      </c>
      <c r="BV32" s="82" t="s">
        <v>35</v>
      </c>
      <c r="BW32" s="82" t="s">
        <v>35</v>
      </c>
      <c r="BX32" s="82" t="s">
        <v>35</v>
      </c>
      <c r="BY32" s="70" t="s">
        <v>35</v>
      </c>
      <c r="BZ32" s="70" t="s">
        <v>35</v>
      </c>
      <c r="CA32" s="70" t="s">
        <v>35</v>
      </c>
      <c r="CB32" s="70" t="s">
        <v>35</v>
      </c>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338" customFormat="true" ht="15" customHeight="true" x14ac:dyDescent="0.2">
      <c r="A33" s="1087" t="s">
        <v>105</v>
      </c>
      <c r="B33" s="408" t="s">
        <v>49</v>
      </c>
      <c r="C33" s="102" t="s">
        <v>35</v>
      </c>
      <c r="D33" s="99" t="s">
        <v>35</v>
      </c>
      <c r="E33" s="99" t="s">
        <v>35</v>
      </c>
      <c r="F33" s="99" t="s">
        <v>35</v>
      </c>
      <c r="G33" s="96" t="s">
        <v>35</v>
      </c>
      <c r="H33" s="93" t="s">
        <v>35</v>
      </c>
      <c r="I33" s="99" t="s">
        <v>35</v>
      </c>
      <c r="J33" s="99" t="s">
        <v>35</v>
      </c>
      <c r="K33" s="99" t="s">
        <v>35</v>
      </c>
      <c r="L33" s="90" t="s">
        <v>35</v>
      </c>
      <c r="M33" s="102" t="s">
        <v>35</v>
      </c>
      <c r="N33" s="99" t="s">
        <v>35</v>
      </c>
      <c r="O33" s="99" t="s">
        <v>35</v>
      </c>
      <c r="P33" s="99" t="s">
        <v>35</v>
      </c>
      <c r="Q33" s="96" t="s">
        <v>35</v>
      </c>
      <c r="R33" s="93" t="s">
        <v>35</v>
      </c>
      <c r="S33" s="99" t="s">
        <v>35</v>
      </c>
      <c r="T33" s="99" t="s">
        <v>35</v>
      </c>
      <c r="U33" s="99" t="s">
        <v>35</v>
      </c>
      <c r="V33" s="99" t="s">
        <v>35</v>
      </c>
      <c r="W33" s="99" t="s">
        <v>35</v>
      </c>
      <c r="X33" s="99" t="s">
        <v>35</v>
      </c>
      <c r="Y33" s="99" t="s">
        <v>35</v>
      </c>
      <c r="Z33" s="99" t="s">
        <v>35</v>
      </c>
      <c r="AA33" s="99" t="s">
        <v>35</v>
      </c>
      <c r="AB33" s="90" t="s">
        <v>35</v>
      </c>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75"/>
      <c r="BA33" s="1115" t="s">
        <v>105</v>
      </c>
      <c r="BB33" s="622" t="s">
        <v>49</v>
      </c>
      <c r="BC33" s="86" t="s">
        <v>35</v>
      </c>
      <c r="BD33" s="82" t="s">
        <v>35</v>
      </c>
      <c r="BE33" s="82" t="s">
        <v>35</v>
      </c>
      <c r="BF33" s="82" t="s">
        <v>35</v>
      </c>
      <c r="BG33" s="77" t="s">
        <v>35</v>
      </c>
      <c r="BH33" s="86" t="s">
        <v>35</v>
      </c>
      <c r="BI33" s="82" t="s">
        <v>35</v>
      </c>
      <c r="BJ33" s="82" t="s">
        <v>35</v>
      </c>
      <c r="BK33" s="82" t="s">
        <v>35</v>
      </c>
      <c r="BL33" s="77" t="s">
        <v>35</v>
      </c>
      <c r="BM33" s="86" t="s">
        <v>35</v>
      </c>
      <c r="BN33" s="82" t="s">
        <v>35</v>
      </c>
      <c r="BO33" s="82" t="s">
        <v>35</v>
      </c>
      <c r="BP33" s="82" t="s">
        <v>35</v>
      </c>
      <c r="BQ33" s="77" t="s">
        <v>35</v>
      </c>
      <c r="BR33" s="86" t="s">
        <v>35</v>
      </c>
      <c r="BS33" s="82" t="s">
        <v>35</v>
      </c>
      <c r="BT33" s="82" t="s">
        <v>35</v>
      </c>
      <c r="BU33" s="82" t="s">
        <v>35</v>
      </c>
      <c r="BV33" s="82" t="s">
        <v>35</v>
      </c>
      <c r="BW33" s="82" t="s">
        <v>35</v>
      </c>
      <c r="BX33" s="82" t="s">
        <v>35</v>
      </c>
      <c r="BY33" s="70" t="s">
        <v>35</v>
      </c>
      <c r="BZ33" s="70" t="s">
        <v>35</v>
      </c>
      <c r="CA33" s="70" t="s">
        <v>35</v>
      </c>
      <c r="CB33" s="70" t="s">
        <v>35</v>
      </c>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338" customFormat="true" ht="15" customHeight="true" x14ac:dyDescent="0.2">
      <c r="A34" s="1087"/>
      <c r="B34" s="408" t="s">
        <v>48</v>
      </c>
      <c r="C34" s="102" t="s">
        <v>35</v>
      </c>
      <c r="D34" s="99" t="s">
        <v>35</v>
      </c>
      <c r="E34" s="99" t="s">
        <v>35</v>
      </c>
      <c r="F34" s="99" t="s">
        <v>35</v>
      </c>
      <c r="G34" s="96" t="s">
        <v>35</v>
      </c>
      <c r="H34" s="93" t="s">
        <v>35</v>
      </c>
      <c r="I34" s="99" t="s">
        <v>35</v>
      </c>
      <c r="J34" s="99" t="s">
        <v>35</v>
      </c>
      <c r="K34" s="99" t="s">
        <v>35</v>
      </c>
      <c r="L34" s="90" t="s">
        <v>35</v>
      </c>
      <c r="M34" s="102" t="s">
        <v>35</v>
      </c>
      <c r="N34" s="99" t="s">
        <v>35</v>
      </c>
      <c r="O34" s="99" t="s">
        <v>35</v>
      </c>
      <c r="P34" s="99" t="s">
        <v>35</v>
      </c>
      <c r="Q34" s="96" t="s">
        <v>35</v>
      </c>
      <c r="R34" s="93" t="s">
        <v>35</v>
      </c>
      <c r="S34" s="99" t="s">
        <v>35</v>
      </c>
      <c r="T34" s="99" t="s">
        <v>35</v>
      </c>
      <c r="U34" s="99" t="s">
        <v>35</v>
      </c>
      <c r="V34" s="99" t="s">
        <v>35</v>
      </c>
      <c r="W34" s="99" t="s">
        <v>35</v>
      </c>
      <c r="X34" s="99" t="s">
        <v>35</v>
      </c>
      <c r="Y34" s="99" t="s">
        <v>35</v>
      </c>
      <c r="Z34" s="99" t="s">
        <v>35</v>
      </c>
      <c r="AA34" s="99" t="s">
        <v>35</v>
      </c>
      <c r="AB34" s="90" t="s">
        <v>35</v>
      </c>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75"/>
      <c r="BA34" s="1115"/>
      <c r="BB34" s="622" t="s">
        <v>48</v>
      </c>
      <c r="BC34" s="86" t="s">
        <v>35</v>
      </c>
      <c r="BD34" s="82" t="s">
        <v>35</v>
      </c>
      <c r="BE34" s="82" t="s">
        <v>35</v>
      </c>
      <c r="BF34" s="82" t="s">
        <v>35</v>
      </c>
      <c r="BG34" s="77" t="s">
        <v>35</v>
      </c>
      <c r="BH34" s="86" t="s">
        <v>35</v>
      </c>
      <c r="BI34" s="82" t="s">
        <v>35</v>
      </c>
      <c r="BJ34" s="82" t="s">
        <v>35</v>
      </c>
      <c r="BK34" s="82" t="s">
        <v>35</v>
      </c>
      <c r="BL34" s="77" t="s">
        <v>35</v>
      </c>
      <c r="BM34" s="86" t="s">
        <v>35</v>
      </c>
      <c r="BN34" s="82" t="s">
        <v>35</v>
      </c>
      <c r="BO34" s="82" t="s">
        <v>35</v>
      </c>
      <c r="BP34" s="82" t="s">
        <v>35</v>
      </c>
      <c r="BQ34" s="77" t="s">
        <v>35</v>
      </c>
      <c r="BR34" s="86" t="s">
        <v>35</v>
      </c>
      <c r="BS34" s="82" t="s">
        <v>35</v>
      </c>
      <c r="BT34" s="82" t="s">
        <v>35</v>
      </c>
      <c r="BU34" s="82" t="s">
        <v>35</v>
      </c>
      <c r="BV34" s="82" t="s">
        <v>35</v>
      </c>
      <c r="BW34" s="82" t="s">
        <v>35</v>
      </c>
      <c r="BX34" s="82" t="s">
        <v>35</v>
      </c>
      <c r="BY34" s="70" t="s">
        <v>35</v>
      </c>
      <c r="BZ34" s="70" t="s">
        <v>35</v>
      </c>
      <c r="CA34" s="70" t="s">
        <v>35</v>
      </c>
      <c r="CB34" s="70" t="s">
        <v>35</v>
      </c>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531" customFormat="true" ht="15" customHeight="true" x14ac:dyDescent="0.2">
      <c r="A35" s="1087" t="s">
        <v>55</v>
      </c>
      <c r="B35" s="408" t="s">
        <v>49</v>
      </c>
      <c r="C35" s="102" t="s">
        <v>35</v>
      </c>
      <c r="D35" s="99" t="s">
        <v>35</v>
      </c>
      <c r="E35" s="99" t="s">
        <v>35</v>
      </c>
      <c r="F35" s="99" t="s">
        <v>35</v>
      </c>
      <c r="G35" s="96" t="s">
        <v>35</v>
      </c>
      <c r="H35" s="93" t="s">
        <v>35</v>
      </c>
      <c r="I35" s="99" t="s">
        <v>35</v>
      </c>
      <c r="J35" s="99" t="s">
        <v>35</v>
      </c>
      <c r="K35" s="99" t="s">
        <v>35</v>
      </c>
      <c r="L35" s="90" t="s">
        <v>35</v>
      </c>
      <c r="M35" s="102" t="s">
        <v>35</v>
      </c>
      <c r="N35" s="99" t="s">
        <v>35</v>
      </c>
      <c r="O35" s="99" t="s">
        <v>35</v>
      </c>
      <c r="P35" s="99" t="s">
        <v>35</v>
      </c>
      <c r="Q35" s="96" t="s">
        <v>35</v>
      </c>
      <c r="R35" s="93" t="s">
        <v>35</v>
      </c>
      <c r="S35" s="99" t="s">
        <v>35</v>
      </c>
      <c r="T35" s="99" t="s">
        <v>35</v>
      </c>
      <c r="U35" s="99" t="s">
        <v>35</v>
      </c>
      <c r="V35" s="99" t="s">
        <v>35</v>
      </c>
      <c r="W35" s="99" t="s">
        <v>35</v>
      </c>
      <c r="X35" s="99" t="s">
        <v>35</v>
      </c>
      <c r="Y35" s="99" t="s">
        <v>35</v>
      </c>
      <c r="Z35" s="99" t="s">
        <v>35</v>
      </c>
      <c r="AA35" s="99" t="s">
        <v>35</v>
      </c>
      <c r="AB35" s="90" t="s">
        <v>35</v>
      </c>
      <c r="AC35" s="880"/>
      <c r="AD35" s="880"/>
      <c r="AE35" s="880"/>
      <c r="AF35" s="880"/>
      <c r="AG35" s="880"/>
      <c r="AH35" s="880"/>
      <c r="AI35" s="880"/>
      <c r="AJ35" s="880"/>
      <c r="AK35" s="880"/>
      <c r="AL35" s="880"/>
      <c r="AM35" s="880"/>
      <c r="AN35" s="880"/>
      <c r="AO35" s="880"/>
      <c r="AP35" s="880"/>
      <c r="AQ35" s="880"/>
      <c r="AR35" s="880"/>
      <c r="AS35" s="880"/>
      <c r="AT35" s="880"/>
      <c r="AU35" s="880"/>
      <c r="AV35" s="880"/>
      <c r="AW35" s="880"/>
      <c r="AX35" s="880"/>
      <c r="AY35" s="880"/>
      <c r="AZ35" s="376"/>
      <c r="BA35" s="1115" t="s">
        <v>55</v>
      </c>
      <c r="BB35" s="622" t="s">
        <v>49</v>
      </c>
      <c r="BC35" s="86" t="s">
        <v>35</v>
      </c>
      <c r="BD35" s="82" t="s">
        <v>35</v>
      </c>
      <c r="BE35" s="82" t="s">
        <v>35</v>
      </c>
      <c r="BF35" s="82" t="s">
        <v>35</v>
      </c>
      <c r="BG35" s="77" t="s">
        <v>35</v>
      </c>
      <c r="BH35" s="86" t="s">
        <v>35</v>
      </c>
      <c r="BI35" s="82" t="s">
        <v>35</v>
      </c>
      <c r="BJ35" s="82" t="s">
        <v>35</v>
      </c>
      <c r="BK35" s="82" t="s">
        <v>35</v>
      </c>
      <c r="BL35" s="77" t="s">
        <v>35</v>
      </c>
      <c r="BM35" s="86" t="s">
        <v>35</v>
      </c>
      <c r="BN35" s="82" t="s">
        <v>35</v>
      </c>
      <c r="BO35" s="82" t="s">
        <v>35</v>
      </c>
      <c r="BP35" s="82" t="s">
        <v>35</v>
      </c>
      <c r="BQ35" s="77" t="s">
        <v>35</v>
      </c>
      <c r="BR35" s="86" t="s">
        <v>35</v>
      </c>
      <c r="BS35" s="82" t="s">
        <v>35</v>
      </c>
      <c r="BT35" s="82" t="s">
        <v>35</v>
      </c>
      <c r="BU35" s="82" t="s">
        <v>35</v>
      </c>
      <c r="BV35" s="82" t="s">
        <v>35</v>
      </c>
      <c r="BW35" s="82" t="s">
        <v>35</v>
      </c>
      <c r="BX35" s="82" t="s">
        <v>35</v>
      </c>
      <c r="BY35" s="70" t="s">
        <v>35</v>
      </c>
      <c r="BZ35" s="70" t="s">
        <v>35</v>
      </c>
      <c r="CA35" s="70" t="s">
        <v>35</v>
      </c>
      <c r="CB35" s="70" t="s">
        <v>35</v>
      </c>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531" customFormat="true" ht="15" customHeight="true" x14ac:dyDescent="0.2">
      <c r="A36" s="1087"/>
      <c r="B36" s="408" t="s">
        <v>48</v>
      </c>
      <c r="C36" s="102" t="s">
        <v>35</v>
      </c>
      <c r="D36" s="99" t="s">
        <v>35</v>
      </c>
      <c r="E36" s="99" t="s">
        <v>35</v>
      </c>
      <c r="F36" s="99" t="s">
        <v>35</v>
      </c>
      <c r="G36" s="96" t="s">
        <v>35</v>
      </c>
      <c r="H36" s="93" t="s">
        <v>35</v>
      </c>
      <c r="I36" s="99" t="s">
        <v>35</v>
      </c>
      <c r="J36" s="99" t="s">
        <v>35</v>
      </c>
      <c r="K36" s="99" t="s">
        <v>35</v>
      </c>
      <c r="L36" s="90" t="s">
        <v>35</v>
      </c>
      <c r="M36" s="102" t="s">
        <v>35</v>
      </c>
      <c r="N36" s="99" t="s">
        <v>35</v>
      </c>
      <c r="O36" s="99" t="s">
        <v>35</v>
      </c>
      <c r="P36" s="99" t="s">
        <v>35</v>
      </c>
      <c r="Q36" s="96" t="s">
        <v>35</v>
      </c>
      <c r="R36" s="93" t="s">
        <v>35</v>
      </c>
      <c r="S36" s="99" t="s">
        <v>35</v>
      </c>
      <c r="T36" s="99" t="s">
        <v>35</v>
      </c>
      <c r="U36" s="99" t="s">
        <v>35</v>
      </c>
      <c r="V36" s="99" t="s">
        <v>35</v>
      </c>
      <c r="W36" s="99" t="s">
        <v>35</v>
      </c>
      <c r="X36" s="99" t="s">
        <v>35</v>
      </c>
      <c r="Y36" s="99" t="s">
        <v>35</v>
      </c>
      <c r="Z36" s="99" t="s">
        <v>35</v>
      </c>
      <c r="AA36" s="99" t="s">
        <v>35</v>
      </c>
      <c r="AB36" s="90" t="s">
        <v>35</v>
      </c>
      <c r="AC36" s="880"/>
      <c r="AD36" s="880"/>
      <c r="AE36" s="880"/>
      <c r="AF36" s="880"/>
      <c r="AG36" s="880"/>
      <c r="AH36" s="880"/>
      <c r="AI36" s="880"/>
      <c r="AJ36" s="880"/>
      <c r="AK36" s="880"/>
      <c r="AL36" s="880"/>
      <c r="AM36" s="880"/>
      <c r="AN36" s="880"/>
      <c r="AO36" s="880"/>
      <c r="AP36" s="880"/>
      <c r="AQ36" s="880"/>
      <c r="AR36" s="880"/>
      <c r="AS36" s="880"/>
      <c r="AT36" s="880"/>
      <c r="AU36" s="880"/>
      <c r="AV36" s="880"/>
      <c r="AW36" s="880"/>
      <c r="AX36" s="880"/>
      <c r="AY36" s="880"/>
      <c r="AZ36" s="376"/>
      <c r="BA36" s="1115"/>
      <c r="BB36" s="622" t="s">
        <v>48</v>
      </c>
      <c r="BC36" s="86" t="s">
        <v>35</v>
      </c>
      <c r="BD36" s="82" t="s">
        <v>35</v>
      </c>
      <c r="BE36" s="82" t="s">
        <v>35</v>
      </c>
      <c r="BF36" s="82" t="s">
        <v>35</v>
      </c>
      <c r="BG36" s="77" t="s">
        <v>35</v>
      </c>
      <c r="BH36" s="86" t="s">
        <v>35</v>
      </c>
      <c r="BI36" s="82" t="s">
        <v>35</v>
      </c>
      <c r="BJ36" s="82" t="s">
        <v>35</v>
      </c>
      <c r="BK36" s="82" t="s">
        <v>35</v>
      </c>
      <c r="BL36" s="77" t="s">
        <v>35</v>
      </c>
      <c r="BM36" s="86" t="s">
        <v>35</v>
      </c>
      <c r="BN36" s="82" t="s">
        <v>35</v>
      </c>
      <c r="BO36" s="82" t="s">
        <v>35</v>
      </c>
      <c r="BP36" s="82" t="s">
        <v>35</v>
      </c>
      <c r="BQ36" s="77" t="s">
        <v>35</v>
      </c>
      <c r="BR36" s="86" t="s">
        <v>35</v>
      </c>
      <c r="BS36" s="82" t="s">
        <v>35</v>
      </c>
      <c r="BT36" s="82" t="s">
        <v>35</v>
      </c>
      <c r="BU36" s="82" t="s">
        <v>35</v>
      </c>
      <c r="BV36" s="82" t="s">
        <v>35</v>
      </c>
      <c r="BW36" s="82" t="s">
        <v>35</v>
      </c>
      <c r="BX36" s="82" t="s">
        <v>35</v>
      </c>
      <c r="BY36" s="70" t="s">
        <v>35</v>
      </c>
      <c r="BZ36" s="70" t="s">
        <v>35</v>
      </c>
      <c r="CA36" s="70" t="s">
        <v>35</v>
      </c>
      <c r="CB36" s="70" t="s">
        <v>35</v>
      </c>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531" customFormat="true" ht="15" customHeight="true" x14ac:dyDescent="0.2">
      <c r="A37" s="1087" t="s">
        <v>169</v>
      </c>
      <c r="B37" s="408" t="s">
        <v>49</v>
      </c>
      <c r="C37" s="102" t="s">
        <v>35</v>
      </c>
      <c r="D37" s="99" t="s">
        <v>35</v>
      </c>
      <c r="E37" s="99" t="s">
        <v>35</v>
      </c>
      <c r="F37" s="99" t="s">
        <v>35</v>
      </c>
      <c r="G37" s="96" t="s">
        <v>35</v>
      </c>
      <c r="H37" s="93" t="s">
        <v>35</v>
      </c>
      <c r="I37" s="99" t="s">
        <v>35</v>
      </c>
      <c r="J37" s="99" t="s">
        <v>35</v>
      </c>
      <c r="K37" s="99" t="s">
        <v>35</v>
      </c>
      <c r="L37" s="90" t="s">
        <v>35</v>
      </c>
      <c r="M37" s="102" t="s">
        <v>35</v>
      </c>
      <c r="N37" s="99" t="s">
        <v>35</v>
      </c>
      <c r="O37" s="99" t="s">
        <v>35</v>
      </c>
      <c r="P37" s="99" t="s">
        <v>35</v>
      </c>
      <c r="Q37" s="96" t="s">
        <v>35</v>
      </c>
      <c r="R37" s="93" t="s">
        <v>35</v>
      </c>
      <c r="S37" s="99" t="s">
        <v>35</v>
      </c>
      <c r="T37" s="99" t="s">
        <v>35</v>
      </c>
      <c r="U37" s="99" t="s">
        <v>35</v>
      </c>
      <c r="V37" s="99" t="s">
        <v>35</v>
      </c>
      <c r="W37" s="99" t="s">
        <v>35</v>
      </c>
      <c r="X37" s="99" t="s">
        <v>35</v>
      </c>
      <c r="Y37" s="99" t="s">
        <v>35</v>
      </c>
      <c r="Z37" s="99" t="s">
        <v>35</v>
      </c>
      <c r="AA37" s="99" t="s">
        <v>35</v>
      </c>
      <c r="AB37" s="90" t="s">
        <v>35</v>
      </c>
      <c r="AC37" s="880"/>
      <c r="AD37" s="880"/>
      <c r="AE37" s="880"/>
      <c r="AF37" s="880"/>
      <c r="AG37" s="880"/>
      <c r="AH37" s="880"/>
      <c r="AI37" s="880"/>
      <c r="AJ37" s="880"/>
      <c r="AK37" s="880"/>
      <c r="AL37" s="880"/>
      <c r="AM37" s="880"/>
      <c r="AN37" s="880"/>
      <c r="AO37" s="880"/>
      <c r="AP37" s="880"/>
      <c r="AQ37" s="880"/>
      <c r="AR37" s="880"/>
      <c r="AS37" s="880"/>
      <c r="AT37" s="880"/>
      <c r="AU37" s="880"/>
      <c r="AV37" s="880"/>
      <c r="AW37" s="880"/>
      <c r="AX37" s="880"/>
      <c r="AY37" s="880"/>
      <c r="AZ37" s="376"/>
      <c r="BA37" s="1115" t="s">
        <v>126</v>
      </c>
      <c r="BB37" s="622" t="s">
        <v>49</v>
      </c>
      <c r="BC37" s="86" t="s">
        <v>35</v>
      </c>
      <c r="BD37" s="82" t="s">
        <v>35</v>
      </c>
      <c r="BE37" s="82" t="s">
        <v>35</v>
      </c>
      <c r="BF37" s="82" t="s">
        <v>35</v>
      </c>
      <c r="BG37" s="77" t="s">
        <v>35</v>
      </c>
      <c r="BH37" s="86" t="s">
        <v>35</v>
      </c>
      <c r="BI37" s="82" t="s">
        <v>35</v>
      </c>
      <c r="BJ37" s="82" t="s">
        <v>35</v>
      </c>
      <c r="BK37" s="82" t="s">
        <v>35</v>
      </c>
      <c r="BL37" s="77" t="s">
        <v>35</v>
      </c>
      <c r="BM37" s="86" t="s">
        <v>35</v>
      </c>
      <c r="BN37" s="82" t="s">
        <v>35</v>
      </c>
      <c r="BO37" s="82" t="s">
        <v>35</v>
      </c>
      <c r="BP37" s="82" t="s">
        <v>35</v>
      </c>
      <c r="BQ37" s="77" t="s">
        <v>35</v>
      </c>
      <c r="BR37" s="86" t="s">
        <v>35</v>
      </c>
      <c r="BS37" s="82" t="s">
        <v>35</v>
      </c>
      <c r="BT37" s="82" t="s">
        <v>35</v>
      </c>
      <c r="BU37" s="82" t="s">
        <v>35</v>
      </c>
      <c r="BV37" s="82" t="s">
        <v>35</v>
      </c>
      <c r="BW37" s="82" t="s">
        <v>35</v>
      </c>
      <c r="BX37" s="82" t="s">
        <v>35</v>
      </c>
      <c r="BY37" s="70" t="s">
        <v>35</v>
      </c>
      <c r="BZ37" s="70" t="s">
        <v>35</v>
      </c>
      <c r="CA37" s="70" t="s">
        <v>35</v>
      </c>
      <c r="CB37" s="70" t="s">
        <v>35</v>
      </c>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531" customFormat="true" ht="15" customHeight="true" x14ac:dyDescent="0.2">
      <c r="A38" s="1087"/>
      <c r="B38" s="408" t="s">
        <v>48</v>
      </c>
      <c r="C38" s="102" t="s">
        <v>35</v>
      </c>
      <c r="D38" s="99" t="s">
        <v>35</v>
      </c>
      <c r="E38" s="99" t="s">
        <v>35</v>
      </c>
      <c r="F38" s="99" t="s">
        <v>35</v>
      </c>
      <c r="G38" s="96" t="s">
        <v>35</v>
      </c>
      <c r="H38" s="93" t="s">
        <v>35</v>
      </c>
      <c r="I38" s="99" t="s">
        <v>35</v>
      </c>
      <c r="J38" s="99" t="s">
        <v>35</v>
      </c>
      <c r="K38" s="99" t="s">
        <v>35</v>
      </c>
      <c r="L38" s="90" t="s">
        <v>35</v>
      </c>
      <c r="M38" s="102" t="s">
        <v>35</v>
      </c>
      <c r="N38" s="99" t="s">
        <v>35</v>
      </c>
      <c r="O38" s="99" t="s">
        <v>35</v>
      </c>
      <c r="P38" s="99" t="s">
        <v>35</v>
      </c>
      <c r="Q38" s="96" t="s">
        <v>35</v>
      </c>
      <c r="R38" s="93" t="s">
        <v>35</v>
      </c>
      <c r="S38" s="99" t="s">
        <v>35</v>
      </c>
      <c r="T38" s="99" t="s">
        <v>35</v>
      </c>
      <c r="U38" s="99" t="s">
        <v>35</v>
      </c>
      <c r="V38" s="99" t="s">
        <v>35</v>
      </c>
      <c r="W38" s="99" t="s">
        <v>35</v>
      </c>
      <c r="X38" s="99" t="s">
        <v>35</v>
      </c>
      <c r="Y38" s="99" t="s">
        <v>35</v>
      </c>
      <c r="Z38" s="99" t="s">
        <v>35</v>
      </c>
      <c r="AA38" s="99" t="s">
        <v>35</v>
      </c>
      <c r="AB38" s="90" t="s">
        <v>35</v>
      </c>
      <c r="AC38" s="880"/>
      <c r="AD38" s="880"/>
      <c r="AE38" s="880"/>
      <c r="AF38" s="880"/>
      <c r="AG38" s="880"/>
      <c r="AH38" s="880"/>
      <c r="AI38" s="880"/>
      <c r="AJ38" s="880"/>
      <c r="AK38" s="880"/>
      <c r="AL38" s="880"/>
      <c r="AM38" s="880"/>
      <c r="AN38" s="880"/>
      <c r="AO38" s="880"/>
      <c r="AP38" s="880"/>
      <c r="AQ38" s="880"/>
      <c r="AR38" s="880"/>
      <c r="AS38" s="880"/>
      <c r="AT38" s="880"/>
      <c r="AU38" s="880"/>
      <c r="AV38" s="880"/>
      <c r="AW38" s="880"/>
      <c r="AX38" s="880"/>
      <c r="AY38" s="880"/>
      <c r="AZ38" s="376"/>
      <c r="BA38" s="1115"/>
      <c r="BB38" s="622" t="s">
        <v>48</v>
      </c>
      <c r="BC38" s="86" t="s">
        <v>35</v>
      </c>
      <c r="BD38" s="82" t="s">
        <v>35</v>
      </c>
      <c r="BE38" s="82" t="s">
        <v>35</v>
      </c>
      <c r="BF38" s="82" t="s">
        <v>35</v>
      </c>
      <c r="BG38" s="77" t="s">
        <v>35</v>
      </c>
      <c r="BH38" s="86" t="s">
        <v>35</v>
      </c>
      <c r="BI38" s="82" t="s">
        <v>35</v>
      </c>
      <c r="BJ38" s="82" t="s">
        <v>35</v>
      </c>
      <c r="BK38" s="82" t="s">
        <v>35</v>
      </c>
      <c r="BL38" s="77" t="s">
        <v>35</v>
      </c>
      <c r="BM38" s="86" t="s">
        <v>35</v>
      </c>
      <c r="BN38" s="82" t="s">
        <v>35</v>
      </c>
      <c r="BO38" s="82" t="s">
        <v>35</v>
      </c>
      <c r="BP38" s="82" t="s">
        <v>35</v>
      </c>
      <c r="BQ38" s="77" t="s">
        <v>35</v>
      </c>
      <c r="BR38" s="86" t="s">
        <v>35</v>
      </c>
      <c r="BS38" s="82" t="s">
        <v>35</v>
      </c>
      <c r="BT38" s="82" t="s">
        <v>35</v>
      </c>
      <c r="BU38" s="82" t="s">
        <v>35</v>
      </c>
      <c r="BV38" s="82" t="s">
        <v>35</v>
      </c>
      <c r="BW38" s="82" t="s">
        <v>35</v>
      </c>
      <c r="BX38" s="82" t="s">
        <v>35</v>
      </c>
      <c r="BY38" s="70" t="s">
        <v>35</v>
      </c>
      <c r="BZ38" s="70" t="s">
        <v>35</v>
      </c>
      <c r="CA38" s="70" t="s">
        <v>35</v>
      </c>
      <c r="CB38" s="70" t="s">
        <v>35</v>
      </c>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338" customFormat="true" ht="15" customHeight="true" x14ac:dyDescent="0.2">
      <c r="A39" s="1087" t="s">
        <v>123</v>
      </c>
      <c r="B39" s="408" t="s">
        <v>49</v>
      </c>
      <c r="C39" s="102" t="s">
        <v>35</v>
      </c>
      <c r="D39" s="99" t="s">
        <v>35</v>
      </c>
      <c r="E39" s="99" t="s">
        <v>35</v>
      </c>
      <c r="F39" s="99" t="s">
        <v>35</v>
      </c>
      <c r="G39" s="96" t="s">
        <v>35</v>
      </c>
      <c r="H39" s="93" t="s">
        <v>35</v>
      </c>
      <c r="I39" s="99" t="s">
        <v>35</v>
      </c>
      <c r="J39" s="99" t="s">
        <v>35</v>
      </c>
      <c r="K39" s="99" t="s">
        <v>35</v>
      </c>
      <c r="L39" s="90" t="s">
        <v>35</v>
      </c>
      <c r="M39" s="102" t="s">
        <v>35</v>
      </c>
      <c r="N39" s="99" t="s">
        <v>35</v>
      </c>
      <c r="O39" s="99" t="s">
        <v>35</v>
      </c>
      <c r="P39" s="99" t="s">
        <v>35</v>
      </c>
      <c r="Q39" s="96" t="s">
        <v>35</v>
      </c>
      <c r="R39" s="93" t="s">
        <v>35</v>
      </c>
      <c r="S39" s="99" t="s">
        <v>35</v>
      </c>
      <c r="T39" s="99" t="s">
        <v>35</v>
      </c>
      <c r="U39" s="99" t="s">
        <v>35</v>
      </c>
      <c r="V39" s="99" t="s">
        <v>35</v>
      </c>
      <c r="W39" s="99" t="s">
        <v>35</v>
      </c>
      <c r="X39" s="99" t="s">
        <v>35</v>
      </c>
      <c r="Y39" s="99" t="s">
        <v>35</v>
      </c>
      <c r="Z39" s="99" t="s">
        <v>35</v>
      </c>
      <c r="AA39" s="99" t="s">
        <v>35</v>
      </c>
      <c r="AB39" s="90"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102" t="s">
        <v>35</v>
      </c>
      <c r="D40" s="99" t="s">
        <v>35</v>
      </c>
      <c r="E40" s="99" t="s">
        <v>35</v>
      </c>
      <c r="F40" s="99" t="s">
        <v>35</v>
      </c>
      <c r="G40" s="96" t="s">
        <v>35</v>
      </c>
      <c r="H40" s="93" t="s">
        <v>35</v>
      </c>
      <c r="I40" s="99" t="s">
        <v>35</v>
      </c>
      <c r="J40" s="99" t="s">
        <v>35</v>
      </c>
      <c r="K40" s="99" t="s">
        <v>35</v>
      </c>
      <c r="L40" s="90" t="s">
        <v>35</v>
      </c>
      <c r="M40" s="102" t="s">
        <v>35</v>
      </c>
      <c r="N40" s="99" t="s">
        <v>35</v>
      </c>
      <c r="O40" s="99" t="s">
        <v>35</v>
      </c>
      <c r="P40" s="99" t="s">
        <v>35</v>
      </c>
      <c r="Q40" s="96" t="s">
        <v>35</v>
      </c>
      <c r="R40" s="93" t="s">
        <v>35</v>
      </c>
      <c r="S40" s="99" t="s">
        <v>35</v>
      </c>
      <c r="T40" s="99" t="s">
        <v>35</v>
      </c>
      <c r="U40" s="99" t="s">
        <v>35</v>
      </c>
      <c r="V40" s="99" t="s">
        <v>35</v>
      </c>
      <c r="W40" s="99" t="s">
        <v>35</v>
      </c>
      <c r="X40" s="99" t="s">
        <v>35</v>
      </c>
      <c r="Y40" s="99" t="s">
        <v>35</v>
      </c>
      <c r="Z40" s="99" t="s">
        <v>35</v>
      </c>
      <c r="AA40" s="99" t="s">
        <v>35</v>
      </c>
      <c r="AB40" s="90"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531" customFormat="true" ht="15" customHeight="true" x14ac:dyDescent="0.2">
      <c r="A41" s="1087" t="s">
        <v>56</v>
      </c>
      <c r="B41" s="408" t="s">
        <v>49</v>
      </c>
      <c r="C41" s="102" t="s">
        <v>35</v>
      </c>
      <c r="D41" s="99" t="s">
        <v>35</v>
      </c>
      <c r="E41" s="99" t="s">
        <v>35</v>
      </c>
      <c r="F41" s="99" t="s">
        <v>35</v>
      </c>
      <c r="G41" s="96" t="s">
        <v>35</v>
      </c>
      <c r="H41" s="93" t="s">
        <v>35</v>
      </c>
      <c r="I41" s="99" t="s">
        <v>35</v>
      </c>
      <c r="J41" s="99" t="s">
        <v>35</v>
      </c>
      <c r="K41" s="99" t="s">
        <v>35</v>
      </c>
      <c r="L41" s="90" t="s">
        <v>35</v>
      </c>
      <c r="M41" s="102" t="s">
        <v>35</v>
      </c>
      <c r="N41" s="99" t="s">
        <v>35</v>
      </c>
      <c r="O41" s="99" t="s">
        <v>35</v>
      </c>
      <c r="P41" s="99" t="s">
        <v>35</v>
      </c>
      <c r="Q41" s="96" t="s">
        <v>35</v>
      </c>
      <c r="R41" s="93" t="s">
        <v>35</v>
      </c>
      <c r="S41" s="99" t="s">
        <v>35</v>
      </c>
      <c r="T41" s="99" t="s">
        <v>35</v>
      </c>
      <c r="U41" s="99" t="s">
        <v>35</v>
      </c>
      <c r="V41" s="99" t="s">
        <v>35</v>
      </c>
      <c r="W41" s="99" t="s">
        <v>35</v>
      </c>
      <c r="X41" s="99" t="s">
        <v>35</v>
      </c>
      <c r="Y41" s="99" t="s">
        <v>35</v>
      </c>
      <c r="Z41" s="99" t="s">
        <v>35</v>
      </c>
      <c r="AA41" s="99" t="s">
        <v>35</v>
      </c>
      <c r="AB41" s="90" t="s">
        <v>35</v>
      </c>
      <c r="AC41" s="880"/>
      <c r="AD41" s="880"/>
      <c r="AE41" s="880"/>
      <c r="AF41" s="880"/>
      <c r="AG41" s="880"/>
      <c r="AH41" s="880"/>
      <c r="AI41" s="880"/>
      <c r="AJ41" s="880"/>
      <c r="AK41" s="880"/>
      <c r="AL41" s="880"/>
      <c r="AM41" s="880"/>
      <c r="AN41" s="880"/>
      <c r="AO41" s="880"/>
      <c r="AP41" s="880"/>
      <c r="AQ41" s="880"/>
      <c r="AR41" s="880"/>
      <c r="AS41" s="880"/>
      <c r="AT41" s="880"/>
      <c r="AU41" s="880"/>
      <c r="AV41" s="880"/>
      <c r="AW41" s="880"/>
      <c r="AX41" s="880"/>
      <c r="AY41" s="880"/>
      <c r="AZ41" s="376"/>
      <c r="BA41" s="1115" t="s">
        <v>56</v>
      </c>
      <c r="BB41" s="622" t="s">
        <v>49</v>
      </c>
      <c r="BC41" s="86" t="s">
        <v>35</v>
      </c>
      <c r="BD41" s="82" t="s">
        <v>35</v>
      </c>
      <c r="BE41" s="82" t="s">
        <v>35</v>
      </c>
      <c r="BF41" s="82" t="s">
        <v>35</v>
      </c>
      <c r="BG41" s="77" t="s">
        <v>35</v>
      </c>
      <c r="BH41" s="86" t="s">
        <v>35</v>
      </c>
      <c r="BI41" s="82" t="s">
        <v>35</v>
      </c>
      <c r="BJ41" s="82" t="s">
        <v>35</v>
      </c>
      <c r="BK41" s="82" t="s">
        <v>35</v>
      </c>
      <c r="BL41" s="77" t="s">
        <v>35</v>
      </c>
      <c r="BM41" s="86" t="s">
        <v>35</v>
      </c>
      <c r="BN41" s="82" t="s">
        <v>35</v>
      </c>
      <c r="BO41" s="82" t="s">
        <v>35</v>
      </c>
      <c r="BP41" s="82" t="s">
        <v>35</v>
      </c>
      <c r="BQ41" s="77" t="s">
        <v>35</v>
      </c>
      <c r="BR41" s="86" t="s">
        <v>35</v>
      </c>
      <c r="BS41" s="82" t="s">
        <v>35</v>
      </c>
      <c r="BT41" s="82" t="s">
        <v>35</v>
      </c>
      <c r="BU41" s="82" t="s">
        <v>35</v>
      </c>
      <c r="BV41" s="82" t="s">
        <v>35</v>
      </c>
      <c r="BW41" s="82" t="s">
        <v>35</v>
      </c>
      <c r="BX41" s="82" t="s">
        <v>35</v>
      </c>
      <c r="BY41" s="70" t="s">
        <v>35</v>
      </c>
      <c r="BZ41" s="70" t="s">
        <v>35</v>
      </c>
      <c r="CA41" s="70" t="s">
        <v>35</v>
      </c>
      <c r="CB41" s="70" t="s">
        <v>35</v>
      </c>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531" customFormat="true" ht="15" customHeight="true" x14ac:dyDescent="0.2">
      <c r="A42" s="1087"/>
      <c r="B42" s="408" t="s">
        <v>48</v>
      </c>
      <c r="C42" s="102" t="s">
        <v>35</v>
      </c>
      <c r="D42" s="99" t="s">
        <v>35</v>
      </c>
      <c r="E42" s="99" t="s">
        <v>35</v>
      </c>
      <c r="F42" s="99" t="s">
        <v>35</v>
      </c>
      <c r="G42" s="96" t="s">
        <v>35</v>
      </c>
      <c r="H42" s="93" t="s">
        <v>35</v>
      </c>
      <c r="I42" s="99" t="s">
        <v>35</v>
      </c>
      <c r="J42" s="99" t="s">
        <v>35</v>
      </c>
      <c r="K42" s="99" t="s">
        <v>35</v>
      </c>
      <c r="L42" s="90" t="s">
        <v>35</v>
      </c>
      <c r="M42" s="102" t="s">
        <v>35</v>
      </c>
      <c r="N42" s="99" t="s">
        <v>35</v>
      </c>
      <c r="O42" s="99" t="s">
        <v>35</v>
      </c>
      <c r="P42" s="99" t="s">
        <v>35</v>
      </c>
      <c r="Q42" s="96" t="s">
        <v>35</v>
      </c>
      <c r="R42" s="93" t="s">
        <v>35</v>
      </c>
      <c r="S42" s="99" t="s">
        <v>35</v>
      </c>
      <c r="T42" s="99" t="s">
        <v>35</v>
      </c>
      <c r="U42" s="99" t="s">
        <v>35</v>
      </c>
      <c r="V42" s="99" t="s">
        <v>35</v>
      </c>
      <c r="W42" s="99" t="s">
        <v>35</v>
      </c>
      <c r="X42" s="99" t="s">
        <v>35</v>
      </c>
      <c r="Y42" s="99" t="s">
        <v>35</v>
      </c>
      <c r="Z42" s="99" t="s">
        <v>35</v>
      </c>
      <c r="AA42" s="99" t="s">
        <v>35</v>
      </c>
      <c r="AB42" s="90" t="s">
        <v>35</v>
      </c>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376"/>
      <c r="BA42" s="1115"/>
      <c r="BB42" s="622" t="s">
        <v>48</v>
      </c>
      <c r="BC42" s="86" t="s">
        <v>35</v>
      </c>
      <c r="BD42" s="82" t="s">
        <v>35</v>
      </c>
      <c r="BE42" s="82" t="s">
        <v>35</v>
      </c>
      <c r="BF42" s="82" t="s">
        <v>35</v>
      </c>
      <c r="BG42" s="77" t="s">
        <v>35</v>
      </c>
      <c r="BH42" s="86" t="s">
        <v>35</v>
      </c>
      <c r="BI42" s="82" t="s">
        <v>35</v>
      </c>
      <c r="BJ42" s="82" t="s">
        <v>35</v>
      </c>
      <c r="BK42" s="82" t="s">
        <v>35</v>
      </c>
      <c r="BL42" s="77" t="s">
        <v>35</v>
      </c>
      <c r="BM42" s="86" t="s">
        <v>35</v>
      </c>
      <c r="BN42" s="82" t="s">
        <v>35</v>
      </c>
      <c r="BO42" s="82" t="s">
        <v>35</v>
      </c>
      <c r="BP42" s="82" t="s">
        <v>35</v>
      </c>
      <c r="BQ42" s="77" t="s">
        <v>35</v>
      </c>
      <c r="BR42" s="86" t="s">
        <v>35</v>
      </c>
      <c r="BS42" s="82" t="s">
        <v>35</v>
      </c>
      <c r="BT42" s="82" t="s">
        <v>35</v>
      </c>
      <c r="BU42" s="82" t="s">
        <v>35</v>
      </c>
      <c r="BV42" s="82" t="s">
        <v>35</v>
      </c>
      <c r="BW42" s="82" t="s">
        <v>35</v>
      </c>
      <c r="BX42" s="82" t="s">
        <v>35</v>
      </c>
      <c r="BY42" s="70" t="s">
        <v>35</v>
      </c>
      <c r="BZ42" s="70" t="s">
        <v>35</v>
      </c>
      <c r="CA42" s="70" t="s">
        <v>35</v>
      </c>
      <c r="CB42" s="70" t="s">
        <v>35</v>
      </c>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531" customFormat="true" ht="15" customHeight="true" x14ac:dyDescent="0.2">
      <c r="A43" s="1087" t="s">
        <v>53</v>
      </c>
      <c r="B43" s="408" t="s">
        <v>49</v>
      </c>
      <c r="C43" s="102" t="s">
        <v>35</v>
      </c>
      <c r="D43" s="99" t="s">
        <v>35</v>
      </c>
      <c r="E43" s="99" t="s">
        <v>35</v>
      </c>
      <c r="F43" s="99" t="s">
        <v>35</v>
      </c>
      <c r="G43" s="96" t="s">
        <v>35</v>
      </c>
      <c r="H43" s="93" t="s">
        <v>35</v>
      </c>
      <c r="I43" s="99" t="s">
        <v>35</v>
      </c>
      <c r="J43" s="99" t="s">
        <v>35</v>
      </c>
      <c r="K43" s="99" t="s">
        <v>35</v>
      </c>
      <c r="L43" s="90" t="s">
        <v>35</v>
      </c>
      <c r="M43" s="102" t="s">
        <v>35</v>
      </c>
      <c r="N43" s="99" t="s">
        <v>35</v>
      </c>
      <c r="O43" s="99" t="s">
        <v>35</v>
      </c>
      <c r="P43" s="99" t="s">
        <v>35</v>
      </c>
      <c r="Q43" s="96" t="s">
        <v>35</v>
      </c>
      <c r="R43" s="93" t="s">
        <v>35</v>
      </c>
      <c r="S43" s="99" t="s">
        <v>35</v>
      </c>
      <c r="T43" s="99" t="s">
        <v>35</v>
      </c>
      <c r="U43" s="99" t="s">
        <v>35</v>
      </c>
      <c r="V43" s="99" t="s">
        <v>35</v>
      </c>
      <c r="W43" s="99" t="s">
        <v>35</v>
      </c>
      <c r="X43" s="99" t="s">
        <v>35</v>
      </c>
      <c r="Y43" s="99" t="s">
        <v>35</v>
      </c>
      <c r="Z43" s="99" t="s">
        <v>35</v>
      </c>
      <c r="AA43" s="99" t="s">
        <v>35</v>
      </c>
      <c r="AB43" s="90" t="s">
        <v>35</v>
      </c>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376"/>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531" customFormat="true" ht="15" customHeight="true" x14ac:dyDescent="0.2">
      <c r="A44" s="1087"/>
      <c r="B44" s="408" t="s">
        <v>48</v>
      </c>
      <c r="C44" s="102" t="s">
        <v>35</v>
      </c>
      <c r="D44" s="99" t="s">
        <v>35</v>
      </c>
      <c r="E44" s="99" t="s">
        <v>35</v>
      </c>
      <c r="F44" s="99" t="s">
        <v>35</v>
      </c>
      <c r="G44" s="96" t="s">
        <v>35</v>
      </c>
      <c r="H44" s="93" t="s">
        <v>35</v>
      </c>
      <c r="I44" s="99" t="s">
        <v>35</v>
      </c>
      <c r="J44" s="99" t="s">
        <v>35</v>
      </c>
      <c r="K44" s="99" t="s">
        <v>35</v>
      </c>
      <c r="L44" s="90" t="s">
        <v>35</v>
      </c>
      <c r="M44" s="102" t="s">
        <v>35</v>
      </c>
      <c r="N44" s="99" t="s">
        <v>35</v>
      </c>
      <c r="O44" s="99" t="s">
        <v>35</v>
      </c>
      <c r="P44" s="99" t="s">
        <v>35</v>
      </c>
      <c r="Q44" s="96" t="s">
        <v>35</v>
      </c>
      <c r="R44" s="93" t="s">
        <v>35</v>
      </c>
      <c r="S44" s="99" t="s">
        <v>35</v>
      </c>
      <c r="T44" s="99" t="s">
        <v>35</v>
      </c>
      <c r="U44" s="99" t="s">
        <v>35</v>
      </c>
      <c r="V44" s="99" t="s">
        <v>35</v>
      </c>
      <c r="W44" s="99" t="s">
        <v>35</v>
      </c>
      <c r="X44" s="99" t="s">
        <v>35</v>
      </c>
      <c r="Y44" s="99" t="s">
        <v>35</v>
      </c>
      <c r="Z44" s="99" t="s">
        <v>35</v>
      </c>
      <c r="AA44" s="99" t="s">
        <v>35</v>
      </c>
      <c r="AB44" s="90" t="s">
        <v>35</v>
      </c>
      <c r="AC44" s="880"/>
      <c r="AD44" s="880"/>
      <c r="AE44" s="880"/>
      <c r="AF44" s="880"/>
      <c r="AG44" s="880"/>
      <c r="AH44" s="880"/>
      <c r="AI44" s="880"/>
      <c r="AJ44" s="880"/>
      <c r="AK44" s="880"/>
      <c r="AL44" s="880"/>
      <c r="AM44" s="880"/>
      <c r="AN44" s="880"/>
      <c r="AO44" s="880"/>
      <c r="AP44" s="880"/>
      <c r="AQ44" s="880"/>
      <c r="AR44" s="880"/>
      <c r="AS44" s="880"/>
      <c r="AT44" s="880"/>
      <c r="AU44" s="880"/>
      <c r="AV44" s="880"/>
      <c r="AW44" s="880"/>
      <c r="AX44" s="880"/>
      <c r="AY44" s="880"/>
      <c r="AZ44" s="376"/>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531" customFormat="true" ht="15" customHeight="true" x14ac:dyDescent="0.2">
      <c r="A45" s="1087" t="s">
        <v>52</v>
      </c>
      <c r="B45" s="408" t="s">
        <v>49</v>
      </c>
      <c r="C45" s="102" t="s">
        <v>35</v>
      </c>
      <c r="D45" s="99" t="s">
        <v>35</v>
      </c>
      <c r="E45" s="99" t="s">
        <v>35</v>
      </c>
      <c r="F45" s="99" t="s">
        <v>35</v>
      </c>
      <c r="G45" s="96" t="s">
        <v>35</v>
      </c>
      <c r="H45" s="93" t="s">
        <v>35</v>
      </c>
      <c r="I45" s="99" t="s">
        <v>35</v>
      </c>
      <c r="J45" s="99" t="s">
        <v>35</v>
      </c>
      <c r="K45" s="99" t="s">
        <v>35</v>
      </c>
      <c r="L45" s="90" t="s">
        <v>35</v>
      </c>
      <c r="M45" s="102" t="s">
        <v>35</v>
      </c>
      <c r="N45" s="99" t="s">
        <v>35</v>
      </c>
      <c r="O45" s="99" t="s">
        <v>35</v>
      </c>
      <c r="P45" s="99" t="s">
        <v>35</v>
      </c>
      <c r="Q45" s="96" t="s">
        <v>35</v>
      </c>
      <c r="R45" s="93" t="s">
        <v>35</v>
      </c>
      <c r="S45" s="99" t="s">
        <v>35</v>
      </c>
      <c r="T45" s="99" t="s">
        <v>35</v>
      </c>
      <c r="U45" s="99" t="s">
        <v>35</v>
      </c>
      <c r="V45" s="99" t="s">
        <v>35</v>
      </c>
      <c r="W45" s="99" t="s">
        <v>35</v>
      </c>
      <c r="X45" s="99" t="s">
        <v>35</v>
      </c>
      <c r="Y45" s="99" t="s">
        <v>35</v>
      </c>
      <c r="Z45" s="99" t="s">
        <v>35</v>
      </c>
      <c r="AA45" s="99" t="s">
        <v>35</v>
      </c>
      <c r="AB45" s="90" t="s">
        <v>35</v>
      </c>
      <c r="AC45" s="880"/>
      <c r="AD45" s="880"/>
      <c r="AE45" s="880"/>
      <c r="AF45" s="880"/>
      <c r="AG45" s="880"/>
      <c r="AH45" s="880"/>
      <c r="AI45" s="880"/>
      <c r="AJ45" s="880"/>
      <c r="AK45" s="880"/>
      <c r="AL45" s="880"/>
      <c r="AM45" s="880"/>
      <c r="AN45" s="880"/>
      <c r="AO45" s="880"/>
      <c r="AP45" s="880"/>
      <c r="AQ45" s="880"/>
      <c r="AR45" s="880"/>
      <c r="AS45" s="880"/>
      <c r="AT45" s="880"/>
      <c r="AU45" s="880"/>
      <c r="AV45" s="880"/>
      <c r="AW45" s="880"/>
      <c r="AX45" s="880"/>
      <c r="AY45" s="880"/>
      <c r="AZ45" s="376"/>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531" customFormat="true" ht="15" customHeight="true" x14ac:dyDescent="0.2">
      <c r="A46" s="1087"/>
      <c r="B46" s="408" t="s">
        <v>48</v>
      </c>
      <c r="C46" s="102" t="s">
        <v>35</v>
      </c>
      <c r="D46" s="99" t="s">
        <v>35</v>
      </c>
      <c r="E46" s="99" t="s">
        <v>35</v>
      </c>
      <c r="F46" s="99" t="s">
        <v>35</v>
      </c>
      <c r="G46" s="96" t="s">
        <v>35</v>
      </c>
      <c r="H46" s="93" t="s">
        <v>35</v>
      </c>
      <c r="I46" s="99" t="s">
        <v>35</v>
      </c>
      <c r="J46" s="99" t="s">
        <v>35</v>
      </c>
      <c r="K46" s="99" t="s">
        <v>35</v>
      </c>
      <c r="L46" s="90" t="s">
        <v>35</v>
      </c>
      <c r="M46" s="102" t="s">
        <v>35</v>
      </c>
      <c r="N46" s="99" t="s">
        <v>35</v>
      </c>
      <c r="O46" s="99" t="s">
        <v>35</v>
      </c>
      <c r="P46" s="99" t="s">
        <v>35</v>
      </c>
      <c r="Q46" s="96" t="s">
        <v>35</v>
      </c>
      <c r="R46" s="93" t="s">
        <v>35</v>
      </c>
      <c r="S46" s="99" t="s">
        <v>35</v>
      </c>
      <c r="T46" s="99" t="s">
        <v>35</v>
      </c>
      <c r="U46" s="99" t="s">
        <v>35</v>
      </c>
      <c r="V46" s="99" t="s">
        <v>35</v>
      </c>
      <c r="W46" s="99" t="s">
        <v>35</v>
      </c>
      <c r="X46" s="99" t="s">
        <v>35</v>
      </c>
      <c r="Y46" s="99" t="s">
        <v>35</v>
      </c>
      <c r="Z46" s="99" t="s">
        <v>35</v>
      </c>
      <c r="AA46" s="99" t="s">
        <v>35</v>
      </c>
      <c r="AB46" s="90" t="s">
        <v>35</v>
      </c>
      <c r="AC46" s="880"/>
      <c r="AD46" s="880"/>
      <c r="AE46" s="880"/>
      <c r="AF46" s="880"/>
      <c r="AG46" s="880"/>
      <c r="AH46" s="880"/>
      <c r="AI46" s="880"/>
      <c r="AJ46" s="880"/>
      <c r="AK46" s="880"/>
      <c r="AL46" s="880"/>
      <c r="AM46" s="880"/>
      <c r="AN46" s="880"/>
      <c r="AO46" s="880"/>
      <c r="AP46" s="880"/>
      <c r="AQ46" s="880"/>
      <c r="AR46" s="880"/>
      <c r="AS46" s="880"/>
      <c r="AT46" s="880"/>
      <c r="AU46" s="880"/>
      <c r="AV46" s="880"/>
      <c r="AW46" s="880"/>
      <c r="AX46" s="880"/>
      <c r="AY46" s="880"/>
      <c r="AZ46" s="376"/>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102" t="s">
        <v>35</v>
      </c>
      <c r="D47" s="99" t="s">
        <v>35</v>
      </c>
      <c r="E47" s="99" t="s">
        <v>35</v>
      </c>
      <c r="F47" s="99" t="s">
        <v>35</v>
      </c>
      <c r="G47" s="96" t="s">
        <v>35</v>
      </c>
      <c r="H47" s="93" t="s">
        <v>35</v>
      </c>
      <c r="I47" s="99" t="s">
        <v>35</v>
      </c>
      <c r="J47" s="99" t="s">
        <v>35</v>
      </c>
      <c r="K47" s="99" t="s">
        <v>35</v>
      </c>
      <c r="L47" s="90" t="s">
        <v>35</v>
      </c>
      <c r="M47" s="102" t="s">
        <v>35</v>
      </c>
      <c r="N47" s="99" t="s">
        <v>35</v>
      </c>
      <c r="O47" s="99" t="s">
        <v>35</v>
      </c>
      <c r="P47" s="99" t="s">
        <v>35</v>
      </c>
      <c r="Q47" s="96" t="s">
        <v>35</v>
      </c>
      <c r="R47" s="93" t="s">
        <v>35</v>
      </c>
      <c r="S47" s="99" t="s">
        <v>35</v>
      </c>
      <c r="T47" s="99" t="s">
        <v>35</v>
      </c>
      <c r="U47" s="99" t="s">
        <v>35</v>
      </c>
      <c r="V47" s="99" t="s">
        <v>35</v>
      </c>
      <c r="W47" s="99" t="s">
        <v>35</v>
      </c>
      <c r="X47" s="99" t="s">
        <v>35</v>
      </c>
      <c r="Y47" s="99" t="s">
        <v>35</v>
      </c>
      <c r="Z47" s="99" t="s">
        <v>35</v>
      </c>
      <c r="AA47" s="99" t="s">
        <v>35</v>
      </c>
      <c r="AB47" s="90"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102" t="s">
        <v>35</v>
      </c>
      <c r="D48" s="99" t="s">
        <v>35</v>
      </c>
      <c r="E48" s="99" t="s">
        <v>35</v>
      </c>
      <c r="F48" s="99" t="s">
        <v>35</v>
      </c>
      <c r="G48" s="96" t="s">
        <v>35</v>
      </c>
      <c r="H48" s="93" t="s">
        <v>35</v>
      </c>
      <c r="I48" s="99" t="s">
        <v>35</v>
      </c>
      <c r="J48" s="99" t="s">
        <v>35</v>
      </c>
      <c r="K48" s="99" t="s">
        <v>35</v>
      </c>
      <c r="L48" s="90" t="s">
        <v>35</v>
      </c>
      <c r="M48" s="102" t="s">
        <v>35</v>
      </c>
      <c r="N48" s="99" t="s">
        <v>35</v>
      </c>
      <c r="O48" s="99" t="s">
        <v>35</v>
      </c>
      <c r="P48" s="99" t="s">
        <v>35</v>
      </c>
      <c r="Q48" s="96" t="s">
        <v>35</v>
      </c>
      <c r="R48" s="93" t="s">
        <v>35</v>
      </c>
      <c r="S48" s="99" t="s">
        <v>35</v>
      </c>
      <c r="T48" s="99" t="s">
        <v>35</v>
      </c>
      <c r="U48" s="99" t="s">
        <v>35</v>
      </c>
      <c r="V48" s="99" t="s">
        <v>35</v>
      </c>
      <c r="W48" s="99" t="s">
        <v>35</v>
      </c>
      <c r="X48" s="99" t="s">
        <v>35</v>
      </c>
      <c r="Y48" s="99" t="s">
        <v>35</v>
      </c>
      <c r="Z48" s="99" t="s">
        <v>35</v>
      </c>
      <c r="AA48" s="99" t="s">
        <v>35</v>
      </c>
      <c r="AB48" s="90"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102" t="s">
        <v>35</v>
      </c>
      <c r="D49" s="99" t="s">
        <v>35</v>
      </c>
      <c r="E49" s="99" t="s">
        <v>35</v>
      </c>
      <c r="F49" s="99" t="s">
        <v>35</v>
      </c>
      <c r="G49" s="96" t="s">
        <v>35</v>
      </c>
      <c r="H49" s="93" t="s">
        <v>35</v>
      </c>
      <c r="I49" s="99" t="s">
        <v>35</v>
      </c>
      <c r="J49" s="99" t="s">
        <v>35</v>
      </c>
      <c r="K49" s="99" t="s">
        <v>35</v>
      </c>
      <c r="L49" s="90" t="s">
        <v>35</v>
      </c>
      <c r="M49" s="102" t="s">
        <v>35</v>
      </c>
      <c r="N49" s="99" t="s">
        <v>35</v>
      </c>
      <c r="O49" s="99" t="s">
        <v>35</v>
      </c>
      <c r="P49" s="99" t="s">
        <v>35</v>
      </c>
      <c r="Q49" s="96" t="s">
        <v>35</v>
      </c>
      <c r="R49" s="93" t="s">
        <v>35</v>
      </c>
      <c r="S49" s="99" t="s">
        <v>35</v>
      </c>
      <c r="T49" s="99" t="s">
        <v>35</v>
      </c>
      <c r="U49" s="99" t="s">
        <v>35</v>
      </c>
      <c r="V49" s="99" t="s">
        <v>35</v>
      </c>
      <c r="W49" s="99" t="s">
        <v>35</v>
      </c>
      <c r="X49" s="99" t="s">
        <v>35</v>
      </c>
      <c r="Y49" s="99" t="s">
        <v>35</v>
      </c>
      <c r="Z49" s="99" t="s">
        <v>35</v>
      </c>
      <c r="AA49" s="99" t="s">
        <v>35</v>
      </c>
      <c r="AB49" s="90"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102" t="s">
        <v>35</v>
      </c>
      <c r="D50" s="99" t="s">
        <v>35</v>
      </c>
      <c r="E50" s="99" t="s">
        <v>35</v>
      </c>
      <c r="F50" s="99" t="s">
        <v>35</v>
      </c>
      <c r="G50" s="96" t="s">
        <v>35</v>
      </c>
      <c r="H50" s="93" t="s">
        <v>35</v>
      </c>
      <c r="I50" s="99" t="s">
        <v>35</v>
      </c>
      <c r="J50" s="99" t="s">
        <v>35</v>
      </c>
      <c r="K50" s="99" t="s">
        <v>35</v>
      </c>
      <c r="L50" s="90" t="s">
        <v>35</v>
      </c>
      <c r="M50" s="102" t="s">
        <v>35</v>
      </c>
      <c r="N50" s="99" t="s">
        <v>35</v>
      </c>
      <c r="O50" s="99" t="s">
        <v>35</v>
      </c>
      <c r="P50" s="99" t="s">
        <v>35</v>
      </c>
      <c r="Q50" s="96" t="s">
        <v>35</v>
      </c>
      <c r="R50" s="93" t="s">
        <v>35</v>
      </c>
      <c r="S50" s="99" t="s">
        <v>35</v>
      </c>
      <c r="T50" s="99" t="s">
        <v>35</v>
      </c>
      <c r="U50" s="99" t="s">
        <v>35</v>
      </c>
      <c r="V50" s="99" t="s">
        <v>35</v>
      </c>
      <c r="W50" s="99" t="s">
        <v>35</v>
      </c>
      <c r="X50" s="99" t="s">
        <v>35</v>
      </c>
      <c r="Y50" s="99" t="s">
        <v>35</v>
      </c>
      <c r="Z50" s="99" t="s">
        <v>35</v>
      </c>
      <c r="AA50" s="99" t="s">
        <v>35</v>
      </c>
      <c r="AB50" s="90"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102" t="s">
        <v>35</v>
      </c>
      <c r="D51" s="99" t="s">
        <v>35</v>
      </c>
      <c r="E51" s="99" t="s">
        <v>35</v>
      </c>
      <c r="F51" s="99" t="s">
        <v>35</v>
      </c>
      <c r="G51" s="96" t="s">
        <v>35</v>
      </c>
      <c r="H51" s="93" t="s">
        <v>35</v>
      </c>
      <c r="I51" s="99" t="s">
        <v>35</v>
      </c>
      <c r="J51" s="99" t="s">
        <v>35</v>
      </c>
      <c r="K51" s="99" t="s">
        <v>35</v>
      </c>
      <c r="L51" s="90" t="s">
        <v>35</v>
      </c>
      <c r="M51" s="102" t="s">
        <v>35</v>
      </c>
      <c r="N51" s="99" t="s">
        <v>35</v>
      </c>
      <c r="O51" s="99" t="s">
        <v>35</v>
      </c>
      <c r="P51" s="99" t="s">
        <v>35</v>
      </c>
      <c r="Q51" s="96" t="s">
        <v>35</v>
      </c>
      <c r="R51" s="93" t="s">
        <v>35</v>
      </c>
      <c r="S51" s="99" t="s">
        <v>35</v>
      </c>
      <c r="T51" s="99" t="s">
        <v>35</v>
      </c>
      <c r="U51" s="99" t="s">
        <v>35</v>
      </c>
      <c r="V51" s="99" t="s">
        <v>35</v>
      </c>
      <c r="W51" s="99" t="s">
        <v>35</v>
      </c>
      <c r="X51" s="99" t="s">
        <v>35</v>
      </c>
      <c r="Y51" s="99" t="s">
        <v>35</v>
      </c>
      <c r="Z51" s="99" t="s">
        <v>35</v>
      </c>
      <c r="AA51" s="99" t="s">
        <v>35</v>
      </c>
      <c r="AB51" s="90"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102" t="s">
        <v>35</v>
      </c>
      <c r="D52" s="99" t="s">
        <v>35</v>
      </c>
      <c r="E52" s="99" t="s">
        <v>35</v>
      </c>
      <c r="F52" s="99" t="s">
        <v>35</v>
      </c>
      <c r="G52" s="96" t="s">
        <v>35</v>
      </c>
      <c r="H52" s="93" t="s">
        <v>35</v>
      </c>
      <c r="I52" s="99" t="s">
        <v>35</v>
      </c>
      <c r="J52" s="99" t="s">
        <v>35</v>
      </c>
      <c r="K52" s="99" t="s">
        <v>35</v>
      </c>
      <c r="L52" s="90" t="s">
        <v>35</v>
      </c>
      <c r="M52" s="102" t="s">
        <v>35</v>
      </c>
      <c r="N52" s="99" t="s">
        <v>35</v>
      </c>
      <c r="O52" s="99" t="s">
        <v>35</v>
      </c>
      <c r="P52" s="99" t="s">
        <v>35</v>
      </c>
      <c r="Q52" s="96" t="s">
        <v>35</v>
      </c>
      <c r="R52" s="93" t="s">
        <v>35</v>
      </c>
      <c r="S52" s="99" t="s">
        <v>35</v>
      </c>
      <c r="T52" s="99" t="s">
        <v>35</v>
      </c>
      <c r="U52" s="99" t="s">
        <v>35</v>
      </c>
      <c r="V52" s="99" t="s">
        <v>35</v>
      </c>
      <c r="W52" s="99" t="s">
        <v>35</v>
      </c>
      <c r="X52" s="99" t="s">
        <v>35</v>
      </c>
      <c r="Y52" s="99" t="s">
        <v>35</v>
      </c>
      <c r="Z52" s="99" t="s">
        <v>35</v>
      </c>
      <c r="AA52" s="99" t="s">
        <v>35</v>
      </c>
      <c r="AB52" s="90"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102" t="s">
        <v>35</v>
      </c>
      <c r="D53" s="99" t="s">
        <v>35</v>
      </c>
      <c r="E53" s="99" t="s">
        <v>35</v>
      </c>
      <c r="F53" s="99" t="s">
        <v>35</v>
      </c>
      <c r="G53" s="96" t="s">
        <v>35</v>
      </c>
      <c r="H53" s="93" t="s">
        <v>35</v>
      </c>
      <c r="I53" s="99" t="s">
        <v>35</v>
      </c>
      <c r="J53" s="99" t="s">
        <v>35</v>
      </c>
      <c r="K53" s="99" t="s">
        <v>35</v>
      </c>
      <c r="L53" s="90" t="s">
        <v>35</v>
      </c>
      <c r="M53" s="102" t="s">
        <v>35</v>
      </c>
      <c r="N53" s="99" t="s">
        <v>35</v>
      </c>
      <c r="O53" s="99" t="s">
        <v>35</v>
      </c>
      <c r="P53" s="99" t="s">
        <v>35</v>
      </c>
      <c r="Q53" s="96" t="s">
        <v>35</v>
      </c>
      <c r="R53" s="93" t="s">
        <v>35</v>
      </c>
      <c r="S53" s="99" t="s">
        <v>35</v>
      </c>
      <c r="T53" s="99" t="s">
        <v>35</v>
      </c>
      <c r="U53" s="99" t="s">
        <v>35</v>
      </c>
      <c r="V53" s="99" t="s">
        <v>35</v>
      </c>
      <c r="W53" s="99" t="s">
        <v>35</v>
      </c>
      <c r="X53" s="99" t="s">
        <v>35</v>
      </c>
      <c r="Y53" s="99" t="s">
        <v>35</v>
      </c>
      <c r="Z53" s="99" t="s">
        <v>35</v>
      </c>
      <c r="AA53" s="99" t="s">
        <v>35</v>
      </c>
      <c r="AB53" s="90"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102" t="s">
        <v>35</v>
      </c>
      <c r="D54" s="99" t="s">
        <v>35</v>
      </c>
      <c r="E54" s="99" t="s">
        <v>35</v>
      </c>
      <c r="F54" s="99" t="s">
        <v>35</v>
      </c>
      <c r="G54" s="96" t="s">
        <v>35</v>
      </c>
      <c r="H54" s="93" t="s">
        <v>35</v>
      </c>
      <c r="I54" s="99" t="s">
        <v>35</v>
      </c>
      <c r="J54" s="99" t="s">
        <v>35</v>
      </c>
      <c r="K54" s="99" t="s">
        <v>35</v>
      </c>
      <c r="L54" s="90" t="s">
        <v>35</v>
      </c>
      <c r="M54" s="102" t="s">
        <v>35</v>
      </c>
      <c r="N54" s="99" t="s">
        <v>35</v>
      </c>
      <c r="O54" s="99" t="s">
        <v>35</v>
      </c>
      <c r="P54" s="99" t="s">
        <v>35</v>
      </c>
      <c r="Q54" s="96" t="s">
        <v>35</v>
      </c>
      <c r="R54" s="93" t="s">
        <v>35</v>
      </c>
      <c r="S54" s="99" t="s">
        <v>35</v>
      </c>
      <c r="T54" s="99" t="s">
        <v>35</v>
      </c>
      <c r="U54" s="99" t="s">
        <v>35</v>
      </c>
      <c r="V54" s="99" t="s">
        <v>35</v>
      </c>
      <c r="W54" s="99" t="s">
        <v>35</v>
      </c>
      <c r="X54" s="99" t="s">
        <v>35</v>
      </c>
      <c r="Y54" s="99" t="s">
        <v>35</v>
      </c>
      <c r="Z54" s="99" t="s">
        <v>35</v>
      </c>
      <c r="AA54" s="99" t="s">
        <v>35</v>
      </c>
      <c r="AB54" s="90"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101" t="s">
        <v>35</v>
      </c>
      <c r="D55" s="98" t="s">
        <v>35</v>
      </c>
      <c r="E55" s="98" t="s">
        <v>35</v>
      </c>
      <c r="F55" s="98" t="s">
        <v>35</v>
      </c>
      <c r="G55" s="95" t="s">
        <v>35</v>
      </c>
      <c r="H55" s="92" t="s">
        <v>35</v>
      </c>
      <c r="I55" s="98" t="s">
        <v>35</v>
      </c>
      <c r="J55" s="98" t="s">
        <v>35</v>
      </c>
      <c r="K55" s="98" t="s">
        <v>35</v>
      </c>
      <c r="L55" s="89" t="s">
        <v>35</v>
      </c>
      <c r="M55" s="101" t="s">
        <v>35</v>
      </c>
      <c r="N55" s="98" t="s">
        <v>35</v>
      </c>
      <c r="O55" s="98" t="s">
        <v>35</v>
      </c>
      <c r="P55" s="98" t="s">
        <v>35</v>
      </c>
      <c r="Q55" s="95" t="s">
        <v>35</v>
      </c>
      <c r="R55" s="38" t="s">
        <v>35</v>
      </c>
      <c r="S55" s="37" t="s">
        <v>35</v>
      </c>
      <c r="T55" s="37" t="s">
        <v>35</v>
      </c>
      <c r="U55" s="37" t="s">
        <v>35</v>
      </c>
      <c r="V55" s="37" t="s">
        <v>35</v>
      </c>
      <c r="W55" s="37" t="s">
        <v>35</v>
      </c>
      <c r="X55" s="37" t="s">
        <v>35</v>
      </c>
      <c r="Y55" s="37" t="s">
        <v>35</v>
      </c>
      <c r="Z55" s="37" t="s">
        <v>35</v>
      </c>
      <c r="AA55" s="37" t="s">
        <v>35</v>
      </c>
      <c r="AB55" s="34"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36" t="s">
        <v>35</v>
      </c>
      <c r="BS55" s="35" t="s">
        <v>35</v>
      </c>
      <c r="BT55" s="35" t="s">
        <v>35</v>
      </c>
      <c r="BU55" s="35" t="s">
        <v>35</v>
      </c>
      <c r="BV55" s="35" t="s">
        <v>35</v>
      </c>
      <c r="BW55" s="35" t="s">
        <v>35</v>
      </c>
      <c r="BX55" s="35" t="s">
        <v>35</v>
      </c>
      <c r="BY55" s="35"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531" customFormat="true" ht="15" customHeight="true" x14ac:dyDescent="0.2">
      <c r="A56" s="340"/>
      <c r="B56" s="405"/>
      <c r="C56" s="1110" t="s">
        <v>115</v>
      </c>
      <c r="D56" s="1111"/>
      <c r="E56" s="1111"/>
      <c r="F56" s="1111"/>
      <c r="G56" s="1112"/>
      <c r="H56" s="1099" t="s">
        <v>38</v>
      </c>
      <c r="I56" s="1100"/>
      <c r="J56" s="1100"/>
      <c r="K56" s="1100"/>
      <c r="L56" s="1101"/>
      <c r="M56" s="1113" t="s">
        <v>37</v>
      </c>
      <c r="N56" s="1100"/>
      <c r="O56" s="1100"/>
      <c r="P56" s="1100"/>
      <c r="Q56" s="1101"/>
      <c r="R56" s="43" t="s">
        <v>142</v>
      </c>
      <c r="S56" s="456"/>
      <c r="T56" s="456"/>
      <c r="U56" s="456"/>
      <c r="V56" s="456"/>
      <c r="W56" s="456"/>
      <c r="X56" s="456"/>
      <c r="Y56" s="456"/>
      <c r="Z56" s="456"/>
      <c r="AA56" s="456"/>
      <c r="AB56" s="456"/>
      <c r="AC56" s="880"/>
      <c r="AD56" s="880"/>
      <c r="AE56" s="880"/>
      <c r="AF56" s="880"/>
      <c r="AG56" s="880"/>
      <c r="AH56" s="880"/>
      <c r="AI56" s="880"/>
      <c r="AJ56" s="880"/>
      <c r="AK56" s="880"/>
      <c r="AL56" s="880"/>
      <c r="AM56" s="880"/>
      <c r="AN56" s="880"/>
      <c r="AO56" s="880"/>
      <c r="AP56" s="880"/>
      <c r="AQ56" s="880"/>
      <c r="AR56" s="880"/>
      <c r="AS56" s="880"/>
      <c r="AT56" s="880"/>
      <c r="AU56" s="880"/>
      <c r="AV56" s="880"/>
      <c r="AW56" s="880"/>
      <c r="AX56" s="880"/>
      <c r="AY56" s="880"/>
      <c r="AZ56" s="376"/>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01"/>
      <c r="BR56" s="4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531"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0" t="s">
        <v>238</v>
      </c>
      <c r="S57" s="634" t="s">
        <v>159</v>
      </c>
      <c r="T57" s="634" t="s">
        <v>160</v>
      </c>
      <c r="U57" s="634" t="s">
        <v>161</v>
      </c>
      <c r="V57" s="634" t="s">
        <v>353</v>
      </c>
      <c r="W57" s="634" t="s">
        <v>354</v>
      </c>
      <c r="X57" s="634" t="s">
        <v>164</v>
      </c>
      <c r="Y57" s="634" t="s">
        <v>165</v>
      </c>
      <c r="Z57" s="634" t="s">
        <v>166</v>
      </c>
      <c r="AA57" s="634" t="s">
        <v>167</v>
      </c>
      <c r="AB57" s="635" t="s">
        <v>168</v>
      </c>
      <c r="AC57" s="880"/>
      <c r="AD57" s="880"/>
      <c r="AE57" s="880"/>
      <c r="AF57" s="880"/>
      <c r="AG57" s="880"/>
      <c r="AH57" s="880"/>
      <c r="AI57" s="880"/>
      <c r="AJ57" s="880"/>
      <c r="AK57" s="880"/>
      <c r="AL57" s="880"/>
      <c r="AM57" s="880"/>
      <c r="AN57" s="880"/>
      <c r="AO57" s="880"/>
      <c r="AP57" s="880"/>
      <c r="AQ57" s="880"/>
      <c r="AR57" s="880"/>
      <c r="AS57" s="880"/>
      <c r="AT57" s="880"/>
      <c r="AU57" s="880"/>
      <c r="AV57" s="880"/>
      <c r="AW57" s="880"/>
      <c r="AX57" s="880"/>
      <c r="AY57" s="880"/>
      <c r="AZ57" s="376"/>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238</v>
      </c>
      <c r="BS57" s="598" t="s">
        <v>159</v>
      </c>
      <c r="BT57" s="598" t="s">
        <v>160</v>
      </c>
      <c r="BU57" s="598" t="s">
        <v>161</v>
      </c>
      <c r="BV57" s="598" t="s">
        <v>353</v>
      </c>
      <c r="BW57" s="598" t="s">
        <v>354</v>
      </c>
      <c r="BX57" s="598" t="s">
        <v>164</v>
      </c>
      <c r="BY57" s="599" t="s">
        <v>165</v>
      </c>
      <c r="BZ57" s="599" t="s">
        <v>166</v>
      </c>
      <c r="CA57" s="599" t="s">
        <v>167</v>
      </c>
      <c r="CB57" s="599" t="s">
        <v>168</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531" customFormat="true" ht="15" customHeight="true" x14ac:dyDescent="0.2">
      <c r="A58" s="1086" t="s">
        <v>170</v>
      </c>
      <c r="B58" s="407" t="s">
        <v>355</v>
      </c>
      <c r="C58" s="156">
        <v>0</v>
      </c>
      <c r="D58" s="155">
        <v>0</v>
      </c>
      <c r="E58" s="155">
        <v>0.24618159766803069</v>
      </c>
      <c r="F58" s="155">
        <v>0.32884939050858936</v>
      </c>
      <c r="G58" s="154">
        <v>8.5313027538906585</v>
      </c>
      <c r="H58" s="153">
        <v>0</v>
      </c>
      <c r="I58" s="155">
        <v>0.88135022383155381</v>
      </c>
      <c r="J58" s="155">
        <v>2.0874737454258105</v>
      </c>
      <c r="K58" s="155">
        <v>4.5933619921523849</v>
      </c>
      <c r="L58" s="152">
        <v>21.180608756803</v>
      </c>
      <c r="M58" s="156">
        <v>0</v>
      </c>
      <c r="N58" s="155">
        <v>0</v>
      </c>
      <c r="O58" s="155">
        <v>0</v>
      </c>
      <c r="P58" s="155">
        <v>0.25037853899727269</v>
      </c>
      <c r="Q58" s="154">
        <v>0.49351250845279632</v>
      </c>
      <c r="R58" s="153">
        <v>2.0032121892808252</v>
      </c>
      <c r="S58" s="155">
        <v>0.35662956865836998</v>
      </c>
      <c r="T58" s="155">
        <v>0.75847864136106524</v>
      </c>
      <c r="U58" s="155">
        <v>0.13224873849935784</v>
      </c>
      <c r="V58" s="155">
        <v>15.614053445060183</v>
      </c>
      <c r="W58" s="155">
        <v>1.8530149974820145</v>
      </c>
      <c r="X58" s="155">
        <v>1.889692486052708</v>
      </c>
      <c r="Y58" s="155">
        <v>3.7743964427655256E-2</v>
      </c>
      <c r="Z58" s="155">
        <v>1.1985431878937389</v>
      </c>
      <c r="AA58" s="155">
        <v>1.3147163951898351</v>
      </c>
      <c r="AB58" s="152">
        <v>0.44951454068714325</v>
      </c>
      <c r="AC58" s="880"/>
      <c r="AD58" s="880"/>
      <c r="AE58" s="880"/>
      <c r="AF58" s="880"/>
      <c r="AG58" s="880"/>
      <c r="AH58" s="880"/>
      <c r="AI58" s="880"/>
      <c r="AJ58" s="880"/>
      <c r="AK58" s="880"/>
      <c r="AL58" s="880"/>
      <c r="AM58" s="880"/>
      <c r="AN58" s="880"/>
      <c r="AO58" s="880"/>
      <c r="AP58" s="880"/>
      <c r="AQ58" s="880"/>
      <c r="AR58" s="880"/>
      <c r="AS58" s="880"/>
      <c r="AT58" s="880"/>
      <c r="AU58" s="880"/>
      <c r="AV58" s="880"/>
      <c r="AW58" s="880"/>
      <c r="AX58" s="880"/>
      <c r="AY58" s="880"/>
      <c r="AZ58" s="376"/>
      <c r="BA58" s="630"/>
      <c r="BB58" s="624"/>
      <c r="BC58" s="476"/>
      <c r="BD58" s="460"/>
      <c r="BE58" s="460"/>
      <c r="BF58" s="460"/>
      <c r="BG58" s="477"/>
      <c r="BH58" s="476"/>
      <c r="BI58" s="460"/>
      <c r="BJ58" s="460"/>
      <c r="BK58" s="460"/>
      <c r="BL58" s="477"/>
      <c r="BM58" s="476"/>
      <c r="BN58" s="460"/>
      <c r="BO58" s="460"/>
      <c r="BP58" s="460"/>
      <c r="BQ58" s="477"/>
      <c r="BR58" s="476"/>
      <c r="BS58" s="460"/>
      <c r="BT58" s="460"/>
      <c r="BU58" s="460"/>
      <c r="BV58" s="460"/>
      <c r="BW58" s="460"/>
      <c r="BX58" s="460"/>
      <c r="BY58" s="461"/>
      <c r="BZ58" s="461"/>
      <c r="CA58" s="461"/>
      <c r="CB58" s="46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531" customFormat="true" ht="15" customHeight="true" x14ac:dyDescent="0.2">
      <c r="A59" s="1087"/>
      <c r="B59" s="408" t="s">
        <v>356</v>
      </c>
      <c r="C59" s="151">
        <v>0</v>
      </c>
      <c r="D59" s="150">
        <v>4.0382511528050946E-2</v>
      </c>
      <c r="E59" s="150">
        <v>0.3619086822528958</v>
      </c>
      <c r="F59" s="150">
        <v>1.6238439471025445</v>
      </c>
      <c r="G59" s="149">
        <v>22.625253761220446</v>
      </c>
      <c r="H59" s="148">
        <v>0.91630827168598838</v>
      </c>
      <c r="I59" s="150">
        <v>1.6393059497452893</v>
      </c>
      <c r="J59" s="150">
        <v>10.944847973057215</v>
      </c>
      <c r="K59" s="150">
        <v>25.157931611168454</v>
      </c>
      <c r="L59" s="147">
        <v>39.816657006850505</v>
      </c>
      <c r="M59" s="151">
        <v>0</v>
      </c>
      <c r="N59" s="150">
        <v>5.7842870817658841E-2</v>
      </c>
      <c r="O59" s="150">
        <v>0</v>
      </c>
      <c r="P59" s="150">
        <v>0.12549375883390154</v>
      </c>
      <c r="Q59" s="149">
        <v>1.5358195478639713</v>
      </c>
      <c r="R59" s="148">
        <v>1.2142321952917265</v>
      </c>
      <c r="S59" s="150">
        <v>8.1968313222496096</v>
      </c>
      <c r="T59" s="150">
        <v>2.7003613638605461</v>
      </c>
      <c r="U59" s="150">
        <v>0</v>
      </c>
      <c r="V59" s="150">
        <v>35.797446712887712</v>
      </c>
      <c r="W59" s="150">
        <v>27.567354500731266</v>
      </c>
      <c r="X59" s="150">
        <v>0.43919138312600592</v>
      </c>
      <c r="Y59" s="150">
        <v>0.48556543482736042</v>
      </c>
      <c r="Z59" s="150">
        <v>4.9247315338526088</v>
      </c>
      <c r="AA59" s="150">
        <v>0.96347101282303249</v>
      </c>
      <c r="AB59" s="147">
        <v>1.2028209995542267</v>
      </c>
      <c r="AC59" s="880"/>
      <c r="AD59" s="880"/>
      <c r="AE59" s="880"/>
      <c r="AF59" s="880"/>
      <c r="AG59" s="880"/>
      <c r="AH59" s="880"/>
      <c r="AI59" s="880"/>
      <c r="AJ59" s="880"/>
      <c r="AK59" s="880"/>
      <c r="AL59" s="880"/>
      <c r="AM59" s="880"/>
      <c r="AN59" s="880"/>
      <c r="AO59" s="880"/>
      <c r="AP59" s="880"/>
      <c r="AQ59" s="880"/>
      <c r="AR59" s="880"/>
      <c r="AS59" s="880"/>
      <c r="AT59" s="880"/>
      <c r="AU59" s="880"/>
      <c r="AV59" s="880"/>
      <c r="AW59" s="880"/>
      <c r="AX59" s="880"/>
      <c r="AY59" s="880"/>
      <c r="AZ59" s="376"/>
      <c r="BA59" s="926"/>
      <c r="BB59" s="622"/>
      <c r="BC59" s="479"/>
      <c r="BD59" s="464"/>
      <c r="BE59" s="464"/>
      <c r="BF59" s="464"/>
      <c r="BG59" s="483"/>
      <c r="BH59" s="479"/>
      <c r="BI59" s="464"/>
      <c r="BJ59" s="464"/>
      <c r="BK59" s="464"/>
      <c r="BL59" s="483"/>
      <c r="BM59" s="479"/>
      <c r="BN59" s="464"/>
      <c r="BO59" s="464"/>
      <c r="BP59" s="464"/>
      <c r="BQ59" s="483"/>
      <c r="BR59" s="479"/>
      <c r="BS59" s="464"/>
      <c r="BT59" s="464"/>
      <c r="BU59" s="464"/>
      <c r="BV59" s="464"/>
      <c r="BW59" s="464"/>
      <c r="BX59" s="464"/>
      <c r="BY59" s="465"/>
      <c r="BZ59" s="465"/>
      <c r="CA59" s="465"/>
      <c r="CB59" s="465"/>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531" customFormat="true" ht="15" customHeight="true" x14ac:dyDescent="0.2">
      <c r="A60" s="1087"/>
      <c r="B60" s="408" t="s">
        <v>357</v>
      </c>
      <c r="C60" s="151">
        <v>8.6558704287053718</v>
      </c>
      <c r="D60" s="150">
        <v>11.842544082569962</v>
      </c>
      <c r="E60" s="150">
        <v>13.745672354563643</v>
      </c>
      <c r="F60" s="150">
        <v>24.731565447709126</v>
      </c>
      <c r="G60" s="149">
        <v>28.33904547147813</v>
      </c>
      <c r="H60" s="148">
        <v>13.265293251132299</v>
      </c>
      <c r="I60" s="150">
        <v>29.350502109613146</v>
      </c>
      <c r="J60" s="150">
        <v>39.612222943496171</v>
      </c>
      <c r="K60" s="150">
        <v>31.307577548223815</v>
      </c>
      <c r="L60" s="147">
        <v>20.90035597985387</v>
      </c>
      <c r="M60" s="151">
        <v>7.917649601438467</v>
      </c>
      <c r="N60" s="150">
        <v>10.568260582962056</v>
      </c>
      <c r="O60" s="150">
        <v>11.807051930174293</v>
      </c>
      <c r="P60" s="150">
        <v>16.75740513510706</v>
      </c>
      <c r="Q60" s="149">
        <v>20.141528419688658</v>
      </c>
      <c r="R60" s="148">
        <v>10.558939557208626</v>
      </c>
      <c r="S60" s="150">
        <v>23.150966916944341</v>
      </c>
      <c r="T60" s="150">
        <v>22.749805094018321</v>
      </c>
      <c r="U60" s="150">
        <v>6.4884400580633521</v>
      </c>
      <c r="V60" s="150">
        <v>36.934052528428275</v>
      </c>
      <c r="W60" s="150">
        <v>21.030335396865382</v>
      </c>
      <c r="X60" s="150">
        <v>27.954169189941879</v>
      </c>
      <c r="Y60" s="150">
        <v>15.656984119381335</v>
      </c>
      <c r="Z60" s="150">
        <v>21.297458894394801</v>
      </c>
      <c r="AA60" s="150">
        <v>21.308299841321684</v>
      </c>
      <c r="AB60" s="147">
        <v>0.71451960387817892</v>
      </c>
      <c r="AC60" s="880"/>
      <c r="AD60" s="880"/>
      <c r="AE60" s="880"/>
      <c r="AF60" s="880"/>
      <c r="AG60" s="880"/>
      <c r="AH60" s="880"/>
      <c r="AI60" s="880"/>
      <c r="AJ60" s="880"/>
      <c r="AK60" s="880"/>
      <c r="AL60" s="880"/>
      <c r="AM60" s="880"/>
      <c r="AN60" s="880"/>
      <c r="AO60" s="880"/>
      <c r="AP60" s="880"/>
      <c r="AQ60" s="880"/>
      <c r="AR60" s="880"/>
      <c r="AS60" s="880"/>
      <c r="AT60" s="880"/>
      <c r="AU60" s="880"/>
      <c r="AV60" s="880"/>
      <c r="AW60" s="880"/>
      <c r="AX60" s="880"/>
      <c r="AY60" s="880"/>
      <c r="AZ60" s="376"/>
      <c r="BA60" s="926"/>
      <c r="BB60" s="622"/>
      <c r="BC60" s="479"/>
      <c r="BD60" s="464"/>
      <c r="BE60" s="464"/>
      <c r="BF60" s="464"/>
      <c r="BG60" s="483"/>
      <c r="BH60" s="479"/>
      <c r="BI60" s="464"/>
      <c r="BJ60" s="464"/>
      <c r="BK60" s="464"/>
      <c r="BL60" s="483"/>
      <c r="BM60" s="479"/>
      <c r="BN60" s="464"/>
      <c r="BO60" s="464"/>
      <c r="BP60" s="464"/>
      <c r="BQ60" s="483"/>
      <c r="BR60" s="479"/>
      <c r="BS60" s="464"/>
      <c r="BT60" s="464"/>
      <c r="BU60" s="464"/>
      <c r="BV60" s="464"/>
      <c r="BW60" s="464"/>
      <c r="BX60" s="464"/>
      <c r="BY60" s="465"/>
      <c r="BZ60" s="465"/>
      <c r="CA60" s="465"/>
      <c r="CB60" s="465"/>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531" customFormat="true" ht="15" customHeight="true" x14ac:dyDescent="0.2">
      <c r="A61" s="1087"/>
      <c r="B61" s="408" t="s">
        <v>358</v>
      </c>
      <c r="C61" s="151">
        <v>0.44124550416041247</v>
      </c>
      <c r="D61" s="150">
        <v>0.78291460531944612</v>
      </c>
      <c r="E61" s="150">
        <v>0.92017825469234116</v>
      </c>
      <c r="F61" s="150">
        <v>9.6915270549558237</v>
      </c>
      <c r="G61" s="149">
        <v>13.288044645209032</v>
      </c>
      <c r="H61" s="148">
        <v>3.2443497390818963</v>
      </c>
      <c r="I61" s="150">
        <v>21.301956786206169</v>
      </c>
      <c r="J61" s="150">
        <v>24.516958430620964</v>
      </c>
      <c r="K61" s="150">
        <v>18.91180047894979</v>
      </c>
      <c r="L61" s="147">
        <v>6.472778369572775</v>
      </c>
      <c r="M61" s="151">
        <v>0</v>
      </c>
      <c r="N61" s="150">
        <v>0.58768916849918773</v>
      </c>
      <c r="O61" s="150">
        <v>5.787785409379808E-2</v>
      </c>
      <c r="P61" s="150">
        <v>0.95118282046246638</v>
      </c>
      <c r="Q61" s="149">
        <v>2.4526261186584573</v>
      </c>
      <c r="R61" s="148">
        <v>4.0457865861377789</v>
      </c>
      <c r="S61" s="150">
        <v>6.8658816142900605</v>
      </c>
      <c r="T61" s="150">
        <v>2.494861029716223</v>
      </c>
      <c r="U61" s="150">
        <v>0.90691050374722004</v>
      </c>
      <c r="V61" s="150">
        <v>8.5116401367381975</v>
      </c>
      <c r="W61" s="150">
        <v>14.353022330352674</v>
      </c>
      <c r="X61" s="150">
        <v>3.080635740749992</v>
      </c>
      <c r="Y61" s="150">
        <v>0.34194231402627395</v>
      </c>
      <c r="Z61" s="150">
        <v>14.424658154546643</v>
      </c>
      <c r="AA61" s="150">
        <v>4.3471292681829956</v>
      </c>
      <c r="AB61" s="147">
        <v>3.3124207971390867</v>
      </c>
      <c r="AC61" s="880"/>
      <c r="AD61" s="880"/>
      <c r="AE61" s="880"/>
      <c r="AF61" s="880"/>
      <c r="AG61" s="880"/>
      <c r="AH61" s="880"/>
      <c r="AI61" s="880"/>
      <c r="AJ61" s="880"/>
      <c r="AK61" s="880"/>
      <c r="AL61" s="880"/>
      <c r="AM61" s="880"/>
      <c r="AN61" s="880"/>
      <c r="AO61" s="880"/>
      <c r="AP61" s="880"/>
      <c r="AQ61" s="880"/>
      <c r="AR61" s="880"/>
      <c r="AS61" s="880"/>
      <c r="AT61" s="880"/>
      <c r="AU61" s="880"/>
      <c r="AV61" s="880"/>
      <c r="AW61" s="880"/>
      <c r="AX61" s="880"/>
      <c r="AY61" s="880"/>
      <c r="AZ61" s="376"/>
      <c r="BA61" s="926"/>
      <c r="BB61" s="622"/>
      <c r="BC61" s="479"/>
      <c r="BD61" s="464"/>
      <c r="BE61" s="464"/>
      <c r="BF61" s="464"/>
      <c r="BG61" s="483"/>
      <c r="BH61" s="479"/>
      <c r="BI61" s="464"/>
      <c r="BJ61" s="464"/>
      <c r="BK61" s="464"/>
      <c r="BL61" s="483"/>
      <c r="BM61" s="479"/>
      <c r="BN61" s="464"/>
      <c r="BO61" s="464"/>
      <c r="BP61" s="464"/>
      <c r="BQ61" s="483"/>
      <c r="BR61" s="479"/>
      <c r="BS61" s="464"/>
      <c r="BT61" s="464"/>
      <c r="BU61" s="464"/>
      <c r="BV61" s="464"/>
      <c r="BW61" s="464"/>
      <c r="BX61" s="464"/>
      <c r="BY61" s="465"/>
      <c r="BZ61" s="465"/>
      <c r="CA61" s="465"/>
      <c r="CB61" s="465"/>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531" customFormat="true" ht="15" customHeight="true" x14ac:dyDescent="0.2">
      <c r="A62" s="1087"/>
      <c r="B62" s="408" t="s">
        <v>359</v>
      </c>
      <c r="C62" s="151">
        <v>15.590917708347529</v>
      </c>
      <c r="D62" s="150">
        <v>17.275239666061449</v>
      </c>
      <c r="E62" s="150">
        <v>19.765164137227632</v>
      </c>
      <c r="F62" s="150">
        <v>16.599072076250334</v>
      </c>
      <c r="G62" s="149">
        <v>7.4467294977801686</v>
      </c>
      <c r="H62" s="148">
        <v>14.137775889353629</v>
      </c>
      <c r="I62" s="150">
        <v>8.2100463429374617</v>
      </c>
      <c r="J62" s="150">
        <v>6.5305265919872086</v>
      </c>
      <c r="K62" s="150">
        <v>6.5027046831207791</v>
      </c>
      <c r="L62" s="147">
        <v>2.8911666062879999</v>
      </c>
      <c r="M62" s="151">
        <v>16.960998675540186</v>
      </c>
      <c r="N62" s="150">
        <v>14.982261659052201</v>
      </c>
      <c r="O62" s="150">
        <v>18.928625567286531</v>
      </c>
      <c r="P62" s="150">
        <v>21.635214698988911</v>
      </c>
      <c r="Q62" s="149">
        <v>20.545131551274864</v>
      </c>
      <c r="R62" s="148">
        <v>17.416629096200662</v>
      </c>
      <c r="S62" s="150">
        <v>7.5841379578215378</v>
      </c>
      <c r="T62" s="150">
        <v>26.166166216069886</v>
      </c>
      <c r="U62" s="150">
        <v>16.574940981673521</v>
      </c>
      <c r="V62" s="150">
        <v>0.69835307198476393</v>
      </c>
      <c r="W62" s="150">
        <v>4.4789924494700033</v>
      </c>
      <c r="X62" s="150">
        <v>12.110771507919379</v>
      </c>
      <c r="Y62" s="150">
        <v>48.275400139659318</v>
      </c>
      <c r="Z62" s="150">
        <v>22.484293653045604</v>
      </c>
      <c r="AA62" s="150">
        <v>12.930262665591618</v>
      </c>
      <c r="AB62" s="147">
        <v>11.897495184035865</v>
      </c>
      <c r="AC62" s="880"/>
      <c r="AD62" s="880"/>
      <c r="AE62" s="880"/>
      <c r="AF62" s="880"/>
      <c r="AG62" s="880"/>
      <c r="AH62" s="880"/>
      <c r="AI62" s="880"/>
      <c r="AJ62" s="880"/>
      <c r="AK62" s="880"/>
      <c r="AL62" s="880"/>
      <c r="AM62" s="880"/>
      <c r="AN62" s="880"/>
      <c r="AO62" s="880"/>
      <c r="AP62" s="880"/>
      <c r="AQ62" s="880"/>
      <c r="AR62" s="880"/>
      <c r="AS62" s="880"/>
      <c r="AT62" s="880"/>
      <c r="AU62" s="880"/>
      <c r="AV62" s="880"/>
      <c r="AW62" s="880"/>
      <c r="AX62" s="880"/>
      <c r="AY62" s="880"/>
      <c r="AZ62" s="376"/>
      <c r="BA62" s="926"/>
      <c r="BB62" s="622"/>
      <c r="BC62" s="479"/>
      <c r="BD62" s="464"/>
      <c r="BE62" s="464"/>
      <c r="BF62" s="464"/>
      <c r="BG62" s="483"/>
      <c r="BH62" s="479"/>
      <c r="BI62" s="464"/>
      <c r="BJ62" s="464"/>
      <c r="BK62" s="464"/>
      <c r="BL62" s="483"/>
      <c r="BM62" s="479"/>
      <c r="BN62" s="464"/>
      <c r="BO62" s="464"/>
      <c r="BP62" s="464"/>
      <c r="BQ62" s="483"/>
      <c r="BR62" s="479"/>
      <c r="BS62" s="464"/>
      <c r="BT62" s="464"/>
      <c r="BU62" s="464"/>
      <c r="BV62" s="464"/>
      <c r="BW62" s="464"/>
      <c r="BX62" s="464"/>
      <c r="BY62" s="465"/>
      <c r="BZ62" s="465"/>
      <c r="CA62" s="465"/>
      <c r="CB62" s="465"/>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531" customFormat="true" ht="15" customHeight="true" x14ac:dyDescent="0.2">
      <c r="A63" s="1087"/>
      <c r="B63" s="408" t="s">
        <v>360</v>
      </c>
      <c r="C63" s="151">
        <v>4.6076455790228827</v>
      </c>
      <c r="D63" s="150">
        <v>5.6955901558401649</v>
      </c>
      <c r="E63" s="150">
        <v>8.4192917065630528</v>
      </c>
      <c r="F63" s="150">
        <v>11.195405644103806</v>
      </c>
      <c r="G63" s="149">
        <v>8.070683064543168</v>
      </c>
      <c r="H63" s="148">
        <v>11.072315791015402</v>
      </c>
      <c r="I63" s="150">
        <v>12.144660312926346</v>
      </c>
      <c r="J63" s="150">
        <v>7.2620881797771721</v>
      </c>
      <c r="K63" s="150">
        <v>6.8526042343420661</v>
      </c>
      <c r="L63" s="147">
        <v>3.5837181341236932</v>
      </c>
      <c r="M63" s="151">
        <v>3.9953437664020384</v>
      </c>
      <c r="N63" s="150">
        <v>4.6603505946613764</v>
      </c>
      <c r="O63" s="150">
        <v>7.2065814431346329</v>
      </c>
      <c r="P63" s="150">
        <v>6.0377003603805708</v>
      </c>
      <c r="Q63" s="149">
        <v>14.898855370844405</v>
      </c>
      <c r="R63" s="148">
        <v>5.2652010396796207</v>
      </c>
      <c r="S63" s="150">
        <v>18.395984828046473</v>
      </c>
      <c r="T63" s="150">
        <v>13.136136629517992</v>
      </c>
      <c r="U63" s="150">
        <v>20.527001877083435</v>
      </c>
      <c r="V63" s="150">
        <v>0.81227779990663607</v>
      </c>
      <c r="W63" s="150">
        <v>7.1332590136111884</v>
      </c>
      <c r="X63" s="150">
        <v>1.4269547358084174</v>
      </c>
      <c r="Y63" s="150">
        <v>16.247561020891773</v>
      </c>
      <c r="Z63" s="150">
        <v>5.764914560230908</v>
      </c>
      <c r="AA63" s="150">
        <v>6.4872333679680168</v>
      </c>
      <c r="AB63" s="147">
        <v>6.9797508501981991</v>
      </c>
      <c r="AC63" s="880"/>
      <c r="AD63" s="880"/>
      <c r="AE63" s="880"/>
      <c r="AF63" s="880"/>
      <c r="AG63" s="880"/>
      <c r="AH63" s="880"/>
      <c r="AI63" s="880"/>
      <c r="AJ63" s="880"/>
      <c r="AK63" s="880"/>
      <c r="AL63" s="880"/>
      <c r="AM63" s="880"/>
      <c r="AN63" s="880"/>
      <c r="AO63" s="880"/>
      <c r="AP63" s="880"/>
      <c r="AQ63" s="880"/>
      <c r="AR63" s="880"/>
      <c r="AS63" s="880"/>
      <c r="AT63" s="880"/>
      <c r="AU63" s="880"/>
      <c r="AV63" s="880"/>
      <c r="AW63" s="880"/>
      <c r="AX63" s="880"/>
      <c r="AY63" s="880"/>
      <c r="AZ63" s="376"/>
      <c r="BA63" s="926"/>
      <c r="BB63" s="622"/>
      <c r="BC63" s="479"/>
      <c r="BD63" s="464"/>
      <c r="BE63" s="464"/>
      <c r="BF63" s="464"/>
      <c r="BG63" s="483"/>
      <c r="BH63" s="479"/>
      <c r="BI63" s="464"/>
      <c r="BJ63" s="464"/>
      <c r="BK63" s="464"/>
      <c r="BL63" s="483"/>
      <c r="BM63" s="479"/>
      <c r="BN63" s="464"/>
      <c r="BO63" s="464"/>
      <c r="BP63" s="464"/>
      <c r="BQ63" s="483"/>
      <c r="BR63" s="479"/>
      <c r="BS63" s="464"/>
      <c r="BT63" s="464"/>
      <c r="BU63" s="464"/>
      <c r="BV63" s="464"/>
      <c r="BW63" s="464"/>
      <c r="BX63" s="464"/>
      <c r="BY63" s="465"/>
      <c r="BZ63" s="465"/>
      <c r="CA63" s="465"/>
      <c r="CB63" s="465"/>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531" customFormat="true" ht="15" customHeight="true" x14ac:dyDescent="0.2">
      <c r="A64" s="1087"/>
      <c r="B64" s="408" t="s">
        <v>361</v>
      </c>
      <c r="C64" s="151">
        <v>48.835850078265054</v>
      </c>
      <c r="D64" s="150">
        <v>43.349413349116979</v>
      </c>
      <c r="E64" s="150">
        <v>37.575460829334425</v>
      </c>
      <c r="F64" s="150">
        <v>26.684574895335611</v>
      </c>
      <c r="G64" s="149">
        <v>7.8481733987170692</v>
      </c>
      <c r="H64" s="148">
        <v>38.343643650990153</v>
      </c>
      <c r="I64" s="150">
        <v>17.884931377100454</v>
      </c>
      <c r="J64" s="150">
        <v>8.0600179722846956</v>
      </c>
      <c r="K64" s="150">
        <v>5.7115526944246637</v>
      </c>
      <c r="L64" s="147">
        <v>2.6214801776868657</v>
      </c>
      <c r="M64" s="151">
        <v>50.342386684170712</v>
      </c>
      <c r="N64" s="150">
        <v>46.058517848455132</v>
      </c>
      <c r="O64" s="150">
        <v>41.551175880004685</v>
      </c>
      <c r="P64" s="150">
        <v>37.653851580938237</v>
      </c>
      <c r="Q64" s="149">
        <v>27.730340328213803</v>
      </c>
      <c r="R64" s="148">
        <v>43.301171054623836</v>
      </c>
      <c r="S64" s="150">
        <v>27.134834125283309</v>
      </c>
      <c r="T64" s="150">
        <v>25.339796263258592</v>
      </c>
      <c r="U64" s="150">
        <v>23.755511749438067</v>
      </c>
      <c r="V64" s="150">
        <v>0</v>
      </c>
      <c r="W64" s="150">
        <v>17.724505993952345</v>
      </c>
      <c r="X64" s="150">
        <v>36.800982333464418</v>
      </c>
      <c r="Y64" s="150">
        <v>9.6683641664197122</v>
      </c>
      <c r="Z64" s="150">
        <v>23.367516946499265</v>
      </c>
      <c r="AA64" s="150">
        <v>20.952855283404407</v>
      </c>
      <c r="AB64" s="147">
        <v>58.917368427381703</v>
      </c>
      <c r="AC64" s="880"/>
      <c r="AD64" s="880"/>
      <c r="AE64" s="880"/>
      <c r="AF64" s="880"/>
      <c r="AG64" s="880"/>
      <c r="AH64" s="880"/>
      <c r="AI64" s="880"/>
      <c r="AJ64" s="880"/>
      <c r="AK64" s="880"/>
      <c r="AL64" s="880"/>
      <c r="AM64" s="880"/>
      <c r="AN64" s="880"/>
      <c r="AO64" s="880"/>
      <c r="AP64" s="880"/>
      <c r="AQ64" s="880"/>
      <c r="AR64" s="880"/>
      <c r="AS64" s="880"/>
      <c r="AT64" s="880"/>
      <c r="AU64" s="880"/>
      <c r="AV64" s="880"/>
      <c r="AW64" s="880"/>
      <c r="AX64" s="880"/>
      <c r="AY64" s="880"/>
      <c r="AZ64" s="376"/>
      <c r="BA64" s="926"/>
      <c r="BB64" s="622"/>
      <c r="BC64" s="479"/>
      <c r="BD64" s="464"/>
      <c r="BE64" s="464"/>
      <c r="BF64" s="464"/>
      <c r="BG64" s="483"/>
      <c r="BH64" s="479"/>
      <c r="BI64" s="464"/>
      <c r="BJ64" s="464"/>
      <c r="BK64" s="464"/>
      <c r="BL64" s="483"/>
      <c r="BM64" s="479"/>
      <c r="BN64" s="464"/>
      <c r="BO64" s="464"/>
      <c r="BP64" s="464"/>
      <c r="BQ64" s="483"/>
      <c r="BR64" s="479"/>
      <c r="BS64" s="464"/>
      <c r="BT64" s="464"/>
      <c r="BU64" s="464"/>
      <c r="BV64" s="464"/>
      <c r="BW64" s="464"/>
      <c r="BX64" s="464"/>
      <c r="BY64" s="465"/>
      <c r="BZ64" s="465"/>
      <c r="CA64" s="465"/>
      <c r="CB64" s="465"/>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531" customFormat="true" ht="15" customHeight="true" x14ac:dyDescent="0.2">
      <c r="A65" s="1087"/>
      <c r="B65" s="408" t="s">
        <v>362</v>
      </c>
      <c r="C65" s="151">
        <v>0.42588237226785924</v>
      </c>
      <c r="D65" s="150">
        <v>0.1752829473230465</v>
      </c>
      <c r="E65" s="150">
        <v>9.1217353965177134E-2</v>
      </c>
      <c r="F65" s="150">
        <v>0.18876166515408097</v>
      </c>
      <c r="G65" s="149">
        <v>0</v>
      </c>
      <c r="H65" s="148">
        <v>0.18998985153218181</v>
      </c>
      <c r="I65" s="150">
        <v>0</v>
      </c>
      <c r="J65" s="150">
        <v>0</v>
      </c>
      <c r="K65" s="150">
        <v>0</v>
      </c>
      <c r="L65" s="147">
        <v>0</v>
      </c>
      <c r="M65" s="151">
        <v>0.58818104149572514</v>
      </c>
      <c r="N65" s="150">
        <v>0.1864769265639053</v>
      </c>
      <c r="O65" s="150">
        <v>0</v>
      </c>
      <c r="P65" s="150">
        <v>0.22595075209587775</v>
      </c>
      <c r="Q65" s="149">
        <v>0.17200823143442559</v>
      </c>
      <c r="R65" s="148">
        <v>0</v>
      </c>
      <c r="S65" s="150">
        <v>0</v>
      </c>
      <c r="T65" s="150">
        <v>4.9065702530764255E-2</v>
      </c>
      <c r="U65" s="150">
        <v>1.2552923206846462</v>
      </c>
      <c r="V65" s="150">
        <v>0</v>
      </c>
      <c r="W65" s="150">
        <v>0.15619202125089435</v>
      </c>
      <c r="X65" s="150">
        <v>9.4625626257784493E-2</v>
      </c>
      <c r="Y65" s="150">
        <v>0.20046572485472092</v>
      </c>
      <c r="Z65" s="150">
        <v>0.14254840195599416</v>
      </c>
      <c r="AA65" s="150">
        <v>0</v>
      </c>
      <c r="AB65" s="147">
        <v>0.22520581323136352</v>
      </c>
      <c r="AC65" s="880"/>
      <c r="AD65" s="880"/>
      <c r="AE65" s="880"/>
      <c r="AF65" s="880"/>
      <c r="AG65" s="880"/>
      <c r="AH65" s="880"/>
      <c r="AI65" s="880"/>
      <c r="AJ65" s="880"/>
      <c r="AK65" s="880"/>
      <c r="AL65" s="880"/>
      <c r="AM65" s="880"/>
      <c r="AN65" s="880"/>
      <c r="AO65" s="880"/>
      <c r="AP65" s="880"/>
      <c r="AQ65" s="880"/>
      <c r="AR65" s="880"/>
      <c r="AS65" s="880"/>
      <c r="AT65" s="880"/>
      <c r="AU65" s="880"/>
      <c r="AV65" s="880"/>
      <c r="AW65" s="880"/>
      <c r="AX65" s="880"/>
      <c r="AY65" s="880"/>
      <c r="AZ65" s="376"/>
      <c r="BA65" s="926"/>
      <c r="BB65" s="622"/>
      <c r="BC65" s="479"/>
      <c r="BD65" s="464"/>
      <c r="BE65" s="464"/>
      <c r="BF65" s="464"/>
      <c r="BG65" s="483"/>
      <c r="BH65" s="479"/>
      <c r="BI65" s="464"/>
      <c r="BJ65" s="464"/>
      <c r="BK65" s="464"/>
      <c r="BL65" s="483"/>
      <c r="BM65" s="479"/>
      <c r="BN65" s="464"/>
      <c r="BO65" s="464"/>
      <c r="BP65" s="464"/>
      <c r="BQ65" s="483"/>
      <c r="BR65" s="479"/>
      <c r="BS65" s="464"/>
      <c r="BT65" s="464"/>
      <c r="BU65" s="464"/>
      <c r="BV65" s="464"/>
      <c r="BW65" s="464"/>
      <c r="BX65" s="464"/>
      <c r="BY65" s="465"/>
      <c r="BZ65" s="465"/>
      <c r="CA65" s="465"/>
      <c r="CB65" s="465"/>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531" customFormat="true" ht="15" customHeight="true" x14ac:dyDescent="0.2">
      <c r="A66" s="1087"/>
      <c r="B66" s="408" t="s">
        <v>363</v>
      </c>
      <c r="C66" s="151">
        <v>6.0006500662451581</v>
      </c>
      <c r="D66" s="150">
        <v>5.5486966936475817</v>
      </c>
      <c r="E66" s="150">
        <v>5.982862965273986</v>
      </c>
      <c r="F66" s="150">
        <v>1.7726510053027826</v>
      </c>
      <c r="G66" s="149">
        <v>1.0778682881657113</v>
      </c>
      <c r="H66" s="148">
        <v>4.4797372607066155</v>
      </c>
      <c r="I66" s="150">
        <v>2.1012959484166158</v>
      </c>
      <c r="J66" s="150">
        <v>0.68480928210811931</v>
      </c>
      <c r="K66" s="150">
        <v>0.41040003331731828</v>
      </c>
      <c r="L66" s="147">
        <v>0</v>
      </c>
      <c r="M66" s="151">
        <v>6.7565158020187948</v>
      </c>
      <c r="N66" s="150">
        <v>5.5674109217453438</v>
      </c>
      <c r="O66" s="150">
        <v>5.9915982005628816</v>
      </c>
      <c r="P66" s="150">
        <v>4.6515818539114342</v>
      </c>
      <c r="Q66" s="149">
        <v>2.838092845037925</v>
      </c>
      <c r="R66" s="148">
        <v>3.4871166544557353</v>
      </c>
      <c r="S66" s="150">
        <v>0</v>
      </c>
      <c r="T66" s="150">
        <v>2.8346217047263984</v>
      </c>
      <c r="U66" s="150">
        <v>3.8082926093072262</v>
      </c>
      <c r="V66" s="150">
        <v>0</v>
      </c>
      <c r="W66" s="150">
        <v>2.3754499180311495</v>
      </c>
      <c r="X66" s="150">
        <v>6.6461508814473786</v>
      </c>
      <c r="Y66" s="150">
        <v>0.61547497653897698</v>
      </c>
      <c r="Z66" s="150">
        <v>2.3052914768162771</v>
      </c>
      <c r="AA66" s="150">
        <v>3.4458785129855811</v>
      </c>
      <c r="AB66" s="147">
        <v>6.6559638463030906</v>
      </c>
      <c r="AC66" s="880"/>
      <c r="AD66" s="880"/>
      <c r="AE66" s="880"/>
      <c r="AF66" s="880"/>
      <c r="AG66" s="880"/>
      <c r="AH66" s="880"/>
      <c r="AI66" s="880"/>
      <c r="AJ66" s="880"/>
      <c r="AK66" s="880"/>
      <c r="AL66" s="880"/>
      <c r="AM66" s="880"/>
      <c r="AN66" s="880"/>
      <c r="AO66" s="880"/>
      <c r="AP66" s="880"/>
      <c r="AQ66" s="880"/>
      <c r="AR66" s="880"/>
      <c r="AS66" s="880"/>
      <c r="AT66" s="880"/>
      <c r="AU66" s="880"/>
      <c r="AV66" s="880"/>
      <c r="AW66" s="880"/>
      <c r="AX66" s="880"/>
      <c r="AY66" s="880"/>
      <c r="AZ66" s="376"/>
      <c r="BA66" s="926"/>
      <c r="BB66" s="622"/>
      <c r="BC66" s="479"/>
      <c r="BD66" s="464"/>
      <c r="BE66" s="464"/>
      <c r="BF66" s="464"/>
      <c r="BG66" s="483"/>
      <c r="BH66" s="479"/>
      <c r="BI66" s="464"/>
      <c r="BJ66" s="464"/>
      <c r="BK66" s="464"/>
      <c r="BL66" s="483"/>
      <c r="BM66" s="479"/>
      <c r="BN66" s="464"/>
      <c r="BO66" s="464"/>
      <c r="BP66" s="464"/>
      <c r="BQ66" s="483"/>
      <c r="BR66" s="479"/>
      <c r="BS66" s="464"/>
      <c r="BT66" s="464"/>
      <c r="BU66" s="464"/>
      <c r="BV66" s="464"/>
      <c r="BW66" s="464"/>
      <c r="BX66" s="464"/>
      <c r="BY66" s="465"/>
      <c r="BZ66" s="465"/>
      <c r="CA66" s="465"/>
      <c r="CB66" s="465"/>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531" customFormat="true" ht="15" customHeight="true" x14ac:dyDescent="0.2">
      <c r="A67" s="1087"/>
      <c r="B67" s="408" t="s">
        <v>364</v>
      </c>
      <c r="C67" s="151">
        <v>15.333691082416841</v>
      </c>
      <c r="D67" s="150">
        <v>15.043793403710485</v>
      </c>
      <c r="E67" s="150">
        <v>12.343544295358313</v>
      </c>
      <c r="F67" s="150">
        <v>6.5124346705521932</v>
      </c>
      <c r="G67" s="149">
        <v>1.113583758753995</v>
      </c>
      <c r="H67" s="148">
        <v>14.185654842246953</v>
      </c>
      <c r="I67" s="150">
        <v>4.9590380023257445</v>
      </c>
      <c r="J67" s="150">
        <v>5.2570828099798794E-2</v>
      </c>
      <c r="K67" s="150">
        <v>0.10514497709412081</v>
      </c>
      <c r="L67" s="147">
        <v>0</v>
      </c>
      <c r="M67" s="151">
        <v>13.320230224424698</v>
      </c>
      <c r="N67" s="150">
        <v>17.195643660726802</v>
      </c>
      <c r="O67" s="150">
        <v>14.261519880765396</v>
      </c>
      <c r="P67" s="150">
        <v>10.954559449059767</v>
      </c>
      <c r="Q67" s="149">
        <v>7.8779967300553091</v>
      </c>
      <c r="R67" s="148">
        <v>12.707711627121155</v>
      </c>
      <c r="S67" s="150">
        <v>5.860750285252883</v>
      </c>
      <c r="T67" s="150">
        <v>2.7921928930426376</v>
      </c>
      <c r="U67" s="150">
        <v>26.551361161503113</v>
      </c>
      <c r="V67" s="150">
        <v>0</v>
      </c>
      <c r="W67" s="150">
        <v>1.2273818477201097</v>
      </c>
      <c r="X67" s="150">
        <v>8.8146006715466996</v>
      </c>
      <c r="Y67" s="150">
        <v>7.6436501538600279</v>
      </c>
      <c r="Z67" s="150">
        <v>4.0900431907643187</v>
      </c>
      <c r="AA67" s="150">
        <v>27.7506360060977</v>
      </c>
      <c r="AB67" s="147">
        <v>9.6449399375913796</v>
      </c>
      <c r="AC67" s="880"/>
      <c r="AD67" s="880"/>
      <c r="AE67" s="880"/>
      <c r="AF67" s="880"/>
      <c r="AG67" s="880"/>
      <c r="AH67" s="880"/>
      <c r="AI67" s="880"/>
      <c r="AJ67" s="880"/>
      <c r="AK67" s="880"/>
      <c r="AL67" s="880"/>
      <c r="AM67" s="880"/>
      <c r="AN67" s="880"/>
      <c r="AO67" s="880"/>
      <c r="AP67" s="880"/>
      <c r="AQ67" s="880"/>
      <c r="AR67" s="880"/>
      <c r="AS67" s="880"/>
      <c r="AT67" s="880"/>
      <c r="AU67" s="880"/>
      <c r="AV67" s="880"/>
      <c r="AW67" s="880"/>
      <c r="AX67" s="880"/>
      <c r="AY67" s="880"/>
      <c r="AZ67" s="376"/>
      <c r="BA67" s="926"/>
      <c r="BB67" s="622"/>
      <c r="BC67" s="479"/>
      <c r="BD67" s="464"/>
      <c r="BE67" s="464"/>
      <c r="BF67" s="464"/>
      <c r="BG67" s="483"/>
      <c r="BH67" s="479"/>
      <c r="BI67" s="464"/>
      <c r="BJ67" s="464"/>
      <c r="BK67" s="464"/>
      <c r="BL67" s="483"/>
      <c r="BM67" s="479"/>
      <c r="BN67" s="464"/>
      <c r="BO67" s="464"/>
      <c r="BP67" s="464"/>
      <c r="BQ67" s="483"/>
      <c r="BR67" s="479"/>
      <c r="BS67" s="464"/>
      <c r="BT67" s="464"/>
      <c r="BU67" s="464"/>
      <c r="BV67" s="464"/>
      <c r="BW67" s="464"/>
      <c r="BX67" s="464"/>
      <c r="BY67" s="465"/>
      <c r="BZ67" s="465"/>
      <c r="CA67" s="465"/>
      <c r="CB67" s="465"/>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531" customFormat="true" ht="15" customHeight="true" x14ac:dyDescent="0.2">
      <c r="A68" s="1087"/>
      <c r="B68" s="408" t="s">
        <v>179</v>
      </c>
      <c r="C68" s="151">
        <v>0</v>
      </c>
      <c r="D68" s="150">
        <v>7.6932109279006242E-3</v>
      </c>
      <c r="E68" s="150">
        <v>0.31903543821780667</v>
      </c>
      <c r="F68" s="150">
        <v>0.14209832051120042</v>
      </c>
      <c r="G68" s="149">
        <v>0.11781326972958438</v>
      </c>
      <c r="H68" s="148">
        <v>0</v>
      </c>
      <c r="I68" s="150">
        <v>0.13541683371924745</v>
      </c>
      <c r="J68" s="150">
        <v>0</v>
      </c>
      <c r="K68" s="150">
        <v>0</v>
      </c>
      <c r="L68" s="147">
        <v>0</v>
      </c>
      <c r="M68" s="151">
        <v>0</v>
      </c>
      <c r="N68" s="150">
        <v>1.1019557452895123E-2</v>
      </c>
      <c r="O68" s="150">
        <v>0</v>
      </c>
      <c r="P68" s="150">
        <v>0.44463960999486607</v>
      </c>
      <c r="Q68" s="149">
        <v>0.3230165545191872</v>
      </c>
      <c r="R68" s="148">
        <v>0</v>
      </c>
      <c r="S68" s="150">
        <v>0.94279054685881425</v>
      </c>
      <c r="T68" s="150">
        <v>0.62718406849347841</v>
      </c>
      <c r="U68" s="150">
        <v>0</v>
      </c>
      <c r="V68" s="150">
        <v>0</v>
      </c>
      <c r="W68" s="150">
        <v>0</v>
      </c>
      <c r="X68" s="150">
        <v>0.11951471245536897</v>
      </c>
      <c r="Y68" s="150">
        <v>0</v>
      </c>
      <c r="Z68" s="150">
        <v>0</v>
      </c>
      <c r="AA68" s="150">
        <v>0</v>
      </c>
      <c r="AB68" s="147">
        <v>0</v>
      </c>
      <c r="AC68" s="880"/>
      <c r="AD68" s="880"/>
      <c r="AE68" s="880"/>
      <c r="AF68" s="880"/>
      <c r="AG68" s="880"/>
      <c r="AH68" s="880"/>
      <c r="AI68" s="880"/>
      <c r="AJ68" s="880"/>
      <c r="AK68" s="880"/>
      <c r="AL68" s="880"/>
      <c r="AM68" s="880"/>
      <c r="AN68" s="880"/>
      <c r="AO68" s="880"/>
      <c r="AP68" s="880"/>
      <c r="AQ68" s="880"/>
      <c r="AR68" s="880"/>
      <c r="AS68" s="880"/>
      <c r="AT68" s="880"/>
      <c r="AU68" s="880"/>
      <c r="AV68" s="880"/>
      <c r="AW68" s="880"/>
      <c r="AX68" s="880"/>
      <c r="AY68" s="880"/>
      <c r="AZ68" s="376"/>
      <c r="BA68" s="926"/>
      <c r="BB68" s="622"/>
      <c r="BC68" s="479"/>
      <c r="BD68" s="464"/>
      <c r="BE68" s="464"/>
      <c r="BF68" s="464"/>
      <c r="BG68" s="483"/>
      <c r="BH68" s="479"/>
      <c r="BI68" s="464"/>
      <c r="BJ68" s="464"/>
      <c r="BK68" s="464"/>
      <c r="BL68" s="483"/>
      <c r="BM68" s="479"/>
      <c r="BN68" s="464"/>
      <c r="BO68" s="464"/>
      <c r="BP68" s="464"/>
      <c r="BQ68" s="483"/>
      <c r="BR68" s="479"/>
      <c r="BS68" s="464"/>
      <c r="BT68" s="464"/>
      <c r="BU68" s="464"/>
      <c r="BV68" s="464"/>
      <c r="BW68" s="464"/>
      <c r="BX68" s="464"/>
      <c r="BY68" s="465"/>
      <c r="BZ68" s="465"/>
      <c r="CA68" s="465"/>
      <c r="CB68" s="465"/>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531" customFormat="true" ht="15" customHeight="true" x14ac:dyDescent="0.2">
      <c r="A69" s="1087"/>
      <c r="B69" s="408" t="s">
        <v>365</v>
      </c>
      <c r="C69" s="151">
        <v>0</v>
      </c>
      <c r="D69" s="150">
        <v>0</v>
      </c>
      <c r="E69" s="150">
        <v>7.6144958160015291E-2</v>
      </c>
      <c r="F69" s="150">
        <v>0.18944062630365724</v>
      </c>
      <c r="G69" s="149">
        <v>0.11217085202052143</v>
      </c>
      <c r="H69" s="148">
        <v>0</v>
      </c>
      <c r="I69" s="150">
        <v>0.49433882557524372</v>
      </c>
      <c r="J69" s="150">
        <v>0</v>
      </c>
      <c r="K69" s="150">
        <v>0</v>
      </c>
      <c r="L69" s="147">
        <v>0</v>
      </c>
      <c r="M69" s="151">
        <v>0</v>
      </c>
      <c r="N69" s="150">
        <v>0</v>
      </c>
      <c r="O69" s="150">
        <v>0</v>
      </c>
      <c r="P69" s="150">
        <v>0.10802512781658441</v>
      </c>
      <c r="Q69" s="149">
        <v>0.22036559900547775</v>
      </c>
      <c r="R69" s="148">
        <v>0</v>
      </c>
      <c r="S69" s="150">
        <v>0</v>
      </c>
      <c r="T69" s="150">
        <v>0</v>
      </c>
      <c r="U69" s="150">
        <v>0</v>
      </c>
      <c r="V69" s="150">
        <v>0</v>
      </c>
      <c r="W69" s="150">
        <v>0.52989446633296233</v>
      </c>
      <c r="X69" s="150">
        <v>0.21039075374994382</v>
      </c>
      <c r="Y69" s="150">
        <v>0</v>
      </c>
      <c r="Z69" s="150">
        <v>0</v>
      </c>
      <c r="AA69" s="150">
        <v>0</v>
      </c>
      <c r="AB69" s="147">
        <v>0</v>
      </c>
      <c r="AC69" s="880"/>
      <c r="AD69" s="880"/>
      <c r="AE69" s="880"/>
      <c r="AF69" s="880"/>
      <c r="AG69" s="880"/>
      <c r="AH69" s="880"/>
      <c r="AI69" s="880"/>
      <c r="AJ69" s="880"/>
      <c r="AK69" s="880"/>
      <c r="AL69" s="880"/>
      <c r="AM69" s="880"/>
      <c r="AN69" s="880"/>
      <c r="AO69" s="880"/>
      <c r="AP69" s="880"/>
      <c r="AQ69" s="880"/>
      <c r="AR69" s="880"/>
      <c r="AS69" s="880"/>
      <c r="AT69" s="880"/>
      <c r="AU69" s="880"/>
      <c r="AV69" s="880"/>
      <c r="AW69" s="880"/>
      <c r="AX69" s="880"/>
      <c r="AY69" s="880"/>
      <c r="AZ69" s="376"/>
      <c r="BA69" s="926"/>
      <c r="BB69" s="622"/>
      <c r="BC69" s="479"/>
      <c r="BD69" s="464"/>
      <c r="BE69" s="464"/>
      <c r="BF69" s="464"/>
      <c r="BG69" s="483"/>
      <c r="BH69" s="479"/>
      <c r="BI69" s="464"/>
      <c r="BJ69" s="464"/>
      <c r="BK69" s="464"/>
      <c r="BL69" s="483"/>
      <c r="BM69" s="479"/>
      <c r="BN69" s="464"/>
      <c r="BO69" s="464"/>
      <c r="BP69" s="464"/>
      <c r="BQ69" s="483"/>
      <c r="BR69" s="479"/>
      <c r="BS69" s="464"/>
      <c r="BT69" s="464"/>
      <c r="BU69" s="464"/>
      <c r="BV69" s="464"/>
      <c r="BW69" s="464"/>
      <c r="BX69" s="464"/>
      <c r="BY69" s="465"/>
      <c r="BZ69" s="465"/>
      <c r="CA69" s="465"/>
      <c r="CB69" s="465"/>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531" customFormat="true" ht="15" customHeight="true" x14ac:dyDescent="0.2">
      <c r="A70" s="1087"/>
      <c r="B70" s="408" t="s">
        <v>366</v>
      </c>
      <c r="C70" s="151">
        <v>8.3610754157347963E-2</v>
      </c>
      <c r="D70" s="150">
        <v>0.1369831272084297</v>
      </c>
      <c r="E70" s="150">
        <v>6.6816675321231159E-2</v>
      </c>
      <c r="F70" s="150">
        <v>0.11128344861628219</v>
      </c>
      <c r="G70" s="149">
        <v>6.8669066976036724E-2</v>
      </c>
      <c r="H70" s="148">
        <v>0</v>
      </c>
      <c r="I70" s="150">
        <v>0.37075411918143281</v>
      </c>
      <c r="J70" s="150">
        <v>0</v>
      </c>
      <c r="K70" s="150">
        <v>0.15272870448287851</v>
      </c>
      <c r="L70" s="147">
        <v>0</v>
      </c>
      <c r="M70" s="151">
        <v>0.11869420450936775</v>
      </c>
      <c r="N70" s="150">
        <v>0.1245262090636035</v>
      </c>
      <c r="O70" s="150">
        <v>7.1728253863329053E-2</v>
      </c>
      <c r="P70" s="150">
        <v>9.4791304194916742E-2</v>
      </c>
      <c r="Q70" s="149">
        <v>3.3150370271598534E-2</v>
      </c>
      <c r="R70" s="148">
        <v>0</v>
      </c>
      <c r="S70" s="150">
        <v>0.27615088010920924</v>
      </c>
      <c r="T70" s="150">
        <v>0.14528084520359261</v>
      </c>
      <c r="U70" s="150">
        <v>0</v>
      </c>
      <c r="V70" s="150">
        <v>0</v>
      </c>
      <c r="W70" s="150">
        <v>0</v>
      </c>
      <c r="X70" s="150">
        <v>0.10401144470754181</v>
      </c>
      <c r="Y70" s="150">
        <v>0.82684798511275404</v>
      </c>
      <c r="Z70" s="150">
        <v>0</v>
      </c>
      <c r="AA70" s="150">
        <v>0</v>
      </c>
      <c r="AB70" s="147">
        <v>0</v>
      </c>
      <c r="AC70" s="880"/>
      <c r="AD70" s="880"/>
      <c r="AE70" s="880"/>
      <c r="AF70" s="880"/>
      <c r="AG70" s="880"/>
      <c r="AH70" s="880"/>
      <c r="AI70" s="880"/>
      <c r="AJ70" s="880"/>
      <c r="AK70" s="880"/>
      <c r="AL70" s="880"/>
      <c r="AM70" s="880"/>
      <c r="AN70" s="880"/>
      <c r="AO70" s="880"/>
      <c r="AP70" s="880"/>
      <c r="AQ70" s="880"/>
      <c r="AR70" s="880"/>
      <c r="AS70" s="880"/>
      <c r="AT70" s="880"/>
      <c r="AU70" s="880"/>
      <c r="AV70" s="880"/>
      <c r="AW70" s="880"/>
      <c r="AX70" s="880"/>
      <c r="AY70" s="880"/>
      <c r="AZ70" s="376"/>
      <c r="BA70" s="926"/>
      <c r="BB70" s="622"/>
      <c r="BC70" s="479"/>
      <c r="BD70" s="464"/>
      <c r="BE70" s="464"/>
      <c r="BF70" s="464"/>
      <c r="BG70" s="483"/>
      <c r="BH70" s="479"/>
      <c r="BI70" s="464"/>
      <c r="BJ70" s="464"/>
      <c r="BK70" s="464"/>
      <c r="BL70" s="483"/>
      <c r="BM70" s="479"/>
      <c r="BN70" s="464"/>
      <c r="BO70" s="464"/>
      <c r="BP70" s="464"/>
      <c r="BQ70" s="483"/>
      <c r="BR70" s="479"/>
      <c r="BS70" s="464"/>
      <c r="BT70" s="464"/>
      <c r="BU70" s="464"/>
      <c r="BV70" s="464"/>
      <c r="BW70" s="464"/>
      <c r="BX70" s="464"/>
      <c r="BY70" s="465"/>
      <c r="BZ70" s="465"/>
      <c r="CA70" s="465"/>
      <c r="CB70" s="465"/>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531" customFormat="true" ht="15" customHeight="true" x14ac:dyDescent="0.2">
      <c r="A71" s="1087"/>
      <c r="B71" s="408" t="s">
        <v>367</v>
      </c>
      <c r="C71" s="151">
        <v>0</v>
      </c>
      <c r="D71" s="150">
        <v>7.6888872373149439E-2</v>
      </c>
      <c r="E71" s="150">
        <v>7.699073285120886E-2</v>
      </c>
      <c r="F71" s="150">
        <v>5.1716379117726322E-2</v>
      </c>
      <c r="G71" s="149">
        <v>0.69624214265975726</v>
      </c>
      <c r="H71" s="148">
        <v>0</v>
      </c>
      <c r="I71" s="150">
        <v>0</v>
      </c>
      <c r="J71" s="150">
        <v>0</v>
      </c>
      <c r="K71" s="150">
        <v>0</v>
      </c>
      <c r="L71" s="147">
        <v>2.3314762472435571</v>
      </c>
      <c r="M71" s="151">
        <v>0</v>
      </c>
      <c r="N71" s="150">
        <v>0</v>
      </c>
      <c r="O71" s="150">
        <v>0.11020025174904201</v>
      </c>
      <c r="P71" s="150">
        <v>0.10922500921816344</v>
      </c>
      <c r="Q71" s="149">
        <v>7.4010475373094187E-2</v>
      </c>
      <c r="R71" s="148">
        <v>0</v>
      </c>
      <c r="S71" s="150">
        <v>0</v>
      </c>
      <c r="T71" s="150">
        <v>0</v>
      </c>
      <c r="U71" s="150">
        <v>0</v>
      </c>
      <c r="V71" s="150">
        <v>1.4808721781355072</v>
      </c>
      <c r="W71" s="150">
        <v>0</v>
      </c>
      <c r="X71" s="150">
        <v>0.30830853277254561</v>
      </c>
      <c r="Y71" s="150">
        <v>0</v>
      </c>
      <c r="Z71" s="150">
        <v>0</v>
      </c>
      <c r="AA71" s="150">
        <v>0.49951764643511798</v>
      </c>
      <c r="AB71" s="147">
        <v>0</v>
      </c>
      <c r="AC71" s="880"/>
      <c r="AD71" s="880"/>
      <c r="AE71" s="880"/>
      <c r="AF71" s="880"/>
      <c r="AG71" s="880"/>
      <c r="AH71" s="880"/>
      <c r="AI71" s="880"/>
      <c r="AJ71" s="880"/>
      <c r="AK71" s="880"/>
      <c r="AL71" s="880"/>
      <c r="AM71" s="880"/>
      <c r="AN71" s="880"/>
      <c r="AO71" s="880"/>
      <c r="AP71" s="880"/>
      <c r="AQ71" s="880"/>
      <c r="AR71" s="880"/>
      <c r="AS71" s="880"/>
      <c r="AT71" s="880"/>
      <c r="AU71" s="880"/>
      <c r="AV71" s="880"/>
      <c r="AW71" s="880"/>
      <c r="AX71" s="880"/>
      <c r="AY71" s="880"/>
      <c r="AZ71" s="376"/>
      <c r="BA71" s="926"/>
      <c r="BB71" s="622"/>
      <c r="BC71" s="479"/>
      <c r="BD71" s="464"/>
      <c r="BE71" s="464"/>
      <c r="BF71" s="464"/>
      <c r="BG71" s="483"/>
      <c r="BH71" s="479"/>
      <c r="BI71" s="464"/>
      <c r="BJ71" s="464"/>
      <c r="BK71" s="464"/>
      <c r="BL71" s="483"/>
      <c r="BM71" s="479"/>
      <c r="BN71" s="464"/>
      <c r="BO71" s="464"/>
      <c r="BP71" s="464"/>
      <c r="BQ71" s="483"/>
      <c r="BR71" s="479"/>
      <c r="BS71" s="464"/>
      <c r="BT71" s="464"/>
      <c r="BU71" s="464"/>
      <c r="BV71" s="464"/>
      <c r="BW71" s="464"/>
      <c r="BX71" s="464"/>
      <c r="BY71" s="465"/>
      <c r="BZ71" s="465"/>
      <c r="CA71" s="465"/>
      <c r="CB71" s="465"/>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531" customFormat="true" ht="15" customHeight="true" x14ac:dyDescent="0.2">
      <c r="A72" s="1087"/>
      <c r="B72" s="408" t="s">
        <v>46</v>
      </c>
      <c r="C72" s="151">
        <v>2.4636426411559512E-2</v>
      </c>
      <c r="D72" s="150">
        <v>2.4577374373425873E-2</v>
      </c>
      <c r="E72" s="150">
        <v>9.5300185501341304E-3</v>
      </c>
      <c r="F72" s="150">
        <v>0.17677542847623928</v>
      </c>
      <c r="G72" s="149">
        <v>0.66442002885558527</v>
      </c>
      <c r="H72" s="148">
        <v>0.16493145225494957</v>
      </c>
      <c r="I72" s="150">
        <v>0.52640316842140178</v>
      </c>
      <c r="J72" s="150">
        <v>0.24848405314284466</v>
      </c>
      <c r="K72" s="150">
        <v>0.29419304272364399</v>
      </c>
      <c r="L72" s="147">
        <v>0.20175872157763597</v>
      </c>
      <c r="M72" s="151">
        <v>0</v>
      </c>
      <c r="N72" s="150">
        <v>0</v>
      </c>
      <c r="O72" s="150">
        <v>1.364073836558281E-2</v>
      </c>
      <c r="P72" s="150">
        <v>0</v>
      </c>
      <c r="Q72" s="149">
        <v>0.66354534930614761</v>
      </c>
      <c r="R72" s="148">
        <v>0</v>
      </c>
      <c r="S72" s="150">
        <v>1.2350419544854037</v>
      </c>
      <c r="T72" s="150">
        <v>0.20604954820056476</v>
      </c>
      <c r="U72" s="150">
        <v>0</v>
      </c>
      <c r="V72" s="150">
        <v>0.15130412685861436</v>
      </c>
      <c r="W72" s="150">
        <v>1.570597064200123</v>
      </c>
      <c r="X72" s="150">
        <v>0</v>
      </c>
      <c r="Y72" s="150">
        <v>0</v>
      </c>
      <c r="Z72" s="150">
        <v>0</v>
      </c>
      <c r="AA72" s="150">
        <v>0</v>
      </c>
      <c r="AB72" s="147">
        <v>0</v>
      </c>
      <c r="AC72" s="880"/>
      <c r="AD72" s="880"/>
      <c r="AE72" s="880"/>
      <c r="AF72" s="880"/>
      <c r="AG72" s="880"/>
      <c r="AH72" s="880"/>
      <c r="AI72" s="880"/>
      <c r="AJ72" s="880"/>
      <c r="AK72" s="880"/>
      <c r="AL72" s="880"/>
      <c r="AM72" s="880"/>
      <c r="AN72" s="880"/>
      <c r="AO72" s="880"/>
      <c r="AP72" s="880"/>
      <c r="AQ72" s="880"/>
      <c r="AR72" s="880"/>
      <c r="AS72" s="880"/>
      <c r="AT72" s="880"/>
      <c r="AU72" s="880"/>
      <c r="AV72" s="880"/>
      <c r="AW72" s="880"/>
      <c r="AX72" s="880"/>
      <c r="AY72" s="880"/>
      <c r="AZ72" s="376"/>
      <c r="BA72" s="926"/>
      <c r="BB72" s="622"/>
      <c r="BC72" s="479"/>
      <c r="BD72" s="464"/>
      <c r="BE72" s="464"/>
      <c r="BF72" s="464"/>
      <c r="BG72" s="483"/>
      <c r="BH72" s="479"/>
      <c r="BI72" s="464"/>
      <c r="BJ72" s="464"/>
      <c r="BK72" s="464"/>
      <c r="BL72" s="483"/>
      <c r="BM72" s="479"/>
      <c r="BN72" s="464"/>
      <c r="BO72" s="464"/>
      <c r="BP72" s="464"/>
      <c r="BQ72" s="483"/>
      <c r="BR72" s="479"/>
      <c r="BS72" s="464"/>
      <c r="BT72" s="464"/>
      <c r="BU72" s="464"/>
      <c r="BV72" s="464"/>
      <c r="BW72" s="464"/>
      <c r="BX72" s="464"/>
      <c r="BY72" s="465"/>
      <c r="BZ72" s="465"/>
      <c r="CA72" s="465"/>
      <c r="CB72" s="465"/>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531" customFormat="true" ht="15" customHeight="true" x14ac:dyDescent="0.2">
      <c r="A73" s="173"/>
      <c r="B73" s="167"/>
      <c r="C73" s="151"/>
      <c r="D73" s="150"/>
      <c r="E73" s="150"/>
      <c r="F73" s="150"/>
      <c r="G73" s="149"/>
      <c r="H73" s="148"/>
      <c r="I73" s="150"/>
      <c r="J73" s="150"/>
      <c r="K73" s="150"/>
      <c r="L73" s="147"/>
      <c r="M73" s="151"/>
      <c r="N73" s="150"/>
      <c r="O73" s="150"/>
      <c r="P73" s="150"/>
      <c r="Q73" s="149"/>
      <c r="R73" s="148"/>
      <c r="S73" s="150"/>
      <c r="T73" s="150"/>
      <c r="U73" s="150"/>
      <c r="V73" s="150"/>
      <c r="W73" s="150"/>
      <c r="X73" s="150"/>
      <c r="Y73" s="150"/>
      <c r="Z73" s="150"/>
      <c r="AA73" s="150"/>
      <c r="AB73" s="147"/>
      <c r="AC73" s="880"/>
      <c r="AD73" s="880"/>
      <c r="AE73" s="880"/>
      <c r="AF73" s="880"/>
      <c r="AG73" s="880"/>
      <c r="AH73" s="880"/>
      <c r="AI73" s="880"/>
      <c r="AJ73" s="880"/>
      <c r="AK73" s="880"/>
      <c r="AL73" s="880"/>
      <c r="AM73" s="880"/>
      <c r="AN73" s="880"/>
      <c r="AO73" s="880"/>
      <c r="AP73" s="880"/>
      <c r="AQ73" s="880"/>
      <c r="AR73" s="880"/>
      <c r="AS73" s="880"/>
      <c r="AT73" s="880"/>
      <c r="AU73" s="880"/>
      <c r="AV73" s="880"/>
      <c r="AW73" s="880"/>
      <c r="AX73" s="880"/>
      <c r="AY73" s="880"/>
      <c r="AZ73" s="376"/>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531" customFormat="true" ht="15" customHeight="true" x14ac:dyDescent="0.2">
      <c r="A74" s="173"/>
      <c r="B74" s="167"/>
      <c r="C74" s="151"/>
      <c r="D74" s="150"/>
      <c r="E74" s="150"/>
      <c r="F74" s="150"/>
      <c r="G74" s="149"/>
      <c r="H74" s="148"/>
      <c r="I74" s="150"/>
      <c r="J74" s="150"/>
      <c r="K74" s="150"/>
      <c r="L74" s="147"/>
      <c r="M74" s="151"/>
      <c r="N74" s="150"/>
      <c r="O74" s="150"/>
      <c r="P74" s="150"/>
      <c r="Q74" s="149"/>
      <c r="R74" s="148"/>
      <c r="S74" s="150"/>
      <c r="T74" s="150"/>
      <c r="U74" s="150"/>
      <c r="V74" s="150"/>
      <c r="W74" s="150"/>
      <c r="X74" s="150"/>
      <c r="Y74" s="150"/>
      <c r="Z74" s="150"/>
      <c r="AA74" s="150"/>
      <c r="AB74" s="147"/>
      <c r="AC74" s="880"/>
      <c r="AD74" s="880"/>
      <c r="AE74" s="880"/>
      <c r="AF74" s="880"/>
      <c r="AG74" s="880"/>
      <c r="AH74" s="880"/>
      <c r="AI74" s="880"/>
      <c r="AJ74" s="880"/>
      <c r="AK74" s="880"/>
      <c r="AL74" s="880"/>
      <c r="AM74" s="880"/>
      <c r="AN74" s="880"/>
      <c r="AO74" s="880"/>
      <c r="AP74" s="880"/>
      <c r="AQ74" s="880"/>
      <c r="AR74" s="880"/>
      <c r="AS74" s="880"/>
      <c r="AT74" s="880"/>
      <c r="AU74" s="880"/>
      <c r="AV74" s="880"/>
      <c r="AW74" s="880"/>
      <c r="AX74" s="880"/>
      <c r="AY74" s="880"/>
      <c r="AZ74" s="376"/>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531" customFormat="true" ht="15" customHeight="true" x14ac:dyDescent="0.2">
      <c r="A75" s="173"/>
      <c r="B75" s="167"/>
      <c r="C75" s="151"/>
      <c r="D75" s="150"/>
      <c r="E75" s="150"/>
      <c r="F75" s="150"/>
      <c r="G75" s="149"/>
      <c r="H75" s="148"/>
      <c r="I75" s="150"/>
      <c r="J75" s="150"/>
      <c r="K75" s="150"/>
      <c r="L75" s="147"/>
      <c r="M75" s="151"/>
      <c r="N75" s="150"/>
      <c r="O75" s="150"/>
      <c r="P75" s="150"/>
      <c r="Q75" s="149"/>
      <c r="R75" s="148"/>
      <c r="S75" s="150"/>
      <c r="T75" s="150"/>
      <c r="U75" s="150"/>
      <c r="V75" s="150"/>
      <c r="W75" s="150"/>
      <c r="X75" s="150"/>
      <c r="Y75" s="150"/>
      <c r="Z75" s="150"/>
      <c r="AA75" s="150"/>
      <c r="AB75" s="147"/>
      <c r="AC75" s="880"/>
      <c r="AD75" s="880"/>
      <c r="AE75" s="880"/>
      <c r="AF75" s="880"/>
      <c r="AG75" s="880"/>
      <c r="AH75" s="880"/>
      <c r="AI75" s="880"/>
      <c r="AJ75" s="880"/>
      <c r="AK75" s="880"/>
      <c r="AL75" s="880"/>
      <c r="AM75" s="880"/>
      <c r="AN75" s="880"/>
      <c r="AO75" s="880"/>
      <c r="AP75" s="880"/>
      <c r="AQ75" s="880"/>
      <c r="AR75" s="880"/>
      <c r="AS75" s="880"/>
      <c r="AT75" s="880"/>
      <c r="AU75" s="880"/>
      <c r="AV75" s="880"/>
      <c r="AW75" s="880"/>
      <c r="AX75" s="880"/>
      <c r="AY75" s="880"/>
      <c r="AZ75" s="376"/>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531" customFormat="true" ht="15" customHeight="true" x14ac:dyDescent="0.2">
      <c r="A76" s="173"/>
      <c r="B76" s="167"/>
      <c r="C76" s="151"/>
      <c r="D76" s="150"/>
      <c r="E76" s="150"/>
      <c r="F76" s="150"/>
      <c r="G76" s="149"/>
      <c r="H76" s="148"/>
      <c r="I76" s="150"/>
      <c r="J76" s="150"/>
      <c r="K76" s="150"/>
      <c r="L76" s="147"/>
      <c r="M76" s="151"/>
      <c r="N76" s="150"/>
      <c r="O76" s="150"/>
      <c r="P76" s="150"/>
      <c r="Q76" s="149"/>
      <c r="R76" s="148"/>
      <c r="S76" s="150"/>
      <c r="T76" s="150"/>
      <c r="U76" s="150"/>
      <c r="V76" s="150"/>
      <c r="W76" s="150"/>
      <c r="X76" s="150"/>
      <c r="Y76" s="150"/>
      <c r="Z76" s="150"/>
      <c r="AA76" s="150"/>
      <c r="AB76" s="147"/>
      <c r="AC76" s="880"/>
      <c r="AD76" s="880"/>
      <c r="AE76" s="880"/>
      <c r="AF76" s="880"/>
      <c r="AG76" s="880"/>
      <c r="AH76" s="880"/>
      <c r="AI76" s="880"/>
      <c r="AJ76" s="880"/>
      <c r="AK76" s="880"/>
      <c r="AL76" s="880"/>
      <c r="AM76" s="880"/>
      <c r="AN76" s="880"/>
      <c r="AO76" s="880"/>
      <c r="AP76" s="880"/>
      <c r="AQ76" s="880"/>
      <c r="AR76" s="880"/>
      <c r="AS76" s="880"/>
      <c r="AT76" s="880"/>
      <c r="AU76" s="880"/>
      <c r="AV76" s="880"/>
      <c r="AW76" s="880"/>
      <c r="AX76" s="880"/>
      <c r="AY76" s="880"/>
      <c r="AZ76" s="376"/>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531" customFormat="true" ht="15" customHeight="true" x14ac:dyDescent="0.2">
      <c r="A77" s="173"/>
      <c r="B77" s="167"/>
      <c r="C77" s="151"/>
      <c r="D77" s="150"/>
      <c r="E77" s="150"/>
      <c r="F77" s="150"/>
      <c r="G77" s="149"/>
      <c r="H77" s="148"/>
      <c r="I77" s="150"/>
      <c r="J77" s="150"/>
      <c r="K77" s="150"/>
      <c r="L77" s="147"/>
      <c r="M77" s="151"/>
      <c r="N77" s="150"/>
      <c r="O77" s="150"/>
      <c r="P77" s="150"/>
      <c r="Q77" s="149"/>
      <c r="R77" s="148"/>
      <c r="S77" s="150"/>
      <c r="T77" s="150"/>
      <c r="U77" s="150"/>
      <c r="V77" s="150"/>
      <c r="W77" s="150"/>
      <c r="X77" s="150"/>
      <c r="Y77" s="150"/>
      <c r="Z77" s="150"/>
      <c r="AA77" s="150"/>
      <c r="AB77" s="147"/>
      <c r="AC77" s="880"/>
      <c r="AD77" s="880"/>
      <c r="AE77" s="880"/>
      <c r="AF77" s="880"/>
      <c r="AG77" s="880"/>
      <c r="AH77" s="880"/>
      <c r="AI77" s="880"/>
      <c r="AJ77" s="880"/>
      <c r="AK77" s="880"/>
      <c r="AL77" s="880"/>
      <c r="AM77" s="880"/>
      <c r="AN77" s="880"/>
      <c r="AO77" s="880"/>
      <c r="AP77" s="880"/>
      <c r="AQ77" s="880"/>
      <c r="AR77" s="880"/>
      <c r="AS77" s="880"/>
      <c r="AT77" s="880"/>
      <c r="AU77" s="880"/>
      <c r="AV77" s="880"/>
      <c r="AW77" s="880"/>
      <c r="AX77" s="880"/>
      <c r="AY77" s="880"/>
      <c r="AZ77" s="376"/>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531" customFormat="true" ht="15" customHeight="true" x14ac:dyDescent="0.2">
      <c r="A78" s="173"/>
      <c r="B78" s="167"/>
      <c r="C78" s="151"/>
      <c r="D78" s="150"/>
      <c r="E78" s="150"/>
      <c r="F78" s="150"/>
      <c r="G78" s="149"/>
      <c r="H78" s="148"/>
      <c r="I78" s="150"/>
      <c r="J78" s="150"/>
      <c r="K78" s="150"/>
      <c r="L78" s="147"/>
      <c r="M78" s="151"/>
      <c r="N78" s="150"/>
      <c r="O78" s="150"/>
      <c r="P78" s="150"/>
      <c r="Q78" s="149"/>
      <c r="R78" s="148"/>
      <c r="S78" s="150"/>
      <c r="T78" s="150"/>
      <c r="U78" s="150"/>
      <c r="V78" s="150"/>
      <c r="W78" s="150"/>
      <c r="X78" s="150"/>
      <c r="Y78" s="150"/>
      <c r="Z78" s="150"/>
      <c r="AA78" s="150"/>
      <c r="AB78" s="147"/>
      <c r="AC78" s="880"/>
      <c r="AD78" s="880"/>
      <c r="AE78" s="880"/>
      <c r="AF78" s="880"/>
      <c r="AG78" s="880"/>
      <c r="AH78" s="880"/>
      <c r="AI78" s="880"/>
      <c r="AJ78" s="880"/>
      <c r="AK78" s="880"/>
      <c r="AL78" s="880"/>
      <c r="AM78" s="880"/>
      <c r="AN78" s="880"/>
      <c r="AO78" s="880"/>
      <c r="AP78" s="880"/>
      <c r="AQ78" s="880"/>
      <c r="AR78" s="880"/>
      <c r="AS78" s="880"/>
      <c r="AT78" s="880"/>
      <c r="AU78" s="880"/>
      <c r="AV78" s="880"/>
      <c r="AW78" s="880"/>
      <c r="AX78" s="880"/>
      <c r="AY78" s="880"/>
      <c r="AZ78" s="376"/>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531" customFormat="true" ht="15" customHeight="true" x14ac:dyDescent="0.2">
      <c r="A79" s="173"/>
      <c r="B79" s="167"/>
      <c r="C79" s="151"/>
      <c r="D79" s="150"/>
      <c r="E79" s="150"/>
      <c r="F79" s="150"/>
      <c r="G79" s="149"/>
      <c r="H79" s="148"/>
      <c r="I79" s="150"/>
      <c r="J79" s="150"/>
      <c r="K79" s="150"/>
      <c r="L79" s="147"/>
      <c r="M79" s="151"/>
      <c r="N79" s="150"/>
      <c r="O79" s="150"/>
      <c r="P79" s="150"/>
      <c r="Q79" s="149"/>
      <c r="R79" s="148"/>
      <c r="S79" s="150"/>
      <c r="T79" s="150"/>
      <c r="U79" s="150"/>
      <c r="V79" s="150"/>
      <c r="W79" s="150"/>
      <c r="X79" s="150"/>
      <c r="Y79" s="150"/>
      <c r="Z79" s="150"/>
      <c r="AA79" s="150"/>
      <c r="AB79" s="147"/>
      <c r="AC79" s="880"/>
      <c r="AD79" s="880"/>
      <c r="AE79" s="880"/>
      <c r="AF79" s="880"/>
      <c r="AG79" s="880"/>
      <c r="AH79" s="880"/>
      <c r="AI79" s="880"/>
      <c r="AJ79" s="880"/>
      <c r="AK79" s="880"/>
      <c r="AL79" s="880"/>
      <c r="AM79" s="880"/>
      <c r="AN79" s="880"/>
      <c r="AO79" s="880"/>
      <c r="AP79" s="880"/>
      <c r="AQ79" s="880"/>
      <c r="AR79" s="880"/>
      <c r="AS79" s="880"/>
      <c r="AT79" s="880"/>
      <c r="AU79" s="880"/>
      <c r="AV79" s="880"/>
      <c r="AW79" s="880"/>
      <c r="AX79" s="880"/>
      <c r="AY79" s="880"/>
      <c r="AZ79" s="376"/>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531" customFormat="true" ht="15" customHeight="true" x14ac:dyDescent="0.2">
      <c r="A80" s="173"/>
      <c r="B80" s="167"/>
      <c r="C80" s="151"/>
      <c r="D80" s="150"/>
      <c r="E80" s="150"/>
      <c r="F80" s="150"/>
      <c r="G80" s="149"/>
      <c r="H80" s="148"/>
      <c r="I80" s="150"/>
      <c r="J80" s="150"/>
      <c r="K80" s="150"/>
      <c r="L80" s="147"/>
      <c r="M80" s="151"/>
      <c r="N80" s="150"/>
      <c r="O80" s="150"/>
      <c r="P80" s="150"/>
      <c r="Q80" s="149"/>
      <c r="R80" s="148"/>
      <c r="S80" s="150"/>
      <c r="T80" s="150"/>
      <c r="U80" s="150"/>
      <c r="V80" s="150"/>
      <c r="W80" s="150"/>
      <c r="X80" s="150"/>
      <c r="Y80" s="150"/>
      <c r="Z80" s="150"/>
      <c r="AA80" s="150"/>
      <c r="AB80" s="147"/>
      <c r="AC80" s="880"/>
      <c r="AD80" s="880"/>
      <c r="AE80" s="880"/>
      <c r="AF80" s="880"/>
      <c r="AG80" s="880"/>
      <c r="AH80" s="880"/>
      <c r="AI80" s="880"/>
      <c r="AJ80" s="880"/>
      <c r="AK80" s="880"/>
      <c r="AL80" s="880"/>
      <c r="AM80" s="880"/>
      <c r="AN80" s="880"/>
      <c r="AO80" s="880"/>
      <c r="AP80" s="880"/>
      <c r="AQ80" s="880"/>
      <c r="AR80" s="880"/>
      <c r="AS80" s="880"/>
      <c r="AT80" s="880"/>
      <c r="AU80" s="880"/>
      <c r="AV80" s="880"/>
      <c r="AW80" s="880"/>
      <c r="AX80" s="880"/>
      <c r="AY80" s="880"/>
      <c r="AZ80" s="376"/>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531" customFormat="true" ht="15" customHeight="true" x14ac:dyDescent="0.2">
      <c r="A81" s="173"/>
      <c r="B81" s="167"/>
      <c r="C81" s="137"/>
      <c r="D81" s="136"/>
      <c r="E81" s="136"/>
      <c r="F81" s="136"/>
      <c r="G81" s="135"/>
      <c r="H81" s="134"/>
      <c r="I81" s="136"/>
      <c r="J81" s="136"/>
      <c r="K81" s="136"/>
      <c r="L81" s="133"/>
      <c r="M81" s="137"/>
      <c r="N81" s="136"/>
      <c r="O81" s="136"/>
      <c r="P81" s="136"/>
      <c r="Q81" s="135"/>
      <c r="R81" s="134"/>
      <c r="S81" s="136"/>
      <c r="T81" s="136"/>
      <c r="U81" s="136"/>
      <c r="V81" s="136"/>
      <c r="W81" s="136"/>
      <c r="X81" s="136"/>
      <c r="Y81" s="136"/>
      <c r="Z81" s="136"/>
      <c r="AA81" s="136"/>
      <c r="AB81" s="133"/>
      <c r="AC81" s="880"/>
      <c r="AD81" s="880"/>
      <c r="AE81" s="880"/>
      <c r="AF81" s="880"/>
      <c r="AG81" s="880"/>
      <c r="AH81" s="880"/>
      <c r="AI81" s="880"/>
      <c r="AJ81" s="880"/>
      <c r="AK81" s="880"/>
      <c r="AL81" s="880"/>
      <c r="AM81" s="880"/>
      <c r="AN81" s="880"/>
      <c r="AO81" s="880"/>
      <c r="AP81" s="880"/>
      <c r="AQ81" s="880"/>
      <c r="AR81" s="880"/>
      <c r="AS81" s="880"/>
      <c r="AT81" s="880"/>
      <c r="AU81" s="880"/>
      <c r="AV81" s="880"/>
      <c r="AW81" s="880"/>
      <c r="AX81" s="880"/>
      <c r="AY81" s="880"/>
      <c r="AZ81" s="376"/>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531" customFormat="true" ht="15" customHeight="true" x14ac:dyDescent="0.2">
      <c r="A82" s="173"/>
      <c r="B82" s="167"/>
      <c r="C82" s="137"/>
      <c r="D82" s="136"/>
      <c r="E82" s="136"/>
      <c r="F82" s="136"/>
      <c r="G82" s="135"/>
      <c r="H82" s="134"/>
      <c r="I82" s="136"/>
      <c r="J82" s="136"/>
      <c r="K82" s="136"/>
      <c r="L82" s="133"/>
      <c r="M82" s="137"/>
      <c r="N82" s="136"/>
      <c r="O82" s="136"/>
      <c r="P82" s="136"/>
      <c r="Q82" s="135"/>
      <c r="R82" s="134"/>
      <c r="S82" s="136"/>
      <c r="T82" s="136"/>
      <c r="U82" s="136"/>
      <c r="V82" s="136"/>
      <c r="W82" s="136"/>
      <c r="X82" s="136"/>
      <c r="Y82" s="136"/>
      <c r="Z82" s="136"/>
      <c r="AA82" s="136"/>
      <c r="AB82" s="133"/>
      <c r="AC82" s="880"/>
      <c r="AD82" s="880"/>
      <c r="AE82" s="880"/>
      <c r="AF82" s="880"/>
      <c r="AG82" s="880"/>
      <c r="AH82" s="880"/>
      <c r="AI82" s="880"/>
      <c r="AJ82" s="880"/>
      <c r="AK82" s="880"/>
      <c r="AL82" s="880"/>
      <c r="AM82" s="880"/>
      <c r="AN82" s="880"/>
      <c r="AO82" s="880"/>
      <c r="AP82" s="880"/>
      <c r="AQ82" s="880"/>
      <c r="AR82" s="880"/>
      <c r="AS82" s="880"/>
      <c r="AT82" s="880"/>
      <c r="AU82" s="880"/>
      <c r="AV82" s="880"/>
      <c r="AW82" s="880"/>
      <c r="AX82" s="880"/>
      <c r="AY82" s="880"/>
      <c r="AZ82" s="376"/>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531" customFormat="true" ht="15" customHeight="true" x14ac:dyDescent="0.2">
      <c r="A83" s="173"/>
      <c r="B83" s="167"/>
      <c r="C83" s="137"/>
      <c r="D83" s="136"/>
      <c r="E83" s="136"/>
      <c r="F83" s="136"/>
      <c r="G83" s="135"/>
      <c r="H83" s="134"/>
      <c r="I83" s="136"/>
      <c r="J83" s="136"/>
      <c r="K83" s="136"/>
      <c r="L83" s="133"/>
      <c r="M83" s="137"/>
      <c r="N83" s="136"/>
      <c r="O83" s="136"/>
      <c r="P83" s="136"/>
      <c r="Q83" s="135"/>
      <c r="R83" s="134"/>
      <c r="S83" s="136"/>
      <c r="T83" s="136"/>
      <c r="U83" s="136"/>
      <c r="V83" s="136"/>
      <c r="W83" s="136"/>
      <c r="X83" s="136"/>
      <c r="Y83" s="136"/>
      <c r="Z83" s="136"/>
      <c r="AA83" s="136"/>
      <c r="AB83" s="133"/>
      <c r="AC83" s="880"/>
      <c r="AD83" s="880"/>
      <c r="AE83" s="880"/>
      <c r="AF83" s="880"/>
      <c r="AG83" s="880"/>
      <c r="AH83" s="880"/>
      <c r="AI83" s="880"/>
      <c r="AJ83" s="880"/>
      <c r="AK83" s="880"/>
      <c r="AL83" s="880"/>
      <c r="AM83" s="880"/>
      <c r="AN83" s="880"/>
      <c r="AO83" s="880"/>
      <c r="AP83" s="880"/>
      <c r="AQ83" s="880"/>
      <c r="AR83" s="880"/>
      <c r="AS83" s="880"/>
      <c r="AT83" s="880"/>
      <c r="AU83" s="880"/>
      <c r="AV83" s="880"/>
      <c r="AW83" s="880"/>
      <c r="AX83" s="880"/>
      <c r="AY83" s="880"/>
      <c r="AZ83" s="376"/>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531" customFormat="true" ht="15" customHeight="true" x14ac:dyDescent="0.2">
      <c r="A84" s="173"/>
      <c r="B84" s="167"/>
      <c r="C84" s="137"/>
      <c r="D84" s="136"/>
      <c r="E84" s="136"/>
      <c r="F84" s="136"/>
      <c r="G84" s="135"/>
      <c r="H84" s="134"/>
      <c r="I84" s="136"/>
      <c r="J84" s="136"/>
      <c r="K84" s="136"/>
      <c r="L84" s="133"/>
      <c r="M84" s="137"/>
      <c r="N84" s="136"/>
      <c r="O84" s="136"/>
      <c r="P84" s="136"/>
      <c r="Q84" s="135"/>
      <c r="R84" s="134"/>
      <c r="S84" s="136"/>
      <c r="T84" s="136"/>
      <c r="U84" s="136"/>
      <c r="V84" s="136"/>
      <c r="W84" s="136"/>
      <c r="X84" s="136"/>
      <c r="Y84" s="136"/>
      <c r="Z84" s="136"/>
      <c r="AA84" s="136"/>
      <c r="AB84" s="133"/>
      <c r="AC84" s="880"/>
      <c r="AD84" s="880"/>
      <c r="AE84" s="880"/>
      <c r="AF84" s="880"/>
      <c r="AG84" s="880"/>
      <c r="AH84" s="880"/>
      <c r="AI84" s="880"/>
      <c r="AJ84" s="880"/>
      <c r="AK84" s="880"/>
      <c r="AL84" s="880"/>
      <c r="AM84" s="880"/>
      <c r="AN84" s="880"/>
      <c r="AO84" s="880"/>
      <c r="AP84" s="880"/>
      <c r="AQ84" s="880"/>
      <c r="AR84" s="880"/>
      <c r="AS84" s="880"/>
      <c r="AT84" s="880"/>
      <c r="AU84" s="880"/>
      <c r="AV84" s="880"/>
      <c r="AW84" s="880"/>
      <c r="AX84" s="880"/>
      <c r="AY84" s="880"/>
      <c r="AZ84" s="376"/>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531" customFormat="true" ht="15" customHeight="true" x14ac:dyDescent="0.2">
      <c r="A85" s="173"/>
      <c r="B85" s="167"/>
      <c r="C85" s="137"/>
      <c r="D85" s="136"/>
      <c r="E85" s="136"/>
      <c r="F85" s="136"/>
      <c r="G85" s="135"/>
      <c r="H85" s="134"/>
      <c r="I85" s="136"/>
      <c r="J85" s="136"/>
      <c r="K85" s="136"/>
      <c r="L85" s="133"/>
      <c r="M85" s="137"/>
      <c r="N85" s="136"/>
      <c r="O85" s="136"/>
      <c r="P85" s="136"/>
      <c r="Q85" s="135"/>
      <c r="R85" s="134"/>
      <c r="S85" s="136"/>
      <c r="T85" s="136"/>
      <c r="U85" s="136"/>
      <c r="V85" s="136"/>
      <c r="W85" s="136"/>
      <c r="X85" s="136"/>
      <c r="Y85" s="136"/>
      <c r="Z85" s="136"/>
      <c r="AA85" s="136"/>
      <c r="AB85" s="133"/>
      <c r="AC85" s="880"/>
      <c r="AD85" s="880"/>
      <c r="AE85" s="880"/>
      <c r="AF85" s="880"/>
      <c r="AG85" s="880"/>
      <c r="AH85" s="880"/>
      <c r="AI85" s="880"/>
      <c r="AJ85" s="880"/>
      <c r="AK85" s="880"/>
      <c r="AL85" s="880"/>
      <c r="AM85" s="880"/>
      <c r="AN85" s="880"/>
      <c r="AO85" s="880"/>
      <c r="AP85" s="880"/>
      <c r="AQ85" s="880"/>
      <c r="AR85" s="880"/>
      <c r="AS85" s="880"/>
      <c r="AT85" s="880"/>
      <c r="AU85" s="880"/>
      <c r="AV85" s="880"/>
      <c r="AW85" s="880"/>
      <c r="AX85" s="880"/>
      <c r="AY85" s="880"/>
      <c r="AZ85" s="376"/>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531" customFormat="true" ht="15" customHeight="true" x14ac:dyDescent="0.2">
      <c r="A86" s="173"/>
      <c r="B86" s="167"/>
      <c r="C86" s="137"/>
      <c r="D86" s="136"/>
      <c r="E86" s="136"/>
      <c r="F86" s="136"/>
      <c r="G86" s="135"/>
      <c r="H86" s="134"/>
      <c r="I86" s="136"/>
      <c r="J86" s="136"/>
      <c r="K86" s="136"/>
      <c r="L86" s="133"/>
      <c r="M86" s="137"/>
      <c r="N86" s="136"/>
      <c r="O86" s="136"/>
      <c r="P86" s="136"/>
      <c r="Q86" s="135"/>
      <c r="R86" s="134"/>
      <c r="S86" s="136"/>
      <c r="T86" s="136"/>
      <c r="U86" s="136"/>
      <c r="V86" s="136"/>
      <c r="W86" s="136"/>
      <c r="X86" s="136"/>
      <c r="Y86" s="136"/>
      <c r="Z86" s="136"/>
      <c r="AA86" s="136"/>
      <c r="AB86" s="133"/>
      <c r="AC86" s="880"/>
      <c r="AD86" s="880"/>
      <c r="AE86" s="880"/>
      <c r="AF86" s="880"/>
      <c r="AG86" s="880"/>
      <c r="AH86" s="880"/>
      <c r="AI86" s="880"/>
      <c r="AJ86" s="880"/>
      <c r="AK86" s="880"/>
      <c r="AL86" s="880"/>
      <c r="AM86" s="880"/>
      <c r="AN86" s="880"/>
      <c r="AO86" s="880"/>
      <c r="AP86" s="880"/>
      <c r="AQ86" s="880"/>
      <c r="AR86" s="880"/>
      <c r="AS86" s="880"/>
      <c r="AT86" s="880"/>
      <c r="AU86" s="880"/>
      <c r="AV86" s="880"/>
      <c r="AW86" s="880"/>
      <c r="AX86" s="880"/>
      <c r="AY86" s="880"/>
      <c r="AZ86" s="376"/>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531" customFormat="true" ht="15" customHeight="true" x14ac:dyDescent="0.2">
      <c r="A87" s="173"/>
      <c r="B87" s="167"/>
      <c r="C87" s="137"/>
      <c r="D87" s="136"/>
      <c r="E87" s="136"/>
      <c r="F87" s="136"/>
      <c r="G87" s="135"/>
      <c r="H87" s="134"/>
      <c r="I87" s="136"/>
      <c r="J87" s="136"/>
      <c r="K87" s="136"/>
      <c r="L87" s="133"/>
      <c r="M87" s="137"/>
      <c r="N87" s="136"/>
      <c r="O87" s="136"/>
      <c r="P87" s="136"/>
      <c r="Q87" s="135"/>
      <c r="R87" s="134"/>
      <c r="S87" s="136"/>
      <c r="T87" s="136"/>
      <c r="U87" s="136"/>
      <c r="V87" s="136"/>
      <c r="W87" s="136"/>
      <c r="X87" s="136"/>
      <c r="Y87" s="136"/>
      <c r="Z87" s="136"/>
      <c r="AA87" s="136"/>
      <c r="AB87" s="133"/>
      <c r="AC87" s="880"/>
      <c r="AD87" s="880"/>
      <c r="AE87" s="880"/>
      <c r="AF87" s="880"/>
      <c r="AG87" s="880"/>
      <c r="AH87" s="880"/>
      <c r="AI87" s="880"/>
      <c r="AJ87" s="880"/>
      <c r="AK87" s="880"/>
      <c r="AL87" s="880"/>
      <c r="AM87" s="880"/>
      <c r="AN87" s="880"/>
      <c r="AO87" s="880"/>
      <c r="AP87" s="880"/>
      <c r="AQ87" s="880"/>
      <c r="AR87" s="880"/>
      <c r="AS87" s="880"/>
      <c r="AT87" s="880"/>
      <c r="AU87" s="880"/>
      <c r="AV87" s="880"/>
      <c r="AW87" s="880"/>
      <c r="AX87" s="880"/>
      <c r="AY87" s="880"/>
      <c r="AZ87" s="376"/>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531" customFormat="true" ht="15" customHeight="true" x14ac:dyDescent="0.2">
      <c r="A88" s="173"/>
      <c r="B88" s="167"/>
      <c r="C88" s="137"/>
      <c r="D88" s="136"/>
      <c r="E88" s="136"/>
      <c r="F88" s="136"/>
      <c r="G88" s="135"/>
      <c r="H88" s="134"/>
      <c r="I88" s="136"/>
      <c r="J88" s="136"/>
      <c r="K88" s="136"/>
      <c r="L88" s="133"/>
      <c r="M88" s="137"/>
      <c r="N88" s="136"/>
      <c r="O88" s="136"/>
      <c r="P88" s="136"/>
      <c r="Q88" s="135"/>
      <c r="R88" s="134"/>
      <c r="S88" s="136"/>
      <c r="T88" s="136"/>
      <c r="U88" s="136"/>
      <c r="V88" s="136"/>
      <c r="W88" s="136"/>
      <c r="X88" s="136"/>
      <c r="Y88" s="136"/>
      <c r="Z88" s="136"/>
      <c r="AA88" s="136"/>
      <c r="AB88" s="133"/>
      <c r="AC88" s="880"/>
      <c r="AD88" s="880"/>
      <c r="AE88" s="880"/>
      <c r="AF88" s="880"/>
      <c r="AG88" s="880"/>
      <c r="AH88" s="880"/>
      <c r="AI88" s="880"/>
      <c r="AJ88" s="880"/>
      <c r="AK88" s="880"/>
      <c r="AL88" s="880"/>
      <c r="AM88" s="880"/>
      <c r="AN88" s="880"/>
      <c r="AO88" s="880"/>
      <c r="AP88" s="880"/>
      <c r="AQ88" s="880"/>
      <c r="AR88" s="880"/>
      <c r="AS88" s="880"/>
      <c r="AT88" s="880"/>
      <c r="AU88" s="880"/>
      <c r="AV88" s="880"/>
      <c r="AW88" s="880"/>
      <c r="AX88" s="880"/>
      <c r="AY88" s="880"/>
      <c r="AZ88" s="376"/>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531" customFormat="true" ht="15" customHeight="true" x14ac:dyDescent="0.2">
      <c r="A89" s="173"/>
      <c r="B89" s="167"/>
      <c r="C89" s="137"/>
      <c r="D89" s="136"/>
      <c r="E89" s="136"/>
      <c r="F89" s="136"/>
      <c r="G89" s="135"/>
      <c r="H89" s="134"/>
      <c r="I89" s="136"/>
      <c r="J89" s="136"/>
      <c r="K89" s="136"/>
      <c r="L89" s="133"/>
      <c r="M89" s="137"/>
      <c r="N89" s="136"/>
      <c r="O89" s="136"/>
      <c r="P89" s="136"/>
      <c r="Q89" s="135"/>
      <c r="R89" s="134"/>
      <c r="S89" s="136"/>
      <c r="T89" s="136"/>
      <c r="U89" s="136"/>
      <c r="V89" s="136"/>
      <c r="W89" s="136"/>
      <c r="X89" s="136"/>
      <c r="Y89" s="136"/>
      <c r="Z89" s="136"/>
      <c r="AA89" s="136"/>
      <c r="AB89" s="133"/>
      <c r="AC89" s="880"/>
      <c r="AD89" s="880"/>
      <c r="AE89" s="880"/>
      <c r="AF89" s="880"/>
      <c r="AG89" s="880"/>
      <c r="AH89" s="880"/>
      <c r="AI89" s="880"/>
      <c r="AJ89" s="880"/>
      <c r="AK89" s="880"/>
      <c r="AL89" s="880"/>
      <c r="AM89" s="880"/>
      <c r="AN89" s="880"/>
      <c r="AO89" s="880"/>
      <c r="AP89" s="880"/>
      <c r="AQ89" s="880"/>
      <c r="AR89" s="880"/>
      <c r="AS89" s="880"/>
      <c r="AT89" s="880"/>
      <c r="AU89" s="880"/>
      <c r="AV89" s="880"/>
      <c r="AW89" s="880"/>
      <c r="AX89" s="880"/>
      <c r="AY89" s="880"/>
      <c r="AZ89" s="376"/>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531" customFormat="true" ht="15" customHeight="true" x14ac:dyDescent="0.2">
      <c r="A90" s="173"/>
      <c r="B90" s="167"/>
      <c r="C90" s="137"/>
      <c r="D90" s="136"/>
      <c r="E90" s="136"/>
      <c r="F90" s="136"/>
      <c r="G90" s="135"/>
      <c r="H90" s="134"/>
      <c r="I90" s="136"/>
      <c r="J90" s="136"/>
      <c r="K90" s="136"/>
      <c r="L90" s="133"/>
      <c r="M90" s="137"/>
      <c r="N90" s="136"/>
      <c r="O90" s="136"/>
      <c r="P90" s="136"/>
      <c r="Q90" s="135"/>
      <c r="R90" s="134"/>
      <c r="S90" s="136"/>
      <c r="T90" s="136"/>
      <c r="U90" s="136"/>
      <c r="V90" s="136"/>
      <c r="W90" s="136"/>
      <c r="X90" s="136"/>
      <c r="Y90" s="136"/>
      <c r="Z90" s="136"/>
      <c r="AA90" s="136"/>
      <c r="AB90" s="133"/>
      <c r="AC90" s="880"/>
      <c r="AD90" s="880"/>
      <c r="AE90" s="880"/>
      <c r="AF90" s="880"/>
      <c r="AG90" s="880"/>
      <c r="AH90" s="880"/>
      <c r="AI90" s="880"/>
      <c r="AJ90" s="880"/>
      <c r="AK90" s="880"/>
      <c r="AL90" s="880"/>
      <c r="AM90" s="880"/>
      <c r="AN90" s="880"/>
      <c r="AO90" s="880"/>
      <c r="AP90" s="880"/>
      <c r="AQ90" s="880"/>
      <c r="AR90" s="880"/>
      <c r="AS90" s="880"/>
      <c r="AT90" s="880"/>
      <c r="AU90" s="880"/>
      <c r="AV90" s="880"/>
      <c r="AW90" s="880"/>
      <c r="AX90" s="880"/>
      <c r="AY90" s="880"/>
      <c r="AZ90" s="376"/>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531" customFormat="true" ht="15" customHeight="true" x14ac:dyDescent="0.2">
      <c r="A91" s="197"/>
      <c r="B91" s="166"/>
      <c r="C91" s="132"/>
      <c r="D91" s="139"/>
      <c r="E91" s="139"/>
      <c r="F91" s="139"/>
      <c r="G91" s="138"/>
      <c r="H91" s="131"/>
      <c r="I91" s="139"/>
      <c r="J91" s="139"/>
      <c r="K91" s="139"/>
      <c r="L91" s="130"/>
      <c r="M91" s="132"/>
      <c r="N91" s="139"/>
      <c r="O91" s="139"/>
      <c r="P91" s="139"/>
      <c r="Q91" s="138"/>
      <c r="R91" s="131"/>
      <c r="S91" s="139"/>
      <c r="T91" s="139"/>
      <c r="U91" s="139"/>
      <c r="V91" s="139"/>
      <c r="W91" s="139"/>
      <c r="X91" s="139"/>
      <c r="Y91" s="139"/>
      <c r="Z91" s="139"/>
      <c r="AA91" s="139"/>
      <c r="AB91" s="130"/>
      <c r="AC91" s="880"/>
      <c r="AD91" s="880"/>
      <c r="AE91" s="880"/>
      <c r="AF91" s="880"/>
      <c r="AG91" s="880"/>
      <c r="AH91" s="880"/>
      <c r="AI91" s="880"/>
      <c r="AJ91" s="880"/>
      <c r="AK91" s="880"/>
      <c r="AL91" s="880"/>
      <c r="AM91" s="880"/>
      <c r="AN91" s="880"/>
      <c r="AO91" s="880"/>
      <c r="AP91" s="880"/>
      <c r="AQ91" s="880"/>
      <c r="AR91" s="880"/>
      <c r="AS91" s="880"/>
      <c r="AT91" s="880"/>
      <c r="AU91" s="880"/>
      <c r="AV91" s="880"/>
      <c r="AW91" s="880"/>
      <c r="AX91" s="880"/>
      <c r="AY91" s="880"/>
      <c r="AZ91" s="376"/>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531" customFormat="true" ht="15" customHeight="true" x14ac:dyDescent="0.2">
      <c r="A92" s="197"/>
      <c r="B92" s="166"/>
      <c r="C92" s="132"/>
      <c r="D92" s="139"/>
      <c r="E92" s="139"/>
      <c r="F92" s="139"/>
      <c r="G92" s="138"/>
      <c r="H92" s="131"/>
      <c r="I92" s="139"/>
      <c r="J92" s="139"/>
      <c r="K92" s="139"/>
      <c r="L92" s="130"/>
      <c r="M92" s="132"/>
      <c r="N92" s="139"/>
      <c r="O92" s="139"/>
      <c r="P92" s="139"/>
      <c r="Q92" s="138"/>
      <c r="R92" s="131"/>
      <c r="S92" s="139"/>
      <c r="T92" s="139"/>
      <c r="U92" s="139"/>
      <c r="V92" s="139"/>
      <c r="W92" s="139"/>
      <c r="X92" s="139"/>
      <c r="Y92" s="139"/>
      <c r="Z92" s="139"/>
      <c r="AA92" s="139"/>
      <c r="AB92" s="130"/>
      <c r="AC92" s="880"/>
      <c r="AD92" s="880"/>
      <c r="AE92" s="880"/>
      <c r="AF92" s="880"/>
      <c r="AG92" s="880"/>
      <c r="AH92" s="880"/>
      <c r="AI92" s="880"/>
      <c r="AJ92" s="880"/>
      <c r="AK92" s="880"/>
      <c r="AL92" s="880"/>
      <c r="AM92" s="880"/>
      <c r="AN92" s="880"/>
      <c r="AO92" s="880"/>
      <c r="AP92" s="880"/>
      <c r="AQ92" s="880"/>
      <c r="AR92" s="880"/>
      <c r="AS92" s="880"/>
      <c r="AT92" s="880"/>
      <c r="AU92" s="880"/>
      <c r="AV92" s="880"/>
      <c r="AW92" s="880"/>
      <c r="AX92" s="880"/>
      <c r="AY92" s="880"/>
      <c r="AZ92" s="376"/>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531" customFormat="true" ht="15" customHeight="true" x14ac:dyDescent="0.2">
      <c r="A93" s="172"/>
      <c r="B93" s="165"/>
      <c r="C93" s="188"/>
      <c r="D93" s="187"/>
      <c r="E93" s="187"/>
      <c r="F93" s="187"/>
      <c r="G93" s="176"/>
      <c r="H93" s="178"/>
      <c r="I93" s="187"/>
      <c r="J93" s="187"/>
      <c r="K93" s="187"/>
      <c r="L93" s="182"/>
      <c r="M93" s="188"/>
      <c r="N93" s="187"/>
      <c r="O93" s="187"/>
      <c r="P93" s="187"/>
      <c r="Q93" s="176"/>
      <c r="R93" s="178"/>
      <c r="S93" s="187"/>
      <c r="T93" s="187"/>
      <c r="U93" s="187"/>
      <c r="V93" s="187"/>
      <c r="W93" s="187"/>
      <c r="X93" s="187"/>
      <c r="Y93" s="187"/>
      <c r="Z93" s="187"/>
      <c r="AA93" s="187"/>
      <c r="AB93" s="182"/>
      <c r="AC93" s="880"/>
      <c r="AD93" s="880"/>
      <c r="AE93" s="880"/>
      <c r="AF93" s="880"/>
      <c r="AG93" s="880"/>
      <c r="AH93" s="880"/>
      <c r="AI93" s="880"/>
      <c r="AJ93" s="880"/>
      <c r="AK93" s="880"/>
      <c r="AL93" s="880"/>
      <c r="AM93" s="880"/>
      <c r="AN93" s="880"/>
      <c r="AO93" s="880"/>
      <c r="AP93" s="880"/>
      <c r="AQ93" s="880"/>
      <c r="AR93" s="880"/>
      <c r="AS93" s="880"/>
      <c r="AT93" s="880"/>
      <c r="AU93" s="880"/>
      <c r="AV93" s="880"/>
      <c r="AW93" s="880"/>
      <c r="AX93" s="880"/>
      <c r="AY93" s="880"/>
      <c r="AZ93" s="376"/>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531" customFormat="true" ht="15" customHeight="true" x14ac:dyDescent="0.2">
      <c r="A94" s="104"/>
      <c r="B94" s="165"/>
      <c r="C94" s="188"/>
      <c r="D94" s="186"/>
      <c r="E94" s="186"/>
      <c r="F94" s="186"/>
      <c r="G94" s="175"/>
      <c r="H94" s="178"/>
      <c r="I94" s="186"/>
      <c r="J94" s="186"/>
      <c r="K94" s="186"/>
      <c r="L94" s="181"/>
      <c r="M94" s="188"/>
      <c r="N94" s="186"/>
      <c r="O94" s="186"/>
      <c r="P94" s="186"/>
      <c r="Q94" s="175"/>
      <c r="R94" s="178"/>
      <c r="S94" s="186"/>
      <c r="T94" s="186"/>
      <c r="U94" s="186"/>
      <c r="V94" s="186"/>
      <c r="W94" s="186"/>
      <c r="X94" s="186"/>
      <c r="Y94" s="186"/>
      <c r="Z94" s="186"/>
      <c r="AA94" s="186"/>
      <c r="AB94" s="181"/>
      <c r="AC94" s="880"/>
      <c r="AD94" s="880"/>
      <c r="AE94" s="880"/>
      <c r="AF94" s="880"/>
      <c r="AG94" s="880"/>
      <c r="AH94" s="880"/>
      <c r="AI94" s="880"/>
      <c r="AJ94" s="880"/>
      <c r="AK94" s="880"/>
      <c r="AL94" s="880"/>
      <c r="AM94" s="880"/>
      <c r="AN94" s="880"/>
      <c r="AO94" s="880"/>
      <c r="AP94" s="880"/>
      <c r="AQ94" s="880"/>
      <c r="AR94" s="880"/>
      <c r="AS94" s="880"/>
      <c r="AT94" s="880"/>
      <c r="AU94" s="880"/>
      <c r="AV94" s="880"/>
      <c r="AW94" s="880"/>
      <c r="AX94" s="880"/>
      <c r="AY94" s="880"/>
      <c r="AZ94" s="376"/>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531" customFormat="true" ht="15" customHeight="true" x14ac:dyDescent="0.2">
      <c r="A95" s="172"/>
      <c r="B95" s="164"/>
      <c r="C95" s="129"/>
      <c r="D95" s="128"/>
      <c r="E95" s="128"/>
      <c r="F95" s="128"/>
      <c r="G95" s="127"/>
      <c r="H95" s="126"/>
      <c r="I95" s="128"/>
      <c r="J95" s="128"/>
      <c r="K95" s="128"/>
      <c r="L95" s="125"/>
      <c r="M95" s="129"/>
      <c r="N95" s="128"/>
      <c r="O95" s="128"/>
      <c r="P95" s="128"/>
      <c r="Q95" s="127"/>
      <c r="R95" s="126"/>
      <c r="S95" s="128"/>
      <c r="T95" s="128"/>
      <c r="U95" s="128"/>
      <c r="V95" s="128"/>
      <c r="W95" s="128"/>
      <c r="X95" s="128"/>
      <c r="Y95" s="128"/>
      <c r="Z95" s="128"/>
      <c r="AA95" s="128"/>
      <c r="AB95" s="125"/>
      <c r="AC95" s="880"/>
      <c r="AD95" s="880"/>
      <c r="AE95" s="880"/>
      <c r="AF95" s="880"/>
      <c r="AG95" s="880"/>
      <c r="AH95" s="880"/>
      <c r="AI95" s="880"/>
      <c r="AJ95" s="880"/>
      <c r="AK95" s="880"/>
      <c r="AL95" s="880"/>
      <c r="AM95" s="880"/>
      <c r="AN95" s="880"/>
      <c r="AO95" s="880"/>
      <c r="AP95" s="880"/>
      <c r="AQ95" s="880"/>
      <c r="AR95" s="880"/>
      <c r="AS95" s="880"/>
      <c r="AT95" s="880"/>
      <c r="AU95" s="880"/>
      <c r="AV95" s="880"/>
      <c r="AW95" s="880"/>
      <c r="AX95" s="880"/>
      <c r="AY95" s="880"/>
      <c r="AZ95" s="376"/>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9" customFormat="true" ht="15" customHeight="true" x14ac:dyDescent="0.2">
      <c r="A96" s="104"/>
      <c r="B96" s="164"/>
      <c r="C96" s="129"/>
      <c r="D96" s="128"/>
      <c r="E96" s="128"/>
      <c r="F96" s="128"/>
      <c r="G96" s="127"/>
      <c r="H96" s="126"/>
      <c r="I96" s="128"/>
      <c r="J96" s="128"/>
      <c r="K96" s="128"/>
      <c r="L96" s="125"/>
      <c r="M96" s="129"/>
      <c r="N96" s="128"/>
      <c r="O96" s="128"/>
      <c r="P96" s="128"/>
      <c r="Q96" s="127"/>
      <c r="R96" s="126"/>
      <c r="S96" s="128"/>
      <c r="T96" s="128"/>
      <c r="U96" s="128"/>
      <c r="V96" s="128"/>
      <c r="W96" s="128"/>
      <c r="X96" s="128"/>
      <c r="Y96" s="128"/>
      <c r="Z96" s="128"/>
      <c r="AA96" s="128"/>
      <c r="AB96" s="125"/>
      <c r="AC96" s="880"/>
      <c r="AD96" s="880"/>
      <c r="AE96" s="880"/>
      <c r="AF96" s="880"/>
      <c r="AG96" s="880"/>
      <c r="AH96" s="880"/>
      <c r="AI96" s="880"/>
      <c r="AJ96" s="880"/>
      <c r="AK96" s="880"/>
      <c r="AL96" s="880"/>
      <c r="AM96" s="880"/>
      <c r="AN96" s="880"/>
      <c r="AO96" s="880"/>
      <c r="AP96" s="880"/>
      <c r="AQ96" s="880"/>
      <c r="AR96" s="880"/>
      <c r="AS96" s="880"/>
      <c r="AT96" s="880"/>
      <c r="AU96" s="880"/>
      <c r="AV96" s="880"/>
      <c r="AW96" s="880"/>
      <c r="AX96" s="880"/>
      <c r="AY96" s="880"/>
      <c r="AZ96" s="376"/>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9" customFormat="true" ht="15" customHeight="true" x14ac:dyDescent="0.2">
      <c r="A97" s="172"/>
      <c r="B97" s="164"/>
      <c r="C97" s="129"/>
      <c r="D97" s="128"/>
      <c r="E97" s="128"/>
      <c r="F97" s="128"/>
      <c r="G97" s="127"/>
      <c r="H97" s="126"/>
      <c r="I97" s="128"/>
      <c r="J97" s="128"/>
      <c r="K97" s="128"/>
      <c r="L97" s="125"/>
      <c r="M97" s="129"/>
      <c r="N97" s="128"/>
      <c r="O97" s="128"/>
      <c r="P97" s="128"/>
      <c r="Q97" s="127"/>
      <c r="R97" s="126"/>
      <c r="S97" s="128"/>
      <c r="T97" s="128"/>
      <c r="U97" s="128"/>
      <c r="V97" s="128"/>
      <c r="W97" s="128"/>
      <c r="X97" s="128"/>
      <c r="Y97" s="128"/>
      <c r="Z97" s="128"/>
      <c r="AA97" s="128"/>
      <c r="AB97" s="125"/>
      <c r="AC97" s="880"/>
      <c r="AD97" s="880"/>
      <c r="AE97" s="880"/>
      <c r="AF97" s="880"/>
      <c r="AG97" s="880"/>
      <c r="AH97" s="880"/>
      <c r="AI97" s="880"/>
      <c r="AJ97" s="880"/>
      <c r="AK97" s="880"/>
      <c r="AL97" s="880"/>
      <c r="AM97" s="880"/>
      <c r="AN97" s="880"/>
      <c r="AO97" s="880"/>
      <c r="AP97" s="880"/>
      <c r="AQ97" s="880"/>
      <c r="AR97" s="880"/>
      <c r="AS97" s="880"/>
      <c r="AT97" s="880"/>
      <c r="AU97" s="880"/>
      <c r="AV97" s="880"/>
      <c r="AW97" s="880"/>
      <c r="AX97" s="880"/>
      <c r="AY97" s="880"/>
      <c r="AZ97" s="376"/>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9" customFormat="true" ht="15" customHeight="true" x14ac:dyDescent="0.2">
      <c r="A98" s="104"/>
      <c r="B98" s="164"/>
      <c r="C98" s="129"/>
      <c r="D98" s="128"/>
      <c r="E98" s="128"/>
      <c r="F98" s="128"/>
      <c r="G98" s="127"/>
      <c r="H98" s="126"/>
      <c r="I98" s="128"/>
      <c r="J98" s="128"/>
      <c r="K98" s="128"/>
      <c r="L98" s="125"/>
      <c r="M98" s="129"/>
      <c r="N98" s="128"/>
      <c r="O98" s="128"/>
      <c r="P98" s="128"/>
      <c r="Q98" s="127"/>
      <c r="R98" s="126"/>
      <c r="S98" s="128"/>
      <c r="T98" s="128"/>
      <c r="U98" s="128"/>
      <c r="V98" s="128"/>
      <c r="W98" s="128"/>
      <c r="X98" s="128"/>
      <c r="Y98" s="128"/>
      <c r="Z98" s="128"/>
      <c r="AA98" s="128"/>
      <c r="AB98" s="125"/>
      <c r="AC98" s="880"/>
      <c r="AD98" s="880"/>
      <c r="AE98" s="880"/>
      <c r="AF98" s="880"/>
      <c r="AG98" s="880"/>
      <c r="AH98" s="880"/>
      <c r="AI98" s="880"/>
      <c r="AJ98" s="880"/>
      <c r="AK98" s="880"/>
      <c r="AL98" s="880"/>
      <c r="AM98" s="880"/>
      <c r="AN98" s="880"/>
      <c r="AO98" s="880"/>
      <c r="AP98" s="880"/>
      <c r="AQ98" s="880"/>
      <c r="AR98" s="880"/>
      <c r="AS98" s="880"/>
      <c r="AT98" s="880"/>
      <c r="AU98" s="880"/>
      <c r="AV98" s="880"/>
      <c r="AW98" s="880"/>
      <c r="AX98" s="880"/>
      <c r="AY98" s="880"/>
      <c r="AZ98" s="376"/>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9" customFormat="true" ht="15" customHeight="true" x14ac:dyDescent="0.2">
      <c r="A99" s="104"/>
      <c r="B99" s="164"/>
      <c r="C99" s="129"/>
      <c r="D99" s="128"/>
      <c r="E99" s="128"/>
      <c r="F99" s="128"/>
      <c r="G99" s="127"/>
      <c r="H99" s="126"/>
      <c r="I99" s="128"/>
      <c r="J99" s="128"/>
      <c r="K99" s="128"/>
      <c r="L99" s="125"/>
      <c r="M99" s="129"/>
      <c r="N99" s="128"/>
      <c r="O99" s="128"/>
      <c r="P99" s="128"/>
      <c r="Q99" s="127"/>
      <c r="R99" s="126"/>
      <c r="S99" s="128"/>
      <c r="T99" s="128"/>
      <c r="U99" s="128"/>
      <c r="V99" s="128"/>
      <c r="W99" s="128"/>
      <c r="X99" s="128"/>
      <c r="Y99" s="128"/>
      <c r="Z99" s="128"/>
      <c r="AA99" s="128"/>
      <c r="AB99" s="125"/>
      <c r="AC99" s="880"/>
      <c r="AD99" s="880"/>
      <c r="AE99" s="880"/>
      <c r="AF99" s="880"/>
      <c r="AG99" s="880"/>
      <c r="AH99" s="880"/>
      <c r="AI99" s="880"/>
      <c r="AJ99" s="880"/>
      <c r="AK99" s="880"/>
      <c r="AL99" s="880"/>
      <c r="AM99" s="880"/>
      <c r="AN99" s="880"/>
      <c r="AO99" s="880"/>
      <c r="AP99" s="880"/>
      <c r="AQ99" s="880"/>
      <c r="AR99" s="880"/>
      <c r="AS99" s="880"/>
      <c r="AT99" s="880"/>
      <c r="AU99" s="880"/>
      <c r="AV99" s="880"/>
      <c r="AW99" s="880"/>
      <c r="AX99" s="880"/>
      <c r="AY99" s="880"/>
      <c r="AZ99" s="376"/>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9" customFormat="true" ht="15" customHeight="true" x14ac:dyDescent="0.2">
      <c r="A100" s="104"/>
      <c r="B100" s="164"/>
      <c r="C100" s="129"/>
      <c r="D100" s="128"/>
      <c r="E100" s="128"/>
      <c r="F100" s="128"/>
      <c r="G100" s="127"/>
      <c r="H100" s="126"/>
      <c r="I100" s="128"/>
      <c r="J100" s="128"/>
      <c r="K100" s="128"/>
      <c r="L100" s="125"/>
      <c r="M100" s="129"/>
      <c r="N100" s="128"/>
      <c r="O100" s="128"/>
      <c r="P100" s="128"/>
      <c r="Q100" s="127"/>
      <c r="R100" s="126"/>
      <c r="S100" s="128"/>
      <c r="T100" s="128"/>
      <c r="U100" s="128"/>
      <c r="V100" s="128"/>
      <c r="W100" s="128"/>
      <c r="X100" s="128"/>
      <c r="Y100" s="128"/>
      <c r="Z100" s="128"/>
      <c r="AA100" s="128"/>
      <c r="AB100" s="125"/>
      <c r="AC100" s="880"/>
      <c r="AD100" s="880"/>
      <c r="AE100" s="880"/>
      <c r="AF100" s="880"/>
      <c r="AG100" s="880"/>
      <c r="AH100" s="880"/>
      <c r="AI100" s="880"/>
      <c r="AJ100" s="880"/>
      <c r="AK100" s="880"/>
      <c r="AL100" s="880"/>
      <c r="AM100" s="880"/>
      <c r="AN100" s="880"/>
      <c r="AO100" s="880"/>
      <c r="AP100" s="880"/>
      <c r="AQ100" s="880"/>
      <c r="AR100" s="880"/>
      <c r="AS100" s="880"/>
      <c r="AT100" s="880"/>
      <c r="AU100" s="880"/>
      <c r="AV100" s="880"/>
      <c r="AW100" s="880"/>
      <c r="AX100" s="880"/>
      <c r="AY100" s="880"/>
      <c r="AZ100" s="376"/>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9" customFormat="true" ht="15" customHeight="true" x14ac:dyDescent="0.2">
      <c r="A101" s="172"/>
      <c r="B101" s="164"/>
      <c r="C101" s="129"/>
      <c r="D101" s="128"/>
      <c r="E101" s="128"/>
      <c r="F101" s="128"/>
      <c r="G101" s="127"/>
      <c r="H101" s="126"/>
      <c r="I101" s="128"/>
      <c r="J101" s="128"/>
      <c r="K101" s="128"/>
      <c r="L101" s="125"/>
      <c r="M101" s="129"/>
      <c r="N101" s="128"/>
      <c r="O101" s="128"/>
      <c r="P101" s="128"/>
      <c r="Q101" s="127"/>
      <c r="R101" s="126"/>
      <c r="S101" s="128"/>
      <c r="T101" s="128"/>
      <c r="U101" s="128"/>
      <c r="V101" s="128"/>
      <c r="W101" s="128"/>
      <c r="X101" s="128"/>
      <c r="Y101" s="128"/>
      <c r="Z101" s="128"/>
      <c r="AA101" s="128"/>
      <c r="AB101" s="125"/>
      <c r="AC101" s="880"/>
      <c r="AD101" s="880"/>
      <c r="AE101" s="880"/>
      <c r="AF101" s="880"/>
      <c r="AG101" s="880"/>
      <c r="AH101" s="880"/>
      <c r="AI101" s="880"/>
      <c r="AJ101" s="880"/>
      <c r="AK101" s="880"/>
      <c r="AL101" s="880"/>
      <c r="AM101" s="880"/>
      <c r="AN101" s="880"/>
      <c r="AO101" s="880"/>
      <c r="AP101" s="880"/>
      <c r="AQ101" s="880"/>
      <c r="AR101" s="880"/>
      <c r="AS101" s="880"/>
      <c r="AT101" s="880"/>
      <c r="AU101" s="880"/>
      <c r="AV101" s="880"/>
      <c r="AW101" s="880"/>
      <c r="AX101" s="880"/>
      <c r="AY101" s="880"/>
      <c r="AZ101" s="376"/>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9" customFormat="true" ht="15" customHeight="true" x14ac:dyDescent="0.2">
      <c r="A102" s="104"/>
      <c r="B102" s="164"/>
      <c r="C102" s="129"/>
      <c r="D102" s="128"/>
      <c r="E102" s="128"/>
      <c r="F102" s="128"/>
      <c r="G102" s="127"/>
      <c r="H102" s="126"/>
      <c r="I102" s="128"/>
      <c r="J102" s="128"/>
      <c r="K102" s="128"/>
      <c r="L102" s="125"/>
      <c r="M102" s="129"/>
      <c r="N102" s="128"/>
      <c r="O102" s="128"/>
      <c r="P102" s="128"/>
      <c r="Q102" s="127"/>
      <c r="R102" s="126"/>
      <c r="S102" s="128"/>
      <c r="T102" s="128"/>
      <c r="U102" s="128"/>
      <c r="V102" s="128"/>
      <c r="W102" s="128"/>
      <c r="X102" s="128"/>
      <c r="Y102" s="128"/>
      <c r="Z102" s="128"/>
      <c r="AA102" s="128"/>
      <c r="AB102" s="125"/>
      <c r="AC102" s="880"/>
      <c r="AD102" s="880"/>
      <c r="AE102" s="880"/>
      <c r="AF102" s="880"/>
      <c r="AG102" s="880"/>
      <c r="AH102" s="880"/>
      <c r="AI102" s="880"/>
      <c r="AJ102" s="880"/>
      <c r="AK102" s="880"/>
      <c r="AL102" s="880"/>
      <c r="AM102" s="880"/>
      <c r="AN102" s="880"/>
      <c r="AO102" s="880"/>
      <c r="AP102" s="880"/>
      <c r="AQ102" s="880"/>
      <c r="AR102" s="880"/>
      <c r="AS102" s="880"/>
      <c r="AT102" s="880"/>
      <c r="AU102" s="880"/>
      <c r="AV102" s="880"/>
      <c r="AW102" s="880"/>
      <c r="AX102" s="880"/>
      <c r="AY102" s="880"/>
      <c r="AZ102" s="376"/>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9" customFormat="true" ht="15" customHeight="true" x14ac:dyDescent="0.2">
      <c r="A103" s="104"/>
      <c r="B103" s="164"/>
      <c r="C103" s="129"/>
      <c r="D103" s="128"/>
      <c r="E103" s="128"/>
      <c r="F103" s="128"/>
      <c r="G103" s="127"/>
      <c r="H103" s="126"/>
      <c r="I103" s="128"/>
      <c r="J103" s="128"/>
      <c r="K103" s="128"/>
      <c r="L103" s="125"/>
      <c r="M103" s="129"/>
      <c r="N103" s="128"/>
      <c r="O103" s="128"/>
      <c r="P103" s="128"/>
      <c r="Q103" s="127"/>
      <c r="R103" s="126"/>
      <c r="S103" s="128"/>
      <c r="T103" s="128"/>
      <c r="U103" s="128"/>
      <c r="V103" s="128"/>
      <c r="W103" s="128"/>
      <c r="X103" s="128"/>
      <c r="Y103" s="128"/>
      <c r="Z103" s="128"/>
      <c r="AA103" s="128"/>
      <c r="AB103" s="125"/>
      <c r="AC103" s="880"/>
      <c r="AD103" s="880"/>
      <c r="AE103" s="880"/>
      <c r="AF103" s="880"/>
      <c r="AG103" s="880"/>
      <c r="AH103" s="880"/>
      <c r="AI103" s="880"/>
      <c r="AJ103" s="880"/>
      <c r="AK103" s="880"/>
      <c r="AL103" s="880"/>
      <c r="AM103" s="880"/>
      <c r="AN103" s="880"/>
      <c r="AO103" s="880"/>
      <c r="AP103" s="880"/>
      <c r="AQ103" s="880"/>
      <c r="AR103" s="880"/>
      <c r="AS103" s="880"/>
      <c r="AT103" s="880"/>
      <c r="AU103" s="880"/>
      <c r="AV103" s="880"/>
      <c r="AW103" s="880"/>
      <c r="AX103" s="880"/>
      <c r="AY103" s="880"/>
      <c r="AZ103" s="376"/>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9" customFormat="true" ht="15" customHeight="true" x14ac:dyDescent="0.2">
      <c r="A104" s="104"/>
      <c r="B104" s="164"/>
      <c r="C104" s="129"/>
      <c r="D104" s="128"/>
      <c r="E104" s="128"/>
      <c r="F104" s="128"/>
      <c r="G104" s="127"/>
      <c r="H104" s="126"/>
      <c r="I104" s="128"/>
      <c r="J104" s="128"/>
      <c r="K104" s="128"/>
      <c r="L104" s="125"/>
      <c r="M104" s="129"/>
      <c r="N104" s="128"/>
      <c r="O104" s="128"/>
      <c r="P104" s="128"/>
      <c r="Q104" s="127"/>
      <c r="R104" s="126"/>
      <c r="S104" s="128"/>
      <c r="T104" s="128"/>
      <c r="U104" s="128"/>
      <c r="V104" s="128"/>
      <c r="W104" s="128"/>
      <c r="X104" s="128"/>
      <c r="Y104" s="128"/>
      <c r="Z104" s="128"/>
      <c r="AA104" s="128"/>
      <c r="AB104" s="125"/>
      <c r="AC104" s="880"/>
      <c r="AD104" s="880"/>
      <c r="AE104" s="880"/>
      <c r="AF104" s="880"/>
      <c r="AG104" s="880"/>
      <c r="AH104" s="880"/>
      <c r="AI104" s="880"/>
      <c r="AJ104" s="880"/>
      <c r="AK104" s="880"/>
      <c r="AL104" s="880"/>
      <c r="AM104" s="880"/>
      <c r="AN104" s="880"/>
      <c r="AO104" s="880"/>
      <c r="AP104" s="880"/>
      <c r="AQ104" s="880"/>
      <c r="AR104" s="880"/>
      <c r="AS104" s="880"/>
      <c r="AT104" s="880"/>
      <c r="AU104" s="880"/>
      <c r="AV104" s="880"/>
      <c r="AW104" s="880"/>
      <c r="AX104" s="880"/>
      <c r="AY104" s="880"/>
      <c r="AZ104" s="376"/>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9" customFormat="true" ht="15" customHeight="true" x14ac:dyDescent="0.2">
      <c r="A105" s="169"/>
      <c r="B105" s="163"/>
      <c r="C105" s="124"/>
      <c r="D105" s="123"/>
      <c r="E105" s="123"/>
      <c r="F105" s="123"/>
      <c r="G105" s="122"/>
      <c r="H105" s="121"/>
      <c r="I105" s="123"/>
      <c r="J105" s="123"/>
      <c r="K105" s="123"/>
      <c r="L105" s="120"/>
      <c r="M105" s="124"/>
      <c r="N105" s="123"/>
      <c r="O105" s="123"/>
      <c r="P105" s="123"/>
      <c r="Q105" s="122"/>
      <c r="R105" s="121"/>
      <c r="S105" s="123"/>
      <c r="T105" s="123"/>
      <c r="U105" s="123"/>
      <c r="V105" s="123"/>
      <c r="W105" s="123"/>
      <c r="X105" s="123"/>
      <c r="Y105" s="123"/>
      <c r="Z105" s="123"/>
      <c r="AA105" s="123"/>
      <c r="AB105" s="120"/>
      <c r="AC105" s="880"/>
      <c r="AD105" s="880"/>
      <c r="AE105" s="880"/>
      <c r="AF105" s="880"/>
      <c r="AG105" s="880"/>
      <c r="AH105" s="880"/>
      <c r="AI105" s="880"/>
      <c r="AJ105" s="880"/>
      <c r="AK105" s="880"/>
      <c r="AL105" s="880"/>
      <c r="AM105" s="880"/>
      <c r="AN105" s="880"/>
      <c r="AO105" s="880"/>
      <c r="AP105" s="880"/>
      <c r="AQ105" s="880"/>
      <c r="AR105" s="880"/>
      <c r="AS105" s="880"/>
      <c r="AT105" s="880"/>
      <c r="AU105" s="880"/>
      <c r="AV105" s="880"/>
      <c r="AW105" s="880"/>
      <c r="AX105" s="880"/>
      <c r="AY105" s="880"/>
      <c r="AZ105" s="376"/>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9" customFormat="true" ht="250.15" customHeight="true" x14ac:dyDescent="0.2">
      <c r="A106" s="532"/>
      <c r="B106" s="202"/>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19" customFormat="true" ht="18" customHeight="true" x14ac:dyDescent="0.2">
      <c r="A107" s="532"/>
      <c r="B107" s="320"/>
      <c r="C107" s="444"/>
      <c r="D107" s="444"/>
      <c r="E107" s="444"/>
      <c r="F107" s="444"/>
      <c r="G107" s="444"/>
      <c r="H107" s="444"/>
      <c r="I107" s="444"/>
      <c r="J107" s="444"/>
      <c r="K107" s="444"/>
      <c r="L107" s="444"/>
      <c r="M107" s="444"/>
      <c r="N107" s="444"/>
      <c r="O107" s="444"/>
      <c r="P107" s="444"/>
      <c r="Q107" s="444"/>
      <c r="R107" s="444"/>
      <c r="S107" s="444"/>
      <c r="T107" s="444"/>
      <c r="U107" s="444"/>
      <c r="V107" s="444"/>
      <c r="W107" s="444"/>
      <c r="X107" s="444"/>
      <c r="Y107" s="444"/>
      <c r="Z107" s="444"/>
      <c r="AA107" s="444"/>
      <c r="AB107" s="444"/>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19" customFormat="true" ht="22.5" customHeight="true" x14ac:dyDescent="0.35">
      <c r="A108" s="1094" t="str">
        <f>A1026</f>
        <v>Mozambique</v>
      </c>
      <c r="B108" s="1095"/>
      <c r="C108" s="321"/>
      <c r="D108" s="321"/>
      <c r="E108" s="321"/>
      <c r="F108" s="321"/>
      <c r="G108" s="321"/>
      <c r="H108" s="321"/>
      <c r="I108" s="321"/>
      <c r="J108" s="321"/>
      <c r="K108" s="321"/>
      <c r="L108" s="321"/>
      <c r="M108" s="321"/>
      <c r="N108" s="321"/>
      <c r="O108" s="321"/>
      <c r="P108" s="321"/>
      <c r="Q108" s="321"/>
      <c r="R108" s="321"/>
      <c r="S108" s="321"/>
      <c r="T108" s="321"/>
      <c r="U108" s="32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19" customFormat="true" ht="22.5" customHeight="true" x14ac:dyDescent="0.35">
      <c r="A109" s="346" t="str">
        <f>A1034</f>
        <v>2009</v>
      </c>
      <c r="B109" s="347"/>
      <c r="C109" s="321"/>
      <c r="D109" s="321"/>
      <c r="E109" s="321"/>
      <c r="F109" s="321"/>
      <c r="G109" s="321"/>
      <c r="H109" s="321"/>
      <c r="I109" s="321"/>
      <c r="J109" s="321"/>
      <c r="K109" s="321"/>
      <c r="L109" s="321"/>
      <c r="M109" s="321"/>
      <c r="N109" s="321"/>
      <c r="O109" s="321"/>
      <c r="P109" s="321"/>
      <c r="Q109" s="321"/>
      <c r="R109" s="321"/>
      <c r="S109" s="321"/>
      <c r="T109" s="321"/>
      <c r="U109" s="32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19" customFormat="true" ht="22.5" customHeight="true" x14ac:dyDescent="0.35">
      <c r="A110" s="348" t="s">
        <v>99</v>
      </c>
      <c r="B110" s="349"/>
      <c r="C110" s="321"/>
      <c r="D110" s="321"/>
      <c r="E110" s="321"/>
      <c r="F110" s="321"/>
      <c r="G110" s="321"/>
      <c r="H110" s="321"/>
      <c r="I110" s="321"/>
      <c r="J110" s="321"/>
      <c r="K110" s="321"/>
      <c r="L110" s="321"/>
      <c r="M110" s="321"/>
      <c r="N110" s="321"/>
      <c r="O110" s="321"/>
      <c r="P110" s="321"/>
      <c r="Q110" s="321"/>
      <c r="R110" s="321"/>
      <c r="S110" s="321"/>
      <c r="T110" s="321"/>
      <c r="U110" s="32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19" customFormat="true" ht="20.1" customHeight="true" x14ac:dyDescent="0.35">
      <c r="A111" s="350" t="s">
        <v>97</v>
      </c>
      <c r="B111" s="347"/>
      <c r="C111" s="321"/>
      <c r="D111" s="321"/>
      <c r="E111" s="321"/>
      <c r="F111" s="321"/>
      <c r="G111" s="321"/>
      <c r="H111" s="321"/>
      <c r="I111" s="321"/>
      <c r="J111" s="321"/>
      <c r="K111" s="321"/>
      <c r="L111" s="321"/>
      <c r="M111" s="321"/>
      <c r="N111" s="321"/>
      <c r="O111" s="321"/>
      <c r="P111" s="321"/>
      <c r="Q111" s="321"/>
      <c r="R111" s="321"/>
      <c r="S111" s="321"/>
      <c r="T111" s="321"/>
      <c r="U111" s="32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19" customFormat="true" ht="15" customHeight="true" x14ac:dyDescent="0.2">
      <c r="A112" s="626" t="s">
        <v>98</v>
      </c>
      <c r="B112" s="384"/>
      <c r="C112" s="321"/>
      <c r="D112" s="321"/>
      <c r="E112" s="321"/>
      <c r="F112" s="321"/>
      <c r="G112" s="321"/>
      <c r="H112" s="321"/>
      <c r="I112" s="321"/>
      <c r="J112" s="321"/>
      <c r="K112" s="321"/>
      <c r="L112" s="321"/>
      <c r="M112" s="321"/>
      <c r="N112" s="321"/>
      <c r="O112" s="321"/>
      <c r="P112" s="321"/>
      <c r="Q112" s="321"/>
      <c r="R112" s="321"/>
      <c r="S112" s="321"/>
      <c r="T112" s="321"/>
      <c r="U112" s="32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19" customFormat="true" ht="15" customHeight="true" x14ac:dyDescent="0.2">
      <c r="A113" s="360" t="s">
        <v>40</v>
      </c>
      <c r="B113" s="359"/>
      <c r="C113" s="321"/>
      <c r="D113" s="321"/>
      <c r="E113" s="321"/>
      <c r="F113" s="321"/>
      <c r="G113" s="321"/>
      <c r="H113" s="321"/>
      <c r="I113" s="321"/>
      <c r="J113" s="321"/>
      <c r="K113" s="321"/>
      <c r="L113" s="321"/>
      <c r="M113" s="321"/>
      <c r="N113" s="321"/>
      <c r="O113" s="321"/>
      <c r="P113" s="321"/>
      <c r="Q113" s="321"/>
      <c r="R113" s="321"/>
      <c r="S113" s="321"/>
      <c r="T113" s="321"/>
      <c r="U113" s="32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19" customFormat="true" ht="15" customHeight="true" x14ac:dyDescent="0.2">
      <c r="A114" s="358" t="s">
        <v>39</v>
      </c>
      <c r="B114" s="359"/>
      <c r="C114" s="321"/>
      <c r="D114" s="321"/>
      <c r="E114" s="321"/>
      <c r="F114" s="321"/>
      <c r="G114" s="321"/>
      <c r="H114" s="321"/>
      <c r="I114" s="321"/>
      <c r="J114" s="321"/>
      <c r="K114" s="321"/>
      <c r="L114" s="321"/>
      <c r="M114" s="321"/>
      <c r="N114" s="321"/>
      <c r="O114" s="321"/>
      <c r="P114" s="321"/>
      <c r="Q114" s="321"/>
      <c r="R114" s="321"/>
      <c r="S114" s="321"/>
      <c r="T114" s="321"/>
      <c r="U114" s="32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19" customFormat="true" ht="15" customHeight="true" x14ac:dyDescent="0.2">
      <c r="A115" s="358" t="s">
        <v>136</v>
      </c>
      <c r="B115" s="383" t="str">
        <f>A1025</f>
        <v>AIS09</v>
      </c>
      <c r="C115" s="321"/>
      <c r="D115" s="321"/>
      <c r="E115" s="321"/>
      <c r="F115" s="321"/>
      <c r="G115" s="321"/>
      <c r="H115" s="321"/>
      <c r="I115" s="321"/>
      <c r="J115" s="321"/>
      <c r="K115" s="321"/>
      <c r="L115" s="321"/>
      <c r="M115" s="321"/>
      <c r="N115" s="321"/>
      <c r="O115" s="321"/>
      <c r="P115" s="321"/>
      <c r="Q115" s="321"/>
      <c r="R115" s="321"/>
      <c r="S115" s="321"/>
      <c r="T115" s="321"/>
      <c r="U115" s="32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19" customFormat="true" ht="15" customHeight="true" x14ac:dyDescent="0.2">
      <c r="A116" s="208" t="str">
        <f>B1030</f>
        <v/>
      </c>
      <c r="B116" s="207"/>
      <c r="C116" s="321"/>
      <c r="D116" s="321"/>
      <c r="E116" s="321"/>
      <c r="F116" s="321"/>
      <c r="G116" s="321"/>
      <c r="H116" s="321"/>
      <c r="I116" s="321"/>
      <c r="J116" s="321"/>
      <c r="K116" s="321"/>
      <c r="L116" s="321"/>
      <c r="M116" s="321"/>
      <c r="N116" s="321"/>
      <c r="O116" s="321"/>
      <c r="P116" s="321"/>
      <c r="Q116" s="321"/>
      <c r="R116" s="321"/>
      <c r="S116" s="321"/>
      <c r="T116" s="321"/>
      <c r="U116" s="32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19" customFormat="true" ht="15" customHeight="true" x14ac:dyDescent="0.2">
      <c r="A117" s="208" t="str">
        <f>B1029</f>
        <v/>
      </c>
      <c r="B117" s="206"/>
      <c r="C117" s="321"/>
      <c r="D117" s="321"/>
      <c r="E117" s="321"/>
      <c r="F117" s="321"/>
      <c r="G117" s="321"/>
      <c r="H117" s="321"/>
      <c r="I117" s="321"/>
      <c r="J117" s="321"/>
      <c r="K117" s="321"/>
      <c r="L117" s="321"/>
      <c r="M117" s="321"/>
      <c r="N117" s="321"/>
      <c r="O117" s="321"/>
      <c r="P117" s="321"/>
      <c r="Q117" s="321"/>
      <c r="R117" s="321"/>
      <c r="S117" s="321"/>
      <c r="T117" s="321"/>
      <c r="U117" s="32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19" customFormat="true" ht="21" customHeight="true" x14ac:dyDescent="0.2">
      <c r="A118" s="205"/>
      <c r="B118" s="207"/>
      <c r="C118" s="321"/>
      <c r="D118" s="321"/>
      <c r="E118" s="321"/>
      <c r="F118" s="321"/>
      <c r="G118" s="321"/>
      <c r="H118" s="321"/>
      <c r="I118" s="321"/>
      <c r="J118" s="321"/>
      <c r="K118" s="321"/>
      <c r="L118" s="321"/>
      <c r="M118" s="321"/>
      <c r="N118" s="321"/>
      <c r="O118" s="321"/>
      <c r="P118" s="321"/>
      <c r="Q118" s="321"/>
      <c r="R118" s="321"/>
      <c r="S118" s="321"/>
      <c r="T118" s="321"/>
      <c r="U118" s="32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19" customFormat="true" ht="15" customHeight="true" x14ac:dyDescent="0.2">
      <c r="A119" s="204"/>
      <c r="B119" s="203"/>
      <c r="C119" s="321"/>
      <c r="D119" s="321"/>
      <c r="E119" s="321"/>
      <c r="F119" s="321"/>
      <c r="G119" s="321"/>
      <c r="H119" s="321"/>
      <c r="I119" s="321"/>
      <c r="J119" s="321"/>
      <c r="K119" s="321"/>
      <c r="L119" s="321"/>
      <c r="M119" s="321"/>
      <c r="N119" s="321"/>
      <c r="O119" s="321"/>
      <c r="P119" s="321"/>
      <c r="Q119" s="321"/>
      <c r="R119" s="321"/>
      <c r="S119" s="321"/>
      <c r="T119" s="321"/>
      <c r="U119" s="32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531"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43" t="s">
        <v>142</v>
      </c>
      <c r="S120" s="456"/>
      <c r="T120" s="456"/>
      <c r="U120" s="456"/>
      <c r="V120" s="456"/>
      <c r="W120" s="456"/>
      <c r="X120" s="456"/>
      <c r="Y120" s="456"/>
      <c r="Z120" s="456"/>
      <c r="AA120" s="456"/>
      <c r="AB120" s="456"/>
      <c r="AC120" s="880"/>
      <c r="AD120" s="880"/>
      <c r="AE120" s="880"/>
      <c r="AF120" s="880"/>
      <c r="AG120" s="880"/>
      <c r="AH120" s="880"/>
      <c r="AI120" s="880"/>
      <c r="AJ120" s="880"/>
      <c r="AK120" s="880"/>
      <c r="AL120" s="880"/>
      <c r="AM120" s="880"/>
      <c r="AN120" s="880"/>
      <c r="AO120" s="880"/>
      <c r="AP120" s="880"/>
      <c r="AQ120" s="880"/>
      <c r="AR120" s="880"/>
      <c r="AS120" s="880"/>
      <c r="AT120" s="880"/>
      <c r="AU120" s="880"/>
      <c r="AV120" s="880"/>
      <c r="AW120" s="880"/>
      <c r="AX120" s="880"/>
      <c r="AY120" s="880"/>
      <c r="AZ120" s="376"/>
      <c r="BA120" s="377" t="s">
        <v>131</v>
      </c>
      <c r="BB120" s="324" t="s">
        <v>99</v>
      </c>
      <c r="BC120" s="1102" t="s">
        <v>115</v>
      </c>
      <c r="BD120" s="1103"/>
      <c r="BE120" s="1103"/>
      <c r="BF120" s="1103"/>
      <c r="BG120" s="1116"/>
      <c r="BH120" s="1102" t="s">
        <v>38</v>
      </c>
      <c r="BI120" s="1103"/>
      <c r="BJ120" s="1103"/>
      <c r="BK120" s="1103"/>
      <c r="BL120" s="1116"/>
      <c r="BM120" s="1102" t="s">
        <v>37</v>
      </c>
      <c r="BN120" s="1103"/>
      <c r="BO120" s="1103"/>
      <c r="BP120" s="1103"/>
      <c r="BQ120" s="1104"/>
      <c r="BR120" s="42" t="s">
        <v>142</v>
      </c>
      <c r="BS120" s="456"/>
      <c r="BT120" s="456"/>
      <c r="BU120" s="456"/>
      <c r="BV120" s="456"/>
      <c r="BW120" s="456"/>
      <c r="BX120" s="456"/>
      <c r="BY120" s="45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531"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28" t="s">
        <v>4</v>
      </c>
      <c r="R121" s="410" t="s">
        <v>238</v>
      </c>
      <c r="S121" s="634" t="s">
        <v>159</v>
      </c>
      <c r="T121" s="634" t="s">
        <v>160</v>
      </c>
      <c r="U121" s="634" t="s">
        <v>161</v>
      </c>
      <c r="V121" s="634" t="s">
        <v>353</v>
      </c>
      <c r="W121" s="634" t="s">
        <v>354</v>
      </c>
      <c r="X121" s="634" t="s">
        <v>164</v>
      </c>
      <c r="Y121" s="634" t="s">
        <v>165</v>
      </c>
      <c r="Z121" s="634" t="s">
        <v>166</v>
      </c>
      <c r="AA121" s="634" t="s">
        <v>167</v>
      </c>
      <c r="AB121" s="635" t="s">
        <v>168</v>
      </c>
      <c r="AC121" s="880"/>
      <c r="AD121" s="880"/>
      <c r="AE121" s="880"/>
      <c r="AF121" s="880"/>
      <c r="AG121" s="880"/>
      <c r="AH121" s="880"/>
      <c r="AI121" s="880"/>
      <c r="AJ121" s="880"/>
      <c r="AK121" s="880"/>
      <c r="AL121" s="880"/>
      <c r="AM121" s="880"/>
      <c r="AN121" s="880"/>
      <c r="AO121" s="880"/>
      <c r="AP121" s="880"/>
      <c r="AQ121" s="880"/>
      <c r="AR121" s="880"/>
      <c r="AS121" s="880"/>
      <c r="AT121" s="880"/>
      <c r="AU121" s="880"/>
      <c r="AV121" s="880"/>
      <c r="AW121" s="880"/>
      <c r="AX121" s="880"/>
      <c r="AY121" s="880"/>
      <c r="AZ121" s="376"/>
      <c r="BA121" s="363" t="s">
        <v>117</v>
      </c>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238</v>
      </c>
      <c r="BS121" s="598" t="s">
        <v>159</v>
      </c>
      <c r="BT121" s="598" t="s">
        <v>160</v>
      </c>
      <c r="BU121" s="598" t="s">
        <v>161</v>
      </c>
      <c r="BV121" s="598" t="s">
        <v>353</v>
      </c>
      <c r="BW121" s="598" t="s">
        <v>354</v>
      </c>
      <c r="BX121" s="598" t="s">
        <v>164</v>
      </c>
      <c r="BY121" s="599" t="s">
        <v>165</v>
      </c>
      <c r="BZ121" s="599" t="s">
        <v>166</v>
      </c>
      <c r="CA121" s="599" t="s">
        <v>167</v>
      </c>
      <c r="CB121" s="599" t="s">
        <v>168</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531" customFormat="true" ht="15" customHeight="true" x14ac:dyDescent="0.2">
      <c r="A122" s="1086" t="s">
        <v>18</v>
      </c>
      <c r="B122" s="407" t="s">
        <v>14</v>
      </c>
      <c r="C122" s="156">
        <f>C153+C154+C155+C157+C158+C159+C162</f>
        <v>15.205502708800379</v>
      </c>
      <c r="D122" s="155">
        <f t="shared" ref="D122:AB122" si="2">D153+D154+D155+D157+D158+D159+D162</f>
        <v>17.905779151247366</v>
      </c>
      <c r="E122" s="155">
        <f t="shared" si="2"/>
        <v>25.074138580294711</v>
      </c>
      <c r="F122" s="155">
        <f t="shared" si="2"/>
        <v>33.931909047601955</v>
      </c>
      <c r="G122" s="154">
        <f t="shared" si="2"/>
        <v>66.949423362522182</v>
      </c>
      <c r="H122" s="153">
        <f t="shared" si="2"/>
        <v>29.654992422484085</v>
      </c>
      <c r="I122" s="155">
        <f t="shared" si="2"/>
        <v>32.643110162091666</v>
      </c>
      <c r="J122" s="155">
        <f t="shared" si="2"/>
        <v>50.304803247279182</v>
      </c>
      <c r="K122" s="155">
        <f t="shared" si="2"/>
        <v>71.934515105136299</v>
      </c>
      <c r="L122" s="152">
        <f t="shared" si="2"/>
        <v>85.99055367181893</v>
      </c>
      <c r="M122" s="156">
        <f t="shared" si="2"/>
        <v>13.971887800282044</v>
      </c>
      <c r="N122" s="155">
        <f t="shared" si="2"/>
        <v>12.526897472755818</v>
      </c>
      <c r="O122" s="155">
        <f t="shared" si="2"/>
        <v>21.132237954502578</v>
      </c>
      <c r="P122" s="155">
        <f t="shared" si="2"/>
        <v>29.349955461526555</v>
      </c>
      <c r="Q122" s="154">
        <f t="shared" si="2"/>
        <v>34.552360210808061</v>
      </c>
      <c r="R122" s="153">
        <f t="shared" si="2"/>
        <v>43.477737801392031</v>
      </c>
      <c r="S122" s="155">
        <f t="shared" si="2"/>
        <v>29.3562716660273</v>
      </c>
      <c r="T122" s="155">
        <f t="shared" si="2"/>
        <v>25.255805517615837</v>
      </c>
      <c r="U122" s="155">
        <f t="shared" si="2"/>
        <v>37.632716762086311</v>
      </c>
      <c r="V122" s="155">
        <f t="shared" si="2"/>
        <v>84.019407900778404</v>
      </c>
      <c r="W122" s="155">
        <f t="shared" si="2"/>
        <v>46.408827192608079</v>
      </c>
      <c r="X122" s="155">
        <f t="shared" si="2"/>
        <v>31.054806681097844</v>
      </c>
      <c r="Y122" s="155">
        <f t="shared" si="2"/>
        <v>59.227756459778433</v>
      </c>
      <c r="Z122" s="155">
        <f t="shared" si="2"/>
        <v>23.235629178487805</v>
      </c>
      <c r="AA122" s="155">
        <f t="shared" si="2"/>
        <v>27.234803380862811</v>
      </c>
      <c r="AB122" s="152">
        <f t="shared" si="2"/>
        <v>8.9732842387897414</v>
      </c>
      <c r="AC122" s="880"/>
      <c r="AD122" s="880"/>
      <c r="AE122" s="880"/>
      <c r="AF122" s="880"/>
      <c r="AG122" s="880"/>
      <c r="AH122" s="880"/>
      <c r="AI122" s="880"/>
      <c r="AJ122" s="880"/>
      <c r="AK122" s="880"/>
      <c r="AL122" s="880"/>
      <c r="AM122" s="880"/>
      <c r="AN122" s="880"/>
      <c r="AO122" s="880"/>
      <c r="AP122" s="880"/>
      <c r="AQ122" s="880"/>
      <c r="AR122" s="880"/>
      <c r="AS122" s="880"/>
      <c r="AT122" s="880"/>
      <c r="AU122" s="880"/>
      <c r="AV122" s="880"/>
      <c r="AW122" s="880"/>
      <c r="AX122" s="880"/>
      <c r="AY122" s="880"/>
      <c r="AZ122" s="376"/>
      <c r="BA122" s="1114" t="s">
        <v>18</v>
      </c>
      <c r="BB122" s="624" t="s">
        <v>14</v>
      </c>
      <c r="BC122" s="507">
        <v>799.90570699999989</v>
      </c>
      <c r="BD122" s="504">
        <v>945.41154100000006</v>
      </c>
      <c r="BE122" s="504">
        <v>1319.6766089999999</v>
      </c>
      <c r="BF122" s="504">
        <v>1773.8127029999994</v>
      </c>
      <c r="BG122" s="513">
        <v>3518.2159459999939</v>
      </c>
      <c r="BH122" s="507">
        <v>466.05809400000004</v>
      </c>
      <c r="BI122" s="504">
        <v>511.50767899999971</v>
      </c>
      <c r="BJ122" s="504">
        <v>791.31739999999991</v>
      </c>
      <c r="BK122" s="504">
        <v>1131.5268509999996</v>
      </c>
      <c r="BL122" s="513">
        <v>1348.5750620000003</v>
      </c>
      <c r="BM122" s="507">
        <v>517.75670099999991</v>
      </c>
      <c r="BN122" s="504">
        <v>461.17658499999987</v>
      </c>
      <c r="BO122" s="504">
        <v>778.91672800000003</v>
      </c>
      <c r="BP122" s="504">
        <v>1088.566138000001</v>
      </c>
      <c r="BQ122" s="513">
        <v>1261.6212679999999</v>
      </c>
      <c r="BR122" s="507">
        <v>939.4398069999994</v>
      </c>
      <c r="BS122" s="504">
        <v>429.02329500000013</v>
      </c>
      <c r="BT122" s="504">
        <v>417.6390300000001</v>
      </c>
      <c r="BU122" s="504">
        <v>599.42863299999988</v>
      </c>
      <c r="BV122" s="504">
        <v>1099.7273749999997</v>
      </c>
      <c r="BW122" s="504">
        <v>705.07403700000009</v>
      </c>
      <c r="BX122" s="504">
        <v>1736.611365999999</v>
      </c>
      <c r="BY122" s="510">
        <v>886.12057600000003</v>
      </c>
      <c r="BZ122" s="510">
        <v>482.41256899999934</v>
      </c>
      <c r="CA122" s="510">
        <v>589.50280099999964</v>
      </c>
      <c r="CB122" s="510">
        <v>472.04301699999974</v>
      </c>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2"/>
    </row>
    <row r="123" s="531" customFormat="true" ht="15" customHeight="true" x14ac:dyDescent="0.2">
      <c r="A123" s="1087"/>
      <c r="B123" s="408" t="s">
        <v>51</v>
      </c>
      <c r="C123" s="151">
        <f>100-C122</f>
        <v>84.794497291199619</v>
      </c>
      <c r="D123" s="150">
        <f t="shared" ref="D123:AB123" si="3">100-D122</f>
        <v>82.094220848752627</v>
      </c>
      <c r="E123" s="150">
        <f t="shared" si="3"/>
        <v>74.925861419705285</v>
      </c>
      <c r="F123" s="150">
        <f t="shared" si="3"/>
        <v>66.068090952398052</v>
      </c>
      <c r="G123" s="149">
        <f t="shared" si="3"/>
        <v>33.050576637477818</v>
      </c>
      <c r="H123" s="148">
        <f t="shared" si="3"/>
        <v>70.345007577515915</v>
      </c>
      <c r="I123" s="150">
        <f t="shared" si="3"/>
        <v>67.356889837908341</v>
      </c>
      <c r="J123" s="150">
        <f t="shared" si="3"/>
        <v>49.695196752720818</v>
      </c>
      <c r="K123" s="150">
        <f t="shared" si="3"/>
        <v>28.065484894863701</v>
      </c>
      <c r="L123" s="147">
        <f t="shared" si="3"/>
        <v>14.00944632818107</v>
      </c>
      <c r="M123" s="151">
        <f t="shared" si="3"/>
        <v>86.028112199717953</v>
      </c>
      <c r="N123" s="150">
        <f t="shared" si="3"/>
        <v>87.47310252724418</v>
      </c>
      <c r="O123" s="150">
        <f t="shared" si="3"/>
        <v>78.867762045497415</v>
      </c>
      <c r="P123" s="150">
        <f t="shared" si="3"/>
        <v>70.650044538473452</v>
      </c>
      <c r="Q123" s="149">
        <f t="shared" si="3"/>
        <v>65.447639789191939</v>
      </c>
      <c r="R123" s="148">
        <f t="shared" si="3"/>
        <v>56.522262198607969</v>
      </c>
      <c r="S123" s="150">
        <f t="shared" si="3"/>
        <v>70.643728333972703</v>
      </c>
      <c r="T123" s="150">
        <f t="shared" si="3"/>
        <v>74.74419448238416</v>
      </c>
      <c r="U123" s="150">
        <f t="shared" si="3"/>
        <v>62.367283237913689</v>
      </c>
      <c r="V123" s="150">
        <f t="shared" si="3"/>
        <v>15.980592099221596</v>
      </c>
      <c r="W123" s="150">
        <f t="shared" si="3"/>
        <v>53.591172807391921</v>
      </c>
      <c r="X123" s="150">
        <f t="shared" si="3"/>
        <v>68.945193318902156</v>
      </c>
      <c r="Y123" s="150">
        <f t="shared" si="3"/>
        <v>40.772243540221567</v>
      </c>
      <c r="Z123" s="150">
        <f t="shared" si="3"/>
        <v>76.764370821512188</v>
      </c>
      <c r="AA123" s="150">
        <f t="shared" si="3"/>
        <v>72.765196619137186</v>
      </c>
      <c r="AB123" s="147">
        <f t="shared" si="3"/>
        <v>91.026715761210255</v>
      </c>
      <c r="AC123" s="880"/>
      <c r="AD123" s="880"/>
      <c r="AE123" s="880"/>
      <c r="AF123" s="880"/>
      <c r="AG123" s="880"/>
      <c r="AH123" s="880"/>
      <c r="AI123" s="880"/>
      <c r="AJ123" s="880"/>
      <c r="AK123" s="880"/>
      <c r="AL123" s="880"/>
      <c r="AM123" s="880"/>
      <c r="AN123" s="880"/>
      <c r="AO123" s="880"/>
      <c r="AP123" s="880"/>
      <c r="AQ123" s="880"/>
      <c r="AR123" s="880"/>
      <c r="AS123" s="880"/>
      <c r="AT123" s="880"/>
      <c r="AU123" s="880"/>
      <c r="AV123" s="880"/>
      <c r="AW123" s="880"/>
      <c r="AX123" s="880"/>
      <c r="AY123" s="880"/>
      <c r="AZ123" s="376"/>
      <c r="BA123" s="1115"/>
      <c r="BB123" s="622" t="s">
        <v>51</v>
      </c>
      <c r="BC123" s="508">
        <v>4460.7273830000049</v>
      </c>
      <c r="BD123" s="505">
        <v>4334.512515999998</v>
      </c>
      <c r="BE123" s="505">
        <v>3946.619541</v>
      </c>
      <c r="BF123" s="505">
        <v>3502.4390119999966</v>
      </c>
      <c r="BG123" s="514">
        <v>1743.4646900000002</v>
      </c>
      <c r="BH123" s="508">
        <v>1105.5426919999998</v>
      </c>
      <c r="BI123" s="505">
        <v>1061.7876129999995</v>
      </c>
      <c r="BJ123" s="505">
        <v>781.72801300000026</v>
      </c>
      <c r="BK123" s="505">
        <v>441.46887899999996</v>
      </c>
      <c r="BL123" s="514">
        <v>222.70571100000001</v>
      </c>
      <c r="BM123" s="508">
        <v>3187.9465540000015</v>
      </c>
      <c r="BN123" s="505">
        <v>3220.3142709999952</v>
      </c>
      <c r="BO123" s="505">
        <v>2907.0001619999971</v>
      </c>
      <c r="BP123" s="505">
        <v>2623.550737999999</v>
      </c>
      <c r="BQ123" s="514">
        <v>2435.7185089999975</v>
      </c>
      <c r="BR123" s="508">
        <v>1221.297744000002</v>
      </c>
      <c r="BS123" s="505">
        <v>1032.4132929999998</v>
      </c>
      <c r="BT123" s="505">
        <v>1235.9967240000003</v>
      </c>
      <c r="BU123" s="505">
        <v>997.51371400000062</v>
      </c>
      <c r="BV123" s="505">
        <v>209.84959500000014</v>
      </c>
      <c r="BW123" s="505">
        <v>834.2836570000004</v>
      </c>
      <c r="BX123" s="505">
        <v>3855.4742130000009</v>
      </c>
      <c r="BY123" s="511">
        <v>638.62570699999947</v>
      </c>
      <c r="BZ123" s="511">
        <v>1596.9611449999984</v>
      </c>
      <c r="CA123" s="511">
        <v>1575.0173269999984</v>
      </c>
      <c r="CB123" s="511">
        <v>4790.3300229999877</v>
      </c>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2"/>
    </row>
    <row r="124" s="531" customFormat="true" ht="15" customHeight="true" x14ac:dyDescent="0.2">
      <c r="A124" s="1087" t="s">
        <v>50</v>
      </c>
      <c r="B124" s="408" t="s">
        <v>15</v>
      </c>
      <c r="C124" s="151">
        <v>12.524021239465943</v>
      </c>
      <c r="D124" s="150">
        <v>14.02247005094577</v>
      </c>
      <c r="E124" s="150">
        <v>19.292127181663744</v>
      </c>
      <c r="F124" s="150">
        <v>24.250700024364949</v>
      </c>
      <c r="G124" s="149">
        <v>55.145925384044659</v>
      </c>
      <c r="H124" s="148">
        <v>23.052133674245688</v>
      </c>
      <c r="I124" s="150">
        <v>21.685530844273135</v>
      </c>
      <c r="J124" s="150">
        <v>37.936686405336104</v>
      </c>
      <c r="K124" s="150">
        <v>54.921297825712365</v>
      </c>
      <c r="L124" s="147">
        <v>76.545903010954277</v>
      </c>
      <c r="M124" s="151">
        <v>11.809108535452371</v>
      </c>
      <c r="N124" s="150">
        <v>9.6237580135052703</v>
      </c>
      <c r="O124" s="150">
        <v>16.536322062631807</v>
      </c>
      <c r="P124" s="150">
        <v>22.186617933156889</v>
      </c>
      <c r="Q124" s="149">
        <v>27.191454463943842</v>
      </c>
      <c r="R124" s="148">
        <v>34.665455141163939</v>
      </c>
      <c r="S124" s="150">
        <v>27.890153316778726</v>
      </c>
      <c r="T124" s="150">
        <v>22.891967071454676</v>
      </c>
      <c r="U124" s="150">
        <v>24.036597127080796</v>
      </c>
      <c r="V124" s="150">
        <v>64.141687378672472</v>
      </c>
      <c r="W124" s="150">
        <v>41.609933899297651</v>
      </c>
      <c r="X124" s="150">
        <v>25.818272282374693</v>
      </c>
      <c r="Y124" s="150">
        <v>46.57777541776629</v>
      </c>
      <c r="Z124" s="150">
        <v>12.374061731550791</v>
      </c>
      <c r="AA124" s="150">
        <v>19.773350197277541</v>
      </c>
      <c r="AB124" s="147">
        <v>6.8616621981955408</v>
      </c>
      <c r="AC124" s="880"/>
      <c r="AD124" s="880"/>
      <c r="AE124" s="880"/>
      <c r="AF124" s="880"/>
      <c r="AG124" s="880"/>
      <c r="AH124" s="880"/>
      <c r="AI124" s="880"/>
      <c r="AJ124" s="880"/>
      <c r="AK124" s="880"/>
      <c r="AL124" s="880"/>
      <c r="AM124" s="880"/>
      <c r="AN124" s="880"/>
      <c r="AO124" s="880"/>
      <c r="AP124" s="880"/>
      <c r="AQ124" s="880"/>
      <c r="AR124" s="880"/>
      <c r="AS124" s="880"/>
      <c r="AT124" s="880"/>
      <c r="AU124" s="880"/>
      <c r="AV124" s="880"/>
      <c r="AW124" s="880"/>
      <c r="AX124" s="880"/>
      <c r="AY124" s="880"/>
      <c r="AZ124" s="376"/>
      <c r="BA124" s="1115" t="s">
        <v>50</v>
      </c>
      <c r="BB124" s="622" t="s">
        <v>15</v>
      </c>
      <c r="BC124" s="508">
        <v>657.29249199999992</v>
      </c>
      <c r="BD124" s="505">
        <v>739.63763799999992</v>
      </c>
      <c r="BE124" s="505">
        <v>1009.3095090000002</v>
      </c>
      <c r="BF124" s="505">
        <v>1275.448715</v>
      </c>
      <c r="BG124" s="514">
        <v>2872.935353999997</v>
      </c>
      <c r="BH124" s="508">
        <v>361.47449200000005</v>
      </c>
      <c r="BI124" s="505">
        <v>338.70250500000009</v>
      </c>
      <c r="BJ124" s="505">
        <v>593.12933499999974</v>
      </c>
      <c r="BK124" s="505">
        <v>850.33325499999899</v>
      </c>
      <c r="BL124" s="514">
        <v>1191.7848570000003</v>
      </c>
      <c r="BM124" s="508">
        <v>436.65671799999978</v>
      </c>
      <c r="BN124" s="505">
        <v>353.63615599999991</v>
      </c>
      <c r="BO124" s="505">
        <v>608.60916499999996</v>
      </c>
      <c r="BP124" s="505">
        <v>817.32217999999978</v>
      </c>
      <c r="BQ124" s="514">
        <v>1002.9750450000004</v>
      </c>
      <c r="BR124" s="508">
        <v>744.75033299999939</v>
      </c>
      <c r="BS124" s="505">
        <v>407.13221100000015</v>
      </c>
      <c r="BT124" s="505">
        <v>377.855525</v>
      </c>
      <c r="BU124" s="505">
        <v>382.369867</v>
      </c>
      <c r="BV124" s="505">
        <v>825.45185299999969</v>
      </c>
      <c r="BW124" s="505">
        <v>640.01227400000028</v>
      </c>
      <c r="BX124" s="505">
        <v>1433.3928079999994</v>
      </c>
      <c r="BY124" s="511">
        <v>697.75098300000002</v>
      </c>
      <c r="BZ124" s="511">
        <v>257.30298699999997</v>
      </c>
      <c r="CA124" s="511">
        <v>427.99814499999997</v>
      </c>
      <c r="CB124" s="511">
        <v>360.60672199999988</v>
      </c>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2"/>
    </row>
    <row r="125" s="531" customFormat="true" ht="15" customHeight="true" x14ac:dyDescent="0.2">
      <c r="A125" s="1087"/>
      <c r="B125" s="408" t="s">
        <v>16</v>
      </c>
      <c r="C125" s="151">
        <v>2.4814821427948419</v>
      </c>
      <c r="D125" s="150">
        <v>3.8013820377447396</v>
      </c>
      <c r="E125" s="150">
        <v>5.2714626352519094</v>
      </c>
      <c r="F125" s="150">
        <v>9.1557969717567662</v>
      </c>
      <c r="G125" s="149">
        <v>11.388311604408944</v>
      </c>
      <c r="H125" s="148">
        <v>6.4446400052387389</v>
      </c>
      <c r="I125" s="150">
        <v>10.333194462235582</v>
      </c>
      <c r="J125" s="150">
        <v>12.063813092050037</v>
      </c>
      <c r="K125" s="150">
        <v>16.565123948604175</v>
      </c>
      <c r="L125" s="147">
        <v>9.1501648203626118</v>
      </c>
      <c r="M125" s="151">
        <v>1.9748656723888121</v>
      </c>
      <c r="N125" s="150">
        <v>2.7394866781896661</v>
      </c>
      <c r="O125" s="150">
        <v>4.4785201720316365</v>
      </c>
      <c r="P125" s="150">
        <v>6.5957896943251093</v>
      </c>
      <c r="Q125" s="149">
        <v>6.7742715482536253</v>
      </c>
      <c r="R125" s="148">
        <v>8.4875180329523889</v>
      </c>
      <c r="S125" s="150">
        <v>1.385486757667779</v>
      </c>
      <c r="T125" s="150">
        <v>2.2265122567651998</v>
      </c>
      <c r="U125" s="150">
        <v>13.257532611034453</v>
      </c>
      <c r="V125" s="150">
        <v>19.551962262900073</v>
      </c>
      <c r="W125" s="150">
        <v>4.1497191084910314</v>
      </c>
      <c r="X125" s="150">
        <v>4.736923436935589</v>
      </c>
      <c r="Y125" s="150">
        <v>10.791306845987039</v>
      </c>
      <c r="Z125" s="150">
        <v>10.825835706414063</v>
      </c>
      <c r="AA125" s="150">
        <v>7.4614531835852729</v>
      </c>
      <c r="AB125" s="147">
        <v>1.9874400775512495</v>
      </c>
      <c r="AC125" s="880"/>
      <c r="AD125" s="880"/>
      <c r="AE125" s="880"/>
      <c r="AF125" s="880"/>
      <c r="AG125" s="880"/>
      <c r="AH125" s="880"/>
      <c r="AI125" s="880"/>
      <c r="AJ125" s="880"/>
      <c r="AK125" s="880"/>
      <c r="AL125" s="880"/>
      <c r="AM125" s="880"/>
      <c r="AN125" s="880"/>
      <c r="AO125" s="880"/>
      <c r="AP125" s="880"/>
      <c r="AQ125" s="880"/>
      <c r="AR125" s="880"/>
      <c r="AS125" s="880"/>
      <c r="AT125" s="880"/>
      <c r="AU125" s="880"/>
      <c r="AV125" s="880"/>
      <c r="AW125" s="880"/>
      <c r="AX125" s="880"/>
      <c r="AY125" s="880"/>
      <c r="AZ125" s="376"/>
      <c r="BA125" s="1115"/>
      <c r="BB125" s="622" t="s">
        <v>16</v>
      </c>
      <c r="BC125" s="508">
        <v>130.23449500000001</v>
      </c>
      <c r="BD125" s="505">
        <v>200.50998300000001</v>
      </c>
      <c r="BE125" s="505">
        <v>275.78800999999999</v>
      </c>
      <c r="BF125" s="505">
        <v>481.54277899999971</v>
      </c>
      <c r="BG125" s="514">
        <v>593.29647300000033</v>
      </c>
      <c r="BH125" s="508">
        <v>101.05671800000002</v>
      </c>
      <c r="BI125" s="505">
        <v>161.3923530000001</v>
      </c>
      <c r="BJ125" s="505">
        <v>188.61429700000008</v>
      </c>
      <c r="BK125" s="505">
        <v>256.47383300000007</v>
      </c>
      <c r="BL125" s="514">
        <v>142.4639</v>
      </c>
      <c r="BM125" s="508">
        <v>73.023155000000003</v>
      </c>
      <c r="BN125" s="505">
        <v>100.665617</v>
      </c>
      <c r="BO125" s="505">
        <v>164.82918099999995</v>
      </c>
      <c r="BP125" s="505">
        <v>242.97913399999999</v>
      </c>
      <c r="BQ125" s="514">
        <v>249.87355199999999</v>
      </c>
      <c r="BR125" s="508">
        <v>182.34527299999996</v>
      </c>
      <c r="BS125" s="505">
        <v>20.224925999999996</v>
      </c>
      <c r="BT125" s="505">
        <v>36.750881</v>
      </c>
      <c r="BU125" s="505">
        <v>210.89844600000009</v>
      </c>
      <c r="BV125" s="505">
        <v>251.61800599999992</v>
      </c>
      <c r="BW125" s="505">
        <v>63.827814999999987</v>
      </c>
      <c r="BX125" s="505">
        <v>262.987078</v>
      </c>
      <c r="BY125" s="511">
        <v>161.65746199999995</v>
      </c>
      <c r="BZ125" s="511">
        <v>225.10958199999985</v>
      </c>
      <c r="CA125" s="511">
        <v>161.50465600000001</v>
      </c>
      <c r="CB125" s="511">
        <v>104.447615</v>
      </c>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2"/>
    </row>
    <row r="126" s="531" customFormat="true" ht="15" customHeight="true" x14ac:dyDescent="0.2">
      <c r="A126" s="1087"/>
      <c r="B126" s="408" t="s">
        <v>22</v>
      </c>
      <c r="C126" s="151">
        <v>19.838895861291871</v>
      </c>
      <c r="D126" s="150">
        <v>22.47818860750991</v>
      </c>
      <c r="E126" s="150">
        <v>25.902622130715912</v>
      </c>
      <c r="F126" s="150">
        <v>43.329386620856262</v>
      </c>
      <c r="G126" s="149">
        <v>29.509205939029908</v>
      </c>
      <c r="H126" s="148">
        <v>27.556448866910628</v>
      </c>
      <c r="I126" s="150">
        <v>45.223952833516393</v>
      </c>
      <c r="J126" s="150">
        <v>43.070782649211402</v>
      </c>
      <c r="K126" s="150">
        <v>25.458380637642463</v>
      </c>
      <c r="L126" s="147">
        <v>13.148415782702246</v>
      </c>
      <c r="M126" s="151">
        <v>19.054639534574029</v>
      </c>
      <c r="N126" s="150">
        <v>19.463860943181611</v>
      </c>
      <c r="O126" s="150">
        <v>23.479371686869712</v>
      </c>
      <c r="P126" s="150">
        <v>26.272827419183237</v>
      </c>
      <c r="Q126" s="149">
        <v>47.056117406041878</v>
      </c>
      <c r="R126" s="148">
        <v>28.093115722965699</v>
      </c>
      <c r="S126" s="150">
        <v>50.367903670990223</v>
      </c>
      <c r="T126" s="150">
        <v>62.037546299818345</v>
      </c>
      <c r="U126" s="150">
        <v>25.981659711069895</v>
      </c>
      <c r="V126" s="150">
        <v>16.30635035842732</v>
      </c>
      <c r="W126" s="150">
        <v>47.264373096805492</v>
      </c>
      <c r="X126" s="150">
        <v>25.547433878989651</v>
      </c>
      <c r="Y126" s="150">
        <v>40.551695713276338</v>
      </c>
      <c r="Z126" s="150">
        <v>26.51948653035636</v>
      </c>
      <c r="AA126" s="150">
        <v>12.614830348207326</v>
      </c>
      <c r="AB126" s="147">
        <v>15.887413741894266</v>
      </c>
      <c r="AC126" s="880"/>
      <c r="AD126" s="880"/>
      <c r="AE126" s="880"/>
      <c r="AF126" s="880"/>
      <c r="AG126" s="880"/>
      <c r="AH126" s="880"/>
      <c r="AI126" s="880"/>
      <c r="AJ126" s="880"/>
      <c r="AK126" s="880"/>
      <c r="AL126" s="880"/>
      <c r="AM126" s="880"/>
      <c r="AN126" s="880"/>
      <c r="AO126" s="880"/>
      <c r="AP126" s="880"/>
      <c r="AQ126" s="880"/>
      <c r="AR126" s="880"/>
      <c r="AS126" s="880"/>
      <c r="AT126" s="880"/>
      <c r="AU126" s="880"/>
      <c r="AV126" s="880"/>
      <c r="AW126" s="880"/>
      <c r="AX126" s="880"/>
      <c r="AY126" s="880"/>
      <c r="AZ126" s="376"/>
      <c r="BA126" s="1115"/>
      <c r="BB126" s="622" t="s">
        <v>22</v>
      </c>
      <c r="BC126" s="508">
        <v>1041.1957190000005</v>
      </c>
      <c r="BD126" s="505">
        <v>1185.6480540000002</v>
      </c>
      <c r="BE126" s="505">
        <v>1355.1519010000011</v>
      </c>
      <c r="BF126" s="505">
        <v>2278.8789779999975</v>
      </c>
      <c r="BG126" s="514">
        <v>1537.3400740000002</v>
      </c>
      <c r="BH126" s="508">
        <v>432.10548299999999</v>
      </c>
      <c r="BI126" s="505">
        <v>706.34499199999971</v>
      </c>
      <c r="BJ126" s="505">
        <v>673.39947400000017</v>
      </c>
      <c r="BK126" s="505">
        <v>394.16598899999997</v>
      </c>
      <c r="BL126" s="514">
        <v>204.71484700000002</v>
      </c>
      <c r="BM126" s="508">
        <v>704.56938699999967</v>
      </c>
      <c r="BN126" s="505">
        <v>715.22215700000027</v>
      </c>
      <c r="BO126" s="505">
        <v>864.14383700000064</v>
      </c>
      <c r="BP126" s="505">
        <v>967.85209199999997</v>
      </c>
      <c r="BQ126" s="514">
        <v>1735.6964679999999</v>
      </c>
      <c r="BR126" s="508">
        <v>603.55062999999961</v>
      </c>
      <c r="BS126" s="505">
        <v>735.25576399999989</v>
      </c>
      <c r="BT126" s="505">
        <v>1023.9936810000003</v>
      </c>
      <c r="BU126" s="505">
        <v>413.31157300000029</v>
      </c>
      <c r="BV126" s="505">
        <v>209.84959500000014</v>
      </c>
      <c r="BW126" s="505">
        <v>726.98454600000014</v>
      </c>
      <c r="BX126" s="505">
        <v>1418.3562550000006</v>
      </c>
      <c r="BY126" s="511">
        <v>607.47825099999977</v>
      </c>
      <c r="BZ126" s="511">
        <v>551.43923199999995</v>
      </c>
      <c r="CA126" s="511">
        <v>273.05054200000001</v>
      </c>
      <c r="CB126" s="511">
        <v>834.94465700000012</v>
      </c>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2"/>
    </row>
    <row r="127" s="531" customFormat="true" ht="15" customHeight="true" x14ac:dyDescent="0.2">
      <c r="A127" s="1087"/>
      <c r="B127" s="408" t="s">
        <v>19</v>
      </c>
      <c r="C127" s="151">
        <v>65.15560075644737</v>
      </c>
      <c r="D127" s="150">
        <v>59.697959303799522</v>
      </c>
      <c r="E127" s="150">
        <v>49.533788052368287</v>
      </c>
      <c r="F127" s="150">
        <v>23.26411638302195</v>
      </c>
      <c r="G127" s="149">
        <v>3.9565570725163153</v>
      </c>
      <c r="H127" s="148">
        <v>42.946777453605009</v>
      </c>
      <c r="I127" s="150">
        <v>22.757321859974976</v>
      </c>
      <c r="J127" s="150">
        <v>6.9287178534024534</v>
      </c>
      <c r="K127" s="150">
        <v>3.0551975880408375</v>
      </c>
      <c r="L127" s="147">
        <v>1.1555163859807867</v>
      </c>
      <c r="M127" s="151">
        <v>67.161386257584738</v>
      </c>
      <c r="N127" s="150">
        <v>68.172894365123526</v>
      </c>
      <c r="O127" s="150">
        <v>55.505786078467068</v>
      </c>
      <c r="P127" s="150">
        <v>44.944764953334762</v>
      </c>
      <c r="Q127" s="149">
        <v>18.978156581760743</v>
      </c>
      <c r="R127" s="148">
        <v>28.753911102917918</v>
      </c>
      <c r="S127" s="150">
        <v>20.356456254563245</v>
      </c>
      <c r="T127" s="150">
        <v>12.843974371961842</v>
      </c>
      <c r="U127" s="150">
        <v>36.724210550814831</v>
      </c>
      <c r="V127" s="150">
        <v>0</v>
      </c>
      <c r="W127" s="150">
        <v>6.9759738954059483</v>
      </c>
      <c r="X127" s="150">
        <v>43.897370401700137</v>
      </c>
      <c r="Y127" s="150">
        <v>2.0792220229702743</v>
      </c>
      <c r="Z127" s="150">
        <v>50.28061603167896</v>
      </c>
      <c r="AA127" s="150">
        <v>60.150366270929865</v>
      </c>
      <c r="AB127" s="147">
        <v>75.26348398235919</v>
      </c>
      <c r="AC127" s="880"/>
      <c r="AD127" s="880"/>
      <c r="AE127" s="880"/>
      <c r="AF127" s="880"/>
      <c r="AG127" s="880"/>
      <c r="AH127" s="880"/>
      <c r="AI127" s="880"/>
      <c r="AJ127" s="880"/>
      <c r="AK127" s="880"/>
      <c r="AL127" s="880"/>
      <c r="AM127" s="880"/>
      <c r="AN127" s="880"/>
      <c r="AO127" s="880"/>
      <c r="AP127" s="880"/>
      <c r="AQ127" s="880"/>
      <c r="AR127" s="880"/>
      <c r="AS127" s="880"/>
      <c r="AT127" s="880"/>
      <c r="AU127" s="880"/>
      <c r="AV127" s="880"/>
      <c r="AW127" s="880"/>
      <c r="AX127" s="880"/>
      <c r="AY127" s="880"/>
      <c r="AZ127" s="376"/>
      <c r="BA127" s="1115"/>
      <c r="BB127" s="622" t="s">
        <v>19</v>
      </c>
      <c r="BC127" s="508">
        <v>3419.5316640000046</v>
      </c>
      <c r="BD127" s="505">
        <v>3148.864461999995</v>
      </c>
      <c r="BE127" s="505">
        <v>2591.4676399999958</v>
      </c>
      <c r="BF127" s="505">
        <v>1223.5600340000005</v>
      </c>
      <c r="BG127" s="514">
        <v>206.12461599999992</v>
      </c>
      <c r="BH127" s="508">
        <v>673.43720899999983</v>
      </c>
      <c r="BI127" s="505">
        <v>355.44262099999997</v>
      </c>
      <c r="BJ127" s="505">
        <v>108.32853900000003</v>
      </c>
      <c r="BK127" s="505">
        <v>47.302889999999991</v>
      </c>
      <c r="BL127" s="514">
        <v>17.990863999999998</v>
      </c>
      <c r="BM127" s="508">
        <v>2483.3771670000015</v>
      </c>
      <c r="BN127" s="505">
        <v>2505.0921139999978</v>
      </c>
      <c r="BO127" s="505">
        <v>2042.8563250000018</v>
      </c>
      <c r="BP127" s="505">
        <v>1655.6986459999989</v>
      </c>
      <c r="BQ127" s="514">
        <v>700.02204100000017</v>
      </c>
      <c r="BR127" s="508">
        <v>617.74711400000024</v>
      </c>
      <c r="BS127" s="505">
        <v>297.15752899999984</v>
      </c>
      <c r="BT127" s="505">
        <v>212.00304299999988</v>
      </c>
      <c r="BU127" s="505">
        <v>584.20214100000055</v>
      </c>
      <c r="BV127" s="505">
        <v>0</v>
      </c>
      <c r="BW127" s="505">
        <v>107.29911099999998</v>
      </c>
      <c r="BX127" s="505">
        <v>2437.1179580000003</v>
      </c>
      <c r="BY127" s="511">
        <v>31.147456000000005</v>
      </c>
      <c r="BZ127" s="511">
        <v>1045.5219130000005</v>
      </c>
      <c r="CA127" s="511">
        <v>1301.9667849999998</v>
      </c>
      <c r="CB127" s="511">
        <v>3955.3853660000013</v>
      </c>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2"/>
    </row>
    <row r="128" s="531" customFormat="true" ht="15" customHeight="true" x14ac:dyDescent="0.2">
      <c r="A128" s="1087" t="s">
        <v>181</v>
      </c>
      <c r="B128" s="408" t="s">
        <v>49</v>
      </c>
      <c r="C128" s="151">
        <v>16.537146935892885</v>
      </c>
      <c r="D128" s="150">
        <v>21.327499907591637</v>
      </c>
      <c r="E128" s="150">
        <v>21.460473304360956</v>
      </c>
      <c r="F128" s="150">
        <v>27.407234505370916</v>
      </c>
      <c r="G128" s="149">
        <v>17.116468332514714</v>
      </c>
      <c r="H128" s="148">
        <v>21.848626820231225</v>
      </c>
      <c r="I128" s="150">
        <v>32.272348019223216</v>
      </c>
      <c r="J128" s="150">
        <v>24.127385152783702</v>
      </c>
      <c r="K128" s="150">
        <v>23.172406084193788</v>
      </c>
      <c r="L128" s="147">
        <v>10.6774616991455</v>
      </c>
      <c r="M128" s="151">
        <v>14.327258906690243</v>
      </c>
      <c r="N128" s="150">
        <v>22.158314799268901</v>
      </c>
      <c r="O128" s="150">
        <v>21.311224333839785</v>
      </c>
      <c r="P128" s="150">
        <v>22.916045730751573</v>
      </c>
      <c r="Q128" s="149">
        <v>19.944433237849573</v>
      </c>
      <c r="R128" s="148">
        <v>19.668443234968805</v>
      </c>
      <c r="S128" s="150">
        <v>4.7325583800885465</v>
      </c>
      <c r="T128" s="150">
        <v>8.8640408030743227</v>
      </c>
      <c r="U128" s="150">
        <v>35.548577494985835</v>
      </c>
      <c r="V128" s="150">
        <v>23.361345032309551</v>
      </c>
      <c r="W128" s="150">
        <v>9.068510873071336</v>
      </c>
      <c r="X128" s="150">
        <v>15.502841089451596</v>
      </c>
      <c r="Y128" s="150">
        <v>18.810318067097882</v>
      </c>
      <c r="Z128" s="150">
        <v>46.663291229462175</v>
      </c>
      <c r="AA128" s="150">
        <v>27.396758035081859</v>
      </c>
      <c r="AB128" s="147">
        <v>22.459228242827901</v>
      </c>
      <c r="AC128" s="880"/>
      <c r="AD128" s="880"/>
      <c r="AE128" s="880"/>
      <c r="AF128" s="880"/>
      <c r="AG128" s="880"/>
      <c r="AH128" s="880"/>
      <c r="AI128" s="880"/>
      <c r="AJ128" s="880"/>
      <c r="AK128" s="880"/>
      <c r="AL128" s="880"/>
      <c r="AM128" s="880"/>
      <c r="AN128" s="880"/>
      <c r="AO128" s="880"/>
      <c r="AP128" s="880"/>
      <c r="AQ128" s="880"/>
      <c r="AR128" s="880"/>
      <c r="AS128" s="880"/>
      <c r="AT128" s="880"/>
      <c r="AU128" s="880"/>
      <c r="AV128" s="880"/>
      <c r="AW128" s="880"/>
      <c r="AX128" s="880"/>
      <c r="AY128" s="880"/>
      <c r="AZ128" s="376"/>
      <c r="BA128" s="1115" t="s">
        <v>109</v>
      </c>
      <c r="BB128" s="622" t="s">
        <v>49</v>
      </c>
      <c r="BC128" s="86" t="s">
        <v>35</v>
      </c>
      <c r="BD128" s="82" t="s">
        <v>35</v>
      </c>
      <c r="BE128" s="82" t="s">
        <v>35</v>
      </c>
      <c r="BF128" s="82" t="s">
        <v>35</v>
      </c>
      <c r="BG128" s="77" t="s">
        <v>35</v>
      </c>
      <c r="BH128" s="86" t="s">
        <v>35</v>
      </c>
      <c r="BI128" s="82" t="s">
        <v>35</v>
      </c>
      <c r="BJ128" s="82" t="s">
        <v>35</v>
      </c>
      <c r="BK128" s="82" t="s">
        <v>35</v>
      </c>
      <c r="BL128" s="77" t="s">
        <v>35</v>
      </c>
      <c r="BM128" s="86" t="s">
        <v>35</v>
      </c>
      <c r="BN128" s="82" t="s">
        <v>35</v>
      </c>
      <c r="BO128" s="82" t="s">
        <v>35</v>
      </c>
      <c r="BP128" s="82" t="s">
        <v>35</v>
      </c>
      <c r="BQ128" s="77" t="s">
        <v>35</v>
      </c>
      <c r="BR128" s="86" t="s">
        <v>35</v>
      </c>
      <c r="BS128" s="82" t="s">
        <v>35</v>
      </c>
      <c r="BT128" s="82" t="s">
        <v>35</v>
      </c>
      <c r="BU128" s="82" t="s">
        <v>35</v>
      </c>
      <c r="BV128" s="82" t="s">
        <v>35</v>
      </c>
      <c r="BW128" s="82" t="s">
        <v>35</v>
      </c>
      <c r="BX128" s="82" t="s">
        <v>35</v>
      </c>
      <c r="BY128" s="70" t="s">
        <v>35</v>
      </c>
      <c r="BZ128" s="70" t="s">
        <v>35</v>
      </c>
      <c r="CA128" s="70" t="s">
        <v>35</v>
      </c>
      <c r="CB128" s="70" t="s">
        <v>35</v>
      </c>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row>
    <row r="129" s="531" customFormat="true" ht="15" customHeight="true" x14ac:dyDescent="0.2">
      <c r="A129" s="1088"/>
      <c r="B129" s="409" t="s">
        <v>48</v>
      </c>
      <c r="C129" s="146">
        <v>83.462853064107151</v>
      </c>
      <c r="D129" s="145">
        <v>78.672500092408342</v>
      </c>
      <c r="E129" s="145">
        <v>78.539526695639069</v>
      </c>
      <c r="F129" s="145">
        <v>72.59276549462912</v>
      </c>
      <c r="G129" s="144">
        <v>82.883531667485371</v>
      </c>
      <c r="H129" s="143">
        <v>78.151373179768783</v>
      </c>
      <c r="I129" s="145">
        <v>67.727651980776855</v>
      </c>
      <c r="J129" s="145">
        <v>75.872614847216269</v>
      </c>
      <c r="K129" s="145">
        <v>76.827593915806148</v>
      </c>
      <c r="L129" s="142">
        <v>89.322538300854475</v>
      </c>
      <c r="M129" s="146">
        <v>85.672741093309739</v>
      </c>
      <c r="N129" s="145">
        <v>77.841685200731092</v>
      </c>
      <c r="O129" s="145">
        <v>78.688775666160211</v>
      </c>
      <c r="P129" s="145">
        <v>77.083954269248338</v>
      </c>
      <c r="Q129" s="144">
        <v>80.055566762150477</v>
      </c>
      <c r="R129" s="143">
        <v>80.331556765031166</v>
      </c>
      <c r="S129" s="145">
        <v>95.267441619911452</v>
      </c>
      <c r="T129" s="145">
        <v>91.135959196925654</v>
      </c>
      <c r="U129" s="145">
        <v>64.451422505014193</v>
      </c>
      <c r="V129" s="145">
        <v>76.638654967690428</v>
      </c>
      <c r="W129" s="145">
        <v>90.931489126928682</v>
      </c>
      <c r="X129" s="145">
        <v>84.497158910548421</v>
      </c>
      <c r="Y129" s="145">
        <v>81.189681932902118</v>
      </c>
      <c r="Z129" s="145">
        <v>53.336708770537925</v>
      </c>
      <c r="AA129" s="145">
        <v>72.603241964918197</v>
      </c>
      <c r="AB129" s="142">
        <v>77.540771757172124</v>
      </c>
      <c r="AC129" s="880"/>
      <c r="AD129" s="880"/>
      <c r="AE129" s="880"/>
      <c r="AF129" s="880"/>
      <c r="AG129" s="880"/>
      <c r="AH129" s="880"/>
      <c r="AI129" s="880"/>
      <c r="AJ129" s="880"/>
      <c r="AK129" s="880"/>
      <c r="AL129" s="880"/>
      <c r="AM129" s="880"/>
      <c r="AN129" s="880"/>
      <c r="AO129" s="880"/>
      <c r="AP129" s="880"/>
      <c r="AQ129" s="880"/>
      <c r="AR129" s="880"/>
      <c r="AS129" s="880"/>
      <c r="AT129" s="880"/>
      <c r="AU129" s="880"/>
      <c r="AV129" s="880"/>
      <c r="AW129" s="880"/>
      <c r="AX129" s="880"/>
      <c r="AY129" s="880"/>
      <c r="AZ129" s="376"/>
      <c r="BA129" s="1117"/>
      <c r="BB129" s="623" t="s">
        <v>48</v>
      </c>
      <c r="BC129" s="85" t="s">
        <v>35</v>
      </c>
      <c r="BD129" s="81" t="s">
        <v>35</v>
      </c>
      <c r="BE129" s="81" t="s">
        <v>35</v>
      </c>
      <c r="BF129" s="81" t="s">
        <v>35</v>
      </c>
      <c r="BG129" s="76" t="s">
        <v>35</v>
      </c>
      <c r="BH129" s="85" t="s">
        <v>35</v>
      </c>
      <c r="BI129" s="81" t="s">
        <v>35</v>
      </c>
      <c r="BJ129" s="81" t="s">
        <v>35</v>
      </c>
      <c r="BK129" s="81" t="s">
        <v>35</v>
      </c>
      <c r="BL129" s="76" t="s">
        <v>35</v>
      </c>
      <c r="BM129" s="85" t="s">
        <v>35</v>
      </c>
      <c r="BN129" s="81" t="s">
        <v>35</v>
      </c>
      <c r="BO129" s="81" t="s">
        <v>35</v>
      </c>
      <c r="BP129" s="81" t="s">
        <v>35</v>
      </c>
      <c r="BQ129" s="76" t="s">
        <v>35</v>
      </c>
      <c r="BR129" s="85" t="s">
        <v>35</v>
      </c>
      <c r="BS129" s="81" t="s">
        <v>35</v>
      </c>
      <c r="BT129" s="81" t="s">
        <v>35</v>
      </c>
      <c r="BU129" s="81" t="s">
        <v>35</v>
      </c>
      <c r="BV129" s="81" t="s">
        <v>35</v>
      </c>
      <c r="BW129" s="81" t="s">
        <v>35</v>
      </c>
      <c r="BX129" s="81" t="s">
        <v>35</v>
      </c>
      <c r="BY129" s="69" t="s">
        <v>35</v>
      </c>
      <c r="BZ129" s="69" t="s">
        <v>35</v>
      </c>
      <c r="CA129" s="69" t="s">
        <v>35</v>
      </c>
      <c r="CB129" s="69" t="s">
        <v>35</v>
      </c>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row>
    <row r="130" s="339" customFormat="true" ht="15" customHeight="true" x14ac:dyDescent="0.2">
      <c r="A130" s="1107" t="s">
        <v>47</v>
      </c>
      <c r="B130" s="406" t="s">
        <v>42</v>
      </c>
      <c r="C130" s="412">
        <f>(C158+C159)/(C158+C159+C160)*100</f>
        <v>37.866735474357789</v>
      </c>
      <c r="D130" s="413">
        <f t="shared" ref="D130:AB130" si="4">(D158+D159)/(D158+D159+D160)*100</f>
        <v>33.36671539106775</v>
      </c>
      <c r="E130" s="413">
        <f t="shared" si="4"/>
        <v>36.652119562908098</v>
      </c>
      <c r="F130" s="413">
        <f t="shared" si="4"/>
        <v>38.93418787565264</v>
      </c>
      <c r="G130" s="414">
        <f t="shared" si="4"/>
        <v>57.436207937698555</v>
      </c>
      <c r="H130" s="415">
        <f t="shared" si="4"/>
        <v>36.544166196303436</v>
      </c>
      <c r="I130" s="413">
        <f t="shared" si="4"/>
        <v>33.331342220190727</v>
      </c>
      <c r="J130" s="413">
        <f t="shared" si="4"/>
        <v>42.524713022668017</v>
      </c>
      <c r="K130" s="413">
        <f t="shared" si="4"/>
        <v>68.278972400960981</v>
      </c>
      <c r="L130" s="416">
        <f t="shared" si="4"/>
        <v>64.83530441013967</v>
      </c>
      <c r="M130" s="412">
        <f t="shared" si="4"/>
        <v>37.748484020053368</v>
      </c>
      <c r="N130" s="413">
        <f t="shared" si="4"/>
        <v>32.777326769183759</v>
      </c>
      <c r="O130" s="413">
        <f t="shared" si="4"/>
        <v>32.638774398979677</v>
      </c>
      <c r="P130" s="413">
        <f t="shared" si="4"/>
        <v>45.834516247495536</v>
      </c>
      <c r="Q130" s="414">
        <f t="shared" si="4"/>
        <v>40.667573131430515</v>
      </c>
      <c r="R130" s="415">
        <f t="shared" si="4"/>
        <v>61.506154110116164</v>
      </c>
      <c r="S130" s="413">
        <f t="shared" si="4"/>
        <v>41.287331274565013</v>
      </c>
      <c r="T130" s="413">
        <f t="shared" si="4"/>
        <v>28.906606307261129</v>
      </c>
      <c r="U130" s="413">
        <f t="shared" si="4"/>
        <v>54.839692389444217</v>
      </c>
      <c r="V130" s="413">
        <f t="shared" si="4"/>
        <v>67.914039257011467</v>
      </c>
      <c r="W130" s="413">
        <f t="shared" si="4"/>
        <v>29.257855618639482</v>
      </c>
      <c r="X130" s="413">
        <f t="shared" si="4"/>
        <v>36.589746554491128</v>
      </c>
      <c r="Y130" s="413">
        <f t="shared" si="4"/>
        <v>42.559171824189704</v>
      </c>
      <c r="Z130" s="413">
        <f t="shared" si="4"/>
        <v>31.48042017826398</v>
      </c>
      <c r="AA130" s="413">
        <f t="shared" si="4"/>
        <v>63.046466185380758</v>
      </c>
      <c r="AB130" s="416">
        <f t="shared" si="4"/>
        <v>33.05028556465934</v>
      </c>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customHeight="true" x14ac:dyDescent="0.2">
      <c r="A131" s="1108"/>
      <c r="B131" s="403" t="s">
        <v>46</v>
      </c>
      <c r="C131" s="417"/>
      <c r="D131" s="418"/>
      <c r="E131" s="418"/>
      <c r="F131" s="418"/>
      <c r="G131" s="419"/>
      <c r="H131" s="420"/>
      <c r="I131" s="418"/>
      <c r="J131" s="418"/>
      <c r="K131" s="418"/>
      <c r="L131" s="421"/>
      <c r="M131" s="417"/>
      <c r="N131" s="418"/>
      <c r="O131" s="418"/>
      <c r="P131" s="418"/>
      <c r="Q131" s="419"/>
      <c r="R131" s="420"/>
      <c r="S131" s="418"/>
      <c r="T131" s="418"/>
      <c r="U131" s="418"/>
      <c r="V131" s="418"/>
      <c r="W131" s="418"/>
      <c r="X131" s="418"/>
      <c r="Y131" s="418"/>
      <c r="Z131" s="418"/>
      <c r="AA131" s="418"/>
      <c r="AB131" s="421"/>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customHeight="true" x14ac:dyDescent="0.2">
      <c r="A132" s="1109"/>
      <c r="B132" s="404" t="s">
        <v>46</v>
      </c>
      <c r="C132" s="422"/>
      <c r="D132" s="423"/>
      <c r="E132" s="423"/>
      <c r="F132" s="423"/>
      <c r="G132" s="424"/>
      <c r="H132" s="425"/>
      <c r="I132" s="423"/>
      <c r="J132" s="423"/>
      <c r="K132" s="423"/>
      <c r="L132" s="426"/>
      <c r="M132" s="422"/>
      <c r="N132" s="423"/>
      <c r="O132" s="423"/>
      <c r="P132" s="423"/>
      <c r="Q132" s="424"/>
      <c r="R132" s="41"/>
      <c r="S132" s="40"/>
      <c r="T132" s="40"/>
      <c r="U132" s="40"/>
      <c r="V132" s="40"/>
      <c r="W132" s="40"/>
      <c r="X132" s="40"/>
      <c r="Y132" s="40"/>
      <c r="Z132" s="40"/>
      <c r="AA132" s="40"/>
      <c r="AB132" s="39"/>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531" customFormat="true" ht="15" customHeight="true" x14ac:dyDescent="0.2">
      <c r="A133" s="338"/>
      <c r="B133" s="405"/>
      <c r="C133" s="1110" t="s">
        <v>115</v>
      </c>
      <c r="D133" s="1111"/>
      <c r="E133" s="1111"/>
      <c r="F133" s="1111"/>
      <c r="G133" s="1112"/>
      <c r="H133" s="1099" t="s">
        <v>38</v>
      </c>
      <c r="I133" s="1100"/>
      <c r="J133" s="1100"/>
      <c r="K133" s="1100"/>
      <c r="L133" s="1101"/>
      <c r="M133" s="1113" t="s">
        <v>37</v>
      </c>
      <c r="N133" s="1100"/>
      <c r="O133" s="1100"/>
      <c r="P133" s="1100"/>
      <c r="Q133" s="1101"/>
      <c r="R133" s="43" t="s">
        <v>142</v>
      </c>
      <c r="S133" s="456"/>
      <c r="T133" s="456"/>
      <c r="U133" s="456"/>
      <c r="V133" s="456"/>
      <c r="W133" s="456"/>
      <c r="X133" s="456"/>
      <c r="Y133" s="456"/>
      <c r="Z133" s="456"/>
      <c r="AA133" s="456"/>
      <c r="AB133" s="456"/>
      <c r="AC133" s="880"/>
      <c r="AD133" s="880"/>
      <c r="AE133" s="880"/>
      <c r="AF133" s="880"/>
      <c r="AG133" s="880"/>
      <c r="AH133" s="880"/>
      <c r="AI133" s="880"/>
      <c r="AJ133" s="880"/>
      <c r="AK133" s="880"/>
      <c r="AL133" s="880"/>
      <c r="AM133" s="880"/>
      <c r="AN133" s="880"/>
      <c r="AO133" s="880"/>
      <c r="AP133" s="880"/>
      <c r="AQ133" s="880"/>
      <c r="AR133" s="880"/>
      <c r="AS133" s="880"/>
      <c r="AT133" s="880"/>
      <c r="AU133" s="880"/>
      <c r="AV133" s="880"/>
      <c r="AW133" s="880"/>
      <c r="AX133" s="880"/>
      <c r="AY133" s="880"/>
      <c r="AZ133" s="376"/>
      <c r="BA133" s="377" t="s">
        <v>131</v>
      </c>
      <c r="BB133" s="324" t="s">
        <v>99</v>
      </c>
      <c r="BC133" s="1102" t="s">
        <v>115</v>
      </c>
      <c r="BD133" s="1103"/>
      <c r="BE133" s="1103"/>
      <c r="BF133" s="1103"/>
      <c r="BG133" s="1116"/>
      <c r="BH133" s="1102" t="s">
        <v>38</v>
      </c>
      <c r="BI133" s="1103"/>
      <c r="BJ133" s="1103"/>
      <c r="BK133" s="1103"/>
      <c r="BL133" s="1116"/>
      <c r="BM133" s="1102" t="s">
        <v>37</v>
      </c>
      <c r="BN133" s="1103"/>
      <c r="BO133" s="1103"/>
      <c r="BP133" s="1103"/>
      <c r="BQ133" s="1104"/>
      <c r="BR133" s="42" t="s">
        <v>142</v>
      </c>
      <c r="BS133" s="456"/>
      <c r="BT133" s="456"/>
      <c r="BU133" s="456"/>
      <c r="BV133" s="456"/>
      <c r="BW133" s="456"/>
      <c r="BX133" s="456"/>
      <c r="BY133" s="45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531"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28" t="s">
        <v>4</v>
      </c>
      <c r="R134" s="410" t="s">
        <v>238</v>
      </c>
      <c r="S134" s="634" t="s">
        <v>159</v>
      </c>
      <c r="T134" s="634" t="s">
        <v>160</v>
      </c>
      <c r="U134" s="634" t="s">
        <v>161</v>
      </c>
      <c r="V134" s="634" t="s">
        <v>353</v>
      </c>
      <c r="W134" s="634" t="s">
        <v>354</v>
      </c>
      <c r="X134" s="634" t="s">
        <v>164</v>
      </c>
      <c r="Y134" s="634" t="s">
        <v>165</v>
      </c>
      <c r="Z134" s="634" t="s">
        <v>166</v>
      </c>
      <c r="AA134" s="634" t="s">
        <v>167</v>
      </c>
      <c r="AB134" s="635" t="s">
        <v>168</v>
      </c>
      <c r="AC134" s="880"/>
      <c r="AD134" s="880"/>
      <c r="AE134" s="880"/>
      <c r="AF134" s="880"/>
      <c r="AG134" s="880"/>
      <c r="AH134" s="880"/>
      <c r="AI134" s="880"/>
      <c r="AJ134" s="880"/>
      <c r="AK134" s="880"/>
      <c r="AL134" s="880"/>
      <c r="AM134" s="880"/>
      <c r="AN134" s="880"/>
      <c r="AO134" s="880"/>
      <c r="AP134" s="880"/>
      <c r="AQ134" s="880"/>
      <c r="AR134" s="880"/>
      <c r="AS134" s="880"/>
      <c r="AT134" s="880"/>
      <c r="AU134" s="880"/>
      <c r="AV134" s="880"/>
      <c r="AW134" s="880"/>
      <c r="AX134" s="880"/>
      <c r="AY134" s="880"/>
      <c r="AZ134" s="376"/>
      <c r="BA134" s="363" t="s">
        <v>117</v>
      </c>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238</v>
      </c>
      <c r="BS134" s="598" t="s">
        <v>159</v>
      </c>
      <c r="BT134" s="598" t="s">
        <v>160</v>
      </c>
      <c r="BU134" s="598" t="s">
        <v>161</v>
      </c>
      <c r="BV134" s="598" t="s">
        <v>353</v>
      </c>
      <c r="BW134" s="598" t="s">
        <v>354</v>
      </c>
      <c r="BX134" s="598" t="s">
        <v>164</v>
      </c>
      <c r="BY134" s="599" t="s">
        <v>165</v>
      </c>
      <c r="BZ134" s="599" t="s">
        <v>166</v>
      </c>
      <c r="CA134" s="599" t="s">
        <v>167</v>
      </c>
      <c r="CB134" s="599" t="s">
        <v>168</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531" customFormat="true" ht="15" customHeight="true" x14ac:dyDescent="0.2">
      <c r="A135" s="1086" t="s">
        <v>45</v>
      </c>
      <c r="B135" s="407" t="s">
        <v>44</v>
      </c>
      <c r="C135" s="156">
        <v>0</v>
      </c>
      <c r="D135" s="155">
        <v>0</v>
      </c>
      <c r="E135" s="155">
        <v>0.1856167355874962</v>
      </c>
      <c r="F135" s="155">
        <v>0.50714320402736868</v>
      </c>
      <c r="G135" s="154">
        <v>5.969363150834905</v>
      </c>
      <c r="H135" s="153">
        <v>0</v>
      </c>
      <c r="I135" s="155">
        <v>0.59442776238855033</v>
      </c>
      <c r="J135" s="155">
        <v>0.80663252917797368</v>
      </c>
      <c r="K135" s="155">
        <v>1.6439721676803263</v>
      </c>
      <c r="L135" s="152">
        <v>17.830664309923421</v>
      </c>
      <c r="M135" s="156">
        <v>0</v>
      </c>
      <c r="N135" s="155">
        <v>0</v>
      </c>
      <c r="O135" s="155">
        <v>0</v>
      </c>
      <c r="P135" s="155">
        <v>0.26333025943227339</v>
      </c>
      <c r="Q135" s="154">
        <v>0.34556642804321874</v>
      </c>
      <c r="R135" s="153">
        <v>0.23804880873290282</v>
      </c>
      <c r="S135" s="155">
        <v>0.46338945224217953</v>
      </c>
      <c r="T135" s="155">
        <v>1.8160105650449076E-2</v>
      </c>
      <c r="U135" s="155">
        <v>0</v>
      </c>
      <c r="V135" s="155">
        <v>12.917725332326203</v>
      </c>
      <c r="W135" s="155">
        <v>4.4901958959513966</v>
      </c>
      <c r="X135" s="155">
        <v>1.6782987254780724</v>
      </c>
      <c r="Y135" s="155">
        <v>0</v>
      </c>
      <c r="Z135" s="155">
        <v>4.9408338341628263E-2</v>
      </c>
      <c r="AA135" s="155">
        <v>7.7521385839476029E-2</v>
      </c>
      <c r="AB135" s="152">
        <v>6.7670345164279888E-2</v>
      </c>
      <c r="AC135" s="880"/>
      <c r="AD135" s="880"/>
      <c r="AE135" s="880"/>
      <c r="AF135" s="880"/>
      <c r="AG135" s="880"/>
      <c r="AH135" s="880"/>
      <c r="AI135" s="880"/>
      <c r="AJ135" s="880"/>
      <c r="AK135" s="880"/>
      <c r="AL135" s="880"/>
      <c r="AM135" s="880"/>
      <c r="AN135" s="880"/>
      <c r="AO135" s="880"/>
      <c r="AP135" s="880"/>
      <c r="AQ135" s="880"/>
      <c r="AR135" s="880"/>
      <c r="AS135" s="880"/>
      <c r="AT135" s="880"/>
      <c r="AU135" s="880"/>
      <c r="AV135" s="880"/>
      <c r="AW135" s="880"/>
      <c r="AX135" s="880"/>
      <c r="AY135" s="880"/>
      <c r="AZ135" s="376"/>
      <c r="BA135" s="1114" t="s">
        <v>45</v>
      </c>
      <c r="BB135" s="624" t="s">
        <v>44</v>
      </c>
      <c r="BC135" s="87" t="s">
        <v>35</v>
      </c>
      <c r="BD135" s="83" t="s">
        <v>35</v>
      </c>
      <c r="BE135" s="83" t="s">
        <v>35</v>
      </c>
      <c r="BF135" s="83" t="s">
        <v>35</v>
      </c>
      <c r="BG135" s="78" t="s">
        <v>35</v>
      </c>
      <c r="BH135" s="87" t="s">
        <v>35</v>
      </c>
      <c r="BI135" s="83" t="s">
        <v>35</v>
      </c>
      <c r="BJ135" s="83" t="s">
        <v>35</v>
      </c>
      <c r="BK135" s="83" t="s">
        <v>35</v>
      </c>
      <c r="BL135" s="78" t="s">
        <v>35</v>
      </c>
      <c r="BM135" s="87" t="s">
        <v>35</v>
      </c>
      <c r="BN135" s="83" t="s">
        <v>35</v>
      </c>
      <c r="BO135" s="83" t="s">
        <v>35</v>
      </c>
      <c r="BP135" s="83" t="s">
        <v>35</v>
      </c>
      <c r="BQ135" s="78" t="s">
        <v>35</v>
      </c>
      <c r="BR135" s="87" t="s">
        <v>35</v>
      </c>
      <c r="BS135" s="83" t="s">
        <v>35</v>
      </c>
      <c r="BT135" s="83" t="s">
        <v>35</v>
      </c>
      <c r="BU135" s="83" t="s">
        <v>35</v>
      </c>
      <c r="BV135" s="83" t="s">
        <v>35</v>
      </c>
      <c r="BW135" s="83" t="s">
        <v>35</v>
      </c>
      <c r="BX135" s="83" t="s">
        <v>35</v>
      </c>
      <c r="BY135" s="71" t="s">
        <v>35</v>
      </c>
      <c r="BZ135" s="71" t="s">
        <v>35</v>
      </c>
      <c r="CA135" s="71" t="s">
        <v>35</v>
      </c>
      <c r="CB135" s="71" t="s">
        <v>35</v>
      </c>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row>
    <row r="136" s="531" customFormat="true" ht="15" customHeight="true" x14ac:dyDescent="0.2">
      <c r="A136" s="1087"/>
      <c r="B136" s="408" t="s">
        <v>43</v>
      </c>
      <c r="C136" s="151">
        <v>0</v>
      </c>
      <c r="D136" s="150">
        <v>7.670644418891881E-2</v>
      </c>
      <c r="E136" s="150">
        <v>0</v>
      </c>
      <c r="F136" s="150">
        <v>0.50041410884431226</v>
      </c>
      <c r="G136" s="149">
        <v>16.307220931072848</v>
      </c>
      <c r="H136" s="148">
        <v>0</v>
      </c>
      <c r="I136" s="150">
        <v>0</v>
      </c>
      <c r="J136" s="150">
        <v>4.2678689022692566</v>
      </c>
      <c r="K136" s="150">
        <v>11.741409685835565</v>
      </c>
      <c r="L136" s="147">
        <v>37.007901833468168</v>
      </c>
      <c r="M136" s="151">
        <v>0</v>
      </c>
      <c r="N136" s="150">
        <v>0</v>
      </c>
      <c r="O136" s="150">
        <v>0.10987882040932306</v>
      </c>
      <c r="P136" s="150">
        <v>9.6542757669357396E-2</v>
      </c>
      <c r="Q136" s="149">
        <v>1.2854587856830353</v>
      </c>
      <c r="R136" s="148">
        <v>0</v>
      </c>
      <c r="S136" s="150">
        <v>0.76802347034163609</v>
      </c>
      <c r="T136" s="150">
        <v>0.61789713818681791</v>
      </c>
      <c r="U136" s="150">
        <v>0</v>
      </c>
      <c r="V136" s="150">
        <v>35.048461259974623</v>
      </c>
      <c r="W136" s="150">
        <v>16.514293136082522</v>
      </c>
      <c r="X136" s="150">
        <v>0.44323273758682974</v>
      </c>
      <c r="Y136" s="150">
        <v>0.36628290636075594</v>
      </c>
      <c r="Z136" s="150">
        <v>3.7363423167712564</v>
      </c>
      <c r="AA136" s="150">
        <v>0.93369129436896603</v>
      </c>
      <c r="AB136" s="147">
        <v>0.48592484427899957</v>
      </c>
      <c r="AC136" s="880"/>
      <c r="AD136" s="880"/>
      <c r="AE136" s="880"/>
      <c r="AF136" s="880"/>
      <c r="AG136" s="880"/>
      <c r="AH136" s="880"/>
      <c r="AI136" s="880"/>
      <c r="AJ136" s="880"/>
      <c r="AK136" s="880"/>
      <c r="AL136" s="880"/>
      <c r="AM136" s="880"/>
      <c r="AN136" s="880"/>
      <c r="AO136" s="880"/>
      <c r="AP136" s="880"/>
      <c r="AQ136" s="880"/>
      <c r="AR136" s="880"/>
      <c r="AS136" s="880"/>
      <c r="AT136" s="880"/>
      <c r="AU136" s="880"/>
      <c r="AV136" s="880"/>
      <c r="AW136" s="880"/>
      <c r="AX136" s="880"/>
      <c r="AY136" s="880"/>
      <c r="AZ136" s="376"/>
      <c r="BA136" s="1115"/>
      <c r="BB136" s="622" t="s">
        <v>43</v>
      </c>
      <c r="BC136" s="86" t="s">
        <v>35</v>
      </c>
      <c r="BD136" s="82" t="s">
        <v>35</v>
      </c>
      <c r="BE136" s="82" t="s">
        <v>35</v>
      </c>
      <c r="BF136" s="82" t="s">
        <v>35</v>
      </c>
      <c r="BG136" s="77" t="s">
        <v>35</v>
      </c>
      <c r="BH136" s="86" t="s">
        <v>35</v>
      </c>
      <c r="BI136" s="82" t="s">
        <v>35</v>
      </c>
      <c r="BJ136" s="82" t="s">
        <v>35</v>
      </c>
      <c r="BK136" s="82" t="s">
        <v>35</v>
      </c>
      <c r="BL136" s="77" t="s">
        <v>35</v>
      </c>
      <c r="BM136" s="86" t="s">
        <v>35</v>
      </c>
      <c r="BN136" s="82" t="s">
        <v>35</v>
      </c>
      <c r="BO136" s="82" t="s">
        <v>35</v>
      </c>
      <c r="BP136" s="82" t="s">
        <v>35</v>
      </c>
      <c r="BQ136" s="77" t="s">
        <v>35</v>
      </c>
      <c r="BR136" s="86" t="s">
        <v>35</v>
      </c>
      <c r="BS136" s="82" t="s">
        <v>35</v>
      </c>
      <c r="BT136" s="82" t="s">
        <v>35</v>
      </c>
      <c r="BU136" s="82" t="s">
        <v>35</v>
      </c>
      <c r="BV136" s="82" t="s">
        <v>35</v>
      </c>
      <c r="BW136" s="82" t="s">
        <v>35</v>
      </c>
      <c r="BX136" s="82" t="s">
        <v>35</v>
      </c>
      <c r="BY136" s="70" t="s">
        <v>35</v>
      </c>
      <c r="BZ136" s="70" t="s">
        <v>35</v>
      </c>
      <c r="CA136" s="70" t="s">
        <v>35</v>
      </c>
      <c r="CB136" s="70" t="s">
        <v>35</v>
      </c>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row>
    <row r="137" s="531" customFormat="true" ht="15" customHeight="true" x14ac:dyDescent="0.2">
      <c r="A137" s="1087"/>
      <c r="B137" s="408" t="s">
        <v>42</v>
      </c>
      <c r="C137" s="151">
        <v>15.205502708800386</v>
      </c>
      <c r="D137" s="150">
        <v>17.829072707058454</v>
      </c>
      <c r="E137" s="150">
        <v>24.873296994511009</v>
      </c>
      <c r="F137" s="150">
        <v>32.611246315415762</v>
      </c>
      <c r="G137" s="149">
        <v>44.588286467791463</v>
      </c>
      <c r="H137" s="148">
        <v>29.654992422484089</v>
      </c>
      <c r="I137" s="150">
        <v>31.917439628364448</v>
      </c>
      <c r="J137" s="150">
        <v>45.230301815831922</v>
      </c>
      <c r="K137" s="150">
        <v>58.549133251620368</v>
      </c>
      <c r="L137" s="147">
        <v>30.987919178210387</v>
      </c>
      <c r="M137" s="151">
        <v>13.971887800282042</v>
      </c>
      <c r="N137" s="150">
        <v>12.526897472755817</v>
      </c>
      <c r="O137" s="150">
        <v>21.022359134093254</v>
      </c>
      <c r="P137" s="150">
        <v>28.964800056581002</v>
      </c>
      <c r="Q137" s="149">
        <v>32.491380193754935</v>
      </c>
      <c r="R137" s="148">
        <v>43.239688992659111</v>
      </c>
      <c r="S137" s="150">
        <v>28.124858743443486</v>
      </c>
      <c r="T137" s="150">
        <v>24.619748273778576</v>
      </c>
      <c r="U137" s="150">
        <v>37.536022144198256</v>
      </c>
      <c r="V137" s="150">
        <v>36.009585751954646</v>
      </c>
      <c r="W137" s="150">
        <v>24.798642998175087</v>
      </c>
      <c r="X137" s="150">
        <v>28.933275218032932</v>
      </c>
      <c r="Y137" s="150">
        <v>57.749653225421213</v>
      </c>
      <c r="Z137" s="150">
        <v>19.414146782851954</v>
      </c>
      <c r="AA137" s="150">
        <v>26.223590700654352</v>
      </c>
      <c r="AB137" s="147">
        <v>8.4165597845948383</v>
      </c>
      <c r="AC137" s="880"/>
      <c r="AD137" s="880"/>
      <c r="AE137" s="880"/>
      <c r="AF137" s="880"/>
      <c r="AG137" s="880"/>
      <c r="AH137" s="880"/>
      <c r="AI137" s="880"/>
      <c r="AJ137" s="880"/>
      <c r="AK137" s="880"/>
      <c r="AL137" s="880"/>
      <c r="AM137" s="880"/>
      <c r="AN137" s="880"/>
      <c r="AO137" s="880"/>
      <c r="AP137" s="880"/>
      <c r="AQ137" s="880"/>
      <c r="AR137" s="880"/>
      <c r="AS137" s="880"/>
      <c r="AT137" s="880"/>
      <c r="AU137" s="880"/>
      <c r="AV137" s="880"/>
      <c r="AW137" s="880"/>
      <c r="AX137" s="880"/>
      <c r="AY137" s="880"/>
      <c r="AZ137" s="376"/>
      <c r="BA137" s="1115"/>
      <c r="BB137" s="622" t="s">
        <v>42</v>
      </c>
      <c r="BC137" s="86" t="s">
        <v>35</v>
      </c>
      <c r="BD137" s="82" t="s">
        <v>35</v>
      </c>
      <c r="BE137" s="82" t="s">
        <v>35</v>
      </c>
      <c r="BF137" s="82" t="s">
        <v>35</v>
      </c>
      <c r="BG137" s="77" t="s">
        <v>35</v>
      </c>
      <c r="BH137" s="86" t="s">
        <v>35</v>
      </c>
      <c r="BI137" s="82" t="s">
        <v>35</v>
      </c>
      <c r="BJ137" s="82" t="s">
        <v>35</v>
      </c>
      <c r="BK137" s="82" t="s">
        <v>35</v>
      </c>
      <c r="BL137" s="77" t="s">
        <v>35</v>
      </c>
      <c r="BM137" s="86" t="s">
        <v>35</v>
      </c>
      <c r="BN137" s="82" t="s">
        <v>35</v>
      </c>
      <c r="BO137" s="82" t="s">
        <v>35</v>
      </c>
      <c r="BP137" s="82" t="s">
        <v>35</v>
      </c>
      <c r="BQ137" s="77" t="s">
        <v>35</v>
      </c>
      <c r="BR137" s="86" t="s">
        <v>35</v>
      </c>
      <c r="BS137" s="82" t="s">
        <v>35</v>
      </c>
      <c r="BT137" s="82" t="s">
        <v>35</v>
      </c>
      <c r="BU137" s="82" t="s">
        <v>35</v>
      </c>
      <c r="BV137" s="82" t="s">
        <v>35</v>
      </c>
      <c r="BW137" s="82" t="s">
        <v>35</v>
      </c>
      <c r="BX137" s="82" t="s">
        <v>35</v>
      </c>
      <c r="BY137" s="70" t="s">
        <v>35</v>
      </c>
      <c r="BZ137" s="70" t="s">
        <v>35</v>
      </c>
      <c r="CA137" s="70" t="s">
        <v>35</v>
      </c>
      <c r="CB137" s="70" t="s">
        <v>35</v>
      </c>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row>
    <row r="138" s="531" customFormat="true" ht="15" customHeight="true" x14ac:dyDescent="0.2">
      <c r="A138" s="1087"/>
      <c r="B138" s="408" t="s">
        <v>41</v>
      </c>
      <c r="C138" s="151">
        <v>19.792213241011261</v>
      </c>
      <c r="D138" s="150">
        <v>22.455778552877032</v>
      </c>
      <c r="E138" s="150">
        <v>25.732542614414118</v>
      </c>
      <c r="F138" s="150">
        <v>43.191248278040057</v>
      </c>
      <c r="G138" s="149">
        <v>29.217662194881981</v>
      </c>
      <c r="H138" s="148">
        <v>27.49460848131698</v>
      </c>
      <c r="I138" s="150">
        <v>44.895894343018242</v>
      </c>
      <c r="J138" s="150">
        <v>42.8086480170805</v>
      </c>
      <c r="K138" s="150">
        <v>25.058299999326739</v>
      </c>
      <c r="L138" s="147">
        <v>13.028533825252872</v>
      </c>
      <c r="M138" s="151">
        <v>19.013108673754267</v>
      </c>
      <c r="N138" s="150">
        <v>19.427514150533618</v>
      </c>
      <c r="O138" s="150">
        <v>23.444474272994306</v>
      </c>
      <c r="P138" s="150">
        <v>26.072780689031305</v>
      </c>
      <c r="Q138" s="149">
        <v>46.944467446492979</v>
      </c>
      <c r="R138" s="148">
        <v>27.932620957166836</v>
      </c>
      <c r="S138" s="150">
        <v>50.310480115063314</v>
      </c>
      <c r="T138" s="150">
        <v>61.9237748411674</v>
      </c>
      <c r="U138" s="150">
        <v>25.881433589411845</v>
      </c>
      <c r="V138" s="150">
        <v>16.024227655744426</v>
      </c>
      <c r="W138" s="150">
        <v>47.226486009950122</v>
      </c>
      <c r="X138" s="150">
        <v>25.363636427996834</v>
      </c>
      <c r="Y138" s="150">
        <v>39.841267873417038</v>
      </c>
      <c r="Z138" s="150">
        <v>26.51948653035636</v>
      </c>
      <c r="AA138" s="150">
        <v>12.614830348207326</v>
      </c>
      <c r="AB138" s="147">
        <v>15.866314505898313</v>
      </c>
      <c r="AC138" s="880"/>
      <c r="AD138" s="880"/>
      <c r="AE138" s="880"/>
      <c r="AF138" s="880"/>
      <c r="AG138" s="880"/>
      <c r="AH138" s="880"/>
      <c r="AI138" s="880"/>
      <c r="AJ138" s="880"/>
      <c r="AK138" s="880"/>
      <c r="AL138" s="880"/>
      <c r="AM138" s="880"/>
      <c r="AN138" s="880"/>
      <c r="AO138" s="880"/>
      <c r="AP138" s="880"/>
      <c r="AQ138" s="880"/>
      <c r="AR138" s="880"/>
      <c r="AS138" s="880"/>
      <c r="AT138" s="880"/>
      <c r="AU138" s="880"/>
      <c r="AV138" s="880"/>
      <c r="AW138" s="880"/>
      <c r="AX138" s="880"/>
      <c r="AY138" s="880"/>
      <c r="AZ138" s="376"/>
      <c r="BA138" s="1115"/>
      <c r="BB138" s="622" t="s">
        <v>41</v>
      </c>
      <c r="BC138" s="86" t="s">
        <v>35</v>
      </c>
      <c r="BD138" s="82" t="s">
        <v>35</v>
      </c>
      <c r="BE138" s="82" t="s">
        <v>35</v>
      </c>
      <c r="BF138" s="82" t="s">
        <v>35</v>
      </c>
      <c r="BG138" s="77" t="s">
        <v>35</v>
      </c>
      <c r="BH138" s="86" t="s">
        <v>35</v>
      </c>
      <c r="BI138" s="82" t="s">
        <v>35</v>
      </c>
      <c r="BJ138" s="82" t="s">
        <v>35</v>
      </c>
      <c r="BK138" s="82" t="s">
        <v>35</v>
      </c>
      <c r="BL138" s="77" t="s">
        <v>35</v>
      </c>
      <c r="BM138" s="86" t="s">
        <v>35</v>
      </c>
      <c r="BN138" s="82" t="s">
        <v>35</v>
      </c>
      <c r="BO138" s="82" t="s">
        <v>35</v>
      </c>
      <c r="BP138" s="82" t="s">
        <v>35</v>
      </c>
      <c r="BQ138" s="77" t="s">
        <v>35</v>
      </c>
      <c r="BR138" s="86" t="s">
        <v>35</v>
      </c>
      <c r="BS138" s="82" t="s">
        <v>35</v>
      </c>
      <c r="BT138" s="82" t="s">
        <v>35</v>
      </c>
      <c r="BU138" s="82" t="s">
        <v>35</v>
      </c>
      <c r="BV138" s="82" t="s">
        <v>35</v>
      </c>
      <c r="BW138" s="82" t="s">
        <v>35</v>
      </c>
      <c r="BX138" s="82" t="s">
        <v>35</v>
      </c>
      <c r="BY138" s="70" t="s">
        <v>35</v>
      </c>
      <c r="BZ138" s="70" t="s">
        <v>35</v>
      </c>
      <c r="CA138" s="70" t="s">
        <v>35</v>
      </c>
      <c r="CB138" s="70" t="s">
        <v>35</v>
      </c>
      <c r="CC138" s="32"/>
      <c r="CD138" s="32"/>
      <c r="CE138" s="32"/>
      <c r="CF138" s="32"/>
      <c r="CG138" s="32"/>
      <c r="CH138" s="32"/>
      <c r="CI138" s="32"/>
      <c r="CJ138" s="32"/>
      <c r="CK138" s="32"/>
      <c r="CL138" s="32"/>
      <c r="CM138" s="32"/>
      <c r="CN138" s="32"/>
      <c r="CO138" s="32"/>
      <c r="CP138" s="32"/>
      <c r="CQ138" s="32"/>
      <c r="CR138" s="32"/>
      <c r="CS138" s="32"/>
      <c r="CT138" s="32"/>
      <c r="CU138" s="32"/>
      <c r="CV138" s="32"/>
      <c r="CW138" s="32"/>
      <c r="CX138" s="32"/>
      <c r="CY138" s="32"/>
      <c r="CZ138" s="32"/>
    </row>
    <row r="139" s="531" customFormat="true" ht="15" customHeight="true" x14ac:dyDescent="0.2">
      <c r="A139" s="1087"/>
      <c r="B139" s="408" t="s">
        <v>19</v>
      </c>
      <c r="C139" s="151">
        <v>65.002284050188379</v>
      </c>
      <c r="D139" s="150">
        <v>59.638442295875564</v>
      </c>
      <c r="E139" s="150">
        <v>49.208543655487233</v>
      </c>
      <c r="F139" s="150">
        <v>23.189948093672406</v>
      </c>
      <c r="G139" s="149">
        <v>3.9174672554185705</v>
      </c>
      <c r="H139" s="148">
        <v>42.850399096198998</v>
      </c>
      <c r="I139" s="150">
        <v>22.592238266228811</v>
      </c>
      <c r="J139" s="150">
        <v>6.8865487356403516</v>
      </c>
      <c r="K139" s="150">
        <v>3.0071848955368714</v>
      </c>
      <c r="L139" s="147">
        <v>1.1449808531450782</v>
      </c>
      <c r="M139" s="151">
        <v>67.015003525963664</v>
      </c>
      <c r="N139" s="150">
        <v>68.04558837671064</v>
      </c>
      <c r="O139" s="150">
        <v>55.423287772503315</v>
      </c>
      <c r="P139" s="150">
        <v>44.60254623728607</v>
      </c>
      <c r="Q139" s="149">
        <v>18.933127146025907</v>
      </c>
      <c r="R139" s="148">
        <v>28.589641241441083</v>
      </c>
      <c r="S139" s="150">
        <v>20.333248218909365</v>
      </c>
      <c r="T139" s="150">
        <v>12.82041964121683</v>
      </c>
      <c r="U139" s="150">
        <v>36.582544266389846</v>
      </c>
      <c r="V139" s="150">
        <v>0</v>
      </c>
      <c r="W139" s="150">
        <v>6.970381959840978</v>
      </c>
      <c r="X139" s="150">
        <v>43.581556890905411</v>
      </c>
      <c r="Y139" s="150">
        <v>2.0427959948009256</v>
      </c>
      <c r="Z139" s="150">
        <v>50.28061603167896</v>
      </c>
      <c r="AA139" s="150">
        <v>60.150366270929865</v>
      </c>
      <c r="AB139" s="147">
        <v>75.16353052006383</v>
      </c>
      <c r="AC139" s="880"/>
      <c r="AD139" s="880"/>
      <c r="AE139" s="880"/>
      <c r="AF139" s="880"/>
      <c r="AG139" s="880"/>
      <c r="AH139" s="880"/>
      <c r="AI139" s="880"/>
      <c r="AJ139" s="880"/>
      <c r="AK139" s="880"/>
      <c r="AL139" s="880"/>
      <c r="AM139" s="880"/>
      <c r="AN139" s="880"/>
      <c r="AO139" s="880"/>
      <c r="AP139" s="880"/>
      <c r="AQ139" s="880"/>
      <c r="AR139" s="880"/>
      <c r="AS139" s="880"/>
      <c r="AT139" s="880"/>
      <c r="AU139" s="880"/>
      <c r="AV139" s="880"/>
      <c r="AW139" s="880"/>
      <c r="AX139" s="880"/>
      <c r="AY139" s="880"/>
      <c r="AZ139" s="376"/>
      <c r="BA139" s="1115"/>
      <c r="BB139" s="622" t="s">
        <v>19</v>
      </c>
      <c r="BC139" s="86" t="s">
        <v>35</v>
      </c>
      <c r="BD139" s="82" t="s">
        <v>35</v>
      </c>
      <c r="BE139" s="82" t="s">
        <v>35</v>
      </c>
      <c r="BF139" s="82" t="s">
        <v>35</v>
      </c>
      <c r="BG139" s="77" t="s">
        <v>35</v>
      </c>
      <c r="BH139" s="86" t="s">
        <v>35</v>
      </c>
      <c r="BI139" s="82" t="s">
        <v>35</v>
      </c>
      <c r="BJ139" s="82" t="s">
        <v>35</v>
      </c>
      <c r="BK139" s="82" t="s">
        <v>35</v>
      </c>
      <c r="BL139" s="77" t="s">
        <v>35</v>
      </c>
      <c r="BM139" s="86" t="s">
        <v>35</v>
      </c>
      <c r="BN139" s="82" t="s">
        <v>35</v>
      </c>
      <c r="BO139" s="82" t="s">
        <v>35</v>
      </c>
      <c r="BP139" s="82" t="s">
        <v>35</v>
      </c>
      <c r="BQ139" s="77" t="s">
        <v>35</v>
      </c>
      <c r="BR139" s="86" t="s">
        <v>35</v>
      </c>
      <c r="BS139" s="82" t="s">
        <v>35</v>
      </c>
      <c r="BT139" s="82" t="s">
        <v>35</v>
      </c>
      <c r="BU139" s="82" t="s">
        <v>35</v>
      </c>
      <c r="BV139" s="82" t="s">
        <v>35</v>
      </c>
      <c r="BW139" s="82" t="s">
        <v>35</v>
      </c>
      <c r="BX139" s="82" t="s">
        <v>35</v>
      </c>
      <c r="BY139" s="70" t="s">
        <v>35</v>
      </c>
      <c r="BZ139" s="70" t="s">
        <v>35</v>
      </c>
      <c r="CA139" s="70" t="s">
        <v>35</v>
      </c>
      <c r="CB139" s="70" t="s">
        <v>35</v>
      </c>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row>
    <row r="140" s="338" customFormat="true" ht="15" customHeight="true" x14ac:dyDescent="0.2">
      <c r="A140" s="1087" t="s">
        <v>107</v>
      </c>
      <c r="B140" s="408" t="s">
        <v>64</v>
      </c>
      <c r="C140" s="102" t="s">
        <v>35</v>
      </c>
      <c r="D140" s="99" t="s">
        <v>35</v>
      </c>
      <c r="E140" s="99" t="s">
        <v>35</v>
      </c>
      <c r="F140" s="99" t="s">
        <v>35</v>
      </c>
      <c r="G140" s="96" t="s">
        <v>35</v>
      </c>
      <c r="H140" s="93" t="s">
        <v>35</v>
      </c>
      <c r="I140" s="99" t="s">
        <v>35</v>
      </c>
      <c r="J140" s="99" t="s">
        <v>35</v>
      </c>
      <c r="K140" s="99" t="s">
        <v>35</v>
      </c>
      <c r="L140" s="90" t="s">
        <v>35</v>
      </c>
      <c r="M140" s="102" t="s">
        <v>35</v>
      </c>
      <c r="N140" s="99" t="s">
        <v>35</v>
      </c>
      <c r="O140" s="99" t="s">
        <v>35</v>
      </c>
      <c r="P140" s="99" t="s">
        <v>35</v>
      </c>
      <c r="Q140" s="96" t="s">
        <v>35</v>
      </c>
      <c r="R140" s="93" t="s">
        <v>35</v>
      </c>
      <c r="S140" s="99" t="s">
        <v>35</v>
      </c>
      <c r="T140" s="99" t="s">
        <v>35</v>
      </c>
      <c r="U140" s="99" t="s">
        <v>35</v>
      </c>
      <c r="V140" s="99" t="s">
        <v>35</v>
      </c>
      <c r="W140" s="99" t="s">
        <v>35</v>
      </c>
      <c r="X140" s="99" t="s">
        <v>35</v>
      </c>
      <c r="Y140" s="99" t="s">
        <v>35</v>
      </c>
      <c r="Z140" s="99" t="s">
        <v>35</v>
      </c>
      <c r="AA140" s="99" t="s">
        <v>35</v>
      </c>
      <c r="AB140" s="90"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75"/>
      <c r="BA140" s="1115" t="s">
        <v>107</v>
      </c>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087"/>
      <c r="B141" s="408" t="s">
        <v>65</v>
      </c>
      <c r="C141" s="102" t="s">
        <v>35</v>
      </c>
      <c r="D141" s="99" t="s">
        <v>35</v>
      </c>
      <c r="E141" s="99" t="s">
        <v>35</v>
      </c>
      <c r="F141" s="99" t="s">
        <v>35</v>
      </c>
      <c r="G141" s="96" t="s">
        <v>35</v>
      </c>
      <c r="H141" s="93" t="s">
        <v>35</v>
      </c>
      <c r="I141" s="99" t="s">
        <v>35</v>
      </c>
      <c r="J141" s="99" t="s">
        <v>35</v>
      </c>
      <c r="K141" s="99" t="s">
        <v>35</v>
      </c>
      <c r="L141" s="90" t="s">
        <v>35</v>
      </c>
      <c r="M141" s="102" t="s">
        <v>35</v>
      </c>
      <c r="N141" s="99" t="s">
        <v>35</v>
      </c>
      <c r="O141" s="99" t="s">
        <v>35</v>
      </c>
      <c r="P141" s="99" t="s">
        <v>35</v>
      </c>
      <c r="Q141" s="96" t="s">
        <v>35</v>
      </c>
      <c r="R141" s="93" t="s">
        <v>35</v>
      </c>
      <c r="S141" s="99" t="s">
        <v>35</v>
      </c>
      <c r="T141" s="99" t="s">
        <v>35</v>
      </c>
      <c r="U141" s="99" t="s">
        <v>35</v>
      </c>
      <c r="V141" s="99" t="s">
        <v>35</v>
      </c>
      <c r="W141" s="99" t="s">
        <v>35</v>
      </c>
      <c r="X141" s="99" t="s">
        <v>35</v>
      </c>
      <c r="Y141" s="99" t="s">
        <v>35</v>
      </c>
      <c r="Z141" s="99" t="s">
        <v>35</v>
      </c>
      <c r="AA141" s="99" t="s">
        <v>35</v>
      </c>
      <c r="AB141" s="90"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75"/>
      <c r="BA141" s="1115"/>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087"/>
      <c r="B142" s="408" t="s">
        <v>66</v>
      </c>
      <c r="C142" s="102" t="s">
        <v>35</v>
      </c>
      <c r="D142" s="99" t="s">
        <v>35</v>
      </c>
      <c r="E142" s="99" t="s">
        <v>35</v>
      </c>
      <c r="F142" s="99" t="s">
        <v>35</v>
      </c>
      <c r="G142" s="96" t="s">
        <v>35</v>
      </c>
      <c r="H142" s="93" t="s">
        <v>35</v>
      </c>
      <c r="I142" s="99" t="s">
        <v>35</v>
      </c>
      <c r="J142" s="99" t="s">
        <v>35</v>
      </c>
      <c r="K142" s="99" t="s">
        <v>35</v>
      </c>
      <c r="L142" s="90" t="s">
        <v>35</v>
      </c>
      <c r="M142" s="102" t="s">
        <v>35</v>
      </c>
      <c r="N142" s="99" t="s">
        <v>35</v>
      </c>
      <c r="O142" s="99" t="s">
        <v>35</v>
      </c>
      <c r="P142" s="99" t="s">
        <v>35</v>
      </c>
      <c r="Q142" s="96" t="s">
        <v>35</v>
      </c>
      <c r="R142" s="93" t="s">
        <v>35</v>
      </c>
      <c r="S142" s="99" t="s">
        <v>35</v>
      </c>
      <c r="T142" s="99" t="s">
        <v>35</v>
      </c>
      <c r="U142" s="99" t="s">
        <v>35</v>
      </c>
      <c r="V142" s="99" t="s">
        <v>35</v>
      </c>
      <c r="W142" s="99" t="s">
        <v>35</v>
      </c>
      <c r="X142" s="99" t="s">
        <v>35</v>
      </c>
      <c r="Y142" s="99" t="s">
        <v>35</v>
      </c>
      <c r="Z142" s="99" t="s">
        <v>35</v>
      </c>
      <c r="AA142" s="99" t="s">
        <v>35</v>
      </c>
      <c r="AB142" s="90"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75"/>
      <c r="BA142" s="1115"/>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087"/>
      <c r="B143" s="408" t="s">
        <v>67</v>
      </c>
      <c r="C143" s="102" t="s">
        <v>35</v>
      </c>
      <c r="D143" s="99" t="s">
        <v>35</v>
      </c>
      <c r="E143" s="99" t="s">
        <v>35</v>
      </c>
      <c r="F143" s="99" t="s">
        <v>35</v>
      </c>
      <c r="G143" s="96" t="s">
        <v>35</v>
      </c>
      <c r="H143" s="93" t="s">
        <v>35</v>
      </c>
      <c r="I143" s="99" t="s">
        <v>35</v>
      </c>
      <c r="J143" s="99" t="s">
        <v>35</v>
      </c>
      <c r="K143" s="99" t="s">
        <v>35</v>
      </c>
      <c r="L143" s="90" t="s">
        <v>35</v>
      </c>
      <c r="M143" s="102" t="s">
        <v>35</v>
      </c>
      <c r="N143" s="99" t="s">
        <v>35</v>
      </c>
      <c r="O143" s="99" t="s">
        <v>35</v>
      </c>
      <c r="P143" s="99" t="s">
        <v>35</v>
      </c>
      <c r="Q143" s="96" t="s">
        <v>35</v>
      </c>
      <c r="R143" s="93" t="s">
        <v>35</v>
      </c>
      <c r="S143" s="99" t="s">
        <v>35</v>
      </c>
      <c r="T143" s="99" t="s">
        <v>35</v>
      </c>
      <c r="U143" s="99" t="s">
        <v>35</v>
      </c>
      <c r="V143" s="99" t="s">
        <v>35</v>
      </c>
      <c r="W143" s="99" t="s">
        <v>35</v>
      </c>
      <c r="X143" s="99" t="s">
        <v>35</v>
      </c>
      <c r="Y143" s="99" t="s">
        <v>35</v>
      </c>
      <c r="Z143" s="99" t="s">
        <v>35</v>
      </c>
      <c r="AA143" s="99" t="s">
        <v>35</v>
      </c>
      <c r="AB143" s="90"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75"/>
      <c r="BA143" s="1115"/>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087" t="s">
        <v>108</v>
      </c>
      <c r="B144" s="408" t="s">
        <v>64</v>
      </c>
      <c r="C144" s="102" t="s">
        <v>35</v>
      </c>
      <c r="D144" s="99" t="s">
        <v>35</v>
      </c>
      <c r="E144" s="99" t="s">
        <v>35</v>
      </c>
      <c r="F144" s="99" t="s">
        <v>35</v>
      </c>
      <c r="G144" s="96" t="s">
        <v>35</v>
      </c>
      <c r="H144" s="93" t="s">
        <v>35</v>
      </c>
      <c r="I144" s="99" t="s">
        <v>35</v>
      </c>
      <c r="J144" s="99" t="s">
        <v>35</v>
      </c>
      <c r="K144" s="99" t="s">
        <v>35</v>
      </c>
      <c r="L144" s="90" t="s">
        <v>35</v>
      </c>
      <c r="M144" s="102" t="s">
        <v>35</v>
      </c>
      <c r="N144" s="99" t="s">
        <v>35</v>
      </c>
      <c r="O144" s="99" t="s">
        <v>35</v>
      </c>
      <c r="P144" s="99" t="s">
        <v>35</v>
      </c>
      <c r="Q144" s="96" t="s">
        <v>35</v>
      </c>
      <c r="R144" s="93" t="s">
        <v>35</v>
      </c>
      <c r="S144" s="99" t="s">
        <v>35</v>
      </c>
      <c r="T144" s="99" t="s">
        <v>35</v>
      </c>
      <c r="U144" s="99" t="s">
        <v>35</v>
      </c>
      <c r="V144" s="99" t="s">
        <v>35</v>
      </c>
      <c r="W144" s="99" t="s">
        <v>35</v>
      </c>
      <c r="X144" s="99" t="s">
        <v>35</v>
      </c>
      <c r="Y144" s="99" t="s">
        <v>35</v>
      </c>
      <c r="Z144" s="99" t="s">
        <v>35</v>
      </c>
      <c r="AA144" s="99" t="s">
        <v>35</v>
      </c>
      <c r="AB144" s="90"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75"/>
      <c r="BA144" s="1115" t="s">
        <v>108</v>
      </c>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087"/>
      <c r="B145" s="408" t="s">
        <v>65</v>
      </c>
      <c r="C145" s="102" t="s">
        <v>35</v>
      </c>
      <c r="D145" s="99" t="s">
        <v>35</v>
      </c>
      <c r="E145" s="99" t="s">
        <v>35</v>
      </c>
      <c r="F145" s="99" t="s">
        <v>35</v>
      </c>
      <c r="G145" s="96" t="s">
        <v>35</v>
      </c>
      <c r="H145" s="93" t="s">
        <v>35</v>
      </c>
      <c r="I145" s="99" t="s">
        <v>35</v>
      </c>
      <c r="J145" s="99" t="s">
        <v>35</v>
      </c>
      <c r="K145" s="99" t="s">
        <v>35</v>
      </c>
      <c r="L145" s="90" t="s">
        <v>35</v>
      </c>
      <c r="M145" s="102" t="s">
        <v>35</v>
      </c>
      <c r="N145" s="99" t="s">
        <v>35</v>
      </c>
      <c r="O145" s="99" t="s">
        <v>35</v>
      </c>
      <c r="P145" s="99" t="s">
        <v>35</v>
      </c>
      <c r="Q145" s="96" t="s">
        <v>35</v>
      </c>
      <c r="R145" s="93" t="s">
        <v>35</v>
      </c>
      <c r="S145" s="99" t="s">
        <v>35</v>
      </c>
      <c r="T145" s="99" t="s">
        <v>35</v>
      </c>
      <c r="U145" s="99" t="s">
        <v>35</v>
      </c>
      <c r="V145" s="99" t="s">
        <v>35</v>
      </c>
      <c r="W145" s="99" t="s">
        <v>35</v>
      </c>
      <c r="X145" s="99" t="s">
        <v>35</v>
      </c>
      <c r="Y145" s="99" t="s">
        <v>35</v>
      </c>
      <c r="Z145" s="99" t="s">
        <v>35</v>
      </c>
      <c r="AA145" s="99" t="s">
        <v>35</v>
      </c>
      <c r="AB145" s="90"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75"/>
      <c r="BA145" s="1115"/>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087"/>
      <c r="B146" s="408" t="s">
        <v>66</v>
      </c>
      <c r="C146" s="102" t="s">
        <v>35</v>
      </c>
      <c r="D146" s="99" t="s">
        <v>35</v>
      </c>
      <c r="E146" s="99" t="s">
        <v>35</v>
      </c>
      <c r="F146" s="99" t="s">
        <v>35</v>
      </c>
      <c r="G146" s="96" t="s">
        <v>35</v>
      </c>
      <c r="H146" s="93" t="s">
        <v>35</v>
      </c>
      <c r="I146" s="99" t="s">
        <v>35</v>
      </c>
      <c r="J146" s="99" t="s">
        <v>35</v>
      </c>
      <c r="K146" s="99" t="s">
        <v>35</v>
      </c>
      <c r="L146" s="90" t="s">
        <v>35</v>
      </c>
      <c r="M146" s="102" t="s">
        <v>35</v>
      </c>
      <c r="N146" s="99" t="s">
        <v>35</v>
      </c>
      <c r="O146" s="99" t="s">
        <v>35</v>
      </c>
      <c r="P146" s="99" t="s">
        <v>35</v>
      </c>
      <c r="Q146" s="96" t="s">
        <v>35</v>
      </c>
      <c r="R146" s="93" t="s">
        <v>35</v>
      </c>
      <c r="S146" s="99" t="s">
        <v>35</v>
      </c>
      <c r="T146" s="99" t="s">
        <v>35</v>
      </c>
      <c r="U146" s="99" t="s">
        <v>35</v>
      </c>
      <c r="V146" s="99" t="s">
        <v>35</v>
      </c>
      <c r="W146" s="99" t="s">
        <v>35</v>
      </c>
      <c r="X146" s="99" t="s">
        <v>35</v>
      </c>
      <c r="Y146" s="99" t="s">
        <v>35</v>
      </c>
      <c r="Z146" s="99" t="s">
        <v>35</v>
      </c>
      <c r="AA146" s="99" t="s">
        <v>35</v>
      </c>
      <c r="AB146" s="90"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75"/>
      <c r="BA146" s="1115"/>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087"/>
      <c r="B147" s="408" t="s">
        <v>67</v>
      </c>
      <c r="C147" s="102" t="s">
        <v>35</v>
      </c>
      <c r="D147" s="99" t="s">
        <v>35</v>
      </c>
      <c r="E147" s="99" t="s">
        <v>35</v>
      </c>
      <c r="F147" s="99" t="s">
        <v>35</v>
      </c>
      <c r="G147" s="96" t="s">
        <v>35</v>
      </c>
      <c r="H147" s="93" t="s">
        <v>35</v>
      </c>
      <c r="I147" s="99" t="s">
        <v>35</v>
      </c>
      <c r="J147" s="99" t="s">
        <v>35</v>
      </c>
      <c r="K147" s="99" t="s">
        <v>35</v>
      </c>
      <c r="L147" s="90" t="s">
        <v>35</v>
      </c>
      <c r="M147" s="102" t="s">
        <v>35</v>
      </c>
      <c r="N147" s="99" t="s">
        <v>35</v>
      </c>
      <c r="O147" s="99" t="s">
        <v>35</v>
      </c>
      <c r="P147" s="99" t="s">
        <v>35</v>
      </c>
      <c r="Q147" s="96" t="s">
        <v>35</v>
      </c>
      <c r="R147" s="93" t="s">
        <v>35</v>
      </c>
      <c r="S147" s="99" t="s">
        <v>35</v>
      </c>
      <c r="T147" s="99" t="s">
        <v>35</v>
      </c>
      <c r="U147" s="99" t="s">
        <v>35</v>
      </c>
      <c r="V147" s="99" t="s">
        <v>35</v>
      </c>
      <c r="W147" s="99" t="s">
        <v>35</v>
      </c>
      <c r="X147" s="99" t="s">
        <v>35</v>
      </c>
      <c r="Y147" s="99" t="s">
        <v>35</v>
      </c>
      <c r="Z147" s="99" t="s">
        <v>35</v>
      </c>
      <c r="AA147" s="99" t="s">
        <v>35</v>
      </c>
      <c r="AB147" s="90"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75"/>
      <c r="BA147" s="1115"/>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087" t="s">
        <v>109</v>
      </c>
      <c r="B148" s="408" t="s">
        <v>49</v>
      </c>
      <c r="C148" s="191">
        <v>2.4756430028842771</v>
      </c>
      <c r="D148" s="190">
        <v>3.797592178133105</v>
      </c>
      <c r="E148" s="190">
        <v>5.2368496215314391</v>
      </c>
      <c r="F148" s="190">
        <v>9.1266073912093386</v>
      </c>
      <c r="G148" s="189">
        <v>11.275797868474042</v>
      </c>
      <c r="H148" s="179">
        <v>6.4301773643933577</v>
      </c>
      <c r="I148" s="190">
        <v>10.258236570125085</v>
      </c>
      <c r="J148" s="190">
        <v>11.990391087329662</v>
      </c>
      <c r="K148" s="190">
        <v>16.30480160298972</v>
      </c>
      <c r="L148" s="183">
        <v>9.0667373042437038</v>
      </c>
      <c r="M148" s="191">
        <v>1.970561320620368</v>
      </c>
      <c r="N148" s="190">
        <v>2.7343709637615388</v>
      </c>
      <c r="O148" s="190">
        <v>4.4718637429722454</v>
      </c>
      <c r="P148" s="190">
        <v>6.5455679903544075</v>
      </c>
      <c r="Q148" s="189">
        <v>6.7581982471393562</v>
      </c>
      <c r="R148" s="179">
        <v>8.4390292062823455</v>
      </c>
      <c r="S148" s="190">
        <v>1.3839071887257277</v>
      </c>
      <c r="T148" s="190">
        <v>2.2224290271362879</v>
      </c>
      <c r="U148" s="190">
        <v>13.206390725137423</v>
      </c>
      <c r="V148" s="190">
        <v>19.213685927906905</v>
      </c>
      <c r="W148" s="190">
        <v>4.1463926966931481</v>
      </c>
      <c r="X148" s="190">
        <v>4.7028443017323891</v>
      </c>
      <c r="Y148" s="190">
        <v>10.602253227463672</v>
      </c>
      <c r="Z148" s="190">
        <v>10.825835706414063</v>
      </c>
      <c r="AA148" s="190">
        <v>7.4614531835852729</v>
      </c>
      <c r="AB148" s="183">
        <v>1.9848006632384281</v>
      </c>
      <c r="AC148" s="923"/>
      <c r="AD148" s="923"/>
      <c r="AE148" s="923"/>
      <c r="AF148" s="923"/>
      <c r="AG148" s="923"/>
      <c r="AH148" s="923"/>
      <c r="AI148" s="923"/>
      <c r="AJ148" s="923"/>
      <c r="AK148" s="923"/>
      <c r="AL148" s="923"/>
      <c r="AM148" s="923"/>
      <c r="AN148" s="923"/>
      <c r="AO148" s="923"/>
      <c r="AP148" s="923"/>
      <c r="AQ148" s="923"/>
      <c r="AR148" s="923"/>
      <c r="AS148" s="923"/>
      <c r="AT148" s="923"/>
      <c r="AU148" s="923"/>
      <c r="AV148" s="923"/>
      <c r="AW148" s="923"/>
      <c r="AX148" s="923"/>
      <c r="AY148" s="923"/>
      <c r="AZ148" s="375"/>
      <c r="BA148" s="1115" t="s">
        <v>109</v>
      </c>
      <c r="BB148" s="622" t="s">
        <v>49</v>
      </c>
      <c r="BC148" s="86" t="s">
        <v>35</v>
      </c>
      <c r="BD148" s="82" t="s">
        <v>35</v>
      </c>
      <c r="BE148" s="82" t="s">
        <v>35</v>
      </c>
      <c r="BF148" s="82" t="s">
        <v>35</v>
      </c>
      <c r="BG148" s="77" t="s">
        <v>35</v>
      </c>
      <c r="BH148" s="86" t="s">
        <v>35</v>
      </c>
      <c r="BI148" s="82" t="s">
        <v>35</v>
      </c>
      <c r="BJ148" s="82" t="s">
        <v>35</v>
      </c>
      <c r="BK148" s="82" t="s">
        <v>35</v>
      </c>
      <c r="BL148" s="77" t="s">
        <v>35</v>
      </c>
      <c r="BM148" s="86" t="s">
        <v>35</v>
      </c>
      <c r="BN148" s="82" t="s">
        <v>35</v>
      </c>
      <c r="BO148" s="82" t="s">
        <v>35</v>
      </c>
      <c r="BP148" s="82" t="s">
        <v>35</v>
      </c>
      <c r="BQ148" s="77" t="s">
        <v>35</v>
      </c>
      <c r="BR148" s="86" t="s">
        <v>35</v>
      </c>
      <c r="BS148" s="82" t="s">
        <v>35</v>
      </c>
      <c r="BT148" s="82" t="s">
        <v>35</v>
      </c>
      <c r="BU148" s="82" t="s">
        <v>35</v>
      </c>
      <c r="BV148" s="82" t="s">
        <v>35</v>
      </c>
      <c r="BW148" s="82" t="s">
        <v>35</v>
      </c>
      <c r="BX148" s="82" t="s">
        <v>35</v>
      </c>
      <c r="BY148" s="70" t="s">
        <v>35</v>
      </c>
      <c r="BZ148" s="70" t="s">
        <v>35</v>
      </c>
      <c r="CA148" s="70" t="s">
        <v>35</v>
      </c>
      <c r="CB148" s="70" t="s">
        <v>35</v>
      </c>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row>
    <row r="149" s="338" customFormat="true" ht="15" customHeight="true" x14ac:dyDescent="0.2">
      <c r="A149" s="1087"/>
      <c r="B149" s="408" t="s">
        <v>48</v>
      </c>
      <c r="C149" s="191">
        <v>12.494551145364133</v>
      </c>
      <c r="D149" s="190">
        <v>14.008490084614115</v>
      </c>
      <c r="E149" s="190">
        <v>19.165452915138456</v>
      </c>
      <c r="F149" s="190">
        <v>24.173386409408621</v>
      </c>
      <c r="G149" s="189">
        <v>54.601097116073468</v>
      </c>
      <c r="H149" s="179">
        <v>23.000401579081441</v>
      </c>
      <c r="I149" s="190">
        <v>21.528222115851882</v>
      </c>
      <c r="J149" s="190">
        <v>37.705798580145625</v>
      </c>
      <c r="K149" s="190">
        <v>54.05820491324527</v>
      </c>
      <c r="L149" s="183">
        <v>75.847988308579588</v>
      </c>
      <c r="M149" s="191">
        <v>11.78336979386655</v>
      </c>
      <c r="N149" s="190">
        <v>9.6057866183112512</v>
      </c>
      <c r="O149" s="190">
        <v>16.511744110432204</v>
      </c>
      <c r="P149" s="190">
        <v>22.017684445342876</v>
      </c>
      <c r="Q149" s="189">
        <v>27.126937352071256</v>
      </c>
      <c r="R149" s="179">
        <v>34.467412882019154</v>
      </c>
      <c r="S149" s="190">
        <v>27.858356246381323</v>
      </c>
      <c r="T149" s="190">
        <v>22.849985196921441</v>
      </c>
      <c r="U149" s="190">
        <v>23.943874224283416</v>
      </c>
      <c r="V149" s="190">
        <v>63.031946339129554</v>
      </c>
      <c r="W149" s="190">
        <v>41.576579406761383</v>
      </c>
      <c r="X149" s="190">
        <v>25.632526322251415</v>
      </c>
      <c r="Y149" s="190">
        <v>45.761776288914533</v>
      </c>
      <c r="Z149" s="190">
        <v>12.374061731550791</v>
      </c>
      <c r="AA149" s="190">
        <v>19.773350197277541</v>
      </c>
      <c r="AB149" s="183">
        <v>6.8525495866404924</v>
      </c>
      <c r="AC149" s="923"/>
      <c r="AD149" s="923"/>
      <c r="AE149" s="923"/>
      <c r="AF149" s="923"/>
      <c r="AG149" s="923"/>
      <c r="AH149" s="923"/>
      <c r="AI149" s="923"/>
      <c r="AJ149" s="923"/>
      <c r="AK149" s="923"/>
      <c r="AL149" s="923"/>
      <c r="AM149" s="923"/>
      <c r="AN149" s="923"/>
      <c r="AO149" s="923"/>
      <c r="AP149" s="923"/>
      <c r="AQ149" s="923"/>
      <c r="AR149" s="923"/>
      <c r="AS149" s="923"/>
      <c r="AT149" s="923"/>
      <c r="AU149" s="923"/>
      <c r="AV149" s="923"/>
      <c r="AW149" s="923"/>
      <c r="AX149" s="923"/>
      <c r="AY149" s="923"/>
      <c r="AZ149" s="375"/>
      <c r="BA149" s="1115"/>
      <c r="BB149" s="622" t="s">
        <v>48</v>
      </c>
      <c r="BC149" s="86" t="s">
        <v>35</v>
      </c>
      <c r="BD149" s="82" t="s">
        <v>35</v>
      </c>
      <c r="BE149" s="82" t="s">
        <v>35</v>
      </c>
      <c r="BF149" s="82" t="s">
        <v>35</v>
      </c>
      <c r="BG149" s="77" t="s">
        <v>35</v>
      </c>
      <c r="BH149" s="86" t="s">
        <v>35</v>
      </c>
      <c r="BI149" s="82" t="s">
        <v>35</v>
      </c>
      <c r="BJ149" s="82" t="s">
        <v>35</v>
      </c>
      <c r="BK149" s="82" t="s">
        <v>35</v>
      </c>
      <c r="BL149" s="77" t="s">
        <v>35</v>
      </c>
      <c r="BM149" s="86" t="s">
        <v>35</v>
      </c>
      <c r="BN149" s="82" t="s">
        <v>35</v>
      </c>
      <c r="BO149" s="82" t="s">
        <v>35</v>
      </c>
      <c r="BP149" s="82" t="s">
        <v>35</v>
      </c>
      <c r="BQ149" s="77" t="s">
        <v>35</v>
      </c>
      <c r="BR149" s="86" t="s">
        <v>35</v>
      </c>
      <c r="BS149" s="82" t="s">
        <v>35</v>
      </c>
      <c r="BT149" s="82" t="s">
        <v>35</v>
      </c>
      <c r="BU149" s="82" t="s">
        <v>35</v>
      </c>
      <c r="BV149" s="82" t="s">
        <v>35</v>
      </c>
      <c r="BW149" s="82" t="s">
        <v>35</v>
      </c>
      <c r="BX149" s="82" t="s">
        <v>35</v>
      </c>
      <c r="BY149" s="70" t="s">
        <v>35</v>
      </c>
      <c r="BZ149" s="70" t="s">
        <v>35</v>
      </c>
      <c r="CA149" s="70" t="s">
        <v>35</v>
      </c>
      <c r="CB149" s="70" t="s">
        <v>35</v>
      </c>
      <c r="CC149" s="32"/>
      <c r="CD149" s="32"/>
      <c r="CE149" s="32"/>
      <c r="CF149" s="32"/>
      <c r="CG149" s="32"/>
      <c r="CH149" s="32"/>
      <c r="CI149" s="32"/>
      <c r="CJ149" s="32"/>
      <c r="CK149" s="32"/>
      <c r="CL149" s="32"/>
      <c r="CM149" s="32"/>
      <c r="CN149" s="32"/>
      <c r="CO149" s="32"/>
      <c r="CP149" s="32"/>
      <c r="CQ149" s="32"/>
      <c r="CR149" s="32"/>
      <c r="CS149" s="32"/>
      <c r="CT149" s="32"/>
      <c r="CU149" s="32"/>
      <c r="CV149" s="32"/>
      <c r="CW149" s="32"/>
      <c r="CX149" s="32"/>
      <c r="CY149" s="32"/>
      <c r="CZ149" s="32"/>
    </row>
    <row r="150" s="338" customFormat="true" ht="15" customHeight="true" x14ac:dyDescent="0.2">
      <c r="A150" s="1087"/>
      <c r="B150" s="408" t="s">
        <v>111</v>
      </c>
      <c r="C150" s="191">
        <v>85.029805851751618</v>
      </c>
      <c r="D150" s="190">
        <v>82.193917737252775</v>
      </c>
      <c r="E150" s="190">
        <v>75.597697463330022</v>
      </c>
      <c r="F150" s="190">
        <v>66.700006199381932</v>
      </c>
      <c r="G150" s="189">
        <v>34.123105015452282</v>
      </c>
      <c r="H150" s="179">
        <v>70.569421056525272</v>
      </c>
      <c r="I150" s="190">
        <v>68.213541314023118</v>
      </c>
      <c r="J150" s="190">
        <v>50.303810332524733</v>
      </c>
      <c r="K150" s="190">
        <v>29.636993483764858</v>
      </c>
      <c r="L150" s="183">
        <v>15.085274387176614</v>
      </c>
      <c r="M150" s="191">
        <v>86.246068885513054</v>
      </c>
      <c r="N150" s="190">
        <v>87.659842417927209</v>
      </c>
      <c r="O150" s="190">
        <v>79.016392146595607</v>
      </c>
      <c r="P150" s="190">
        <v>71.436747564302721</v>
      </c>
      <c r="Q150" s="189">
        <v>66.114864400789401</v>
      </c>
      <c r="R150" s="179">
        <v>57.093557911698532</v>
      </c>
      <c r="S150" s="190">
        <v>70.757736564892923</v>
      </c>
      <c r="T150" s="190">
        <v>74.927585775942347</v>
      </c>
      <c r="U150" s="190">
        <v>62.849735050579106</v>
      </c>
      <c r="V150" s="190">
        <v>17.754367732963409</v>
      </c>
      <c r="W150" s="190">
        <v>54.277027896545619</v>
      </c>
      <c r="X150" s="190">
        <v>69.664629376016279</v>
      </c>
      <c r="Y150" s="190">
        <v>43.635970483621726</v>
      </c>
      <c r="Z150" s="190">
        <v>76.800102562035221</v>
      </c>
      <c r="AA150" s="190">
        <v>72.765196619137129</v>
      </c>
      <c r="AB150" s="183">
        <v>91.162649750121076</v>
      </c>
      <c r="AC150" s="923"/>
      <c r="AD150" s="923"/>
      <c r="AE150" s="923"/>
      <c r="AF150" s="923"/>
      <c r="AG150" s="923"/>
      <c r="AH150" s="923"/>
      <c r="AI150" s="923"/>
      <c r="AJ150" s="923"/>
      <c r="AK150" s="923"/>
      <c r="AL150" s="923"/>
      <c r="AM150" s="923"/>
      <c r="AN150" s="923"/>
      <c r="AO150" s="923"/>
      <c r="AP150" s="923"/>
      <c r="AQ150" s="923"/>
      <c r="AR150" s="923"/>
      <c r="AS150" s="923"/>
      <c r="AT150" s="923"/>
      <c r="AU150" s="923"/>
      <c r="AV150" s="923"/>
      <c r="AW150" s="923"/>
      <c r="AX150" s="923"/>
      <c r="AY150" s="923"/>
      <c r="AZ150" s="375"/>
      <c r="BA150" s="1115"/>
      <c r="BB150" s="622" t="s">
        <v>111</v>
      </c>
      <c r="BC150" s="86" t="s">
        <v>35</v>
      </c>
      <c r="BD150" s="82" t="s">
        <v>35</v>
      </c>
      <c r="BE150" s="82" t="s">
        <v>35</v>
      </c>
      <c r="BF150" s="82" t="s">
        <v>35</v>
      </c>
      <c r="BG150" s="77" t="s">
        <v>35</v>
      </c>
      <c r="BH150" s="86" t="s">
        <v>35</v>
      </c>
      <c r="BI150" s="82" t="s">
        <v>35</v>
      </c>
      <c r="BJ150" s="82" t="s">
        <v>35</v>
      </c>
      <c r="BK150" s="82" t="s">
        <v>35</v>
      </c>
      <c r="BL150" s="77" t="s">
        <v>35</v>
      </c>
      <c r="BM150" s="86" t="s">
        <v>35</v>
      </c>
      <c r="BN150" s="82" t="s">
        <v>35</v>
      </c>
      <c r="BO150" s="82" t="s">
        <v>35</v>
      </c>
      <c r="BP150" s="82" t="s">
        <v>35</v>
      </c>
      <c r="BQ150" s="77" t="s">
        <v>35</v>
      </c>
      <c r="BR150" s="86" t="s">
        <v>35</v>
      </c>
      <c r="BS150" s="82" t="s">
        <v>35</v>
      </c>
      <c r="BT150" s="82" t="s">
        <v>35</v>
      </c>
      <c r="BU150" s="82" t="s">
        <v>35</v>
      </c>
      <c r="BV150" s="82" t="s">
        <v>35</v>
      </c>
      <c r="BW150" s="82" t="s">
        <v>35</v>
      </c>
      <c r="BX150" s="82" t="s">
        <v>35</v>
      </c>
      <c r="BY150" s="70" t="s">
        <v>35</v>
      </c>
      <c r="BZ150" s="70" t="s">
        <v>35</v>
      </c>
      <c r="CA150" s="70" t="s">
        <v>35</v>
      </c>
      <c r="CB150" s="70" t="s">
        <v>35</v>
      </c>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row>
    <row r="151" s="338" customFormat="true" ht="15" customHeight="true" x14ac:dyDescent="0.2">
      <c r="A151" s="1087" t="s">
        <v>110</v>
      </c>
      <c r="B151" s="408" t="s">
        <v>49</v>
      </c>
      <c r="C151" s="191">
        <v>21.77972790294281</v>
      </c>
      <c r="D151" s="190">
        <v>19.035711387508162</v>
      </c>
      <c r="E151" s="190">
        <v>22.881618156522464</v>
      </c>
      <c r="F151" s="190">
        <v>24.021358806149994</v>
      </c>
      <c r="G151" s="189">
        <v>17.998704838800279</v>
      </c>
      <c r="H151" s="179">
        <v>28.472536244920576</v>
      </c>
      <c r="I151" s="190">
        <v>29.420998166041741</v>
      </c>
      <c r="J151" s="190">
        <v>26.337517840324953</v>
      </c>
      <c r="K151" s="190">
        <v>21.693540948910776</v>
      </c>
      <c r="L151" s="183">
        <v>11.123788225163828</v>
      </c>
      <c r="M151" s="191">
        <v>16.919152837389152</v>
      </c>
      <c r="N151" s="190">
        <v>24.561777030530017</v>
      </c>
      <c r="O151" s="190">
        <v>21.059652295896942</v>
      </c>
      <c r="P151" s="190">
        <v>18.914492651623679</v>
      </c>
      <c r="Q151" s="189">
        <v>18.944872182880271</v>
      </c>
      <c r="R151" s="179">
        <v>18.443115276416947</v>
      </c>
      <c r="S151" s="190">
        <v>11.01603185323631</v>
      </c>
      <c r="T151" s="190">
        <v>7.7688980796163403</v>
      </c>
      <c r="U151" s="190">
        <v>31.77089939687847</v>
      </c>
      <c r="V151" s="190">
        <v>24.396373509836515</v>
      </c>
      <c r="W151" s="190">
        <v>9.5757255064753242</v>
      </c>
      <c r="X151" s="190">
        <v>19.84447957033408</v>
      </c>
      <c r="Y151" s="190">
        <v>18.007229460685686</v>
      </c>
      <c r="Z151" s="190">
        <v>54.757580192095602</v>
      </c>
      <c r="AA151" s="190">
        <v>31.24382835995802</v>
      </c>
      <c r="AB151" s="183">
        <v>20.526751807760352</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1115" t="s">
        <v>110</v>
      </c>
      <c r="BB151" s="622" t="s">
        <v>49</v>
      </c>
      <c r="BC151" s="86" t="s">
        <v>35</v>
      </c>
      <c r="BD151" s="82" t="s">
        <v>35</v>
      </c>
      <c r="BE151" s="82" t="s">
        <v>35</v>
      </c>
      <c r="BF151" s="82" t="s">
        <v>35</v>
      </c>
      <c r="BG151" s="77" t="s">
        <v>35</v>
      </c>
      <c r="BH151" s="86" t="s">
        <v>35</v>
      </c>
      <c r="BI151" s="82" t="s">
        <v>35</v>
      </c>
      <c r="BJ151" s="82" t="s">
        <v>35</v>
      </c>
      <c r="BK151" s="82" t="s">
        <v>35</v>
      </c>
      <c r="BL151" s="77" t="s">
        <v>35</v>
      </c>
      <c r="BM151" s="86" t="s">
        <v>35</v>
      </c>
      <c r="BN151" s="82" t="s">
        <v>35</v>
      </c>
      <c r="BO151" s="82" t="s">
        <v>35</v>
      </c>
      <c r="BP151" s="82" t="s">
        <v>35</v>
      </c>
      <c r="BQ151" s="77" t="s">
        <v>35</v>
      </c>
      <c r="BR151" s="86" t="s">
        <v>35</v>
      </c>
      <c r="BS151" s="82" t="s">
        <v>35</v>
      </c>
      <c r="BT151" s="82" t="s">
        <v>35</v>
      </c>
      <c r="BU151" s="82" t="s">
        <v>35</v>
      </c>
      <c r="BV151" s="82" t="s">
        <v>35</v>
      </c>
      <c r="BW151" s="82" t="s">
        <v>35</v>
      </c>
      <c r="BX151" s="82" t="s">
        <v>35</v>
      </c>
      <c r="BY151" s="70" t="s">
        <v>35</v>
      </c>
      <c r="BZ151" s="70" t="s">
        <v>35</v>
      </c>
      <c r="CA151" s="70" t="s">
        <v>35</v>
      </c>
      <c r="CB151" s="70" t="s">
        <v>35</v>
      </c>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row>
    <row r="152" s="338" customFormat="true" ht="15" customHeight="true" x14ac:dyDescent="0.2">
      <c r="A152" s="1123"/>
      <c r="B152" s="455" t="s">
        <v>48</v>
      </c>
      <c r="C152" s="191">
        <v>74.424151415545097</v>
      </c>
      <c r="D152" s="190">
        <v>78.234644160666988</v>
      </c>
      <c r="E152" s="190">
        <v>74.029083943029988</v>
      </c>
      <c r="F152" s="190">
        <v>73.111574657682453</v>
      </c>
      <c r="G152" s="189">
        <v>80.327345101795459</v>
      </c>
      <c r="H152" s="179">
        <v>70.402760053139019</v>
      </c>
      <c r="I152" s="190">
        <v>66.580664583524225</v>
      </c>
      <c r="J152" s="190">
        <v>72.35092233941181</v>
      </c>
      <c r="K152" s="190">
        <v>76.6862270914242</v>
      </c>
      <c r="L152" s="183">
        <v>86.910024083598131</v>
      </c>
      <c r="M152" s="191">
        <v>77.833069779003154</v>
      </c>
      <c r="N152" s="190">
        <v>72.878414213741181</v>
      </c>
      <c r="O152" s="190">
        <v>76.801286810751265</v>
      </c>
      <c r="P152" s="190">
        <v>77.623762701228401</v>
      </c>
      <c r="Q152" s="189">
        <v>78.464278136176929</v>
      </c>
      <c r="R152" s="179">
        <v>79.443614140817857</v>
      </c>
      <c r="S152" s="190">
        <v>88.497221008593257</v>
      </c>
      <c r="T152" s="190">
        <v>91.377123309461368</v>
      </c>
      <c r="U152" s="190">
        <v>66.902439834604507</v>
      </c>
      <c r="V152" s="190">
        <v>73.873486412944331</v>
      </c>
      <c r="W152" s="190">
        <v>86.47388575443496</v>
      </c>
      <c r="X152" s="190">
        <v>76.208866962568464</v>
      </c>
      <c r="Y152" s="190">
        <v>74.458007123220682</v>
      </c>
      <c r="Z152" s="190">
        <v>44.716003256253899</v>
      </c>
      <c r="AA152" s="190">
        <v>67.536035855349994</v>
      </c>
      <c r="AB152" s="183">
        <v>78.307003834834958</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1115"/>
      <c r="BB152" s="622" t="s">
        <v>48</v>
      </c>
      <c r="BC152" s="86" t="s">
        <v>35</v>
      </c>
      <c r="BD152" s="82" t="s">
        <v>35</v>
      </c>
      <c r="BE152" s="82" t="s">
        <v>35</v>
      </c>
      <c r="BF152" s="82" t="s">
        <v>35</v>
      </c>
      <c r="BG152" s="77" t="s">
        <v>35</v>
      </c>
      <c r="BH152" s="86" t="s">
        <v>35</v>
      </c>
      <c r="BI152" s="82" t="s">
        <v>35</v>
      </c>
      <c r="BJ152" s="82" t="s">
        <v>35</v>
      </c>
      <c r="BK152" s="82" t="s">
        <v>35</v>
      </c>
      <c r="BL152" s="77" t="s">
        <v>35</v>
      </c>
      <c r="BM152" s="86" t="s">
        <v>35</v>
      </c>
      <c r="BN152" s="82" t="s">
        <v>35</v>
      </c>
      <c r="BO152" s="82" t="s">
        <v>35</v>
      </c>
      <c r="BP152" s="82" t="s">
        <v>35</v>
      </c>
      <c r="BQ152" s="77" t="s">
        <v>35</v>
      </c>
      <c r="BR152" s="86" t="s">
        <v>35</v>
      </c>
      <c r="BS152" s="82" t="s">
        <v>35</v>
      </c>
      <c r="BT152" s="82" t="s">
        <v>35</v>
      </c>
      <c r="BU152" s="82" t="s">
        <v>35</v>
      </c>
      <c r="BV152" s="82" t="s">
        <v>35</v>
      </c>
      <c r="BW152" s="82" t="s">
        <v>35</v>
      </c>
      <c r="BX152" s="82" t="s">
        <v>35</v>
      </c>
      <c r="BY152" s="70" t="s">
        <v>35</v>
      </c>
      <c r="BZ152" s="70" t="s">
        <v>35</v>
      </c>
      <c r="CA152" s="70" t="s">
        <v>35</v>
      </c>
      <c r="CB152" s="70" t="s">
        <v>35</v>
      </c>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row>
    <row r="153" s="531" customFormat="true" ht="15" customHeight="true" x14ac:dyDescent="0.2">
      <c r="A153" s="1086" t="s">
        <v>62</v>
      </c>
      <c r="B153" s="407" t="s">
        <v>368</v>
      </c>
      <c r="C153" s="151">
        <v>0</v>
      </c>
      <c r="D153" s="150">
        <v>0</v>
      </c>
      <c r="E153" s="150">
        <v>0.18572950931039853</v>
      </c>
      <c r="F153" s="150">
        <v>0.51186643235236096</v>
      </c>
      <c r="G153" s="149">
        <v>5.9769116055169356</v>
      </c>
      <c r="H153" s="148">
        <v>0</v>
      </c>
      <c r="I153" s="150">
        <v>0.59682732762910873</v>
      </c>
      <c r="J153" s="150">
        <v>0.80663252917797368</v>
      </c>
      <c r="K153" s="150">
        <v>1.6439721676803263</v>
      </c>
      <c r="L153" s="147">
        <v>17.864749914916324</v>
      </c>
      <c r="M153" s="151">
        <v>0</v>
      </c>
      <c r="N153" s="150">
        <v>0</v>
      </c>
      <c r="O153" s="150">
        <v>0</v>
      </c>
      <c r="P153" s="150">
        <v>0.26355729070158329</v>
      </c>
      <c r="Q153" s="149">
        <v>0.34992069157861166</v>
      </c>
      <c r="R153" s="148">
        <v>0.23804880873290282</v>
      </c>
      <c r="S153" s="150">
        <v>0.46338945224217953</v>
      </c>
      <c r="T153" s="150">
        <v>1.8160105650449076E-2</v>
      </c>
      <c r="U153" s="150">
        <v>0</v>
      </c>
      <c r="V153" s="150">
        <v>12.924437650869406</v>
      </c>
      <c r="W153" s="150">
        <v>4.5495737116564055</v>
      </c>
      <c r="X153" s="150">
        <v>1.6782987254780724</v>
      </c>
      <c r="Y153" s="150">
        <v>0</v>
      </c>
      <c r="Z153" s="150">
        <v>4.9484435485161501E-2</v>
      </c>
      <c r="AA153" s="150">
        <v>7.7521385839476029E-2</v>
      </c>
      <c r="AB153" s="147">
        <v>6.7693952161758247E-2</v>
      </c>
      <c r="AC153" s="880"/>
      <c r="AD153" s="880"/>
      <c r="AE153" s="880"/>
      <c r="AF153" s="880"/>
      <c r="AG153" s="880"/>
      <c r="AH153" s="880"/>
      <c r="AI153" s="880"/>
      <c r="AJ153" s="880"/>
      <c r="AK153" s="880"/>
      <c r="AL153" s="880"/>
      <c r="AM153" s="880"/>
      <c r="AN153" s="880"/>
      <c r="AO153" s="880"/>
      <c r="AP153" s="880"/>
      <c r="AQ153" s="880"/>
      <c r="AR153" s="880"/>
      <c r="AS153" s="880"/>
      <c r="AT153" s="880"/>
      <c r="AU153" s="880"/>
      <c r="AV153" s="880"/>
      <c r="AW153" s="880"/>
      <c r="AX153" s="880"/>
      <c r="AY153" s="880"/>
      <c r="AZ153" s="376"/>
      <c r="BA153" s="1115" t="s">
        <v>62</v>
      </c>
      <c r="BB153" s="397" t="s">
        <v>368</v>
      </c>
      <c r="BC153" s="478">
        <v>0</v>
      </c>
      <c r="BD153" s="462">
        <v>0</v>
      </c>
      <c r="BE153" s="462">
        <v>9.7751270000000012</v>
      </c>
      <c r="BF153" s="462">
        <v>26.758151999999999</v>
      </c>
      <c r="BG153" s="480">
        <v>314.08882500000016</v>
      </c>
      <c r="BH153" s="478">
        <v>0</v>
      </c>
      <c r="BI153" s="462">
        <v>9.3521040000000006</v>
      </c>
      <c r="BJ153" s="462">
        <v>12.688696</v>
      </c>
      <c r="BK153" s="462">
        <v>25.859611999999998</v>
      </c>
      <c r="BL153" s="480">
        <v>280.16980000000012</v>
      </c>
      <c r="BM153" s="478">
        <v>0</v>
      </c>
      <c r="BN153" s="462">
        <v>0</v>
      </c>
      <c r="BO153" s="462">
        <v>0</v>
      </c>
      <c r="BP153" s="462">
        <v>9.7751270000000012</v>
      </c>
      <c r="BQ153" s="480">
        <v>12.776764999999999</v>
      </c>
      <c r="BR153" s="478">
        <v>5.1436099999999998</v>
      </c>
      <c r="BS153" s="462">
        <v>6.7721429999999998</v>
      </c>
      <c r="BT153" s="462">
        <v>0.30030200000000001</v>
      </c>
      <c r="BU153" s="462">
        <v>0</v>
      </c>
      <c r="BV153" s="462">
        <v>169.16755600000008</v>
      </c>
      <c r="BW153" s="462">
        <v>69.120175999999987</v>
      </c>
      <c r="BX153" s="462">
        <v>93.851901000000012</v>
      </c>
      <c r="BY153" s="463">
        <v>0</v>
      </c>
      <c r="BZ153" s="463">
        <v>1.0273840000000001</v>
      </c>
      <c r="CA153" s="463">
        <v>1.6779660000000001</v>
      </c>
      <c r="CB153" s="463">
        <v>3.5610659999999998</v>
      </c>
      <c r="CC153" s="31"/>
      <c r="CD153" s="31"/>
      <c r="CE153" s="31"/>
      <c r="CF153" s="31"/>
      <c r="CG153" s="31"/>
      <c r="CH153" s="31"/>
      <c r="CI153" s="31"/>
      <c r="CJ153" s="31"/>
      <c r="CK153" s="31"/>
      <c r="CL153" s="31"/>
      <c r="CM153" s="31"/>
      <c r="CN153" s="31"/>
      <c r="CO153" s="31"/>
      <c r="CP153" s="31"/>
      <c r="CQ153" s="31"/>
      <c r="CR153" s="31"/>
      <c r="CS153" s="31"/>
      <c r="CT153" s="31"/>
      <c r="CU153" s="31"/>
      <c r="CV153" s="31"/>
      <c r="CW153" s="31"/>
      <c r="CX153" s="31"/>
      <c r="CY153" s="31"/>
      <c r="CZ153" s="31"/>
    </row>
    <row r="154" s="531" customFormat="true" ht="15" customHeight="true" x14ac:dyDescent="0.2">
      <c r="A154" s="1087"/>
      <c r="B154" s="408" t="s">
        <v>369</v>
      </c>
      <c r="C154" s="151">
        <v>0</v>
      </c>
      <c r="D154" s="150">
        <v>7.670644418891881E-2</v>
      </c>
      <c r="E154" s="150">
        <v>0</v>
      </c>
      <c r="F154" s="150">
        <v>0.50507466640349763</v>
      </c>
      <c r="G154" s="149">
        <v>16.327841944584286</v>
      </c>
      <c r="H154" s="148">
        <v>0</v>
      </c>
      <c r="I154" s="150">
        <v>0</v>
      </c>
      <c r="J154" s="150">
        <v>4.2678689022692566</v>
      </c>
      <c r="K154" s="150">
        <v>11.741409685835565</v>
      </c>
      <c r="L154" s="147">
        <v>37.078647191105226</v>
      </c>
      <c r="M154" s="151">
        <v>0</v>
      </c>
      <c r="N154" s="150">
        <v>0</v>
      </c>
      <c r="O154" s="150">
        <v>0.10987882040932306</v>
      </c>
      <c r="P154" s="150">
        <v>9.6625992406085354E-2</v>
      </c>
      <c r="Q154" s="149">
        <v>1.3016560371013646</v>
      </c>
      <c r="R154" s="148">
        <v>0</v>
      </c>
      <c r="S154" s="150">
        <v>0.76802347034163609</v>
      </c>
      <c r="T154" s="150">
        <v>0.61789713818681791</v>
      </c>
      <c r="U154" s="150">
        <v>0</v>
      </c>
      <c r="V154" s="150">
        <v>35.066673168834257</v>
      </c>
      <c r="W154" s="150">
        <v>16.732676181511998</v>
      </c>
      <c r="X154" s="150">
        <v>0.44323273758682974</v>
      </c>
      <c r="Y154" s="150">
        <v>0.37329029208308306</v>
      </c>
      <c r="Z154" s="150">
        <v>3.7420969117872378</v>
      </c>
      <c r="AA154" s="150">
        <v>0.93369129436896603</v>
      </c>
      <c r="AB154" s="147">
        <v>0.4860943605796143</v>
      </c>
      <c r="AC154" s="880"/>
      <c r="AD154" s="880"/>
      <c r="AE154" s="880"/>
      <c r="AF154" s="880"/>
      <c r="AG154" s="880"/>
      <c r="AH154" s="880"/>
      <c r="AI154" s="880"/>
      <c r="AJ154" s="880"/>
      <c r="AK154" s="880"/>
      <c r="AL154" s="880"/>
      <c r="AM154" s="880"/>
      <c r="AN154" s="880"/>
      <c r="AO154" s="880"/>
      <c r="AP154" s="880"/>
      <c r="AQ154" s="880"/>
      <c r="AR154" s="880"/>
      <c r="AS154" s="880"/>
      <c r="AT154" s="880"/>
      <c r="AU154" s="880"/>
      <c r="AV154" s="880"/>
      <c r="AW154" s="880"/>
      <c r="AX154" s="880"/>
      <c r="AY154" s="880"/>
      <c r="AZ154" s="376"/>
      <c r="BA154" s="1115"/>
      <c r="BB154" s="622" t="s">
        <v>369</v>
      </c>
      <c r="BC154" s="479">
        <v>0</v>
      </c>
      <c r="BD154" s="464">
        <v>4.0500420000000004</v>
      </c>
      <c r="BE154" s="464">
        <v>0</v>
      </c>
      <c r="BF154" s="464">
        <v>26.403108000000003</v>
      </c>
      <c r="BG154" s="483">
        <v>858.03388600000017</v>
      </c>
      <c r="BH154" s="479">
        <v>0</v>
      </c>
      <c r="BI154" s="464">
        <v>0</v>
      </c>
      <c r="BJ154" s="464">
        <v>67.135515999999996</v>
      </c>
      <c r="BK154" s="464">
        <v>184.69187300000004</v>
      </c>
      <c r="BL154" s="483">
        <v>581.4980460000005</v>
      </c>
      <c r="BM154" s="479">
        <v>0</v>
      </c>
      <c r="BN154" s="464">
        <v>0</v>
      </c>
      <c r="BO154" s="464">
        <v>4.0500420000000004</v>
      </c>
      <c r="BP154" s="464">
        <v>3.58378</v>
      </c>
      <c r="BQ154" s="483">
        <v>47.527779000000002</v>
      </c>
      <c r="BR154" s="479">
        <v>0</v>
      </c>
      <c r="BS154" s="464">
        <v>11.224176</v>
      </c>
      <c r="BT154" s="464">
        <v>10.217768000000001</v>
      </c>
      <c r="BU154" s="464">
        <v>0</v>
      </c>
      <c r="BV154" s="464">
        <v>458.98657699999995</v>
      </c>
      <c r="BW154" s="464">
        <v>254.21404199999995</v>
      </c>
      <c r="BX154" s="464">
        <v>24.785954</v>
      </c>
      <c r="BY154" s="465">
        <v>5.5848849999999999</v>
      </c>
      <c r="BZ154" s="465">
        <v>77.692520000000002</v>
      </c>
      <c r="CA154" s="465">
        <v>20.209935999999999</v>
      </c>
      <c r="CB154" s="465">
        <v>25.571177999999996</v>
      </c>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row>
    <row r="155" s="531" customFormat="true" ht="15" customHeight="true" x14ac:dyDescent="0.2">
      <c r="A155" s="1087"/>
      <c r="B155" s="408" t="s">
        <v>370</v>
      </c>
      <c r="C155" s="151">
        <v>3.9221843544309958</v>
      </c>
      <c r="D155" s="150">
        <v>7.2402348949164068</v>
      </c>
      <c r="E155" s="150">
        <v>10.653777790124529</v>
      </c>
      <c r="F155" s="150">
        <v>7.6237768469386662</v>
      </c>
      <c r="G155" s="149">
        <v>8.3616429487728343</v>
      </c>
      <c r="H155" s="148">
        <v>14.625009229284014</v>
      </c>
      <c r="I155" s="150">
        <v>10.656023024841927</v>
      </c>
      <c r="J155" s="150">
        <v>15.526941624284818</v>
      </c>
      <c r="K155" s="150">
        <v>7.759703073065551</v>
      </c>
      <c r="L155" s="147">
        <v>8.5665959025799285</v>
      </c>
      <c r="M155" s="151">
        <v>3.0042764446879584</v>
      </c>
      <c r="N155" s="150">
        <v>3.7962277638752386</v>
      </c>
      <c r="O155" s="150">
        <v>10.180640996493013</v>
      </c>
      <c r="P155" s="150">
        <v>8.5529052676999573</v>
      </c>
      <c r="Q155" s="149">
        <v>4.0051001819963155</v>
      </c>
      <c r="R155" s="148">
        <v>6.1912906515688144</v>
      </c>
      <c r="S155" s="150">
        <v>0.1085394339395039</v>
      </c>
      <c r="T155" s="150">
        <v>0.32717483199749464</v>
      </c>
      <c r="U155" s="150">
        <v>6.5753589893632354</v>
      </c>
      <c r="V155" s="150">
        <v>2.6836414396110824</v>
      </c>
      <c r="W155" s="150">
        <v>6.4133495574106432</v>
      </c>
      <c r="X155" s="150">
        <v>14.66907316441125</v>
      </c>
      <c r="Y155" s="150">
        <v>30.261857884482318</v>
      </c>
      <c r="Z155" s="150">
        <v>7.2932596784492283</v>
      </c>
      <c r="AA155" s="150">
        <v>5.2193228669297014</v>
      </c>
      <c r="AB155" s="147">
        <v>1.3638817465975035</v>
      </c>
      <c r="AC155" s="880"/>
      <c r="AD155" s="880"/>
      <c r="AE155" s="880"/>
      <c r="AF155" s="880"/>
      <c r="AG155" s="880"/>
      <c r="AH155" s="880"/>
      <c r="AI155" s="880"/>
      <c r="AJ155" s="880"/>
      <c r="AK155" s="880"/>
      <c r="AL155" s="880"/>
      <c r="AM155" s="880"/>
      <c r="AN155" s="880"/>
      <c r="AO155" s="880"/>
      <c r="AP155" s="880"/>
      <c r="AQ155" s="880"/>
      <c r="AR155" s="880"/>
      <c r="AS155" s="880"/>
      <c r="AT155" s="880"/>
      <c r="AU155" s="880"/>
      <c r="AV155" s="880"/>
      <c r="AW155" s="880"/>
      <c r="AX155" s="880"/>
      <c r="AY155" s="880"/>
      <c r="AZ155" s="376"/>
      <c r="BA155" s="1115"/>
      <c r="BB155" s="622" t="s">
        <v>370</v>
      </c>
      <c r="BC155" s="479">
        <v>206.33172799999997</v>
      </c>
      <c r="BD155" s="464">
        <v>382.2789039999999</v>
      </c>
      <c r="BE155" s="464">
        <v>560.71881799999994</v>
      </c>
      <c r="BF155" s="464">
        <v>398.53791299999989</v>
      </c>
      <c r="BG155" s="483">
        <v>439.4073029999999</v>
      </c>
      <c r="BH155" s="479">
        <v>229.84675999999993</v>
      </c>
      <c r="BI155" s="464">
        <v>166.976663</v>
      </c>
      <c r="BJ155" s="464">
        <v>244.24584299999998</v>
      </c>
      <c r="BK155" s="464">
        <v>122.059798</v>
      </c>
      <c r="BL155" s="483">
        <v>134.34844999999996</v>
      </c>
      <c r="BM155" s="479">
        <v>111.32957000000002</v>
      </c>
      <c r="BN155" s="464">
        <v>139.757778</v>
      </c>
      <c r="BO155" s="464">
        <v>375.2499659999998</v>
      </c>
      <c r="BP155" s="464">
        <v>317.22034699999989</v>
      </c>
      <c r="BQ155" s="483">
        <v>146.23949099999999</v>
      </c>
      <c r="BR155" s="479">
        <v>133.77754199999998</v>
      </c>
      <c r="BS155" s="464">
        <v>1.5862350000000001</v>
      </c>
      <c r="BT155" s="464">
        <v>5.4102800000000002</v>
      </c>
      <c r="BU155" s="464">
        <v>104.73488999999999</v>
      </c>
      <c r="BV155" s="464">
        <v>35.126098000000006</v>
      </c>
      <c r="BW155" s="464">
        <v>97.435908999999981</v>
      </c>
      <c r="BX155" s="464">
        <v>820.30712499999993</v>
      </c>
      <c r="BY155" s="465">
        <v>452.75486599999977</v>
      </c>
      <c r="BZ155" s="465">
        <v>151.42091100000002</v>
      </c>
      <c r="CA155" s="465">
        <v>112.97329400000002</v>
      </c>
      <c r="CB155" s="465">
        <v>71.747516000000005</v>
      </c>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531" customFormat="true" ht="15" customHeight="true" x14ac:dyDescent="0.2">
      <c r="A156" s="1087"/>
      <c r="B156" s="408" t="s">
        <v>371</v>
      </c>
      <c r="C156" s="151">
        <v>0.86747055381503468</v>
      </c>
      <c r="D156" s="150">
        <v>0.5760443648744703</v>
      </c>
      <c r="E156" s="150">
        <v>0.34051439535192862</v>
      </c>
      <c r="F156" s="150">
        <v>0.76203949092706669</v>
      </c>
      <c r="G156" s="149">
        <v>0.1010824765751456</v>
      </c>
      <c r="H156" s="148">
        <v>1.1399676787893904</v>
      </c>
      <c r="I156" s="150">
        <v>1.1857511206934228</v>
      </c>
      <c r="J156" s="150">
        <v>0.19443748888132067</v>
      </c>
      <c r="K156" s="150">
        <v>0.33769449583947664</v>
      </c>
      <c r="L156" s="147">
        <v>0</v>
      </c>
      <c r="M156" s="151">
        <v>0.7480011240133686</v>
      </c>
      <c r="N156" s="150">
        <v>0.26287135778777587</v>
      </c>
      <c r="O156" s="150">
        <v>0.67442947689469024</v>
      </c>
      <c r="P156" s="150">
        <v>0.31324300485923556</v>
      </c>
      <c r="Q156" s="149">
        <v>0.55812645610009437</v>
      </c>
      <c r="R156" s="148">
        <v>0</v>
      </c>
      <c r="S156" s="150">
        <v>0</v>
      </c>
      <c r="T156" s="150">
        <v>0</v>
      </c>
      <c r="U156" s="150">
        <v>0</v>
      </c>
      <c r="V156" s="150">
        <v>0</v>
      </c>
      <c r="W156" s="150">
        <v>0.22884494963063745</v>
      </c>
      <c r="X156" s="150">
        <v>2.0895233155729942</v>
      </c>
      <c r="Y156" s="150">
        <v>9.9787261859968487E-2</v>
      </c>
      <c r="Z156" s="150">
        <v>0</v>
      </c>
      <c r="AA156" s="150">
        <v>7.5426002229349587E-2</v>
      </c>
      <c r="AB156" s="147">
        <v>0.29785049246958384</v>
      </c>
      <c r="AC156" s="880"/>
      <c r="AD156" s="880"/>
      <c r="AE156" s="880"/>
      <c r="AF156" s="880"/>
      <c r="AG156" s="880"/>
      <c r="AH156" s="880"/>
      <c r="AI156" s="880"/>
      <c r="AJ156" s="880"/>
      <c r="AK156" s="880"/>
      <c r="AL156" s="880"/>
      <c r="AM156" s="880"/>
      <c r="AN156" s="880"/>
      <c r="AO156" s="880"/>
      <c r="AP156" s="880"/>
      <c r="AQ156" s="880"/>
      <c r="AR156" s="880"/>
      <c r="AS156" s="880"/>
      <c r="AT156" s="880"/>
      <c r="AU156" s="880"/>
      <c r="AV156" s="880"/>
      <c r="AW156" s="880"/>
      <c r="AX156" s="880"/>
      <c r="AY156" s="880"/>
      <c r="AZ156" s="376"/>
      <c r="BA156" s="1115"/>
      <c r="BB156" s="622" t="s">
        <v>371</v>
      </c>
      <c r="BC156" s="479">
        <v>45.634442999999997</v>
      </c>
      <c r="BD156" s="464">
        <v>30.414705000000001</v>
      </c>
      <c r="BE156" s="464">
        <v>17.921607999999999</v>
      </c>
      <c r="BF156" s="464">
        <v>39.836111999999993</v>
      </c>
      <c r="BG156" s="483">
        <v>5.3119199999999998</v>
      </c>
      <c r="BH156" s="479">
        <v>17.915741000000001</v>
      </c>
      <c r="BI156" s="464">
        <v>18.580362000000001</v>
      </c>
      <c r="BJ156" s="464">
        <v>3.0585899999999997</v>
      </c>
      <c r="BK156" s="464">
        <v>5.3119199999999998</v>
      </c>
      <c r="BL156" s="483">
        <v>0</v>
      </c>
      <c r="BM156" s="479">
        <v>27.718702</v>
      </c>
      <c r="BN156" s="464">
        <v>9.6775850000000005</v>
      </c>
      <c r="BO156" s="464">
        <v>24.858910000000002</v>
      </c>
      <c r="BP156" s="464">
        <v>11.617929999999999</v>
      </c>
      <c r="BQ156" s="483">
        <v>20.379047999999997</v>
      </c>
      <c r="BR156" s="479">
        <v>0</v>
      </c>
      <c r="BS156" s="464">
        <v>0</v>
      </c>
      <c r="BT156" s="464">
        <v>0</v>
      </c>
      <c r="BU156" s="464">
        <v>0</v>
      </c>
      <c r="BV156" s="464">
        <v>0</v>
      </c>
      <c r="BW156" s="464">
        <v>3.476766</v>
      </c>
      <c r="BX156" s="464">
        <v>116.84793199999999</v>
      </c>
      <c r="BY156" s="465">
        <v>1.4929410000000001</v>
      </c>
      <c r="BZ156" s="465">
        <v>0</v>
      </c>
      <c r="CA156" s="465">
        <v>1.632611</v>
      </c>
      <c r="CB156" s="465">
        <v>15.668537999999998</v>
      </c>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531" customFormat="true" ht="15" customHeight="true" x14ac:dyDescent="0.2">
      <c r="A157" s="1087"/>
      <c r="B157" s="408" t="s">
        <v>372</v>
      </c>
      <c r="C157" s="151">
        <v>0</v>
      </c>
      <c r="D157" s="150">
        <v>0</v>
      </c>
      <c r="E157" s="150">
        <v>0.22511121580778157</v>
      </c>
      <c r="F157" s="150">
        <v>0.50669589914065727</v>
      </c>
      <c r="G157" s="149">
        <v>0.28031291279550052</v>
      </c>
      <c r="H157" s="148">
        <v>0.32861144165907813</v>
      </c>
      <c r="I157" s="150">
        <v>0.32129495988762236</v>
      </c>
      <c r="J157" s="150">
        <v>0</v>
      </c>
      <c r="K157" s="150">
        <v>0</v>
      </c>
      <c r="L157" s="147">
        <v>0.93927849042231226</v>
      </c>
      <c r="M157" s="151">
        <v>0</v>
      </c>
      <c r="N157" s="150">
        <v>0</v>
      </c>
      <c r="O157" s="150">
        <v>0</v>
      </c>
      <c r="P157" s="150">
        <v>0.39710595303513357</v>
      </c>
      <c r="Q157" s="149">
        <v>0.36721643621735101</v>
      </c>
      <c r="R157" s="148">
        <v>0</v>
      </c>
      <c r="S157" s="150">
        <v>0</v>
      </c>
      <c r="T157" s="150">
        <v>0</v>
      </c>
      <c r="U157" s="150">
        <v>0</v>
      </c>
      <c r="V157" s="150">
        <v>0</v>
      </c>
      <c r="W157" s="150">
        <v>7.628164987687916E-2</v>
      </c>
      <c r="X157" s="150">
        <v>0.90746206014026454</v>
      </c>
      <c r="Y157" s="150">
        <v>0</v>
      </c>
      <c r="Z157" s="150">
        <v>5.5932154585961812E-2</v>
      </c>
      <c r="AA157" s="150">
        <v>0</v>
      </c>
      <c r="AB157" s="147">
        <v>0</v>
      </c>
      <c r="AC157" s="880"/>
      <c r="AD157" s="880"/>
      <c r="AE157" s="880"/>
      <c r="AF157" s="880"/>
      <c r="AG157" s="880"/>
      <c r="AH157" s="880"/>
      <c r="AI157" s="880"/>
      <c r="AJ157" s="880"/>
      <c r="AK157" s="880"/>
      <c r="AL157" s="880"/>
      <c r="AM157" s="880"/>
      <c r="AN157" s="880"/>
      <c r="AO157" s="880"/>
      <c r="AP157" s="880"/>
      <c r="AQ157" s="880"/>
      <c r="AR157" s="880"/>
      <c r="AS157" s="880"/>
      <c r="AT157" s="880"/>
      <c r="AU157" s="880"/>
      <c r="AV157" s="880"/>
      <c r="AW157" s="880"/>
      <c r="AX157" s="880"/>
      <c r="AY157" s="880"/>
      <c r="AZ157" s="376"/>
      <c r="BA157" s="1115"/>
      <c r="BB157" s="622" t="s">
        <v>372</v>
      </c>
      <c r="BC157" s="479">
        <v>0</v>
      </c>
      <c r="BD157" s="464">
        <v>0</v>
      </c>
      <c r="BE157" s="464">
        <v>11.847825</v>
      </c>
      <c r="BF157" s="464">
        <v>26.487859</v>
      </c>
      <c r="BG157" s="483">
        <v>14.730543000000001</v>
      </c>
      <c r="BH157" s="479">
        <v>5.1644600000000001</v>
      </c>
      <c r="BI157" s="464">
        <v>5.0345949999999995</v>
      </c>
      <c r="BJ157" s="464">
        <v>0</v>
      </c>
      <c r="BK157" s="464">
        <v>0</v>
      </c>
      <c r="BL157" s="483">
        <v>14.730543000000001</v>
      </c>
      <c r="BM157" s="479">
        <v>0</v>
      </c>
      <c r="BN157" s="464">
        <v>0</v>
      </c>
      <c r="BO157" s="464">
        <v>0</v>
      </c>
      <c r="BP157" s="464">
        <v>14.728339</v>
      </c>
      <c r="BQ157" s="483">
        <v>13.408289999999999</v>
      </c>
      <c r="BR157" s="479">
        <v>0</v>
      </c>
      <c r="BS157" s="464">
        <v>0</v>
      </c>
      <c r="BT157" s="464">
        <v>0</v>
      </c>
      <c r="BU157" s="464">
        <v>0</v>
      </c>
      <c r="BV157" s="464">
        <v>0</v>
      </c>
      <c r="BW157" s="464">
        <v>1.158922</v>
      </c>
      <c r="BX157" s="464">
        <v>50.746055000000005</v>
      </c>
      <c r="BY157" s="465">
        <v>0</v>
      </c>
      <c r="BZ157" s="465">
        <v>1.1612499999999999</v>
      </c>
      <c r="CA157" s="465">
        <v>0</v>
      </c>
      <c r="CB157" s="465">
        <v>0</v>
      </c>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531" customFormat="true" ht="15" customHeight="true" x14ac:dyDescent="0.2">
      <c r="A158" s="1087"/>
      <c r="B158" s="408" t="s">
        <v>373</v>
      </c>
      <c r="C158" s="151">
        <v>1.039299093181957</v>
      </c>
      <c r="D158" s="150">
        <v>1.2897668084774128</v>
      </c>
      <c r="E158" s="150">
        <v>1.5993219043864015</v>
      </c>
      <c r="F158" s="150">
        <v>4.7077013461696984</v>
      </c>
      <c r="G158" s="149">
        <v>13.373708583788588</v>
      </c>
      <c r="H158" s="148">
        <v>1.0878624617842367</v>
      </c>
      <c r="I158" s="150">
        <v>7.0867822588154983</v>
      </c>
      <c r="J158" s="150">
        <v>13.249175216278392</v>
      </c>
      <c r="K158" s="150">
        <v>20.25117150190864</v>
      </c>
      <c r="L158" s="147">
        <v>7.9329907258646051</v>
      </c>
      <c r="M158" s="151">
        <v>1.1274662088397569</v>
      </c>
      <c r="N158" s="150">
        <v>0.43255196394272999</v>
      </c>
      <c r="O158" s="150">
        <v>1.5817272808883132</v>
      </c>
      <c r="P158" s="150">
        <v>2.931620120787231</v>
      </c>
      <c r="Q158" s="149">
        <v>4.1513123723876388</v>
      </c>
      <c r="R158" s="148">
        <v>4.9767720263033448</v>
      </c>
      <c r="S158" s="150">
        <v>8.9592286846454634</v>
      </c>
      <c r="T158" s="150">
        <v>7.9650118039235442</v>
      </c>
      <c r="U158" s="150">
        <v>6.505950786808774</v>
      </c>
      <c r="V158" s="150">
        <v>9.8645558652276844</v>
      </c>
      <c r="W158" s="150">
        <v>10.197089920898163</v>
      </c>
      <c r="X158" s="150">
        <v>3.1833224382062015</v>
      </c>
      <c r="Y158" s="150">
        <v>5.079044440002118</v>
      </c>
      <c r="Z158" s="150">
        <v>1.6075043797803119</v>
      </c>
      <c r="AA158" s="150">
        <v>1.8437225176960794</v>
      </c>
      <c r="AB158" s="147">
        <v>1.3440525385848379</v>
      </c>
      <c r="AC158" s="880"/>
      <c r="AD158" s="880"/>
      <c r="AE158" s="880"/>
      <c r="AF158" s="880"/>
      <c r="AG158" s="880"/>
      <c r="AH158" s="880"/>
      <c r="AI158" s="880"/>
      <c r="AJ158" s="880"/>
      <c r="AK158" s="880"/>
      <c r="AL158" s="880"/>
      <c r="AM158" s="880"/>
      <c r="AN158" s="880"/>
      <c r="AO158" s="880"/>
      <c r="AP158" s="880"/>
      <c r="AQ158" s="880"/>
      <c r="AR158" s="880"/>
      <c r="AS158" s="880"/>
      <c r="AT158" s="880"/>
      <c r="AU158" s="880"/>
      <c r="AV158" s="880"/>
      <c r="AW158" s="880"/>
      <c r="AX158" s="880"/>
      <c r="AY158" s="880"/>
      <c r="AZ158" s="376"/>
      <c r="BA158" s="1115"/>
      <c r="BB158" s="622" t="s">
        <v>373</v>
      </c>
      <c r="BC158" s="479">
        <v>54.673712000000002</v>
      </c>
      <c r="BD158" s="464">
        <v>68.098708000000002</v>
      </c>
      <c r="BE158" s="464">
        <v>84.173887000000008</v>
      </c>
      <c r="BF158" s="464">
        <v>246.09816200000003</v>
      </c>
      <c r="BG158" s="483">
        <v>702.79313000000013</v>
      </c>
      <c r="BH158" s="479">
        <v>17.096855000000001</v>
      </c>
      <c r="BI158" s="464">
        <v>111.04773800000004</v>
      </c>
      <c r="BJ158" s="464">
        <v>208.41554300000004</v>
      </c>
      <c r="BK158" s="464">
        <v>318.55006300000008</v>
      </c>
      <c r="BL158" s="483">
        <v>124.41172899999998</v>
      </c>
      <c r="BM158" s="479">
        <v>41.780552</v>
      </c>
      <c r="BN158" s="464">
        <v>15.924361000000001</v>
      </c>
      <c r="BO158" s="464">
        <v>58.301152999999999</v>
      </c>
      <c r="BP158" s="464">
        <v>108.73142199999999</v>
      </c>
      <c r="BQ158" s="483">
        <v>151.57818299999997</v>
      </c>
      <c r="BR158" s="479">
        <v>107.534982</v>
      </c>
      <c r="BS158" s="464">
        <v>130.93344599999998</v>
      </c>
      <c r="BT158" s="464">
        <v>131.71228300000001</v>
      </c>
      <c r="BU158" s="464">
        <v>103.62932900000001</v>
      </c>
      <c r="BV158" s="464">
        <v>129.11685999999997</v>
      </c>
      <c r="BW158" s="464">
        <v>154.92103099999997</v>
      </c>
      <c r="BX158" s="464">
        <v>178.01411500000003</v>
      </c>
      <c r="BY158" s="465">
        <v>75.988793999999999</v>
      </c>
      <c r="BZ158" s="465">
        <v>33.374620999999998</v>
      </c>
      <c r="CA158" s="465">
        <v>39.907744999999998</v>
      </c>
      <c r="CB158" s="465">
        <v>70.704392999999996</v>
      </c>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531" customFormat="true" ht="15" customHeight="true" x14ac:dyDescent="0.2">
      <c r="A159" s="1087"/>
      <c r="B159" s="408" t="s">
        <v>374</v>
      </c>
      <c r="C159" s="151">
        <v>10.244019261187427</v>
      </c>
      <c r="D159" s="150">
        <v>9.2990710036646291</v>
      </c>
      <c r="E159" s="150">
        <v>12.410198160665599</v>
      </c>
      <c r="F159" s="150">
        <v>19.919661013129772</v>
      </c>
      <c r="G159" s="149">
        <v>22.612988672134289</v>
      </c>
      <c r="H159" s="148">
        <v>13.613509289756756</v>
      </c>
      <c r="I159" s="150">
        <v>13.847769534841531</v>
      </c>
      <c r="J159" s="150">
        <v>16.400678382703511</v>
      </c>
      <c r="K159" s="150">
        <v>30.538258676646219</v>
      </c>
      <c r="L159" s="147">
        <v>13.608291446930535</v>
      </c>
      <c r="M159" s="151">
        <v>9.8401451467543275</v>
      </c>
      <c r="N159" s="150">
        <v>8.2981177449378496</v>
      </c>
      <c r="O159" s="150">
        <v>9.2599908567119282</v>
      </c>
      <c r="P159" s="150">
        <v>17.108140836896563</v>
      </c>
      <c r="Q159" s="149">
        <v>24.209872782630274</v>
      </c>
      <c r="R159" s="148">
        <v>32.071626314786968</v>
      </c>
      <c r="S159" s="150">
        <v>19.057090624858517</v>
      </c>
      <c r="T159" s="150">
        <v>16.200193080730894</v>
      </c>
      <c r="U159" s="150">
        <v>24.551406985914301</v>
      </c>
      <c r="V159" s="150">
        <v>23.480099776235978</v>
      </c>
      <c r="W159" s="150">
        <v>8.3539452072655944</v>
      </c>
      <c r="X159" s="150">
        <v>10.173417555275226</v>
      </c>
      <c r="Y159" s="150">
        <v>23.513563843210921</v>
      </c>
      <c r="Z159" s="150">
        <v>10.215482766568904</v>
      </c>
      <c r="AA159" s="150">
        <v>19.160545316028589</v>
      </c>
      <c r="AB159" s="147">
        <v>5.7115616408660284</v>
      </c>
      <c r="AC159" s="880"/>
      <c r="AD159" s="880"/>
      <c r="AE159" s="880"/>
      <c r="AF159" s="880"/>
      <c r="AG159" s="880"/>
      <c r="AH159" s="880"/>
      <c r="AI159" s="880"/>
      <c r="AJ159" s="880"/>
      <c r="AK159" s="880"/>
      <c r="AL159" s="880"/>
      <c r="AM159" s="880"/>
      <c r="AN159" s="880"/>
      <c r="AO159" s="880"/>
      <c r="AP159" s="880"/>
      <c r="AQ159" s="880"/>
      <c r="AR159" s="880"/>
      <c r="AS159" s="880"/>
      <c r="AT159" s="880"/>
      <c r="AU159" s="880"/>
      <c r="AV159" s="880"/>
      <c r="AW159" s="880"/>
      <c r="AX159" s="880"/>
      <c r="AY159" s="880"/>
      <c r="AZ159" s="376"/>
      <c r="BA159" s="1115"/>
      <c r="BB159" s="622" t="s">
        <v>374</v>
      </c>
      <c r="BC159" s="479">
        <v>538.90026699999964</v>
      </c>
      <c r="BD159" s="464">
        <v>490.98388699999987</v>
      </c>
      <c r="BE159" s="464">
        <v>653.16095199999938</v>
      </c>
      <c r="BF159" s="464">
        <v>1041.3132870000004</v>
      </c>
      <c r="BG159" s="483">
        <v>1188.3205760000005</v>
      </c>
      <c r="BH159" s="479">
        <v>213.95001900000005</v>
      </c>
      <c r="BI159" s="464">
        <v>216.99036700000013</v>
      </c>
      <c r="BJ159" s="464">
        <v>257.99011900000011</v>
      </c>
      <c r="BK159" s="464">
        <v>480.36550499999998</v>
      </c>
      <c r="BL159" s="483">
        <v>213.41649400000003</v>
      </c>
      <c r="BM159" s="479">
        <v>364.64657899999986</v>
      </c>
      <c r="BN159" s="464">
        <v>305.49444599999993</v>
      </c>
      <c r="BO159" s="464">
        <v>341.31556700000016</v>
      </c>
      <c r="BP159" s="464">
        <v>634.52712299999973</v>
      </c>
      <c r="BQ159" s="483">
        <v>883.98275000000024</v>
      </c>
      <c r="BR159" s="479">
        <v>692.98367299999973</v>
      </c>
      <c r="BS159" s="464">
        <v>278.50729500000023</v>
      </c>
      <c r="BT159" s="464">
        <v>267.89218499999998</v>
      </c>
      <c r="BU159" s="464">
        <v>391.06441399999994</v>
      </c>
      <c r="BV159" s="464">
        <v>307.33028400000012</v>
      </c>
      <c r="BW159" s="464">
        <v>126.91873999999999</v>
      </c>
      <c r="BX159" s="464">
        <v>568.90621599999986</v>
      </c>
      <c r="BY159" s="465">
        <v>351.79203100000007</v>
      </c>
      <c r="BZ159" s="465">
        <v>212.09140699999992</v>
      </c>
      <c r="CA159" s="465">
        <v>414.73385999999999</v>
      </c>
      <c r="CB159" s="465">
        <v>300.45886399999995</v>
      </c>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531" customFormat="true" ht="15" customHeight="true" x14ac:dyDescent="0.2">
      <c r="A160" s="1087"/>
      <c r="B160" s="408" t="s">
        <v>375</v>
      </c>
      <c r="C160" s="151">
        <v>18.514123154709495</v>
      </c>
      <c r="D160" s="150">
        <v>21.14589450429288</v>
      </c>
      <c r="E160" s="150">
        <v>24.213426471523245</v>
      </c>
      <c r="F160" s="150">
        <v>38.626460830627927</v>
      </c>
      <c r="G160" s="149">
        <v>26.668374428053692</v>
      </c>
      <c r="H160" s="148">
        <v>25.527680602725301</v>
      </c>
      <c r="I160" s="150">
        <v>41.872855286924789</v>
      </c>
      <c r="J160" s="150">
        <v>40.073964603334709</v>
      </c>
      <c r="K160" s="150">
        <v>23.595740530077588</v>
      </c>
      <c r="L160" s="147">
        <v>11.683335755313596</v>
      </c>
      <c r="M160" s="151">
        <v>18.086830538728584</v>
      </c>
      <c r="N160" s="150">
        <v>17.905638280363036</v>
      </c>
      <c r="O160" s="150">
        <v>22.375577356004943</v>
      </c>
      <c r="P160" s="150">
        <v>23.682225436748364</v>
      </c>
      <c r="Q160" s="149">
        <v>41.377879586710094</v>
      </c>
      <c r="R160" s="148">
        <v>23.186872221854564</v>
      </c>
      <c r="S160" s="150">
        <v>39.840619961267876</v>
      </c>
      <c r="T160" s="150">
        <v>59.432311294836737</v>
      </c>
      <c r="U160" s="150">
        <v>25.575632711922918</v>
      </c>
      <c r="V160" s="150">
        <v>15.753669250206142</v>
      </c>
      <c r="W160" s="150">
        <v>44.854278542006021</v>
      </c>
      <c r="X160" s="150">
        <v>23.147311691025205</v>
      </c>
      <c r="Y160" s="150">
        <v>38.590579400344332</v>
      </c>
      <c r="Z160" s="150">
        <v>25.733649897881016</v>
      </c>
      <c r="AA160" s="150">
        <v>12.311267682515172</v>
      </c>
      <c r="AB160" s="147">
        <v>14.292504479455467</v>
      </c>
      <c r="AC160" s="880"/>
      <c r="AD160" s="880"/>
      <c r="AE160" s="880"/>
      <c r="AF160" s="880"/>
      <c r="AG160" s="880"/>
      <c r="AH160" s="880"/>
      <c r="AI160" s="880"/>
      <c r="AJ160" s="880"/>
      <c r="AK160" s="880"/>
      <c r="AL160" s="880"/>
      <c r="AM160" s="880"/>
      <c r="AN160" s="880"/>
      <c r="AO160" s="880"/>
      <c r="AP160" s="880"/>
      <c r="AQ160" s="880"/>
      <c r="AR160" s="880"/>
      <c r="AS160" s="880"/>
      <c r="AT160" s="880"/>
      <c r="AU160" s="880"/>
      <c r="AV160" s="880"/>
      <c r="AW160" s="880"/>
      <c r="AX160" s="880"/>
      <c r="AY160" s="880"/>
      <c r="AZ160" s="376"/>
      <c r="BA160" s="1115"/>
      <c r="BB160" s="622" t="s">
        <v>375</v>
      </c>
      <c r="BC160" s="479">
        <v>973.96008900000015</v>
      </c>
      <c r="BD160" s="464">
        <v>1116.4871710000002</v>
      </c>
      <c r="BE160" s="464">
        <v>1274.3764830000011</v>
      </c>
      <c r="BF160" s="464">
        <v>2019.2234629999975</v>
      </c>
      <c r="BG160" s="483">
        <v>1401.4325360000007</v>
      </c>
      <c r="BH160" s="479">
        <v>401.19322900000003</v>
      </c>
      <c r="BI160" s="464">
        <v>656.13499799999977</v>
      </c>
      <c r="BJ160" s="464">
        <v>630.38166200000023</v>
      </c>
      <c r="BK160" s="464">
        <v>371.15999100000016</v>
      </c>
      <c r="BL160" s="483">
        <v>183.22774500000003</v>
      </c>
      <c r="BM160" s="479">
        <v>670.24426799999958</v>
      </c>
      <c r="BN160" s="464">
        <v>659.194436</v>
      </c>
      <c r="BO160" s="464">
        <v>824.74518500000045</v>
      </c>
      <c r="BP160" s="464">
        <v>878.35460999999987</v>
      </c>
      <c r="BQ160" s="483">
        <v>1510.8436180000006</v>
      </c>
      <c r="BR160" s="479">
        <v>501.00745499999977</v>
      </c>
      <c r="BS160" s="464">
        <v>582.24539700000025</v>
      </c>
      <c r="BT160" s="464">
        <v>982.793949</v>
      </c>
      <c r="BU160" s="464">
        <v>407.37868200000025</v>
      </c>
      <c r="BV160" s="464">
        <v>206.19927900000013</v>
      </c>
      <c r="BW160" s="464">
        <v>681.45629100000031</v>
      </c>
      <c r="BX160" s="464">
        <v>1294.4174790000006</v>
      </c>
      <c r="BY160" s="465">
        <v>577.36285299999975</v>
      </c>
      <c r="BZ160" s="465">
        <v>534.27587700000015</v>
      </c>
      <c r="CA160" s="465">
        <v>266.47986700000001</v>
      </c>
      <c r="CB160" s="465">
        <v>751.86261300000012</v>
      </c>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531" customFormat="true" ht="15" customHeight="true" x14ac:dyDescent="0.2">
      <c r="A161" s="1087"/>
      <c r="B161" s="408" t="s">
        <v>20</v>
      </c>
      <c r="C161" s="151">
        <v>65.002284050188379</v>
      </c>
      <c r="D161" s="150">
        <v>59.638442295875564</v>
      </c>
      <c r="E161" s="150">
        <v>49.23844090935858</v>
      </c>
      <c r="F161" s="150">
        <v>23.405925393222741</v>
      </c>
      <c r="G161" s="149">
        <v>3.9224210207196033</v>
      </c>
      <c r="H161" s="148">
        <v>42.850399096198998</v>
      </c>
      <c r="I161" s="150">
        <v>22.683437824998109</v>
      </c>
      <c r="J161" s="150">
        <v>6.8865487356403516</v>
      </c>
      <c r="K161" s="150">
        <v>3.0071848955368714</v>
      </c>
      <c r="L161" s="147">
        <v>1.147169631106818</v>
      </c>
      <c r="M161" s="151">
        <v>67.015003525963664</v>
      </c>
      <c r="N161" s="150">
        <v>68.04558837671064</v>
      </c>
      <c r="O161" s="150">
        <v>55.423287772503315</v>
      </c>
      <c r="P161" s="150">
        <v>44.641000506493626</v>
      </c>
      <c r="Q161" s="149">
        <v>19.171691481137152</v>
      </c>
      <c r="R161" s="148">
        <v>28.589641241441083</v>
      </c>
      <c r="S161" s="150">
        <v>20.333248218909365</v>
      </c>
      <c r="T161" s="150">
        <v>12.82041964121683</v>
      </c>
      <c r="U161" s="150">
        <v>36.676782678910556</v>
      </c>
      <c r="V161" s="150">
        <v>0</v>
      </c>
      <c r="W161" s="150">
        <v>7.0625574606422106</v>
      </c>
      <c r="X161" s="150">
        <v>43.581556890905411</v>
      </c>
      <c r="Y161" s="150">
        <v>2.0818768780171801</v>
      </c>
      <c r="Z161" s="150">
        <v>50.358056629430827</v>
      </c>
      <c r="AA161" s="150">
        <v>60.150366270929865</v>
      </c>
      <c r="AB161" s="147">
        <v>75.189751537130377</v>
      </c>
      <c r="AC161" s="880"/>
      <c r="AD161" s="880"/>
      <c r="AE161" s="880"/>
      <c r="AF161" s="880"/>
      <c r="AG161" s="880"/>
      <c r="AH161" s="880"/>
      <c r="AI161" s="880"/>
      <c r="AJ161" s="880"/>
      <c r="AK161" s="880"/>
      <c r="AL161" s="880"/>
      <c r="AM161" s="880"/>
      <c r="AN161" s="880"/>
      <c r="AO161" s="880"/>
      <c r="AP161" s="880"/>
      <c r="AQ161" s="880"/>
      <c r="AR161" s="880"/>
      <c r="AS161" s="880"/>
      <c r="AT161" s="880"/>
      <c r="AU161" s="880"/>
      <c r="AV161" s="880"/>
      <c r="AW161" s="880"/>
      <c r="AX161" s="880"/>
      <c r="AY161" s="880"/>
      <c r="AZ161" s="376"/>
      <c r="BA161" s="1115"/>
      <c r="BB161" s="622" t="s">
        <v>20</v>
      </c>
      <c r="BC161" s="479">
        <v>3419.5316640000046</v>
      </c>
      <c r="BD161" s="464">
        <v>3148.864461999995</v>
      </c>
      <c r="BE161" s="464">
        <v>2591.4676399999958</v>
      </c>
      <c r="BF161" s="464">
        <v>1223.5600340000005</v>
      </c>
      <c r="BG161" s="483">
        <v>206.12461599999992</v>
      </c>
      <c r="BH161" s="479">
        <v>673.43720899999983</v>
      </c>
      <c r="BI161" s="464">
        <v>355.44262099999997</v>
      </c>
      <c r="BJ161" s="464">
        <v>108.32853900000003</v>
      </c>
      <c r="BK161" s="464">
        <v>47.302889999999991</v>
      </c>
      <c r="BL161" s="483">
        <v>17.990863999999998</v>
      </c>
      <c r="BM161" s="479">
        <v>2483.3771670000015</v>
      </c>
      <c r="BN161" s="464">
        <v>2505.0921139999978</v>
      </c>
      <c r="BO161" s="464">
        <v>2042.8563250000018</v>
      </c>
      <c r="BP161" s="464">
        <v>1655.6986459999989</v>
      </c>
      <c r="BQ161" s="483">
        <v>700.02204100000017</v>
      </c>
      <c r="BR161" s="479">
        <v>617.74711400000024</v>
      </c>
      <c r="BS161" s="464">
        <v>297.15752899999984</v>
      </c>
      <c r="BT161" s="464">
        <v>212.00304299999988</v>
      </c>
      <c r="BU161" s="464">
        <v>584.20214100000055</v>
      </c>
      <c r="BV161" s="464">
        <v>0</v>
      </c>
      <c r="BW161" s="464">
        <v>107.29911099999998</v>
      </c>
      <c r="BX161" s="464">
        <v>2437.1179580000003</v>
      </c>
      <c r="BY161" s="465">
        <v>31.147456000000005</v>
      </c>
      <c r="BZ161" s="465">
        <v>1045.5219130000005</v>
      </c>
      <c r="CA161" s="465">
        <v>1301.9667849999998</v>
      </c>
      <c r="CB161" s="465">
        <v>3955.3853660000013</v>
      </c>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531" customFormat="true" ht="15" customHeight="true" x14ac:dyDescent="0.2">
      <c r="A162" s="1087"/>
      <c r="B162" s="408" t="s">
        <v>376</v>
      </c>
      <c r="C162" s="151">
        <v>0</v>
      </c>
      <c r="D162" s="150">
        <v>0</v>
      </c>
      <c r="E162" s="150">
        <v>0</v>
      </c>
      <c r="F162" s="150">
        <v>0.15713284346730205</v>
      </c>
      <c r="G162" s="149">
        <v>1.6016694929742593E-2</v>
      </c>
      <c r="H162" s="148">
        <v>0</v>
      </c>
      <c r="I162" s="150">
        <v>0.13441305607597612</v>
      </c>
      <c r="J162" s="150">
        <v>5.3506592565233206E-2</v>
      </c>
      <c r="K162" s="150">
        <v>0</v>
      </c>
      <c r="L162" s="147">
        <v>0</v>
      </c>
      <c r="M162" s="151">
        <v>0</v>
      </c>
      <c r="N162" s="150">
        <v>0</v>
      </c>
      <c r="O162" s="150">
        <v>0</v>
      </c>
      <c r="P162" s="150">
        <v>0</v>
      </c>
      <c r="Q162" s="149">
        <v>0.16728170889650673</v>
      </c>
      <c r="R162" s="148">
        <v>0</v>
      </c>
      <c r="S162" s="150">
        <v>0</v>
      </c>
      <c r="T162" s="150">
        <v>0.12736855712663803</v>
      </c>
      <c r="U162" s="150">
        <v>0</v>
      </c>
      <c r="V162" s="150">
        <v>0</v>
      </c>
      <c r="W162" s="150">
        <v>8.5910963988387976E-2</v>
      </c>
      <c r="X162" s="150">
        <v>0</v>
      </c>
      <c r="Y162" s="150">
        <v>0</v>
      </c>
      <c r="Z162" s="150">
        <v>0.27186885183100229</v>
      </c>
      <c r="AA162" s="150">
        <v>0</v>
      </c>
      <c r="AB162" s="147">
        <v>0</v>
      </c>
      <c r="AC162" s="880"/>
      <c r="AD162" s="880"/>
      <c r="AE162" s="880"/>
      <c r="AF162" s="880"/>
      <c r="AG162" s="880"/>
      <c r="AH162" s="880"/>
      <c r="AI162" s="880"/>
      <c r="AJ162" s="880"/>
      <c r="AK162" s="880"/>
      <c r="AL162" s="880"/>
      <c r="AM162" s="880"/>
      <c r="AN162" s="880"/>
      <c r="AO162" s="880"/>
      <c r="AP162" s="880"/>
      <c r="AQ162" s="880"/>
      <c r="AR162" s="880"/>
      <c r="AS162" s="880"/>
      <c r="AT162" s="880"/>
      <c r="AU162" s="880"/>
      <c r="AV162" s="880"/>
      <c r="AW162" s="880"/>
      <c r="AX162" s="880"/>
      <c r="AY162" s="880"/>
      <c r="AZ162" s="376"/>
      <c r="BA162" s="1115"/>
      <c r="BB162" s="622" t="s">
        <v>376</v>
      </c>
      <c r="BC162" s="479">
        <v>0</v>
      </c>
      <c r="BD162" s="464">
        <v>0</v>
      </c>
      <c r="BE162" s="464">
        <v>0</v>
      </c>
      <c r="BF162" s="464">
        <v>8.2142219999999995</v>
      </c>
      <c r="BG162" s="483">
        <v>0.84168299999999996</v>
      </c>
      <c r="BH162" s="479">
        <v>0</v>
      </c>
      <c r="BI162" s="464">
        <v>2.1062120000000002</v>
      </c>
      <c r="BJ162" s="464">
        <v>0.84168299999999996</v>
      </c>
      <c r="BK162" s="464">
        <v>0</v>
      </c>
      <c r="BL162" s="483">
        <v>0</v>
      </c>
      <c r="BM162" s="479">
        <v>0</v>
      </c>
      <c r="BN162" s="464">
        <v>0</v>
      </c>
      <c r="BO162" s="464">
        <v>0</v>
      </c>
      <c r="BP162" s="464">
        <v>0</v>
      </c>
      <c r="BQ162" s="483">
        <v>6.1080100000000002</v>
      </c>
      <c r="BR162" s="479">
        <v>0</v>
      </c>
      <c r="BS162" s="464">
        <v>0</v>
      </c>
      <c r="BT162" s="464">
        <v>2.1062120000000002</v>
      </c>
      <c r="BU162" s="464">
        <v>0</v>
      </c>
      <c r="BV162" s="464">
        <v>0</v>
      </c>
      <c r="BW162" s="464">
        <v>1.3052169999999998</v>
      </c>
      <c r="BX162" s="464">
        <v>0</v>
      </c>
      <c r="BY162" s="465">
        <v>0</v>
      </c>
      <c r="BZ162" s="465">
        <v>5.644476</v>
      </c>
      <c r="CA162" s="465">
        <v>0</v>
      </c>
      <c r="CB162" s="465">
        <v>0</v>
      </c>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531" customFormat="true" ht="15" customHeight="true" x14ac:dyDescent="0.2">
      <c r="A163" s="1087"/>
      <c r="B163" s="408" t="s">
        <v>377</v>
      </c>
      <c r="C163" s="151">
        <v>0</v>
      </c>
      <c r="D163" s="150">
        <v>0</v>
      </c>
      <c r="E163" s="150">
        <v>0</v>
      </c>
      <c r="F163" s="150">
        <v>0</v>
      </c>
      <c r="G163" s="149">
        <v>0.15074954378918773</v>
      </c>
      <c r="H163" s="148">
        <v>0</v>
      </c>
      <c r="I163" s="150">
        <v>0</v>
      </c>
      <c r="J163" s="150">
        <v>0</v>
      </c>
      <c r="K163" s="150">
        <v>0.32375656862081853</v>
      </c>
      <c r="L163" s="147">
        <v>0.18040528161145744</v>
      </c>
      <c r="M163" s="151">
        <v>0</v>
      </c>
      <c r="N163" s="150">
        <v>0</v>
      </c>
      <c r="O163" s="150">
        <v>0</v>
      </c>
      <c r="P163" s="150">
        <v>0</v>
      </c>
      <c r="Q163" s="149">
        <v>0</v>
      </c>
      <c r="R163" s="148">
        <v>0.36663138456281669</v>
      </c>
      <c r="S163" s="150">
        <v>0</v>
      </c>
      <c r="T163" s="150">
        <v>0</v>
      </c>
      <c r="U163" s="150">
        <v>0</v>
      </c>
      <c r="V163" s="150">
        <v>0</v>
      </c>
      <c r="W163" s="150">
        <v>0</v>
      </c>
      <c r="X163" s="150">
        <v>0</v>
      </c>
      <c r="Y163" s="150">
        <v>0</v>
      </c>
      <c r="Z163" s="150">
        <v>0</v>
      </c>
      <c r="AA163" s="150">
        <v>0</v>
      </c>
      <c r="AB163" s="147">
        <v>0</v>
      </c>
      <c r="AC163" s="880"/>
      <c r="AD163" s="880"/>
      <c r="AE163" s="880"/>
      <c r="AF163" s="880"/>
      <c r="AG163" s="880"/>
      <c r="AH163" s="880"/>
      <c r="AI163" s="880"/>
      <c r="AJ163" s="880"/>
      <c r="AK163" s="880"/>
      <c r="AL163" s="880"/>
      <c r="AM163" s="880"/>
      <c r="AN163" s="880"/>
      <c r="AO163" s="880"/>
      <c r="AP163" s="880"/>
      <c r="AQ163" s="880"/>
      <c r="AR163" s="880"/>
      <c r="AS163" s="880"/>
      <c r="AT163" s="880"/>
      <c r="AU163" s="880"/>
      <c r="AV163" s="880"/>
      <c r="AW163" s="880"/>
      <c r="AX163" s="880"/>
      <c r="AY163" s="880"/>
      <c r="AZ163" s="376"/>
      <c r="BA163" s="1115"/>
      <c r="BB163" s="622" t="s">
        <v>377</v>
      </c>
      <c r="BC163" s="479">
        <v>0</v>
      </c>
      <c r="BD163" s="464">
        <v>0</v>
      </c>
      <c r="BE163" s="464">
        <v>0</v>
      </c>
      <c r="BF163" s="464">
        <v>0</v>
      </c>
      <c r="BG163" s="483">
        <v>7.9219419999999996</v>
      </c>
      <c r="BH163" s="479">
        <v>0</v>
      </c>
      <c r="BI163" s="464">
        <v>0</v>
      </c>
      <c r="BJ163" s="464">
        <v>0</v>
      </c>
      <c r="BK163" s="464">
        <v>5.0926770000000001</v>
      </c>
      <c r="BL163" s="483">
        <v>2.8292649999999999</v>
      </c>
      <c r="BM163" s="479">
        <v>0</v>
      </c>
      <c r="BN163" s="464">
        <v>0</v>
      </c>
      <c r="BO163" s="464">
        <v>0</v>
      </c>
      <c r="BP163" s="464">
        <v>0</v>
      </c>
      <c r="BQ163" s="483">
        <v>0</v>
      </c>
      <c r="BR163" s="479">
        <v>7.9219419999999996</v>
      </c>
      <c r="BS163" s="464">
        <v>0</v>
      </c>
      <c r="BT163" s="464">
        <v>0</v>
      </c>
      <c r="BU163" s="464">
        <v>0</v>
      </c>
      <c r="BV163" s="464">
        <v>0</v>
      </c>
      <c r="BW163" s="464">
        <v>0</v>
      </c>
      <c r="BX163" s="464">
        <v>0</v>
      </c>
      <c r="BY163" s="465">
        <v>0</v>
      </c>
      <c r="BZ163" s="465">
        <v>0</v>
      </c>
      <c r="CA163" s="465">
        <v>0</v>
      </c>
      <c r="CB163" s="465">
        <v>0</v>
      </c>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531" customFormat="true" ht="15" customHeight="true" x14ac:dyDescent="0.2">
      <c r="A164" s="1087"/>
      <c r="B164" s="408" t="s">
        <v>378</v>
      </c>
      <c r="C164" s="151">
        <v>6.2422030653348566E-2</v>
      </c>
      <c r="D164" s="150">
        <v>0.21823651013925949</v>
      </c>
      <c r="E164" s="150">
        <v>0.65421409204903502</v>
      </c>
      <c r="F164" s="150">
        <v>0.56495594612658406</v>
      </c>
      <c r="G164" s="149">
        <v>0.7079992170983378</v>
      </c>
      <c r="H164" s="148">
        <v>0</v>
      </c>
      <c r="I164" s="150">
        <v>0</v>
      </c>
      <c r="J164" s="150">
        <v>0.8883427575908136</v>
      </c>
      <c r="K164" s="150">
        <v>0.55074580526674355</v>
      </c>
      <c r="L164" s="147">
        <v>0.18939096965763488</v>
      </c>
      <c r="M164" s="151">
        <v>8.8614596853357541E-2</v>
      </c>
      <c r="N164" s="150">
        <v>0.31299064565705975</v>
      </c>
      <c r="O164" s="150">
        <v>0.34722367275079868</v>
      </c>
      <c r="P164" s="150">
        <v>0.58328463738639713</v>
      </c>
      <c r="Q164" s="149">
        <v>1.1264827689943457</v>
      </c>
      <c r="R164" s="148">
        <v>0</v>
      </c>
      <c r="S164" s="150">
        <v>0</v>
      </c>
      <c r="T164" s="150">
        <v>2.2022038959856709</v>
      </c>
      <c r="U164" s="150">
        <v>0.11486784708016917</v>
      </c>
      <c r="V164" s="150">
        <v>0.22692284901535834</v>
      </c>
      <c r="W164" s="150">
        <v>0.96530735941625867</v>
      </c>
      <c r="X164" s="150">
        <v>0</v>
      </c>
      <c r="Y164" s="150">
        <v>0</v>
      </c>
      <c r="Z164" s="150">
        <v>0.16082441532677488</v>
      </c>
      <c r="AA164" s="150">
        <v>0</v>
      </c>
      <c r="AB164" s="147">
        <v>1.0789129976812439</v>
      </c>
      <c r="AC164" s="880"/>
      <c r="AD164" s="880"/>
      <c r="AE164" s="880"/>
      <c r="AF164" s="880"/>
      <c r="AG164" s="880"/>
      <c r="AH164" s="880"/>
      <c r="AI164" s="880"/>
      <c r="AJ164" s="880"/>
      <c r="AK164" s="880"/>
      <c r="AL164" s="880"/>
      <c r="AM164" s="880"/>
      <c r="AN164" s="880"/>
      <c r="AO164" s="880"/>
      <c r="AP164" s="880"/>
      <c r="AQ164" s="880"/>
      <c r="AR164" s="880"/>
      <c r="AS164" s="880"/>
      <c r="AT164" s="880"/>
      <c r="AU164" s="880"/>
      <c r="AV164" s="880"/>
      <c r="AW164" s="880"/>
      <c r="AX164" s="880"/>
      <c r="AY164" s="880"/>
      <c r="AZ164" s="376"/>
      <c r="BA164" s="1115"/>
      <c r="BB164" s="622" t="s">
        <v>378</v>
      </c>
      <c r="BC164" s="479">
        <v>3.2837939999999999</v>
      </c>
      <c r="BD164" s="464">
        <v>11.522722</v>
      </c>
      <c r="BE164" s="464">
        <v>34.431931999999996</v>
      </c>
      <c r="BF164" s="464">
        <v>29.533441000000003</v>
      </c>
      <c r="BG164" s="483">
        <v>37.205609999999993</v>
      </c>
      <c r="BH164" s="479">
        <v>0</v>
      </c>
      <c r="BI164" s="464">
        <v>0</v>
      </c>
      <c r="BJ164" s="464">
        <v>13.974035000000001</v>
      </c>
      <c r="BK164" s="464">
        <v>8.6632079999999991</v>
      </c>
      <c r="BL164" s="483">
        <v>2.970186</v>
      </c>
      <c r="BM164" s="479">
        <v>3.2837939999999999</v>
      </c>
      <c r="BN164" s="464">
        <v>11.522722</v>
      </c>
      <c r="BO164" s="464">
        <v>12.798375999999999</v>
      </c>
      <c r="BP164" s="464">
        <v>21.633555999999999</v>
      </c>
      <c r="BQ164" s="483">
        <v>41.131622000000007</v>
      </c>
      <c r="BR164" s="479">
        <v>0</v>
      </c>
      <c r="BS164" s="464">
        <v>0</v>
      </c>
      <c r="BT164" s="464">
        <v>36.416431000000003</v>
      </c>
      <c r="BU164" s="464">
        <v>1.8296600000000001</v>
      </c>
      <c r="BV164" s="464">
        <v>2.970186</v>
      </c>
      <c r="BW164" s="464">
        <v>14.665597</v>
      </c>
      <c r="BX164" s="464">
        <v>0</v>
      </c>
      <c r="BY164" s="465">
        <v>0</v>
      </c>
      <c r="BZ164" s="465">
        <v>3.3389980000000001</v>
      </c>
      <c r="CA164" s="465">
        <v>0</v>
      </c>
      <c r="CB164" s="465">
        <v>56.756627000000002</v>
      </c>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531" customFormat="true" ht="15" customHeight="true" x14ac:dyDescent="0.2">
      <c r="A165" s="1088"/>
      <c r="B165" s="409" t="s">
        <v>252</v>
      </c>
      <c r="C165" s="151">
        <v>0.34819750183337705</v>
      </c>
      <c r="D165" s="150">
        <v>0.51560317357041896</v>
      </c>
      <c r="E165" s="150">
        <v>0.47926555142235205</v>
      </c>
      <c r="F165" s="150">
        <v>2.7087092914936908</v>
      </c>
      <c r="G165" s="149">
        <v>1.4999499512417351</v>
      </c>
      <c r="H165" s="148">
        <v>0.82696019980229318</v>
      </c>
      <c r="I165" s="150">
        <v>1.6148456052921156</v>
      </c>
      <c r="J165" s="150">
        <v>1.6519031672736586</v>
      </c>
      <c r="K165" s="150">
        <v>0.25036259952212309</v>
      </c>
      <c r="L165" s="147">
        <v>0.80914469049150028</v>
      </c>
      <c r="M165" s="151">
        <v>8.9662414158955595E-2</v>
      </c>
      <c r="N165" s="150">
        <v>0.9460138667257374</v>
      </c>
      <c r="O165" s="150">
        <v>4.7243767343869827E-2</v>
      </c>
      <c r="P165" s="150">
        <v>1.4302909529858041</v>
      </c>
      <c r="Q165" s="149">
        <v>3.2134594962503482</v>
      </c>
      <c r="R165" s="148">
        <v>4.3791173507494596</v>
      </c>
      <c r="S165" s="150">
        <v>10.469860153795466</v>
      </c>
      <c r="T165" s="150">
        <v>0.2892596503449818</v>
      </c>
      <c r="U165" s="150">
        <v>0</v>
      </c>
      <c r="V165" s="150">
        <v>0</v>
      </c>
      <c r="W165" s="150">
        <v>0.48018449569690486</v>
      </c>
      <c r="X165" s="150">
        <v>0.12680142139863351</v>
      </c>
      <c r="Y165" s="150">
        <v>0</v>
      </c>
      <c r="Z165" s="150">
        <v>0.51183987887377969</v>
      </c>
      <c r="AA165" s="150">
        <v>0.22813666346280337</v>
      </c>
      <c r="AB165" s="147">
        <v>0.16769625447385328</v>
      </c>
      <c r="AC165" s="880"/>
      <c r="AD165" s="880"/>
      <c r="AE165" s="880"/>
      <c r="AF165" s="880"/>
      <c r="AG165" s="880"/>
      <c r="AH165" s="880"/>
      <c r="AI165" s="880"/>
      <c r="AJ165" s="880"/>
      <c r="AK165" s="880"/>
      <c r="AL165" s="880"/>
      <c r="AM165" s="880"/>
      <c r="AN165" s="880"/>
      <c r="AO165" s="880"/>
      <c r="AP165" s="880"/>
      <c r="AQ165" s="880"/>
      <c r="AR165" s="880"/>
      <c r="AS165" s="880"/>
      <c r="AT165" s="880"/>
      <c r="AU165" s="880"/>
      <c r="AV165" s="880"/>
      <c r="AW165" s="880"/>
      <c r="AX165" s="880"/>
      <c r="AY165" s="880"/>
      <c r="AZ165" s="376"/>
      <c r="BA165" s="1115"/>
      <c r="BB165" s="622" t="s">
        <v>252</v>
      </c>
      <c r="BC165" s="479">
        <v>18.317392999999999</v>
      </c>
      <c r="BD165" s="464">
        <v>27.223456000000002</v>
      </c>
      <c r="BE165" s="464">
        <v>25.224218</v>
      </c>
      <c r="BF165" s="464">
        <v>141.59954700000003</v>
      </c>
      <c r="BG165" s="483">
        <v>78.822901999999999</v>
      </c>
      <c r="BH165" s="479">
        <v>12.996513</v>
      </c>
      <c r="BI165" s="464">
        <v>25.304142999999993</v>
      </c>
      <c r="BJ165" s="464">
        <v>25.985187</v>
      </c>
      <c r="BK165" s="464">
        <v>3.9381930000000001</v>
      </c>
      <c r="BL165" s="483">
        <v>12.689677</v>
      </c>
      <c r="BM165" s="479">
        <v>3.3226230000000001</v>
      </c>
      <c r="BN165" s="464">
        <v>34.827414000000005</v>
      </c>
      <c r="BO165" s="464">
        <v>1.741366</v>
      </c>
      <c r="BP165" s="464">
        <v>53.048335999999999</v>
      </c>
      <c r="BQ165" s="483">
        <v>117.33406399999998</v>
      </c>
      <c r="BR165" s="479">
        <v>94.621232999999989</v>
      </c>
      <c r="BS165" s="464">
        <v>153.01036700000003</v>
      </c>
      <c r="BT165" s="464">
        <v>4.7833009999999998</v>
      </c>
      <c r="BU165" s="464">
        <v>0</v>
      </c>
      <c r="BV165" s="464">
        <v>0</v>
      </c>
      <c r="BW165" s="464">
        <v>7.2952850000000007</v>
      </c>
      <c r="BX165" s="464">
        <v>7.0908440000000006</v>
      </c>
      <c r="BY165" s="465">
        <v>0</v>
      </c>
      <c r="BZ165" s="465">
        <v>10.626697</v>
      </c>
      <c r="CA165" s="465">
        <v>4.9380639999999998</v>
      </c>
      <c r="CB165" s="465">
        <v>8.8217250000000007</v>
      </c>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402" customFormat="true" ht="15" customHeight="true" x14ac:dyDescent="0.2">
      <c r="A166" s="66"/>
      <c r="B166" s="57"/>
      <c r="C166" s="132"/>
      <c r="D166" s="139"/>
      <c r="E166" s="139"/>
      <c r="F166" s="139"/>
      <c r="G166" s="138"/>
      <c r="H166" s="131"/>
      <c r="I166" s="139"/>
      <c r="J166" s="139"/>
      <c r="K166" s="139"/>
      <c r="L166" s="130"/>
      <c r="M166" s="132"/>
      <c r="N166" s="139"/>
      <c r="O166" s="139"/>
      <c r="P166" s="139"/>
      <c r="Q166" s="138"/>
      <c r="R166" s="131"/>
      <c r="S166" s="139"/>
      <c r="T166" s="139"/>
      <c r="U166" s="139"/>
      <c r="V166" s="139"/>
      <c r="W166" s="139"/>
      <c r="X166" s="139"/>
      <c r="Y166" s="139"/>
      <c r="Z166" s="139"/>
      <c r="AA166" s="139"/>
      <c r="AB166" s="130"/>
      <c r="AC166" s="880"/>
      <c r="AD166" s="880"/>
      <c r="AE166" s="880"/>
      <c r="AF166" s="880"/>
      <c r="AG166" s="880"/>
      <c r="AH166" s="880"/>
      <c r="AI166" s="880"/>
      <c r="AJ166" s="880"/>
      <c r="AK166" s="880"/>
      <c r="AL166" s="880"/>
      <c r="AM166" s="880"/>
      <c r="AN166" s="880"/>
      <c r="AO166" s="880"/>
      <c r="AP166" s="880"/>
      <c r="AQ166" s="880"/>
      <c r="AR166" s="880"/>
      <c r="AS166" s="880"/>
      <c r="AT166" s="880"/>
      <c r="AU166" s="880"/>
      <c r="AV166" s="880"/>
      <c r="AW166" s="880"/>
      <c r="AX166" s="880"/>
      <c r="AY166" s="880"/>
      <c r="AZ166" s="376"/>
      <c r="BA166" s="1117"/>
      <c r="BB166" s="622" t="s">
        <v>187</v>
      </c>
      <c r="BC166" s="479">
        <v>5260.633090000003</v>
      </c>
      <c r="BD166" s="464">
        <v>5279.9240569999974</v>
      </c>
      <c r="BE166" s="464">
        <v>5263.0984900000039</v>
      </c>
      <c r="BF166" s="464">
        <v>5227.5653000000002</v>
      </c>
      <c r="BG166" s="483">
        <v>5255.0354720000078</v>
      </c>
      <c r="BH166" s="479">
        <v>1571.6007859999988</v>
      </c>
      <c r="BI166" s="464">
        <v>1566.9698029999984</v>
      </c>
      <c r="BJ166" s="464">
        <v>1573.0454129999998</v>
      </c>
      <c r="BK166" s="464">
        <v>1572.9957300000015</v>
      </c>
      <c r="BL166" s="483">
        <v>1568.2827990000017</v>
      </c>
      <c r="BM166" s="479">
        <v>3705.7032550000022</v>
      </c>
      <c r="BN166" s="464">
        <v>3681.4908559999953</v>
      </c>
      <c r="BO166" s="464">
        <v>3685.916889999995</v>
      </c>
      <c r="BP166" s="464">
        <v>3708.9192159999993</v>
      </c>
      <c r="BQ166" s="483">
        <v>3651.3316609999974</v>
      </c>
      <c r="BR166" s="479">
        <v>2160.7375510000006</v>
      </c>
      <c r="BS166" s="464">
        <v>1461.4365880000003</v>
      </c>
      <c r="BT166" s="464">
        <v>1653.635753999999</v>
      </c>
      <c r="BU166" s="464">
        <v>1592.8391160000015</v>
      </c>
      <c r="BV166" s="464">
        <v>1308.8968400000015</v>
      </c>
      <c r="BW166" s="464">
        <v>1519.2670869999986</v>
      </c>
      <c r="BX166" s="464">
        <v>5592.085578999996</v>
      </c>
      <c r="BY166" s="465">
        <v>1496.1238260000007</v>
      </c>
      <c r="BZ166" s="465">
        <v>2076.1760539999964</v>
      </c>
      <c r="CA166" s="465">
        <v>2164.5201279999997</v>
      </c>
      <c r="CB166" s="465">
        <v>5260.5378859999873</v>
      </c>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402" customFormat="true" ht="15" customHeight="true" x14ac:dyDescent="0.2">
      <c r="A167" s="196"/>
      <c r="B167" s="56"/>
      <c r="C167" s="132"/>
      <c r="D167" s="139"/>
      <c r="E167" s="139"/>
      <c r="F167" s="139"/>
      <c r="G167" s="138"/>
      <c r="H167" s="131"/>
      <c r="I167" s="139"/>
      <c r="J167" s="139"/>
      <c r="K167" s="139"/>
      <c r="L167" s="130"/>
      <c r="M167" s="132"/>
      <c r="N167" s="139"/>
      <c r="O167" s="139"/>
      <c r="P167" s="139"/>
      <c r="Q167" s="138"/>
      <c r="R167" s="131"/>
      <c r="S167" s="139"/>
      <c r="T167" s="139"/>
      <c r="U167" s="139"/>
      <c r="V167" s="139"/>
      <c r="W167" s="139"/>
      <c r="X167" s="139"/>
      <c r="Y167" s="139"/>
      <c r="Z167" s="139"/>
      <c r="AA167" s="139"/>
      <c r="AB167" s="130"/>
      <c r="AC167" s="880"/>
      <c r="AD167" s="880"/>
      <c r="AE167" s="880"/>
      <c r="AF167" s="880"/>
      <c r="AG167" s="880"/>
      <c r="AH167" s="880"/>
      <c r="AI167" s="880"/>
      <c r="AJ167" s="880"/>
      <c r="AK167" s="880"/>
      <c r="AL167" s="880"/>
      <c r="AM167" s="880"/>
      <c r="AN167" s="880"/>
      <c r="AO167" s="880"/>
      <c r="AP167" s="880"/>
      <c r="AQ167" s="880"/>
      <c r="AR167" s="880"/>
      <c r="AS167" s="880"/>
      <c r="AT167" s="880"/>
      <c r="AU167" s="880"/>
      <c r="AV167" s="880"/>
      <c r="AW167" s="880"/>
      <c r="AX167" s="880"/>
      <c r="AY167" s="880"/>
      <c r="AZ167" s="376"/>
      <c r="BA167" s="926"/>
      <c r="BB167" s="622"/>
      <c r="BC167" s="479"/>
      <c r="BD167" s="464"/>
      <c r="BE167" s="464"/>
      <c r="BF167" s="464"/>
      <c r="BG167" s="483"/>
      <c r="BH167" s="479"/>
      <c r="BI167" s="464"/>
      <c r="BJ167" s="464"/>
      <c r="BK167" s="464"/>
      <c r="BL167" s="483"/>
      <c r="BM167" s="479"/>
      <c r="BN167" s="464"/>
      <c r="BO167" s="464"/>
      <c r="BP167" s="464"/>
      <c r="BQ167" s="483"/>
      <c r="BR167" s="479"/>
      <c r="BS167" s="464"/>
      <c r="BT167" s="464"/>
      <c r="BU167" s="464"/>
      <c r="BV167" s="464"/>
      <c r="BW167" s="464"/>
      <c r="BX167" s="464"/>
      <c r="BY167" s="465"/>
      <c r="BZ167" s="465"/>
      <c r="CA167" s="465"/>
      <c r="CB167" s="465"/>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402" customFormat="true" ht="15" customHeight="true" x14ac:dyDescent="0.2">
      <c r="A168" s="196"/>
      <c r="B168" s="56"/>
      <c r="C168" s="132"/>
      <c r="D168" s="139"/>
      <c r="E168" s="139"/>
      <c r="F168" s="139"/>
      <c r="G168" s="138"/>
      <c r="H168" s="131"/>
      <c r="I168" s="139"/>
      <c r="J168" s="139"/>
      <c r="K168" s="139"/>
      <c r="L168" s="130"/>
      <c r="M168" s="132"/>
      <c r="N168" s="139"/>
      <c r="O168" s="139"/>
      <c r="P168" s="139"/>
      <c r="Q168" s="138"/>
      <c r="R168" s="131"/>
      <c r="S168" s="139"/>
      <c r="T168" s="139"/>
      <c r="U168" s="139"/>
      <c r="V168" s="139"/>
      <c r="W168" s="139"/>
      <c r="X168" s="139"/>
      <c r="Y168" s="139"/>
      <c r="Z168" s="139"/>
      <c r="AA168" s="139"/>
      <c r="AB168" s="130"/>
      <c r="AC168" s="880"/>
      <c r="AD168" s="880"/>
      <c r="AE168" s="880"/>
      <c r="AF168" s="880"/>
      <c r="AG168" s="880"/>
      <c r="AH168" s="880"/>
      <c r="AI168" s="880"/>
      <c r="AJ168" s="880"/>
      <c r="AK168" s="880"/>
      <c r="AL168" s="880"/>
      <c r="AM168" s="880"/>
      <c r="AN168" s="880"/>
      <c r="AO168" s="880"/>
      <c r="AP168" s="880"/>
      <c r="AQ168" s="880"/>
      <c r="AR168" s="880"/>
      <c r="AS168" s="880"/>
      <c r="AT168" s="880"/>
      <c r="AU168" s="880"/>
      <c r="AV168" s="880"/>
      <c r="AW168" s="880"/>
      <c r="AX168" s="880"/>
      <c r="AY168" s="880"/>
      <c r="AZ168" s="376"/>
      <c r="BA168" s="926"/>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402" customFormat="true" ht="15" customHeight="true" x14ac:dyDescent="0.2">
      <c r="A169" s="196"/>
      <c r="B169" s="56"/>
      <c r="C169" s="132"/>
      <c r="D169" s="139"/>
      <c r="E169" s="139"/>
      <c r="F169" s="139"/>
      <c r="G169" s="138"/>
      <c r="H169" s="131"/>
      <c r="I169" s="139"/>
      <c r="J169" s="139"/>
      <c r="K169" s="139"/>
      <c r="L169" s="130"/>
      <c r="M169" s="132"/>
      <c r="N169" s="139"/>
      <c r="O169" s="139"/>
      <c r="P169" s="139"/>
      <c r="Q169" s="138"/>
      <c r="R169" s="131"/>
      <c r="S169" s="139"/>
      <c r="T169" s="139"/>
      <c r="U169" s="139"/>
      <c r="V169" s="139"/>
      <c r="W169" s="139"/>
      <c r="X169" s="139"/>
      <c r="Y169" s="139"/>
      <c r="Z169" s="139"/>
      <c r="AA169" s="139"/>
      <c r="AB169" s="130"/>
      <c r="AC169" s="880"/>
      <c r="AD169" s="880"/>
      <c r="AE169" s="880"/>
      <c r="AF169" s="880"/>
      <c r="AG169" s="880"/>
      <c r="AH169" s="880"/>
      <c r="AI169" s="880"/>
      <c r="AJ169" s="880"/>
      <c r="AK169" s="880"/>
      <c r="AL169" s="880"/>
      <c r="AM169" s="880"/>
      <c r="AN169" s="880"/>
      <c r="AO169" s="880"/>
      <c r="AP169" s="880"/>
      <c r="AQ169" s="880"/>
      <c r="AR169" s="880"/>
      <c r="AS169" s="880"/>
      <c r="AT169" s="880"/>
      <c r="AU169" s="880"/>
      <c r="AV169" s="880"/>
      <c r="AW169" s="880"/>
      <c r="AX169" s="880"/>
      <c r="AY169" s="880"/>
      <c r="AZ169" s="376"/>
      <c r="BA169" s="926"/>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402" customFormat="true" ht="15" customHeight="true" x14ac:dyDescent="0.2">
      <c r="A170" s="196"/>
      <c r="B170" s="56"/>
      <c r="C170" s="132"/>
      <c r="D170" s="139"/>
      <c r="E170" s="139"/>
      <c r="F170" s="139"/>
      <c r="G170" s="138"/>
      <c r="H170" s="131"/>
      <c r="I170" s="139"/>
      <c r="J170" s="139"/>
      <c r="K170" s="139"/>
      <c r="L170" s="130"/>
      <c r="M170" s="132"/>
      <c r="N170" s="139"/>
      <c r="O170" s="139"/>
      <c r="P170" s="139"/>
      <c r="Q170" s="138"/>
      <c r="R170" s="131"/>
      <c r="S170" s="139"/>
      <c r="T170" s="139"/>
      <c r="U170" s="139"/>
      <c r="V170" s="139"/>
      <c r="W170" s="139"/>
      <c r="X170" s="139"/>
      <c r="Y170" s="139"/>
      <c r="Z170" s="139"/>
      <c r="AA170" s="139"/>
      <c r="AB170" s="130"/>
      <c r="AC170" s="880"/>
      <c r="AD170" s="880"/>
      <c r="AE170" s="880"/>
      <c r="AF170" s="880"/>
      <c r="AG170" s="880"/>
      <c r="AH170" s="880"/>
      <c r="AI170" s="880"/>
      <c r="AJ170" s="880"/>
      <c r="AK170" s="880"/>
      <c r="AL170" s="880"/>
      <c r="AM170" s="880"/>
      <c r="AN170" s="880"/>
      <c r="AO170" s="880"/>
      <c r="AP170" s="880"/>
      <c r="AQ170" s="880"/>
      <c r="AR170" s="880"/>
      <c r="AS170" s="880"/>
      <c r="AT170" s="880"/>
      <c r="AU170" s="880"/>
      <c r="AV170" s="880"/>
      <c r="AW170" s="880"/>
      <c r="AX170" s="880"/>
      <c r="AY170" s="880"/>
      <c r="AZ170" s="376"/>
      <c r="BA170" s="926"/>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402" customFormat="true" ht="15" customHeight="true" x14ac:dyDescent="0.2">
      <c r="A171" s="196"/>
      <c r="B171" s="56"/>
      <c r="C171" s="132"/>
      <c r="D171" s="139"/>
      <c r="E171" s="139"/>
      <c r="F171" s="139"/>
      <c r="G171" s="138"/>
      <c r="H171" s="131"/>
      <c r="I171" s="139"/>
      <c r="J171" s="139"/>
      <c r="K171" s="139"/>
      <c r="L171" s="130"/>
      <c r="M171" s="132"/>
      <c r="N171" s="139"/>
      <c r="O171" s="139"/>
      <c r="P171" s="139"/>
      <c r="Q171" s="138"/>
      <c r="R171" s="131"/>
      <c r="S171" s="139"/>
      <c r="T171" s="139"/>
      <c r="U171" s="139"/>
      <c r="V171" s="139"/>
      <c r="W171" s="139"/>
      <c r="X171" s="139"/>
      <c r="Y171" s="139"/>
      <c r="Z171" s="139"/>
      <c r="AA171" s="139"/>
      <c r="AB171" s="130"/>
      <c r="AC171" s="880"/>
      <c r="AD171" s="880"/>
      <c r="AE171" s="880"/>
      <c r="AF171" s="880"/>
      <c r="AG171" s="880"/>
      <c r="AH171" s="880"/>
      <c r="AI171" s="880"/>
      <c r="AJ171" s="880"/>
      <c r="AK171" s="880"/>
      <c r="AL171" s="880"/>
      <c r="AM171" s="880"/>
      <c r="AN171" s="880"/>
      <c r="AO171" s="880"/>
      <c r="AP171" s="880"/>
      <c r="AQ171" s="880"/>
      <c r="AR171" s="880"/>
      <c r="AS171" s="880"/>
      <c r="AT171" s="880"/>
      <c r="AU171" s="880"/>
      <c r="AV171" s="880"/>
      <c r="AW171" s="880"/>
      <c r="AX171" s="880"/>
      <c r="AY171" s="880"/>
      <c r="AZ171" s="376"/>
      <c r="BA171" s="926"/>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531" customFormat="true" ht="15" customHeight="true" x14ac:dyDescent="0.2">
      <c r="A172" s="173"/>
      <c r="B172" s="167"/>
      <c r="C172" s="112"/>
      <c r="D172" s="111"/>
      <c r="E172" s="111"/>
      <c r="F172" s="111"/>
      <c r="G172" s="110"/>
      <c r="H172" s="109"/>
      <c r="I172" s="111"/>
      <c r="J172" s="111"/>
      <c r="K172" s="111"/>
      <c r="L172" s="108"/>
      <c r="M172" s="112"/>
      <c r="N172" s="111"/>
      <c r="O172" s="111"/>
      <c r="P172" s="111"/>
      <c r="Q172" s="110"/>
      <c r="R172" s="109"/>
      <c r="S172" s="111"/>
      <c r="T172" s="111"/>
      <c r="U172" s="111"/>
      <c r="V172" s="111"/>
      <c r="W172" s="111"/>
      <c r="X172" s="111"/>
      <c r="Y172" s="111"/>
      <c r="Z172" s="111"/>
      <c r="AA172" s="111"/>
      <c r="AB172" s="108"/>
      <c r="AC172" s="880"/>
      <c r="AD172" s="880"/>
      <c r="AE172" s="880"/>
      <c r="AF172" s="880"/>
      <c r="AG172" s="880"/>
      <c r="AH172" s="880"/>
      <c r="AI172" s="880"/>
      <c r="AJ172" s="880"/>
      <c r="AK172" s="880"/>
      <c r="AL172" s="880"/>
      <c r="AM172" s="880"/>
      <c r="AN172" s="880"/>
      <c r="AO172" s="880"/>
      <c r="AP172" s="880"/>
      <c r="AQ172" s="880"/>
      <c r="AR172" s="880"/>
      <c r="AS172" s="880"/>
      <c r="AT172" s="880"/>
      <c r="AU172" s="880"/>
      <c r="AV172" s="880"/>
      <c r="AW172" s="880"/>
      <c r="AX172" s="880"/>
      <c r="AY172" s="880"/>
      <c r="AZ172" s="376"/>
      <c r="BA172" s="926"/>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531" customFormat="true" ht="15" customHeight="true" x14ac:dyDescent="0.2">
      <c r="A173" s="173"/>
      <c r="B173" s="167"/>
      <c r="C173" s="185"/>
      <c r="D173" s="184"/>
      <c r="E173" s="184"/>
      <c r="F173" s="184"/>
      <c r="G173" s="174"/>
      <c r="H173" s="177"/>
      <c r="I173" s="184"/>
      <c r="J173" s="184"/>
      <c r="K173" s="184"/>
      <c r="L173" s="180"/>
      <c r="M173" s="185"/>
      <c r="N173" s="184"/>
      <c r="O173" s="184"/>
      <c r="P173" s="184"/>
      <c r="Q173" s="174"/>
      <c r="R173" s="177"/>
      <c r="S173" s="184"/>
      <c r="T173" s="184"/>
      <c r="U173" s="184"/>
      <c r="V173" s="184"/>
      <c r="W173" s="184"/>
      <c r="X173" s="184"/>
      <c r="Y173" s="184"/>
      <c r="Z173" s="184"/>
      <c r="AA173" s="184"/>
      <c r="AB173" s="180"/>
      <c r="AC173" s="880"/>
      <c r="AD173" s="880"/>
      <c r="AE173" s="880"/>
      <c r="AF173" s="880"/>
      <c r="AG173" s="880"/>
      <c r="AH173" s="880"/>
      <c r="AI173" s="880"/>
      <c r="AJ173" s="880"/>
      <c r="AK173" s="880"/>
      <c r="AL173" s="880"/>
      <c r="AM173" s="880"/>
      <c r="AN173" s="880"/>
      <c r="AO173" s="880"/>
      <c r="AP173" s="880"/>
      <c r="AQ173" s="880"/>
      <c r="AR173" s="880"/>
      <c r="AS173" s="880"/>
      <c r="AT173" s="880"/>
      <c r="AU173" s="880"/>
      <c r="AV173" s="880"/>
      <c r="AW173" s="880"/>
      <c r="AX173" s="880"/>
      <c r="AY173" s="880"/>
      <c r="AZ173" s="376"/>
      <c r="BA173" s="926"/>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531" customFormat="true" ht="15" customHeight="true" x14ac:dyDescent="0.2">
      <c r="A174" s="173"/>
      <c r="B174" s="167"/>
      <c r="C174" s="185"/>
      <c r="D174" s="184"/>
      <c r="E174" s="184"/>
      <c r="F174" s="184"/>
      <c r="G174" s="174"/>
      <c r="H174" s="177"/>
      <c r="I174" s="184"/>
      <c r="J174" s="184"/>
      <c r="K174" s="184"/>
      <c r="L174" s="180"/>
      <c r="M174" s="185"/>
      <c r="N174" s="184"/>
      <c r="O174" s="184"/>
      <c r="P174" s="184"/>
      <c r="Q174" s="174"/>
      <c r="R174" s="177"/>
      <c r="S174" s="184"/>
      <c r="T174" s="184"/>
      <c r="U174" s="184"/>
      <c r="V174" s="184"/>
      <c r="W174" s="184"/>
      <c r="X174" s="184"/>
      <c r="Y174" s="184"/>
      <c r="Z174" s="184"/>
      <c r="AA174" s="184"/>
      <c r="AB174" s="180"/>
      <c r="AC174" s="880"/>
      <c r="AD174" s="880"/>
      <c r="AE174" s="880"/>
      <c r="AF174" s="880"/>
      <c r="AG174" s="880"/>
      <c r="AH174" s="880"/>
      <c r="AI174" s="880"/>
      <c r="AJ174" s="880"/>
      <c r="AK174" s="880"/>
      <c r="AL174" s="880"/>
      <c r="AM174" s="880"/>
      <c r="AN174" s="880"/>
      <c r="AO174" s="880"/>
      <c r="AP174" s="880"/>
      <c r="AQ174" s="880"/>
      <c r="AR174" s="880"/>
      <c r="AS174" s="880"/>
      <c r="AT174" s="880"/>
      <c r="AU174" s="880"/>
      <c r="AV174" s="880"/>
      <c r="AW174" s="880"/>
      <c r="AX174" s="880"/>
      <c r="AY174" s="880"/>
      <c r="AZ174" s="376"/>
      <c r="BA174" s="926"/>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531" customFormat="true" ht="15" customHeight="true" x14ac:dyDescent="0.2">
      <c r="A175" s="173"/>
      <c r="B175" s="167"/>
      <c r="C175" s="137"/>
      <c r="D175" s="136"/>
      <c r="E175" s="136"/>
      <c r="F175" s="136"/>
      <c r="G175" s="135"/>
      <c r="H175" s="134"/>
      <c r="I175" s="136"/>
      <c r="J175" s="136"/>
      <c r="K175" s="136"/>
      <c r="L175" s="133"/>
      <c r="M175" s="137"/>
      <c r="N175" s="136"/>
      <c r="O175" s="136"/>
      <c r="P175" s="136"/>
      <c r="Q175" s="135"/>
      <c r="R175" s="134"/>
      <c r="S175" s="136"/>
      <c r="T175" s="136"/>
      <c r="U175" s="136"/>
      <c r="V175" s="136"/>
      <c r="W175" s="136"/>
      <c r="X175" s="136"/>
      <c r="Y175" s="136"/>
      <c r="Z175" s="136"/>
      <c r="AA175" s="136"/>
      <c r="AB175" s="133"/>
      <c r="AC175" s="880"/>
      <c r="AD175" s="880"/>
      <c r="AE175" s="880"/>
      <c r="AF175" s="880"/>
      <c r="AG175" s="880"/>
      <c r="AH175" s="880"/>
      <c r="AI175" s="880"/>
      <c r="AJ175" s="880"/>
      <c r="AK175" s="880"/>
      <c r="AL175" s="880"/>
      <c r="AM175" s="880"/>
      <c r="AN175" s="880"/>
      <c r="AO175" s="880"/>
      <c r="AP175" s="880"/>
      <c r="AQ175" s="880"/>
      <c r="AR175" s="880"/>
      <c r="AS175" s="880"/>
      <c r="AT175" s="880"/>
      <c r="AU175" s="880"/>
      <c r="AV175" s="880"/>
      <c r="AW175" s="880"/>
      <c r="AX175" s="880"/>
      <c r="AY175" s="880"/>
      <c r="AZ175" s="376"/>
      <c r="BA175" s="926"/>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531" customFormat="true" ht="15" customHeight="true" x14ac:dyDescent="0.2">
      <c r="A176" s="173"/>
      <c r="B176" s="167"/>
      <c r="C176" s="137"/>
      <c r="D176" s="136"/>
      <c r="E176" s="136"/>
      <c r="F176" s="136"/>
      <c r="G176" s="135"/>
      <c r="H176" s="134"/>
      <c r="I176" s="136"/>
      <c r="J176" s="136"/>
      <c r="K176" s="136"/>
      <c r="L176" s="133"/>
      <c r="M176" s="137"/>
      <c r="N176" s="136"/>
      <c r="O176" s="136"/>
      <c r="P176" s="136"/>
      <c r="Q176" s="135"/>
      <c r="R176" s="134"/>
      <c r="S176" s="136"/>
      <c r="T176" s="136"/>
      <c r="U176" s="136"/>
      <c r="V176" s="136"/>
      <c r="W176" s="136"/>
      <c r="X176" s="136"/>
      <c r="Y176" s="136"/>
      <c r="Z176" s="136"/>
      <c r="AA176" s="136"/>
      <c r="AB176" s="133"/>
      <c r="AC176" s="880"/>
      <c r="AD176" s="880"/>
      <c r="AE176" s="880"/>
      <c r="AF176" s="880"/>
      <c r="AG176" s="880"/>
      <c r="AH176" s="880"/>
      <c r="AI176" s="880"/>
      <c r="AJ176" s="880"/>
      <c r="AK176" s="880"/>
      <c r="AL176" s="880"/>
      <c r="AM176" s="880"/>
      <c r="AN176" s="880"/>
      <c r="AO176" s="880"/>
      <c r="AP176" s="880"/>
      <c r="AQ176" s="880"/>
      <c r="AR176" s="880"/>
      <c r="AS176" s="880"/>
      <c r="AT176" s="880"/>
      <c r="AU176" s="880"/>
      <c r="AV176" s="880"/>
      <c r="AW176" s="880"/>
      <c r="AX176" s="880"/>
      <c r="AY176" s="880"/>
      <c r="AZ176" s="376"/>
      <c r="BA176" s="926"/>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531" customFormat="true" ht="15" customHeight="true" x14ac:dyDescent="0.2">
      <c r="A177" s="173"/>
      <c r="B177" s="167"/>
      <c r="C177" s="137"/>
      <c r="D177" s="136"/>
      <c r="E177" s="136"/>
      <c r="F177" s="136"/>
      <c r="G177" s="135"/>
      <c r="H177" s="134"/>
      <c r="I177" s="136"/>
      <c r="J177" s="136"/>
      <c r="K177" s="136"/>
      <c r="L177" s="133"/>
      <c r="M177" s="137"/>
      <c r="N177" s="136"/>
      <c r="O177" s="136"/>
      <c r="P177" s="136"/>
      <c r="Q177" s="135"/>
      <c r="R177" s="134"/>
      <c r="S177" s="136"/>
      <c r="T177" s="136"/>
      <c r="U177" s="136"/>
      <c r="V177" s="136"/>
      <c r="W177" s="136"/>
      <c r="X177" s="136"/>
      <c r="Y177" s="136"/>
      <c r="Z177" s="136"/>
      <c r="AA177" s="136"/>
      <c r="AB177" s="133"/>
      <c r="AC177" s="880"/>
      <c r="AD177" s="880"/>
      <c r="AE177" s="880"/>
      <c r="AF177" s="880"/>
      <c r="AG177" s="880"/>
      <c r="AH177" s="880"/>
      <c r="AI177" s="880"/>
      <c r="AJ177" s="880"/>
      <c r="AK177" s="880"/>
      <c r="AL177" s="880"/>
      <c r="AM177" s="880"/>
      <c r="AN177" s="880"/>
      <c r="AO177" s="880"/>
      <c r="AP177" s="880"/>
      <c r="AQ177" s="880"/>
      <c r="AR177" s="880"/>
      <c r="AS177" s="880"/>
      <c r="AT177" s="880"/>
      <c r="AU177" s="880"/>
      <c r="AV177" s="880"/>
      <c r="AW177" s="880"/>
      <c r="AX177" s="880"/>
      <c r="AY177" s="880"/>
      <c r="AZ177" s="376"/>
      <c r="BA177" s="926"/>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531" customFormat="true" ht="15" customHeight="true" x14ac:dyDescent="0.2">
      <c r="A178" s="173"/>
      <c r="B178" s="167"/>
      <c r="C178" s="137"/>
      <c r="D178" s="136"/>
      <c r="E178" s="136"/>
      <c r="F178" s="136"/>
      <c r="G178" s="135"/>
      <c r="H178" s="134"/>
      <c r="I178" s="136"/>
      <c r="J178" s="136"/>
      <c r="K178" s="136"/>
      <c r="L178" s="133"/>
      <c r="M178" s="137"/>
      <c r="N178" s="136"/>
      <c r="O178" s="136"/>
      <c r="P178" s="136"/>
      <c r="Q178" s="135"/>
      <c r="R178" s="134"/>
      <c r="S178" s="136"/>
      <c r="T178" s="136"/>
      <c r="U178" s="136"/>
      <c r="V178" s="136"/>
      <c r="W178" s="136"/>
      <c r="X178" s="136"/>
      <c r="Y178" s="136"/>
      <c r="Z178" s="136"/>
      <c r="AA178" s="136"/>
      <c r="AB178" s="133"/>
      <c r="AC178" s="880"/>
      <c r="AD178" s="880"/>
      <c r="AE178" s="880"/>
      <c r="AF178" s="880"/>
      <c r="AG178" s="880"/>
      <c r="AH178" s="880"/>
      <c r="AI178" s="880"/>
      <c r="AJ178" s="880"/>
      <c r="AK178" s="880"/>
      <c r="AL178" s="880"/>
      <c r="AM178" s="880"/>
      <c r="AN178" s="880"/>
      <c r="AO178" s="880"/>
      <c r="AP178" s="880"/>
      <c r="AQ178" s="880"/>
      <c r="AR178" s="880"/>
      <c r="AS178" s="880"/>
      <c r="AT178" s="880"/>
      <c r="AU178" s="880"/>
      <c r="AV178" s="880"/>
      <c r="AW178" s="880"/>
      <c r="AX178" s="880"/>
      <c r="AY178" s="880"/>
      <c r="AZ178" s="376"/>
      <c r="BA178" s="926"/>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531" customFormat="true" ht="15" customHeight="true" x14ac:dyDescent="0.2">
      <c r="A179" s="173"/>
      <c r="B179" s="167"/>
      <c r="C179" s="137"/>
      <c r="D179" s="136"/>
      <c r="E179" s="136"/>
      <c r="F179" s="136"/>
      <c r="G179" s="135"/>
      <c r="H179" s="134"/>
      <c r="I179" s="136"/>
      <c r="J179" s="136"/>
      <c r="K179" s="136"/>
      <c r="L179" s="133"/>
      <c r="M179" s="137"/>
      <c r="N179" s="136"/>
      <c r="O179" s="136"/>
      <c r="P179" s="136"/>
      <c r="Q179" s="135"/>
      <c r="R179" s="134"/>
      <c r="S179" s="136"/>
      <c r="T179" s="136"/>
      <c r="U179" s="136"/>
      <c r="V179" s="136"/>
      <c r="W179" s="136"/>
      <c r="X179" s="136"/>
      <c r="Y179" s="136"/>
      <c r="Z179" s="136"/>
      <c r="AA179" s="136"/>
      <c r="AB179" s="133"/>
      <c r="AC179" s="880"/>
      <c r="AD179" s="880"/>
      <c r="AE179" s="880"/>
      <c r="AF179" s="880"/>
      <c r="AG179" s="880"/>
      <c r="AH179" s="880"/>
      <c r="AI179" s="880"/>
      <c r="AJ179" s="880"/>
      <c r="AK179" s="880"/>
      <c r="AL179" s="880"/>
      <c r="AM179" s="880"/>
      <c r="AN179" s="880"/>
      <c r="AO179" s="880"/>
      <c r="AP179" s="880"/>
      <c r="AQ179" s="880"/>
      <c r="AR179" s="880"/>
      <c r="AS179" s="880"/>
      <c r="AT179" s="880"/>
      <c r="AU179" s="880"/>
      <c r="AV179" s="880"/>
      <c r="AW179" s="880"/>
      <c r="AX179" s="880"/>
      <c r="AY179" s="880"/>
      <c r="AZ179" s="376"/>
      <c r="BA179" s="926"/>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531" customFormat="true" ht="15" customHeight="true" x14ac:dyDescent="0.2">
      <c r="A180" s="173"/>
      <c r="B180" s="167"/>
      <c r="C180" s="137"/>
      <c r="D180" s="136"/>
      <c r="E180" s="136"/>
      <c r="F180" s="136"/>
      <c r="G180" s="135"/>
      <c r="H180" s="134"/>
      <c r="I180" s="136"/>
      <c r="J180" s="136"/>
      <c r="K180" s="136"/>
      <c r="L180" s="133"/>
      <c r="M180" s="137"/>
      <c r="N180" s="136"/>
      <c r="O180" s="136"/>
      <c r="P180" s="136"/>
      <c r="Q180" s="135"/>
      <c r="R180" s="134"/>
      <c r="S180" s="136"/>
      <c r="T180" s="136"/>
      <c r="U180" s="136"/>
      <c r="V180" s="136"/>
      <c r="W180" s="136"/>
      <c r="X180" s="136"/>
      <c r="Y180" s="136"/>
      <c r="Z180" s="136"/>
      <c r="AA180" s="136"/>
      <c r="AB180" s="133"/>
      <c r="AC180" s="880"/>
      <c r="AD180" s="880"/>
      <c r="AE180" s="880"/>
      <c r="AF180" s="880"/>
      <c r="AG180" s="880"/>
      <c r="AH180" s="880"/>
      <c r="AI180" s="880"/>
      <c r="AJ180" s="880"/>
      <c r="AK180" s="880"/>
      <c r="AL180" s="880"/>
      <c r="AM180" s="880"/>
      <c r="AN180" s="880"/>
      <c r="AO180" s="880"/>
      <c r="AP180" s="880"/>
      <c r="AQ180" s="880"/>
      <c r="AR180" s="880"/>
      <c r="AS180" s="880"/>
      <c r="AT180" s="880"/>
      <c r="AU180" s="880"/>
      <c r="AV180" s="880"/>
      <c r="AW180" s="880"/>
      <c r="AX180" s="880"/>
      <c r="AY180" s="880"/>
      <c r="AZ180" s="376"/>
      <c r="BA180" s="926"/>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531" customFormat="true" ht="15" customHeight="true" x14ac:dyDescent="0.2">
      <c r="A181" s="173"/>
      <c r="B181" s="167"/>
      <c r="C181" s="137"/>
      <c r="D181" s="136"/>
      <c r="E181" s="136"/>
      <c r="F181" s="136"/>
      <c r="G181" s="135"/>
      <c r="H181" s="134"/>
      <c r="I181" s="136"/>
      <c r="J181" s="136"/>
      <c r="K181" s="136"/>
      <c r="L181" s="133"/>
      <c r="M181" s="137"/>
      <c r="N181" s="136"/>
      <c r="O181" s="136"/>
      <c r="P181" s="136"/>
      <c r="Q181" s="135"/>
      <c r="R181" s="134"/>
      <c r="S181" s="136"/>
      <c r="T181" s="136"/>
      <c r="U181" s="136"/>
      <c r="V181" s="136"/>
      <c r="W181" s="136"/>
      <c r="X181" s="136"/>
      <c r="Y181" s="136"/>
      <c r="Z181" s="136"/>
      <c r="AA181" s="136"/>
      <c r="AB181" s="133"/>
      <c r="AC181" s="880"/>
      <c r="AD181" s="880"/>
      <c r="AE181" s="880"/>
      <c r="AF181" s="880"/>
      <c r="AG181" s="880"/>
      <c r="AH181" s="880"/>
      <c r="AI181" s="880"/>
      <c r="AJ181" s="880"/>
      <c r="AK181" s="880"/>
      <c r="AL181" s="880"/>
      <c r="AM181" s="880"/>
      <c r="AN181" s="880"/>
      <c r="AO181" s="880"/>
      <c r="AP181" s="880"/>
      <c r="AQ181" s="880"/>
      <c r="AR181" s="880"/>
      <c r="AS181" s="880"/>
      <c r="AT181" s="880"/>
      <c r="AU181" s="880"/>
      <c r="AV181" s="880"/>
      <c r="AW181" s="880"/>
      <c r="AX181" s="880"/>
      <c r="AY181" s="880"/>
      <c r="AZ181" s="376"/>
      <c r="BA181" s="926"/>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531" customFormat="true" ht="15" customHeight="true" x14ac:dyDescent="0.2">
      <c r="A182" s="173"/>
      <c r="B182" s="167"/>
      <c r="C182" s="137"/>
      <c r="D182" s="136"/>
      <c r="E182" s="136"/>
      <c r="F182" s="136"/>
      <c r="G182" s="135"/>
      <c r="H182" s="134"/>
      <c r="I182" s="136"/>
      <c r="J182" s="136"/>
      <c r="K182" s="136"/>
      <c r="L182" s="133"/>
      <c r="M182" s="137"/>
      <c r="N182" s="136"/>
      <c r="O182" s="136"/>
      <c r="P182" s="136"/>
      <c r="Q182" s="135"/>
      <c r="R182" s="134"/>
      <c r="S182" s="136"/>
      <c r="T182" s="136"/>
      <c r="U182" s="136"/>
      <c r="V182" s="136"/>
      <c r="W182" s="136"/>
      <c r="X182" s="136"/>
      <c r="Y182" s="136"/>
      <c r="Z182" s="136"/>
      <c r="AA182" s="136"/>
      <c r="AB182" s="133"/>
      <c r="AC182" s="880"/>
      <c r="AD182" s="880"/>
      <c r="AE182" s="880"/>
      <c r="AF182" s="880"/>
      <c r="AG182" s="880"/>
      <c r="AH182" s="880"/>
      <c r="AI182" s="880"/>
      <c r="AJ182" s="880"/>
      <c r="AK182" s="880"/>
      <c r="AL182" s="880"/>
      <c r="AM182" s="880"/>
      <c r="AN182" s="880"/>
      <c r="AO182" s="880"/>
      <c r="AP182" s="880"/>
      <c r="AQ182" s="880"/>
      <c r="AR182" s="880"/>
      <c r="AS182" s="880"/>
      <c r="AT182" s="880"/>
      <c r="AU182" s="880"/>
      <c r="AV182" s="880"/>
      <c r="AW182" s="880"/>
      <c r="AX182" s="880"/>
      <c r="AY182" s="880"/>
      <c r="AZ182" s="376"/>
      <c r="BA182" s="926"/>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531" customFormat="true" ht="15" customHeight="true" x14ac:dyDescent="0.2">
      <c r="A183" s="173"/>
      <c r="B183" s="167"/>
      <c r="C183" s="137"/>
      <c r="D183" s="136"/>
      <c r="E183" s="136"/>
      <c r="F183" s="136"/>
      <c r="G183" s="135"/>
      <c r="H183" s="134"/>
      <c r="I183" s="136"/>
      <c r="J183" s="136"/>
      <c r="K183" s="136"/>
      <c r="L183" s="133"/>
      <c r="M183" s="137"/>
      <c r="N183" s="136"/>
      <c r="O183" s="136"/>
      <c r="P183" s="136"/>
      <c r="Q183" s="135"/>
      <c r="R183" s="134"/>
      <c r="S183" s="136"/>
      <c r="T183" s="136"/>
      <c r="U183" s="136"/>
      <c r="V183" s="136"/>
      <c r="W183" s="136"/>
      <c r="X183" s="136"/>
      <c r="Y183" s="136"/>
      <c r="Z183" s="136"/>
      <c r="AA183" s="136"/>
      <c r="AB183" s="133"/>
      <c r="AC183" s="880"/>
      <c r="AD183" s="880"/>
      <c r="AE183" s="880"/>
      <c r="AF183" s="880"/>
      <c r="AG183" s="880"/>
      <c r="AH183" s="880"/>
      <c r="AI183" s="880"/>
      <c r="AJ183" s="880"/>
      <c r="AK183" s="880"/>
      <c r="AL183" s="880"/>
      <c r="AM183" s="880"/>
      <c r="AN183" s="880"/>
      <c r="AO183" s="880"/>
      <c r="AP183" s="880"/>
      <c r="AQ183" s="880"/>
      <c r="AR183" s="880"/>
      <c r="AS183" s="880"/>
      <c r="AT183" s="880"/>
      <c r="AU183" s="880"/>
      <c r="AV183" s="880"/>
      <c r="AW183" s="880"/>
      <c r="AX183" s="880"/>
      <c r="AY183" s="880"/>
      <c r="AZ183" s="376"/>
      <c r="BA183" s="926"/>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531" customFormat="true" ht="15" customHeight="true" x14ac:dyDescent="0.2">
      <c r="A184" s="173"/>
      <c r="B184" s="167"/>
      <c r="C184" s="137"/>
      <c r="D184" s="136"/>
      <c r="E184" s="136"/>
      <c r="F184" s="136"/>
      <c r="G184" s="135"/>
      <c r="H184" s="134"/>
      <c r="I184" s="136"/>
      <c r="J184" s="136"/>
      <c r="K184" s="136"/>
      <c r="L184" s="133"/>
      <c r="M184" s="137"/>
      <c r="N184" s="136"/>
      <c r="O184" s="136"/>
      <c r="P184" s="136"/>
      <c r="Q184" s="135"/>
      <c r="R184" s="134"/>
      <c r="S184" s="136"/>
      <c r="T184" s="136"/>
      <c r="U184" s="136"/>
      <c r="V184" s="136"/>
      <c r="W184" s="136"/>
      <c r="X184" s="136"/>
      <c r="Y184" s="136"/>
      <c r="Z184" s="136"/>
      <c r="AA184" s="136"/>
      <c r="AB184" s="133"/>
      <c r="AC184" s="880"/>
      <c r="AD184" s="880"/>
      <c r="AE184" s="880"/>
      <c r="AF184" s="880"/>
      <c r="AG184" s="880"/>
      <c r="AH184" s="880"/>
      <c r="AI184" s="880"/>
      <c r="AJ184" s="880"/>
      <c r="AK184" s="880"/>
      <c r="AL184" s="880"/>
      <c r="AM184" s="880"/>
      <c r="AN184" s="880"/>
      <c r="AO184" s="880"/>
      <c r="AP184" s="880"/>
      <c r="AQ184" s="880"/>
      <c r="AR184" s="880"/>
      <c r="AS184" s="880"/>
      <c r="AT184" s="880"/>
      <c r="AU184" s="880"/>
      <c r="AV184" s="880"/>
      <c r="AW184" s="880"/>
      <c r="AX184" s="880"/>
      <c r="AY184" s="880"/>
      <c r="AZ184" s="376"/>
      <c r="BA184" s="926"/>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531" customFormat="true" ht="15" customHeight="true" x14ac:dyDescent="0.2">
      <c r="A185" s="173"/>
      <c r="B185" s="167"/>
      <c r="C185" s="137"/>
      <c r="D185" s="136"/>
      <c r="E185" s="136"/>
      <c r="F185" s="136"/>
      <c r="G185" s="135"/>
      <c r="H185" s="134"/>
      <c r="I185" s="136"/>
      <c r="J185" s="136"/>
      <c r="K185" s="136"/>
      <c r="L185" s="133"/>
      <c r="M185" s="137"/>
      <c r="N185" s="136"/>
      <c r="O185" s="136"/>
      <c r="P185" s="136"/>
      <c r="Q185" s="135"/>
      <c r="R185" s="134"/>
      <c r="S185" s="136"/>
      <c r="T185" s="136"/>
      <c r="U185" s="136"/>
      <c r="V185" s="136"/>
      <c r="W185" s="136"/>
      <c r="X185" s="136"/>
      <c r="Y185" s="136"/>
      <c r="Z185" s="136"/>
      <c r="AA185" s="136"/>
      <c r="AB185" s="133"/>
      <c r="AC185" s="880"/>
      <c r="AD185" s="880"/>
      <c r="AE185" s="880"/>
      <c r="AF185" s="880"/>
      <c r="AG185" s="880"/>
      <c r="AH185" s="880"/>
      <c r="AI185" s="880"/>
      <c r="AJ185" s="880"/>
      <c r="AK185" s="880"/>
      <c r="AL185" s="880"/>
      <c r="AM185" s="880"/>
      <c r="AN185" s="880"/>
      <c r="AO185" s="880"/>
      <c r="AP185" s="880"/>
      <c r="AQ185" s="880"/>
      <c r="AR185" s="880"/>
      <c r="AS185" s="880"/>
      <c r="AT185" s="880"/>
      <c r="AU185" s="880"/>
      <c r="AV185" s="880"/>
      <c r="AW185" s="880"/>
      <c r="AX185" s="880"/>
      <c r="AY185" s="880"/>
      <c r="AZ185" s="376"/>
      <c r="BA185" s="926"/>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531" customFormat="true" ht="15" customHeight="true" x14ac:dyDescent="0.2">
      <c r="A186" s="173"/>
      <c r="B186" s="167"/>
      <c r="C186" s="137"/>
      <c r="D186" s="136"/>
      <c r="E186" s="136"/>
      <c r="F186" s="136"/>
      <c r="G186" s="135"/>
      <c r="H186" s="134"/>
      <c r="I186" s="136"/>
      <c r="J186" s="136"/>
      <c r="K186" s="136"/>
      <c r="L186" s="133"/>
      <c r="M186" s="137"/>
      <c r="N186" s="136"/>
      <c r="O186" s="136"/>
      <c r="P186" s="136"/>
      <c r="Q186" s="135"/>
      <c r="R186" s="134"/>
      <c r="S186" s="136"/>
      <c r="T186" s="136"/>
      <c r="U186" s="136"/>
      <c r="V186" s="136"/>
      <c r="W186" s="136"/>
      <c r="X186" s="136"/>
      <c r="Y186" s="136"/>
      <c r="Z186" s="136"/>
      <c r="AA186" s="136"/>
      <c r="AB186" s="133"/>
      <c r="AC186" s="880"/>
      <c r="AD186" s="880"/>
      <c r="AE186" s="880"/>
      <c r="AF186" s="880"/>
      <c r="AG186" s="880"/>
      <c r="AH186" s="880"/>
      <c r="AI186" s="880"/>
      <c r="AJ186" s="880"/>
      <c r="AK186" s="880"/>
      <c r="AL186" s="880"/>
      <c r="AM186" s="880"/>
      <c r="AN186" s="880"/>
      <c r="AO186" s="880"/>
      <c r="AP186" s="880"/>
      <c r="AQ186" s="880"/>
      <c r="AR186" s="880"/>
      <c r="AS186" s="880"/>
      <c r="AT186" s="880"/>
      <c r="AU186" s="880"/>
      <c r="AV186" s="880"/>
      <c r="AW186" s="880"/>
      <c r="AX186" s="880"/>
      <c r="AY186" s="880"/>
      <c r="AZ186" s="376"/>
      <c r="BA186" s="926"/>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531" customFormat="true" ht="15" customHeight="true" x14ac:dyDescent="0.2">
      <c r="A187" s="173"/>
      <c r="B187" s="167"/>
      <c r="C187" s="137"/>
      <c r="D187" s="136"/>
      <c r="E187" s="136"/>
      <c r="F187" s="136"/>
      <c r="G187" s="135"/>
      <c r="H187" s="134"/>
      <c r="I187" s="136"/>
      <c r="J187" s="136"/>
      <c r="K187" s="136"/>
      <c r="L187" s="133"/>
      <c r="M187" s="137"/>
      <c r="N187" s="136"/>
      <c r="O187" s="136"/>
      <c r="P187" s="136"/>
      <c r="Q187" s="135"/>
      <c r="R187" s="134"/>
      <c r="S187" s="136"/>
      <c r="T187" s="136"/>
      <c r="U187" s="136"/>
      <c r="V187" s="136"/>
      <c r="W187" s="136"/>
      <c r="X187" s="136"/>
      <c r="Y187" s="136"/>
      <c r="Z187" s="136"/>
      <c r="AA187" s="136"/>
      <c r="AB187" s="133"/>
      <c r="AC187" s="880"/>
      <c r="AD187" s="880"/>
      <c r="AE187" s="880"/>
      <c r="AF187" s="880"/>
      <c r="AG187" s="880"/>
      <c r="AH187" s="880"/>
      <c r="AI187" s="880"/>
      <c r="AJ187" s="880"/>
      <c r="AK187" s="880"/>
      <c r="AL187" s="880"/>
      <c r="AM187" s="880"/>
      <c r="AN187" s="880"/>
      <c r="AO187" s="880"/>
      <c r="AP187" s="880"/>
      <c r="AQ187" s="880"/>
      <c r="AR187" s="880"/>
      <c r="AS187" s="880"/>
      <c r="AT187" s="880"/>
      <c r="AU187" s="880"/>
      <c r="AV187" s="880"/>
      <c r="AW187" s="880"/>
      <c r="AX187" s="880"/>
      <c r="AY187" s="880"/>
      <c r="AZ187" s="376"/>
      <c r="BA187" s="926"/>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531" customFormat="true" ht="15" customHeight="true" x14ac:dyDescent="0.2">
      <c r="A188" s="173"/>
      <c r="B188" s="167"/>
      <c r="C188" s="137"/>
      <c r="D188" s="136"/>
      <c r="E188" s="136"/>
      <c r="F188" s="136"/>
      <c r="G188" s="135"/>
      <c r="H188" s="134"/>
      <c r="I188" s="136"/>
      <c r="J188" s="136"/>
      <c r="K188" s="136"/>
      <c r="L188" s="133"/>
      <c r="M188" s="137"/>
      <c r="N188" s="136"/>
      <c r="O188" s="136"/>
      <c r="P188" s="136"/>
      <c r="Q188" s="135"/>
      <c r="R188" s="134"/>
      <c r="S188" s="136"/>
      <c r="T188" s="136"/>
      <c r="U188" s="136"/>
      <c r="V188" s="136"/>
      <c r="W188" s="136"/>
      <c r="X188" s="136"/>
      <c r="Y188" s="136"/>
      <c r="Z188" s="136"/>
      <c r="AA188" s="136"/>
      <c r="AB188" s="133"/>
      <c r="AC188" s="880"/>
      <c r="AD188" s="880"/>
      <c r="AE188" s="880"/>
      <c r="AF188" s="880"/>
      <c r="AG188" s="880"/>
      <c r="AH188" s="880"/>
      <c r="AI188" s="880"/>
      <c r="AJ188" s="880"/>
      <c r="AK188" s="880"/>
      <c r="AL188" s="880"/>
      <c r="AM188" s="880"/>
      <c r="AN188" s="880"/>
      <c r="AO188" s="880"/>
      <c r="AP188" s="880"/>
      <c r="AQ188" s="880"/>
      <c r="AR188" s="880"/>
      <c r="AS188" s="880"/>
      <c r="AT188" s="880"/>
      <c r="AU188" s="880"/>
      <c r="AV188" s="880"/>
      <c r="AW188" s="880"/>
      <c r="AX188" s="880"/>
      <c r="AY188" s="880"/>
      <c r="AZ188" s="376"/>
      <c r="BA188" s="926"/>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531" customFormat="true" ht="15" customHeight="true" x14ac:dyDescent="0.2">
      <c r="A189" s="173"/>
      <c r="B189" s="167"/>
      <c r="C189" s="137"/>
      <c r="D189" s="136"/>
      <c r="E189" s="136"/>
      <c r="F189" s="136"/>
      <c r="G189" s="135"/>
      <c r="H189" s="134"/>
      <c r="I189" s="136"/>
      <c r="J189" s="136"/>
      <c r="K189" s="136"/>
      <c r="L189" s="133"/>
      <c r="M189" s="137"/>
      <c r="N189" s="136"/>
      <c r="O189" s="136"/>
      <c r="P189" s="136"/>
      <c r="Q189" s="135"/>
      <c r="R189" s="134"/>
      <c r="S189" s="136"/>
      <c r="T189" s="136"/>
      <c r="U189" s="136"/>
      <c r="V189" s="136"/>
      <c r="W189" s="136"/>
      <c r="X189" s="136"/>
      <c r="Y189" s="136"/>
      <c r="Z189" s="136"/>
      <c r="AA189" s="136"/>
      <c r="AB189" s="133"/>
      <c r="AC189" s="880"/>
      <c r="AD189" s="880"/>
      <c r="AE189" s="880"/>
      <c r="AF189" s="880"/>
      <c r="AG189" s="880"/>
      <c r="AH189" s="880"/>
      <c r="AI189" s="880"/>
      <c r="AJ189" s="880"/>
      <c r="AK189" s="880"/>
      <c r="AL189" s="880"/>
      <c r="AM189" s="880"/>
      <c r="AN189" s="880"/>
      <c r="AO189" s="880"/>
      <c r="AP189" s="880"/>
      <c r="AQ189" s="880"/>
      <c r="AR189" s="880"/>
      <c r="AS189" s="880"/>
      <c r="AT189" s="880"/>
      <c r="AU189" s="880"/>
      <c r="AV189" s="880"/>
      <c r="AW189" s="880"/>
      <c r="AX189" s="880"/>
      <c r="AY189" s="880"/>
      <c r="AZ189" s="376"/>
      <c r="BA189" s="926"/>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531" customFormat="true" ht="15" customHeight="true" x14ac:dyDescent="0.2">
      <c r="A190" s="173"/>
      <c r="B190" s="167"/>
      <c r="C190" s="137"/>
      <c r="D190" s="136"/>
      <c r="E190" s="136"/>
      <c r="F190" s="136"/>
      <c r="G190" s="135"/>
      <c r="H190" s="134"/>
      <c r="I190" s="136"/>
      <c r="J190" s="136"/>
      <c r="K190" s="136"/>
      <c r="L190" s="133"/>
      <c r="M190" s="137"/>
      <c r="N190" s="136"/>
      <c r="O190" s="136"/>
      <c r="P190" s="136"/>
      <c r="Q190" s="135"/>
      <c r="R190" s="134"/>
      <c r="S190" s="136"/>
      <c r="T190" s="136"/>
      <c r="U190" s="136"/>
      <c r="V190" s="136"/>
      <c r="W190" s="136"/>
      <c r="X190" s="136"/>
      <c r="Y190" s="136"/>
      <c r="Z190" s="136"/>
      <c r="AA190" s="136"/>
      <c r="AB190" s="133"/>
      <c r="AC190" s="880"/>
      <c r="AD190" s="880"/>
      <c r="AE190" s="880"/>
      <c r="AF190" s="880"/>
      <c r="AG190" s="880"/>
      <c r="AH190" s="880"/>
      <c r="AI190" s="880"/>
      <c r="AJ190" s="880"/>
      <c r="AK190" s="880"/>
      <c r="AL190" s="880"/>
      <c r="AM190" s="880"/>
      <c r="AN190" s="880"/>
      <c r="AO190" s="880"/>
      <c r="AP190" s="880"/>
      <c r="AQ190" s="880"/>
      <c r="AR190" s="880"/>
      <c r="AS190" s="880"/>
      <c r="AT190" s="880"/>
      <c r="AU190" s="880"/>
      <c r="AV190" s="880"/>
      <c r="AW190" s="880"/>
      <c r="AX190" s="880"/>
      <c r="AY190" s="880"/>
      <c r="AZ190" s="376"/>
      <c r="BA190" s="926"/>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531" customFormat="true" ht="15" customHeight="true" x14ac:dyDescent="0.2">
      <c r="A191" s="173"/>
      <c r="B191" s="167"/>
      <c r="C191" s="137"/>
      <c r="D191" s="136"/>
      <c r="E191" s="136"/>
      <c r="F191" s="136"/>
      <c r="G191" s="135"/>
      <c r="H191" s="134"/>
      <c r="I191" s="136"/>
      <c r="J191" s="136"/>
      <c r="K191" s="136"/>
      <c r="L191" s="133"/>
      <c r="M191" s="137"/>
      <c r="N191" s="136"/>
      <c r="O191" s="136"/>
      <c r="P191" s="136"/>
      <c r="Q191" s="135"/>
      <c r="R191" s="134"/>
      <c r="S191" s="136"/>
      <c r="T191" s="136"/>
      <c r="U191" s="136"/>
      <c r="V191" s="136"/>
      <c r="W191" s="136"/>
      <c r="X191" s="136"/>
      <c r="Y191" s="136"/>
      <c r="Z191" s="136"/>
      <c r="AA191" s="136"/>
      <c r="AB191" s="133"/>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376"/>
      <c r="BA191" s="926"/>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531" customFormat="true" ht="15" customHeight="true" x14ac:dyDescent="0.2">
      <c r="A192" s="173"/>
      <c r="B192" s="167"/>
      <c r="C192" s="137"/>
      <c r="D192" s="136"/>
      <c r="E192" s="136"/>
      <c r="F192" s="136"/>
      <c r="G192" s="135"/>
      <c r="H192" s="134"/>
      <c r="I192" s="136"/>
      <c r="J192" s="136"/>
      <c r="K192" s="136"/>
      <c r="L192" s="133"/>
      <c r="M192" s="137"/>
      <c r="N192" s="136"/>
      <c r="O192" s="136"/>
      <c r="P192" s="136"/>
      <c r="Q192" s="135"/>
      <c r="R192" s="134"/>
      <c r="S192" s="136"/>
      <c r="T192" s="136"/>
      <c r="U192" s="136"/>
      <c r="V192" s="136"/>
      <c r="W192" s="136"/>
      <c r="X192" s="136"/>
      <c r="Y192" s="136"/>
      <c r="Z192" s="136"/>
      <c r="AA192" s="136"/>
      <c r="AB192" s="133"/>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376"/>
      <c r="BA192" s="926"/>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531" customFormat="true" ht="15" customHeight="true" x14ac:dyDescent="0.2">
      <c r="A193" s="173"/>
      <c r="B193" s="167"/>
      <c r="C193" s="137"/>
      <c r="D193" s="136"/>
      <c r="E193" s="136"/>
      <c r="F193" s="136"/>
      <c r="G193" s="135"/>
      <c r="H193" s="134"/>
      <c r="I193" s="136"/>
      <c r="J193" s="136"/>
      <c r="K193" s="136"/>
      <c r="L193" s="133"/>
      <c r="M193" s="137"/>
      <c r="N193" s="136"/>
      <c r="O193" s="136"/>
      <c r="P193" s="136"/>
      <c r="Q193" s="135"/>
      <c r="R193" s="134"/>
      <c r="S193" s="136"/>
      <c r="T193" s="136"/>
      <c r="U193" s="136"/>
      <c r="V193" s="136"/>
      <c r="W193" s="136"/>
      <c r="X193" s="136"/>
      <c r="Y193" s="136"/>
      <c r="Z193" s="136"/>
      <c r="AA193" s="136"/>
      <c r="AB193" s="133"/>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376"/>
      <c r="BA193" s="926"/>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531" customFormat="true" ht="15" customHeight="true" x14ac:dyDescent="0.2">
      <c r="A194" s="173"/>
      <c r="B194" s="167"/>
      <c r="C194" s="137"/>
      <c r="D194" s="136"/>
      <c r="E194" s="136"/>
      <c r="F194" s="136"/>
      <c r="G194" s="135"/>
      <c r="H194" s="134"/>
      <c r="I194" s="136"/>
      <c r="J194" s="136"/>
      <c r="K194" s="136"/>
      <c r="L194" s="133"/>
      <c r="M194" s="137"/>
      <c r="N194" s="136"/>
      <c r="O194" s="136"/>
      <c r="P194" s="136"/>
      <c r="Q194" s="135"/>
      <c r="R194" s="134"/>
      <c r="S194" s="136"/>
      <c r="T194" s="136"/>
      <c r="U194" s="136"/>
      <c r="V194" s="136"/>
      <c r="W194" s="136"/>
      <c r="X194" s="136"/>
      <c r="Y194" s="136"/>
      <c r="Z194" s="136"/>
      <c r="AA194" s="136"/>
      <c r="AB194" s="133"/>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376"/>
      <c r="BA194" s="926"/>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39" customFormat="true" ht="15" customHeight="true" x14ac:dyDescent="0.2">
      <c r="A195" s="197"/>
      <c r="B195" s="166"/>
      <c r="C195" s="132"/>
      <c r="D195" s="139"/>
      <c r="E195" s="139"/>
      <c r="F195" s="139"/>
      <c r="G195" s="138"/>
      <c r="H195" s="131"/>
      <c r="I195" s="139"/>
      <c r="J195" s="139"/>
      <c r="K195" s="139"/>
      <c r="L195" s="130"/>
      <c r="M195" s="132"/>
      <c r="N195" s="139"/>
      <c r="O195" s="139"/>
      <c r="P195" s="139"/>
      <c r="Q195" s="138"/>
      <c r="R195" s="131"/>
      <c r="S195" s="139"/>
      <c r="T195" s="139"/>
      <c r="U195" s="139"/>
      <c r="V195" s="139"/>
      <c r="W195" s="139"/>
      <c r="X195" s="139"/>
      <c r="Y195" s="139"/>
      <c r="Z195" s="139"/>
      <c r="AA195" s="139"/>
      <c r="AB195" s="13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376"/>
      <c r="BA195" s="926"/>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9" customFormat="true" ht="15" customHeight="true" x14ac:dyDescent="0.2">
      <c r="A196" s="197"/>
      <c r="B196" s="166"/>
      <c r="C196" s="132"/>
      <c r="D196" s="139"/>
      <c r="E196" s="139"/>
      <c r="F196" s="139"/>
      <c r="G196" s="138"/>
      <c r="H196" s="131"/>
      <c r="I196" s="139"/>
      <c r="J196" s="139"/>
      <c r="K196" s="139"/>
      <c r="L196" s="130"/>
      <c r="M196" s="132"/>
      <c r="N196" s="139"/>
      <c r="O196" s="139"/>
      <c r="P196" s="139"/>
      <c r="Q196" s="138"/>
      <c r="R196" s="131"/>
      <c r="S196" s="139"/>
      <c r="T196" s="139"/>
      <c r="U196" s="139"/>
      <c r="V196" s="139"/>
      <c r="W196" s="139"/>
      <c r="X196" s="139"/>
      <c r="Y196" s="139"/>
      <c r="Z196" s="139"/>
      <c r="AA196" s="139"/>
      <c r="AB196" s="13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376"/>
      <c r="BA196" s="926"/>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9" customFormat="true" ht="15" customHeight="true" x14ac:dyDescent="0.2">
      <c r="A197" s="197"/>
      <c r="B197" s="166"/>
      <c r="C197" s="132"/>
      <c r="D197" s="139"/>
      <c r="E197" s="139"/>
      <c r="F197" s="139"/>
      <c r="G197" s="138"/>
      <c r="H197" s="131"/>
      <c r="I197" s="139"/>
      <c r="J197" s="139"/>
      <c r="K197" s="139"/>
      <c r="L197" s="130"/>
      <c r="M197" s="132"/>
      <c r="N197" s="139"/>
      <c r="O197" s="139"/>
      <c r="P197" s="139"/>
      <c r="Q197" s="138"/>
      <c r="R197" s="131"/>
      <c r="S197" s="139"/>
      <c r="T197" s="139"/>
      <c r="U197" s="139"/>
      <c r="V197" s="139"/>
      <c r="W197" s="139"/>
      <c r="X197" s="139"/>
      <c r="Y197" s="139"/>
      <c r="Z197" s="139"/>
      <c r="AA197" s="139"/>
      <c r="AB197" s="13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376"/>
      <c r="BA197" s="926"/>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9" customFormat="true" ht="15" customHeight="true" x14ac:dyDescent="0.2">
      <c r="A198" s="197"/>
      <c r="B198" s="166"/>
      <c r="C198" s="132"/>
      <c r="D198" s="139"/>
      <c r="E198" s="139"/>
      <c r="F198" s="139"/>
      <c r="G198" s="138"/>
      <c r="H198" s="131"/>
      <c r="I198" s="139"/>
      <c r="J198" s="139"/>
      <c r="K198" s="139"/>
      <c r="L198" s="130"/>
      <c r="M198" s="132"/>
      <c r="N198" s="139"/>
      <c r="O198" s="139"/>
      <c r="P198" s="139"/>
      <c r="Q198" s="138"/>
      <c r="R198" s="131"/>
      <c r="S198" s="139"/>
      <c r="T198" s="139"/>
      <c r="U198" s="139"/>
      <c r="V198" s="139"/>
      <c r="W198" s="139"/>
      <c r="X198" s="139"/>
      <c r="Y198" s="139"/>
      <c r="Z198" s="139"/>
      <c r="AA198" s="139"/>
      <c r="AB198" s="13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376"/>
      <c r="BA198" s="926"/>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9" customFormat="true" ht="15" customHeight="true" x14ac:dyDescent="0.2">
      <c r="A199" s="197"/>
      <c r="B199" s="166"/>
      <c r="C199" s="132"/>
      <c r="D199" s="139"/>
      <c r="E199" s="139"/>
      <c r="F199" s="139"/>
      <c r="G199" s="138"/>
      <c r="H199" s="131"/>
      <c r="I199" s="139"/>
      <c r="J199" s="139"/>
      <c r="K199" s="139"/>
      <c r="L199" s="130"/>
      <c r="M199" s="132"/>
      <c r="N199" s="139"/>
      <c r="O199" s="139"/>
      <c r="P199" s="139"/>
      <c r="Q199" s="138"/>
      <c r="R199" s="131"/>
      <c r="S199" s="139"/>
      <c r="T199" s="139"/>
      <c r="U199" s="139"/>
      <c r="V199" s="139"/>
      <c r="W199" s="139"/>
      <c r="X199" s="139"/>
      <c r="Y199" s="139"/>
      <c r="Z199" s="139"/>
      <c r="AA199" s="139"/>
      <c r="AB199" s="13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376"/>
      <c r="BA199" s="926"/>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9" customFormat="true" ht="15" customHeight="true" x14ac:dyDescent="0.2">
      <c r="A200" s="197"/>
      <c r="B200" s="166"/>
      <c r="C200" s="132"/>
      <c r="D200" s="139"/>
      <c r="E200" s="139"/>
      <c r="F200" s="139"/>
      <c r="G200" s="138"/>
      <c r="H200" s="131"/>
      <c r="I200" s="139"/>
      <c r="J200" s="139"/>
      <c r="K200" s="139"/>
      <c r="L200" s="130"/>
      <c r="M200" s="132"/>
      <c r="N200" s="139"/>
      <c r="O200" s="139"/>
      <c r="P200" s="139"/>
      <c r="Q200" s="138"/>
      <c r="R200" s="131"/>
      <c r="S200" s="139"/>
      <c r="T200" s="139"/>
      <c r="U200" s="139"/>
      <c r="V200" s="139"/>
      <c r="W200" s="139"/>
      <c r="X200" s="139"/>
      <c r="Y200" s="139"/>
      <c r="Z200" s="139"/>
      <c r="AA200" s="139"/>
      <c r="AB200" s="13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376"/>
      <c r="BA200" s="926"/>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9" customFormat="true" ht="15" customHeight="true" x14ac:dyDescent="0.2">
      <c r="A201" s="197"/>
      <c r="B201" s="166"/>
      <c r="C201" s="132"/>
      <c r="D201" s="139"/>
      <c r="E201" s="139"/>
      <c r="F201" s="139"/>
      <c r="G201" s="138"/>
      <c r="H201" s="131"/>
      <c r="I201" s="139"/>
      <c r="J201" s="139"/>
      <c r="K201" s="139"/>
      <c r="L201" s="130"/>
      <c r="M201" s="132"/>
      <c r="N201" s="139"/>
      <c r="O201" s="139"/>
      <c r="P201" s="139"/>
      <c r="Q201" s="138"/>
      <c r="R201" s="131"/>
      <c r="S201" s="139"/>
      <c r="T201" s="139"/>
      <c r="U201" s="139"/>
      <c r="V201" s="139"/>
      <c r="W201" s="139"/>
      <c r="X201" s="139"/>
      <c r="Y201" s="139"/>
      <c r="Z201" s="139"/>
      <c r="AA201" s="139"/>
      <c r="AB201" s="13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376"/>
      <c r="BA201" s="926"/>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339" customFormat="true" ht="15" customHeight="true" x14ac:dyDescent="0.2">
      <c r="A202" s="197"/>
      <c r="B202" s="166"/>
      <c r="C202" s="132"/>
      <c r="D202" s="139"/>
      <c r="E202" s="139"/>
      <c r="F202" s="139"/>
      <c r="G202" s="138"/>
      <c r="H202" s="131"/>
      <c r="I202" s="139"/>
      <c r="J202" s="139"/>
      <c r="K202" s="139"/>
      <c r="L202" s="130"/>
      <c r="M202" s="132"/>
      <c r="N202" s="139"/>
      <c r="O202" s="139"/>
      <c r="P202" s="139"/>
      <c r="Q202" s="138"/>
      <c r="R202" s="131"/>
      <c r="S202" s="139"/>
      <c r="T202" s="139"/>
      <c r="U202" s="139"/>
      <c r="V202" s="139"/>
      <c r="W202" s="139"/>
      <c r="X202" s="139"/>
      <c r="Y202" s="139"/>
      <c r="Z202" s="139"/>
      <c r="AA202" s="139"/>
      <c r="AB202" s="130"/>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376"/>
      <c r="BA202" s="926"/>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531" customFormat="true" ht="15" customHeight="true" x14ac:dyDescent="0.2">
      <c r="A203" s="173"/>
      <c r="B203" s="167"/>
      <c r="C203" s="151"/>
      <c r="D203" s="150"/>
      <c r="E203" s="150"/>
      <c r="F203" s="150"/>
      <c r="G203" s="149"/>
      <c r="H203" s="148"/>
      <c r="I203" s="150"/>
      <c r="J203" s="150"/>
      <c r="K203" s="150"/>
      <c r="L203" s="147"/>
      <c r="M203" s="151"/>
      <c r="N203" s="150"/>
      <c r="O203" s="150"/>
      <c r="P203" s="150"/>
      <c r="Q203" s="149"/>
      <c r="R203" s="148"/>
      <c r="S203" s="150"/>
      <c r="T203" s="150"/>
      <c r="U203" s="150"/>
      <c r="V203" s="150"/>
      <c r="W203" s="150"/>
      <c r="X203" s="150"/>
      <c r="Y203" s="150"/>
      <c r="Z203" s="150"/>
      <c r="AA203" s="150"/>
      <c r="AB203" s="147"/>
      <c r="AC203" s="880"/>
      <c r="AD203" s="880"/>
      <c r="AE203" s="880"/>
      <c r="AF203" s="880"/>
      <c r="AG203" s="880"/>
      <c r="AH203" s="880"/>
      <c r="AI203" s="880"/>
      <c r="AJ203" s="880"/>
      <c r="AK203" s="880"/>
      <c r="AL203" s="880"/>
      <c r="AM203" s="880"/>
      <c r="AN203" s="880"/>
      <c r="AO203" s="880"/>
      <c r="AP203" s="880"/>
      <c r="AQ203" s="880"/>
      <c r="AR203" s="880"/>
      <c r="AS203" s="880"/>
      <c r="AT203" s="880"/>
      <c r="AU203" s="880"/>
      <c r="AV203" s="880"/>
      <c r="AW203" s="880"/>
      <c r="AX203" s="880"/>
      <c r="AY203" s="880"/>
      <c r="AZ203" s="376"/>
      <c r="BA203" s="926"/>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531" customFormat="true" ht="15" customHeight="true" x14ac:dyDescent="0.2">
      <c r="A204" s="173"/>
      <c r="B204" s="167"/>
      <c r="C204" s="151"/>
      <c r="D204" s="150"/>
      <c r="E204" s="150"/>
      <c r="F204" s="150"/>
      <c r="G204" s="149"/>
      <c r="H204" s="148"/>
      <c r="I204" s="150"/>
      <c r="J204" s="150"/>
      <c r="K204" s="150"/>
      <c r="L204" s="147"/>
      <c r="M204" s="151"/>
      <c r="N204" s="150"/>
      <c r="O204" s="150"/>
      <c r="P204" s="150"/>
      <c r="Q204" s="149"/>
      <c r="R204" s="148"/>
      <c r="S204" s="150"/>
      <c r="T204" s="150"/>
      <c r="U204" s="150"/>
      <c r="V204" s="150"/>
      <c r="W204" s="150"/>
      <c r="X204" s="150"/>
      <c r="Y204" s="150"/>
      <c r="Z204" s="150"/>
      <c r="AA204" s="150"/>
      <c r="AB204" s="147"/>
      <c r="AC204" s="880"/>
      <c r="AD204" s="880"/>
      <c r="AE204" s="880"/>
      <c r="AF204" s="880"/>
      <c r="AG204" s="880"/>
      <c r="AH204" s="880"/>
      <c r="AI204" s="880"/>
      <c r="AJ204" s="880"/>
      <c r="AK204" s="880"/>
      <c r="AL204" s="880"/>
      <c r="AM204" s="880"/>
      <c r="AN204" s="880"/>
      <c r="AO204" s="880"/>
      <c r="AP204" s="880"/>
      <c r="AQ204" s="880"/>
      <c r="AR204" s="880"/>
      <c r="AS204" s="880"/>
      <c r="AT204" s="880"/>
      <c r="AU204" s="880"/>
      <c r="AV204" s="880"/>
      <c r="AW204" s="880"/>
      <c r="AX204" s="880"/>
      <c r="AY204" s="880"/>
      <c r="AZ204" s="376"/>
      <c r="BA204" s="926"/>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531" customFormat="true" ht="15" customHeight="true" x14ac:dyDescent="0.2">
      <c r="A205" s="65"/>
      <c r="B205" s="55"/>
      <c r="C205" s="146"/>
      <c r="D205" s="145"/>
      <c r="E205" s="145"/>
      <c r="F205" s="145"/>
      <c r="G205" s="144"/>
      <c r="H205" s="143"/>
      <c r="I205" s="145"/>
      <c r="J205" s="145"/>
      <c r="K205" s="145"/>
      <c r="L205" s="142"/>
      <c r="M205" s="146"/>
      <c r="N205" s="145"/>
      <c r="O205" s="145"/>
      <c r="P205" s="145"/>
      <c r="Q205" s="144"/>
      <c r="R205" s="143"/>
      <c r="S205" s="145"/>
      <c r="T205" s="145"/>
      <c r="U205" s="145"/>
      <c r="V205" s="145"/>
      <c r="W205" s="145"/>
      <c r="X205" s="145"/>
      <c r="Y205" s="145"/>
      <c r="Z205" s="145"/>
      <c r="AA205" s="145"/>
      <c r="AB205" s="142"/>
      <c r="AC205" s="880"/>
      <c r="AD205" s="880"/>
      <c r="AE205" s="880"/>
      <c r="AF205" s="880"/>
      <c r="AG205" s="880"/>
      <c r="AH205" s="880"/>
      <c r="AI205" s="880"/>
      <c r="AJ205" s="880"/>
      <c r="AK205" s="880"/>
      <c r="AL205" s="880"/>
      <c r="AM205" s="880"/>
      <c r="AN205" s="880"/>
      <c r="AO205" s="880"/>
      <c r="AP205" s="880"/>
      <c r="AQ205" s="880"/>
      <c r="AR205" s="880"/>
      <c r="AS205" s="880"/>
      <c r="AT205" s="880"/>
      <c r="AU205" s="880"/>
      <c r="AV205" s="880"/>
      <c r="AW205" s="880"/>
      <c r="AX205" s="880"/>
      <c r="AY205" s="880"/>
      <c r="AZ205" s="376"/>
      <c r="BA205" s="926"/>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531" customFormat="true" ht="250.15" customHeight="true" x14ac:dyDescent="0.2">
      <c r="B206" s="530"/>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0"/>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19" customFormat="true" ht="18" customHeight="true" x14ac:dyDescent="0.2">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19" customFormat="true" ht="22.5" customHeight="true" x14ac:dyDescent="0.35">
      <c r="A208" s="1094" t="str">
        <f>A1026</f>
        <v>Mozambique</v>
      </c>
      <c r="B208" s="1095"/>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19" customFormat="true" ht="22.5" customHeight="true" x14ac:dyDescent="0.35">
      <c r="A209" s="346" t="str">
        <f>A1034</f>
        <v>2009</v>
      </c>
      <c r="B209" s="347"/>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19" customFormat="true" ht="22.5" customHeight="true" x14ac:dyDescent="0.35">
      <c r="A210" s="625" t="s">
        <v>112</v>
      </c>
      <c r="B210" s="349"/>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19" customFormat="true" ht="20.1" customHeight="true" x14ac:dyDescent="0.35">
      <c r="A211" s="351" t="s">
        <v>97</v>
      </c>
      <c r="B211" s="347"/>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19" customFormat="true" ht="15" customHeight="true" x14ac:dyDescent="0.2">
      <c r="A212" s="626" t="s">
        <v>98</v>
      </c>
      <c r="B212" s="384"/>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19" customFormat="true" ht="15" customHeight="true" x14ac:dyDescent="0.2">
      <c r="A213" s="360" t="s">
        <v>40</v>
      </c>
      <c r="B213" s="359"/>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19" customFormat="true" ht="15" customHeight="true" x14ac:dyDescent="0.2">
      <c r="A214" s="358" t="s">
        <v>39</v>
      </c>
      <c r="B214" s="359"/>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19" customFormat="true" ht="15" customHeight="true" x14ac:dyDescent="0.2">
      <c r="A215" s="358" t="s">
        <v>136</v>
      </c>
      <c r="B215" s="383" t="str">
        <f>A1025</f>
        <v>AIS09</v>
      </c>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19" customFormat="true" ht="15" customHeight="true" x14ac:dyDescent="0.2">
      <c r="A216" s="205"/>
      <c r="B216" s="207"/>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19" customFormat="true" ht="15" customHeight="true" x14ac:dyDescent="0.2">
      <c r="A217" s="205"/>
      <c r="B217" s="206"/>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19" customFormat="true" ht="18" customHeight="true" x14ac:dyDescent="0.2">
      <c r="A218" s="205"/>
      <c r="B218" s="207"/>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19" customFormat="true" ht="18" customHeight="true" x14ac:dyDescent="0.2">
      <c r="A219" s="204"/>
      <c r="B219" s="203"/>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531"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43" t="s">
        <v>142</v>
      </c>
      <c r="S220" s="456"/>
      <c r="T220" s="456"/>
      <c r="U220" s="456"/>
      <c r="V220" s="456"/>
      <c r="W220" s="456"/>
      <c r="X220" s="456"/>
      <c r="Y220" s="456"/>
      <c r="Z220" s="456"/>
      <c r="AA220" s="456"/>
      <c r="AB220" s="456"/>
      <c r="AC220" s="880"/>
      <c r="AD220" s="880"/>
      <c r="AE220" s="880"/>
      <c r="AF220" s="880"/>
      <c r="AG220" s="880"/>
      <c r="AH220" s="880"/>
      <c r="AI220" s="880"/>
      <c r="AJ220" s="880"/>
      <c r="AK220" s="880"/>
      <c r="AL220" s="880"/>
      <c r="AM220" s="880"/>
      <c r="AN220" s="880"/>
      <c r="AO220" s="880"/>
      <c r="AP220" s="880"/>
      <c r="AQ220" s="880"/>
      <c r="AR220" s="880"/>
      <c r="AS220" s="880"/>
      <c r="AT220" s="880"/>
      <c r="AU220" s="880"/>
      <c r="AV220" s="880"/>
      <c r="AW220" s="880"/>
      <c r="AX220" s="880"/>
      <c r="AY220" s="880"/>
      <c r="AZ220" s="376"/>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04"/>
      <c r="BR220" s="42" t="s">
        <v>142</v>
      </c>
      <c r="BS220" s="456"/>
      <c r="BT220" s="456"/>
      <c r="BU220" s="456"/>
      <c r="BV220" s="456"/>
      <c r="BW220" s="456"/>
      <c r="BX220" s="456"/>
      <c r="BY220" s="45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531"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28" t="s">
        <v>4</v>
      </c>
      <c r="R221" s="410" t="s">
        <v>238</v>
      </c>
      <c r="S221" s="634" t="s">
        <v>159</v>
      </c>
      <c r="T221" s="634" t="s">
        <v>160</v>
      </c>
      <c r="U221" s="634" t="s">
        <v>161</v>
      </c>
      <c r="V221" s="634" t="s">
        <v>353</v>
      </c>
      <c r="W221" s="634" t="s">
        <v>354</v>
      </c>
      <c r="X221" s="634" t="s">
        <v>164</v>
      </c>
      <c r="Y221" s="634" t="s">
        <v>165</v>
      </c>
      <c r="Z221" s="634" t="s">
        <v>166</v>
      </c>
      <c r="AA221" s="634" t="s">
        <v>167</v>
      </c>
      <c r="AB221" s="635" t="s">
        <v>168</v>
      </c>
      <c r="AC221" s="880"/>
      <c r="AD221" s="880"/>
      <c r="AE221" s="880"/>
      <c r="AF221" s="880"/>
      <c r="AG221" s="880"/>
      <c r="AH221" s="880"/>
      <c r="AI221" s="880"/>
      <c r="AJ221" s="880"/>
      <c r="AK221" s="880"/>
      <c r="AL221" s="880"/>
      <c r="AM221" s="880"/>
      <c r="AN221" s="880"/>
      <c r="AO221" s="880"/>
      <c r="AP221" s="880"/>
      <c r="AQ221" s="880"/>
      <c r="AR221" s="880"/>
      <c r="AS221" s="880"/>
      <c r="AT221" s="880"/>
      <c r="AU221" s="880"/>
      <c r="AV221" s="880"/>
      <c r="AW221" s="880"/>
      <c r="AX221" s="880"/>
      <c r="AY221" s="880"/>
      <c r="AZ221" s="376"/>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238</v>
      </c>
      <c r="BS221" s="598" t="s">
        <v>159</v>
      </c>
      <c r="BT221" s="598" t="s">
        <v>160</v>
      </c>
      <c r="BU221" s="598" t="s">
        <v>161</v>
      </c>
      <c r="BV221" s="598" t="s">
        <v>353</v>
      </c>
      <c r="BW221" s="598" t="s">
        <v>354</v>
      </c>
      <c r="BX221" s="598" t="s">
        <v>164</v>
      </c>
      <c r="BY221" s="599" t="s">
        <v>165</v>
      </c>
      <c r="BZ221" s="599" t="s">
        <v>166</v>
      </c>
      <c r="CA221" s="599" t="s">
        <v>167</v>
      </c>
      <c r="CB221" s="599" t="s">
        <v>168</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531" customFormat="true" ht="15" customHeight="true" x14ac:dyDescent="0.2">
      <c r="A222" s="1086" t="s">
        <v>36</v>
      </c>
      <c r="B222" s="407" t="s">
        <v>15</v>
      </c>
      <c r="C222" s="100" t="s">
        <v>35</v>
      </c>
      <c r="D222" s="97" t="s">
        <v>35</v>
      </c>
      <c r="E222" s="97" t="s">
        <v>35</v>
      </c>
      <c r="F222" s="97" t="s">
        <v>35</v>
      </c>
      <c r="G222" s="94" t="s">
        <v>35</v>
      </c>
      <c r="H222" s="91" t="s">
        <v>35</v>
      </c>
      <c r="I222" s="97" t="s">
        <v>35</v>
      </c>
      <c r="J222" s="97" t="s">
        <v>35</v>
      </c>
      <c r="K222" s="97" t="s">
        <v>35</v>
      </c>
      <c r="L222" s="88" t="s">
        <v>35</v>
      </c>
      <c r="M222" s="100" t="s">
        <v>35</v>
      </c>
      <c r="N222" s="97" t="s">
        <v>35</v>
      </c>
      <c r="O222" s="97" t="s">
        <v>35</v>
      </c>
      <c r="P222" s="97" t="s">
        <v>35</v>
      </c>
      <c r="Q222" s="94" t="s">
        <v>35</v>
      </c>
      <c r="R222" s="91" t="s">
        <v>35</v>
      </c>
      <c r="S222" s="97" t="s">
        <v>35</v>
      </c>
      <c r="T222" s="97" t="s">
        <v>35</v>
      </c>
      <c r="U222" s="97" t="s">
        <v>35</v>
      </c>
      <c r="V222" s="97" t="s">
        <v>35</v>
      </c>
      <c r="W222" s="97" t="s">
        <v>35</v>
      </c>
      <c r="X222" s="97" t="s">
        <v>35</v>
      </c>
      <c r="Y222" s="97" t="s">
        <v>35</v>
      </c>
      <c r="Z222" s="97" t="s">
        <v>35</v>
      </c>
      <c r="AA222" s="97" t="s">
        <v>35</v>
      </c>
      <c r="AB222" s="88" t="s">
        <v>35</v>
      </c>
      <c r="AC222" s="880"/>
      <c r="AD222" s="880"/>
      <c r="AE222" s="880"/>
      <c r="AF222" s="880"/>
      <c r="AG222" s="880"/>
      <c r="AH222" s="880"/>
      <c r="AI222" s="880"/>
      <c r="AJ222" s="880"/>
      <c r="AK222" s="880"/>
      <c r="AL222" s="880"/>
      <c r="AM222" s="880"/>
      <c r="AN222" s="880"/>
      <c r="AO222" s="880"/>
      <c r="AP222" s="880"/>
      <c r="AQ222" s="880"/>
      <c r="AR222" s="880"/>
      <c r="AS222" s="880"/>
      <c r="AT222" s="880"/>
      <c r="AU222" s="880"/>
      <c r="AV222" s="880"/>
      <c r="AW222" s="880"/>
      <c r="AX222" s="880"/>
      <c r="AY222" s="880"/>
      <c r="AZ222" s="376"/>
      <c r="BA222" s="1114" t="s">
        <v>36</v>
      </c>
      <c r="BB222" s="624" t="s">
        <v>15</v>
      </c>
      <c r="BC222" s="87" t="s">
        <v>35</v>
      </c>
      <c r="BD222" s="83" t="s">
        <v>35</v>
      </c>
      <c r="BE222" s="83" t="s">
        <v>35</v>
      </c>
      <c r="BF222" s="83" t="s">
        <v>35</v>
      </c>
      <c r="BG222" s="78" t="s">
        <v>35</v>
      </c>
      <c r="BH222" s="87" t="s">
        <v>35</v>
      </c>
      <c r="BI222" s="83" t="s">
        <v>35</v>
      </c>
      <c r="BJ222" s="83" t="s">
        <v>35</v>
      </c>
      <c r="BK222" s="83" t="s">
        <v>35</v>
      </c>
      <c r="BL222" s="78" t="s">
        <v>35</v>
      </c>
      <c r="BM222" s="87" t="s">
        <v>35</v>
      </c>
      <c r="BN222" s="83" t="s">
        <v>35</v>
      </c>
      <c r="BO222" s="83" t="s">
        <v>35</v>
      </c>
      <c r="BP222" s="83" t="s">
        <v>35</v>
      </c>
      <c r="BQ222" s="78" t="s">
        <v>35</v>
      </c>
      <c r="BR222" s="87" t="s">
        <v>35</v>
      </c>
      <c r="BS222" s="83" t="s">
        <v>35</v>
      </c>
      <c r="BT222" s="83" t="s">
        <v>35</v>
      </c>
      <c r="BU222" s="83" t="s">
        <v>35</v>
      </c>
      <c r="BV222" s="83" t="s">
        <v>35</v>
      </c>
      <c r="BW222" s="83" t="s">
        <v>35</v>
      </c>
      <c r="BX222" s="83" t="s">
        <v>35</v>
      </c>
      <c r="BY222" s="71" t="s">
        <v>35</v>
      </c>
      <c r="BZ222" s="71" t="s">
        <v>35</v>
      </c>
      <c r="CA222" s="71" t="s">
        <v>35</v>
      </c>
      <c r="CB222" s="71" t="s">
        <v>35</v>
      </c>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2"/>
    </row>
    <row r="223" s="531" customFormat="true" ht="15" customHeight="true" x14ac:dyDescent="0.2">
      <c r="A223" s="1087"/>
      <c r="B223" s="408" t="s">
        <v>16</v>
      </c>
      <c r="C223" s="102" t="s">
        <v>35</v>
      </c>
      <c r="D223" s="99" t="s">
        <v>35</v>
      </c>
      <c r="E223" s="99" t="s">
        <v>35</v>
      </c>
      <c r="F223" s="99" t="s">
        <v>35</v>
      </c>
      <c r="G223" s="96" t="s">
        <v>35</v>
      </c>
      <c r="H223" s="93" t="s">
        <v>35</v>
      </c>
      <c r="I223" s="99" t="s">
        <v>35</v>
      </c>
      <c r="J223" s="99" t="s">
        <v>35</v>
      </c>
      <c r="K223" s="99" t="s">
        <v>35</v>
      </c>
      <c r="L223" s="90" t="s">
        <v>35</v>
      </c>
      <c r="M223" s="102" t="s">
        <v>35</v>
      </c>
      <c r="N223" s="99" t="s">
        <v>35</v>
      </c>
      <c r="O223" s="99" t="s">
        <v>35</v>
      </c>
      <c r="P223" s="99" t="s">
        <v>35</v>
      </c>
      <c r="Q223" s="96" t="s">
        <v>35</v>
      </c>
      <c r="R223" s="93" t="s">
        <v>35</v>
      </c>
      <c r="S223" s="99" t="s">
        <v>35</v>
      </c>
      <c r="T223" s="99" t="s">
        <v>35</v>
      </c>
      <c r="U223" s="99" t="s">
        <v>35</v>
      </c>
      <c r="V223" s="99" t="s">
        <v>35</v>
      </c>
      <c r="W223" s="99" t="s">
        <v>35</v>
      </c>
      <c r="X223" s="99" t="s">
        <v>35</v>
      </c>
      <c r="Y223" s="99" t="s">
        <v>35</v>
      </c>
      <c r="Z223" s="99" t="s">
        <v>35</v>
      </c>
      <c r="AA223" s="99" t="s">
        <v>35</v>
      </c>
      <c r="AB223" s="90" t="s">
        <v>35</v>
      </c>
      <c r="AC223" s="880"/>
      <c r="AD223" s="880"/>
      <c r="AE223" s="880"/>
      <c r="AF223" s="880"/>
      <c r="AG223" s="880"/>
      <c r="AH223" s="880"/>
      <c r="AI223" s="880"/>
      <c r="AJ223" s="880"/>
      <c r="AK223" s="880"/>
      <c r="AL223" s="880"/>
      <c r="AM223" s="880"/>
      <c r="AN223" s="880"/>
      <c r="AO223" s="880"/>
      <c r="AP223" s="880"/>
      <c r="AQ223" s="880"/>
      <c r="AR223" s="880"/>
      <c r="AS223" s="880"/>
      <c r="AT223" s="880"/>
      <c r="AU223" s="880"/>
      <c r="AV223" s="880"/>
      <c r="AW223" s="880"/>
      <c r="AX223" s="880"/>
      <c r="AY223" s="880"/>
      <c r="AZ223" s="376"/>
      <c r="BA223" s="1115"/>
      <c r="BB223" s="622" t="s">
        <v>16</v>
      </c>
      <c r="BC223" s="86" t="s">
        <v>35</v>
      </c>
      <c r="BD223" s="82" t="s">
        <v>35</v>
      </c>
      <c r="BE223" s="82" t="s">
        <v>35</v>
      </c>
      <c r="BF223" s="82" t="s">
        <v>35</v>
      </c>
      <c r="BG223" s="77" t="s">
        <v>35</v>
      </c>
      <c r="BH223" s="86" t="s">
        <v>35</v>
      </c>
      <c r="BI223" s="82" t="s">
        <v>35</v>
      </c>
      <c r="BJ223" s="82" t="s">
        <v>35</v>
      </c>
      <c r="BK223" s="82" t="s">
        <v>35</v>
      </c>
      <c r="BL223" s="77" t="s">
        <v>35</v>
      </c>
      <c r="BM223" s="86" t="s">
        <v>35</v>
      </c>
      <c r="BN223" s="82" t="s">
        <v>35</v>
      </c>
      <c r="BO223" s="82" t="s">
        <v>35</v>
      </c>
      <c r="BP223" s="82" t="s">
        <v>35</v>
      </c>
      <c r="BQ223" s="77" t="s">
        <v>35</v>
      </c>
      <c r="BR223" s="86" t="s">
        <v>35</v>
      </c>
      <c r="BS223" s="82" t="s">
        <v>35</v>
      </c>
      <c r="BT223" s="82" t="s">
        <v>35</v>
      </c>
      <c r="BU223" s="82" t="s">
        <v>35</v>
      </c>
      <c r="BV223" s="82" t="s">
        <v>35</v>
      </c>
      <c r="BW223" s="82" t="s">
        <v>35</v>
      </c>
      <c r="BX223" s="82" t="s">
        <v>35</v>
      </c>
      <c r="BY223" s="70" t="s">
        <v>35</v>
      </c>
      <c r="BZ223" s="70" t="s">
        <v>35</v>
      </c>
      <c r="CA223" s="70" t="s">
        <v>35</v>
      </c>
      <c r="CB223" s="70" t="s">
        <v>35</v>
      </c>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2"/>
    </row>
    <row r="224" s="531" customFormat="true" ht="15" customHeight="true" x14ac:dyDescent="0.2">
      <c r="A224" s="1088"/>
      <c r="B224" s="409" t="s">
        <v>20</v>
      </c>
      <c r="C224" s="102" t="s">
        <v>35</v>
      </c>
      <c r="D224" s="99" t="s">
        <v>35</v>
      </c>
      <c r="E224" s="99" t="s">
        <v>35</v>
      </c>
      <c r="F224" s="99" t="s">
        <v>35</v>
      </c>
      <c r="G224" s="96" t="s">
        <v>35</v>
      </c>
      <c r="H224" s="93" t="s">
        <v>35</v>
      </c>
      <c r="I224" s="99" t="s">
        <v>35</v>
      </c>
      <c r="J224" s="99" t="s">
        <v>35</v>
      </c>
      <c r="K224" s="99" t="s">
        <v>35</v>
      </c>
      <c r="L224" s="90" t="s">
        <v>35</v>
      </c>
      <c r="M224" s="102" t="s">
        <v>35</v>
      </c>
      <c r="N224" s="99" t="s">
        <v>35</v>
      </c>
      <c r="O224" s="99" t="s">
        <v>35</v>
      </c>
      <c r="P224" s="99" t="s">
        <v>35</v>
      </c>
      <c r="Q224" s="96" t="s">
        <v>35</v>
      </c>
      <c r="R224" s="93" t="s">
        <v>35</v>
      </c>
      <c r="S224" s="99" t="s">
        <v>35</v>
      </c>
      <c r="T224" s="99" t="s">
        <v>35</v>
      </c>
      <c r="U224" s="99" t="s">
        <v>35</v>
      </c>
      <c r="V224" s="99" t="s">
        <v>35</v>
      </c>
      <c r="W224" s="99" t="s">
        <v>35</v>
      </c>
      <c r="X224" s="99" t="s">
        <v>35</v>
      </c>
      <c r="Y224" s="99" t="s">
        <v>35</v>
      </c>
      <c r="Z224" s="99" t="s">
        <v>35</v>
      </c>
      <c r="AA224" s="99" t="s">
        <v>35</v>
      </c>
      <c r="AB224" s="90" t="s">
        <v>35</v>
      </c>
      <c r="AC224" s="880"/>
      <c r="AD224" s="880"/>
      <c r="AE224" s="880"/>
      <c r="AF224" s="880"/>
      <c r="AG224" s="880"/>
      <c r="AH224" s="880"/>
      <c r="AI224" s="880"/>
      <c r="AJ224" s="880"/>
      <c r="AK224" s="880"/>
      <c r="AL224" s="880"/>
      <c r="AM224" s="880"/>
      <c r="AN224" s="880"/>
      <c r="AO224" s="880"/>
      <c r="AP224" s="880"/>
      <c r="AQ224" s="880"/>
      <c r="AR224" s="880"/>
      <c r="AS224" s="880"/>
      <c r="AT224" s="880"/>
      <c r="AU224" s="880"/>
      <c r="AV224" s="880"/>
      <c r="AW224" s="880"/>
      <c r="AX224" s="880"/>
      <c r="AY224" s="880"/>
      <c r="AZ224" s="376"/>
      <c r="BA224" s="1115"/>
      <c r="BB224" s="622" t="s">
        <v>20</v>
      </c>
      <c r="BC224" s="86" t="s">
        <v>35</v>
      </c>
      <c r="BD224" s="82" t="s">
        <v>35</v>
      </c>
      <c r="BE224" s="82" t="s">
        <v>35</v>
      </c>
      <c r="BF224" s="82" t="s">
        <v>35</v>
      </c>
      <c r="BG224" s="77" t="s">
        <v>35</v>
      </c>
      <c r="BH224" s="86" t="s">
        <v>35</v>
      </c>
      <c r="BI224" s="82" t="s">
        <v>35</v>
      </c>
      <c r="BJ224" s="82" t="s">
        <v>35</v>
      </c>
      <c r="BK224" s="82" t="s">
        <v>35</v>
      </c>
      <c r="BL224" s="77" t="s">
        <v>35</v>
      </c>
      <c r="BM224" s="86" t="s">
        <v>35</v>
      </c>
      <c r="BN224" s="82" t="s">
        <v>35</v>
      </c>
      <c r="BO224" s="82" t="s">
        <v>35</v>
      </c>
      <c r="BP224" s="82" t="s">
        <v>35</v>
      </c>
      <c r="BQ224" s="77" t="s">
        <v>35</v>
      </c>
      <c r="BR224" s="86" t="s">
        <v>35</v>
      </c>
      <c r="BS224" s="82" t="s">
        <v>35</v>
      </c>
      <c r="BT224" s="82" t="s">
        <v>35</v>
      </c>
      <c r="BU224" s="82" t="s">
        <v>35</v>
      </c>
      <c r="BV224" s="82" t="s">
        <v>35</v>
      </c>
      <c r="BW224" s="82" t="s">
        <v>35</v>
      </c>
      <c r="BX224" s="82" t="s">
        <v>35</v>
      </c>
      <c r="BY224" s="70" t="s">
        <v>35</v>
      </c>
      <c r="BZ224" s="70" t="s">
        <v>35</v>
      </c>
      <c r="CA224" s="70" t="s">
        <v>35</v>
      </c>
      <c r="CB224" s="70" t="s">
        <v>35</v>
      </c>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2"/>
    </row>
    <row r="225" s="531" customFormat="true" ht="15" customHeight="true" x14ac:dyDescent="0.2">
      <c r="A225" s="170"/>
      <c r="B225" s="158"/>
      <c r="C225" s="117"/>
      <c r="D225" s="116"/>
      <c r="E225" s="116"/>
      <c r="F225" s="116"/>
      <c r="G225" s="115"/>
      <c r="H225" s="114"/>
      <c r="I225" s="116"/>
      <c r="J225" s="116"/>
      <c r="K225" s="116"/>
      <c r="L225" s="113"/>
      <c r="M225" s="117"/>
      <c r="N225" s="116"/>
      <c r="O225" s="116"/>
      <c r="P225" s="116"/>
      <c r="Q225" s="115"/>
      <c r="R225" s="114"/>
      <c r="S225" s="116"/>
      <c r="T225" s="116"/>
      <c r="U225" s="116"/>
      <c r="V225" s="116"/>
      <c r="W225" s="116"/>
      <c r="X225" s="116"/>
      <c r="Y225" s="116"/>
      <c r="Z225" s="116"/>
      <c r="AA225" s="116"/>
      <c r="AB225" s="113"/>
      <c r="AC225" s="880"/>
      <c r="AD225" s="880"/>
      <c r="AE225" s="880"/>
      <c r="AF225" s="880"/>
      <c r="AG225" s="880"/>
      <c r="AH225" s="880"/>
      <c r="AI225" s="880"/>
      <c r="AJ225" s="880"/>
      <c r="AK225" s="880"/>
      <c r="AL225" s="880"/>
      <c r="AM225" s="880"/>
      <c r="AN225" s="880"/>
      <c r="AO225" s="880"/>
      <c r="AP225" s="880"/>
      <c r="AQ225" s="880"/>
      <c r="AR225" s="880"/>
      <c r="AS225" s="880"/>
      <c r="AT225" s="880"/>
      <c r="AU225" s="880"/>
      <c r="AV225" s="880"/>
      <c r="AW225" s="880"/>
      <c r="AX225" s="880"/>
      <c r="AY225" s="880"/>
      <c r="AZ225" s="376"/>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531" customFormat="true" ht="15" customHeight="true" x14ac:dyDescent="0.2">
      <c r="A226" s="173"/>
      <c r="B226" s="167"/>
      <c r="C226" s="185"/>
      <c r="D226" s="184"/>
      <c r="E226" s="184"/>
      <c r="F226" s="184"/>
      <c r="G226" s="174"/>
      <c r="H226" s="177"/>
      <c r="I226" s="184"/>
      <c r="J226" s="184"/>
      <c r="K226" s="184"/>
      <c r="L226" s="180"/>
      <c r="M226" s="185"/>
      <c r="N226" s="184"/>
      <c r="O226" s="184"/>
      <c r="P226" s="184"/>
      <c r="Q226" s="174"/>
      <c r="R226" s="177"/>
      <c r="S226" s="184"/>
      <c r="T226" s="184"/>
      <c r="U226" s="184"/>
      <c r="V226" s="184"/>
      <c r="W226" s="184"/>
      <c r="X226" s="184"/>
      <c r="Y226" s="184"/>
      <c r="Z226" s="184"/>
      <c r="AA226" s="184"/>
      <c r="AB226" s="180"/>
      <c r="AC226" s="880"/>
      <c r="AD226" s="880"/>
      <c r="AE226" s="880"/>
      <c r="AF226" s="880"/>
      <c r="AG226" s="880"/>
      <c r="AH226" s="880"/>
      <c r="AI226" s="880"/>
      <c r="AJ226" s="880"/>
      <c r="AK226" s="880"/>
      <c r="AL226" s="880"/>
      <c r="AM226" s="880"/>
      <c r="AN226" s="880"/>
      <c r="AO226" s="880"/>
      <c r="AP226" s="880"/>
      <c r="AQ226" s="880"/>
      <c r="AR226" s="880"/>
      <c r="AS226" s="880"/>
      <c r="AT226" s="880"/>
      <c r="AU226" s="880"/>
      <c r="AV226" s="880"/>
      <c r="AW226" s="880"/>
      <c r="AX226" s="880"/>
      <c r="AY226" s="880"/>
      <c r="AZ226" s="376"/>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531" customFormat="true" ht="15" customHeight="true" x14ac:dyDescent="0.2">
      <c r="A227" s="173"/>
      <c r="B227" s="167"/>
      <c r="C227" s="185"/>
      <c r="D227" s="184"/>
      <c r="E227" s="184"/>
      <c r="F227" s="184"/>
      <c r="G227" s="174"/>
      <c r="H227" s="177"/>
      <c r="I227" s="184"/>
      <c r="J227" s="184"/>
      <c r="K227" s="184"/>
      <c r="L227" s="180"/>
      <c r="M227" s="185"/>
      <c r="N227" s="184"/>
      <c r="O227" s="184"/>
      <c r="P227" s="184"/>
      <c r="Q227" s="174"/>
      <c r="R227" s="177"/>
      <c r="S227" s="184"/>
      <c r="T227" s="184"/>
      <c r="U227" s="184"/>
      <c r="V227" s="184"/>
      <c r="W227" s="184"/>
      <c r="X227" s="184"/>
      <c r="Y227" s="184"/>
      <c r="Z227" s="184"/>
      <c r="AA227" s="184"/>
      <c r="AB227" s="180"/>
      <c r="AC227" s="880"/>
      <c r="AD227" s="880"/>
      <c r="AE227" s="880"/>
      <c r="AF227" s="880"/>
      <c r="AG227" s="880"/>
      <c r="AH227" s="880"/>
      <c r="AI227" s="880"/>
      <c r="AJ227" s="880"/>
      <c r="AK227" s="880"/>
      <c r="AL227" s="880"/>
      <c r="AM227" s="880"/>
      <c r="AN227" s="880"/>
      <c r="AO227" s="880"/>
      <c r="AP227" s="880"/>
      <c r="AQ227" s="880"/>
      <c r="AR227" s="880"/>
      <c r="AS227" s="880"/>
      <c r="AT227" s="880"/>
      <c r="AU227" s="880"/>
      <c r="AV227" s="880"/>
      <c r="AW227" s="880"/>
      <c r="AX227" s="880"/>
      <c r="AY227" s="880"/>
      <c r="AZ227" s="376"/>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531" customFormat="true" ht="15" customHeight="true" x14ac:dyDescent="0.2">
      <c r="A228" s="173"/>
      <c r="B228" s="167"/>
      <c r="C228" s="151"/>
      <c r="D228" s="150"/>
      <c r="E228" s="150"/>
      <c r="F228" s="150"/>
      <c r="G228" s="149"/>
      <c r="H228" s="148"/>
      <c r="I228" s="150"/>
      <c r="J228" s="150"/>
      <c r="K228" s="150"/>
      <c r="L228" s="147"/>
      <c r="M228" s="151"/>
      <c r="N228" s="150"/>
      <c r="O228" s="150"/>
      <c r="P228" s="150"/>
      <c r="Q228" s="149"/>
      <c r="R228" s="148"/>
      <c r="S228" s="150"/>
      <c r="T228" s="150"/>
      <c r="U228" s="150"/>
      <c r="V228" s="150"/>
      <c r="W228" s="150"/>
      <c r="X228" s="150"/>
      <c r="Y228" s="150"/>
      <c r="Z228" s="150"/>
      <c r="AA228" s="150"/>
      <c r="AB228" s="147"/>
      <c r="AC228" s="880"/>
      <c r="AD228" s="880"/>
      <c r="AE228" s="880"/>
      <c r="AF228" s="880"/>
      <c r="AG228" s="880"/>
      <c r="AH228" s="880"/>
      <c r="AI228" s="880"/>
      <c r="AJ228" s="880"/>
      <c r="AK228" s="880"/>
      <c r="AL228" s="880"/>
      <c r="AM228" s="880"/>
      <c r="AN228" s="880"/>
      <c r="AO228" s="880"/>
      <c r="AP228" s="880"/>
      <c r="AQ228" s="880"/>
      <c r="AR228" s="880"/>
      <c r="AS228" s="880"/>
      <c r="AT228" s="880"/>
      <c r="AU228" s="880"/>
      <c r="AV228" s="880"/>
      <c r="AW228" s="880"/>
      <c r="AX228" s="880"/>
      <c r="AY228" s="880"/>
      <c r="AZ228" s="376"/>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531" customFormat="true" ht="15" customHeight="true" x14ac:dyDescent="0.2">
      <c r="A229" s="173"/>
      <c r="B229" s="167"/>
      <c r="C229" s="151"/>
      <c r="D229" s="150"/>
      <c r="E229" s="150"/>
      <c r="F229" s="150"/>
      <c r="G229" s="149"/>
      <c r="H229" s="148"/>
      <c r="I229" s="150"/>
      <c r="J229" s="150"/>
      <c r="K229" s="150"/>
      <c r="L229" s="147"/>
      <c r="M229" s="151"/>
      <c r="N229" s="150"/>
      <c r="O229" s="150"/>
      <c r="P229" s="150"/>
      <c r="Q229" s="149"/>
      <c r="R229" s="148"/>
      <c r="S229" s="150"/>
      <c r="T229" s="150"/>
      <c r="U229" s="150"/>
      <c r="V229" s="150"/>
      <c r="W229" s="150"/>
      <c r="X229" s="150"/>
      <c r="Y229" s="150"/>
      <c r="Z229" s="150"/>
      <c r="AA229" s="150"/>
      <c r="AB229" s="147"/>
      <c r="AC229" s="880"/>
      <c r="AD229" s="880"/>
      <c r="AE229" s="880"/>
      <c r="AF229" s="880"/>
      <c r="AG229" s="880"/>
      <c r="AH229" s="880"/>
      <c r="AI229" s="880"/>
      <c r="AJ229" s="880"/>
      <c r="AK229" s="880"/>
      <c r="AL229" s="880"/>
      <c r="AM229" s="880"/>
      <c r="AN229" s="880"/>
      <c r="AO229" s="880"/>
      <c r="AP229" s="880"/>
      <c r="AQ229" s="880"/>
      <c r="AR229" s="880"/>
      <c r="AS229" s="880"/>
      <c r="AT229" s="880"/>
      <c r="AU229" s="880"/>
      <c r="AV229" s="880"/>
      <c r="AW229" s="880"/>
      <c r="AX229" s="880"/>
      <c r="AY229" s="880"/>
      <c r="AZ229" s="376"/>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531" customFormat="true" ht="15" customHeight="true" x14ac:dyDescent="0.2">
      <c r="A230" s="173"/>
      <c r="B230" s="167"/>
      <c r="C230" s="151"/>
      <c r="D230" s="150"/>
      <c r="E230" s="150"/>
      <c r="F230" s="150"/>
      <c r="G230" s="149"/>
      <c r="H230" s="148"/>
      <c r="I230" s="150"/>
      <c r="J230" s="150"/>
      <c r="K230" s="150"/>
      <c r="L230" s="147"/>
      <c r="M230" s="151"/>
      <c r="N230" s="150"/>
      <c r="O230" s="150"/>
      <c r="P230" s="150"/>
      <c r="Q230" s="149"/>
      <c r="R230" s="148"/>
      <c r="S230" s="150"/>
      <c r="T230" s="150"/>
      <c r="U230" s="150"/>
      <c r="V230" s="150"/>
      <c r="W230" s="150"/>
      <c r="X230" s="150"/>
      <c r="Y230" s="150"/>
      <c r="Z230" s="150"/>
      <c r="AA230" s="150"/>
      <c r="AB230" s="147"/>
      <c r="AC230" s="880"/>
      <c r="AD230" s="880"/>
      <c r="AE230" s="880"/>
      <c r="AF230" s="880"/>
      <c r="AG230" s="880"/>
      <c r="AH230" s="880"/>
      <c r="AI230" s="880"/>
      <c r="AJ230" s="880"/>
      <c r="AK230" s="880"/>
      <c r="AL230" s="880"/>
      <c r="AM230" s="880"/>
      <c r="AN230" s="880"/>
      <c r="AO230" s="880"/>
      <c r="AP230" s="880"/>
      <c r="AQ230" s="880"/>
      <c r="AR230" s="880"/>
      <c r="AS230" s="880"/>
      <c r="AT230" s="880"/>
      <c r="AU230" s="880"/>
      <c r="AV230" s="880"/>
      <c r="AW230" s="880"/>
      <c r="AX230" s="880"/>
      <c r="AY230" s="880"/>
      <c r="AZ230" s="376"/>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531" customFormat="true" ht="15" customHeight="true" x14ac:dyDescent="0.2">
      <c r="A231" s="173"/>
      <c r="B231" s="167"/>
      <c r="C231" s="185"/>
      <c r="D231" s="184"/>
      <c r="E231" s="184"/>
      <c r="F231" s="184"/>
      <c r="G231" s="174"/>
      <c r="H231" s="177"/>
      <c r="I231" s="184"/>
      <c r="J231" s="184"/>
      <c r="K231" s="184"/>
      <c r="L231" s="180"/>
      <c r="M231" s="185"/>
      <c r="N231" s="184"/>
      <c r="O231" s="184"/>
      <c r="P231" s="184"/>
      <c r="Q231" s="174"/>
      <c r="R231" s="177"/>
      <c r="S231" s="184"/>
      <c r="T231" s="184"/>
      <c r="U231" s="184"/>
      <c r="V231" s="184"/>
      <c r="W231" s="184"/>
      <c r="X231" s="184"/>
      <c r="Y231" s="184"/>
      <c r="Z231" s="184"/>
      <c r="AA231" s="184"/>
      <c r="AB231" s="180"/>
      <c r="AC231" s="880"/>
      <c r="AD231" s="880"/>
      <c r="AE231" s="880"/>
      <c r="AF231" s="880"/>
      <c r="AG231" s="880"/>
      <c r="AH231" s="880"/>
      <c r="AI231" s="880"/>
      <c r="AJ231" s="880"/>
      <c r="AK231" s="880"/>
      <c r="AL231" s="880"/>
      <c r="AM231" s="880"/>
      <c r="AN231" s="880"/>
      <c r="AO231" s="880"/>
      <c r="AP231" s="880"/>
      <c r="AQ231" s="880"/>
      <c r="AR231" s="880"/>
      <c r="AS231" s="880"/>
      <c r="AT231" s="880"/>
      <c r="AU231" s="880"/>
      <c r="AV231" s="880"/>
      <c r="AW231" s="880"/>
      <c r="AX231" s="880"/>
      <c r="AY231" s="880"/>
      <c r="AZ231" s="376"/>
      <c r="BA231" s="533"/>
      <c r="BB231" s="622"/>
      <c r="BC231" s="479"/>
      <c r="BD231" s="464"/>
      <c r="BE231" s="464"/>
      <c r="BF231" s="464"/>
      <c r="BG231" s="483"/>
      <c r="BH231" s="479"/>
      <c r="BI231" s="464"/>
      <c r="BJ231" s="464"/>
      <c r="BK231" s="464"/>
      <c r="BL231" s="483"/>
      <c r="BM231" s="479"/>
      <c r="BN231" s="464"/>
      <c r="BO231" s="464"/>
      <c r="BP231" s="464"/>
      <c r="BQ231" s="483"/>
      <c r="BR231" s="479"/>
      <c r="BS231" s="464"/>
      <c r="BT231" s="464"/>
      <c r="BU231" s="464"/>
      <c r="BV231" s="464"/>
      <c r="BW231" s="464"/>
      <c r="BX231" s="464"/>
      <c r="BY231" s="465"/>
      <c r="BZ231" s="465"/>
      <c r="CA231" s="465"/>
      <c r="CB231" s="465"/>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row>
    <row r="232" s="531" customFormat="true" ht="15" customHeight="true" x14ac:dyDescent="0.2">
      <c r="A232" s="173"/>
      <c r="B232" s="167"/>
      <c r="C232" s="185"/>
      <c r="D232" s="184"/>
      <c r="E232" s="184"/>
      <c r="F232" s="184"/>
      <c r="G232" s="174"/>
      <c r="H232" s="177"/>
      <c r="I232" s="184"/>
      <c r="J232" s="184"/>
      <c r="K232" s="184"/>
      <c r="L232" s="180"/>
      <c r="M232" s="185"/>
      <c r="N232" s="184"/>
      <c r="O232" s="184"/>
      <c r="P232" s="184"/>
      <c r="Q232" s="174"/>
      <c r="R232" s="177"/>
      <c r="S232" s="184"/>
      <c r="T232" s="184"/>
      <c r="U232" s="184"/>
      <c r="V232" s="184"/>
      <c r="W232" s="184"/>
      <c r="X232" s="184"/>
      <c r="Y232" s="184"/>
      <c r="Z232" s="184"/>
      <c r="AA232" s="184"/>
      <c r="AB232" s="180"/>
      <c r="AC232" s="880"/>
      <c r="AD232" s="880"/>
      <c r="AE232" s="880"/>
      <c r="AF232" s="880"/>
      <c r="AG232" s="880"/>
      <c r="AH232" s="880"/>
      <c r="AI232" s="880"/>
      <c r="AJ232" s="880"/>
      <c r="AK232" s="880"/>
      <c r="AL232" s="880"/>
      <c r="AM232" s="880"/>
      <c r="AN232" s="880"/>
      <c r="AO232" s="880"/>
      <c r="AP232" s="880"/>
      <c r="AQ232" s="880"/>
      <c r="AR232" s="880"/>
      <c r="AS232" s="880"/>
      <c r="AT232" s="880"/>
      <c r="AU232" s="880"/>
      <c r="AV232" s="880"/>
      <c r="AW232" s="880"/>
      <c r="AX232" s="880"/>
      <c r="AY232" s="880"/>
      <c r="AZ232" s="376"/>
      <c r="BA232" s="926"/>
      <c r="BB232" s="622"/>
      <c r="BC232" s="479"/>
      <c r="BD232" s="464"/>
      <c r="BE232" s="464"/>
      <c r="BF232" s="464"/>
      <c r="BG232" s="483"/>
      <c r="BH232" s="479"/>
      <c r="BI232" s="464"/>
      <c r="BJ232" s="464"/>
      <c r="BK232" s="464"/>
      <c r="BL232" s="483"/>
      <c r="BM232" s="479"/>
      <c r="BN232" s="464"/>
      <c r="BO232" s="464"/>
      <c r="BP232" s="464"/>
      <c r="BQ232" s="483"/>
      <c r="BR232" s="479"/>
      <c r="BS232" s="464"/>
      <c r="BT232" s="464"/>
      <c r="BU232" s="464"/>
      <c r="BV232" s="464"/>
      <c r="BW232" s="464"/>
      <c r="BX232" s="464"/>
      <c r="BY232" s="465"/>
      <c r="BZ232" s="465"/>
      <c r="CA232" s="465"/>
      <c r="CB232" s="465"/>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531" customFormat="true" ht="15" customHeight="true" x14ac:dyDescent="0.2">
      <c r="A233" s="173"/>
      <c r="B233" s="167"/>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11"/>
      <c r="Z233" s="111"/>
      <c r="AA233" s="111"/>
      <c r="AB233" s="108"/>
      <c r="AC233" s="880"/>
      <c r="AD233" s="880"/>
      <c r="AE233" s="880"/>
      <c r="AF233" s="880"/>
      <c r="AG233" s="880"/>
      <c r="AH233" s="880"/>
      <c r="AI233" s="880"/>
      <c r="AJ233" s="880"/>
      <c r="AK233" s="880"/>
      <c r="AL233" s="880"/>
      <c r="AM233" s="880"/>
      <c r="AN233" s="880"/>
      <c r="AO233" s="880"/>
      <c r="AP233" s="880"/>
      <c r="AQ233" s="880"/>
      <c r="AR233" s="880"/>
      <c r="AS233" s="880"/>
      <c r="AT233" s="880"/>
      <c r="AU233" s="880"/>
      <c r="AV233" s="880"/>
      <c r="AW233" s="880"/>
      <c r="AX233" s="880"/>
      <c r="AY233" s="880"/>
      <c r="AZ233" s="376"/>
      <c r="BA233" s="926"/>
      <c r="BB233" s="622"/>
      <c r="BC233" s="479"/>
      <c r="BD233" s="464"/>
      <c r="BE233" s="464"/>
      <c r="BF233" s="464"/>
      <c r="BG233" s="483"/>
      <c r="BH233" s="479"/>
      <c r="BI233" s="464"/>
      <c r="BJ233" s="464"/>
      <c r="BK233" s="464"/>
      <c r="BL233" s="483"/>
      <c r="BM233" s="479"/>
      <c r="BN233" s="464"/>
      <c r="BO233" s="464"/>
      <c r="BP233" s="464"/>
      <c r="BQ233" s="483"/>
      <c r="BR233" s="479"/>
      <c r="BS233" s="464"/>
      <c r="BT233" s="464"/>
      <c r="BU233" s="464"/>
      <c r="BV233" s="464"/>
      <c r="BW233" s="464"/>
      <c r="BX233" s="464"/>
      <c r="BY233" s="465"/>
      <c r="BZ233" s="465"/>
      <c r="CA233" s="465"/>
      <c r="CB233" s="465"/>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531" customFormat="true" ht="15" customHeight="true" x14ac:dyDescent="0.2">
      <c r="A234" s="173"/>
      <c r="B234" s="167"/>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11"/>
      <c r="Z234" s="111"/>
      <c r="AA234" s="111"/>
      <c r="AB234" s="108"/>
      <c r="AC234" s="880"/>
      <c r="AD234" s="880"/>
      <c r="AE234" s="880"/>
      <c r="AF234" s="880"/>
      <c r="AG234" s="880"/>
      <c r="AH234" s="880"/>
      <c r="AI234" s="880"/>
      <c r="AJ234" s="880"/>
      <c r="AK234" s="880"/>
      <c r="AL234" s="880"/>
      <c r="AM234" s="880"/>
      <c r="AN234" s="880"/>
      <c r="AO234" s="880"/>
      <c r="AP234" s="880"/>
      <c r="AQ234" s="880"/>
      <c r="AR234" s="880"/>
      <c r="AS234" s="880"/>
      <c r="AT234" s="880"/>
      <c r="AU234" s="880"/>
      <c r="AV234" s="880"/>
      <c r="AW234" s="880"/>
      <c r="AX234" s="880"/>
      <c r="AY234" s="880"/>
      <c r="AZ234" s="376"/>
      <c r="BA234" s="926"/>
      <c r="BB234" s="622"/>
      <c r="BC234" s="479"/>
      <c r="BD234" s="464"/>
      <c r="BE234" s="464"/>
      <c r="BF234" s="464"/>
      <c r="BG234" s="483"/>
      <c r="BH234" s="479"/>
      <c r="BI234" s="464"/>
      <c r="BJ234" s="464"/>
      <c r="BK234" s="464"/>
      <c r="BL234" s="483"/>
      <c r="BM234" s="479"/>
      <c r="BN234" s="464"/>
      <c r="BO234" s="464"/>
      <c r="BP234" s="464"/>
      <c r="BQ234" s="483"/>
      <c r="BR234" s="479"/>
      <c r="BS234" s="464"/>
      <c r="BT234" s="464"/>
      <c r="BU234" s="464"/>
      <c r="BV234" s="464"/>
      <c r="BW234" s="464"/>
      <c r="BX234" s="464"/>
      <c r="BY234" s="465"/>
      <c r="BZ234" s="465"/>
      <c r="CA234" s="465"/>
      <c r="CB234" s="465"/>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531" customFormat="true" ht="15" customHeight="true" x14ac:dyDescent="0.2">
      <c r="A235" s="173"/>
      <c r="B235" s="167"/>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11"/>
      <c r="Z235" s="111"/>
      <c r="AA235" s="111"/>
      <c r="AB235" s="108"/>
      <c r="AC235" s="880"/>
      <c r="AD235" s="880"/>
      <c r="AE235" s="880"/>
      <c r="AF235" s="880"/>
      <c r="AG235" s="880"/>
      <c r="AH235" s="880"/>
      <c r="AI235" s="880"/>
      <c r="AJ235" s="880"/>
      <c r="AK235" s="880"/>
      <c r="AL235" s="880"/>
      <c r="AM235" s="880"/>
      <c r="AN235" s="880"/>
      <c r="AO235" s="880"/>
      <c r="AP235" s="880"/>
      <c r="AQ235" s="880"/>
      <c r="AR235" s="880"/>
      <c r="AS235" s="880"/>
      <c r="AT235" s="880"/>
      <c r="AU235" s="880"/>
      <c r="AV235" s="880"/>
      <c r="AW235" s="880"/>
      <c r="AX235" s="880"/>
      <c r="AY235" s="880"/>
      <c r="AZ235" s="376"/>
      <c r="BA235" s="926"/>
      <c r="BB235" s="622"/>
      <c r="BC235" s="479"/>
      <c r="BD235" s="464"/>
      <c r="BE235" s="464"/>
      <c r="BF235" s="464"/>
      <c r="BG235" s="483"/>
      <c r="BH235" s="479"/>
      <c r="BI235" s="464"/>
      <c r="BJ235" s="464"/>
      <c r="BK235" s="464"/>
      <c r="BL235" s="483"/>
      <c r="BM235" s="479"/>
      <c r="BN235" s="464"/>
      <c r="BO235" s="464"/>
      <c r="BP235" s="464"/>
      <c r="BQ235" s="483"/>
      <c r="BR235" s="479"/>
      <c r="BS235" s="464"/>
      <c r="BT235" s="464"/>
      <c r="BU235" s="464"/>
      <c r="BV235" s="464"/>
      <c r="BW235" s="464"/>
      <c r="BX235" s="464"/>
      <c r="BY235" s="465"/>
      <c r="BZ235" s="465"/>
      <c r="CA235" s="465"/>
      <c r="CB235" s="465"/>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531" customFormat="true" ht="15" customHeight="true" x14ac:dyDescent="0.2">
      <c r="A236" s="173"/>
      <c r="B236" s="167"/>
      <c r="C236" s="112"/>
      <c r="D236" s="111"/>
      <c r="E236" s="111"/>
      <c r="F236" s="111"/>
      <c r="G236" s="110"/>
      <c r="H236" s="109"/>
      <c r="I236" s="111"/>
      <c r="J236" s="111"/>
      <c r="K236" s="111"/>
      <c r="L236" s="108"/>
      <c r="M236" s="112"/>
      <c r="N236" s="111"/>
      <c r="O236" s="111"/>
      <c r="P236" s="111"/>
      <c r="Q236" s="110"/>
      <c r="R236" s="109"/>
      <c r="S236" s="111"/>
      <c r="T236" s="111"/>
      <c r="U236" s="111"/>
      <c r="V236" s="111"/>
      <c r="W236" s="111"/>
      <c r="X236" s="111"/>
      <c r="Y236" s="111"/>
      <c r="Z236" s="111"/>
      <c r="AA236" s="111"/>
      <c r="AB236" s="108"/>
      <c r="AC236" s="880"/>
      <c r="AD236" s="880"/>
      <c r="AE236" s="880"/>
      <c r="AF236" s="880"/>
      <c r="AG236" s="880"/>
      <c r="AH236" s="880"/>
      <c r="AI236" s="880"/>
      <c r="AJ236" s="880"/>
      <c r="AK236" s="880"/>
      <c r="AL236" s="880"/>
      <c r="AM236" s="880"/>
      <c r="AN236" s="880"/>
      <c r="AO236" s="880"/>
      <c r="AP236" s="880"/>
      <c r="AQ236" s="880"/>
      <c r="AR236" s="880"/>
      <c r="AS236" s="880"/>
      <c r="AT236" s="880"/>
      <c r="AU236" s="880"/>
      <c r="AV236" s="880"/>
      <c r="AW236" s="880"/>
      <c r="AX236" s="880"/>
      <c r="AY236" s="880"/>
      <c r="AZ236" s="376"/>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531" customFormat="true" ht="15" customHeight="true" x14ac:dyDescent="0.2">
      <c r="A237" s="173"/>
      <c r="B237" s="167"/>
      <c r="C237" s="112"/>
      <c r="D237" s="111"/>
      <c r="E237" s="111"/>
      <c r="F237" s="111"/>
      <c r="G237" s="110"/>
      <c r="H237" s="109"/>
      <c r="I237" s="111"/>
      <c r="J237" s="111"/>
      <c r="K237" s="111"/>
      <c r="L237" s="108"/>
      <c r="M237" s="112"/>
      <c r="N237" s="111"/>
      <c r="O237" s="111"/>
      <c r="P237" s="111"/>
      <c r="Q237" s="110"/>
      <c r="R237" s="109"/>
      <c r="S237" s="111"/>
      <c r="T237" s="111"/>
      <c r="U237" s="111"/>
      <c r="V237" s="111"/>
      <c r="W237" s="111"/>
      <c r="X237" s="111"/>
      <c r="Y237" s="111"/>
      <c r="Z237" s="111"/>
      <c r="AA237" s="111"/>
      <c r="AB237" s="108"/>
      <c r="AC237" s="880"/>
      <c r="AD237" s="880"/>
      <c r="AE237" s="880"/>
      <c r="AF237" s="880"/>
      <c r="AG237" s="880"/>
      <c r="AH237" s="880"/>
      <c r="AI237" s="880"/>
      <c r="AJ237" s="880"/>
      <c r="AK237" s="880"/>
      <c r="AL237" s="880"/>
      <c r="AM237" s="880"/>
      <c r="AN237" s="880"/>
      <c r="AO237" s="880"/>
      <c r="AP237" s="880"/>
      <c r="AQ237" s="880"/>
      <c r="AR237" s="880"/>
      <c r="AS237" s="880"/>
      <c r="AT237" s="880"/>
      <c r="AU237" s="880"/>
      <c r="AV237" s="880"/>
      <c r="AW237" s="880"/>
      <c r="AX237" s="880"/>
      <c r="AY237" s="880"/>
      <c r="AZ237" s="376"/>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531" customFormat="true" ht="15" customHeight="true" x14ac:dyDescent="0.2">
      <c r="A238" s="173"/>
      <c r="B238" s="167"/>
      <c r="C238" s="112"/>
      <c r="D238" s="111"/>
      <c r="E238" s="111"/>
      <c r="F238" s="111"/>
      <c r="G238" s="110"/>
      <c r="H238" s="109"/>
      <c r="I238" s="111"/>
      <c r="J238" s="111"/>
      <c r="K238" s="111"/>
      <c r="L238" s="108"/>
      <c r="M238" s="112"/>
      <c r="N238" s="111"/>
      <c r="O238" s="111"/>
      <c r="P238" s="111"/>
      <c r="Q238" s="110"/>
      <c r="R238" s="109"/>
      <c r="S238" s="111"/>
      <c r="T238" s="111"/>
      <c r="U238" s="111"/>
      <c r="V238" s="111"/>
      <c r="W238" s="111"/>
      <c r="X238" s="111"/>
      <c r="Y238" s="111"/>
      <c r="Z238" s="111"/>
      <c r="AA238" s="111"/>
      <c r="AB238" s="108"/>
      <c r="AC238" s="880"/>
      <c r="AD238" s="880"/>
      <c r="AE238" s="880"/>
      <c r="AF238" s="880"/>
      <c r="AG238" s="880"/>
      <c r="AH238" s="880"/>
      <c r="AI238" s="880"/>
      <c r="AJ238" s="880"/>
      <c r="AK238" s="880"/>
      <c r="AL238" s="880"/>
      <c r="AM238" s="880"/>
      <c r="AN238" s="880"/>
      <c r="AO238" s="880"/>
      <c r="AP238" s="880"/>
      <c r="AQ238" s="880"/>
      <c r="AR238" s="880"/>
      <c r="AS238" s="880"/>
      <c r="AT238" s="880"/>
      <c r="AU238" s="880"/>
      <c r="AV238" s="880"/>
      <c r="AW238" s="880"/>
      <c r="AX238" s="880"/>
      <c r="AY238" s="880"/>
      <c r="AZ238" s="376"/>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531" customFormat="true" ht="15" customHeight="true" x14ac:dyDescent="0.2">
      <c r="A239" s="173"/>
      <c r="B239" s="167"/>
      <c r="C239" s="112"/>
      <c r="D239" s="111"/>
      <c r="E239" s="111"/>
      <c r="F239" s="111"/>
      <c r="G239" s="110"/>
      <c r="H239" s="109"/>
      <c r="I239" s="111"/>
      <c r="J239" s="111"/>
      <c r="K239" s="111"/>
      <c r="L239" s="108"/>
      <c r="M239" s="112"/>
      <c r="N239" s="111"/>
      <c r="O239" s="111"/>
      <c r="P239" s="111"/>
      <c r="Q239" s="110"/>
      <c r="R239" s="109"/>
      <c r="S239" s="111"/>
      <c r="T239" s="111"/>
      <c r="U239" s="111"/>
      <c r="V239" s="111"/>
      <c r="W239" s="111"/>
      <c r="X239" s="111"/>
      <c r="Y239" s="111"/>
      <c r="Z239" s="111"/>
      <c r="AA239" s="111"/>
      <c r="AB239" s="108"/>
      <c r="AC239" s="880"/>
      <c r="AD239" s="880"/>
      <c r="AE239" s="880"/>
      <c r="AF239" s="880"/>
      <c r="AG239" s="880"/>
      <c r="AH239" s="880"/>
      <c r="AI239" s="880"/>
      <c r="AJ239" s="880"/>
      <c r="AK239" s="880"/>
      <c r="AL239" s="880"/>
      <c r="AM239" s="880"/>
      <c r="AN239" s="880"/>
      <c r="AO239" s="880"/>
      <c r="AP239" s="880"/>
      <c r="AQ239" s="880"/>
      <c r="AR239" s="880"/>
      <c r="AS239" s="880"/>
      <c r="AT239" s="880"/>
      <c r="AU239" s="880"/>
      <c r="AV239" s="880"/>
      <c r="AW239" s="880"/>
      <c r="AX239" s="880"/>
      <c r="AY239" s="880"/>
      <c r="AZ239" s="376"/>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531" customFormat="true" ht="15" customHeight="true" x14ac:dyDescent="0.2">
      <c r="A240" s="173"/>
      <c r="B240" s="167"/>
      <c r="C240" s="112"/>
      <c r="D240" s="111"/>
      <c r="E240" s="111"/>
      <c r="F240" s="111"/>
      <c r="G240" s="110"/>
      <c r="H240" s="109"/>
      <c r="I240" s="111"/>
      <c r="J240" s="111"/>
      <c r="K240" s="111"/>
      <c r="L240" s="108"/>
      <c r="M240" s="112"/>
      <c r="N240" s="111"/>
      <c r="O240" s="111"/>
      <c r="P240" s="111"/>
      <c r="Q240" s="110"/>
      <c r="R240" s="109"/>
      <c r="S240" s="111"/>
      <c r="T240" s="111"/>
      <c r="U240" s="111"/>
      <c r="V240" s="111"/>
      <c r="W240" s="111"/>
      <c r="X240" s="111"/>
      <c r="Y240" s="111"/>
      <c r="Z240" s="111"/>
      <c r="AA240" s="111"/>
      <c r="AB240" s="108"/>
      <c r="AC240" s="880"/>
      <c r="AD240" s="880"/>
      <c r="AE240" s="880"/>
      <c r="AF240" s="880"/>
      <c r="AG240" s="880"/>
      <c r="AH240" s="880"/>
      <c r="AI240" s="880"/>
      <c r="AJ240" s="880"/>
      <c r="AK240" s="880"/>
      <c r="AL240" s="880"/>
      <c r="AM240" s="880"/>
      <c r="AN240" s="880"/>
      <c r="AO240" s="880"/>
      <c r="AP240" s="880"/>
      <c r="AQ240" s="880"/>
      <c r="AR240" s="880"/>
      <c r="AS240" s="880"/>
      <c r="AT240" s="880"/>
      <c r="AU240" s="880"/>
      <c r="AV240" s="880"/>
      <c r="AW240" s="880"/>
      <c r="AX240" s="880"/>
      <c r="AY240" s="880"/>
      <c r="AZ240" s="376"/>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531" customFormat="true" ht="15" customHeight="true" x14ac:dyDescent="0.2">
      <c r="A241" s="173"/>
      <c r="B241" s="167"/>
      <c r="C241" s="112"/>
      <c r="D241" s="111"/>
      <c r="E241" s="111"/>
      <c r="F241" s="111"/>
      <c r="G241" s="110"/>
      <c r="H241" s="109"/>
      <c r="I241" s="111"/>
      <c r="J241" s="111"/>
      <c r="K241" s="111"/>
      <c r="L241" s="108"/>
      <c r="M241" s="112"/>
      <c r="N241" s="111"/>
      <c r="O241" s="111"/>
      <c r="P241" s="111"/>
      <c r="Q241" s="110"/>
      <c r="R241" s="109"/>
      <c r="S241" s="111"/>
      <c r="T241" s="111"/>
      <c r="U241" s="111"/>
      <c r="V241" s="111"/>
      <c r="W241" s="111"/>
      <c r="X241" s="111"/>
      <c r="Y241" s="111"/>
      <c r="Z241" s="111"/>
      <c r="AA241" s="111"/>
      <c r="AB241" s="108"/>
      <c r="AC241" s="880"/>
      <c r="AD241" s="880"/>
      <c r="AE241" s="880"/>
      <c r="AF241" s="880"/>
      <c r="AG241" s="880"/>
      <c r="AH241" s="880"/>
      <c r="AI241" s="880"/>
      <c r="AJ241" s="880"/>
      <c r="AK241" s="880"/>
      <c r="AL241" s="880"/>
      <c r="AM241" s="880"/>
      <c r="AN241" s="880"/>
      <c r="AO241" s="880"/>
      <c r="AP241" s="880"/>
      <c r="AQ241" s="880"/>
      <c r="AR241" s="880"/>
      <c r="AS241" s="880"/>
      <c r="AT241" s="880"/>
      <c r="AU241" s="880"/>
      <c r="AV241" s="880"/>
      <c r="AW241" s="880"/>
      <c r="AX241" s="880"/>
      <c r="AY241" s="880"/>
      <c r="AZ241" s="376"/>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531" customFormat="true" ht="15" customHeight="true" x14ac:dyDescent="0.2">
      <c r="A242" s="197"/>
      <c r="B242" s="166"/>
      <c r="C242" s="132"/>
      <c r="D242" s="139"/>
      <c r="E242" s="139"/>
      <c r="F242" s="139"/>
      <c r="G242" s="138"/>
      <c r="H242" s="131"/>
      <c r="I242" s="139"/>
      <c r="J242" s="139"/>
      <c r="K242" s="139"/>
      <c r="L242" s="130"/>
      <c r="M242" s="132"/>
      <c r="N242" s="139"/>
      <c r="O242" s="139"/>
      <c r="P242" s="139"/>
      <c r="Q242" s="138"/>
      <c r="R242" s="131"/>
      <c r="S242" s="139"/>
      <c r="T242" s="139"/>
      <c r="U242" s="139"/>
      <c r="V242" s="139"/>
      <c r="W242" s="139"/>
      <c r="X242" s="139"/>
      <c r="Y242" s="139"/>
      <c r="Z242" s="139"/>
      <c r="AA242" s="139"/>
      <c r="AB242" s="130"/>
      <c r="AC242" s="880"/>
      <c r="AD242" s="880"/>
      <c r="AE242" s="880"/>
      <c r="AF242" s="880"/>
      <c r="AG242" s="880"/>
      <c r="AH242" s="880"/>
      <c r="AI242" s="880"/>
      <c r="AJ242" s="880"/>
      <c r="AK242" s="880"/>
      <c r="AL242" s="880"/>
      <c r="AM242" s="880"/>
      <c r="AN242" s="880"/>
      <c r="AO242" s="880"/>
      <c r="AP242" s="880"/>
      <c r="AQ242" s="880"/>
      <c r="AR242" s="880"/>
      <c r="AS242" s="880"/>
      <c r="AT242" s="880"/>
      <c r="AU242" s="880"/>
      <c r="AV242" s="880"/>
      <c r="AW242" s="880"/>
      <c r="AX242" s="880"/>
      <c r="AY242" s="880"/>
      <c r="AZ242" s="376"/>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531" customFormat="true" ht="15" customHeight="true" x14ac:dyDescent="0.2">
      <c r="A243" s="197"/>
      <c r="B243" s="166"/>
      <c r="C243" s="132"/>
      <c r="D243" s="139"/>
      <c r="E243" s="139"/>
      <c r="F243" s="139"/>
      <c r="G243" s="138"/>
      <c r="H243" s="131"/>
      <c r="I243" s="139"/>
      <c r="J243" s="139"/>
      <c r="K243" s="139"/>
      <c r="L243" s="130"/>
      <c r="M243" s="132"/>
      <c r="N243" s="139"/>
      <c r="O243" s="139"/>
      <c r="P243" s="139"/>
      <c r="Q243" s="138"/>
      <c r="R243" s="131"/>
      <c r="S243" s="139"/>
      <c r="T243" s="139"/>
      <c r="U243" s="139"/>
      <c r="V243" s="139"/>
      <c r="W243" s="139"/>
      <c r="X243" s="139"/>
      <c r="Y243" s="139"/>
      <c r="Z243" s="139"/>
      <c r="AA243" s="139"/>
      <c r="AB243" s="130"/>
      <c r="AC243" s="880"/>
      <c r="AD243" s="880"/>
      <c r="AE243" s="880"/>
      <c r="AF243" s="880"/>
      <c r="AG243" s="880"/>
      <c r="AH243" s="880"/>
      <c r="AI243" s="880"/>
      <c r="AJ243" s="880"/>
      <c r="AK243" s="880"/>
      <c r="AL243" s="880"/>
      <c r="AM243" s="880"/>
      <c r="AN243" s="880"/>
      <c r="AO243" s="880"/>
      <c r="AP243" s="880"/>
      <c r="AQ243" s="880"/>
      <c r="AR243" s="880"/>
      <c r="AS243" s="880"/>
      <c r="AT243" s="880"/>
      <c r="AU243" s="880"/>
      <c r="AV243" s="880"/>
      <c r="AW243" s="880"/>
      <c r="AX243" s="880"/>
      <c r="AY243" s="880"/>
      <c r="AZ243" s="376"/>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531" customFormat="true" ht="15" customHeight="true" x14ac:dyDescent="0.2">
      <c r="A244" s="197"/>
      <c r="B244" s="166"/>
      <c r="C244" s="132"/>
      <c r="D244" s="139"/>
      <c r="E244" s="139"/>
      <c r="F244" s="139"/>
      <c r="G244" s="138"/>
      <c r="H244" s="131"/>
      <c r="I244" s="139"/>
      <c r="J244" s="139"/>
      <c r="K244" s="139"/>
      <c r="L244" s="130"/>
      <c r="M244" s="132"/>
      <c r="N244" s="139"/>
      <c r="O244" s="139"/>
      <c r="P244" s="139"/>
      <c r="Q244" s="138"/>
      <c r="R244" s="131"/>
      <c r="S244" s="139"/>
      <c r="T244" s="139"/>
      <c r="U244" s="139"/>
      <c r="V244" s="139"/>
      <c r="W244" s="139"/>
      <c r="X244" s="139"/>
      <c r="Y244" s="139"/>
      <c r="Z244" s="139"/>
      <c r="AA244" s="139"/>
      <c r="AB244" s="130"/>
      <c r="AC244" s="880"/>
      <c r="AD244" s="880"/>
      <c r="AE244" s="880"/>
      <c r="AF244" s="880"/>
      <c r="AG244" s="880"/>
      <c r="AH244" s="880"/>
      <c r="AI244" s="880"/>
      <c r="AJ244" s="880"/>
      <c r="AK244" s="880"/>
      <c r="AL244" s="880"/>
      <c r="AM244" s="880"/>
      <c r="AN244" s="880"/>
      <c r="AO244" s="880"/>
      <c r="AP244" s="880"/>
      <c r="AQ244" s="880"/>
      <c r="AR244" s="880"/>
      <c r="AS244" s="880"/>
      <c r="AT244" s="880"/>
      <c r="AU244" s="880"/>
      <c r="AV244" s="880"/>
      <c r="AW244" s="880"/>
      <c r="AX244" s="880"/>
      <c r="AY244" s="880"/>
      <c r="AZ244" s="376"/>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531" customFormat="true" ht="15" customHeight="true" x14ac:dyDescent="0.2">
      <c r="A245" s="197"/>
      <c r="B245" s="166"/>
      <c r="C245" s="132"/>
      <c r="D245" s="139"/>
      <c r="E245" s="139"/>
      <c r="F245" s="139"/>
      <c r="G245" s="138"/>
      <c r="H245" s="131"/>
      <c r="I245" s="139"/>
      <c r="J245" s="139"/>
      <c r="K245" s="139"/>
      <c r="L245" s="130"/>
      <c r="M245" s="132"/>
      <c r="N245" s="139"/>
      <c r="O245" s="139"/>
      <c r="P245" s="139"/>
      <c r="Q245" s="138"/>
      <c r="R245" s="131"/>
      <c r="S245" s="139"/>
      <c r="T245" s="139"/>
      <c r="U245" s="139"/>
      <c r="V245" s="139"/>
      <c r="W245" s="139"/>
      <c r="X245" s="139"/>
      <c r="Y245" s="139"/>
      <c r="Z245" s="139"/>
      <c r="AA245" s="139"/>
      <c r="AB245" s="130"/>
      <c r="AC245" s="880"/>
      <c r="AD245" s="880"/>
      <c r="AE245" s="880"/>
      <c r="AF245" s="880"/>
      <c r="AG245" s="880"/>
      <c r="AH245" s="880"/>
      <c r="AI245" s="880"/>
      <c r="AJ245" s="880"/>
      <c r="AK245" s="880"/>
      <c r="AL245" s="880"/>
      <c r="AM245" s="880"/>
      <c r="AN245" s="880"/>
      <c r="AO245" s="880"/>
      <c r="AP245" s="880"/>
      <c r="AQ245" s="880"/>
      <c r="AR245" s="880"/>
      <c r="AS245" s="880"/>
      <c r="AT245" s="880"/>
      <c r="AU245" s="880"/>
      <c r="AV245" s="880"/>
      <c r="AW245" s="880"/>
      <c r="AX245" s="880"/>
      <c r="AY245" s="880"/>
      <c r="AZ245" s="376"/>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531" customFormat="true" ht="15" customHeight="true" x14ac:dyDescent="0.2">
      <c r="A246" s="197"/>
      <c r="B246" s="166"/>
      <c r="C246" s="132"/>
      <c r="D246" s="139"/>
      <c r="E246" s="139"/>
      <c r="F246" s="139"/>
      <c r="G246" s="138"/>
      <c r="H246" s="131"/>
      <c r="I246" s="139"/>
      <c r="J246" s="139"/>
      <c r="K246" s="139"/>
      <c r="L246" s="130"/>
      <c r="M246" s="132"/>
      <c r="N246" s="139"/>
      <c r="O246" s="139"/>
      <c r="P246" s="139"/>
      <c r="Q246" s="138"/>
      <c r="R246" s="131"/>
      <c r="S246" s="139"/>
      <c r="T246" s="139"/>
      <c r="U246" s="139"/>
      <c r="V246" s="139"/>
      <c r="W246" s="139"/>
      <c r="X246" s="139"/>
      <c r="Y246" s="139"/>
      <c r="Z246" s="139"/>
      <c r="AA246" s="139"/>
      <c r="AB246" s="130"/>
      <c r="AC246" s="880"/>
      <c r="AD246" s="880"/>
      <c r="AE246" s="880"/>
      <c r="AF246" s="880"/>
      <c r="AG246" s="880"/>
      <c r="AH246" s="880"/>
      <c r="AI246" s="880"/>
      <c r="AJ246" s="880"/>
      <c r="AK246" s="880"/>
      <c r="AL246" s="880"/>
      <c r="AM246" s="880"/>
      <c r="AN246" s="880"/>
      <c r="AO246" s="880"/>
      <c r="AP246" s="880"/>
      <c r="AQ246" s="880"/>
      <c r="AR246" s="880"/>
      <c r="AS246" s="880"/>
      <c r="AT246" s="880"/>
      <c r="AU246" s="880"/>
      <c r="AV246" s="880"/>
      <c r="AW246" s="880"/>
      <c r="AX246" s="880"/>
      <c r="AY246" s="880"/>
      <c r="AZ246" s="376"/>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531" customFormat="true" ht="15" customHeight="true" x14ac:dyDescent="0.2">
      <c r="A247" s="197"/>
      <c r="B247" s="166"/>
      <c r="C247" s="132"/>
      <c r="D247" s="139"/>
      <c r="E247" s="139"/>
      <c r="F247" s="139"/>
      <c r="G247" s="138"/>
      <c r="H247" s="131"/>
      <c r="I247" s="139"/>
      <c r="J247" s="139"/>
      <c r="K247" s="139"/>
      <c r="L247" s="130"/>
      <c r="M247" s="132"/>
      <c r="N247" s="139"/>
      <c r="O247" s="139"/>
      <c r="P247" s="139"/>
      <c r="Q247" s="138"/>
      <c r="R247" s="131"/>
      <c r="S247" s="139"/>
      <c r="T247" s="139"/>
      <c r="U247" s="139"/>
      <c r="V247" s="139"/>
      <c r="W247" s="139"/>
      <c r="X247" s="139"/>
      <c r="Y247" s="139"/>
      <c r="Z247" s="139"/>
      <c r="AA247" s="139"/>
      <c r="AB247" s="130"/>
      <c r="AC247" s="880"/>
      <c r="AD247" s="880"/>
      <c r="AE247" s="880"/>
      <c r="AF247" s="880"/>
      <c r="AG247" s="880"/>
      <c r="AH247" s="880"/>
      <c r="AI247" s="880"/>
      <c r="AJ247" s="880"/>
      <c r="AK247" s="880"/>
      <c r="AL247" s="880"/>
      <c r="AM247" s="880"/>
      <c r="AN247" s="880"/>
      <c r="AO247" s="880"/>
      <c r="AP247" s="880"/>
      <c r="AQ247" s="880"/>
      <c r="AR247" s="880"/>
      <c r="AS247" s="880"/>
      <c r="AT247" s="880"/>
      <c r="AU247" s="880"/>
      <c r="AV247" s="880"/>
      <c r="AW247" s="880"/>
      <c r="AX247" s="880"/>
      <c r="AY247" s="880"/>
      <c r="AZ247" s="376"/>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531" customFormat="true" ht="15" customHeight="true" x14ac:dyDescent="0.2">
      <c r="A248" s="192"/>
      <c r="B248" s="157"/>
      <c r="C248" s="107"/>
      <c r="D248" s="119"/>
      <c r="E248" s="119"/>
      <c r="F248" s="119"/>
      <c r="G248" s="118"/>
      <c r="H248" s="106"/>
      <c r="I248" s="119"/>
      <c r="J248" s="119"/>
      <c r="K248" s="119"/>
      <c r="L248" s="105"/>
      <c r="M248" s="107"/>
      <c r="N248" s="119"/>
      <c r="O248" s="119"/>
      <c r="P248" s="119"/>
      <c r="Q248" s="118"/>
      <c r="R248" s="106"/>
      <c r="S248" s="119"/>
      <c r="T248" s="119"/>
      <c r="U248" s="119"/>
      <c r="V248" s="119"/>
      <c r="W248" s="119"/>
      <c r="X248" s="119"/>
      <c r="Y248" s="119"/>
      <c r="Z248" s="119"/>
      <c r="AA248" s="119"/>
      <c r="AB248" s="105"/>
      <c r="AC248" s="880"/>
      <c r="AD248" s="880"/>
      <c r="AE248" s="880"/>
      <c r="AF248" s="880"/>
      <c r="AG248" s="880"/>
      <c r="AH248" s="880"/>
      <c r="AI248" s="880"/>
      <c r="AJ248" s="880"/>
      <c r="AK248" s="880"/>
      <c r="AL248" s="880"/>
      <c r="AM248" s="880"/>
      <c r="AN248" s="880"/>
      <c r="AO248" s="880"/>
      <c r="AP248" s="880"/>
      <c r="AQ248" s="880"/>
      <c r="AR248" s="880"/>
      <c r="AS248" s="880"/>
      <c r="AT248" s="880"/>
      <c r="AU248" s="880"/>
      <c r="AV248" s="880"/>
      <c r="AW248" s="880"/>
      <c r="AX248" s="880"/>
      <c r="AY248" s="880"/>
      <c r="AZ248" s="376"/>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531" customFormat="true" ht="250.15" customHeight="true" x14ac:dyDescent="0.2">
      <c r="B249" s="530"/>
      <c r="AC249" s="376"/>
      <c r="AD249" s="376"/>
      <c r="AE249" s="376"/>
      <c r="AF249" s="376"/>
      <c r="AG249" s="376"/>
      <c r="AH249" s="376"/>
      <c r="AI249" s="376"/>
      <c r="AJ249" s="376"/>
      <c r="AK249" s="376"/>
      <c r="AL249" s="376"/>
      <c r="AM249" s="376"/>
      <c r="AN249" s="376"/>
      <c r="AO249" s="376"/>
      <c r="AP249" s="376"/>
      <c r="AQ249" s="376"/>
      <c r="AR249" s="376"/>
      <c r="AS249" s="376"/>
      <c r="AT249" s="376"/>
      <c r="AU249" s="376"/>
      <c r="AV249" s="376"/>
      <c r="AW249" s="376"/>
      <c r="AX249" s="376"/>
      <c r="AY249" s="376"/>
      <c r="AZ249" s="376"/>
      <c r="BA249" s="340"/>
      <c r="BB249" s="338"/>
      <c r="BC249" s="338"/>
      <c r="BD249" s="338"/>
      <c r="BE249" s="338"/>
      <c r="BF249" s="338"/>
      <c r="BG249" s="338"/>
      <c r="BH249" s="338"/>
      <c r="BI249" s="338"/>
      <c r="BJ249" s="338"/>
      <c r="BK249" s="338"/>
      <c r="BL249" s="338"/>
      <c r="BM249" s="338"/>
      <c r="BN249" s="338"/>
      <c r="BO249" s="338"/>
      <c r="BP249" s="338"/>
      <c r="BQ249" s="338"/>
      <c r="BR249" s="338"/>
      <c r="BS249" s="338"/>
      <c r="BT249" s="338"/>
      <c r="BU249" s="338"/>
      <c r="BV249" s="338"/>
      <c r="BW249" s="338"/>
      <c r="BX249" s="338"/>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s="378" customFormat="true" ht="19.15" customHeight="true" x14ac:dyDescent="0.2">
      <c r="B250" s="529"/>
      <c r="AC250" s="371"/>
      <c r="AD250" s="371"/>
      <c r="AE250" s="371"/>
      <c r="AF250" s="371"/>
      <c r="AG250" s="371"/>
      <c r="AH250" s="371"/>
      <c r="AI250" s="371"/>
      <c r="AJ250" s="371"/>
      <c r="AK250" s="371"/>
      <c r="AL250" s="371"/>
      <c r="AM250" s="371"/>
      <c r="AN250" s="371"/>
      <c r="AO250" s="371"/>
      <c r="AP250" s="371"/>
      <c r="AQ250" s="371"/>
      <c r="AR250" s="371"/>
      <c r="AS250" s="371"/>
      <c r="AT250" s="371"/>
      <c r="AU250" s="371"/>
      <c r="AV250" s="371"/>
      <c r="AW250" s="371"/>
      <c r="AX250" s="371"/>
      <c r="AY250" s="371"/>
      <c r="AZ250" s="371"/>
      <c r="BA250" s="528"/>
      <c r="BB250" s="39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371"/>
      <c r="CA250" s="371"/>
      <c r="CB250" s="371"/>
      <c r="CC250" s="371"/>
      <c r="CD250" s="371"/>
      <c r="CE250" s="371"/>
      <c r="CF250" s="371"/>
      <c r="CG250" s="371"/>
      <c r="CH250" s="371"/>
      <c r="CI250" s="371"/>
      <c r="CJ250" s="371"/>
      <c r="CK250" s="371"/>
      <c r="CL250" s="371"/>
      <c r="CM250" s="371"/>
      <c r="CN250" s="371"/>
      <c r="CO250" s="371"/>
      <c r="CP250" s="371"/>
      <c r="CQ250" s="371"/>
      <c r="CR250" s="371"/>
      <c r="CS250" s="371"/>
      <c r="CT250" s="371"/>
      <c r="CU250" s="371"/>
      <c r="CV250" s="371"/>
      <c r="CW250" s="371"/>
      <c r="CX250" s="371"/>
      <c r="CY250" s="371"/>
      <c r="CZ250" s="371"/>
    </row>
    <row r="251" s="378" customFormat="true" ht="15" customHeight="true" x14ac:dyDescent="0.2">
      <c r="B251" s="529"/>
      <c r="AC251" s="371"/>
      <c r="AD251" s="371"/>
      <c r="AE251" s="371"/>
      <c r="AF251" s="371"/>
      <c r="AG251" s="371"/>
      <c r="AH251" s="371"/>
      <c r="AI251" s="371"/>
      <c r="AJ251" s="371"/>
      <c r="AK251" s="371"/>
      <c r="AL251" s="371"/>
      <c r="AM251" s="371"/>
      <c r="AN251" s="371"/>
      <c r="AO251" s="371"/>
      <c r="AP251" s="371"/>
      <c r="AQ251" s="371"/>
      <c r="AR251" s="371"/>
      <c r="AS251" s="371"/>
      <c r="AT251" s="371"/>
      <c r="AU251" s="371"/>
      <c r="AV251" s="371"/>
      <c r="AW251" s="371"/>
      <c r="AX251" s="371"/>
      <c r="AY251" s="371"/>
      <c r="AZ251" s="371"/>
      <c r="BA251" s="528"/>
      <c r="BB251" s="39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371"/>
      <c r="CA251" s="371"/>
      <c r="CB251" s="371"/>
      <c r="CC251" s="371"/>
      <c r="CD251" s="371"/>
      <c r="CE251" s="371"/>
      <c r="CF251" s="371"/>
      <c r="CG251" s="371"/>
      <c r="CH251" s="371"/>
      <c r="CI251" s="371"/>
      <c r="CJ251" s="371"/>
      <c r="CK251" s="371"/>
      <c r="CL251" s="371"/>
      <c r="CM251" s="371"/>
      <c r="CN251" s="371"/>
      <c r="CO251" s="371"/>
      <c r="CP251" s="371"/>
      <c r="CQ251" s="371"/>
      <c r="CR251" s="371"/>
      <c r="CS251" s="371"/>
      <c r="CT251" s="371"/>
      <c r="CU251" s="371"/>
      <c r="CV251" s="371"/>
      <c r="CW251" s="371"/>
      <c r="CX251" s="371"/>
      <c r="CY251" s="371"/>
      <c r="CZ251" s="371"/>
    </row>
    <row r="252" s="378" customFormat="true" ht="15" customHeight="true" x14ac:dyDescent="0.2">
      <c r="B252" s="529"/>
      <c r="AC252" s="371"/>
      <c r="AD252" s="371"/>
      <c r="AE252" s="371"/>
      <c r="AF252" s="371"/>
      <c r="AG252" s="371"/>
      <c r="AH252" s="371"/>
      <c r="AI252" s="371"/>
      <c r="AJ252" s="371"/>
      <c r="AK252" s="371"/>
      <c r="AL252" s="371"/>
      <c r="AM252" s="371"/>
      <c r="AN252" s="371"/>
      <c r="AO252" s="371"/>
      <c r="AP252" s="371"/>
      <c r="AQ252" s="371"/>
      <c r="AR252" s="371"/>
      <c r="AS252" s="371"/>
      <c r="AT252" s="371"/>
      <c r="AU252" s="371"/>
      <c r="AV252" s="371"/>
      <c r="AW252" s="371"/>
      <c r="AX252" s="371"/>
      <c r="AY252" s="371"/>
      <c r="AZ252" s="371"/>
      <c r="BA252" s="528"/>
      <c r="BB252" s="39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371"/>
      <c r="CA252" s="371"/>
      <c r="CB252" s="371"/>
      <c r="CC252" s="371"/>
      <c r="CD252" s="371"/>
      <c r="CE252" s="371"/>
      <c r="CF252" s="371"/>
      <c r="CG252" s="371"/>
      <c r="CH252" s="371"/>
      <c r="CI252" s="371"/>
      <c r="CJ252" s="371"/>
      <c r="CK252" s="371"/>
      <c r="CL252" s="371"/>
      <c r="CM252" s="371"/>
      <c r="CN252" s="371"/>
      <c r="CO252" s="371"/>
      <c r="CP252" s="371"/>
      <c r="CQ252" s="371"/>
      <c r="CR252" s="371"/>
      <c r="CS252" s="371"/>
      <c r="CT252" s="371"/>
      <c r="CU252" s="371"/>
      <c r="CV252" s="371"/>
      <c r="CW252" s="371"/>
      <c r="CX252" s="371"/>
      <c r="CY252" s="371"/>
      <c r="CZ252" s="371"/>
    </row>
    <row r="253" s="378" customFormat="true" ht="15" customHeight="true" x14ac:dyDescent="0.2">
      <c r="B253" s="529"/>
      <c r="AC253" s="371"/>
      <c r="AD253" s="371"/>
      <c r="AE253" s="371"/>
      <c r="AF253" s="371"/>
      <c r="AG253" s="371"/>
      <c r="AH253" s="371"/>
      <c r="AI253" s="371"/>
      <c r="AJ253" s="371"/>
      <c r="AK253" s="371"/>
      <c r="AL253" s="371"/>
      <c r="AM253" s="371"/>
      <c r="AN253" s="371"/>
      <c r="AO253" s="371"/>
      <c r="AP253" s="371"/>
      <c r="AQ253" s="371"/>
      <c r="AR253" s="371"/>
      <c r="AS253" s="371"/>
      <c r="AT253" s="371"/>
      <c r="AU253" s="371"/>
      <c r="AV253" s="371"/>
      <c r="AW253" s="371"/>
      <c r="AX253" s="371"/>
      <c r="AY253" s="371"/>
      <c r="AZ253" s="371"/>
      <c r="BA253" s="528"/>
      <c r="BB253" s="39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371"/>
      <c r="CA253" s="371"/>
      <c r="CB253" s="371"/>
      <c r="CC253" s="371"/>
      <c r="CD253" s="371"/>
      <c r="CE253" s="371"/>
      <c r="CF253" s="371"/>
      <c r="CG253" s="371"/>
      <c r="CH253" s="371"/>
      <c r="CI253" s="371"/>
      <c r="CJ253" s="371"/>
      <c r="CK253" s="371"/>
      <c r="CL253" s="371"/>
      <c r="CM253" s="371"/>
      <c r="CN253" s="371"/>
      <c r="CO253" s="371"/>
      <c r="CP253" s="371"/>
      <c r="CQ253" s="371"/>
      <c r="CR253" s="371"/>
      <c r="CS253" s="371"/>
      <c r="CT253" s="371"/>
      <c r="CU253" s="371"/>
      <c r="CV253" s="371"/>
      <c r="CW253" s="371"/>
      <c r="CX253" s="371"/>
      <c r="CY253" s="371"/>
      <c r="CZ253" s="371"/>
    </row>
    <row r="254" s="378" customFormat="true" ht="15" customHeight="true" x14ac:dyDescent="0.2">
      <c r="B254" s="529"/>
      <c r="AC254" s="371"/>
      <c r="AD254" s="371"/>
      <c r="AE254" s="371"/>
      <c r="AF254" s="371"/>
      <c r="AG254" s="371"/>
      <c r="AH254" s="371"/>
      <c r="AI254" s="371"/>
      <c r="AJ254" s="371"/>
      <c r="AK254" s="371"/>
      <c r="AL254" s="371"/>
      <c r="AM254" s="371"/>
      <c r="AN254" s="371"/>
      <c r="AO254" s="371"/>
      <c r="AP254" s="371"/>
      <c r="AQ254" s="371"/>
      <c r="AR254" s="371"/>
      <c r="AS254" s="371"/>
      <c r="AT254" s="371"/>
      <c r="AU254" s="371"/>
      <c r="AV254" s="371"/>
      <c r="AW254" s="371"/>
      <c r="AX254" s="371"/>
      <c r="AY254" s="371"/>
      <c r="AZ254" s="371"/>
      <c r="BA254" s="528"/>
      <c r="BB254" s="39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371"/>
      <c r="CA254" s="371"/>
      <c r="CB254" s="371"/>
      <c r="CC254" s="371"/>
      <c r="CD254" s="371"/>
      <c r="CE254" s="371"/>
      <c r="CF254" s="371"/>
      <c r="CG254" s="371"/>
      <c r="CH254" s="371"/>
      <c r="CI254" s="371"/>
      <c r="CJ254" s="371"/>
      <c r="CK254" s="371"/>
      <c r="CL254" s="371"/>
      <c r="CM254" s="371"/>
      <c r="CN254" s="371"/>
      <c r="CO254" s="371"/>
      <c r="CP254" s="371"/>
      <c r="CQ254" s="371"/>
      <c r="CR254" s="371"/>
      <c r="CS254" s="371"/>
      <c r="CT254" s="371"/>
      <c r="CU254" s="371"/>
      <c r="CV254" s="371"/>
      <c r="CW254" s="371"/>
      <c r="CX254" s="371"/>
      <c r="CY254" s="371"/>
      <c r="CZ254" s="371"/>
    </row>
    <row r="255" s="378" customFormat="true" ht="15" customHeight="true" x14ac:dyDescent="0.2">
      <c r="B255" s="529"/>
      <c r="AC255" s="371"/>
      <c r="AD255" s="371"/>
      <c r="AE255" s="371"/>
      <c r="AF255" s="371"/>
      <c r="AG255" s="371"/>
      <c r="AH255" s="371"/>
      <c r="AI255" s="371"/>
      <c r="AJ255" s="371"/>
      <c r="AK255" s="371"/>
      <c r="AL255" s="371"/>
      <c r="AM255" s="371"/>
      <c r="AN255" s="371"/>
      <c r="AO255" s="371"/>
      <c r="AP255" s="371"/>
      <c r="AQ255" s="371"/>
      <c r="AR255" s="371"/>
      <c r="AS255" s="371"/>
      <c r="AT255" s="371"/>
      <c r="AU255" s="371"/>
      <c r="AV255" s="371"/>
      <c r="AW255" s="371"/>
      <c r="AX255" s="371"/>
      <c r="AY255" s="371"/>
      <c r="AZ255" s="371"/>
      <c r="BA255" s="528"/>
      <c r="BB255" s="39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371"/>
      <c r="CA255" s="371"/>
      <c r="CB255" s="371"/>
      <c r="CC255" s="371"/>
      <c r="CD255" s="371"/>
      <c r="CE255" s="371"/>
      <c r="CF255" s="371"/>
      <c r="CG255" s="371"/>
      <c r="CH255" s="371"/>
      <c r="CI255" s="371"/>
      <c r="CJ255" s="371"/>
      <c r="CK255" s="371"/>
      <c r="CL255" s="371"/>
      <c r="CM255" s="371"/>
      <c r="CN255" s="371"/>
      <c r="CO255" s="371"/>
      <c r="CP255" s="371"/>
      <c r="CQ255" s="371"/>
      <c r="CR255" s="371"/>
      <c r="CS255" s="371"/>
      <c r="CT255" s="371"/>
      <c r="CU255" s="371"/>
      <c r="CV255" s="371"/>
      <c r="CW255" s="371"/>
      <c r="CX255" s="371"/>
      <c r="CY255" s="371"/>
      <c r="CZ255" s="371"/>
    </row>
    <row r="256" s="378" customFormat="true" ht="15" customHeight="true" x14ac:dyDescent="0.2">
      <c r="B256" s="529"/>
      <c r="AC256" s="371"/>
      <c r="AD256" s="371"/>
      <c r="AE256" s="371"/>
      <c r="AF256" s="371"/>
      <c r="AG256" s="371"/>
      <c r="AH256" s="371"/>
      <c r="AI256" s="371"/>
      <c r="AJ256" s="371"/>
      <c r="AK256" s="371"/>
      <c r="AL256" s="371"/>
      <c r="AM256" s="371"/>
      <c r="AN256" s="371"/>
      <c r="AO256" s="371"/>
      <c r="AP256" s="371"/>
      <c r="AQ256" s="371"/>
      <c r="AR256" s="371"/>
      <c r="AS256" s="371"/>
      <c r="AT256" s="371"/>
      <c r="AU256" s="371"/>
      <c r="AV256" s="371"/>
      <c r="AW256" s="371"/>
      <c r="AX256" s="371"/>
      <c r="AY256" s="371"/>
      <c r="AZ256" s="371"/>
      <c r="BA256" s="528"/>
      <c r="BB256" s="39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371"/>
      <c r="CA256" s="371"/>
      <c r="CB256" s="371"/>
      <c r="CC256" s="371"/>
      <c r="CD256" s="371"/>
      <c r="CE256" s="371"/>
      <c r="CF256" s="371"/>
      <c r="CG256" s="371"/>
      <c r="CH256" s="371"/>
      <c r="CI256" s="371"/>
      <c r="CJ256" s="371"/>
      <c r="CK256" s="371"/>
      <c r="CL256" s="371"/>
      <c r="CM256" s="371"/>
      <c r="CN256" s="371"/>
      <c r="CO256" s="371"/>
      <c r="CP256" s="371"/>
      <c r="CQ256" s="371"/>
      <c r="CR256" s="371"/>
      <c r="CS256" s="371"/>
      <c r="CT256" s="371"/>
      <c r="CU256" s="371"/>
      <c r="CV256" s="371"/>
      <c r="CW256" s="371"/>
      <c r="CX256" s="371"/>
      <c r="CY256" s="371"/>
      <c r="CZ256" s="371"/>
    </row>
    <row r="257" s="378" customFormat="true" ht="18" customHeight="true" x14ac:dyDescent="0.2">
      <c r="B257" s="529"/>
      <c r="AC257" s="371"/>
      <c r="AD257" s="371"/>
      <c r="AE257" s="371"/>
      <c r="AF257" s="371"/>
      <c r="AG257" s="371"/>
      <c r="AH257" s="371"/>
      <c r="AI257" s="371"/>
      <c r="AJ257" s="371"/>
      <c r="AK257" s="371"/>
      <c r="AL257" s="371"/>
      <c r="AM257" s="371"/>
      <c r="AN257" s="371"/>
      <c r="AO257" s="371"/>
      <c r="AP257" s="371"/>
      <c r="AQ257" s="371"/>
      <c r="AR257" s="371"/>
      <c r="AS257" s="371"/>
      <c r="AT257" s="371"/>
      <c r="AU257" s="371"/>
      <c r="AV257" s="371"/>
      <c r="AW257" s="371"/>
      <c r="AX257" s="371"/>
      <c r="AY257" s="371"/>
      <c r="AZ257" s="371"/>
      <c r="BA257" s="528"/>
      <c r="BB257" s="39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371"/>
      <c r="CA257" s="371"/>
      <c r="CB257" s="371"/>
      <c r="CC257" s="371"/>
      <c r="CD257" s="371"/>
      <c r="CE257" s="371"/>
      <c r="CF257" s="371"/>
      <c r="CG257" s="371"/>
      <c r="CH257" s="371"/>
      <c r="CI257" s="371"/>
      <c r="CJ257" s="371"/>
      <c r="CK257" s="371"/>
      <c r="CL257" s="371"/>
      <c r="CM257" s="371"/>
      <c r="CN257" s="371"/>
      <c r="CO257" s="371"/>
      <c r="CP257" s="371"/>
      <c r="CQ257" s="371"/>
      <c r="CR257" s="371"/>
      <c r="CS257" s="371"/>
      <c r="CT257" s="371"/>
      <c r="CU257" s="371"/>
      <c r="CV257" s="371"/>
      <c r="CW257" s="371"/>
      <c r="CX257" s="371"/>
      <c r="CY257" s="371"/>
      <c r="CZ257" s="371"/>
    </row>
    <row r="258" s="378" customFormat="true" ht="18" customHeight="true" x14ac:dyDescent="0.2">
      <c r="B258" s="529"/>
      <c r="AC258" s="371"/>
      <c r="AD258" s="371"/>
      <c r="AE258" s="371"/>
      <c r="AF258" s="371"/>
      <c r="AG258" s="371"/>
      <c r="AH258" s="371"/>
      <c r="AI258" s="371"/>
      <c r="AJ258" s="371"/>
      <c r="AK258" s="371"/>
      <c r="AL258" s="371"/>
      <c r="AM258" s="371"/>
      <c r="AN258" s="371"/>
      <c r="AO258" s="371"/>
      <c r="AP258" s="371"/>
      <c r="AQ258" s="371"/>
      <c r="AR258" s="371"/>
      <c r="AS258" s="371"/>
      <c r="AT258" s="371"/>
      <c r="AU258" s="371"/>
      <c r="AV258" s="371"/>
      <c r="AW258" s="371"/>
      <c r="AX258" s="371"/>
      <c r="AY258" s="371"/>
      <c r="AZ258" s="371"/>
      <c r="BA258" s="528"/>
      <c r="BB258" s="39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371"/>
      <c r="CA258" s="371"/>
      <c r="CB258" s="371"/>
      <c r="CC258" s="371"/>
      <c r="CD258" s="371"/>
      <c r="CE258" s="371"/>
      <c r="CF258" s="371"/>
      <c r="CG258" s="371"/>
      <c r="CH258" s="371"/>
      <c r="CI258" s="371"/>
      <c r="CJ258" s="371"/>
      <c r="CK258" s="371"/>
      <c r="CL258" s="371"/>
      <c r="CM258" s="371"/>
      <c r="CN258" s="371"/>
      <c r="CO258" s="371"/>
      <c r="CP258" s="371"/>
      <c r="CQ258" s="371"/>
      <c r="CR258" s="371"/>
      <c r="CS258" s="371"/>
      <c r="CT258" s="371"/>
      <c r="CU258" s="371"/>
      <c r="CV258" s="371"/>
      <c r="CW258" s="371"/>
      <c r="CX258" s="371"/>
      <c r="CY258" s="371"/>
      <c r="CZ258" s="371"/>
    </row>
    <row r="259" s="531" customFormat="true" ht="15" customHeight="true" x14ac:dyDescent="0.2">
      <c r="B259" s="530"/>
      <c r="AC259" s="376"/>
      <c r="AD259" s="376"/>
      <c r="AE259" s="376"/>
      <c r="AF259" s="376"/>
      <c r="AG259" s="376"/>
      <c r="AH259" s="376"/>
      <c r="AI259" s="376"/>
      <c r="AJ259" s="376"/>
      <c r="AK259" s="376"/>
      <c r="AL259" s="376"/>
      <c r="AM259" s="376"/>
      <c r="AN259" s="376"/>
      <c r="AO259" s="376"/>
      <c r="AP259" s="376"/>
      <c r="AQ259" s="376"/>
      <c r="AR259" s="376"/>
      <c r="AS259" s="376"/>
      <c r="AT259" s="376"/>
      <c r="AU259" s="376"/>
      <c r="AV259" s="376"/>
      <c r="AW259" s="376"/>
      <c r="AX259" s="376"/>
      <c r="AY259" s="376"/>
      <c r="AZ259" s="376"/>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04"/>
      <c r="BR259" s="42" t="s">
        <v>142</v>
      </c>
      <c r="BS259" s="456"/>
      <c r="BT259" s="456"/>
      <c r="BU259" s="456"/>
      <c r="BV259" s="456"/>
      <c r="BW259" s="456"/>
      <c r="BX259" s="456"/>
      <c r="BY259" s="45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531" customFormat="true" ht="24" x14ac:dyDescent="0.2">
      <c r="B260" s="530"/>
      <c r="AC260" s="376"/>
      <c r="AD260" s="376"/>
      <c r="AE260" s="376"/>
      <c r="AF260" s="376"/>
      <c r="AG260" s="376"/>
      <c r="AH260" s="376"/>
      <c r="AI260" s="376"/>
      <c r="AJ260" s="376"/>
      <c r="AK260" s="376"/>
      <c r="AL260" s="376"/>
      <c r="AM260" s="376"/>
      <c r="AN260" s="376"/>
      <c r="AO260" s="376"/>
      <c r="AP260" s="376"/>
      <c r="AQ260" s="376"/>
      <c r="AR260" s="376"/>
      <c r="AS260" s="376"/>
      <c r="AT260" s="376"/>
      <c r="AU260" s="376"/>
      <c r="AV260" s="376"/>
      <c r="AW260" s="376"/>
      <c r="AX260" s="376"/>
      <c r="AY260" s="376"/>
      <c r="AZ260" s="376"/>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238</v>
      </c>
      <c r="BS260" s="598" t="s">
        <v>159</v>
      </c>
      <c r="BT260" s="598" t="s">
        <v>160</v>
      </c>
      <c r="BU260" s="598" t="s">
        <v>161</v>
      </c>
      <c r="BV260" s="598" t="s">
        <v>353</v>
      </c>
      <c r="BW260" s="598" t="s">
        <v>354</v>
      </c>
      <c r="BX260" s="598" t="s">
        <v>164</v>
      </c>
      <c r="BY260" s="599" t="s">
        <v>165</v>
      </c>
      <c r="BZ260" s="599" t="s">
        <v>166</v>
      </c>
      <c r="CA260" s="599" t="s">
        <v>167</v>
      </c>
      <c r="CB260" s="599" t="s">
        <v>168</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531" customFormat="true" ht="15" customHeight="true" x14ac:dyDescent="0.2">
      <c r="B261" s="530"/>
      <c r="AC261" s="376"/>
      <c r="AD261" s="376"/>
      <c r="AE261" s="376"/>
      <c r="AF261" s="376"/>
      <c r="AG261" s="376"/>
      <c r="AH261" s="376"/>
      <c r="AI261" s="376"/>
      <c r="AJ261" s="376"/>
      <c r="AK261" s="376"/>
      <c r="AL261" s="376"/>
      <c r="AM261" s="376"/>
      <c r="AN261" s="376"/>
      <c r="AO261" s="376"/>
      <c r="AP261" s="376"/>
      <c r="AQ261" s="376"/>
      <c r="AR261" s="376"/>
      <c r="AS261" s="376"/>
      <c r="AT261" s="376"/>
      <c r="AU261" s="376"/>
      <c r="AV261" s="376"/>
      <c r="AW261" s="376"/>
      <c r="AX261" s="376"/>
      <c r="AY261" s="376"/>
      <c r="AZ261" s="376"/>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531" customFormat="true" ht="15" customHeight="true" x14ac:dyDescent="0.2">
      <c r="B262" s="530"/>
      <c r="AC262" s="376"/>
      <c r="AD262" s="376"/>
      <c r="AE262" s="376"/>
      <c r="AF262" s="376"/>
      <c r="AG262" s="376"/>
      <c r="AH262" s="376"/>
      <c r="AI262" s="376"/>
      <c r="AJ262" s="376"/>
      <c r="AK262" s="376"/>
      <c r="AL262" s="376"/>
      <c r="AM262" s="376"/>
      <c r="AN262" s="376"/>
      <c r="AO262" s="376"/>
      <c r="AP262" s="376"/>
      <c r="AQ262" s="376"/>
      <c r="AR262" s="376"/>
      <c r="AS262" s="376"/>
      <c r="AT262" s="376"/>
      <c r="AU262" s="376"/>
      <c r="AV262" s="376"/>
      <c r="AW262" s="376"/>
      <c r="AX262" s="376"/>
      <c r="AY262" s="376"/>
      <c r="AZ262" s="376"/>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531" customFormat="true" ht="15" customHeight="true" x14ac:dyDescent="0.2">
      <c r="B263" s="530"/>
      <c r="AC263" s="376"/>
      <c r="AD263" s="376"/>
      <c r="AE263" s="376"/>
      <c r="AF263" s="376"/>
      <c r="AG263" s="376"/>
      <c r="AH263" s="376"/>
      <c r="AI263" s="376"/>
      <c r="AJ263" s="376"/>
      <c r="AK263" s="376"/>
      <c r="AL263" s="376"/>
      <c r="AM263" s="376"/>
      <c r="AN263" s="376"/>
      <c r="AO263" s="376"/>
      <c r="AP263" s="376"/>
      <c r="AQ263" s="376"/>
      <c r="AR263" s="376"/>
      <c r="AS263" s="376"/>
      <c r="AT263" s="376"/>
      <c r="AU263" s="376"/>
      <c r="AV263" s="376"/>
      <c r="AW263" s="376"/>
      <c r="AX263" s="376"/>
      <c r="AY263" s="376"/>
      <c r="AZ263" s="376"/>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531" customFormat="true" ht="15" customHeight="true" x14ac:dyDescent="0.2">
      <c r="B264" s="530"/>
      <c r="AC264" s="376"/>
      <c r="AD264" s="376"/>
      <c r="AE264" s="376"/>
      <c r="AF264" s="376"/>
      <c r="AG264" s="376"/>
      <c r="AH264" s="376"/>
      <c r="AI264" s="376"/>
      <c r="AJ264" s="376"/>
      <c r="AK264" s="376"/>
      <c r="AL264" s="376"/>
      <c r="AM264" s="376"/>
      <c r="AN264" s="376"/>
      <c r="AO264" s="376"/>
      <c r="AP264" s="376"/>
      <c r="AQ264" s="376"/>
      <c r="AR264" s="376"/>
      <c r="AS264" s="376"/>
      <c r="AT264" s="376"/>
      <c r="AU264" s="376"/>
      <c r="AV264" s="376"/>
      <c r="AW264" s="376"/>
      <c r="AX264" s="376"/>
      <c r="AY264" s="376"/>
      <c r="AZ264" s="376"/>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531" customFormat="true" ht="15" customHeight="true" x14ac:dyDescent="0.2">
      <c r="B265" s="530"/>
      <c r="AC265" s="376"/>
      <c r="AD265" s="376"/>
      <c r="AE265" s="376"/>
      <c r="AF265" s="376"/>
      <c r="AG265" s="376"/>
      <c r="AH265" s="376"/>
      <c r="AI265" s="376"/>
      <c r="AJ265" s="376"/>
      <c r="AK265" s="376"/>
      <c r="AL265" s="376"/>
      <c r="AM265" s="376"/>
      <c r="AN265" s="376"/>
      <c r="AO265" s="376"/>
      <c r="AP265" s="376"/>
      <c r="AQ265" s="376"/>
      <c r="AR265" s="376"/>
      <c r="AS265" s="376"/>
      <c r="AT265" s="376"/>
      <c r="AU265" s="376"/>
      <c r="AV265" s="376"/>
      <c r="AW265" s="376"/>
      <c r="AX265" s="376"/>
      <c r="AY265" s="376"/>
      <c r="AZ265" s="376"/>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531" customFormat="true" ht="15" customHeight="true" x14ac:dyDescent="0.2">
      <c r="B266" s="530"/>
      <c r="AC266" s="376"/>
      <c r="AD266" s="376"/>
      <c r="AE266" s="376"/>
      <c r="AF266" s="376"/>
      <c r="AG266" s="376"/>
      <c r="AH266" s="376"/>
      <c r="AI266" s="376"/>
      <c r="AJ266" s="376"/>
      <c r="AK266" s="376"/>
      <c r="AL266" s="376"/>
      <c r="AM266" s="376"/>
      <c r="AN266" s="376"/>
      <c r="AO266" s="376"/>
      <c r="AP266" s="376"/>
      <c r="AQ266" s="376"/>
      <c r="AR266" s="376"/>
      <c r="AS266" s="376"/>
      <c r="AT266" s="376"/>
      <c r="AU266" s="376"/>
      <c r="AV266" s="376"/>
      <c r="AW266" s="376"/>
      <c r="AX266" s="376"/>
      <c r="AY266" s="376"/>
      <c r="AZ266" s="376"/>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531" customFormat="true" ht="15" customHeight="true" x14ac:dyDescent="0.2">
      <c r="B267" s="530"/>
      <c r="AC267" s="376"/>
      <c r="AD267" s="376"/>
      <c r="AE267" s="376"/>
      <c r="AF267" s="376"/>
      <c r="AG267" s="376"/>
      <c r="AH267" s="376"/>
      <c r="AI267" s="376"/>
      <c r="AJ267" s="376"/>
      <c r="AK267" s="376"/>
      <c r="AL267" s="376"/>
      <c r="AM267" s="376"/>
      <c r="AN267" s="376"/>
      <c r="AO267" s="376"/>
      <c r="AP267" s="376"/>
      <c r="AQ267" s="376"/>
      <c r="AR267" s="376"/>
      <c r="AS267" s="376"/>
      <c r="AT267" s="376"/>
      <c r="AU267" s="376"/>
      <c r="AV267" s="376"/>
      <c r="AW267" s="376"/>
      <c r="AX267" s="376"/>
      <c r="AY267" s="376"/>
      <c r="AZ267" s="376"/>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531" customFormat="true" ht="15" customHeight="true" x14ac:dyDescent="0.2">
      <c r="B268" s="530"/>
      <c r="AC268" s="376"/>
      <c r="AD268" s="376"/>
      <c r="AE268" s="376"/>
      <c r="AF268" s="376"/>
      <c r="AG268" s="376"/>
      <c r="AH268" s="376"/>
      <c r="AI268" s="376"/>
      <c r="AJ268" s="376"/>
      <c r="AK268" s="376"/>
      <c r="AL268" s="376"/>
      <c r="AM268" s="376"/>
      <c r="AN268" s="376"/>
      <c r="AO268" s="376"/>
      <c r="AP268" s="376"/>
      <c r="AQ268" s="376"/>
      <c r="AR268" s="376"/>
      <c r="AS268" s="376"/>
      <c r="AT268" s="376"/>
      <c r="AU268" s="376"/>
      <c r="AV268" s="376"/>
      <c r="AW268" s="376"/>
      <c r="AX268" s="376"/>
      <c r="AY268" s="376"/>
      <c r="AZ268" s="376"/>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531" customFormat="true" ht="15" customHeight="true" x14ac:dyDescent="0.2">
      <c r="B269" s="530"/>
      <c r="AC269" s="376"/>
      <c r="AD269" s="376"/>
      <c r="AE269" s="376"/>
      <c r="AF269" s="376"/>
      <c r="AG269" s="376"/>
      <c r="AH269" s="376"/>
      <c r="AI269" s="376"/>
      <c r="AJ269" s="376"/>
      <c r="AK269" s="376"/>
      <c r="AL269" s="376"/>
      <c r="AM269" s="376"/>
      <c r="AN269" s="376"/>
      <c r="AO269" s="376"/>
      <c r="AP269" s="376"/>
      <c r="AQ269" s="376"/>
      <c r="AR269" s="376"/>
      <c r="AS269" s="376"/>
      <c r="AT269" s="376"/>
      <c r="AU269" s="376"/>
      <c r="AV269" s="376"/>
      <c r="AW269" s="376"/>
      <c r="AX269" s="376"/>
      <c r="AY269" s="376"/>
      <c r="AZ269" s="376"/>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531" customFormat="true" ht="15" customHeight="true" x14ac:dyDescent="0.2">
      <c r="B270" s="530"/>
      <c r="AC270" s="376"/>
      <c r="AD270" s="376"/>
      <c r="AE270" s="376"/>
      <c r="AF270" s="376"/>
      <c r="AG270" s="376"/>
      <c r="AH270" s="376"/>
      <c r="AI270" s="376"/>
      <c r="AJ270" s="376"/>
      <c r="AK270" s="376"/>
      <c r="AL270" s="376"/>
      <c r="AM270" s="376"/>
      <c r="AN270" s="376"/>
      <c r="AO270" s="376"/>
      <c r="AP270" s="376"/>
      <c r="AQ270" s="376"/>
      <c r="AR270" s="376"/>
      <c r="AS270" s="376"/>
      <c r="AT270" s="376"/>
      <c r="AU270" s="376"/>
      <c r="AV270" s="376"/>
      <c r="AW270" s="376"/>
      <c r="AX270" s="376"/>
      <c r="AY270" s="376"/>
      <c r="AZ270" s="376"/>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531" customFormat="true" ht="15" customHeight="true" x14ac:dyDescent="0.2">
      <c r="B271" s="530"/>
      <c r="AC271" s="376"/>
      <c r="AD271" s="376"/>
      <c r="AE271" s="376"/>
      <c r="AF271" s="376"/>
      <c r="AG271" s="376"/>
      <c r="AH271" s="376"/>
      <c r="AI271" s="376"/>
      <c r="AJ271" s="376"/>
      <c r="AK271" s="376"/>
      <c r="AL271" s="376"/>
      <c r="AM271" s="376"/>
      <c r="AN271" s="376"/>
      <c r="AO271" s="376"/>
      <c r="AP271" s="376"/>
      <c r="AQ271" s="376"/>
      <c r="AR271" s="376"/>
      <c r="AS271" s="376"/>
      <c r="AT271" s="376"/>
      <c r="AU271" s="376"/>
      <c r="AV271" s="376"/>
      <c r="AW271" s="376"/>
      <c r="AX271" s="376"/>
      <c r="AY271" s="376"/>
      <c r="AZ271" s="376"/>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531" customFormat="true" ht="15" customHeight="true" x14ac:dyDescent="0.2">
      <c r="B272" s="530"/>
      <c r="AC272" s="376"/>
      <c r="AD272" s="376"/>
      <c r="AE272" s="376"/>
      <c r="AF272" s="376"/>
      <c r="AG272" s="376"/>
      <c r="AH272" s="376"/>
      <c r="AI272" s="376"/>
      <c r="AJ272" s="376"/>
      <c r="AK272" s="376"/>
      <c r="AL272" s="376"/>
      <c r="AM272" s="376"/>
      <c r="AN272" s="376"/>
      <c r="AO272" s="376"/>
      <c r="AP272" s="376"/>
      <c r="AQ272" s="376"/>
      <c r="AR272" s="376"/>
      <c r="AS272" s="376"/>
      <c r="AT272" s="376"/>
      <c r="AU272" s="376"/>
      <c r="AV272" s="376"/>
      <c r="AW272" s="376"/>
      <c r="AX272" s="376"/>
      <c r="AY272" s="376"/>
      <c r="AZ272" s="376"/>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531" customFormat="true" ht="15" customHeight="true" x14ac:dyDescent="0.2">
      <c r="B273" s="530"/>
      <c r="AC273" s="376"/>
      <c r="AD273" s="376"/>
      <c r="AE273" s="376"/>
      <c r="AF273" s="376"/>
      <c r="AG273" s="376"/>
      <c r="AH273" s="376"/>
      <c r="AI273" s="376"/>
      <c r="AJ273" s="376"/>
      <c r="AK273" s="376"/>
      <c r="AL273" s="376"/>
      <c r="AM273" s="376"/>
      <c r="AN273" s="376"/>
      <c r="AO273" s="376"/>
      <c r="AP273" s="376"/>
      <c r="AQ273" s="376"/>
      <c r="AR273" s="376"/>
      <c r="AS273" s="376"/>
      <c r="AT273" s="376"/>
      <c r="AU273" s="376"/>
      <c r="AV273" s="376"/>
      <c r="AW273" s="376"/>
      <c r="AX273" s="376"/>
      <c r="AY273" s="376"/>
      <c r="AZ273" s="376"/>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531" customFormat="true" ht="15" customHeight="true" x14ac:dyDescent="0.2">
      <c r="B274" s="530"/>
      <c r="AC274" s="376"/>
      <c r="AD274" s="376"/>
      <c r="AE274" s="376"/>
      <c r="AF274" s="376"/>
      <c r="AG274" s="376"/>
      <c r="AH274" s="376"/>
      <c r="AI274" s="376"/>
      <c r="AJ274" s="376"/>
      <c r="AK274" s="376"/>
      <c r="AL274" s="376"/>
      <c r="AM274" s="376"/>
      <c r="AN274" s="376"/>
      <c r="AO274" s="376"/>
      <c r="AP274" s="376"/>
      <c r="AQ274" s="376"/>
      <c r="AR274" s="376"/>
      <c r="AS274" s="376"/>
      <c r="AT274" s="376"/>
      <c r="AU274" s="376"/>
      <c r="AV274" s="376"/>
      <c r="AW274" s="376"/>
      <c r="AX274" s="376"/>
      <c r="AY274" s="376"/>
      <c r="AZ274" s="376"/>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531" customFormat="true" ht="15" customHeight="true" x14ac:dyDescent="0.2">
      <c r="B275" s="530"/>
      <c r="AC275" s="376"/>
      <c r="AD275" s="376"/>
      <c r="AE275" s="376"/>
      <c r="AF275" s="376"/>
      <c r="AG275" s="376"/>
      <c r="AH275" s="376"/>
      <c r="AI275" s="376"/>
      <c r="AJ275" s="376"/>
      <c r="AK275" s="376"/>
      <c r="AL275" s="376"/>
      <c r="AM275" s="376"/>
      <c r="AN275" s="376"/>
      <c r="AO275" s="376"/>
      <c r="AP275" s="376"/>
      <c r="AQ275" s="376"/>
      <c r="AR275" s="376"/>
      <c r="AS275" s="376"/>
      <c r="AT275" s="376"/>
      <c r="AU275" s="376"/>
      <c r="AV275" s="376"/>
      <c r="AW275" s="376"/>
      <c r="AX275" s="376"/>
      <c r="AY275" s="376"/>
      <c r="AZ275" s="376"/>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531" customFormat="true" ht="15" customHeight="true" x14ac:dyDescent="0.2">
      <c r="B276" s="530"/>
      <c r="AC276" s="376"/>
      <c r="AD276" s="376"/>
      <c r="AE276" s="376"/>
      <c r="AF276" s="376"/>
      <c r="AG276" s="376"/>
      <c r="AH276" s="376"/>
      <c r="AI276" s="376"/>
      <c r="AJ276" s="376"/>
      <c r="AK276" s="376"/>
      <c r="AL276" s="376"/>
      <c r="AM276" s="376"/>
      <c r="AN276" s="376"/>
      <c r="AO276" s="376"/>
      <c r="AP276" s="376"/>
      <c r="AQ276" s="376"/>
      <c r="AR276" s="376"/>
      <c r="AS276" s="376"/>
      <c r="AT276" s="376"/>
      <c r="AU276" s="376"/>
      <c r="AV276" s="376"/>
      <c r="AW276" s="376"/>
      <c r="AX276" s="376"/>
      <c r="AY276" s="376"/>
      <c r="AZ276" s="376"/>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531" customFormat="true" ht="15" customHeight="true" x14ac:dyDescent="0.2">
      <c r="B277" s="530"/>
      <c r="AC277" s="376"/>
      <c r="AD277" s="376"/>
      <c r="AE277" s="376"/>
      <c r="AF277" s="376"/>
      <c r="AG277" s="376"/>
      <c r="AH277" s="376"/>
      <c r="AI277" s="376"/>
      <c r="AJ277" s="376"/>
      <c r="AK277" s="376"/>
      <c r="AL277" s="376"/>
      <c r="AM277" s="376"/>
      <c r="AN277" s="376"/>
      <c r="AO277" s="376"/>
      <c r="AP277" s="376"/>
      <c r="AQ277" s="376"/>
      <c r="AR277" s="376"/>
      <c r="AS277" s="376"/>
      <c r="AT277" s="376"/>
      <c r="AU277" s="376"/>
      <c r="AV277" s="376"/>
      <c r="AW277" s="376"/>
      <c r="AX277" s="376"/>
      <c r="AY277" s="376"/>
      <c r="AZ277" s="376"/>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531" customFormat="true" ht="15" customHeight="true" x14ac:dyDescent="0.2">
      <c r="B278" s="530"/>
      <c r="AC278" s="376"/>
      <c r="AD278" s="376"/>
      <c r="AE278" s="376"/>
      <c r="AF278" s="376"/>
      <c r="AG278" s="376"/>
      <c r="AH278" s="376"/>
      <c r="AI278" s="376"/>
      <c r="AJ278" s="376"/>
      <c r="AK278" s="376"/>
      <c r="AL278" s="376"/>
      <c r="AM278" s="376"/>
      <c r="AN278" s="376"/>
      <c r="AO278" s="376"/>
      <c r="AP278" s="376"/>
      <c r="AQ278" s="376"/>
      <c r="AR278" s="376"/>
      <c r="AS278" s="376"/>
      <c r="AT278" s="376"/>
      <c r="AU278" s="376"/>
      <c r="AV278" s="376"/>
      <c r="AW278" s="376"/>
      <c r="AX278" s="376"/>
      <c r="AY278" s="376"/>
      <c r="AZ278" s="376"/>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531" customFormat="true" ht="15" customHeight="true" x14ac:dyDescent="0.2">
      <c r="B279" s="530"/>
      <c r="AC279" s="376"/>
      <c r="AD279" s="376"/>
      <c r="AE279" s="376"/>
      <c r="AF279" s="376"/>
      <c r="AG279" s="376"/>
      <c r="AH279" s="376"/>
      <c r="AI279" s="376"/>
      <c r="AJ279" s="376"/>
      <c r="AK279" s="376"/>
      <c r="AL279" s="376"/>
      <c r="AM279" s="376"/>
      <c r="AN279" s="376"/>
      <c r="AO279" s="376"/>
      <c r="AP279" s="376"/>
      <c r="AQ279" s="376"/>
      <c r="AR279" s="376"/>
      <c r="AS279" s="376"/>
      <c r="AT279" s="376"/>
      <c r="AU279" s="376"/>
      <c r="AV279" s="376"/>
      <c r="AW279" s="376"/>
      <c r="AX279" s="376"/>
      <c r="AY279" s="376"/>
      <c r="AZ279" s="376"/>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531" customFormat="true" ht="15" customHeight="true" x14ac:dyDescent="0.2">
      <c r="B280" s="530"/>
      <c r="AC280" s="376"/>
      <c r="AD280" s="376"/>
      <c r="AE280" s="376"/>
      <c r="AF280" s="376"/>
      <c r="AG280" s="376"/>
      <c r="AH280" s="376"/>
      <c r="AI280" s="376"/>
      <c r="AJ280" s="376"/>
      <c r="AK280" s="376"/>
      <c r="AL280" s="376"/>
      <c r="AM280" s="376"/>
      <c r="AN280" s="376"/>
      <c r="AO280" s="376"/>
      <c r="AP280" s="376"/>
      <c r="AQ280" s="376"/>
      <c r="AR280" s="376"/>
      <c r="AS280" s="376"/>
      <c r="AT280" s="376"/>
      <c r="AU280" s="376"/>
      <c r="AV280" s="376"/>
      <c r="AW280" s="376"/>
      <c r="AX280" s="376"/>
      <c r="AY280" s="376"/>
      <c r="AZ280" s="376"/>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531" customFormat="true" ht="15" customHeight="true" x14ac:dyDescent="0.2">
      <c r="B281" s="530"/>
      <c r="AC281" s="376"/>
      <c r="AD281" s="376"/>
      <c r="AE281" s="376"/>
      <c r="AF281" s="376"/>
      <c r="AG281" s="376"/>
      <c r="AH281" s="376"/>
      <c r="AI281" s="376"/>
      <c r="AJ281" s="376"/>
      <c r="AK281" s="376"/>
      <c r="AL281" s="376"/>
      <c r="AM281" s="376"/>
      <c r="AN281" s="376"/>
      <c r="AO281" s="376"/>
      <c r="AP281" s="376"/>
      <c r="AQ281" s="376"/>
      <c r="AR281" s="376"/>
      <c r="AS281" s="376"/>
      <c r="AT281" s="376"/>
      <c r="AU281" s="376"/>
      <c r="AV281" s="376"/>
      <c r="AW281" s="376"/>
      <c r="AX281" s="376"/>
      <c r="AY281" s="376"/>
      <c r="AZ281" s="376"/>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531" customFormat="true" ht="15" customHeight="true" x14ac:dyDescent="0.2">
      <c r="B282" s="530"/>
      <c r="AC282" s="376"/>
      <c r="AD282" s="376"/>
      <c r="AE282" s="376"/>
      <c r="AF282" s="376"/>
      <c r="AG282" s="376"/>
      <c r="AH282" s="376"/>
      <c r="AI282" s="376"/>
      <c r="AJ282" s="376"/>
      <c r="AK282" s="376"/>
      <c r="AL282" s="376"/>
      <c r="AM282" s="376"/>
      <c r="AN282" s="376"/>
      <c r="AO282" s="376"/>
      <c r="AP282" s="376"/>
      <c r="AQ282" s="376"/>
      <c r="AR282" s="376"/>
      <c r="AS282" s="376"/>
      <c r="AT282" s="376"/>
      <c r="AU282" s="376"/>
      <c r="AV282" s="376"/>
      <c r="AW282" s="376"/>
      <c r="AX282" s="376"/>
      <c r="AY282" s="376"/>
      <c r="AZ282" s="376"/>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531" customFormat="true" ht="15" customHeight="true" x14ac:dyDescent="0.2">
      <c r="B283" s="530"/>
      <c r="AC283" s="376"/>
      <c r="AD283" s="376"/>
      <c r="AE283" s="376"/>
      <c r="AF283" s="376"/>
      <c r="AG283" s="376"/>
      <c r="AH283" s="376"/>
      <c r="AI283" s="376"/>
      <c r="AJ283" s="376"/>
      <c r="AK283" s="376"/>
      <c r="AL283" s="376"/>
      <c r="AM283" s="376"/>
      <c r="AN283" s="376"/>
      <c r="AO283" s="376"/>
      <c r="AP283" s="376"/>
      <c r="AQ283" s="376"/>
      <c r="AR283" s="376"/>
      <c r="AS283" s="376"/>
      <c r="AT283" s="376"/>
      <c r="AU283" s="376"/>
      <c r="AV283" s="376"/>
      <c r="AW283" s="376"/>
      <c r="AX283" s="376"/>
      <c r="AY283" s="376"/>
      <c r="AZ283" s="376"/>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531" customFormat="true" ht="15" customHeight="true" x14ac:dyDescent="0.2">
      <c r="B284" s="530"/>
      <c r="AC284" s="376"/>
      <c r="AD284" s="376"/>
      <c r="AE284" s="376"/>
      <c r="AF284" s="376"/>
      <c r="AG284" s="376"/>
      <c r="AH284" s="376"/>
      <c r="AI284" s="376"/>
      <c r="AJ284" s="376"/>
      <c r="AK284" s="376"/>
      <c r="AL284" s="376"/>
      <c r="AM284" s="376"/>
      <c r="AN284" s="376"/>
      <c r="AO284" s="376"/>
      <c r="AP284" s="376"/>
      <c r="AQ284" s="376"/>
      <c r="AR284" s="376"/>
      <c r="AS284" s="376"/>
      <c r="AT284" s="376"/>
      <c r="AU284" s="376"/>
      <c r="AV284" s="376"/>
      <c r="AW284" s="376"/>
      <c r="AX284" s="376"/>
      <c r="AY284" s="376"/>
      <c r="AZ284" s="376"/>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531" customFormat="true" ht="15" customHeight="true" x14ac:dyDescent="0.2">
      <c r="B285" s="530"/>
      <c r="AC285" s="376"/>
      <c r="AD285" s="376"/>
      <c r="AE285" s="376"/>
      <c r="AF285" s="376"/>
      <c r="AG285" s="376"/>
      <c r="AH285" s="376"/>
      <c r="AI285" s="376"/>
      <c r="AJ285" s="376"/>
      <c r="AK285" s="376"/>
      <c r="AL285" s="376"/>
      <c r="AM285" s="376"/>
      <c r="AN285" s="376"/>
      <c r="AO285" s="376"/>
      <c r="AP285" s="376"/>
      <c r="AQ285" s="376"/>
      <c r="AR285" s="376"/>
      <c r="AS285" s="376"/>
      <c r="AT285" s="376"/>
      <c r="AU285" s="376"/>
      <c r="AV285" s="376"/>
      <c r="AW285" s="376"/>
      <c r="AX285" s="376"/>
      <c r="AY285" s="376"/>
      <c r="AZ285" s="376"/>
      <c r="BA285" s="340"/>
      <c r="BB285" s="338"/>
      <c r="BC285" s="338"/>
      <c r="BD285" s="338"/>
      <c r="BE285" s="338"/>
      <c r="BF285" s="338"/>
      <c r="BG285" s="338"/>
      <c r="BH285" s="338"/>
      <c r="BI285" s="338"/>
      <c r="BJ285" s="338"/>
      <c r="BK285" s="338"/>
      <c r="BL285" s="338"/>
      <c r="BM285" s="338"/>
      <c r="BN285" s="338"/>
      <c r="BO285" s="338"/>
      <c r="BP285" s="338"/>
      <c r="BQ285" s="338"/>
      <c r="BR285" s="338"/>
      <c r="BS285" s="338"/>
      <c r="BT285" s="338"/>
      <c r="BU285" s="338"/>
      <c r="BV285" s="338"/>
      <c r="BW285" s="338"/>
      <c r="BX285" s="338"/>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531" customFormat="true" ht="15" customHeight="true" x14ac:dyDescent="0.2">
      <c r="B286" s="530"/>
      <c r="AC286" s="376"/>
      <c r="AD286" s="376"/>
      <c r="AE286" s="376"/>
      <c r="AF286" s="376"/>
      <c r="AG286" s="376"/>
      <c r="AH286" s="376"/>
      <c r="AI286" s="376"/>
      <c r="AJ286" s="376"/>
      <c r="AK286" s="376"/>
      <c r="AL286" s="376"/>
      <c r="AM286" s="376"/>
      <c r="AN286" s="376"/>
      <c r="AO286" s="376"/>
      <c r="AP286" s="376"/>
      <c r="AQ286" s="376"/>
      <c r="AR286" s="376"/>
      <c r="AS286" s="376"/>
      <c r="AT286" s="376"/>
      <c r="AU286" s="376"/>
      <c r="AV286" s="376"/>
      <c r="AW286" s="376"/>
      <c r="AX286" s="376"/>
      <c r="AY286" s="376"/>
      <c r="AZ286" s="376"/>
      <c r="BA286" s="340"/>
      <c r="BB286" s="338"/>
      <c r="BC286" s="338"/>
      <c r="BD286" s="338"/>
      <c r="BE286" s="338"/>
      <c r="BF286" s="338"/>
      <c r="BG286" s="338"/>
      <c r="BH286" s="338"/>
      <c r="BI286" s="338"/>
      <c r="BJ286" s="338"/>
      <c r="BK286" s="338"/>
      <c r="BL286" s="338"/>
      <c r="BM286" s="338"/>
      <c r="BN286" s="338"/>
      <c r="BO286" s="338"/>
      <c r="BP286" s="338"/>
      <c r="BQ286" s="338"/>
      <c r="BR286" s="338"/>
      <c r="BS286" s="338"/>
      <c r="BT286" s="338"/>
      <c r="BU286" s="338"/>
      <c r="BV286" s="338"/>
      <c r="BW286" s="338"/>
      <c r="BX286" s="338"/>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531" customFormat="true" ht="15" customHeight="true" x14ac:dyDescent="0.2">
      <c r="B287" s="530"/>
      <c r="AC287" s="376"/>
      <c r="AD287" s="376"/>
      <c r="AE287" s="376"/>
      <c r="AF287" s="376"/>
      <c r="AG287" s="376"/>
      <c r="AH287" s="376"/>
      <c r="AI287" s="376"/>
      <c r="AJ287" s="376"/>
      <c r="AK287" s="376"/>
      <c r="AL287" s="376"/>
      <c r="AM287" s="376"/>
      <c r="AN287" s="376"/>
      <c r="AO287" s="376"/>
      <c r="AP287" s="376"/>
      <c r="AQ287" s="376"/>
      <c r="AR287" s="376"/>
      <c r="AS287" s="376"/>
      <c r="AT287" s="376"/>
      <c r="AU287" s="376"/>
      <c r="AV287" s="376"/>
      <c r="AW287" s="376"/>
      <c r="AX287" s="376"/>
      <c r="AY287" s="376"/>
      <c r="AZ287" s="376"/>
      <c r="BA287" s="340"/>
      <c r="BB287" s="338"/>
      <c r="BC287" s="338"/>
      <c r="BD287" s="338"/>
      <c r="BE287" s="338"/>
      <c r="BF287" s="338"/>
      <c r="BG287" s="338"/>
      <c r="BH287" s="338"/>
      <c r="BI287" s="338"/>
      <c r="BJ287" s="338"/>
      <c r="BK287" s="338"/>
      <c r="BL287" s="338"/>
      <c r="BM287" s="338"/>
      <c r="BN287" s="338"/>
      <c r="BO287" s="338"/>
      <c r="BP287" s="338"/>
      <c r="BQ287" s="338"/>
      <c r="BR287" s="338"/>
      <c r="BS287" s="338"/>
      <c r="BT287" s="338"/>
      <c r="BU287" s="338"/>
      <c r="BV287" s="338"/>
      <c r="BW287" s="338"/>
      <c r="BX287" s="338"/>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531" customFormat="true" ht="15" customHeight="true" x14ac:dyDescent="0.2">
      <c r="B288" s="530"/>
      <c r="AC288" s="376"/>
      <c r="AD288" s="376"/>
      <c r="AE288" s="376"/>
      <c r="AF288" s="376"/>
      <c r="AG288" s="376"/>
      <c r="AH288" s="376"/>
      <c r="AI288" s="376"/>
      <c r="AJ288" s="376"/>
      <c r="AK288" s="376"/>
      <c r="AL288" s="376"/>
      <c r="AM288" s="376"/>
      <c r="AN288" s="376"/>
      <c r="AO288" s="376"/>
      <c r="AP288" s="376"/>
      <c r="AQ288" s="376"/>
      <c r="AR288" s="376"/>
      <c r="AS288" s="376"/>
      <c r="AT288" s="376"/>
      <c r="AU288" s="376"/>
      <c r="AV288" s="376"/>
      <c r="AW288" s="376"/>
      <c r="AX288" s="376"/>
      <c r="AY288" s="376"/>
      <c r="AZ288" s="376"/>
      <c r="BA288" s="340"/>
      <c r="BB288" s="338"/>
      <c r="BC288" s="338"/>
      <c r="BD288" s="338"/>
      <c r="BE288" s="338"/>
      <c r="BF288" s="338"/>
      <c r="BG288" s="338"/>
      <c r="BH288" s="338"/>
      <c r="BI288" s="338"/>
      <c r="BJ288" s="338"/>
      <c r="BK288" s="338"/>
      <c r="BL288" s="338"/>
      <c r="BM288" s="338"/>
      <c r="BN288" s="338"/>
      <c r="BO288" s="338"/>
      <c r="BP288" s="338"/>
      <c r="BQ288" s="338"/>
      <c r="BR288" s="338"/>
      <c r="BS288" s="338"/>
      <c r="BT288" s="338"/>
      <c r="BU288" s="338"/>
      <c r="BV288" s="338"/>
      <c r="BW288" s="338"/>
      <c r="BX288" s="338"/>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531" customFormat="true" ht="15" customHeight="true" x14ac:dyDescent="0.2">
      <c r="A289" s="544"/>
      <c r="B289" s="543"/>
      <c r="C289" s="544"/>
      <c r="AC289" s="376"/>
      <c r="AD289" s="376"/>
      <c r="AE289" s="376"/>
      <c r="AF289" s="376"/>
      <c r="AG289" s="376"/>
      <c r="AH289" s="376"/>
      <c r="AI289" s="376"/>
      <c r="AJ289" s="376"/>
      <c r="AK289" s="376"/>
      <c r="AL289" s="376"/>
      <c r="AM289" s="376"/>
      <c r="AN289" s="376"/>
      <c r="AO289" s="376"/>
      <c r="AP289" s="376"/>
      <c r="AQ289" s="376"/>
      <c r="AR289" s="376"/>
      <c r="AS289" s="376"/>
      <c r="AT289" s="376"/>
      <c r="AU289" s="376"/>
      <c r="AV289" s="376"/>
      <c r="AW289" s="376"/>
      <c r="AX289" s="376"/>
      <c r="AY289" s="376"/>
      <c r="AZ289" s="376"/>
      <c r="BA289" s="340"/>
      <c r="BB289" s="338"/>
      <c r="BC289" s="338"/>
      <c r="BD289" s="338"/>
      <c r="BE289" s="338"/>
      <c r="BF289" s="338"/>
      <c r="BG289" s="338"/>
      <c r="BH289" s="338"/>
      <c r="BI289" s="338"/>
      <c r="BJ289" s="338"/>
      <c r="BK289" s="338"/>
      <c r="BL289" s="338"/>
      <c r="BM289" s="338"/>
      <c r="BN289" s="338"/>
      <c r="BO289" s="338"/>
      <c r="BP289" s="338"/>
      <c r="BQ289" s="338"/>
      <c r="BR289" s="338"/>
      <c r="BS289" s="338"/>
      <c r="BT289" s="338"/>
      <c r="BU289" s="338"/>
      <c r="BV289" s="338"/>
      <c r="BW289" s="338"/>
      <c r="BX289" s="338"/>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531" customFormat="true" ht="15" customHeight="true" x14ac:dyDescent="0.2">
      <c r="A290" s="533"/>
      <c r="B290" s="200"/>
      <c r="C290" s="198"/>
      <c r="AC290" s="376"/>
      <c r="AD290" s="376"/>
      <c r="AE290" s="376"/>
      <c r="AF290" s="376"/>
      <c r="AG290" s="376"/>
      <c r="AH290" s="376"/>
      <c r="AI290" s="376"/>
      <c r="AJ290" s="376"/>
      <c r="AK290" s="376"/>
      <c r="AL290" s="376"/>
      <c r="AM290" s="376"/>
      <c r="AN290" s="376"/>
      <c r="AO290" s="376"/>
      <c r="AP290" s="376"/>
      <c r="AQ290" s="376"/>
      <c r="AR290" s="376"/>
      <c r="AS290" s="376"/>
      <c r="AT290" s="376"/>
      <c r="AU290" s="376"/>
      <c r="AV290" s="376"/>
      <c r="AW290" s="376"/>
      <c r="AX290" s="376"/>
      <c r="AY290" s="376"/>
      <c r="AZ290" s="376"/>
      <c r="BA290" s="340"/>
      <c r="BB290" s="338"/>
      <c r="BC290" s="338"/>
      <c r="BD290" s="338"/>
      <c r="BE290" s="338"/>
      <c r="BF290" s="338"/>
      <c r="BG290" s="338"/>
      <c r="BH290" s="338"/>
      <c r="BI290" s="338"/>
      <c r="BJ290" s="338"/>
      <c r="BK290" s="338"/>
      <c r="BL290" s="338"/>
      <c r="BM290" s="338"/>
      <c r="BN290" s="338"/>
      <c r="BO290" s="338"/>
      <c r="BP290" s="338"/>
      <c r="BQ290" s="338"/>
      <c r="BR290" s="338"/>
      <c r="BS290" s="338"/>
      <c r="BT290" s="338"/>
      <c r="BU290" s="338"/>
      <c r="BV290" s="338"/>
      <c r="BW290" s="338"/>
      <c r="BX290" s="338"/>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531" customFormat="true" ht="15" customHeight="true" x14ac:dyDescent="0.2">
      <c r="A291" s="533"/>
      <c r="B291" s="200"/>
      <c r="C291" s="198"/>
      <c r="AC291" s="376"/>
      <c r="AD291" s="376"/>
      <c r="AE291" s="376"/>
      <c r="AF291" s="376"/>
      <c r="AG291" s="376"/>
      <c r="AH291" s="376"/>
      <c r="AI291" s="376"/>
      <c r="AJ291" s="376"/>
      <c r="AK291" s="376"/>
      <c r="AL291" s="376"/>
      <c r="AM291" s="376"/>
      <c r="AN291" s="376"/>
      <c r="AO291" s="376"/>
      <c r="AP291" s="376"/>
      <c r="AQ291" s="376"/>
      <c r="AR291" s="376"/>
      <c r="AS291" s="376"/>
      <c r="AT291" s="376"/>
      <c r="AU291" s="376"/>
      <c r="AV291" s="376"/>
      <c r="AW291" s="376"/>
      <c r="AX291" s="376"/>
      <c r="AY291" s="376"/>
      <c r="AZ291" s="376"/>
      <c r="BA291" s="340"/>
      <c r="BB291" s="338"/>
      <c r="BC291" s="338"/>
      <c r="BD291" s="338"/>
      <c r="BE291" s="338"/>
      <c r="BF291" s="338"/>
      <c r="BG291" s="338"/>
      <c r="BH291" s="338"/>
      <c r="BI291" s="338"/>
      <c r="BJ291" s="338"/>
      <c r="BK291" s="338"/>
      <c r="BL291" s="338"/>
      <c r="BM291" s="338"/>
      <c r="BN291" s="338"/>
      <c r="BO291" s="338"/>
      <c r="BP291" s="338"/>
      <c r="BQ291" s="338"/>
      <c r="BR291" s="338"/>
      <c r="BS291" s="338"/>
      <c r="BT291" s="338"/>
      <c r="BU291" s="338"/>
      <c r="BV291" s="338"/>
      <c r="BW291" s="338"/>
      <c r="BX291" s="338"/>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531" customFormat="true" ht="15" customHeight="true" x14ac:dyDescent="0.2">
      <c r="A292" s="533"/>
      <c r="B292" s="200"/>
      <c r="C292" s="198"/>
      <c r="AC292" s="376"/>
      <c r="AD292" s="376"/>
      <c r="AE292" s="376"/>
      <c r="AF292" s="376"/>
      <c r="AG292" s="376"/>
      <c r="AH292" s="376"/>
      <c r="AI292" s="376"/>
      <c r="AJ292" s="376"/>
      <c r="AK292" s="376"/>
      <c r="AL292" s="376"/>
      <c r="AM292" s="376"/>
      <c r="AN292" s="376"/>
      <c r="AO292" s="376"/>
      <c r="AP292" s="376"/>
      <c r="AQ292" s="376"/>
      <c r="AR292" s="376"/>
      <c r="AS292" s="376"/>
      <c r="AT292" s="376"/>
      <c r="AU292" s="376"/>
      <c r="AV292" s="376"/>
      <c r="AW292" s="376"/>
      <c r="AX292" s="376"/>
      <c r="AY292" s="376"/>
      <c r="AZ292" s="376"/>
      <c r="BA292" s="340"/>
      <c r="BB292" s="338"/>
      <c r="BC292" s="338"/>
      <c r="BD292" s="338"/>
      <c r="BE292" s="338"/>
      <c r="BF292" s="338"/>
      <c r="BG292" s="338"/>
      <c r="BH292" s="338"/>
      <c r="BI292" s="338"/>
      <c r="BJ292" s="338"/>
      <c r="BK292" s="338"/>
      <c r="BL292" s="338"/>
      <c r="BM292" s="338"/>
      <c r="BN292" s="338"/>
      <c r="BO292" s="338"/>
      <c r="BP292" s="338"/>
      <c r="BQ292" s="338"/>
      <c r="BR292" s="338"/>
      <c r="BS292" s="338"/>
      <c r="BT292" s="338"/>
      <c r="BU292" s="338"/>
      <c r="BV292" s="338"/>
      <c r="BW292" s="338"/>
      <c r="BX292" s="338"/>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531" customFormat="true" ht="15" customHeight="true" x14ac:dyDescent="0.2">
      <c r="A293" s="533"/>
      <c r="B293" s="200"/>
      <c r="C293" s="199"/>
      <c r="AC293" s="376"/>
      <c r="AD293" s="376"/>
      <c r="AE293" s="376"/>
      <c r="AF293" s="376"/>
      <c r="AG293" s="376"/>
      <c r="AH293" s="376"/>
      <c r="AI293" s="376"/>
      <c r="AJ293" s="376"/>
      <c r="AK293" s="376"/>
      <c r="AL293" s="376"/>
      <c r="AM293" s="376"/>
      <c r="AN293" s="376"/>
      <c r="AO293" s="376"/>
      <c r="AP293" s="376"/>
      <c r="AQ293" s="376"/>
      <c r="AR293" s="376"/>
      <c r="AS293" s="376"/>
      <c r="AT293" s="376"/>
      <c r="AU293" s="376"/>
      <c r="AV293" s="376"/>
      <c r="AW293" s="376"/>
      <c r="AX293" s="376"/>
      <c r="AY293" s="376"/>
      <c r="AZ293" s="376"/>
      <c r="BA293" s="340"/>
      <c r="BB293" s="338"/>
      <c r="BC293" s="338"/>
      <c r="BD293" s="338"/>
      <c r="BE293" s="338"/>
      <c r="BF293" s="338"/>
      <c r="BG293" s="338"/>
      <c r="BH293" s="338"/>
      <c r="BI293" s="338"/>
      <c r="BJ293" s="338"/>
      <c r="BK293" s="338"/>
      <c r="BL293" s="338"/>
      <c r="BM293" s="338"/>
      <c r="BN293" s="338"/>
      <c r="BO293" s="338"/>
      <c r="BP293" s="338"/>
      <c r="BQ293" s="338"/>
      <c r="BR293" s="338"/>
      <c r="BS293" s="338"/>
      <c r="BT293" s="338"/>
      <c r="BU293" s="338"/>
      <c r="BV293" s="338"/>
      <c r="BW293" s="338"/>
      <c r="BX293" s="338"/>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531" customFormat="true" ht="15" customHeight="true" x14ac:dyDescent="0.2">
      <c r="A294" s="533"/>
      <c r="B294" s="200"/>
      <c r="C294" s="199"/>
      <c r="AC294" s="376"/>
      <c r="AD294" s="376"/>
      <c r="AE294" s="376"/>
      <c r="AF294" s="376"/>
      <c r="AG294" s="376"/>
      <c r="AH294" s="376"/>
      <c r="AI294" s="376"/>
      <c r="AJ294" s="376"/>
      <c r="AK294" s="376"/>
      <c r="AL294" s="376"/>
      <c r="AM294" s="376"/>
      <c r="AN294" s="376"/>
      <c r="AO294" s="376"/>
      <c r="AP294" s="376"/>
      <c r="AQ294" s="376"/>
      <c r="AR294" s="376"/>
      <c r="AS294" s="376"/>
      <c r="AT294" s="376"/>
      <c r="AU294" s="376"/>
      <c r="AV294" s="376"/>
      <c r="AW294" s="376"/>
      <c r="AX294" s="376"/>
      <c r="AY294" s="376"/>
      <c r="AZ294" s="376"/>
      <c r="BA294" s="340"/>
      <c r="BB294" s="338"/>
      <c r="BC294" s="338"/>
      <c r="BD294" s="338"/>
      <c r="BE294" s="338"/>
      <c r="BF294" s="338"/>
      <c r="BG294" s="338"/>
      <c r="BH294" s="338"/>
      <c r="BI294" s="338"/>
      <c r="BJ294" s="338"/>
      <c r="BK294" s="338"/>
      <c r="BL294" s="338"/>
      <c r="BM294" s="338"/>
      <c r="BN294" s="338"/>
      <c r="BO294" s="338"/>
      <c r="BP294" s="338"/>
      <c r="BQ294" s="338"/>
      <c r="BR294" s="338"/>
      <c r="BS294" s="338"/>
      <c r="BT294" s="338"/>
      <c r="BU294" s="338"/>
      <c r="BV294" s="338"/>
      <c r="BW294" s="338"/>
      <c r="BX294" s="338"/>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531" customFormat="true" ht="15" customHeight="true" x14ac:dyDescent="0.2">
      <c r="A295" s="533"/>
      <c r="B295" s="200"/>
      <c r="C295" s="199"/>
      <c r="AC295" s="376"/>
      <c r="AD295" s="376"/>
      <c r="AE295" s="376"/>
      <c r="AF295" s="376"/>
      <c r="AG295" s="376"/>
      <c r="AH295" s="376"/>
      <c r="AI295" s="376"/>
      <c r="AJ295" s="376"/>
      <c r="AK295" s="376"/>
      <c r="AL295" s="376"/>
      <c r="AM295" s="376"/>
      <c r="AN295" s="376"/>
      <c r="AO295" s="376"/>
      <c r="AP295" s="376"/>
      <c r="AQ295" s="376"/>
      <c r="AR295" s="376"/>
      <c r="AS295" s="376"/>
      <c r="AT295" s="376"/>
      <c r="AU295" s="376"/>
      <c r="AV295" s="376"/>
      <c r="AW295" s="376"/>
      <c r="AX295" s="376"/>
      <c r="AY295" s="376"/>
      <c r="AZ295" s="376"/>
      <c r="BA295" s="340"/>
      <c r="BB295" s="338"/>
      <c r="BC295" s="338"/>
      <c r="BD295" s="338"/>
      <c r="BE295" s="338"/>
      <c r="BF295" s="338"/>
      <c r="BG295" s="338"/>
      <c r="BH295" s="338"/>
      <c r="BI295" s="338"/>
      <c r="BJ295" s="338"/>
      <c r="BK295" s="338"/>
      <c r="BL295" s="338"/>
      <c r="BM295" s="338"/>
      <c r="BN295" s="338"/>
      <c r="BO295" s="338"/>
      <c r="BP295" s="338"/>
      <c r="BQ295" s="338"/>
      <c r="BR295" s="338"/>
      <c r="BS295" s="338"/>
      <c r="BT295" s="338"/>
      <c r="BU295" s="338"/>
      <c r="BV295" s="338"/>
      <c r="BW295" s="338"/>
      <c r="BX295" s="338"/>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531" customFormat="true" ht="15" customHeight="true" x14ac:dyDescent="0.2">
      <c r="A296" s="533"/>
      <c r="B296" s="200"/>
      <c r="C296" s="199"/>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0"/>
      <c r="BB296" s="338"/>
      <c r="BC296" s="338"/>
      <c r="BD296" s="338"/>
      <c r="BE296" s="338"/>
      <c r="BF296" s="338"/>
      <c r="BG296" s="338"/>
      <c r="BH296" s="338"/>
      <c r="BI296" s="338"/>
      <c r="BJ296" s="338"/>
      <c r="BK296" s="338"/>
      <c r="BL296" s="338"/>
      <c r="BM296" s="338"/>
      <c r="BN296" s="338"/>
      <c r="BO296" s="338"/>
      <c r="BP296" s="338"/>
      <c r="BQ296" s="338"/>
      <c r="BR296" s="338"/>
      <c r="BS296" s="338"/>
      <c r="BT296" s="338"/>
      <c r="BU296" s="338"/>
      <c r="BV296" s="338"/>
      <c r="BW296" s="338"/>
      <c r="BX296" s="338"/>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531" customFormat="true" ht="15" customHeight="true" x14ac:dyDescent="0.2">
      <c r="A297" s="533"/>
      <c r="B297" s="200"/>
      <c r="C297" s="199"/>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0"/>
      <c r="BB297" s="338"/>
      <c r="BC297" s="338"/>
      <c r="BD297" s="338"/>
      <c r="BE297" s="338"/>
      <c r="BF297" s="338"/>
      <c r="BG297" s="338"/>
      <c r="BH297" s="338"/>
      <c r="BI297" s="338"/>
      <c r="BJ297" s="338"/>
      <c r="BK297" s="338"/>
      <c r="BL297" s="338"/>
      <c r="BM297" s="338"/>
      <c r="BN297" s="338"/>
      <c r="BO297" s="338"/>
      <c r="BP297" s="338"/>
      <c r="BQ297" s="338"/>
      <c r="BR297" s="338"/>
      <c r="BS297" s="338"/>
      <c r="BT297" s="338"/>
      <c r="BU297" s="338"/>
      <c r="BV297" s="338"/>
      <c r="BW297" s="338"/>
      <c r="BX297" s="338"/>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531" customFormat="true" ht="15" customHeight="true" x14ac:dyDescent="0.2">
      <c r="B298" s="530"/>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0"/>
      <c r="BB298" s="338"/>
      <c r="BC298" s="338"/>
      <c r="BD298" s="338"/>
      <c r="BE298" s="338"/>
      <c r="BF298" s="338"/>
      <c r="BG298" s="338"/>
      <c r="BH298" s="338"/>
      <c r="BI298" s="338"/>
      <c r="BJ298" s="338"/>
      <c r="BK298" s="338"/>
      <c r="BL298" s="338"/>
      <c r="BM298" s="338"/>
      <c r="BN298" s="338"/>
      <c r="BO298" s="338"/>
      <c r="BP298" s="338"/>
      <c r="BQ298" s="338"/>
      <c r="BR298" s="338"/>
      <c r="BS298" s="338"/>
      <c r="BT298" s="338"/>
      <c r="BU298" s="338"/>
      <c r="BV298" s="338"/>
      <c r="BW298" s="338"/>
      <c r="BX298" s="338"/>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531" customFormat="true" ht="15" customHeight="true" x14ac:dyDescent="0.2">
      <c r="A299" s="544"/>
      <c r="B299" s="543"/>
      <c r="C299" s="544"/>
      <c r="D299" s="544"/>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0"/>
      <c r="BB299" s="338"/>
      <c r="BC299" s="338"/>
      <c r="BD299" s="338"/>
      <c r="BE299" s="338"/>
      <c r="BF299" s="338"/>
      <c r="BG299" s="338"/>
      <c r="BH299" s="338"/>
      <c r="BI299" s="338"/>
      <c r="BJ299" s="338"/>
      <c r="BK299" s="338"/>
      <c r="BL299" s="338"/>
      <c r="BM299" s="338"/>
      <c r="BN299" s="338"/>
      <c r="BO299" s="338"/>
      <c r="BP299" s="338"/>
      <c r="BQ299" s="338"/>
      <c r="BR299" s="338"/>
      <c r="BS299" s="338"/>
      <c r="BT299" s="338"/>
      <c r="BU299" s="338"/>
      <c r="BV299" s="338"/>
      <c r="BW299" s="338"/>
      <c r="BX299" s="338"/>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531" customFormat="true" ht="15" customHeight="true" x14ac:dyDescent="0.2">
      <c r="A300" s="533"/>
      <c r="B300" s="200"/>
      <c r="C300" s="198"/>
      <c r="D300" s="198"/>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0"/>
      <c r="BB300" s="338"/>
      <c r="BC300" s="338"/>
      <c r="BD300" s="338"/>
      <c r="BE300" s="338"/>
      <c r="BF300" s="338"/>
      <c r="BG300" s="338"/>
      <c r="BH300" s="338"/>
      <c r="BI300" s="338"/>
      <c r="BJ300" s="338"/>
      <c r="BK300" s="338"/>
      <c r="BL300" s="338"/>
      <c r="BM300" s="338"/>
      <c r="BN300" s="338"/>
      <c r="BO300" s="338"/>
      <c r="BP300" s="338"/>
      <c r="BQ300" s="338"/>
      <c r="BR300" s="338"/>
      <c r="BS300" s="338"/>
      <c r="BT300" s="338"/>
      <c r="BU300" s="338"/>
      <c r="BV300" s="338"/>
      <c r="BW300" s="338"/>
      <c r="BX300" s="338"/>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531" customFormat="true" ht="15" customHeight="true" x14ac:dyDescent="0.2">
      <c r="A301" s="533"/>
      <c r="B301" s="200"/>
      <c r="C301" s="198"/>
      <c r="D301" s="198"/>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0"/>
      <c r="BB301" s="338"/>
      <c r="BC301" s="338"/>
      <c r="BD301" s="338"/>
      <c r="BE301" s="338"/>
      <c r="BF301" s="338"/>
      <c r="BG301" s="338"/>
      <c r="BH301" s="338"/>
      <c r="BI301" s="338"/>
      <c r="BJ301" s="338"/>
      <c r="BK301" s="338"/>
      <c r="BL301" s="338"/>
      <c r="BM301" s="338"/>
      <c r="BN301" s="338"/>
      <c r="BO301" s="338"/>
      <c r="BP301" s="338"/>
      <c r="BQ301" s="338"/>
      <c r="BR301" s="338"/>
      <c r="BS301" s="338"/>
      <c r="BT301" s="338"/>
      <c r="BU301" s="338"/>
      <c r="BV301" s="338"/>
      <c r="BW301" s="338"/>
      <c r="BX301" s="338"/>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531" customFormat="true" ht="15" customHeight="true" x14ac:dyDescent="0.2">
      <c r="A302" s="533"/>
      <c r="B302" s="200"/>
      <c r="C302" s="198"/>
      <c r="D302" s="198"/>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0"/>
      <c r="BB302" s="338"/>
      <c r="BC302" s="338"/>
      <c r="BD302" s="338"/>
      <c r="BE302" s="338"/>
      <c r="BF302" s="338"/>
      <c r="BG302" s="338"/>
      <c r="BH302" s="338"/>
      <c r="BI302" s="338"/>
      <c r="BJ302" s="338"/>
      <c r="BK302" s="338"/>
      <c r="BL302" s="338"/>
      <c r="BM302" s="338"/>
      <c r="BN302" s="338"/>
      <c r="BO302" s="338"/>
      <c r="BP302" s="338"/>
      <c r="BQ302" s="338"/>
      <c r="BR302" s="338"/>
      <c r="BS302" s="338"/>
      <c r="BT302" s="338"/>
      <c r="BU302" s="338"/>
      <c r="BV302" s="338"/>
      <c r="BW302" s="338"/>
      <c r="BX302" s="338"/>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531" customFormat="true" ht="15" customHeight="true" x14ac:dyDescent="0.2">
      <c r="A303" s="533"/>
      <c r="B303" s="200"/>
      <c r="C303" s="199"/>
      <c r="D303" s="199"/>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0"/>
      <c r="BB303" s="338"/>
      <c r="BC303" s="338"/>
      <c r="BD303" s="338"/>
      <c r="BE303" s="338"/>
      <c r="BF303" s="338"/>
      <c r="BG303" s="338"/>
      <c r="BH303" s="338"/>
      <c r="BI303" s="338"/>
      <c r="BJ303" s="338"/>
      <c r="BK303" s="338"/>
      <c r="BL303" s="338"/>
      <c r="BM303" s="338"/>
      <c r="BN303" s="338"/>
      <c r="BO303" s="338"/>
      <c r="BP303" s="338"/>
      <c r="BQ303" s="338"/>
      <c r="BR303" s="338"/>
      <c r="BS303" s="338"/>
      <c r="BT303" s="338"/>
      <c r="BU303" s="338"/>
      <c r="BV303" s="338"/>
      <c r="BW303" s="338"/>
      <c r="BX303" s="338"/>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531" customFormat="true" ht="15" customHeight="true" x14ac:dyDescent="0.2">
      <c r="A304" s="533"/>
      <c r="B304" s="200"/>
      <c r="C304" s="199"/>
      <c r="D304" s="199"/>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0"/>
      <c r="BB304" s="338"/>
      <c r="BC304" s="338"/>
      <c r="BD304" s="338"/>
      <c r="BE304" s="338"/>
      <c r="BF304" s="338"/>
      <c r="BG304" s="338"/>
      <c r="BH304" s="338"/>
      <c r="BI304" s="338"/>
      <c r="BJ304" s="338"/>
      <c r="BK304" s="338"/>
      <c r="BL304" s="338"/>
      <c r="BM304" s="338"/>
      <c r="BN304" s="338"/>
      <c r="BO304" s="338"/>
      <c r="BP304" s="338"/>
      <c r="BQ304" s="338"/>
      <c r="BR304" s="338"/>
      <c r="BS304" s="338"/>
      <c r="BT304" s="338"/>
      <c r="BU304" s="338"/>
      <c r="BV304" s="338"/>
      <c r="BW304" s="338"/>
      <c r="BX304" s="338"/>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531" customFormat="true" ht="15" customHeight="true" x14ac:dyDescent="0.2">
      <c r="A305" s="533"/>
      <c r="B305" s="200"/>
      <c r="C305" s="199"/>
      <c r="D305" s="199"/>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0"/>
      <c r="BB305" s="338"/>
      <c r="BC305" s="338"/>
      <c r="BD305" s="338"/>
      <c r="BE305" s="338"/>
      <c r="BF305" s="338"/>
      <c r="BG305" s="338"/>
      <c r="BH305" s="338"/>
      <c r="BI305" s="338"/>
      <c r="BJ305" s="338"/>
      <c r="BK305" s="338"/>
      <c r="BL305" s="338"/>
      <c r="BM305" s="338"/>
      <c r="BN305" s="338"/>
      <c r="BO305" s="338"/>
      <c r="BP305" s="338"/>
      <c r="BQ305" s="338"/>
      <c r="BR305" s="338"/>
      <c r="BS305" s="338"/>
      <c r="BT305" s="338"/>
      <c r="BU305" s="338"/>
      <c r="BV305" s="338"/>
      <c r="BW305" s="338"/>
      <c r="BX305" s="338"/>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531" customFormat="true" ht="15" customHeight="true" x14ac:dyDescent="0.2">
      <c r="B306" s="530"/>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0"/>
      <c r="BB306" s="338"/>
      <c r="BC306" s="338"/>
      <c r="BD306" s="338"/>
      <c r="BE306" s="338"/>
      <c r="BF306" s="338"/>
      <c r="BG306" s="338"/>
      <c r="BH306" s="338"/>
      <c r="BI306" s="338"/>
      <c r="BJ306" s="338"/>
      <c r="BK306" s="338"/>
      <c r="BL306" s="338"/>
      <c r="BM306" s="338"/>
      <c r="BN306" s="338"/>
      <c r="BO306" s="338"/>
      <c r="BP306" s="338"/>
      <c r="BQ306" s="338"/>
      <c r="BR306" s="338"/>
      <c r="BS306" s="338"/>
      <c r="BT306" s="338"/>
      <c r="BU306" s="338"/>
      <c r="BV306" s="338"/>
      <c r="BW306" s="338"/>
      <c r="BX306" s="338"/>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531" customFormat="true" ht="15" customHeight="true" x14ac:dyDescent="0.2">
      <c r="B307" s="530"/>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0"/>
      <c r="BB307" s="338"/>
      <c r="BC307" s="338"/>
      <c r="BD307" s="338"/>
      <c r="BE307" s="338"/>
      <c r="BF307" s="338"/>
      <c r="BG307" s="338"/>
      <c r="BH307" s="338"/>
      <c r="BI307" s="338"/>
      <c r="BJ307" s="338"/>
      <c r="BK307" s="338"/>
      <c r="BL307" s="338"/>
      <c r="BM307" s="338"/>
      <c r="BN307" s="338"/>
      <c r="BO307" s="338"/>
      <c r="BP307" s="338"/>
      <c r="BQ307" s="338"/>
      <c r="BR307" s="338"/>
      <c r="BS307" s="338"/>
      <c r="BT307" s="338"/>
      <c r="BU307" s="338"/>
      <c r="BV307" s="338"/>
      <c r="BW307" s="338"/>
      <c r="BX307" s="338"/>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531" customFormat="true" ht="15" customHeight="true" x14ac:dyDescent="0.2">
      <c r="B308" s="530"/>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0"/>
      <c r="BB308" s="338"/>
      <c r="BC308" s="338"/>
      <c r="BD308" s="338"/>
      <c r="BE308" s="338"/>
      <c r="BF308" s="338"/>
      <c r="BG308" s="338"/>
      <c r="BH308" s="338"/>
      <c r="BI308" s="338"/>
      <c r="BJ308" s="338"/>
      <c r="BK308" s="338"/>
      <c r="BL308" s="338"/>
      <c r="BM308" s="338"/>
      <c r="BN308" s="338"/>
      <c r="BO308" s="338"/>
      <c r="BP308" s="338"/>
      <c r="BQ308" s="338"/>
      <c r="BR308" s="338"/>
      <c r="BS308" s="338"/>
      <c r="BT308" s="338"/>
      <c r="BU308" s="338"/>
      <c r="BV308" s="338"/>
      <c r="BW308" s="338"/>
      <c r="BX308" s="338"/>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531" customFormat="true" ht="15" customHeight="true" x14ac:dyDescent="0.2">
      <c r="B309" s="530"/>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0"/>
      <c r="BB309" s="338"/>
      <c r="BC309" s="338"/>
      <c r="BD309" s="338"/>
      <c r="BE309" s="338"/>
      <c r="BF309" s="338"/>
      <c r="BG309" s="338"/>
      <c r="BH309" s="338"/>
      <c r="BI309" s="338"/>
      <c r="BJ309" s="338"/>
      <c r="BK309" s="338"/>
      <c r="BL309" s="338"/>
      <c r="BM309" s="338"/>
      <c r="BN309" s="338"/>
      <c r="BO309" s="338"/>
      <c r="BP309" s="338"/>
      <c r="BQ309" s="338"/>
      <c r="BR309" s="338"/>
      <c r="BS309" s="338"/>
      <c r="BT309" s="338"/>
      <c r="BU309" s="338"/>
      <c r="BV309" s="338"/>
      <c r="BW309" s="338"/>
      <c r="BX309" s="338"/>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531" customFormat="true" ht="15" customHeight="true" x14ac:dyDescent="0.2">
      <c r="B310" s="530"/>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0"/>
      <c r="BB310" s="338"/>
      <c r="BC310" s="338"/>
      <c r="BD310" s="338"/>
      <c r="BE310" s="338"/>
      <c r="BF310" s="338"/>
      <c r="BG310" s="338"/>
      <c r="BH310" s="338"/>
      <c r="BI310" s="338"/>
      <c r="BJ310" s="338"/>
      <c r="BK310" s="338"/>
      <c r="BL310" s="338"/>
      <c r="BM310" s="338"/>
      <c r="BN310" s="338"/>
      <c r="BO310" s="338"/>
      <c r="BP310" s="338"/>
      <c r="BQ310" s="338"/>
      <c r="BR310" s="338"/>
      <c r="BS310" s="338"/>
      <c r="BT310" s="338"/>
      <c r="BU310" s="338"/>
      <c r="BV310" s="338"/>
      <c r="BW310" s="338"/>
      <c r="BX310" s="338"/>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531" customFormat="true" ht="15" customHeight="true" x14ac:dyDescent="0.2">
      <c r="B311" s="530"/>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0"/>
      <c r="BB311" s="338"/>
      <c r="BC311" s="338"/>
      <c r="BD311" s="338"/>
      <c r="BE311" s="338"/>
      <c r="BF311" s="338"/>
      <c r="BG311" s="338"/>
      <c r="BH311" s="338"/>
      <c r="BI311" s="338"/>
      <c r="BJ311" s="338"/>
      <c r="BK311" s="338"/>
      <c r="BL311" s="338"/>
      <c r="BM311" s="338"/>
      <c r="BN311" s="338"/>
      <c r="BO311" s="338"/>
      <c r="BP311" s="338"/>
      <c r="BQ311" s="338"/>
      <c r="BR311" s="338"/>
      <c r="BS311" s="338"/>
      <c r="BT311" s="338"/>
      <c r="BU311" s="338"/>
      <c r="BV311" s="338"/>
      <c r="BW311" s="338"/>
      <c r="BX311" s="338"/>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531" customFormat="true" ht="15" customHeight="true" x14ac:dyDescent="0.2">
      <c r="B312" s="530"/>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0"/>
      <c r="BB312" s="338"/>
      <c r="BC312" s="338"/>
      <c r="BD312" s="338"/>
      <c r="BE312" s="338"/>
      <c r="BF312" s="338"/>
      <c r="BG312" s="338"/>
      <c r="BH312" s="338"/>
      <c r="BI312" s="338"/>
      <c r="BJ312" s="338"/>
      <c r="BK312" s="338"/>
      <c r="BL312" s="338"/>
      <c r="BM312" s="338"/>
      <c r="BN312" s="338"/>
      <c r="BO312" s="338"/>
      <c r="BP312" s="338"/>
      <c r="BQ312" s="338"/>
      <c r="BR312" s="338"/>
      <c r="BS312" s="338"/>
      <c r="BT312" s="338"/>
      <c r="BU312" s="338"/>
      <c r="BV312" s="338"/>
      <c r="BW312" s="338"/>
      <c r="BX312" s="338"/>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531" customFormat="true" ht="15" customHeight="true" x14ac:dyDescent="0.2">
      <c r="B313" s="530"/>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0"/>
      <c r="BB313" s="338"/>
      <c r="BC313" s="338"/>
      <c r="BD313" s="338"/>
      <c r="BE313" s="338"/>
      <c r="BF313" s="338"/>
      <c r="BG313" s="338"/>
      <c r="BH313" s="338"/>
      <c r="BI313" s="338"/>
      <c r="BJ313" s="338"/>
      <c r="BK313" s="338"/>
      <c r="BL313" s="338"/>
      <c r="BM313" s="338"/>
      <c r="BN313" s="338"/>
      <c r="BO313" s="338"/>
      <c r="BP313" s="338"/>
      <c r="BQ313" s="338"/>
      <c r="BR313" s="338"/>
      <c r="BS313" s="338"/>
      <c r="BT313" s="338"/>
      <c r="BU313" s="338"/>
      <c r="BV313" s="338"/>
      <c r="BW313" s="338"/>
      <c r="BX313" s="338"/>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531" customFormat="true" ht="15" customHeight="true" x14ac:dyDescent="0.2">
      <c r="B314" s="530"/>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0"/>
      <c r="BB314" s="338"/>
      <c r="BC314" s="338"/>
      <c r="BD314" s="338"/>
      <c r="BE314" s="338"/>
      <c r="BF314" s="338"/>
      <c r="BG314" s="338"/>
      <c r="BH314" s="338"/>
      <c r="BI314" s="338"/>
      <c r="BJ314" s="338"/>
      <c r="BK314" s="338"/>
      <c r="BL314" s="338"/>
      <c r="BM314" s="338"/>
      <c r="BN314" s="338"/>
      <c r="BO314" s="338"/>
      <c r="BP314" s="338"/>
      <c r="BQ314" s="338"/>
      <c r="BR314" s="338"/>
      <c r="BS314" s="338"/>
      <c r="BT314" s="338"/>
      <c r="BU314" s="338"/>
      <c r="BV314" s="338"/>
      <c r="BW314" s="338"/>
      <c r="BX314" s="338"/>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531" customFormat="true" ht="15" customHeight="true" x14ac:dyDescent="0.2">
      <c r="B315" s="530"/>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0"/>
      <c r="BB315" s="338"/>
      <c r="BC315" s="338"/>
      <c r="BD315" s="338"/>
      <c r="BE315" s="338"/>
      <c r="BF315" s="338"/>
      <c r="BG315" s="338"/>
      <c r="BH315" s="338"/>
      <c r="BI315" s="338"/>
      <c r="BJ315" s="338"/>
      <c r="BK315" s="338"/>
      <c r="BL315" s="338"/>
      <c r="BM315" s="338"/>
      <c r="BN315" s="338"/>
      <c r="BO315" s="338"/>
      <c r="BP315" s="338"/>
      <c r="BQ315" s="338"/>
      <c r="BR315" s="338"/>
      <c r="BS315" s="338"/>
      <c r="BT315" s="338"/>
      <c r="BU315" s="338"/>
      <c r="BV315" s="338"/>
      <c r="BW315" s="338"/>
      <c r="BX315" s="338"/>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531" customFormat="true" ht="15" customHeight="true" x14ac:dyDescent="0.2">
      <c r="B316" s="530"/>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0"/>
      <c r="BB316" s="338"/>
      <c r="BC316" s="338"/>
      <c r="BD316" s="338"/>
      <c r="BE316" s="338"/>
      <c r="BF316" s="338"/>
      <c r="BG316" s="338"/>
      <c r="BH316" s="338"/>
      <c r="BI316" s="338"/>
      <c r="BJ316" s="338"/>
      <c r="BK316" s="338"/>
      <c r="BL316" s="338"/>
      <c r="BM316" s="338"/>
      <c r="BN316" s="338"/>
      <c r="BO316" s="338"/>
      <c r="BP316" s="338"/>
      <c r="BQ316" s="338"/>
      <c r="BR316" s="338"/>
      <c r="BS316" s="338"/>
      <c r="BT316" s="338"/>
      <c r="BU316" s="338"/>
      <c r="BV316" s="338"/>
      <c r="BW316" s="338"/>
      <c r="BX316" s="338"/>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531" customFormat="true" ht="15" customHeight="true" x14ac:dyDescent="0.2">
      <c r="B317" s="530"/>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0"/>
      <c r="BB317" s="338"/>
      <c r="BC317" s="338"/>
      <c r="BD317" s="338"/>
      <c r="BE317" s="338"/>
      <c r="BF317" s="338"/>
      <c r="BG317" s="338"/>
      <c r="BH317" s="338"/>
      <c r="BI317" s="338"/>
      <c r="BJ317" s="338"/>
      <c r="BK317" s="338"/>
      <c r="BL317" s="338"/>
      <c r="BM317" s="338"/>
      <c r="BN317" s="338"/>
      <c r="BO317" s="338"/>
      <c r="BP317" s="338"/>
      <c r="BQ317" s="338"/>
      <c r="BR317" s="338"/>
      <c r="BS317" s="338"/>
      <c r="BT317" s="338"/>
      <c r="BU317" s="338"/>
      <c r="BV317" s="338"/>
      <c r="BW317" s="338"/>
      <c r="BX317" s="338"/>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531" customFormat="true" ht="15" customHeight="true" x14ac:dyDescent="0.2">
      <c r="B318" s="530"/>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0"/>
      <c r="BB318" s="338"/>
      <c r="BC318" s="338"/>
      <c r="BD318" s="338"/>
      <c r="BE318" s="338"/>
      <c r="BF318" s="338"/>
      <c r="BG318" s="338"/>
      <c r="BH318" s="338"/>
      <c r="BI318" s="338"/>
      <c r="BJ318" s="338"/>
      <c r="BK318" s="338"/>
      <c r="BL318" s="338"/>
      <c r="BM318" s="338"/>
      <c r="BN318" s="338"/>
      <c r="BO318" s="338"/>
      <c r="BP318" s="338"/>
      <c r="BQ318" s="338"/>
      <c r="BR318" s="338"/>
      <c r="BS318" s="338"/>
      <c r="BT318" s="338"/>
      <c r="BU318" s="338"/>
      <c r="BV318" s="338"/>
      <c r="BW318" s="338"/>
      <c r="BX318" s="338"/>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531" customFormat="true" ht="15" customHeight="true" x14ac:dyDescent="0.2">
      <c r="B319" s="530"/>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0"/>
      <c r="BB319" s="338"/>
      <c r="BC319" s="338"/>
      <c r="BD319" s="338"/>
      <c r="BE319" s="338"/>
      <c r="BF319" s="338"/>
      <c r="BG319" s="338"/>
      <c r="BH319" s="338"/>
      <c r="BI319" s="338"/>
      <c r="BJ319" s="338"/>
      <c r="BK319" s="338"/>
      <c r="BL319" s="338"/>
      <c r="BM319" s="338"/>
      <c r="BN319" s="338"/>
      <c r="BO319" s="338"/>
      <c r="BP319" s="338"/>
      <c r="BQ319" s="338"/>
      <c r="BR319" s="338"/>
      <c r="BS319" s="338"/>
      <c r="BT319" s="338"/>
      <c r="BU319" s="338"/>
      <c r="BV319" s="338"/>
      <c r="BW319" s="338"/>
      <c r="BX319" s="338"/>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531" customFormat="true" ht="15" customHeight="true" x14ac:dyDescent="0.2">
      <c r="B320" s="530"/>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0"/>
      <c r="BB320" s="338"/>
      <c r="BC320" s="338"/>
      <c r="BD320" s="338"/>
      <c r="BE320" s="338"/>
      <c r="BF320" s="338"/>
      <c r="BG320" s="338"/>
      <c r="BH320" s="338"/>
      <c r="BI320" s="338"/>
      <c r="BJ320" s="338"/>
      <c r="BK320" s="338"/>
      <c r="BL320" s="338"/>
      <c r="BM320" s="338"/>
      <c r="BN320" s="338"/>
      <c r="BO320" s="338"/>
      <c r="BP320" s="338"/>
      <c r="BQ320" s="338"/>
      <c r="BR320" s="338"/>
      <c r="BS320" s="338"/>
      <c r="BT320" s="338"/>
      <c r="BU320" s="338"/>
      <c r="BV320" s="338"/>
      <c r="BW320" s="338"/>
      <c r="BX320" s="338"/>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531" customFormat="true" ht="15" customHeight="true" x14ac:dyDescent="0.2">
      <c r="B321" s="530"/>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0"/>
      <c r="BB321" s="338"/>
      <c r="BC321" s="338"/>
      <c r="BD321" s="338"/>
      <c r="BE321" s="338"/>
      <c r="BF321" s="338"/>
      <c r="BG321" s="338"/>
      <c r="BH321" s="338"/>
      <c r="BI321" s="338"/>
      <c r="BJ321" s="338"/>
      <c r="BK321" s="338"/>
      <c r="BL321" s="338"/>
      <c r="BM321" s="338"/>
      <c r="BN321" s="338"/>
      <c r="BO321" s="338"/>
      <c r="BP321" s="338"/>
      <c r="BQ321" s="338"/>
      <c r="BR321" s="338"/>
      <c r="BS321" s="338"/>
      <c r="BT321" s="338"/>
      <c r="BU321" s="338"/>
      <c r="BV321" s="338"/>
      <c r="BW321" s="338"/>
      <c r="BX321" s="338"/>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531" customFormat="true" ht="15" customHeight="true" x14ac:dyDescent="0.2">
      <c r="B322" s="530"/>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0"/>
      <c r="BB322" s="338"/>
      <c r="BC322" s="338"/>
      <c r="BD322" s="338"/>
      <c r="BE322" s="338"/>
      <c r="BF322" s="338"/>
      <c r="BG322" s="338"/>
      <c r="BH322" s="338"/>
      <c r="BI322" s="338"/>
      <c r="BJ322" s="338"/>
      <c r="BK322" s="338"/>
      <c r="BL322" s="338"/>
      <c r="BM322" s="338"/>
      <c r="BN322" s="338"/>
      <c r="BO322" s="338"/>
      <c r="BP322" s="338"/>
      <c r="BQ322" s="338"/>
      <c r="BR322" s="338"/>
      <c r="BS322" s="338"/>
      <c r="BT322" s="338"/>
      <c r="BU322" s="338"/>
      <c r="BV322" s="338"/>
      <c r="BW322" s="338"/>
      <c r="BX322" s="338"/>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531" customFormat="true" ht="15" customHeight="true" x14ac:dyDescent="0.2">
      <c r="B323" s="530"/>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0"/>
      <c r="BB323" s="338"/>
      <c r="BC323" s="338"/>
      <c r="BD323" s="338"/>
      <c r="BE323" s="338"/>
      <c r="BF323" s="338"/>
      <c r="BG323" s="338"/>
      <c r="BH323" s="338"/>
      <c r="BI323" s="338"/>
      <c r="BJ323" s="338"/>
      <c r="BK323" s="338"/>
      <c r="BL323" s="338"/>
      <c r="BM323" s="338"/>
      <c r="BN323" s="338"/>
      <c r="BO323" s="338"/>
      <c r="BP323" s="338"/>
      <c r="BQ323" s="338"/>
      <c r="BR323" s="338"/>
      <c r="BS323" s="338"/>
      <c r="BT323" s="338"/>
      <c r="BU323" s="338"/>
      <c r="BV323" s="338"/>
      <c r="BW323" s="338"/>
      <c r="BX323" s="338"/>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531" customFormat="true" ht="15" customHeight="true" x14ac:dyDescent="0.2">
      <c r="B324" s="530"/>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0"/>
      <c r="BB324" s="338"/>
      <c r="BC324" s="338"/>
      <c r="BD324" s="338"/>
      <c r="BE324" s="338"/>
      <c r="BF324" s="338"/>
      <c r="BG324" s="338"/>
      <c r="BH324" s="338"/>
      <c r="BI324" s="338"/>
      <c r="BJ324" s="338"/>
      <c r="BK324" s="338"/>
      <c r="BL324" s="338"/>
      <c r="BM324" s="338"/>
      <c r="BN324" s="338"/>
      <c r="BO324" s="338"/>
      <c r="BP324" s="338"/>
      <c r="BQ324" s="338"/>
      <c r="BR324" s="338"/>
      <c r="BS324" s="338"/>
      <c r="BT324" s="338"/>
      <c r="BU324" s="338"/>
      <c r="BV324" s="338"/>
      <c r="BW324" s="338"/>
      <c r="BX324" s="338"/>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531" customFormat="true" ht="15" customHeight="true" x14ac:dyDescent="0.2">
      <c r="B325" s="530"/>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0"/>
      <c r="BB325" s="338"/>
      <c r="BC325" s="338"/>
      <c r="BD325" s="338"/>
      <c r="BE325" s="338"/>
      <c r="BF325" s="338"/>
      <c r="BG325" s="338"/>
      <c r="BH325" s="338"/>
      <c r="BI325" s="338"/>
      <c r="BJ325" s="338"/>
      <c r="BK325" s="338"/>
      <c r="BL325" s="338"/>
      <c r="BM325" s="338"/>
      <c r="BN325" s="338"/>
      <c r="BO325" s="338"/>
      <c r="BP325" s="338"/>
      <c r="BQ325" s="338"/>
      <c r="BR325" s="338"/>
      <c r="BS325" s="338"/>
      <c r="BT325" s="338"/>
      <c r="BU325" s="338"/>
      <c r="BV325" s="338"/>
      <c r="BW325" s="338"/>
      <c r="BX325" s="338"/>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531" customFormat="true" ht="15" customHeight="true" x14ac:dyDescent="0.2">
      <c r="B326" s="530"/>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0"/>
      <c r="BB326" s="338"/>
      <c r="BC326" s="338"/>
      <c r="BD326" s="338"/>
      <c r="BE326" s="338"/>
      <c r="BF326" s="338"/>
      <c r="BG326" s="338"/>
      <c r="BH326" s="338"/>
      <c r="BI326" s="338"/>
      <c r="BJ326" s="338"/>
      <c r="BK326" s="338"/>
      <c r="BL326" s="338"/>
      <c r="BM326" s="338"/>
      <c r="BN326" s="338"/>
      <c r="BO326" s="338"/>
      <c r="BP326" s="338"/>
      <c r="BQ326" s="338"/>
      <c r="BR326" s="338"/>
      <c r="BS326" s="338"/>
      <c r="BT326" s="338"/>
      <c r="BU326" s="338"/>
      <c r="BV326" s="338"/>
      <c r="BW326" s="338"/>
      <c r="BX326" s="338"/>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531" customFormat="true" ht="15" customHeight="true" x14ac:dyDescent="0.2">
      <c r="B327" s="530"/>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0"/>
      <c r="BB327" s="338"/>
      <c r="BC327" s="338"/>
      <c r="BD327" s="338"/>
      <c r="BE327" s="338"/>
      <c r="BF327" s="338"/>
      <c r="BG327" s="338"/>
      <c r="BH327" s="338"/>
      <c r="BI327" s="338"/>
      <c r="BJ327" s="338"/>
      <c r="BK327" s="338"/>
      <c r="BL327" s="338"/>
      <c r="BM327" s="338"/>
      <c r="BN327" s="338"/>
      <c r="BO327" s="338"/>
      <c r="BP327" s="338"/>
      <c r="BQ327" s="338"/>
      <c r="BR327" s="338"/>
      <c r="BS327" s="338"/>
      <c r="BT327" s="338"/>
      <c r="BU327" s="338"/>
      <c r="BV327" s="338"/>
      <c r="BW327" s="338"/>
      <c r="BX327" s="338"/>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531" customFormat="true" ht="15" customHeight="true" x14ac:dyDescent="0.2">
      <c r="B328" s="530"/>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0"/>
      <c r="BB328" s="338"/>
      <c r="BC328" s="338"/>
      <c r="BD328" s="338"/>
      <c r="BE328" s="338"/>
      <c r="BF328" s="338"/>
      <c r="BG328" s="338"/>
      <c r="BH328" s="338"/>
      <c r="BI328" s="338"/>
      <c r="BJ328" s="338"/>
      <c r="BK328" s="338"/>
      <c r="BL328" s="338"/>
      <c r="BM328" s="338"/>
      <c r="BN328" s="338"/>
      <c r="BO328" s="338"/>
      <c r="BP328" s="338"/>
      <c r="BQ328" s="338"/>
      <c r="BR328" s="338"/>
      <c r="BS328" s="338"/>
      <c r="BT328" s="338"/>
      <c r="BU328" s="338"/>
      <c r="BV328" s="338"/>
      <c r="BW328" s="338"/>
      <c r="BX328" s="338"/>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531" customFormat="true" ht="250.15" customHeight="true" x14ac:dyDescent="0.2">
      <c r="B329" s="530"/>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0"/>
      <c r="BB329" s="338"/>
      <c r="BC329" s="338"/>
      <c r="BD329" s="338"/>
      <c r="BE329" s="338"/>
      <c r="BF329" s="338"/>
      <c r="BG329" s="338"/>
      <c r="BH329" s="338"/>
      <c r="BI329" s="338"/>
      <c r="BJ329" s="338"/>
      <c r="BK329" s="338"/>
      <c r="BL329" s="338"/>
      <c r="BM329" s="338"/>
      <c r="BN329" s="338"/>
      <c r="BO329" s="338"/>
      <c r="BP329" s="338"/>
      <c r="BQ329" s="338"/>
      <c r="BR329" s="338"/>
      <c r="BS329" s="338"/>
      <c r="BT329" s="338"/>
      <c r="BU329" s="338"/>
      <c r="BV329" s="338"/>
      <c r="BW329" s="338"/>
      <c r="BX329" s="338"/>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s="378" customFormat="true" ht="19.15" customHeight="true" x14ac:dyDescent="0.2">
      <c r="B330" s="529"/>
      <c r="AC330" s="371"/>
      <c r="AD330" s="371"/>
      <c r="AE330" s="371"/>
      <c r="AF330" s="371"/>
      <c r="AG330" s="371"/>
      <c r="AH330" s="371"/>
      <c r="AI330" s="371"/>
      <c r="AJ330" s="371"/>
      <c r="AK330" s="371"/>
      <c r="AL330" s="371"/>
      <c r="AM330" s="371"/>
      <c r="AN330" s="371"/>
      <c r="AO330" s="371"/>
      <c r="AP330" s="371"/>
      <c r="AQ330" s="371"/>
      <c r="AR330" s="371"/>
      <c r="AS330" s="371"/>
      <c r="AT330" s="371"/>
      <c r="AU330" s="371"/>
      <c r="AV330" s="371"/>
      <c r="AW330" s="371"/>
      <c r="AX330" s="371"/>
      <c r="AY330" s="371"/>
      <c r="AZ330" s="371"/>
      <c r="BA330" s="343"/>
      <c r="BB330" s="343"/>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371"/>
      <c r="CA330" s="371"/>
      <c r="CB330" s="371"/>
      <c r="CC330" s="371"/>
      <c r="CD330" s="371"/>
      <c r="CE330" s="371"/>
      <c r="CF330" s="371"/>
      <c r="CG330" s="371"/>
      <c r="CH330" s="371"/>
      <c r="CI330" s="371"/>
      <c r="CJ330" s="371"/>
      <c r="CK330" s="371"/>
      <c r="CL330" s="371"/>
      <c r="CM330" s="371"/>
      <c r="CN330" s="371"/>
      <c r="CO330" s="371"/>
      <c r="CP330" s="371"/>
      <c r="CQ330" s="371"/>
      <c r="CR330" s="371"/>
      <c r="CS330" s="371"/>
      <c r="CT330" s="371"/>
      <c r="CU330" s="371"/>
      <c r="CV330" s="371"/>
      <c r="CW330" s="371"/>
      <c r="CX330" s="371"/>
      <c r="CY330" s="371"/>
      <c r="CZ330" s="371"/>
    </row>
    <row r="331" s="378" customFormat="true" ht="15" customHeight="true" x14ac:dyDescent="0.2">
      <c r="B331" s="529"/>
      <c r="AC331" s="371"/>
      <c r="AD331" s="371"/>
      <c r="AE331" s="371"/>
      <c r="AF331" s="371"/>
      <c r="AG331" s="371"/>
      <c r="AH331" s="371"/>
      <c r="AI331" s="371"/>
      <c r="AJ331" s="371"/>
      <c r="AK331" s="371"/>
      <c r="AL331" s="371"/>
      <c r="AM331" s="371"/>
      <c r="AN331" s="371"/>
      <c r="AO331" s="371"/>
      <c r="AP331" s="371"/>
      <c r="AQ331" s="371"/>
      <c r="AR331" s="371"/>
      <c r="AS331" s="371"/>
      <c r="AT331" s="371"/>
      <c r="AU331" s="371"/>
      <c r="AV331" s="371"/>
      <c r="AW331" s="371"/>
      <c r="AX331" s="371"/>
      <c r="AY331" s="371"/>
      <c r="AZ331" s="371"/>
      <c r="BA331" s="343"/>
      <c r="BB331" s="343"/>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371"/>
      <c r="CA331" s="371"/>
      <c r="CB331" s="371"/>
      <c r="CC331" s="371"/>
      <c r="CD331" s="371"/>
      <c r="CE331" s="371"/>
      <c r="CF331" s="371"/>
      <c r="CG331" s="371"/>
      <c r="CH331" s="371"/>
      <c r="CI331" s="371"/>
      <c r="CJ331" s="371"/>
      <c r="CK331" s="371"/>
      <c r="CL331" s="371"/>
      <c r="CM331" s="371"/>
      <c r="CN331" s="371"/>
      <c r="CO331" s="371"/>
      <c r="CP331" s="371"/>
      <c r="CQ331" s="371"/>
      <c r="CR331" s="371"/>
      <c r="CS331" s="371"/>
      <c r="CT331" s="371"/>
      <c r="CU331" s="371"/>
      <c r="CV331" s="371"/>
      <c r="CW331" s="371"/>
      <c r="CX331" s="371"/>
      <c r="CY331" s="371"/>
      <c r="CZ331" s="371"/>
    </row>
    <row r="332" s="378" customFormat="true" ht="15" customHeight="true" x14ac:dyDescent="0.2">
      <c r="B332" s="529"/>
      <c r="AC332" s="371"/>
      <c r="AD332" s="371"/>
      <c r="AE332" s="371"/>
      <c r="AF332" s="371"/>
      <c r="AG332" s="371"/>
      <c r="AH332" s="371"/>
      <c r="AI332" s="371"/>
      <c r="AJ332" s="371"/>
      <c r="AK332" s="371"/>
      <c r="AL332" s="371"/>
      <c r="AM332" s="371"/>
      <c r="AN332" s="371"/>
      <c r="AO332" s="371"/>
      <c r="AP332" s="371"/>
      <c r="AQ332" s="371"/>
      <c r="AR332" s="371"/>
      <c r="AS332" s="371"/>
      <c r="AT332" s="371"/>
      <c r="AU332" s="371"/>
      <c r="AV332" s="371"/>
      <c r="AW332" s="371"/>
      <c r="AX332" s="371"/>
      <c r="AY332" s="371"/>
      <c r="AZ332" s="371"/>
      <c r="BA332" s="343"/>
      <c r="BB332" s="343"/>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371"/>
      <c r="CA332" s="371"/>
      <c r="CB332" s="371"/>
      <c r="CC332" s="371"/>
      <c r="CD332" s="371"/>
      <c r="CE332" s="371"/>
      <c r="CF332" s="371"/>
      <c r="CG332" s="371"/>
      <c r="CH332" s="371"/>
      <c r="CI332" s="371"/>
      <c r="CJ332" s="371"/>
      <c r="CK332" s="371"/>
      <c r="CL332" s="371"/>
      <c r="CM332" s="371"/>
      <c r="CN332" s="371"/>
      <c r="CO332" s="371"/>
      <c r="CP332" s="371"/>
      <c r="CQ332" s="371"/>
      <c r="CR332" s="371"/>
      <c r="CS332" s="371"/>
      <c r="CT332" s="371"/>
      <c r="CU332" s="371"/>
      <c r="CV332" s="371"/>
      <c r="CW332" s="371"/>
      <c r="CX332" s="371"/>
      <c r="CY332" s="371"/>
      <c r="CZ332" s="371"/>
    </row>
    <row r="333" s="378" customFormat="true" ht="15" customHeight="true" x14ac:dyDescent="0.2">
      <c r="B333" s="529"/>
      <c r="AC333" s="371"/>
      <c r="AD333" s="371"/>
      <c r="AE333" s="371"/>
      <c r="AF333" s="371"/>
      <c r="AG333" s="371"/>
      <c r="AH333" s="371"/>
      <c r="AI333" s="371"/>
      <c r="AJ333" s="371"/>
      <c r="AK333" s="371"/>
      <c r="AL333" s="371"/>
      <c r="AM333" s="371"/>
      <c r="AN333" s="371"/>
      <c r="AO333" s="371"/>
      <c r="AP333" s="371"/>
      <c r="AQ333" s="371"/>
      <c r="AR333" s="371"/>
      <c r="AS333" s="371"/>
      <c r="AT333" s="371"/>
      <c r="AU333" s="371"/>
      <c r="AV333" s="371"/>
      <c r="AW333" s="371"/>
      <c r="AX333" s="371"/>
      <c r="AY333" s="371"/>
      <c r="AZ333" s="371"/>
      <c r="BA333" s="343"/>
      <c r="BB333" s="343"/>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371"/>
      <c r="CA333" s="371"/>
      <c r="CB333" s="371"/>
      <c r="CC333" s="371"/>
      <c r="CD333" s="371"/>
      <c r="CE333" s="371"/>
      <c r="CF333" s="371"/>
      <c r="CG333" s="371"/>
      <c r="CH333" s="371"/>
      <c r="CI333" s="371"/>
      <c r="CJ333" s="371"/>
      <c r="CK333" s="371"/>
      <c r="CL333" s="371"/>
      <c r="CM333" s="371"/>
      <c r="CN333" s="371"/>
      <c r="CO333" s="371"/>
      <c r="CP333" s="371"/>
      <c r="CQ333" s="371"/>
      <c r="CR333" s="371"/>
      <c r="CS333" s="371"/>
      <c r="CT333" s="371"/>
      <c r="CU333" s="371"/>
      <c r="CV333" s="371"/>
      <c r="CW333" s="371"/>
      <c r="CX333" s="371"/>
      <c r="CY333" s="371"/>
      <c r="CZ333" s="371"/>
    </row>
    <row r="334" s="378" customFormat="true" ht="15" customHeight="true" x14ac:dyDescent="0.2">
      <c r="B334" s="529"/>
      <c r="AC334" s="371"/>
      <c r="AD334" s="371"/>
      <c r="AE334" s="371"/>
      <c r="AF334" s="371"/>
      <c r="AG334" s="371"/>
      <c r="AH334" s="371"/>
      <c r="AI334" s="371"/>
      <c r="AJ334" s="371"/>
      <c r="AK334" s="371"/>
      <c r="AL334" s="371"/>
      <c r="AM334" s="371"/>
      <c r="AN334" s="371"/>
      <c r="AO334" s="371"/>
      <c r="AP334" s="371"/>
      <c r="AQ334" s="371"/>
      <c r="AR334" s="371"/>
      <c r="AS334" s="371"/>
      <c r="AT334" s="371"/>
      <c r="AU334" s="371"/>
      <c r="AV334" s="371"/>
      <c r="AW334" s="371"/>
      <c r="AX334" s="371"/>
      <c r="AY334" s="371"/>
      <c r="AZ334" s="371"/>
      <c r="BA334" s="343"/>
      <c r="BB334" s="343"/>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371"/>
      <c r="CA334" s="371"/>
      <c r="CB334" s="371"/>
      <c r="CC334" s="371"/>
      <c r="CD334" s="371"/>
      <c r="CE334" s="371"/>
      <c r="CF334" s="371"/>
      <c r="CG334" s="371"/>
      <c r="CH334" s="371"/>
      <c r="CI334" s="371"/>
      <c r="CJ334" s="371"/>
      <c r="CK334" s="371"/>
      <c r="CL334" s="371"/>
      <c r="CM334" s="371"/>
      <c r="CN334" s="371"/>
      <c r="CO334" s="371"/>
      <c r="CP334" s="371"/>
      <c r="CQ334" s="371"/>
      <c r="CR334" s="371"/>
      <c r="CS334" s="371"/>
      <c r="CT334" s="371"/>
      <c r="CU334" s="371"/>
      <c r="CV334" s="371"/>
      <c r="CW334" s="371"/>
      <c r="CX334" s="371"/>
      <c r="CY334" s="371"/>
      <c r="CZ334" s="371"/>
    </row>
    <row r="335" s="378" customFormat="true" ht="15" customHeight="true" x14ac:dyDescent="0.2">
      <c r="B335" s="529"/>
      <c r="AC335" s="371"/>
      <c r="AD335" s="371"/>
      <c r="AE335" s="371"/>
      <c r="AF335" s="371"/>
      <c r="AG335" s="371"/>
      <c r="AH335" s="371"/>
      <c r="AI335" s="371"/>
      <c r="AJ335" s="371"/>
      <c r="AK335" s="371"/>
      <c r="AL335" s="371"/>
      <c r="AM335" s="371"/>
      <c r="AN335" s="371"/>
      <c r="AO335" s="371"/>
      <c r="AP335" s="371"/>
      <c r="AQ335" s="371"/>
      <c r="AR335" s="371"/>
      <c r="AS335" s="371"/>
      <c r="AT335" s="371"/>
      <c r="AU335" s="371"/>
      <c r="AV335" s="371"/>
      <c r="AW335" s="371"/>
      <c r="AX335" s="371"/>
      <c r="AY335" s="371"/>
      <c r="AZ335" s="371"/>
      <c r="BA335" s="343"/>
      <c r="BB335" s="343"/>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371"/>
      <c r="CA335" s="371"/>
      <c r="CB335" s="371"/>
      <c r="CC335" s="371"/>
      <c r="CD335" s="371"/>
      <c r="CE335" s="371"/>
      <c r="CF335" s="371"/>
      <c r="CG335" s="371"/>
      <c r="CH335" s="371"/>
      <c r="CI335" s="371"/>
      <c r="CJ335" s="371"/>
      <c r="CK335" s="371"/>
      <c r="CL335" s="371"/>
      <c r="CM335" s="371"/>
      <c r="CN335" s="371"/>
      <c r="CO335" s="371"/>
      <c r="CP335" s="371"/>
      <c r="CQ335" s="371"/>
      <c r="CR335" s="371"/>
      <c r="CS335" s="371"/>
      <c r="CT335" s="371"/>
      <c r="CU335" s="371"/>
      <c r="CV335" s="371"/>
      <c r="CW335" s="371"/>
      <c r="CX335" s="371"/>
      <c r="CY335" s="371"/>
      <c r="CZ335" s="371"/>
    </row>
    <row r="336" s="378" customFormat="true" ht="15" customHeight="true" x14ac:dyDescent="0.2">
      <c r="B336" s="529"/>
      <c r="AC336" s="371"/>
      <c r="AD336" s="371"/>
      <c r="AE336" s="371"/>
      <c r="AF336" s="371"/>
      <c r="AG336" s="371"/>
      <c r="AH336" s="371"/>
      <c r="AI336" s="371"/>
      <c r="AJ336" s="371"/>
      <c r="AK336" s="371"/>
      <c r="AL336" s="371"/>
      <c r="AM336" s="371"/>
      <c r="AN336" s="371"/>
      <c r="AO336" s="371"/>
      <c r="AP336" s="371"/>
      <c r="AQ336" s="371"/>
      <c r="AR336" s="371"/>
      <c r="AS336" s="371"/>
      <c r="AT336" s="371"/>
      <c r="AU336" s="371"/>
      <c r="AV336" s="371"/>
      <c r="AW336" s="371"/>
      <c r="AX336" s="371"/>
      <c r="AY336" s="371"/>
      <c r="AZ336" s="371"/>
      <c r="BA336" s="343"/>
      <c r="BB336" s="343"/>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371"/>
      <c r="CA336" s="371"/>
      <c r="CB336" s="371"/>
      <c r="CC336" s="371"/>
      <c r="CD336" s="371"/>
      <c r="CE336" s="371"/>
      <c r="CF336" s="371"/>
      <c r="CG336" s="371"/>
      <c r="CH336" s="371"/>
      <c r="CI336" s="371"/>
      <c r="CJ336" s="371"/>
      <c r="CK336" s="371"/>
      <c r="CL336" s="371"/>
      <c r="CM336" s="371"/>
      <c r="CN336" s="371"/>
      <c r="CO336" s="371"/>
      <c r="CP336" s="371"/>
      <c r="CQ336" s="371"/>
      <c r="CR336" s="371"/>
      <c r="CS336" s="371"/>
      <c r="CT336" s="371"/>
      <c r="CU336" s="371"/>
      <c r="CV336" s="371"/>
      <c r="CW336" s="371"/>
      <c r="CX336" s="371"/>
      <c r="CY336" s="371"/>
      <c r="CZ336" s="371"/>
    </row>
    <row r="337" s="378" customFormat="true" ht="18" customHeight="true" x14ac:dyDescent="0.2">
      <c r="B337" s="529"/>
      <c r="AC337" s="371"/>
      <c r="AD337" s="371"/>
      <c r="AE337" s="371"/>
      <c r="AF337" s="371"/>
      <c r="AG337" s="371"/>
      <c r="AH337" s="371"/>
      <c r="AI337" s="371"/>
      <c r="AJ337" s="371"/>
      <c r="AK337" s="371"/>
      <c r="AL337" s="371"/>
      <c r="AM337" s="371"/>
      <c r="AN337" s="371"/>
      <c r="AO337" s="371"/>
      <c r="AP337" s="371"/>
      <c r="AQ337" s="371"/>
      <c r="AR337" s="371"/>
      <c r="AS337" s="371"/>
      <c r="AT337" s="371"/>
      <c r="AU337" s="371"/>
      <c r="AV337" s="371"/>
      <c r="AW337" s="371"/>
      <c r="AX337" s="371"/>
      <c r="AY337" s="371"/>
      <c r="AZ337" s="371"/>
      <c r="BA337" s="343"/>
      <c r="BB337" s="343"/>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371"/>
      <c r="CA337" s="371"/>
      <c r="CB337" s="371"/>
      <c r="CC337" s="371"/>
      <c r="CD337" s="371"/>
      <c r="CE337" s="371"/>
      <c r="CF337" s="371"/>
      <c r="CG337" s="371"/>
      <c r="CH337" s="371"/>
      <c r="CI337" s="371"/>
      <c r="CJ337" s="371"/>
      <c r="CK337" s="371"/>
      <c r="CL337" s="371"/>
      <c r="CM337" s="371"/>
      <c r="CN337" s="371"/>
      <c r="CO337" s="371"/>
      <c r="CP337" s="371"/>
      <c r="CQ337" s="371"/>
      <c r="CR337" s="371"/>
      <c r="CS337" s="371"/>
      <c r="CT337" s="371"/>
      <c r="CU337" s="371"/>
      <c r="CV337" s="371"/>
      <c r="CW337" s="371"/>
      <c r="CX337" s="371"/>
      <c r="CY337" s="371"/>
      <c r="CZ337" s="371"/>
    </row>
    <row r="338" s="378" customFormat="true" ht="18" customHeight="true" x14ac:dyDescent="0.2">
      <c r="B338" s="529"/>
      <c r="AC338" s="371"/>
      <c r="AD338" s="371"/>
      <c r="AE338" s="371"/>
      <c r="AF338" s="371"/>
      <c r="AG338" s="371"/>
      <c r="AH338" s="371"/>
      <c r="AI338" s="371"/>
      <c r="AJ338" s="371"/>
      <c r="AK338" s="371"/>
      <c r="AL338" s="371"/>
      <c r="AM338" s="371"/>
      <c r="AN338" s="371"/>
      <c r="AO338" s="371"/>
      <c r="AP338" s="371"/>
      <c r="AQ338" s="371"/>
      <c r="AR338" s="371"/>
      <c r="AS338" s="371"/>
      <c r="AT338" s="371"/>
      <c r="AU338" s="371"/>
      <c r="AV338" s="371"/>
      <c r="AW338" s="371"/>
      <c r="AX338" s="371"/>
      <c r="AY338" s="371"/>
      <c r="AZ338" s="371"/>
      <c r="BA338" s="343"/>
      <c r="BB338" s="343"/>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371"/>
      <c r="CA338" s="371"/>
      <c r="CB338" s="371"/>
      <c r="CC338" s="371"/>
      <c r="CD338" s="371"/>
      <c r="CE338" s="371"/>
      <c r="CF338" s="371"/>
      <c r="CG338" s="371"/>
      <c r="CH338" s="371"/>
      <c r="CI338" s="371"/>
      <c r="CJ338" s="371"/>
      <c r="CK338" s="371"/>
      <c r="CL338" s="371"/>
      <c r="CM338" s="371"/>
      <c r="CN338" s="371"/>
      <c r="CO338" s="371"/>
      <c r="CP338" s="371"/>
      <c r="CQ338" s="371"/>
      <c r="CR338" s="371"/>
      <c r="CS338" s="371"/>
      <c r="CT338" s="371"/>
      <c r="CU338" s="371"/>
      <c r="CV338" s="371"/>
      <c r="CW338" s="371"/>
      <c r="CX338" s="371"/>
      <c r="CY338" s="371"/>
      <c r="CZ338" s="371"/>
    </row>
    <row r="339" s="531" customFormat="true" ht="15" customHeight="true" x14ac:dyDescent="0.2">
      <c r="B339" s="530"/>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04"/>
      <c r="BR339" s="42" t="s">
        <v>142</v>
      </c>
      <c r="BS339" s="456"/>
      <c r="BT339" s="456"/>
      <c r="BU339" s="456"/>
      <c r="BV339" s="456"/>
      <c r="BW339" s="456"/>
      <c r="BX339" s="456"/>
      <c r="BY339" s="45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531" customFormat="true" ht="24" x14ac:dyDescent="0.2">
      <c r="B340" s="530"/>
      <c r="AC340" s="376"/>
      <c r="AD340" s="376"/>
      <c r="AE340" s="376"/>
      <c r="AF340" s="376"/>
      <c r="AG340" s="376"/>
      <c r="AH340" s="376"/>
      <c r="AI340" s="376"/>
      <c r="AJ340" s="376"/>
      <c r="AK340" s="376"/>
      <c r="AL340" s="376"/>
      <c r="AM340" s="376"/>
      <c r="AN340" s="376"/>
      <c r="AO340" s="376"/>
      <c r="AP340" s="376"/>
      <c r="AQ340" s="376"/>
      <c r="AR340" s="376"/>
      <c r="AS340" s="376"/>
      <c r="AT340" s="376"/>
      <c r="AU340" s="376"/>
      <c r="AV340" s="376"/>
      <c r="AW340" s="376"/>
      <c r="AX340" s="376"/>
      <c r="AY340" s="376"/>
      <c r="AZ340" s="376"/>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238</v>
      </c>
      <c r="BS340" s="598" t="s">
        <v>159</v>
      </c>
      <c r="BT340" s="598" t="s">
        <v>160</v>
      </c>
      <c r="BU340" s="598" t="s">
        <v>161</v>
      </c>
      <c r="BV340" s="598" t="s">
        <v>353</v>
      </c>
      <c r="BW340" s="598" t="s">
        <v>354</v>
      </c>
      <c r="BX340" s="598" t="s">
        <v>164</v>
      </c>
      <c r="BY340" s="599" t="s">
        <v>165</v>
      </c>
      <c r="BZ340" s="599" t="s">
        <v>166</v>
      </c>
      <c r="CA340" s="599" t="s">
        <v>167</v>
      </c>
      <c r="CB340" s="599" t="s">
        <v>168</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531" customFormat="true" ht="15" customHeight="true" x14ac:dyDescent="0.2">
      <c r="B341" s="530"/>
      <c r="AC341" s="376"/>
      <c r="AD341" s="376"/>
      <c r="AE341" s="376"/>
      <c r="AF341" s="376"/>
      <c r="AG341" s="376"/>
      <c r="AH341" s="376"/>
      <c r="AI341" s="376"/>
      <c r="AJ341" s="376"/>
      <c r="AK341" s="376"/>
      <c r="AL341" s="376"/>
      <c r="AM341" s="376"/>
      <c r="AN341" s="376"/>
      <c r="AO341" s="376"/>
      <c r="AP341" s="376"/>
      <c r="AQ341" s="376"/>
      <c r="AR341" s="376"/>
      <c r="AS341" s="376"/>
      <c r="AT341" s="376"/>
      <c r="AU341" s="376"/>
      <c r="AV341" s="376"/>
      <c r="AW341" s="376"/>
      <c r="AX341" s="376"/>
      <c r="AY341" s="376"/>
      <c r="AZ341" s="376"/>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531" customFormat="true" ht="15" customHeight="true" x14ac:dyDescent="0.2">
      <c r="B342" s="530"/>
      <c r="AC342" s="376"/>
      <c r="AD342" s="376"/>
      <c r="AE342" s="376"/>
      <c r="AF342" s="376"/>
      <c r="AG342" s="376"/>
      <c r="AH342" s="376"/>
      <c r="AI342" s="376"/>
      <c r="AJ342" s="376"/>
      <c r="AK342" s="376"/>
      <c r="AL342" s="376"/>
      <c r="AM342" s="376"/>
      <c r="AN342" s="376"/>
      <c r="AO342" s="376"/>
      <c r="AP342" s="376"/>
      <c r="AQ342" s="376"/>
      <c r="AR342" s="376"/>
      <c r="AS342" s="376"/>
      <c r="AT342" s="376"/>
      <c r="AU342" s="376"/>
      <c r="AV342" s="376"/>
      <c r="AW342" s="376"/>
      <c r="AX342" s="376"/>
      <c r="AY342" s="376"/>
      <c r="AZ342" s="376"/>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531" customFormat="true" ht="15" customHeight="true" x14ac:dyDescent="0.2">
      <c r="B343" s="530"/>
      <c r="AC343" s="376"/>
      <c r="AD343" s="376"/>
      <c r="AE343" s="376"/>
      <c r="AF343" s="376"/>
      <c r="AG343" s="376"/>
      <c r="AH343" s="376"/>
      <c r="AI343" s="376"/>
      <c r="AJ343" s="376"/>
      <c r="AK343" s="376"/>
      <c r="AL343" s="376"/>
      <c r="AM343" s="376"/>
      <c r="AN343" s="376"/>
      <c r="AO343" s="376"/>
      <c r="AP343" s="376"/>
      <c r="AQ343" s="376"/>
      <c r="AR343" s="376"/>
      <c r="AS343" s="376"/>
      <c r="AT343" s="376"/>
      <c r="AU343" s="376"/>
      <c r="AV343" s="376"/>
      <c r="AW343" s="376"/>
      <c r="AX343" s="376"/>
      <c r="AY343" s="376"/>
      <c r="AZ343" s="376"/>
      <c r="BA343" s="1119" t="s">
        <v>150</v>
      </c>
      <c r="BB343" s="622" t="s">
        <v>49</v>
      </c>
      <c r="BC343" s="86" t="s">
        <v>35</v>
      </c>
      <c r="BD343" s="82" t="s">
        <v>35</v>
      </c>
      <c r="BE343" s="82" t="s">
        <v>35</v>
      </c>
      <c r="BF343" s="82" t="s">
        <v>35</v>
      </c>
      <c r="BG343" s="77" t="s">
        <v>35</v>
      </c>
      <c r="BH343" s="86" t="s">
        <v>35</v>
      </c>
      <c r="BI343" s="82" t="s">
        <v>35</v>
      </c>
      <c r="BJ343" s="82" t="s">
        <v>35</v>
      </c>
      <c r="BK343" s="82" t="s">
        <v>35</v>
      </c>
      <c r="BL343" s="77" t="s">
        <v>35</v>
      </c>
      <c r="BM343" s="86" t="s">
        <v>35</v>
      </c>
      <c r="BN343" s="82" t="s">
        <v>35</v>
      </c>
      <c r="BO343" s="82" t="s">
        <v>35</v>
      </c>
      <c r="BP343" s="82" t="s">
        <v>35</v>
      </c>
      <c r="BQ343" s="77" t="s">
        <v>35</v>
      </c>
      <c r="BR343" s="86" t="s">
        <v>35</v>
      </c>
      <c r="BS343" s="82" t="s">
        <v>35</v>
      </c>
      <c r="BT343" s="82" t="s">
        <v>35</v>
      </c>
      <c r="BU343" s="82" t="s">
        <v>35</v>
      </c>
      <c r="BV343" s="82" t="s">
        <v>35</v>
      </c>
      <c r="BW343" s="82" t="s">
        <v>35</v>
      </c>
      <c r="BX343" s="82" t="s">
        <v>35</v>
      </c>
      <c r="BY343" s="70" t="s">
        <v>35</v>
      </c>
      <c r="BZ343" s="70" t="s">
        <v>35</v>
      </c>
      <c r="CA343" s="70" t="s">
        <v>35</v>
      </c>
      <c r="CB343" s="70" t="s">
        <v>35</v>
      </c>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row>
    <row r="344" s="531" customFormat="true" ht="15" customHeight="true" x14ac:dyDescent="0.2">
      <c r="B344" s="530"/>
      <c r="AC344" s="376"/>
      <c r="AD344" s="376"/>
      <c r="AE344" s="376"/>
      <c r="AF344" s="376"/>
      <c r="AG344" s="376"/>
      <c r="AH344" s="376"/>
      <c r="AI344" s="376"/>
      <c r="AJ344" s="376"/>
      <c r="AK344" s="376"/>
      <c r="AL344" s="376"/>
      <c r="AM344" s="376"/>
      <c r="AN344" s="376"/>
      <c r="AO344" s="376"/>
      <c r="AP344" s="376"/>
      <c r="AQ344" s="376"/>
      <c r="AR344" s="376"/>
      <c r="AS344" s="376"/>
      <c r="AT344" s="376"/>
      <c r="AU344" s="376"/>
      <c r="AV344" s="376"/>
      <c r="AW344" s="376"/>
      <c r="AX344" s="376"/>
      <c r="AY344" s="376"/>
      <c r="AZ344" s="376"/>
      <c r="BA344" s="1115"/>
      <c r="BB344" s="622" t="s">
        <v>48</v>
      </c>
      <c r="BC344" s="86" t="s">
        <v>35</v>
      </c>
      <c r="BD344" s="82" t="s">
        <v>35</v>
      </c>
      <c r="BE344" s="82" t="s">
        <v>35</v>
      </c>
      <c r="BF344" s="82" t="s">
        <v>35</v>
      </c>
      <c r="BG344" s="77" t="s">
        <v>35</v>
      </c>
      <c r="BH344" s="86" t="s">
        <v>35</v>
      </c>
      <c r="BI344" s="82" t="s">
        <v>35</v>
      </c>
      <c r="BJ344" s="82" t="s">
        <v>35</v>
      </c>
      <c r="BK344" s="82" t="s">
        <v>35</v>
      </c>
      <c r="BL344" s="77" t="s">
        <v>35</v>
      </c>
      <c r="BM344" s="86" t="s">
        <v>35</v>
      </c>
      <c r="BN344" s="82" t="s">
        <v>35</v>
      </c>
      <c r="BO344" s="82" t="s">
        <v>35</v>
      </c>
      <c r="BP344" s="82" t="s">
        <v>35</v>
      </c>
      <c r="BQ344" s="77" t="s">
        <v>35</v>
      </c>
      <c r="BR344" s="86" t="s">
        <v>35</v>
      </c>
      <c r="BS344" s="82" t="s">
        <v>35</v>
      </c>
      <c r="BT344" s="82" t="s">
        <v>35</v>
      </c>
      <c r="BU344" s="82" t="s">
        <v>35</v>
      </c>
      <c r="BV344" s="82" t="s">
        <v>35</v>
      </c>
      <c r="BW344" s="82" t="s">
        <v>35</v>
      </c>
      <c r="BX344" s="82" t="s">
        <v>35</v>
      </c>
      <c r="BY344" s="70" t="s">
        <v>35</v>
      </c>
      <c r="BZ344" s="70" t="s">
        <v>35</v>
      </c>
      <c r="CA344" s="70" t="s">
        <v>35</v>
      </c>
      <c r="CB344" s="70" t="s">
        <v>35</v>
      </c>
      <c r="CC344" s="32"/>
      <c r="CD344" s="32"/>
      <c r="CE344" s="32"/>
      <c r="CF344" s="32"/>
      <c r="CG344" s="32"/>
      <c r="CH344" s="32"/>
      <c r="CI344" s="32"/>
      <c r="CJ344" s="32"/>
      <c r="CK344" s="32"/>
      <c r="CL344" s="32"/>
      <c r="CM344" s="32"/>
      <c r="CN344" s="32"/>
      <c r="CO344" s="32"/>
      <c r="CP344" s="32"/>
      <c r="CQ344" s="32"/>
      <c r="CR344" s="32"/>
      <c r="CS344" s="32"/>
      <c r="CT344" s="32"/>
      <c r="CU344" s="32"/>
      <c r="CV344" s="32"/>
      <c r="CW344" s="32"/>
      <c r="CX344" s="32"/>
      <c r="CY344" s="32"/>
      <c r="CZ344" s="32"/>
    </row>
    <row r="345" s="531" customFormat="true" ht="15" customHeight="true" x14ac:dyDescent="0.2">
      <c r="B345" s="530"/>
      <c r="AC345" s="376"/>
      <c r="AD345" s="376"/>
      <c r="AE345" s="376"/>
      <c r="AF345" s="376"/>
      <c r="AG345" s="376"/>
      <c r="AH345" s="376"/>
      <c r="AI345" s="376"/>
      <c r="AJ345" s="376"/>
      <c r="AK345" s="376"/>
      <c r="AL345" s="376"/>
      <c r="AM345" s="376"/>
      <c r="AN345" s="376"/>
      <c r="AO345" s="376"/>
      <c r="AP345" s="376"/>
      <c r="AQ345" s="376"/>
      <c r="AR345" s="376"/>
      <c r="AS345" s="376"/>
      <c r="AT345" s="376"/>
      <c r="AU345" s="376"/>
      <c r="AV345" s="376"/>
      <c r="AW345" s="376"/>
      <c r="AX345" s="376"/>
      <c r="AY345" s="376"/>
      <c r="AZ345" s="376"/>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531" customFormat="true" ht="15" customHeight="true" x14ac:dyDescent="0.2">
      <c r="B346" s="530"/>
      <c r="AC346" s="376"/>
      <c r="AD346" s="376"/>
      <c r="AE346" s="376"/>
      <c r="AF346" s="376"/>
      <c r="AG346" s="376"/>
      <c r="AH346" s="376"/>
      <c r="AI346" s="376"/>
      <c r="AJ346" s="376"/>
      <c r="AK346" s="376"/>
      <c r="AL346" s="376"/>
      <c r="AM346" s="376"/>
      <c r="AN346" s="376"/>
      <c r="AO346" s="376"/>
      <c r="AP346" s="376"/>
      <c r="AQ346" s="376"/>
      <c r="AR346" s="376"/>
      <c r="AS346" s="376"/>
      <c r="AT346" s="376"/>
      <c r="AU346" s="376"/>
      <c r="AV346" s="376"/>
      <c r="AW346" s="376"/>
      <c r="AX346" s="376"/>
      <c r="AY346" s="376"/>
      <c r="AZ346" s="376"/>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531" customFormat="true" ht="15" customHeight="true" x14ac:dyDescent="0.2">
      <c r="B347" s="530"/>
      <c r="AC347" s="376"/>
      <c r="AD347" s="376"/>
      <c r="AE347" s="376"/>
      <c r="AF347" s="376"/>
      <c r="AG347" s="376"/>
      <c r="AH347" s="376"/>
      <c r="AI347" s="376"/>
      <c r="AJ347" s="376"/>
      <c r="AK347" s="376"/>
      <c r="AL347" s="376"/>
      <c r="AM347" s="376"/>
      <c r="AN347" s="376"/>
      <c r="AO347" s="376"/>
      <c r="AP347" s="376"/>
      <c r="AQ347" s="376"/>
      <c r="AR347" s="376"/>
      <c r="AS347" s="376"/>
      <c r="AT347" s="376"/>
      <c r="AU347" s="376"/>
      <c r="AV347" s="376"/>
      <c r="AW347" s="376"/>
      <c r="AX347" s="376"/>
      <c r="AY347" s="376"/>
      <c r="AZ347" s="376"/>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531" customFormat="true" ht="15" customHeight="true" x14ac:dyDescent="0.2">
      <c r="B348" s="530"/>
      <c r="AC348" s="376"/>
      <c r="AD348" s="376"/>
      <c r="AE348" s="376"/>
      <c r="AF348" s="376"/>
      <c r="AG348" s="376"/>
      <c r="AH348" s="376"/>
      <c r="AI348" s="376"/>
      <c r="AJ348" s="376"/>
      <c r="AK348" s="376"/>
      <c r="AL348" s="376"/>
      <c r="AM348" s="376"/>
      <c r="AN348" s="376"/>
      <c r="AO348" s="376"/>
      <c r="AP348" s="376"/>
      <c r="AQ348" s="376"/>
      <c r="AR348" s="376"/>
      <c r="AS348" s="376"/>
      <c r="AT348" s="376"/>
      <c r="AU348" s="376"/>
      <c r="AV348" s="376"/>
      <c r="AW348" s="376"/>
      <c r="AX348" s="376"/>
      <c r="AY348" s="376"/>
      <c r="AZ348" s="376"/>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531" customFormat="true" ht="15" customHeight="true" x14ac:dyDescent="0.2">
      <c r="B349" s="530"/>
      <c r="AC349" s="376"/>
      <c r="AD349" s="376"/>
      <c r="AE349" s="376"/>
      <c r="AF349" s="376"/>
      <c r="AG349" s="376"/>
      <c r="AH349" s="376"/>
      <c r="AI349" s="376"/>
      <c r="AJ349" s="376"/>
      <c r="AK349" s="376"/>
      <c r="AL349" s="376"/>
      <c r="AM349" s="376"/>
      <c r="AN349" s="376"/>
      <c r="AO349" s="376"/>
      <c r="AP349" s="376"/>
      <c r="AQ349" s="376"/>
      <c r="AR349" s="376"/>
      <c r="AS349" s="376"/>
      <c r="AT349" s="376"/>
      <c r="AU349" s="376"/>
      <c r="AV349" s="376"/>
      <c r="AW349" s="376"/>
      <c r="AX349" s="376"/>
      <c r="AY349" s="376"/>
      <c r="AZ349" s="376"/>
      <c r="BA349" s="1119" t="s">
        <v>153</v>
      </c>
      <c r="BB349" s="622" t="s">
        <v>49</v>
      </c>
      <c r="BC349" s="86" t="s">
        <v>35</v>
      </c>
      <c r="BD349" s="82" t="s">
        <v>35</v>
      </c>
      <c r="BE349" s="82" t="s">
        <v>35</v>
      </c>
      <c r="BF349" s="82" t="s">
        <v>35</v>
      </c>
      <c r="BG349" s="77" t="s">
        <v>35</v>
      </c>
      <c r="BH349" s="86" t="s">
        <v>35</v>
      </c>
      <c r="BI349" s="82" t="s">
        <v>35</v>
      </c>
      <c r="BJ349" s="82" t="s">
        <v>35</v>
      </c>
      <c r="BK349" s="82" t="s">
        <v>35</v>
      </c>
      <c r="BL349" s="77" t="s">
        <v>35</v>
      </c>
      <c r="BM349" s="86" t="s">
        <v>35</v>
      </c>
      <c r="BN349" s="82" t="s">
        <v>35</v>
      </c>
      <c r="BO349" s="82" t="s">
        <v>35</v>
      </c>
      <c r="BP349" s="82" t="s">
        <v>35</v>
      </c>
      <c r="BQ349" s="77" t="s">
        <v>35</v>
      </c>
      <c r="BR349" s="86" t="s">
        <v>35</v>
      </c>
      <c r="BS349" s="82" t="s">
        <v>35</v>
      </c>
      <c r="BT349" s="82" t="s">
        <v>35</v>
      </c>
      <c r="BU349" s="82" t="s">
        <v>35</v>
      </c>
      <c r="BV349" s="82" t="s">
        <v>35</v>
      </c>
      <c r="BW349" s="82" t="s">
        <v>35</v>
      </c>
      <c r="BX349" s="82" t="s">
        <v>35</v>
      </c>
      <c r="BY349" s="70" t="s">
        <v>35</v>
      </c>
      <c r="BZ349" s="70" t="s">
        <v>35</v>
      </c>
      <c r="CA349" s="70" t="s">
        <v>35</v>
      </c>
      <c r="CB349" s="70" t="s">
        <v>35</v>
      </c>
      <c r="CC349" s="32"/>
      <c r="CD349" s="32"/>
      <c r="CE349" s="32"/>
      <c r="CF349" s="32"/>
      <c r="CG349" s="32"/>
      <c r="CH349" s="32"/>
      <c r="CI349" s="32"/>
      <c r="CJ349" s="32"/>
      <c r="CK349" s="32"/>
      <c r="CL349" s="32"/>
      <c r="CM349" s="32"/>
      <c r="CN349" s="32"/>
      <c r="CO349" s="32"/>
      <c r="CP349" s="32"/>
      <c r="CQ349" s="32"/>
      <c r="CR349" s="32"/>
      <c r="CS349" s="32"/>
      <c r="CT349" s="32"/>
      <c r="CU349" s="32"/>
      <c r="CV349" s="32"/>
      <c r="CW349" s="32"/>
      <c r="CX349" s="32"/>
      <c r="CY349" s="32"/>
      <c r="CZ349" s="32"/>
    </row>
    <row r="350" s="531" customFormat="true" ht="15" customHeight="true" x14ac:dyDescent="0.2">
      <c r="B350" s="530"/>
      <c r="AC350" s="376"/>
      <c r="AD350" s="376"/>
      <c r="AE350" s="376"/>
      <c r="AF350" s="376"/>
      <c r="AG350" s="376"/>
      <c r="AH350" s="376"/>
      <c r="AI350" s="376"/>
      <c r="AJ350" s="376"/>
      <c r="AK350" s="376"/>
      <c r="AL350" s="376"/>
      <c r="AM350" s="376"/>
      <c r="AN350" s="376"/>
      <c r="AO350" s="376"/>
      <c r="AP350" s="376"/>
      <c r="AQ350" s="376"/>
      <c r="AR350" s="376"/>
      <c r="AS350" s="376"/>
      <c r="AT350" s="376"/>
      <c r="AU350" s="376"/>
      <c r="AV350" s="376"/>
      <c r="AW350" s="376"/>
      <c r="AX350" s="376"/>
      <c r="AY350" s="376"/>
      <c r="AZ350" s="376"/>
      <c r="BA350" s="1115"/>
      <c r="BB350" s="622" t="s">
        <v>48</v>
      </c>
      <c r="BC350" s="86" t="s">
        <v>35</v>
      </c>
      <c r="BD350" s="82" t="s">
        <v>35</v>
      </c>
      <c r="BE350" s="82" t="s">
        <v>35</v>
      </c>
      <c r="BF350" s="82" t="s">
        <v>35</v>
      </c>
      <c r="BG350" s="77" t="s">
        <v>35</v>
      </c>
      <c r="BH350" s="86" t="s">
        <v>35</v>
      </c>
      <c r="BI350" s="82" t="s">
        <v>35</v>
      </c>
      <c r="BJ350" s="82" t="s">
        <v>35</v>
      </c>
      <c r="BK350" s="82" t="s">
        <v>35</v>
      </c>
      <c r="BL350" s="77" t="s">
        <v>35</v>
      </c>
      <c r="BM350" s="86" t="s">
        <v>35</v>
      </c>
      <c r="BN350" s="82" t="s">
        <v>35</v>
      </c>
      <c r="BO350" s="82" t="s">
        <v>35</v>
      </c>
      <c r="BP350" s="82" t="s">
        <v>35</v>
      </c>
      <c r="BQ350" s="77" t="s">
        <v>35</v>
      </c>
      <c r="BR350" s="86" t="s">
        <v>35</v>
      </c>
      <c r="BS350" s="82" t="s">
        <v>35</v>
      </c>
      <c r="BT350" s="82" t="s">
        <v>35</v>
      </c>
      <c r="BU350" s="82" t="s">
        <v>35</v>
      </c>
      <c r="BV350" s="82" t="s">
        <v>35</v>
      </c>
      <c r="BW350" s="82" t="s">
        <v>35</v>
      </c>
      <c r="BX350" s="82" t="s">
        <v>35</v>
      </c>
      <c r="BY350" s="70" t="s">
        <v>35</v>
      </c>
      <c r="BZ350" s="70" t="s">
        <v>35</v>
      </c>
      <c r="CA350" s="70" t="s">
        <v>35</v>
      </c>
      <c r="CB350" s="70" t="s">
        <v>35</v>
      </c>
      <c r="CC350" s="32"/>
      <c r="CD350" s="32"/>
      <c r="CE350" s="32"/>
      <c r="CF350" s="32"/>
      <c r="CG350" s="32"/>
      <c r="CH350" s="32"/>
      <c r="CI350" s="32"/>
      <c r="CJ350" s="32"/>
      <c r="CK350" s="32"/>
      <c r="CL350" s="32"/>
      <c r="CM350" s="32"/>
      <c r="CN350" s="32"/>
      <c r="CO350" s="32"/>
      <c r="CP350" s="32"/>
      <c r="CQ350" s="32"/>
      <c r="CR350" s="32"/>
      <c r="CS350" s="32"/>
      <c r="CT350" s="32"/>
      <c r="CU350" s="32"/>
      <c r="CV350" s="32"/>
      <c r="CW350" s="32"/>
      <c r="CX350" s="32"/>
      <c r="CY350" s="32"/>
      <c r="CZ350" s="32"/>
    </row>
    <row r="351" s="531" customFormat="true" ht="15" customHeight="true" x14ac:dyDescent="0.2">
      <c r="B351" s="530"/>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1119" t="s">
        <v>154</v>
      </c>
      <c r="BB351" s="622" t="s">
        <v>49</v>
      </c>
      <c r="BC351" s="86" t="s">
        <v>35</v>
      </c>
      <c r="BD351" s="82" t="s">
        <v>35</v>
      </c>
      <c r="BE351" s="82" t="s">
        <v>35</v>
      </c>
      <c r="BF351" s="82" t="s">
        <v>35</v>
      </c>
      <c r="BG351" s="77" t="s">
        <v>35</v>
      </c>
      <c r="BH351" s="86" t="s">
        <v>35</v>
      </c>
      <c r="BI351" s="82" t="s">
        <v>35</v>
      </c>
      <c r="BJ351" s="82" t="s">
        <v>35</v>
      </c>
      <c r="BK351" s="82" t="s">
        <v>35</v>
      </c>
      <c r="BL351" s="77" t="s">
        <v>35</v>
      </c>
      <c r="BM351" s="86" t="s">
        <v>35</v>
      </c>
      <c r="BN351" s="82" t="s">
        <v>35</v>
      </c>
      <c r="BO351" s="82" t="s">
        <v>35</v>
      </c>
      <c r="BP351" s="82" t="s">
        <v>35</v>
      </c>
      <c r="BQ351" s="77" t="s">
        <v>35</v>
      </c>
      <c r="BR351" s="86" t="s">
        <v>35</v>
      </c>
      <c r="BS351" s="82" t="s">
        <v>35</v>
      </c>
      <c r="BT351" s="82" t="s">
        <v>35</v>
      </c>
      <c r="BU351" s="82" t="s">
        <v>35</v>
      </c>
      <c r="BV351" s="82" t="s">
        <v>35</v>
      </c>
      <c r="BW351" s="82" t="s">
        <v>35</v>
      </c>
      <c r="BX351" s="82" t="s">
        <v>35</v>
      </c>
      <c r="BY351" s="70" t="s">
        <v>35</v>
      </c>
      <c r="BZ351" s="70" t="s">
        <v>35</v>
      </c>
      <c r="CA351" s="70" t="s">
        <v>35</v>
      </c>
      <c r="CB351" s="70" t="s">
        <v>35</v>
      </c>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row>
    <row r="352" s="531" customFormat="true" ht="15" customHeight="true" x14ac:dyDescent="0.2">
      <c r="B352" s="530"/>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1115"/>
      <c r="BB352" s="622" t="s">
        <v>48</v>
      </c>
      <c r="BC352" s="86" t="s">
        <v>35</v>
      </c>
      <c r="BD352" s="82" t="s">
        <v>35</v>
      </c>
      <c r="BE352" s="82" t="s">
        <v>35</v>
      </c>
      <c r="BF352" s="82" t="s">
        <v>35</v>
      </c>
      <c r="BG352" s="77" t="s">
        <v>35</v>
      </c>
      <c r="BH352" s="86" t="s">
        <v>35</v>
      </c>
      <c r="BI352" s="82" t="s">
        <v>35</v>
      </c>
      <c r="BJ352" s="82" t="s">
        <v>35</v>
      </c>
      <c r="BK352" s="82" t="s">
        <v>35</v>
      </c>
      <c r="BL352" s="77" t="s">
        <v>35</v>
      </c>
      <c r="BM352" s="86" t="s">
        <v>35</v>
      </c>
      <c r="BN352" s="82" t="s">
        <v>35</v>
      </c>
      <c r="BO352" s="82" t="s">
        <v>35</v>
      </c>
      <c r="BP352" s="82" t="s">
        <v>35</v>
      </c>
      <c r="BQ352" s="77" t="s">
        <v>35</v>
      </c>
      <c r="BR352" s="86" t="s">
        <v>35</v>
      </c>
      <c r="BS352" s="82" t="s">
        <v>35</v>
      </c>
      <c r="BT352" s="82" t="s">
        <v>35</v>
      </c>
      <c r="BU352" s="82" t="s">
        <v>35</v>
      </c>
      <c r="BV352" s="82" t="s">
        <v>35</v>
      </c>
      <c r="BW352" s="82" t="s">
        <v>35</v>
      </c>
      <c r="BX352" s="82" t="s">
        <v>35</v>
      </c>
      <c r="BY352" s="70" t="s">
        <v>35</v>
      </c>
      <c r="BZ352" s="70" t="s">
        <v>35</v>
      </c>
      <c r="CA352" s="70" t="s">
        <v>35</v>
      </c>
      <c r="CB352" s="70" t="s">
        <v>35</v>
      </c>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row>
    <row r="353" s="531" customFormat="true" ht="15" customHeight="true" x14ac:dyDescent="0.2">
      <c r="B353" s="530"/>
      <c r="AC353" s="376"/>
      <c r="AD353" s="376"/>
      <c r="AE353" s="376"/>
      <c r="AF353" s="376"/>
      <c r="AG353" s="376"/>
      <c r="AH353" s="376"/>
      <c r="AI353" s="376"/>
      <c r="AJ353" s="376"/>
      <c r="AK353" s="376"/>
      <c r="AL353" s="376"/>
      <c r="AM353" s="376"/>
      <c r="AN353" s="376"/>
      <c r="AO353" s="376"/>
      <c r="AP353" s="376"/>
      <c r="AQ353" s="376"/>
      <c r="AR353" s="376"/>
      <c r="AS353" s="376"/>
      <c r="AT353" s="376"/>
      <c r="AU353" s="376"/>
      <c r="AV353" s="376"/>
      <c r="AW353" s="376"/>
      <c r="AX353" s="376"/>
      <c r="AY353" s="376"/>
      <c r="AZ353" s="376"/>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531" customFormat="true" ht="15" customHeight="true" x14ac:dyDescent="0.2">
      <c r="B354" s="530"/>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1117"/>
      <c r="BB354" s="623" t="s">
        <v>48</v>
      </c>
      <c r="BC354" s="85" t="s">
        <v>35</v>
      </c>
      <c r="BD354" s="81" t="s">
        <v>35</v>
      </c>
      <c r="BE354" s="81" t="s">
        <v>35</v>
      </c>
      <c r="BF354" s="81" t="s">
        <v>35</v>
      </c>
      <c r="BG354" s="76" t="s">
        <v>35</v>
      </c>
      <c r="BH354" s="85" t="s">
        <v>35</v>
      </c>
      <c r="BI354" s="81" t="s">
        <v>35</v>
      </c>
      <c r="BJ354" s="81" t="s">
        <v>35</v>
      </c>
      <c r="BK354" s="81" t="s">
        <v>35</v>
      </c>
      <c r="BL354" s="76" t="s">
        <v>35</v>
      </c>
      <c r="BM354" s="85" t="s">
        <v>35</v>
      </c>
      <c r="BN354" s="81" t="s">
        <v>35</v>
      </c>
      <c r="BO354" s="81" t="s">
        <v>35</v>
      </c>
      <c r="BP354" s="81" t="s">
        <v>35</v>
      </c>
      <c r="BQ354" s="76" t="s">
        <v>35</v>
      </c>
      <c r="BR354" s="85" t="s">
        <v>35</v>
      </c>
      <c r="BS354" s="81" t="s">
        <v>35</v>
      </c>
      <c r="BT354" s="81" t="s">
        <v>35</v>
      </c>
      <c r="BU354" s="81" t="s">
        <v>35</v>
      </c>
      <c r="BV354" s="81" t="s">
        <v>35</v>
      </c>
      <c r="BW354" s="81" t="s">
        <v>35</v>
      </c>
      <c r="BX354" s="81" t="s">
        <v>35</v>
      </c>
      <c r="BY354" s="69" t="s">
        <v>35</v>
      </c>
      <c r="BZ354" s="69" t="s">
        <v>35</v>
      </c>
      <c r="CA354" s="69" t="s">
        <v>35</v>
      </c>
      <c r="CB354" s="69" t="s">
        <v>35</v>
      </c>
      <c r="CC354" s="32"/>
      <c r="CD354" s="32"/>
      <c r="CE354" s="32"/>
      <c r="CF354" s="32"/>
      <c r="CG354" s="32"/>
      <c r="CH354" s="32"/>
      <c r="CI354" s="32"/>
      <c r="CJ354" s="32"/>
      <c r="CK354" s="32"/>
      <c r="CL354" s="32"/>
      <c r="CM354" s="32"/>
      <c r="CN354" s="32"/>
      <c r="CO354" s="32"/>
      <c r="CP354" s="32"/>
      <c r="CQ354" s="32"/>
      <c r="CR354" s="32"/>
      <c r="CS354" s="32"/>
      <c r="CT354" s="32"/>
      <c r="CU354" s="32"/>
      <c r="CV354" s="32"/>
      <c r="CW354" s="32"/>
      <c r="CX354" s="32"/>
      <c r="CY354" s="32"/>
      <c r="CZ354" s="32"/>
    </row>
    <row r="355" s="531" customFormat="true" ht="15" customHeight="true" x14ac:dyDescent="0.2">
      <c r="B355" s="530"/>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A355" s="402"/>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531" customFormat="true" ht="15" customHeight="true" x14ac:dyDescent="0.2">
      <c r="B356" s="530"/>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A356" s="402"/>
      <c r="BB356" s="343"/>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339" customFormat="true" ht="15" customHeight="true" x14ac:dyDescent="0.2">
      <c r="B357" s="341"/>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A357" s="402"/>
      <c r="BB357" s="343"/>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339" customFormat="true" ht="15" customHeight="true" x14ac:dyDescent="0.2">
      <c r="B358" s="341"/>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A358" s="402"/>
      <c r="BB358" s="343"/>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339" customFormat="true" ht="15" customHeight="true" x14ac:dyDescent="0.2">
      <c r="B359" s="341"/>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402"/>
      <c r="BB359" s="343"/>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339" customFormat="true" ht="15" customHeight="true" x14ac:dyDescent="0.2">
      <c r="B360" s="341"/>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A360" s="402"/>
      <c r="BB360" s="343"/>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339" customFormat="true" ht="15" customHeight="true" x14ac:dyDescent="0.2">
      <c r="B361" s="341"/>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A361" s="402"/>
      <c r="BB361" s="343"/>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339" customFormat="true" ht="15" customHeight="true" x14ac:dyDescent="0.2">
      <c r="B362" s="341"/>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A362" s="402"/>
      <c r="BB362" s="343"/>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339" customFormat="true" ht="15" customHeight="true" x14ac:dyDescent="0.2">
      <c r="B363" s="341"/>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A363" s="402"/>
      <c r="BB363" s="343"/>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339" customFormat="true" ht="15" customHeight="true" x14ac:dyDescent="0.2">
      <c r="B364" s="341"/>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A364" s="402"/>
      <c r="BB364" s="343"/>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339" customFormat="true" ht="15" customHeight="true" x14ac:dyDescent="0.2">
      <c r="B365" s="341"/>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A365" s="402"/>
      <c r="BB365" s="343"/>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339" customFormat="true" ht="15" customHeight="true" x14ac:dyDescent="0.2">
      <c r="B366" s="341"/>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A366" s="402"/>
      <c r="BB366" s="343"/>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339" customFormat="true" ht="15" customHeight="true" x14ac:dyDescent="0.2">
      <c r="B367" s="341"/>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A367" s="402"/>
      <c r="BB367" s="343"/>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339" customFormat="true" ht="15" customHeight="true" x14ac:dyDescent="0.2">
      <c r="B368" s="341"/>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A368" s="402"/>
      <c r="BB368" s="343"/>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339" customFormat="true" ht="15" customHeight="true" x14ac:dyDescent="0.2">
      <c r="B369" s="341"/>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A369" s="402"/>
      <c r="BB369" s="343"/>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339" customFormat="true" ht="15" customHeight="true" x14ac:dyDescent="0.2">
      <c r="B370" s="341"/>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A370" s="402"/>
      <c r="BB370" s="343"/>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339" customFormat="true" ht="15" customHeight="true" x14ac:dyDescent="0.2">
      <c r="B371" s="341"/>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A371" s="402"/>
      <c r="BB371" s="343"/>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339" customFormat="true" ht="15" customHeight="true" x14ac:dyDescent="0.2">
      <c r="B372" s="341"/>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A372" s="402"/>
      <c r="BB372" s="343"/>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339" customFormat="true" ht="15" customHeight="true" x14ac:dyDescent="0.2">
      <c r="B373" s="341"/>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A373" s="402"/>
      <c r="BB373" s="343"/>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339" customFormat="true" ht="15" customHeight="true" x14ac:dyDescent="0.2">
      <c r="B374" s="341"/>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A374" s="402"/>
      <c r="BB374" s="343"/>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9" customFormat="true" ht="15" customHeight="true" x14ac:dyDescent="0.2">
      <c r="B375" s="341"/>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0"/>
      <c r="BB375" s="338"/>
      <c r="BC375" s="338"/>
      <c r="BD375" s="338"/>
      <c r="BE375" s="338"/>
      <c r="BF375" s="338"/>
      <c r="BG375" s="338"/>
      <c r="BH375" s="338"/>
      <c r="BI375" s="338"/>
      <c r="BJ375" s="338"/>
      <c r="BK375" s="338"/>
      <c r="BL375" s="338"/>
      <c r="BM375" s="338"/>
      <c r="BN375" s="338"/>
      <c r="BO375" s="338"/>
      <c r="BP375" s="338"/>
      <c r="BQ375" s="338"/>
      <c r="BR375" s="338"/>
      <c r="BS375" s="338"/>
      <c r="BT375" s="338"/>
      <c r="BU375" s="338"/>
      <c r="BV375" s="338"/>
      <c r="BW375" s="338"/>
      <c r="BX375" s="338"/>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9" customFormat="true" ht="15" customHeight="true" x14ac:dyDescent="0.2">
      <c r="B376" s="341"/>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0"/>
      <c r="BB376" s="338"/>
      <c r="BC376" s="338"/>
      <c r="BD376" s="338"/>
      <c r="BE376" s="338"/>
      <c r="BF376" s="338"/>
      <c r="BG376" s="338"/>
      <c r="BH376" s="338"/>
      <c r="BI376" s="338"/>
      <c r="BJ376" s="338"/>
      <c r="BK376" s="338"/>
      <c r="BL376" s="338"/>
      <c r="BM376" s="338"/>
      <c r="BN376" s="338"/>
      <c r="BO376" s="338"/>
      <c r="BP376" s="338"/>
      <c r="BQ376" s="338"/>
      <c r="BR376" s="338"/>
      <c r="BS376" s="338"/>
      <c r="BT376" s="338"/>
      <c r="BU376" s="338"/>
      <c r="BV376" s="338"/>
      <c r="BW376" s="338"/>
      <c r="BX376" s="338"/>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9" customFormat="true" ht="15" customHeight="true" x14ac:dyDescent="0.2">
      <c r="B377" s="341"/>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0"/>
      <c r="BB377" s="338"/>
      <c r="BC377" s="338"/>
      <c r="BD377" s="338"/>
      <c r="BE377" s="338"/>
      <c r="BF377" s="338"/>
      <c r="BG377" s="338"/>
      <c r="BH377" s="338"/>
      <c r="BI377" s="338"/>
      <c r="BJ377" s="338"/>
      <c r="BK377" s="338"/>
      <c r="BL377" s="338"/>
      <c r="BM377" s="338"/>
      <c r="BN377" s="338"/>
      <c r="BO377" s="338"/>
      <c r="BP377" s="338"/>
      <c r="BQ377" s="338"/>
      <c r="BR377" s="338"/>
      <c r="BS377" s="338"/>
      <c r="BT377" s="338"/>
      <c r="BU377" s="338"/>
      <c r="BV377" s="338"/>
      <c r="BW377" s="338"/>
      <c r="BX377" s="338"/>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9" customFormat="true" ht="15" customHeight="true" x14ac:dyDescent="0.2">
      <c r="B378" s="341"/>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0"/>
      <c r="BB378" s="338"/>
      <c r="BC378" s="338"/>
      <c r="BD378" s="338"/>
      <c r="BE378" s="338"/>
      <c r="BF378" s="338"/>
      <c r="BG378" s="338"/>
      <c r="BH378" s="338"/>
      <c r="BI378" s="338"/>
      <c r="BJ378" s="338"/>
      <c r="BK378" s="338"/>
      <c r="BL378" s="338"/>
      <c r="BM378" s="338"/>
      <c r="BN378" s="338"/>
      <c r="BO378" s="338"/>
      <c r="BP378" s="338"/>
      <c r="BQ378" s="338"/>
      <c r="BR378" s="338"/>
      <c r="BS378" s="338"/>
      <c r="BT378" s="338"/>
      <c r="BU378" s="338"/>
      <c r="BV378" s="338"/>
      <c r="BW378" s="338"/>
      <c r="BX378" s="338"/>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9" customFormat="true" ht="15" customHeight="true" x14ac:dyDescent="0.2">
      <c r="B379" s="341"/>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0"/>
      <c r="BB379" s="338"/>
      <c r="BC379" s="338"/>
      <c r="BD379" s="338"/>
      <c r="BE379" s="338"/>
      <c r="BF379" s="338"/>
      <c r="BG379" s="338"/>
      <c r="BH379" s="338"/>
      <c r="BI379" s="338"/>
      <c r="BJ379" s="338"/>
      <c r="BK379" s="338"/>
      <c r="BL379" s="338"/>
      <c r="BM379" s="338"/>
      <c r="BN379" s="338"/>
      <c r="BO379" s="338"/>
      <c r="BP379" s="338"/>
      <c r="BQ379" s="338"/>
      <c r="BR379" s="338"/>
      <c r="BS379" s="338"/>
      <c r="BT379" s="338"/>
      <c r="BU379" s="338"/>
      <c r="BV379" s="338"/>
      <c r="BW379" s="338"/>
      <c r="BX379" s="338"/>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9" customFormat="true" ht="15" customHeight="true" x14ac:dyDescent="0.2">
      <c r="B380" s="341"/>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0"/>
      <c r="BB380" s="338"/>
      <c r="BC380" s="338"/>
      <c r="BD380" s="338"/>
      <c r="BE380" s="338"/>
      <c r="BF380" s="338"/>
      <c r="BG380" s="338"/>
      <c r="BH380" s="338"/>
      <c r="BI380" s="338"/>
      <c r="BJ380" s="338"/>
      <c r="BK380" s="338"/>
      <c r="BL380" s="338"/>
      <c r="BM380" s="338"/>
      <c r="BN380" s="338"/>
      <c r="BO380" s="338"/>
      <c r="BP380" s="338"/>
      <c r="BQ380" s="338"/>
      <c r="BR380" s="338"/>
      <c r="BS380" s="338"/>
      <c r="BT380" s="338"/>
      <c r="BU380" s="338"/>
      <c r="BV380" s="338"/>
      <c r="BW380" s="338"/>
      <c r="BX380" s="338"/>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9" customFormat="true" ht="15" customHeight="true" x14ac:dyDescent="0.2">
      <c r="B381" s="341"/>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0"/>
      <c r="BB381" s="338"/>
      <c r="BC381" s="338"/>
      <c r="BD381" s="338"/>
      <c r="BE381" s="338"/>
      <c r="BF381" s="338"/>
      <c r="BG381" s="338"/>
      <c r="BH381" s="338"/>
      <c r="BI381" s="338"/>
      <c r="BJ381" s="338"/>
      <c r="BK381" s="338"/>
      <c r="BL381" s="338"/>
      <c r="BM381" s="338"/>
      <c r="BN381" s="338"/>
      <c r="BO381" s="338"/>
      <c r="BP381" s="338"/>
      <c r="BQ381" s="338"/>
      <c r="BR381" s="338"/>
      <c r="BS381" s="338"/>
      <c r="BT381" s="338"/>
      <c r="BU381" s="338"/>
      <c r="BV381" s="338"/>
      <c r="BW381" s="338"/>
      <c r="BX381" s="338"/>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9" customFormat="true" ht="15" customHeight="true" x14ac:dyDescent="0.2">
      <c r="B382" s="341"/>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0"/>
      <c r="BB382" s="338"/>
      <c r="BC382" s="338"/>
      <c r="BD382" s="338"/>
      <c r="BE382" s="338"/>
      <c r="BF382" s="338"/>
      <c r="BG382" s="338"/>
      <c r="BH382" s="338"/>
      <c r="BI382" s="338"/>
      <c r="BJ382" s="338"/>
      <c r="BK382" s="338"/>
      <c r="BL382" s="338"/>
      <c r="BM382" s="338"/>
      <c r="BN382" s="338"/>
      <c r="BO382" s="338"/>
      <c r="BP382" s="338"/>
      <c r="BQ382" s="338"/>
      <c r="BR382" s="338"/>
      <c r="BS382" s="338"/>
      <c r="BT382" s="338"/>
      <c r="BU382" s="338"/>
      <c r="BV382" s="338"/>
      <c r="BW382" s="338"/>
      <c r="BX382" s="338"/>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9" customFormat="true" ht="15" customHeight="true" x14ac:dyDescent="0.2">
      <c r="B383" s="341"/>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0"/>
      <c r="BB383" s="338"/>
      <c r="BC383" s="338"/>
      <c r="BD383" s="338"/>
      <c r="BE383" s="338"/>
      <c r="BF383" s="338"/>
      <c r="BG383" s="338"/>
      <c r="BH383" s="338"/>
      <c r="BI383" s="338"/>
      <c r="BJ383" s="338"/>
      <c r="BK383" s="338"/>
      <c r="BL383" s="338"/>
      <c r="BM383" s="338"/>
      <c r="BN383" s="338"/>
      <c r="BO383" s="338"/>
      <c r="BP383" s="338"/>
      <c r="BQ383" s="338"/>
      <c r="BR383" s="338"/>
      <c r="BS383" s="338"/>
      <c r="BT383" s="338"/>
      <c r="BU383" s="338"/>
      <c r="BV383" s="338"/>
      <c r="BW383" s="338"/>
      <c r="BX383" s="338"/>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9" customFormat="true" ht="15" customHeight="true" x14ac:dyDescent="0.2">
      <c r="B384" s="341"/>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0"/>
      <c r="BB384" s="338"/>
      <c r="BC384" s="338"/>
      <c r="BD384" s="338"/>
      <c r="BE384" s="338"/>
      <c r="BF384" s="338"/>
      <c r="BG384" s="338"/>
      <c r="BH384" s="338"/>
      <c r="BI384" s="338"/>
      <c r="BJ384" s="338"/>
      <c r="BK384" s="338"/>
      <c r="BL384" s="338"/>
      <c r="BM384" s="338"/>
      <c r="BN384" s="338"/>
      <c r="BO384" s="338"/>
      <c r="BP384" s="338"/>
      <c r="BQ384" s="338"/>
      <c r="BR384" s="338"/>
      <c r="BS384" s="338"/>
      <c r="BT384" s="338"/>
      <c r="BU384" s="338"/>
      <c r="BV384" s="338"/>
      <c r="BW384" s="338"/>
      <c r="BX384" s="338"/>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9" customFormat="true" ht="15" customHeight="true" x14ac:dyDescent="0.2">
      <c r="B385" s="341"/>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0"/>
      <c r="BB385" s="338"/>
      <c r="BC385" s="338"/>
      <c r="BD385" s="338"/>
      <c r="BE385" s="338"/>
      <c r="BF385" s="338"/>
      <c r="BG385" s="338"/>
      <c r="BH385" s="338"/>
      <c r="BI385" s="338"/>
      <c r="BJ385" s="338"/>
      <c r="BK385" s="338"/>
      <c r="BL385" s="338"/>
      <c r="BM385" s="338"/>
      <c r="BN385" s="338"/>
      <c r="BO385" s="338"/>
      <c r="BP385" s="338"/>
      <c r="BQ385" s="338"/>
      <c r="BR385" s="338"/>
      <c r="BS385" s="338"/>
      <c r="BT385" s="338"/>
      <c r="BU385" s="338"/>
      <c r="BV385" s="338"/>
      <c r="BW385" s="338"/>
      <c r="BX385" s="338"/>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9" customFormat="true" ht="15" customHeight="true" x14ac:dyDescent="0.2">
      <c r="B386" s="341"/>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0"/>
      <c r="BB386" s="338"/>
      <c r="BC386" s="338"/>
      <c r="BD386" s="338"/>
      <c r="BE386" s="338"/>
      <c r="BF386" s="338"/>
      <c r="BG386" s="338"/>
      <c r="BH386" s="338"/>
      <c r="BI386" s="338"/>
      <c r="BJ386" s="338"/>
      <c r="BK386" s="338"/>
      <c r="BL386" s="338"/>
      <c r="BM386" s="338"/>
      <c r="BN386" s="338"/>
      <c r="BO386" s="338"/>
      <c r="BP386" s="338"/>
      <c r="BQ386" s="338"/>
      <c r="BR386" s="338"/>
      <c r="BS386" s="338"/>
      <c r="BT386" s="338"/>
      <c r="BU386" s="338"/>
      <c r="BV386" s="338"/>
      <c r="BW386" s="338"/>
      <c r="BX386" s="338"/>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9" customFormat="true" ht="15" customHeight="true" x14ac:dyDescent="0.2">
      <c r="B387" s="341"/>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0"/>
      <c r="BB387" s="338"/>
      <c r="BC387" s="338"/>
      <c r="BD387" s="338"/>
      <c r="BE387" s="338"/>
      <c r="BF387" s="338"/>
      <c r="BG387" s="338"/>
      <c r="BH387" s="338"/>
      <c r="BI387" s="338"/>
      <c r="BJ387" s="338"/>
      <c r="BK387" s="338"/>
      <c r="BL387" s="338"/>
      <c r="BM387" s="338"/>
      <c r="BN387" s="338"/>
      <c r="BO387" s="338"/>
      <c r="BP387" s="338"/>
      <c r="BQ387" s="338"/>
      <c r="BR387" s="338"/>
      <c r="BS387" s="338"/>
      <c r="BT387" s="338"/>
      <c r="BU387" s="338"/>
      <c r="BV387" s="338"/>
      <c r="BW387" s="338"/>
      <c r="BX387" s="338"/>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9" customFormat="true" ht="15" customHeight="true" x14ac:dyDescent="0.2">
      <c r="B388" s="341"/>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0"/>
      <c r="BB388" s="338"/>
      <c r="BC388" s="338"/>
      <c r="BD388" s="338"/>
      <c r="BE388" s="338"/>
      <c r="BF388" s="338"/>
      <c r="BG388" s="338"/>
      <c r="BH388" s="338"/>
      <c r="BI388" s="338"/>
      <c r="BJ388" s="338"/>
      <c r="BK388" s="338"/>
      <c r="BL388" s="338"/>
      <c r="BM388" s="338"/>
      <c r="BN388" s="338"/>
      <c r="BO388" s="338"/>
      <c r="BP388" s="338"/>
      <c r="BQ388" s="338"/>
      <c r="BR388" s="338"/>
      <c r="BS388" s="338"/>
      <c r="BT388" s="338"/>
      <c r="BU388" s="338"/>
      <c r="BV388" s="338"/>
      <c r="BW388" s="338"/>
      <c r="BX388" s="338"/>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9" customFormat="true" ht="15" customHeight="true" x14ac:dyDescent="0.2">
      <c r="B389" s="341"/>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0"/>
      <c r="BB389" s="338"/>
      <c r="BC389" s="338"/>
      <c r="BD389" s="338"/>
      <c r="BE389" s="338"/>
      <c r="BF389" s="338"/>
      <c r="BG389" s="338"/>
      <c r="BH389" s="338"/>
      <c r="BI389" s="338"/>
      <c r="BJ389" s="338"/>
      <c r="BK389" s="338"/>
      <c r="BL389" s="338"/>
      <c r="BM389" s="338"/>
      <c r="BN389" s="338"/>
      <c r="BO389" s="338"/>
      <c r="BP389" s="338"/>
      <c r="BQ389" s="338"/>
      <c r="BR389" s="338"/>
      <c r="BS389" s="338"/>
      <c r="BT389" s="338"/>
      <c r="BU389" s="338"/>
      <c r="BV389" s="338"/>
      <c r="BW389" s="338"/>
      <c r="BX389" s="338"/>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531" customFormat="true" ht="15" customHeight="true" x14ac:dyDescent="0.2">
      <c r="B390" s="530"/>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0"/>
      <c r="BB390" s="338"/>
      <c r="BC390" s="338"/>
      <c r="BD390" s="338"/>
      <c r="BE390" s="338"/>
      <c r="BF390" s="338"/>
      <c r="BG390" s="338"/>
      <c r="BH390" s="338"/>
      <c r="BI390" s="338"/>
      <c r="BJ390" s="338"/>
      <c r="BK390" s="338"/>
      <c r="BL390" s="338"/>
      <c r="BM390" s="338"/>
      <c r="BN390" s="338"/>
      <c r="BO390" s="338"/>
      <c r="BP390" s="338"/>
      <c r="BQ390" s="338"/>
      <c r="BR390" s="338"/>
      <c r="BS390" s="338"/>
      <c r="BT390" s="338"/>
      <c r="BU390" s="338"/>
      <c r="BV390" s="338"/>
      <c r="BW390" s="338"/>
      <c r="BX390" s="338"/>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531" customFormat="true" ht="15" customHeight="true" x14ac:dyDescent="0.2">
      <c r="B391" s="530"/>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0"/>
      <c r="BB391" s="338"/>
      <c r="BC391" s="338"/>
      <c r="BD391" s="338"/>
      <c r="BE391" s="338"/>
      <c r="BF391" s="338"/>
      <c r="BG391" s="338"/>
      <c r="BH391" s="338"/>
      <c r="BI391" s="338"/>
      <c r="BJ391" s="338"/>
      <c r="BK391" s="338"/>
      <c r="BL391" s="338"/>
      <c r="BM391" s="338"/>
      <c r="BN391" s="338"/>
      <c r="BO391" s="338"/>
      <c r="BP391" s="338"/>
      <c r="BQ391" s="338"/>
      <c r="BR391" s="338"/>
      <c r="BS391" s="338"/>
      <c r="BT391" s="338"/>
      <c r="BU391" s="338"/>
      <c r="BV391" s="338"/>
      <c r="BW391" s="338"/>
      <c r="BX391" s="338"/>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531" customFormat="true" ht="15" customHeight="true" x14ac:dyDescent="0.2">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0"/>
      <c r="BB392" s="338"/>
      <c r="BC392" s="338"/>
      <c r="BD392" s="338"/>
      <c r="BE392" s="338"/>
      <c r="BF392" s="338"/>
      <c r="BG392" s="338"/>
      <c r="BH392" s="338"/>
      <c r="BI392" s="338"/>
      <c r="BJ392" s="338"/>
      <c r="BK392" s="338"/>
      <c r="BL392" s="338"/>
      <c r="BM392" s="338"/>
      <c r="BN392" s="338"/>
      <c r="BO392" s="338"/>
      <c r="BP392" s="338"/>
      <c r="BQ392" s="338"/>
      <c r="BR392" s="338"/>
      <c r="BS392" s="338"/>
      <c r="BT392" s="338"/>
      <c r="BU392" s="338"/>
      <c r="BV392" s="338"/>
      <c r="BW392" s="338"/>
      <c r="BX392" s="338"/>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531" customFormat="true" ht="15" customHeight="true" x14ac:dyDescent="0.2">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0"/>
      <c r="BB393" s="338"/>
      <c r="BC393" s="338"/>
      <c r="BD393" s="338"/>
      <c r="BE393" s="338"/>
      <c r="BF393" s="338"/>
      <c r="BG393" s="338"/>
      <c r="BH393" s="338"/>
      <c r="BI393" s="338"/>
      <c r="BJ393" s="338"/>
      <c r="BK393" s="338"/>
      <c r="BL393" s="338"/>
      <c r="BM393" s="338"/>
      <c r="BN393" s="338"/>
      <c r="BO393" s="338"/>
      <c r="BP393" s="338"/>
      <c r="BQ393" s="338"/>
      <c r="BR393" s="338"/>
      <c r="BS393" s="338"/>
      <c r="BT393" s="338"/>
      <c r="BU393" s="338"/>
      <c r="BV393" s="338"/>
      <c r="BW393" s="338"/>
      <c r="BX393" s="338"/>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531" customFormat="true" ht="15" customHeight="true" x14ac:dyDescent="0.2">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0"/>
      <c r="BB394" s="338"/>
      <c r="BC394" s="338"/>
      <c r="BD394" s="338"/>
      <c r="BE394" s="338"/>
      <c r="BF394" s="338"/>
      <c r="BG394" s="338"/>
      <c r="BH394" s="338"/>
      <c r="BI394" s="338"/>
      <c r="BJ394" s="338"/>
      <c r="BK394" s="338"/>
      <c r="BL394" s="338"/>
      <c r="BM394" s="338"/>
      <c r="BN394" s="338"/>
      <c r="BO394" s="338"/>
      <c r="BP394" s="338"/>
      <c r="BQ394" s="338"/>
      <c r="BR394" s="338"/>
      <c r="BS394" s="338"/>
      <c r="BT394" s="338"/>
      <c r="BU394" s="338"/>
      <c r="BV394" s="338"/>
      <c r="BW394" s="338"/>
      <c r="BX394" s="338"/>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531" customFormat="true" ht="15" customHeight="true" x14ac:dyDescent="0.2">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0"/>
      <c r="BB395" s="338"/>
      <c r="BC395" s="338"/>
      <c r="BD395" s="338"/>
      <c r="BE395" s="338"/>
      <c r="BF395" s="338"/>
      <c r="BG395" s="338"/>
      <c r="BH395" s="338"/>
      <c r="BI395" s="338"/>
      <c r="BJ395" s="338"/>
      <c r="BK395" s="338"/>
      <c r="BL395" s="338"/>
      <c r="BM395" s="338"/>
      <c r="BN395" s="338"/>
      <c r="BO395" s="338"/>
      <c r="BP395" s="338"/>
      <c r="BQ395" s="338"/>
      <c r="BR395" s="338"/>
      <c r="BS395" s="338"/>
      <c r="BT395" s="338"/>
      <c r="BU395" s="338"/>
      <c r="BV395" s="338"/>
      <c r="BW395" s="338"/>
      <c r="BX395" s="338"/>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531" customFormat="true" ht="15" customHeight="true" x14ac:dyDescent="0.2">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0"/>
      <c r="BB396" s="338"/>
      <c r="BC396" s="338"/>
      <c r="BD396" s="338"/>
      <c r="BE396" s="338"/>
      <c r="BF396" s="338"/>
      <c r="BG396" s="338"/>
      <c r="BH396" s="338"/>
      <c r="BI396" s="338"/>
      <c r="BJ396" s="338"/>
      <c r="BK396" s="338"/>
      <c r="BL396" s="338"/>
      <c r="BM396" s="338"/>
      <c r="BN396" s="338"/>
      <c r="BO396" s="338"/>
      <c r="BP396" s="338"/>
      <c r="BQ396" s="338"/>
      <c r="BR396" s="338"/>
      <c r="BS396" s="338"/>
      <c r="BT396" s="338"/>
      <c r="BU396" s="338"/>
      <c r="BV396" s="338"/>
      <c r="BW396" s="338"/>
      <c r="BX396" s="338"/>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531" customFormat="true" ht="15" customHeight="true" x14ac:dyDescent="0.2">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0"/>
      <c r="BB397" s="338"/>
      <c r="BC397" s="338"/>
      <c r="BD397" s="338"/>
      <c r="BE397" s="338"/>
      <c r="BF397" s="338"/>
      <c r="BG397" s="338"/>
      <c r="BH397" s="338"/>
      <c r="BI397" s="338"/>
      <c r="BJ397" s="338"/>
      <c r="BK397" s="338"/>
      <c r="BL397" s="338"/>
      <c r="BM397" s="338"/>
      <c r="BN397" s="338"/>
      <c r="BO397" s="338"/>
      <c r="BP397" s="338"/>
      <c r="BQ397" s="338"/>
      <c r="BR397" s="338"/>
      <c r="BS397" s="338"/>
      <c r="BT397" s="338"/>
      <c r="BU397" s="338"/>
      <c r="BV397" s="338"/>
      <c r="BW397" s="338"/>
      <c r="BX397" s="338"/>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531" customFormat="true" ht="15" customHeight="true" x14ac:dyDescent="0.2">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0"/>
      <c r="BB398" s="338"/>
      <c r="BC398" s="338"/>
      <c r="BD398" s="338"/>
      <c r="BE398" s="338"/>
      <c r="BF398" s="338"/>
      <c r="BG398" s="338"/>
      <c r="BH398" s="338"/>
      <c r="BI398" s="338"/>
      <c r="BJ398" s="338"/>
      <c r="BK398" s="338"/>
      <c r="BL398" s="338"/>
      <c r="BM398" s="338"/>
      <c r="BN398" s="338"/>
      <c r="BO398" s="338"/>
      <c r="BP398" s="338"/>
      <c r="BQ398" s="338"/>
      <c r="BR398" s="338"/>
      <c r="BS398" s="338"/>
      <c r="BT398" s="338"/>
      <c r="BU398" s="338"/>
      <c r="BV398" s="338"/>
      <c r="BW398" s="338"/>
      <c r="BX398" s="338"/>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545"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378" customFormat="true" ht="24" customHeight="true" x14ac:dyDescent="0.2">
      <c r="C400" s="1091" t="s">
        <v>203</v>
      </c>
      <c r="D400" s="992"/>
      <c r="E400" s="992"/>
      <c r="H400" s="1091" t="s">
        <v>203</v>
      </c>
      <c r="I400" s="992"/>
      <c r="J400" s="992"/>
      <c r="M400" s="1091" t="s">
        <v>203</v>
      </c>
      <c r="N400" s="992"/>
      <c r="O400" s="992"/>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A400" s="545"/>
      <c r="BB400" s="344"/>
      <c r="BC400" s="545"/>
      <c r="BD400" s="545"/>
      <c r="BE400" s="545"/>
      <c r="BF400" s="545"/>
      <c r="BG400" s="545"/>
      <c r="BH400" s="545"/>
      <c r="BI400" s="545"/>
      <c r="BJ400" s="545"/>
      <c r="BK400" s="545"/>
      <c r="BL400" s="545"/>
      <c r="BM400" s="545"/>
      <c r="BN400" s="545"/>
      <c r="BO400" s="545"/>
      <c r="BP400" s="545"/>
      <c r="BQ400" s="545"/>
      <c r="BR400" s="545"/>
      <c r="BS400" s="545"/>
      <c r="BT400" s="545"/>
      <c r="BU400" s="545"/>
      <c r="BV400" s="545"/>
      <c r="BW400" s="545"/>
      <c r="BX400" s="545"/>
      <c r="BY400" s="545"/>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378" customFormat="true" ht="25.15" customHeight="true" x14ac:dyDescent="0.2">
      <c r="C401" s="1092"/>
      <c r="D401" s="992"/>
      <c r="E401" s="577" t="s">
        <v>204</v>
      </c>
      <c r="H401" s="1092"/>
      <c r="I401" s="992"/>
      <c r="J401" s="578" t="s">
        <v>204</v>
      </c>
      <c r="M401" s="1092"/>
      <c r="N401" s="992"/>
      <c r="O401" s="579" t="s">
        <v>204</v>
      </c>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A401" s="545"/>
      <c r="BB401" s="344"/>
      <c r="BC401" s="545"/>
      <c r="BD401" s="545"/>
      <c r="BE401" s="545"/>
      <c r="BF401" s="545"/>
      <c r="BG401" s="545"/>
      <c r="BH401" s="545"/>
      <c r="BI401" s="545"/>
      <c r="BJ401" s="545"/>
      <c r="BK401" s="545"/>
      <c r="BL401" s="545"/>
      <c r="BM401" s="545"/>
      <c r="BN401" s="545"/>
      <c r="BO401" s="545"/>
      <c r="BP401" s="545"/>
      <c r="BQ401" s="545"/>
      <c r="BR401" s="545"/>
      <c r="BS401" s="545"/>
      <c r="BT401" s="545"/>
      <c r="BU401" s="545"/>
      <c r="BV401" s="545"/>
      <c r="BW401" s="545"/>
      <c r="BX401" s="545"/>
      <c r="BY401" s="545"/>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378" customFormat="true" ht="25.15" customHeight="true" x14ac:dyDescent="0.2">
      <c r="B402" s="1093" t="s">
        <v>139</v>
      </c>
      <c r="C402" s="992"/>
      <c r="D402" s="992"/>
      <c r="E402" s="580" t="s">
        <v>205</v>
      </c>
      <c r="H402" s="992"/>
      <c r="I402" s="992"/>
      <c r="J402" s="581" t="s">
        <v>205</v>
      </c>
      <c r="M402" s="992"/>
      <c r="N402" s="992"/>
      <c r="O402" s="582" t="s">
        <v>205</v>
      </c>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A402" s="545"/>
      <c r="BB402" s="344"/>
      <c r="BC402" s="545"/>
      <c r="BD402" s="545"/>
      <c r="BE402" s="545"/>
      <c r="BF402" s="545"/>
      <c r="BG402" s="545"/>
      <c r="BH402" s="545"/>
      <c r="BI402" s="545"/>
      <c r="BJ402" s="545"/>
      <c r="BK402" s="545"/>
      <c r="BL402" s="545"/>
      <c r="BM402" s="545"/>
      <c r="BN402" s="545"/>
      <c r="BO402" s="545"/>
      <c r="BP402" s="545"/>
      <c r="BQ402" s="545"/>
      <c r="BR402" s="545"/>
      <c r="BS402" s="545"/>
      <c r="BT402" s="545"/>
      <c r="BU402" s="545"/>
      <c r="BV402" s="545"/>
      <c r="BW402" s="545"/>
      <c r="BX402" s="545"/>
      <c r="BY402" s="545"/>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8" customFormat="true" ht="25.15" customHeight="true" x14ac:dyDescent="0.2">
      <c r="B403" s="992"/>
      <c r="C403" s="1076" t="s">
        <v>381</v>
      </c>
      <c r="D403" s="1075"/>
      <c r="E403" s="746">
        <v>-0.85088922562423519</v>
      </c>
      <c r="F403" s="636"/>
      <c r="G403" s="636"/>
      <c r="H403" s="1076" t="s">
        <v>381</v>
      </c>
      <c r="I403" s="1075"/>
      <c r="J403" s="747">
        <v>-0.82714374896945697</v>
      </c>
      <c r="K403" s="636"/>
      <c r="L403" s="636"/>
      <c r="M403" s="1076" t="s">
        <v>382</v>
      </c>
      <c r="N403" s="1075"/>
      <c r="O403" s="748">
        <v>0.82165717653028292</v>
      </c>
      <c r="P403" s="636"/>
      <c r="Q403" s="636"/>
      <c r="AC403" s="371"/>
      <c r="AD403" s="371"/>
      <c r="AE403" s="371"/>
      <c r="AF403" s="371"/>
      <c r="AG403" s="371"/>
      <c r="AH403" s="371"/>
      <c r="AI403" s="371"/>
      <c r="AJ403" s="371"/>
      <c r="AK403" s="371"/>
      <c r="AL403" s="371"/>
      <c r="AM403" s="371"/>
      <c r="AN403" s="371"/>
      <c r="AO403" s="371"/>
      <c r="AP403" s="371"/>
      <c r="AQ403" s="371"/>
      <c r="AR403" s="371"/>
      <c r="AS403" s="371"/>
      <c r="AT403" s="371"/>
      <c r="AU403" s="371"/>
      <c r="AV403" s="371"/>
      <c r="AW403" s="371"/>
      <c r="AX403" s="371"/>
      <c r="AY403" s="371"/>
      <c r="AZ403" s="371"/>
      <c r="BA403" s="373"/>
      <c r="BB403" s="449"/>
      <c r="BC403" s="373"/>
      <c r="BD403" s="373"/>
      <c r="BE403" s="373"/>
      <c r="BF403" s="373"/>
      <c r="BG403" s="373"/>
      <c r="BH403" s="373"/>
      <c r="BI403" s="373"/>
      <c r="BJ403" s="373"/>
      <c r="BK403" s="373"/>
      <c r="BL403" s="373"/>
      <c r="BM403" s="373"/>
      <c r="BN403" s="373"/>
      <c r="BO403" s="373"/>
      <c r="BP403" s="373"/>
      <c r="BQ403" s="373"/>
      <c r="BR403" s="373"/>
      <c r="BS403" s="373"/>
      <c r="BT403" s="373"/>
      <c r="BU403" s="373"/>
      <c r="BV403" s="373"/>
      <c r="BW403" s="373"/>
      <c r="BX403" s="373"/>
      <c r="BY403" s="373"/>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8" customFormat="true" ht="25.15" customHeight="true" x14ac:dyDescent="0.2">
      <c r="B404" s="992"/>
      <c r="C404" s="1076" t="s">
        <v>206</v>
      </c>
      <c r="D404" s="1075"/>
      <c r="E404" s="749">
        <v>0.80262814922151215</v>
      </c>
      <c r="F404" s="636"/>
      <c r="G404" s="636"/>
      <c r="H404" s="1076" t="s">
        <v>206</v>
      </c>
      <c r="I404" s="1075"/>
      <c r="J404" s="750">
        <v>0.79676616449167326</v>
      </c>
      <c r="K404" s="636"/>
      <c r="L404" s="636"/>
      <c r="M404" s="1076" t="s">
        <v>381</v>
      </c>
      <c r="N404" s="1075"/>
      <c r="O404" s="751">
        <v>-0.81939531946325928</v>
      </c>
      <c r="P404" s="636"/>
      <c r="Q404" s="636"/>
      <c r="AC404" s="371"/>
      <c r="AD404" s="371"/>
      <c r="AE404" s="371"/>
      <c r="AF404" s="371"/>
      <c r="AG404" s="371"/>
      <c r="AH404" s="371"/>
      <c r="AI404" s="371"/>
      <c r="AJ404" s="371"/>
      <c r="AK404" s="371"/>
      <c r="AL404" s="371"/>
      <c r="AM404" s="371"/>
      <c r="AN404" s="371"/>
      <c r="AO404" s="371"/>
      <c r="AP404" s="371"/>
      <c r="AQ404" s="371"/>
      <c r="AR404" s="371"/>
      <c r="AS404" s="371"/>
      <c r="AT404" s="371"/>
      <c r="AU404" s="371"/>
      <c r="AV404" s="371"/>
      <c r="AW404" s="371"/>
      <c r="AX404" s="371"/>
      <c r="AY404" s="371"/>
      <c r="AZ404" s="371"/>
      <c r="BA404" s="373"/>
      <c r="BB404" s="449"/>
      <c r="BC404" s="373"/>
      <c r="BD404" s="373"/>
      <c r="BE404" s="373"/>
      <c r="BF404" s="373"/>
      <c r="BG404" s="373"/>
      <c r="BH404" s="373"/>
      <c r="BI404" s="373"/>
      <c r="BJ404" s="373"/>
      <c r="BK404" s="373"/>
      <c r="BL404" s="373"/>
      <c r="BM404" s="373"/>
      <c r="BN404" s="373"/>
      <c r="BO404" s="373"/>
      <c r="BP404" s="373"/>
      <c r="BQ404" s="373"/>
      <c r="BR404" s="373"/>
      <c r="BS404" s="373"/>
      <c r="BT404" s="373"/>
      <c r="BU404" s="373"/>
      <c r="BV404" s="373"/>
      <c r="BW404" s="373"/>
      <c r="BX404" s="373"/>
      <c r="BY404" s="373"/>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8" customFormat="true" ht="25.15" customHeight="true" x14ac:dyDescent="0.2">
      <c r="B405" s="992"/>
      <c r="C405" s="1076" t="s">
        <v>209</v>
      </c>
      <c r="D405" s="1075"/>
      <c r="E405" s="749">
        <v>0.79963942441386981</v>
      </c>
      <c r="F405" s="636"/>
      <c r="G405" s="636"/>
      <c r="H405" s="1076" t="s">
        <v>209</v>
      </c>
      <c r="I405" s="1075"/>
      <c r="J405" s="750">
        <v>0.78014681478689341</v>
      </c>
      <c r="K405" s="636"/>
      <c r="L405" s="636"/>
      <c r="M405" s="1076" t="s">
        <v>383</v>
      </c>
      <c r="N405" s="1075"/>
      <c r="O405" s="751">
        <v>0.74605968161623915</v>
      </c>
      <c r="P405" s="636"/>
      <c r="Q405" s="636"/>
      <c r="AC405" s="371"/>
      <c r="AD405" s="371"/>
      <c r="AE405" s="371"/>
      <c r="AF405" s="371"/>
      <c r="AG405" s="371"/>
      <c r="AH405" s="371"/>
      <c r="AI405" s="371"/>
      <c r="AJ405" s="371"/>
      <c r="AK405" s="371"/>
      <c r="AL405" s="371"/>
      <c r="AM405" s="371"/>
      <c r="AN405" s="371"/>
      <c r="AO405" s="371"/>
      <c r="AP405" s="371"/>
      <c r="AQ405" s="371"/>
      <c r="AR405" s="371"/>
      <c r="AS405" s="371"/>
      <c r="AT405" s="371"/>
      <c r="AU405" s="371"/>
      <c r="AV405" s="371"/>
      <c r="AW405" s="371"/>
      <c r="AX405" s="371"/>
      <c r="AY405" s="371"/>
      <c r="AZ405" s="371"/>
      <c r="BA405" s="373"/>
      <c r="BB405" s="449"/>
      <c r="BC405" s="373"/>
      <c r="BD405" s="373"/>
      <c r="BE405" s="373"/>
      <c r="BF405" s="373"/>
      <c r="BG405" s="373"/>
      <c r="BH405" s="373"/>
      <c r="BI405" s="373"/>
      <c r="BJ405" s="373"/>
      <c r="BK405" s="373"/>
      <c r="BL405" s="373"/>
      <c r="BM405" s="373"/>
      <c r="BN405" s="373"/>
      <c r="BO405" s="373"/>
      <c r="BP405" s="373"/>
      <c r="BQ405" s="373"/>
      <c r="BR405" s="373"/>
      <c r="BS405" s="373"/>
      <c r="BT405" s="373"/>
      <c r="BU405" s="373"/>
      <c r="BV405" s="373"/>
      <c r="BW405" s="373"/>
      <c r="BX405" s="373"/>
      <c r="BY405" s="373"/>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8" customFormat="true" ht="25.15" customHeight="true" x14ac:dyDescent="0.2">
      <c r="B406" s="992"/>
      <c r="C406" s="1076" t="s">
        <v>384</v>
      </c>
      <c r="D406" s="1075"/>
      <c r="E406" s="749">
        <v>-0.75990987678375121</v>
      </c>
      <c r="F406" s="636"/>
      <c r="G406" s="636"/>
      <c r="H406" s="1076" t="s">
        <v>385</v>
      </c>
      <c r="I406" s="1075"/>
      <c r="J406" s="750">
        <v>-0.72161001473235542</v>
      </c>
      <c r="K406" s="636"/>
      <c r="L406" s="636"/>
      <c r="M406" s="1076" t="s">
        <v>385</v>
      </c>
      <c r="N406" s="1075"/>
      <c r="O406" s="751">
        <v>-0.74101794175686919</v>
      </c>
      <c r="P406" s="636"/>
      <c r="Q406" s="636"/>
      <c r="AC406" s="371"/>
      <c r="AD406" s="371"/>
      <c r="AE406" s="371"/>
      <c r="AF406" s="371"/>
      <c r="AG406" s="371"/>
      <c r="AH406" s="371"/>
      <c r="AI406" s="371"/>
      <c r="AJ406" s="371"/>
      <c r="AK406" s="371"/>
      <c r="AL406" s="371"/>
      <c r="AM406" s="371"/>
      <c r="AN406" s="371"/>
      <c r="AO406" s="371"/>
      <c r="AP406" s="371"/>
      <c r="AQ406" s="371"/>
      <c r="AR406" s="371"/>
      <c r="AS406" s="371"/>
      <c r="AT406" s="371"/>
      <c r="AU406" s="371"/>
      <c r="AV406" s="371"/>
      <c r="AW406" s="371"/>
      <c r="AX406" s="371"/>
      <c r="AY406" s="371"/>
      <c r="AZ406" s="371"/>
      <c r="BA406" s="373"/>
      <c r="BB406" s="449"/>
      <c r="BC406" s="373"/>
      <c r="BD406" s="373"/>
      <c r="BE406" s="373"/>
      <c r="BF406" s="373"/>
      <c r="BG406" s="373"/>
      <c r="BH406" s="373"/>
      <c r="BI406" s="373"/>
      <c r="BJ406" s="373"/>
      <c r="BK406" s="373"/>
      <c r="BL406" s="373"/>
      <c r="BM406" s="373"/>
      <c r="BN406" s="373"/>
      <c r="BO406" s="373"/>
      <c r="BP406" s="373"/>
      <c r="BQ406" s="373"/>
      <c r="BR406" s="373"/>
      <c r="BS406" s="373"/>
      <c r="BT406" s="373"/>
      <c r="BU406" s="373"/>
      <c r="BV406" s="373"/>
      <c r="BW406" s="373"/>
      <c r="BX406" s="373"/>
      <c r="BY406" s="373"/>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8" customFormat="true" ht="25.15" customHeight="true" x14ac:dyDescent="0.2">
      <c r="B407" s="992"/>
      <c r="C407" s="1076" t="s">
        <v>385</v>
      </c>
      <c r="D407" s="1075"/>
      <c r="E407" s="749">
        <v>-0.75976419108414528</v>
      </c>
      <c r="F407" s="636"/>
      <c r="G407" s="636"/>
      <c r="H407" s="1076" t="s">
        <v>386</v>
      </c>
      <c r="I407" s="1075"/>
      <c r="J407" s="750">
        <v>0.71489887296427213</v>
      </c>
      <c r="K407" s="636"/>
      <c r="L407" s="636"/>
      <c r="M407" s="1076" t="s">
        <v>386</v>
      </c>
      <c r="N407" s="1075"/>
      <c r="O407" s="751">
        <v>0.60792911237310621</v>
      </c>
      <c r="P407" s="636"/>
      <c r="Q407" s="636"/>
      <c r="AC407" s="371"/>
      <c r="AD407" s="371"/>
      <c r="AE407" s="371"/>
      <c r="AF407" s="371"/>
      <c r="AG407" s="371"/>
      <c r="AH407" s="371"/>
      <c r="AI407" s="371"/>
      <c r="AJ407" s="371"/>
      <c r="AK407" s="371"/>
      <c r="AL407" s="371"/>
      <c r="AM407" s="371"/>
      <c r="AN407" s="371"/>
      <c r="AO407" s="371"/>
      <c r="AP407" s="371"/>
      <c r="AQ407" s="371"/>
      <c r="AR407" s="371"/>
      <c r="AS407" s="371"/>
      <c r="AT407" s="371"/>
      <c r="AU407" s="371"/>
      <c r="AV407" s="371"/>
      <c r="AW407" s="371"/>
      <c r="AX407" s="371"/>
      <c r="AY407" s="371"/>
      <c r="AZ407" s="371"/>
      <c r="BA407" s="373"/>
      <c r="BB407" s="449"/>
      <c r="BC407" s="373"/>
      <c r="BD407" s="373"/>
      <c r="BE407" s="373"/>
      <c r="BF407" s="373"/>
      <c r="BG407" s="373"/>
      <c r="BH407" s="373"/>
      <c r="BI407" s="373"/>
      <c r="BJ407" s="373"/>
      <c r="BK407" s="373"/>
      <c r="BL407" s="373"/>
      <c r="BM407" s="373"/>
      <c r="BN407" s="373"/>
      <c r="BO407" s="373"/>
      <c r="BP407" s="373"/>
      <c r="BQ407" s="373"/>
      <c r="BR407" s="373"/>
      <c r="BS407" s="373"/>
      <c r="BT407" s="373"/>
      <c r="BU407" s="373"/>
      <c r="BV407" s="373"/>
      <c r="BW407" s="373"/>
      <c r="BX407" s="373"/>
      <c r="BY407" s="373"/>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8" customFormat="true" ht="25.15" customHeight="true" x14ac:dyDescent="0.2">
      <c r="B408" s="992"/>
      <c r="C408" s="1076" t="s">
        <v>386</v>
      </c>
      <c r="D408" s="1075"/>
      <c r="E408" s="749">
        <v>0.73078736594963289</v>
      </c>
      <c r="F408" s="636"/>
      <c r="G408" s="636"/>
      <c r="H408" s="1076" t="s">
        <v>384</v>
      </c>
      <c r="I408" s="1075"/>
      <c r="J408" s="750">
        <v>-0.70433821021240373</v>
      </c>
      <c r="K408" s="636"/>
      <c r="L408" s="636"/>
      <c r="M408" s="1076" t="s">
        <v>206</v>
      </c>
      <c r="N408" s="1075"/>
      <c r="O408" s="751">
        <v>0.60435455918422465</v>
      </c>
      <c r="P408" s="636"/>
      <c r="Q408" s="636"/>
      <c r="AC408" s="371"/>
      <c r="AD408" s="371"/>
      <c r="AE408" s="371"/>
      <c r="AF408" s="371"/>
      <c r="AG408" s="371"/>
      <c r="AH408" s="371"/>
      <c r="AI408" s="371"/>
      <c r="AJ408" s="371"/>
      <c r="AK408" s="371"/>
      <c r="AL408" s="371"/>
      <c r="AM408" s="371"/>
      <c r="AN408" s="371"/>
      <c r="AO408" s="371"/>
      <c r="AP408" s="371"/>
      <c r="AQ408" s="371"/>
      <c r="AR408" s="371"/>
      <c r="AS408" s="371"/>
      <c r="AT408" s="371"/>
      <c r="AU408" s="371"/>
      <c r="AV408" s="371"/>
      <c r="AW408" s="371"/>
      <c r="AX408" s="371"/>
      <c r="AY408" s="371"/>
      <c r="AZ408" s="371"/>
      <c r="BA408" s="373"/>
      <c r="BB408" s="449"/>
      <c r="BC408" s="373"/>
      <c r="BD408" s="373"/>
      <c r="BE408" s="373"/>
      <c r="BF408" s="373"/>
      <c r="BG408" s="373"/>
      <c r="BH408" s="373"/>
      <c r="BI408" s="373"/>
      <c r="BJ408" s="373"/>
      <c r="BK408" s="373"/>
      <c r="BL408" s="373"/>
      <c r="BM408" s="373"/>
      <c r="BN408" s="373"/>
      <c r="BO408" s="373"/>
      <c r="BP408" s="373"/>
      <c r="BQ408" s="373"/>
      <c r="BR408" s="373"/>
      <c r="BS408" s="373"/>
      <c r="BT408" s="373"/>
      <c r="BU408" s="373"/>
      <c r="BV408" s="373"/>
      <c r="BW408" s="373"/>
      <c r="BX408" s="373"/>
      <c r="BY408" s="373"/>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8" customFormat="true" ht="25.15" customHeight="true" x14ac:dyDescent="0.2">
      <c r="B409" s="992"/>
      <c r="C409" s="1076" t="s">
        <v>382</v>
      </c>
      <c r="D409" s="1075"/>
      <c r="E409" s="749">
        <v>0.71795254875771897</v>
      </c>
      <c r="F409" s="636"/>
      <c r="G409" s="636"/>
      <c r="H409" s="1076" t="s">
        <v>207</v>
      </c>
      <c r="I409" s="1075"/>
      <c r="J409" s="750">
        <v>0.69659776100038029</v>
      </c>
      <c r="K409" s="636"/>
      <c r="L409" s="636"/>
      <c r="M409" s="1076" t="s">
        <v>209</v>
      </c>
      <c r="N409" s="1075"/>
      <c r="O409" s="751">
        <v>0.52102271068410888</v>
      </c>
      <c r="P409" s="636"/>
      <c r="Q409" s="636"/>
      <c r="AC409" s="371"/>
      <c r="AD409" s="371"/>
      <c r="AE409" s="371"/>
      <c r="AF409" s="371"/>
      <c r="AG409" s="371"/>
      <c r="AH409" s="371"/>
      <c r="AI409" s="371"/>
      <c r="AJ409" s="371"/>
      <c r="AK409" s="371"/>
      <c r="AL409" s="371"/>
      <c r="AM409" s="371"/>
      <c r="AN409" s="371"/>
      <c r="AO409" s="371"/>
      <c r="AP409" s="371"/>
      <c r="AQ409" s="371"/>
      <c r="AR409" s="371"/>
      <c r="AS409" s="371"/>
      <c r="AT409" s="371"/>
      <c r="AU409" s="371"/>
      <c r="AV409" s="371"/>
      <c r="AW409" s="371"/>
      <c r="AX409" s="371"/>
      <c r="AY409" s="371"/>
      <c r="AZ409" s="371"/>
      <c r="BA409" s="373"/>
      <c r="BB409" s="449"/>
      <c r="BC409" s="373"/>
      <c r="BD409" s="373"/>
      <c r="BE409" s="373"/>
      <c r="BF409" s="373"/>
      <c r="BG409" s="373"/>
      <c r="BH409" s="373"/>
      <c r="BI409" s="373"/>
      <c r="BJ409" s="373"/>
      <c r="BK409" s="373"/>
      <c r="BL409" s="373"/>
      <c r="BM409" s="373"/>
      <c r="BN409" s="373"/>
      <c r="BO409" s="373"/>
      <c r="BP409" s="373"/>
      <c r="BQ409" s="373"/>
      <c r="BR409" s="373"/>
      <c r="BS409" s="373"/>
      <c r="BT409" s="373"/>
      <c r="BU409" s="373"/>
      <c r="BV409" s="373"/>
      <c r="BW409" s="373"/>
      <c r="BX409" s="373"/>
      <c r="BY409" s="373"/>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8" customFormat="true" ht="25.15" customHeight="true" x14ac:dyDescent="0.2">
      <c r="B410" s="992"/>
      <c r="C410" s="1076" t="s">
        <v>207</v>
      </c>
      <c r="D410" s="1075"/>
      <c r="E410" s="749">
        <v>0.70804011612208095</v>
      </c>
      <c r="F410" s="636"/>
      <c r="G410" s="636"/>
      <c r="H410" s="1076" t="s">
        <v>382</v>
      </c>
      <c r="I410" s="1075"/>
      <c r="J410" s="750">
        <v>0.60867858499277672</v>
      </c>
      <c r="K410" s="636"/>
      <c r="L410" s="636"/>
      <c r="M410" s="1076" t="s">
        <v>207</v>
      </c>
      <c r="N410" s="1075"/>
      <c r="O410" s="751">
        <v>0.46714855283997403</v>
      </c>
      <c r="P410" s="636"/>
      <c r="Q410" s="636"/>
      <c r="AC410" s="371"/>
      <c r="AD410" s="371"/>
      <c r="AE410" s="371"/>
      <c r="AF410" s="371"/>
      <c r="AG410" s="371"/>
      <c r="AH410" s="371"/>
      <c r="AI410" s="371"/>
      <c r="AJ410" s="371"/>
      <c r="AK410" s="371"/>
      <c r="AL410" s="371"/>
      <c r="AM410" s="371"/>
      <c r="AN410" s="371"/>
      <c r="AO410" s="371"/>
      <c r="AP410" s="371"/>
      <c r="AQ410" s="371"/>
      <c r="AR410" s="371"/>
      <c r="AS410" s="371"/>
      <c r="AT410" s="371"/>
      <c r="AU410" s="371"/>
      <c r="AV410" s="371"/>
      <c r="AW410" s="371"/>
      <c r="AX410" s="371"/>
      <c r="AY410" s="371"/>
      <c r="AZ410" s="371"/>
      <c r="BA410" s="373"/>
      <c r="BB410" s="449"/>
      <c r="BC410" s="373"/>
      <c r="BD410" s="373"/>
      <c r="BE410" s="373"/>
      <c r="BF410" s="373"/>
      <c r="BG410" s="373"/>
      <c r="BH410" s="373"/>
      <c r="BI410" s="373"/>
      <c r="BJ410" s="373"/>
      <c r="BK410" s="373"/>
      <c r="BL410" s="373"/>
      <c r="BM410" s="373"/>
      <c r="BN410" s="373"/>
      <c r="BO410" s="373"/>
      <c r="BP410" s="373"/>
      <c r="BQ410" s="373"/>
      <c r="BR410" s="373"/>
      <c r="BS410" s="373"/>
      <c r="BT410" s="373"/>
      <c r="BU410" s="373"/>
      <c r="BV410" s="373"/>
      <c r="BW410" s="373"/>
      <c r="BX410" s="373"/>
      <c r="BY410" s="373"/>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8" customFormat="true" ht="25.15" customHeight="true" x14ac:dyDescent="0.2">
      <c r="B411" s="992"/>
      <c r="C411" s="1076" t="s">
        <v>383</v>
      </c>
      <c r="D411" s="1075"/>
      <c r="E411" s="749">
        <v>0.62949264892433054</v>
      </c>
      <c r="F411" s="636"/>
      <c r="G411" s="636"/>
      <c r="H411" s="1076" t="s">
        <v>383</v>
      </c>
      <c r="I411" s="1075"/>
      <c r="J411" s="750">
        <v>0.48587020869458364</v>
      </c>
      <c r="K411" s="636"/>
      <c r="L411" s="636"/>
      <c r="M411" s="1076" t="s">
        <v>387</v>
      </c>
      <c r="N411" s="1075"/>
      <c r="O411" s="751">
        <v>0.4561549084510293</v>
      </c>
      <c r="P411" s="636"/>
      <c r="Q411" s="636"/>
      <c r="AC411" s="371"/>
      <c r="AD411" s="371"/>
      <c r="AE411" s="371"/>
      <c r="AF411" s="371"/>
      <c r="AG411" s="371"/>
      <c r="AH411" s="371"/>
      <c r="AI411" s="371"/>
      <c r="AJ411" s="371"/>
      <c r="AK411" s="371"/>
      <c r="AL411" s="371"/>
      <c r="AM411" s="371"/>
      <c r="AN411" s="371"/>
      <c r="AO411" s="371"/>
      <c r="AP411" s="371"/>
      <c r="AQ411" s="371"/>
      <c r="AR411" s="371"/>
      <c r="AS411" s="371"/>
      <c r="AT411" s="371"/>
      <c r="AU411" s="371"/>
      <c r="AV411" s="371"/>
      <c r="AW411" s="371"/>
      <c r="AX411" s="371"/>
      <c r="AY411" s="371"/>
      <c r="AZ411" s="371"/>
      <c r="BA411" s="373"/>
      <c r="BB411" s="449"/>
      <c r="BC411" s="373"/>
      <c r="BD411" s="373"/>
      <c r="BE411" s="373"/>
      <c r="BF411" s="373"/>
      <c r="BG411" s="373"/>
      <c r="BH411" s="373"/>
      <c r="BI411" s="373"/>
      <c r="BJ411" s="373"/>
      <c r="BK411" s="373"/>
      <c r="BL411" s="373"/>
      <c r="BM411" s="373"/>
      <c r="BN411" s="373"/>
      <c r="BO411" s="373"/>
      <c r="BP411" s="373"/>
      <c r="BQ411" s="373"/>
      <c r="BR411" s="373"/>
      <c r="BS411" s="373"/>
      <c r="BT411" s="373"/>
      <c r="BU411" s="373"/>
      <c r="BV411" s="373"/>
      <c r="BW411" s="373"/>
      <c r="BX411" s="373"/>
      <c r="BY411" s="373"/>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8" customFormat="true" ht="25.15" customHeight="true" x14ac:dyDescent="0.2">
      <c r="B412" s="992"/>
      <c r="C412" s="1076" t="s">
        <v>388</v>
      </c>
      <c r="D412" s="1075"/>
      <c r="E412" s="749">
        <v>0.58187119365362605</v>
      </c>
      <c r="F412" s="636"/>
      <c r="G412" s="636"/>
      <c r="H412" s="1076" t="s">
        <v>387</v>
      </c>
      <c r="I412" s="1075"/>
      <c r="J412" s="750">
        <v>0.48149738603348152</v>
      </c>
      <c r="K412" s="636"/>
      <c r="L412" s="636"/>
      <c r="M412" s="1076" t="s">
        <v>389</v>
      </c>
      <c r="N412" s="1075"/>
      <c r="O412" s="751">
        <v>0.43907066179631982</v>
      </c>
      <c r="P412" s="636"/>
      <c r="Q412" s="636"/>
      <c r="AC412" s="371"/>
      <c r="AD412" s="371"/>
      <c r="AE412" s="371"/>
      <c r="AF412" s="371"/>
      <c r="AG412" s="371"/>
      <c r="AH412" s="371"/>
      <c r="AI412" s="371"/>
      <c r="AJ412" s="371"/>
      <c r="AK412" s="371"/>
      <c r="AL412" s="371"/>
      <c r="AM412" s="371"/>
      <c r="AN412" s="371"/>
      <c r="AO412" s="371"/>
      <c r="AP412" s="371"/>
      <c r="AQ412" s="371"/>
      <c r="AR412" s="371"/>
      <c r="AS412" s="371"/>
      <c r="AT412" s="371"/>
      <c r="AU412" s="371"/>
      <c r="AV412" s="371"/>
      <c r="AW412" s="371"/>
      <c r="AX412" s="371"/>
      <c r="AY412" s="371"/>
      <c r="AZ412" s="371"/>
      <c r="BA412" s="373"/>
      <c r="BB412" s="449"/>
      <c r="BC412" s="373"/>
      <c r="BD412" s="373"/>
      <c r="BE412" s="373"/>
      <c r="BF412" s="373"/>
      <c r="BG412" s="373"/>
      <c r="BH412" s="373"/>
      <c r="BI412" s="373"/>
      <c r="BJ412" s="373"/>
      <c r="BK412" s="373"/>
      <c r="BL412" s="373"/>
      <c r="BM412" s="373"/>
      <c r="BN412" s="373"/>
      <c r="BO412" s="373"/>
      <c r="BP412" s="373"/>
      <c r="BQ412" s="373"/>
      <c r="BR412" s="373"/>
      <c r="BS412" s="373"/>
      <c r="BT412" s="373"/>
      <c r="BU412" s="373"/>
      <c r="BV412" s="373"/>
      <c r="BW412" s="373"/>
      <c r="BX412" s="373"/>
      <c r="BY412" s="373"/>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8" customFormat="true" ht="25.15" customHeight="true" x14ac:dyDescent="0.2">
      <c r="B413" s="992"/>
      <c r="C413" s="1076" t="s">
        <v>387</v>
      </c>
      <c r="D413" s="1075"/>
      <c r="E413" s="749">
        <v>0.55845311402443054</v>
      </c>
      <c r="F413" s="636"/>
      <c r="G413" s="636"/>
      <c r="H413" s="1076" t="s">
        <v>388</v>
      </c>
      <c r="I413" s="1075"/>
      <c r="J413" s="750">
        <v>0.44620519901792421</v>
      </c>
      <c r="K413" s="636"/>
      <c r="L413" s="636"/>
      <c r="M413" s="1076" t="s">
        <v>384</v>
      </c>
      <c r="N413" s="1075"/>
      <c r="O413" s="751">
        <v>-0.33388868060652582</v>
      </c>
      <c r="P413" s="636"/>
      <c r="Q413" s="636"/>
      <c r="AC413" s="371"/>
      <c r="AD413" s="371"/>
      <c r="AE413" s="371"/>
      <c r="AF413" s="371"/>
      <c r="AG413" s="371"/>
      <c r="AH413" s="371"/>
      <c r="AI413" s="371"/>
      <c r="AJ413" s="371"/>
      <c r="AK413" s="371"/>
      <c r="AL413" s="371"/>
      <c r="AM413" s="371"/>
      <c r="AN413" s="371"/>
      <c r="AO413" s="371"/>
      <c r="AP413" s="371"/>
      <c r="AQ413" s="371"/>
      <c r="AR413" s="371"/>
      <c r="AS413" s="371"/>
      <c r="AT413" s="371"/>
      <c r="AU413" s="371"/>
      <c r="AV413" s="371"/>
      <c r="AW413" s="371"/>
      <c r="AX413" s="371"/>
      <c r="AY413" s="371"/>
      <c r="AZ413" s="371"/>
      <c r="BA413" s="373"/>
      <c r="BB413" s="449"/>
      <c r="BC413" s="373"/>
      <c r="BD413" s="373"/>
      <c r="BE413" s="373"/>
      <c r="BF413" s="373"/>
      <c r="BG413" s="373"/>
      <c r="BH413" s="373"/>
      <c r="BI413" s="373"/>
      <c r="BJ413" s="373"/>
      <c r="BK413" s="373"/>
      <c r="BL413" s="373"/>
      <c r="BM413" s="373"/>
      <c r="BN413" s="373"/>
      <c r="BO413" s="373"/>
      <c r="BP413" s="373"/>
      <c r="BQ413" s="373"/>
      <c r="BR413" s="373"/>
      <c r="BS413" s="373"/>
      <c r="BT413" s="373"/>
      <c r="BU413" s="373"/>
      <c r="BV413" s="373"/>
      <c r="BW413" s="373"/>
      <c r="BX413" s="373"/>
      <c r="BY413" s="373"/>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8" customFormat="true" ht="25.15" customHeight="true" x14ac:dyDescent="0.2">
      <c r="B414" s="992"/>
      <c r="C414" s="1076" t="s">
        <v>213</v>
      </c>
      <c r="D414" s="1075"/>
      <c r="E414" s="749">
        <v>0.4330832202087968</v>
      </c>
      <c r="F414" s="636"/>
      <c r="G414" s="636"/>
      <c r="H414" s="1076" t="s">
        <v>213</v>
      </c>
      <c r="I414" s="1075"/>
      <c r="J414" s="750">
        <v>0.42553006350385247</v>
      </c>
      <c r="K414" s="636"/>
      <c r="L414" s="636"/>
      <c r="M414" s="1076" t="s">
        <v>213</v>
      </c>
      <c r="N414" s="1075"/>
      <c r="O414" s="751">
        <v>0.31757631567962186</v>
      </c>
      <c r="P414" s="636"/>
      <c r="Q414" s="636"/>
      <c r="AC414" s="371"/>
      <c r="AD414" s="371"/>
      <c r="AE414" s="371"/>
      <c r="AF414" s="371"/>
      <c r="AG414" s="371"/>
      <c r="AH414" s="371"/>
      <c r="AI414" s="371"/>
      <c r="AJ414" s="371"/>
      <c r="AK414" s="371"/>
      <c r="AL414" s="371"/>
      <c r="AM414" s="371"/>
      <c r="AN414" s="371"/>
      <c r="AO414" s="371"/>
      <c r="AP414" s="371"/>
      <c r="AQ414" s="371"/>
      <c r="AR414" s="371"/>
      <c r="AS414" s="371"/>
      <c r="AT414" s="371"/>
      <c r="AU414" s="371"/>
      <c r="AV414" s="371"/>
      <c r="AW414" s="371"/>
      <c r="AX414" s="371"/>
      <c r="AY414" s="371"/>
      <c r="AZ414" s="371"/>
      <c r="BA414" s="373"/>
      <c r="BB414" s="449"/>
      <c r="BC414" s="373"/>
      <c r="BD414" s="373"/>
      <c r="BE414" s="373"/>
      <c r="BF414" s="373"/>
      <c r="BG414" s="373"/>
      <c r="BH414" s="373"/>
      <c r="BI414" s="373"/>
      <c r="BJ414" s="373"/>
      <c r="BK414" s="373"/>
      <c r="BL414" s="373"/>
      <c r="BM414" s="373"/>
      <c r="BN414" s="373"/>
      <c r="BO414" s="373"/>
      <c r="BP414" s="373"/>
      <c r="BQ414" s="373"/>
      <c r="BR414" s="373"/>
      <c r="BS414" s="373"/>
      <c r="BT414" s="373"/>
      <c r="BU414" s="373"/>
      <c r="BV414" s="373"/>
      <c r="BW414" s="373"/>
      <c r="BX414" s="373"/>
      <c r="BY414" s="373"/>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8" customFormat="true" ht="25.15" customHeight="true" x14ac:dyDescent="0.2">
      <c r="B415" s="992"/>
      <c r="C415" s="1076" t="s">
        <v>389</v>
      </c>
      <c r="D415" s="1075"/>
      <c r="E415" s="749">
        <v>0.41919618543936554</v>
      </c>
      <c r="F415" s="636"/>
      <c r="G415" s="636"/>
      <c r="H415" s="1076" t="s">
        <v>218</v>
      </c>
      <c r="I415" s="1075"/>
      <c r="J415" s="750">
        <v>0.37725694447289215</v>
      </c>
      <c r="K415" s="636"/>
      <c r="L415" s="636"/>
      <c r="M415" s="1076" t="s">
        <v>388</v>
      </c>
      <c r="N415" s="1075"/>
      <c r="O415" s="751">
        <v>0.31091216922499215</v>
      </c>
      <c r="P415" s="636"/>
      <c r="Q415" s="636"/>
      <c r="AC415" s="371"/>
      <c r="AD415" s="371"/>
      <c r="AE415" s="371"/>
      <c r="AF415" s="371"/>
      <c r="AG415" s="371"/>
      <c r="AH415" s="371"/>
      <c r="AI415" s="371"/>
      <c r="AJ415" s="371"/>
      <c r="AK415" s="371"/>
      <c r="AL415" s="371"/>
      <c r="AM415" s="371"/>
      <c r="AN415" s="371"/>
      <c r="AO415" s="371"/>
      <c r="AP415" s="371"/>
      <c r="AQ415" s="371"/>
      <c r="AR415" s="371"/>
      <c r="AS415" s="371"/>
      <c r="AT415" s="371"/>
      <c r="AU415" s="371"/>
      <c r="AV415" s="371"/>
      <c r="AW415" s="371"/>
      <c r="AX415" s="371"/>
      <c r="AY415" s="371"/>
      <c r="AZ415" s="371"/>
      <c r="BA415" s="373"/>
      <c r="BB415" s="449"/>
      <c r="BC415" s="373"/>
      <c r="BD415" s="373"/>
      <c r="BE415" s="373"/>
      <c r="BF415" s="373"/>
      <c r="BG415" s="373"/>
      <c r="BH415" s="373"/>
      <c r="BI415" s="373"/>
      <c r="BJ415" s="373"/>
      <c r="BK415" s="373"/>
      <c r="BL415" s="373"/>
      <c r="BM415" s="373"/>
      <c r="BN415" s="373"/>
      <c r="BO415" s="373"/>
      <c r="BP415" s="373"/>
      <c r="BQ415" s="373"/>
      <c r="BR415" s="373"/>
      <c r="BS415" s="373"/>
      <c r="BT415" s="373"/>
      <c r="BU415" s="373"/>
      <c r="BV415" s="373"/>
      <c r="BW415" s="373"/>
      <c r="BX415" s="373"/>
      <c r="BY415" s="373"/>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8" customFormat="true" ht="25.15" customHeight="true" x14ac:dyDescent="0.2">
      <c r="B416" s="992"/>
      <c r="C416" s="1076" t="s">
        <v>390</v>
      </c>
      <c r="D416" s="1075"/>
      <c r="E416" s="749">
        <v>0.37341324169394752</v>
      </c>
      <c r="F416" s="636"/>
      <c r="G416" s="636"/>
      <c r="H416" s="1076" t="s">
        <v>389</v>
      </c>
      <c r="I416" s="1075"/>
      <c r="J416" s="750">
        <v>0.36336586862294956</v>
      </c>
      <c r="K416" s="636"/>
      <c r="L416" s="636"/>
      <c r="M416" s="1076" t="s">
        <v>391</v>
      </c>
      <c r="N416" s="1075"/>
      <c r="O416" s="751">
        <v>0.23197334837875969</v>
      </c>
      <c r="P416" s="636"/>
      <c r="Q416" s="636"/>
      <c r="AC416" s="371"/>
      <c r="AD416" s="371"/>
      <c r="AE416" s="371"/>
      <c r="AF416" s="371"/>
      <c r="AG416" s="371"/>
      <c r="AH416" s="371"/>
      <c r="AI416" s="371"/>
      <c r="AJ416" s="371"/>
      <c r="AK416" s="371"/>
      <c r="AL416" s="371"/>
      <c r="AM416" s="371"/>
      <c r="AN416" s="371"/>
      <c r="AO416" s="371"/>
      <c r="AP416" s="371"/>
      <c r="AQ416" s="371"/>
      <c r="AR416" s="371"/>
      <c r="AS416" s="371"/>
      <c r="AT416" s="371"/>
      <c r="AU416" s="371"/>
      <c r="AV416" s="371"/>
      <c r="AW416" s="371"/>
      <c r="AX416" s="371"/>
      <c r="AY416" s="371"/>
      <c r="AZ416" s="371"/>
      <c r="BA416" s="373"/>
      <c r="BB416" s="449"/>
      <c r="BC416" s="373"/>
      <c r="BD416" s="373"/>
      <c r="BE416" s="373"/>
      <c r="BF416" s="373"/>
      <c r="BG416" s="373"/>
      <c r="BH416" s="373"/>
      <c r="BI416" s="373"/>
      <c r="BJ416" s="373"/>
      <c r="BK416" s="373"/>
      <c r="BL416" s="373"/>
      <c r="BM416" s="373"/>
      <c r="BN416" s="373"/>
      <c r="BO416" s="373"/>
      <c r="BP416" s="373"/>
      <c r="BQ416" s="373"/>
      <c r="BR416" s="373"/>
      <c r="BS416" s="373"/>
      <c r="BT416" s="373"/>
      <c r="BU416" s="373"/>
      <c r="BV416" s="373"/>
      <c r="BW416" s="373"/>
      <c r="BX416" s="373"/>
      <c r="BY416" s="373"/>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8" customFormat="true" ht="25.15" customHeight="true" x14ac:dyDescent="0.2">
      <c r="B417" s="992"/>
      <c r="C417" s="1076" t="s">
        <v>392</v>
      </c>
      <c r="D417" s="1075"/>
      <c r="E417" s="749">
        <v>0.36801155187919066</v>
      </c>
      <c r="F417" s="636"/>
      <c r="G417" s="636"/>
      <c r="H417" s="1076" t="s">
        <v>390</v>
      </c>
      <c r="I417" s="1075"/>
      <c r="J417" s="750">
        <v>0.36038540295498428</v>
      </c>
      <c r="K417" s="636"/>
      <c r="L417" s="636"/>
      <c r="M417" s="1076" t="s">
        <v>393</v>
      </c>
      <c r="N417" s="1075"/>
      <c r="O417" s="751">
        <v>0.22419855415327555</v>
      </c>
      <c r="P417" s="636"/>
      <c r="Q417" s="636"/>
      <c r="AC417" s="371"/>
      <c r="AD417" s="371"/>
      <c r="AE417" s="371"/>
      <c r="AF417" s="371"/>
      <c r="AG417" s="371"/>
      <c r="AH417" s="371"/>
      <c r="AI417" s="371"/>
      <c r="AJ417" s="371"/>
      <c r="AK417" s="371"/>
      <c r="AL417" s="371"/>
      <c r="AM417" s="371"/>
      <c r="AN417" s="371"/>
      <c r="AO417" s="371"/>
      <c r="AP417" s="371"/>
      <c r="AQ417" s="371"/>
      <c r="AR417" s="371"/>
      <c r="AS417" s="371"/>
      <c r="AT417" s="371"/>
      <c r="AU417" s="371"/>
      <c r="AV417" s="371"/>
      <c r="AW417" s="371"/>
      <c r="AX417" s="371"/>
      <c r="AY417" s="371"/>
      <c r="AZ417" s="371"/>
      <c r="BA417" s="373"/>
      <c r="BB417" s="449"/>
      <c r="BC417" s="373"/>
      <c r="BD417" s="373"/>
      <c r="BE417" s="373"/>
      <c r="BF417" s="373"/>
      <c r="BG417" s="373"/>
      <c r="BH417" s="373"/>
      <c r="BI417" s="373"/>
      <c r="BJ417" s="373"/>
      <c r="BK417" s="373"/>
      <c r="BL417" s="373"/>
      <c r="BM417" s="373"/>
      <c r="BN417" s="373"/>
      <c r="BO417" s="373"/>
      <c r="BP417" s="373"/>
      <c r="BQ417" s="373"/>
      <c r="BR417" s="373"/>
      <c r="BS417" s="373"/>
      <c r="BT417" s="373"/>
      <c r="BU417" s="373"/>
      <c r="BV417" s="373"/>
      <c r="BW417" s="373"/>
      <c r="BX417" s="373"/>
      <c r="BY417" s="373"/>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8" customFormat="true" ht="25.15" customHeight="true" x14ac:dyDescent="0.2">
      <c r="B418" s="992"/>
      <c r="C418" s="1076" t="s">
        <v>218</v>
      </c>
      <c r="D418" s="1075"/>
      <c r="E418" s="749">
        <v>0.30000897734292542</v>
      </c>
      <c r="F418" s="636"/>
      <c r="G418" s="636"/>
      <c r="H418" s="1076" t="s">
        <v>394</v>
      </c>
      <c r="I418" s="1075"/>
      <c r="J418" s="750">
        <v>-0.35459775099303631</v>
      </c>
      <c r="K418" s="636"/>
      <c r="L418" s="636"/>
      <c r="M418" s="1076" t="s">
        <v>394</v>
      </c>
      <c r="N418" s="1075"/>
      <c r="O418" s="751">
        <v>-0.21331841337787472</v>
      </c>
      <c r="P418" s="636"/>
      <c r="Q418" s="636"/>
      <c r="AC418" s="371"/>
      <c r="AD418" s="371"/>
      <c r="AE418" s="371"/>
      <c r="AF418" s="371"/>
      <c r="AG418" s="371"/>
      <c r="AH418" s="371"/>
      <c r="AI418" s="371"/>
      <c r="AJ418" s="371"/>
      <c r="AK418" s="371"/>
      <c r="AL418" s="371"/>
      <c r="AM418" s="371"/>
      <c r="AN418" s="371"/>
      <c r="AO418" s="371"/>
      <c r="AP418" s="371"/>
      <c r="AQ418" s="371"/>
      <c r="AR418" s="371"/>
      <c r="AS418" s="371"/>
      <c r="AT418" s="371"/>
      <c r="AU418" s="371"/>
      <c r="AV418" s="371"/>
      <c r="AW418" s="371"/>
      <c r="AX418" s="371"/>
      <c r="AY418" s="371"/>
      <c r="AZ418" s="371"/>
      <c r="BA418" s="373"/>
      <c r="BB418" s="449"/>
      <c r="BC418" s="373"/>
      <c r="BD418" s="373"/>
      <c r="BE418" s="373"/>
      <c r="BF418" s="373"/>
      <c r="BG418" s="373"/>
      <c r="BH418" s="373"/>
      <c r="BI418" s="373"/>
      <c r="BJ418" s="373"/>
      <c r="BK418" s="373"/>
      <c r="BL418" s="373"/>
      <c r="BM418" s="373"/>
      <c r="BN418" s="373"/>
      <c r="BO418" s="373"/>
      <c r="BP418" s="373"/>
      <c r="BQ418" s="373"/>
      <c r="BR418" s="373"/>
      <c r="BS418" s="373"/>
      <c r="BT418" s="373"/>
      <c r="BU418" s="373"/>
      <c r="BV418" s="373"/>
      <c r="BW418" s="373"/>
      <c r="BX418" s="373"/>
      <c r="BY418" s="373"/>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8" customFormat="true" ht="25.15" customHeight="true" x14ac:dyDescent="0.2">
      <c r="B419" s="992"/>
      <c r="C419" s="1076" t="s">
        <v>394</v>
      </c>
      <c r="D419" s="1075"/>
      <c r="E419" s="749">
        <v>-0.28992837889327394</v>
      </c>
      <c r="F419" s="636"/>
      <c r="G419" s="636"/>
      <c r="H419" s="1076" t="s">
        <v>392</v>
      </c>
      <c r="I419" s="1075"/>
      <c r="J419" s="750">
        <v>0.34397668722514296</v>
      </c>
      <c r="K419" s="636"/>
      <c r="L419" s="636"/>
      <c r="M419" s="1076" t="s">
        <v>219</v>
      </c>
      <c r="N419" s="1075"/>
      <c r="O419" s="751">
        <v>0.20953486965219389</v>
      </c>
      <c r="P419" s="636"/>
      <c r="Q419" s="636"/>
      <c r="AC419" s="371"/>
      <c r="AD419" s="371"/>
      <c r="AE419" s="371"/>
      <c r="AF419" s="371"/>
      <c r="AG419" s="371"/>
      <c r="AH419" s="371"/>
      <c r="AI419" s="371"/>
      <c r="AJ419" s="371"/>
      <c r="AK419" s="371"/>
      <c r="AL419" s="371"/>
      <c r="AM419" s="371"/>
      <c r="AN419" s="371"/>
      <c r="AO419" s="371"/>
      <c r="AP419" s="371"/>
      <c r="AQ419" s="371"/>
      <c r="AR419" s="371"/>
      <c r="AS419" s="371"/>
      <c r="AT419" s="371"/>
      <c r="AU419" s="371"/>
      <c r="AV419" s="371"/>
      <c r="AW419" s="371"/>
      <c r="AX419" s="371"/>
      <c r="AY419" s="371"/>
      <c r="AZ419" s="371"/>
      <c r="BA419" s="373"/>
      <c r="BB419" s="449"/>
      <c r="BC419" s="373"/>
      <c r="BD419" s="373"/>
      <c r="BE419" s="373"/>
      <c r="BF419" s="373"/>
      <c r="BG419" s="373"/>
      <c r="BH419" s="373"/>
      <c r="BI419" s="373"/>
      <c r="BJ419" s="373"/>
      <c r="BK419" s="373"/>
      <c r="BL419" s="373"/>
      <c r="BM419" s="373"/>
      <c r="BN419" s="373"/>
      <c r="BO419" s="373"/>
      <c r="BP419" s="373"/>
      <c r="BQ419" s="373"/>
      <c r="BR419" s="373"/>
      <c r="BS419" s="373"/>
      <c r="BT419" s="373"/>
      <c r="BU419" s="373"/>
      <c r="BV419" s="373"/>
      <c r="BW419" s="373"/>
      <c r="BX419" s="373"/>
      <c r="BY419" s="373"/>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8" customFormat="true" ht="25.15" customHeight="true" x14ac:dyDescent="0.2">
      <c r="B420" s="992"/>
      <c r="C420" s="1076" t="s">
        <v>395</v>
      </c>
      <c r="D420" s="1075"/>
      <c r="E420" s="749">
        <v>0.28618005342194036</v>
      </c>
      <c r="F420" s="636"/>
      <c r="G420" s="636"/>
      <c r="H420" s="1076" t="s">
        <v>396</v>
      </c>
      <c r="I420" s="1075"/>
      <c r="J420" s="750">
        <v>0.29410952936195017</v>
      </c>
      <c r="K420" s="636"/>
      <c r="L420" s="636"/>
      <c r="M420" s="1076" t="s">
        <v>218</v>
      </c>
      <c r="N420" s="1075"/>
      <c r="O420" s="751">
        <v>0.20190516396475833</v>
      </c>
      <c r="P420" s="636"/>
      <c r="Q420" s="636"/>
      <c r="AC420" s="371"/>
      <c r="AD420" s="371"/>
      <c r="AE420" s="371"/>
      <c r="AF420" s="371"/>
      <c r="AG420" s="371"/>
      <c r="AH420" s="371"/>
      <c r="AI420" s="371"/>
      <c r="AJ420" s="371"/>
      <c r="AK420" s="371"/>
      <c r="AL420" s="371"/>
      <c r="AM420" s="371"/>
      <c r="AN420" s="371"/>
      <c r="AO420" s="371"/>
      <c r="AP420" s="371"/>
      <c r="AQ420" s="371"/>
      <c r="AR420" s="371"/>
      <c r="AS420" s="371"/>
      <c r="AT420" s="371"/>
      <c r="AU420" s="371"/>
      <c r="AV420" s="371"/>
      <c r="AW420" s="371"/>
      <c r="AX420" s="371"/>
      <c r="AY420" s="371"/>
      <c r="AZ420" s="371"/>
      <c r="BA420" s="373"/>
      <c r="BB420" s="449"/>
      <c r="BC420" s="373"/>
      <c r="BD420" s="373"/>
      <c r="BE420" s="373"/>
      <c r="BF420" s="373"/>
      <c r="BG420" s="373"/>
      <c r="BH420" s="373"/>
      <c r="BI420" s="373"/>
      <c r="BJ420" s="373"/>
      <c r="BK420" s="373"/>
      <c r="BL420" s="373"/>
      <c r="BM420" s="373"/>
      <c r="BN420" s="373"/>
      <c r="BO420" s="373"/>
      <c r="BP420" s="373"/>
      <c r="BQ420" s="373"/>
      <c r="BR420" s="373"/>
      <c r="BS420" s="373"/>
      <c r="BT420" s="373"/>
      <c r="BU420" s="373"/>
      <c r="BV420" s="373"/>
      <c r="BW420" s="373"/>
      <c r="BX420" s="373"/>
      <c r="BY420" s="373"/>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8" customFormat="true" ht="25.15" customHeight="true" x14ac:dyDescent="0.2">
      <c r="B421" s="992"/>
      <c r="C421" s="1076" t="s">
        <v>396</v>
      </c>
      <c r="D421" s="1075"/>
      <c r="E421" s="749">
        <v>0.27294785995518134</v>
      </c>
      <c r="F421" s="636"/>
      <c r="G421" s="636"/>
      <c r="H421" s="1076" t="s">
        <v>397</v>
      </c>
      <c r="I421" s="1075"/>
      <c r="J421" s="750">
        <v>-0.27856937664837506</v>
      </c>
      <c r="K421" s="636"/>
      <c r="L421" s="636"/>
      <c r="M421" s="1076" t="s">
        <v>398</v>
      </c>
      <c r="N421" s="1075"/>
      <c r="O421" s="751">
        <v>0.19334490854580524</v>
      </c>
      <c r="P421" s="636"/>
      <c r="Q421" s="636"/>
      <c r="AC421" s="371"/>
      <c r="AD421" s="371"/>
      <c r="AE421" s="371"/>
      <c r="AF421" s="371"/>
      <c r="AG421" s="371"/>
      <c r="AH421" s="371"/>
      <c r="AI421" s="371"/>
      <c r="AJ421" s="371"/>
      <c r="AK421" s="371"/>
      <c r="AL421" s="371"/>
      <c r="AM421" s="371"/>
      <c r="AN421" s="371"/>
      <c r="AO421" s="371"/>
      <c r="AP421" s="371"/>
      <c r="AQ421" s="371"/>
      <c r="AR421" s="371"/>
      <c r="AS421" s="371"/>
      <c r="AT421" s="371"/>
      <c r="AU421" s="371"/>
      <c r="AV421" s="371"/>
      <c r="AW421" s="371"/>
      <c r="AX421" s="371"/>
      <c r="AY421" s="371"/>
      <c r="AZ421" s="371"/>
      <c r="BA421" s="373"/>
      <c r="BB421" s="449"/>
      <c r="BC421" s="373"/>
      <c r="BD421" s="373"/>
      <c r="BE421" s="373"/>
      <c r="BF421" s="373"/>
      <c r="BG421" s="373"/>
      <c r="BH421" s="373"/>
      <c r="BI421" s="373"/>
      <c r="BJ421" s="373"/>
      <c r="BK421" s="373"/>
      <c r="BL421" s="373"/>
      <c r="BM421" s="373"/>
      <c r="BN421" s="373"/>
      <c r="BO421" s="373"/>
      <c r="BP421" s="373"/>
      <c r="BQ421" s="373"/>
      <c r="BR421" s="373"/>
      <c r="BS421" s="373"/>
      <c r="BT421" s="373"/>
      <c r="BU421" s="373"/>
      <c r="BV421" s="373"/>
      <c r="BW421" s="373"/>
      <c r="BX421" s="373"/>
      <c r="BY421" s="373"/>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8" customFormat="true" ht="25.15" customHeight="true" x14ac:dyDescent="0.2">
      <c r="B422" s="992"/>
      <c r="C422" s="1076" t="s">
        <v>399</v>
      </c>
      <c r="D422" s="1075"/>
      <c r="E422" s="749">
        <v>0.27071857703549046</v>
      </c>
      <c r="F422" s="636"/>
      <c r="G422" s="636"/>
      <c r="H422" s="1076" t="s">
        <v>395</v>
      </c>
      <c r="I422" s="1075"/>
      <c r="J422" s="750">
        <v>0.27729719712065276</v>
      </c>
      <c r="K422" s="636"/>
      <c r="L422" s="636"/>
      <c r="M422" s="1076" t="s">
        <v>400</v>
      </c>
      <c r="N422" s="1075"/>
      <c r="O422" s="751">
        <v>0.19249505818103899</v>
      </c>
      <c r="P422" s="636"/>
      <c r="Q422" s="636"/>
      <c r="AC422" s="371"/>
      <c r="AD422" s="371"/>
      <c r="AE422" s="371"/>
      <c r="AF422" s="371"/>
      <c r="AG422" s="371"/>
      <c r="AH422" s="371"/>
      <c r="AI422" s="371"/>
      <c r="AJ422" s="371"/>
      <c r="AK422" s="371"/>
      <c r="AL422" s="371"/>
      <c r="AM422" s="371"/>
      <c r="AN422" s="371"/>
      <c r="AO422" s="371"/>
      <c r="AP422" s="371"/>
      <c r="AQ422" s="371"/>
      <c r="AR422" s="371"/>
      <c r="AS422" s="371"/>
      <c r="AT422" s="371"/>
      <c r="AU422" s="371"/>
      <c r="AV422" s="371"/>
      <c r="AW422" s="371"/>
      <c r="AX422" s="371"/>
      <c r="AY422" s="371"/>
      <c r="AZ422" s="371"/>
      <c r="BA422" s="373"/>
      <c r="BB422" s="449"/>
      <c r="BC422" s="373"/>
      <c r="BD422" s="373"/>
      <c r="BE422" s="373"/>
      <c r="BF422" s="373"/>
      <c r="BG422" s="373"/>
      <c r="BH422" s="373"/>
      <c r="BI422" s="373"/>
      <c r="BJ422" s="373"/>
      <c r="BK422" s="373"/>
      <c r="BL422" s="373"/>
      <c r="BM422" s="373"/>
      <c r="BN422" s="373"/>
      <c r="BO422" s="373"/>
      <c r="BP422" s="373"/>
      <c r="BQ422" s="373"/>
      <c r="BR422" s="373"/>
      <c r="BS422" s="373"/>
      <c r="BT422" s="373"/>
      <c r="BU422" s="373"/>
      <c r="BV422" s="373"/>
      <c r="BW422" s="373"/>
      <c r="BX422" s="373"/>
      <c r="BY422" s="373"/>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8" customFormat="true" ht="25.15" customHeight="true" x14ac:dyDescent="0.2">
      <c r="B423" s="992"/>
      <c r="C423" s="1076" t="s">
        <v>401</v>
      </c>
      <c r="D423" s="1075"/>
      <c r="E423" s="749">
        <v>0.25611539265478539</v>
      </c>
      <c r="F423" s="636"/>
      <c r="G423" s="636"/>
      <c r="H423" s="1076" t="s">
        <v>400</v>
      </c>
      <c r="I423" s="1075"/>
      <c r="J423" s="750">
        <v>0.27537230356120418</v>
      </c>
      <c r="K423" s="636"/>
      <c r="L423" s="636"/>
      <c r="M423" s="1076" t="s">
        <v>402</v>
      </c>
      <c r="N423" s="1075"/>
      <c r="O423" s="751">
        <v>-0.18579105041307656</v>
      </c>
      <c r="P423" s="636"/>
      <c r="Q423" s="636"/>
      <c r="AC423" s="371"/>
      <c r="AD423" s="371"/>
      <c r="AE423" s="371"/>
      <c r="AF423" s="371"/>
      <c r="AG423" s="371"/>
      <c r="AH423" s="371"/>
      <c r="AI423" s="371"/>
      <c r="AJ423" s="371"/>
      <c r="AK423" s="371"/>
      <c r="AL423" s="371"/>
      <c r="AM423" s="371"/>
      <c r="AN423" s="371"/>
      <c r="AO423" s="371"/>
      <c r="AP423" s="371"/>
      <c r="AQ423" s="371"/>
      <c r="AR423" s="371"/>
      <c r="AS423" s="371"/>
      <c r="AT423" s="371"/>
      <c r="AU423" s="371"/>
      <c r="AV423" s="371"/>
      <c r="AW423" s="371"/>
      <c r="AX423" s="371"/>
      <c r="AY423" s="371"/>
      <c r="AZ423" s="371"/>
      <c r="BA423" s="373"/>
      <c r="BB423" s="449"/>
      <c r="BC423" s="373"/>
      <c r="BD423" s="373"/>
      <c r="BE423" s="373"/>
      <c r="BF423" s="373"/>
      <c r="BG423" s="373"/>
      <c r="BH423" s="373"/>
      <c r="BI423" s="373"/>
      <c r="BJ423" s="373"/>
      <c r="BK423" s="373"/>
      <c r="BL423" s="373"/>
      <c r="BM423" s="373"/>
      <c r="BN423" s="373"/>
      <c r="BO423" s="373"/>
      <c r="BP423" s="373"/>
      <c r="BQ423" s="373"/>
      <c r="BR423" s="373"/>
      <c r="BS423" s="373"/>
      <c r="BT423" s="373"/>
      <c r="BU423" s="373"/>
      <c r="BV423" s="373"/>
      <c r="BW423" s="373"/>
      <c r="BX423" s="373"/>
      <c r="BY423" s="373"/>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8" customFormat="true" ht="25.15" customHeight="true" x14ac:dyDescent="0.2">
      <c r="B424" s="992"/>
      <c r="C424" s="1076" t="s">
        <v>400</v>
      </c>
      <c r="D424" s="1075"/>
      <c r="E424" s="749">
        <v>0.23336924016623981</v>
      </c>
      <c r="F424" s="636"/>
      <c r="G424" s="636"/>
      <c r="H424" s="1076" t="s">
        <v>399</v>
      </c>
      <c r="I424" s="1075"/>
      <c r="J424" s="750">
        <v>0.24674953019385673</v>
      </c>
      <c r="K424" s="636"/>
      <c r="L424" s="636"/>
      <c r="M424" s="1076" t="s">
        <v>396</v>
      </c>
      <c r="N424" s="1075"/>
      <c r="O424" s="751">
        <v>0.17491733156396475</v>
      </c>
      <c r="P424" s="636"/>
      <c r="Q424" s="636"/>
      <c r="AC424" s="371"/>
      <c r="AD424" s="371"/>
      <c r="AE424" s="371"/>
      <c r="AF424" s="371"/>
      <c r="AG424" s="371"/>
      <c r="AH424" s="371"/>
      <c r="AI424" s="371"/>
      <c r="AJ424" s="371"/>
      <c r="AK424" s="371"/>
      <c r="AL424" s="371"/>
      <c r="AM424" s="371"/>
      <c r="AN424" s="371"/>
      <c r="AO424" s="371"/>
      <c r="AP424" s="371"/>
      <c r="AQ424" s="371"/>
      <c r="AR424" s="371"/>
      <c r="AS424" s="371"/>
      <c r="AT424" s="371"/>
      <c r="AU424" s="371"/>
      <c r="AV424" s="371"/>
      <c r="AW424" s="371"/>
      <c r="AX424" s="371"/>
      <c r="AY424" s="371"/>
      <c r="AZ424" s="371"/>
      <c r="BA424" s="373"/>
      <c r="BB424" s="449"/>
      <c r="BC424" s="373"/>
      <c r="BD424" s="373"/>
      <c r="BE424" s="373"/>
      <c r="BF424" s="373"/>
      <c r="BG424" s="373"/>
      <c r="BH424" s="373"/>
      <c r="BI424" s="373"/>
      <c r="BJ424" s="373"/>
      <c r="BK424" s="373"/>
      <c r="BL424" s="373"/>
      <c r="BM424" s="373"/>
      <c r="BN424" s="373"/>
      <c r="BO424" s="373"/>
      <c r="BP424" s="373"/>
      <c r="BQ424" s="373"/>
      <c r="BR424" s="373"/>
      <c r="BS424" s="373"/>
      <c r="BT424" s="373"/>
      <c r="BU424" s="373"/>
      <c r="BV424" s="373"/>
      <c r="BW424" s="373"/>
      <c r="BX424" s="373"/>
      <c r="BY424" s="373"/>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8" customFormat="true" ht="25.15" customHeight="true" x14ac:dyDescent="0.2">
      <c r="B425" s="992"/>
      <c r="C425" s="1076" t="s">
        <v>402</v>
      </c>
      <c r="D425" s="1075"/>
      <c r="E425" s="749">
        <v>-0.22868697228988291</v>
      </c>
      <c r="F425" s="636"/>
      <c r="G425" s="636"/>
      <c r="H425" s="1076" t="s">
        <v>401</v>
      </c>
      <c r="I425" s="1075"/>
      <c r="J425" s="750">
        <v>0.24519643156107368</v>
      </c>
      <c r="K425" s="636"/>
      <c r="L425" s="636"/>
      <c r="M425" s="1076" t="s">
        <v>399</v>
      </c>
      <c r="N425" s="1075"/>
      <c r="O425" s="751">
        <v>0.15799053524793991</v>
      </c>
      <c r="P425" s="636"/>
      <c r="Q425" s="636"/>
      <c r="AC425" s="371"/>
      <c r="AD425" s="371"/>
      <c r="AE425" s="371"/>
      <c r="AF425" s="371"/>
      <c r="AG425" s="371"/>
      <c r="AH425" s="371"/>
      <c r="AI425" s="371"/>
      <c r="AJ425" s="371"/>
      <c r="AK425" s="371"/>
      <c r="AL425" s="371"/>
      <c r="AM425" s="371"/>
      <c r="AN425" s="371"/>
      <c r="AO425" s="371"/>
      <c r="AP425" s="371"/>
      <c r="AQ425" s="371"/>
      <c r="AR425" s="371"/>
      <c r="AS425" s="371"/>
      <c r="AT425" s="371"/>
      <c r="AU425" s="371"/>
      <c r="AV425" s="371"/>
      <c r="AW425" s="371"/>
      <c r="AX425" s="371"/>
      <c r="AY425" s="371"/>
      <c r="AZ425" s="371"/>
      <c r="BA425" s="373"/>
      <c r="BB425" s="449"/>
      <c r="BC425" s="373"/>
      <c r="BD425" s="373"/>
      <c r="BE425" s="373"/>
      <c r="BF425" s="373"/>
      <c r="BG425" s="373"/>
      <c r="BH425" s="373"/>
      <c r="BI425" s="373"/>
      <c r="BJ425" s="373"/>
      <c r="BK425" s="373"/>
      <c r="BL425" s="373"/>
      <c r="BM425" s="373"/>
      <c r="BN425" s="373"/>
      <c r="BO425" s="373"/>
      <c r="BP425" s="373"/>
      <c r="BQ425" s="373"/>
      <c r="BR425" s="373"/>
      <c r="BS425" s="373"/>
      <c r="BT425" s="373"/>
      <c r="BU425" s="373"/>
      <c r="BV425" s="373"/>
      <c r="BW425" s="373"/>
      <c r="BX425" s="373"/>
      <c r="BY425" s="373"/>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8" customFormat="true" ht="25.15" customHeight="true" x14ac:dyDescent="0.2">
      <c r="B426" s="992"/>
      <c r="C426" s="1076" t="s">
        <v>219</v>
      </c>
      <c r="D426" s="1075"/>
      <c r="E426" s="749">
        <v>0.21388626178628894</v>
      </c>
      <c r="F426" s="636"/>
      <c r="G426" s="636"/>
      <c r="H426" s="1076" t="s">
        <v>402</v>
      </c>
      <c r="I426" s="1075"/>
      <c r="J426" s="750">
        <v>-0.20897442934241164</v>
      </c>
      <c r="K426" s="636"/>
      <c r="L426" s="636"/>
      <c r="M426" s="1076" t="s">
        <v>401</v>
      </c>
      <c r="N426" s="1075"/>
      <c r="O426" s="751">
        <v>0.15445354694804517</v>
      </c>
      <c r="P426" s="636"/>
      <c r="Q426" s="636"/>
      <c r="AC426" s="371"/>
      <c r="AD426" s="371"/>
      <c r="AE426" s="371"/>
      <c r="AF426" s="371"/>
      <c r="AG426" s="371"/>
      <c r="AH426" s="371"/>
      <c r="AI426" s="371"/>
      <c r="AJ426" s="371"/>
      <c r="AK426" s="371"/>
      <c r="AL426" s="371"/>
      <c r="AM426" s="371"/>
      <c r="AN426" s="371"/>
      <c r="AO426" s="371"/>
      <c r="AP426" s="371"/>
      <c r="AQ426" s="371"/>
      <c r="AR426" s="371"/>
      <c r="AS426" s="371"/>
      <c r="AT426" s="371"/>
      <c r="AU426" s="371"/>
      <c r="AV426" s="371"/>
      <c r="AW426" s="371"/>
      <c r="AX426" s="371"/>
      <c r="AY426" s="371"/>
      <c r="AZ426" s="371"/>
      <c r="BA426" s="373"/>
      <c r="BB426" s="449"/>
      <c r="BC426" s="373"/>
      <c r="BD426" s="373"/>
      <c r="BE426" s="373"/>
      <c r="BF426" s="373"/>
      <c r="BG426" s="373"/>
      <c r="BH426" s="373"/>
      <c r="BI426" s="373"/>
      <c r="BJ426" s="373"/>
      <c r="BK426" s="373"/>
      <c r="BL426" s="373"/>
      <c r="BM426" s="373"/>
      <c r="BN426" s="373"/>
      <c r="BO426" s="373"/>
      <c r="BP426" s="373"/>
      <c r="BQ426" s="373"/>
      <c r="BR426" s="373"/>
      <c r="BS426" s="373"/>
      <c r="BT426" s="373"/>
      <c r="BU426" s="373"/>
      <c r="BV426" s="373"/>
      <c r="BW426" s="373"/>
      <c r="BX426" s="373"/>
      <c r="BY426" s="373"/>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8" customFormat="true" ht="25.15" customHeight="true" x14ac:dyDescent="0.2">
      <c r="B427" s="992"/>
      <c r="C427" s="1076" t="s">
        <v>403</v>
      </c>
      <c r="D427" s="1075"/>
      <c r="E427" s="749">
        <v>0.19878893424831906</v>
      </c>
      <c r="F427" s="636"/>
      <c r="G427" s="636"/>
      <c r="H427" s="1076" t="s">
        <v>219</v>
      </c>
      <c r="I427" s="1075"/>
      <c r="J427" s="750">
        <v>0.20546595970354489</v>
      </c>
      <c r="K427" s="636"/>
      <c r="L427" s="636"/>
      <c r="M427" s="1076" t="s">
        <v>404</v>
      </c>
      <c r="N427" s="1075"/>
      <c r="O427" s="751">
        <v>0.13848248260641779</v>
      </c>
      <c r="P427" s="636"/>
      <c r="Q427" s="636"/>
      <c r="AC427" s="371"/>
      <c r="AD427" s="371"/>
      <c r="AE427" s="371"/>
      <c r="AF427" s="371"/>
      <c r="AG427" s="371"/>
      <c r="AH427" s="371"/>
      <c r="AI427" s="371"/>
      <c r="AJ427" s="371"/>
      <c r="AK427" s="371"/>
      <c r="AL427" s="371"/>
      <c r="AM427" s="371"/>
      <c r="AN427" s="371"/>
      <c r="AO427" s="371"/>
      <c r="AP427" s="371"/>
      <c r="AQ427" s="371"/>
      <c r="AR427" s="371"/>
      <c r="AS427" s="371"/>
      <c r="AT427" s="371"/>
      <c r="AU427" s="371"/>
      <c r="AV427" s="371"/>
      <c r="AW427" s="371"/>
      <c r="AX427" s="371"/>
      <c r="AY427" s="371"/>
      <c r="AZ427" s="371"/>
      <c r="BA427" s="373"/>
      <c r="BB427" s="449"/>
      <c r="BC427" s="373"/>
      <c r="BD427" s="373"/>
      <c r="BE427" s="373"/>
      <c r="BF427" s="373"/>
      <c r="BG427" s="373"/>
      <c r="BH427" s="373"/>
      <c r="BI427" s="373"/>
      <c r="BJ427" s="373"/>
      <c r="BK427" s="373"/>
      <c r="BL427" s="373"/>
      <c r="BM427" s="373"/>
      <c r="BN427" s="373"/>
      <c r="BO427" s="373"/>
      <c r="BP427" s="373"/>
      <c r="BQ427" s="373"/>
      <c r="BR427" s="373"/>
      <c r="BS427" s="373"/>
      <c r="BT427" s="373"/>
      <c r="BU427" s="373"/>
      <c r="BV427" s="373"/>
      <c r="BW427" s="373"/>
      <c r="BX427" s="373"/>
      <c r="BY427" s="373"/>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8" customFormat="true" ht="25.15" customHeight="true" x14ac:dyDescent="0.2">
      <c r="B428" s="992"/>
      <c r="C428" s="1076" t="s">
        <v>405</v>
      </c>
      <c r="D428" s="1075"/>
      <c r="E428" s="749">
        <v>0.1840124463677521</v>
      </c>
      <c r="F428" s="636"/>
      <c r="G428" s="636"/>
      <c r="H428" s="1076" t="s">
        <v>403</v>
      </c>
      <c r="I428" s="1075"/>
      <c r="J428" s="750">
        <v>0.18308514071480994</v>
      </c>
      <c r="K428" s="636"/>
      <c r="L428" s="636"/>
      <c r="M428" s="1076" t="s">
        <v>406</v>
      </c>
      <c r="N428" s="1075"/>
      <c r="O428" s="751">
        <v>0.13011065123715654</v>
      </c>
      <c r="P428" s="636"/>
      <c r="Q428" s="636"/>
      <c r="AC428" s="371"/>
      <c r="AD428" s="371"/>
      <c r="AE428" s="371"/>
      <c r="AF428" s="371"/>
      <c r="AG428" s="371"/>
      <c r="AH428" s="371"/>
      <c r="AI428" s="371"/>
      <c r="AJ428" s="371"/>
      <c r="AK428" s="371"/>
      <c r="AL428" s="371"/>
      <c r="AM428" s="371"/>
      <c r="AN428" s="371"/>
      <c r="AO428" s="371"/>
      <c r="AP428" s="371"/>
      <c r="AQ428" s="371"/>
      <c r="AR428" s="371"/>
      <c r="AS428" s="371"/>
      <c r="AT428" s="371"/>
      <c r="AU428" s="371"/>
      <c r="AV428" s="371"/>
      <c r="AW428" s="371"/>
      <c r="AX428" s="371"/>
      <c r="AY428" s="371"/>
      <c r="AZ428" s="371"/>
      <c r="BA428" s="373"/>
      <c r="BB428" s="449"/>
      <c r="BC428" s="373"/>
      <c r="BD428" s="373"/>
      <c r="BE428" s="373"/>
      <c r="BF428" s="373"/>
      <c r="BG428" s="373"/>
      <c r="BH428" s="373"/>
      <c r="BI428" s="373"/>
      <c r="BJ428" s="373"/>
      <c r="BK428" s="373"/>
      <c r="BL428" s="373"/>
      <c r="BM428" s="373"/>
      <c r="BN428" s="373"/>
      <c r="BO428" s="373"/>
      <c r="BP428" s="373"/>
      <c r="BQ428" s="373"/>
      <c r="BR428" s="373"/>
      <c r="BS428" s="373"/>
      <c r="BT428" s="373"/>
      <c r="BU428" s="373"/>
      <c r="BV428" s="373"/>
      <c r="BW428" s="373"/>
      <c r="BX428" s="373"/>
      <c r="BY428" s="373"/>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8" customFormat="true" ht="25.15" customHeight="true" x14ac:dyDescent="0.2">
      <c r="B429" s="992"/>
      <c r="C429" s="1076" t="s">
        <v>397</v>
      </c>
      <c r="D429" s="1075"/>
      <c r="E429" s="749">
        <v>-0.17903444131093463</v>
      </c>
      <c r="F429" s="636"/>
      <c r="G429" s="636"/>
      <c r="H429" s="1076" t="s">
        <v>407</v>
      </c>
      <c r="I429" s="1075"/>
      <c r="J429" s="750">
        <v>0.16875936637760455</v>
      </c>
      <c r="K429" s="636"/>
      <c r="L429" s="636"/>
      <c r="M429" s="1076" t="s">
        <v>408</v>
      </c>
      <c r="N429" s="1075"/>
      <c r="O429" s="751">
        <v>-0.12397171364720694</v>
      </c>
      <c r="P429" s="636"/>
      <c r="Q429" s="636"/>
      <c r="AC429" s="371"/>
      <c r="AD429" s="371"/>
      <c r="AE429" s="371"/>
      <c r="AF429" s="371"/>
      <c r="AG429" s="371"/>
      <c r="AH429" s="371"/>
      <c r="AI429" s="371"/>
      <c r="AJ429" s="371"/>
      <c r="AK429" s="371"/>
      <c r="AL429" s="371"/>
      <c r="AM429" s="371"/>
      <c r="AN429" s="371"/>
      <c r="AO429" s="371"/>
      <c r="AP429" s="371"/>
      <c r="AQ429" s="371"/>
      <c r="AR429" s="371"/>
      <c r="AS429" s="371"/>
      <c r="AT429" s="371"/>
      <c r="AU429" s="371"/>
      <c r="AV429" s="371"/>
      <c r="AW429" s="371"/>
      <c r="AX429" s="371"/>
      <c r="AY429" s="371"/>
      <c r="AZ429" s="371"/>
      <c r="BA429" s="373"/>
      <c r="BB429" s="449"/>
      <c r="BC429" s="373"/>
      <c r="BD429" s="373"/>
      <c r="BE429" s="373"/>
      <c r="BF429" s="373"/>
      <c r="BG429" s="373"/>
      <c r="BH429" s="373"/>
      <c r="BI429" s="373"/>
      <c r="BJ429" s="373"/>
      <c r="BK429" s="373"/>
      <c r="BL429" s="373"/>
      <c r="BM429" s="373"/>
      <c r="BN429" s="373"/>
      <c r="BO429" s="373"/>
      <c r="BP429" s="373"/>
      <c r="BQ429" s="373"/>
      <c r="BR429" s="373"/>
      <c r="BS429" s="373"/>
      <c r="BT429" s="373"/>
      <c r="BU429" s="373"/>
      <c r="BV429" s="373"/>
      <c r="BW429" s="373"/>
      <c r="BX429" s="373"/>
      <c r="BY429" s="373"/>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8" customFormat="true" ht="25.15" customHeight="true" x14ac:dyDescent="0.2">
      <c r="B430" s="992"/>
      <c r="C430" s="1076" t="s">
        <v>404</v>
      </c>
      <c r="D430" s="1075"/>
      <c r="E430" s="749">
        <v>0.17267349494023099</v>
      </c>
      <c r="F430" s="636"/>
      <c r="G430" s="636"/>
      <c r="H430" s="1076" t="s">
        <v>404</v>
      </c>
      <c r="I430" s="1075"/>
      <c r="J430" s="750">
        <v>0.16535730696089929</v>
      </c>
      <c r="K430" s="636"/>
      <c r="L430" s="636"/>
      <c r="M430" s="1076" t="s">
        <v>405</v>
      </c>
      <c r="N430" s="1075"/>
      <c r="O430" s="751">
        <v>0.11835975858875135</v>
      </c>
      <c r="P430" s="636"/>
      <c r="Q430" s="636"/>
      <c r="AC430" s="371"/>
      <c r="AD430" s="371"/>
      <c r="AE430" s="371"/>
      <c r="AF430" s="371"/>
      <c r="AG430" s="371"/>
      <c r="AH430" s="371"/>
      <c r="AI430" s="371"/>
      <c r="AJ430" s="371"/>
      <c r="AK430" s="371"/>
      <c r="AL430" s="371"/>
      <c r="AM430" s="371"/>
      <c r="AN430" s="371"/>
      <c r="AO430" s="371"/>
      <c r="AP430" s="371"/>
      <c r="AQ430" s="371"/>
      <c r="AR430" s="371"/>
      <c r="AS430" s="371"/>
      <c r="AT430" s="371"/>
      <c r="AU430" s="371"/>
      <c r="AV430" s="371"/>
      <c r="AW430" s="371"/>
      <c r="AX430" s="371"/>
      <c r="AY430" s="371"/>
      <c r="AZ430" s="371"/>
      <c r="BA430" s="373"/>
      <c r="BB430" s="449"/>
      <c r="BC430" s="373"/>
      <c r="BD430" s="373"/>
      <c r="BE430" s="373"/>
      <c r="BF430" s="373"/>
      <c r="BG430" s="373"/>
      <c r="BH430" s="373"/>
      <c r="BI430" s="373"/>
      <c r="BJ430" s="373"/>
      <c r="BK430" s="373"/>
      <c r="BL430" s="373"/>
      <c r="BM430" s="373"/>
      <c r="BN430" s="373"/>
      <c r="BO430" s="373"/>
      <c r="BP430" s="373"/>
      <c r="BQ430" s="373"/>
      <c r="BR430" s="373"/>
      <c r="BS430" s="373"/>
      <c r="BT430" s="373"/>
      <c r="BU430" s="373"/>
      <c r="BV430" s="373"/>
      <c r="BW430" s="373"/>
      <c r="BX430" s="373"/>
      <c r="BY430" s="373"/>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8" customFormat="true" ht="25.15" customHeight="true" x14ac:dyDescent="0.2">
      <c r="B431" s="992"/>
      <c r="C431" s="1076" t="s">
        <v>224</v>
      </c>
      <c r="D431" s="1075"/>
      <c r="E431" s="749">
        <v>-0.16884389714472911</v>
      </c>
      <c r="F431" s="636"/>
      <c r="G431" s="636"/>
      <c r="H431" s="1076" t="s">
        <v>409</v>
      </c>
      <c r="I431" s="1075"/>
      <c r="J431" s="750">
        <v>-0.1573820429830434</v>
      </c>
      <c r="K431" s="636"/>
      <c r="L431" s="636"/>
      <c r="M431" s="1076" t="s">
        <v>407</v>
      </c>
      <c r="N431" s="1075"/>
      <c r="O431" s="751">
        <v>0.10653979800891344</v>
      </c>
      <c r="P431" s="636"/>
      <c r="Q431" s="636"/>
      <c r="AC431" s="371"/>
      <c r="AD431" s="371"/>
      <c r="AE431" s="371"/>
      <c r="AF431" s="371"/>
      <c r="AG431" s="371"/>
      <c r="AH431" s="371"/>
      <c r="AI431" s="371"/>
      <c r="AJ431" s="371"/>
      <c r="AK431" s="371"/>
      <c r="AL431" s="371"/>
      <c r="AM431" s="371"/>
      <c r="AN431" s="371"/>
      <c r="AO431" s="371"/>
      <c r="AP431" s="371"/>
      <c r="AQ431" s="371"/>
      <c r="AR431" s="371"/>
      <c r="AS431" s="371"/>
      <c r="AT431" s="371"/>
      <c r="AU431" s="371"/>
      <c r="AV431" s="371"/>
      <c r="AW431" s="371"/>
      <c r="AX431" s="371"/>
      <c r="AY431" s="371"/>
      <c r="AZ431" s="371"/>
      <c r="BA431" s="373"/>
      <c r="BB431" s="449"/>
      <c r="BC431" s="373"/>
      <c r="BD431" s="373"/>
      <c r="BE431" s="373"/>
      <c r="BF431" s="373"/>
      <c r="BG431" s="373"/>
      <c r="BH431" s="373"/>
      <c r="BI431" s="373"/>
      <c r="BJ431" s="373"/>
      <c r="BK431" s="373"/>
      <c r="BL431" s="373"/>
      <c r="BM431" s="373"/>
      <c r="BN431" s="373"/>
      <c r="BO431" s="373"/>
      <c r="BP431" s="373"/>
      <c r="BQ431" s="373"/>
      <c r="BR431" s="373"/>
      <c r="BS431" s="373"/>
      <c r="BT431" s="373"/>
      <c r="BU431" s="373"/>
      <c r="BV431" s="373"/>
      <c r="BW431" s="373"/>
      <c r="BX431" s="373"/>
      <c r="BY431" s="373"/>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8" customFormat="true" ht="25.15" customHeight="true" x14ac:dyDescent="0.2">
      <c r="B432" s="992"/>
      <c r="C432" s="1076" t="s">
        <v>408</v>
      </c>
      <c r="D432" s="1075"/>
      <c r="E432" s="749">
        <v>-0.16636732050474407</v>
      </c>
      <c r="F432" s="636"/>
      <c r="G432" s="636"/>
      <c r="H432" s="1076" t="s">
        <v>408</v>
      </c>
      <c r="I432" s="1075"/>
      <c r="J432" s="750">
        <v>-0.13815158229615895</v>
      </c>
      <c r="K432" s="636"/>
      <c r="L432" s="636"/>
      <c r="M432" s="1076" t="s">
        <v>410</v>
      </c>
      <c r="N432" s="1075"/>
      <c r="O432" s="751">
        <v>0.10044237700308556</v>
      </c>
      <c r="P432" s="636"/>
      <c r="Q432" s="636"/>
      <c r="AC432" s="371"/>
      <c r="AD432" s="371"/>
      <c r="AE432" s="371"/>
      <c r="AF432" s="371"/>
      <c r="AG432" s="371"/>
      <c r="AH432" s="371"/>
      <c r="AI432" s="371"/>
      <c r="AJ432" s="371"/>
      <c r="AK432" s="371"/>
      <c r="AL432" s="371"/>
      <c r="AM432" s="371"/>
      <c r="AN432" s="371"/>
      <c r="AO432" s="371"/>
      <c r="AP432" s="371"/>
      <c r="AQ432" s="371"/>
      <c r="AR432" s="371"/>
      <c r="AS432" s="371"/>
      <c r="AT432" s="371"/>
      <c r="AU432" s="371"/>
      <c r="AV432" s="371"/>
      <c r="AW432" s="371"/>
      <c r="AX432" s="371"/>
      <c r="AY432" s="371"/>
      <c r="AZ432" s="371"/>
      <c r="BA432" s="373"/>
      <c r="BB432" s="449"/>
      <c r="BC432" s="373"/>
      <c r="BD432" s="373"/>
      <c r="BE432" s="373"/>
      <c r="BF432" s="373"/>
      <c r="BG432" s="373"/>
      <c r="BH432" s="373"/>
      <c r="BI432" s="373"/>
      <c r="BJ432" s="373"/>
      <c r="BK432" s="373"/>
      <c r="BL432" s="373"/>
      <c r="BM432" s="373"/>
      <c r="BN432" s="373"/>
      <c r="BO432" s="373"/>
      <c r="BP432" s="373"/>
      <c r="BQ432" s="373"/>
      <c r="BR432" s="373"/>
      <c r="BS432" s="373"/>
      <c r="BT432" s="373"/>
      <c r="BU432" s="373"/>
      <c r="BV432" s="373"/>
      <c r="BW432" s="373"/>
      <c r="BX432" s="373"/>
      <c r="BY432" s="373"/>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8" customFormat="true" ht="25.15" customHeight="true" x14ac:dyDescent="0.2">
      <c r="B433" s="992"/>
      <c r="C433" s="1076" t="s">
        <v>409</v>
      </c>
      <c r="D433" s="1075"/>
      <c r="E433" s="749">
        <v>-0.14625745732743331</v>
      </c>
      <c r="F433" s="636"/>
      <c r="G433" s="636"/>
      <c r="H433" s="1076" t="s">
        <v>405</v>
      </c>
      <c r="I433" s="1075"/>
      <c r="J433" s="750">
        <v>0.13507773416382446</v>
      </c>
      <c r="K433" s="636"/>
      <c r="L433" s="636"/>
      <c r="M433" s="1076" t="s">
        <v>411</v>
      </c>
      <c r="N433" s="1075"/>
      <c r="O433" s="751">
        <v>9.4451416649761269E-2</v>
      </c>
      <c r="P433" s="636"/>
      <c r="Q433" s="636"/>
      <c r="AC433" s="371"/>
      <c r="AD433" s="371"/>
      <c r="AE433" s="371"/>
      <c r="AF433" s="371"/>
      <c r="AG433" s="371"/>
      <c r="AH433" s="371"/>
      <c r="AI433" s="371"/>
      <c r="AJ433" s="371"/>
      <c r="AK433" s="371"/>
      <c r="AL433" s="371"/>
      <c r="AM433" s="371"/>
      <c r="AN433" s="371"/>
      <c r="AO433" s="371"/>
      <c r="AP433" s="371"/>
      <c r="AQ433" s="371"/>
      <c r="AR433" s="371"/>
      <c r="AS433" s="371"/>
      <c r="AT433" s="371"/>
      <c r="AU433" s="371"/>
      <c r="AV433" s="371"/>
      <c r="AW433" s="371"/>
      <c r="AX433" s="371"/>
      <c r="AY433" s="371"/>
      <c r="AZ433" s="371"/>
      <c r="BA433" s="373"/>
      <c r="BB433" s="449"/>
      <c r="BC433" s="373"/>
      <c r="BD433" s="373"/>
      <c r="BE433" s="373"/>
      <c r="BF433" s="373"/>
      <c r="BG433" s="373"/>
      <c r="BH433" s="373"/>
      <c r="BI433" s="373"/>
      <c r="BJ433" s="373"/>
      <c r="BK433" s="373"/>
      <c r="BL433" s="373"/>
      <c r="BM433" s="373"/>
      <c r="BN433" s="373"/>
      <c r="BO433" s="373"/>
      <c r="BP433" s="373"/>
      <c r="BQ433" s="373"/>
      <c r="BR433" s="373"/>
      <c r="BS433" s="373"/>
      <c r="BT433" s="373"/>
      <c r="BU433" s="373"/>
      <c r="BV433" s="373"/>
      <c r="BW433" s="373"/>
      <c r="BX433" s="373"/>
      <c r="BY433" s="373"/>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8" customFormat="true" ht="25.15" customHeight="true" x14ac:dyDescent="0.2">
      <c r="B434" s="992"/>
      <c r="C434" s="1076" t="s">
        <v>407</v>
      </c>
      <c r="D434" s="1075"/>
      <c r="E434" s="749">
        <v>0.13446699391808636</v>
      </c>
      <c r="F434" s="636"/>
      <c r="G434" s="636"/>
      <c r="H434" s="1076" t="s">
        <v>224</v>
      </c>
      <c r="I434" s="1075"/>
      <c r="J434" s="750">
        <v>-0.12961266670766208</v>
      </c>
      <c r="K434" s="636"/>
      <c r="L434" s="636"/>
      <c r="M434" s="1076" t="s">
        <v>403</v>
      </c>
      <c r="N434" s="1075"/>
      <c r="O434" s="751">
        <v>9.1078602853417012E-2</v>
      </c>
      <c r="P434" s="636"/>
      <c r="Q434" s="636"/>
      <c r="AC434" s="371"/>
      <c r="AD434" s="371"/>
      <c r="AE434" s="371"/>
      <c r="AF434" s="371"/>
      <c r="AG434" s="371"/>
      <c r="AH434" s="371"/>
      <c r="AI434" s="371"/>
      <c r="AJ434" s="371"/>
      <c r="AK434" s="371"/>
      <c r="AL434" s="371"/>
      <c r="AM434" s="371"/>
      <c r="AN434" s="371"/>
      <c r="AO434" s="371"/>
      <c r="AP434" s="371"/>
      <c r="AQ434" s="371"/>
      <c r="AR434" s="371"/>
      <c r="AS434" s="371"/>
      <c r="AT434" s="371"/>
      <c r="AU434" s="371"/>
      <c r="AV434" s="371"/>
      <c r="AW434" s="371"/>
      <c r="AX434" s="371"/>
      <c r="AY434" s="371"/>
      <c r="AZ434" s="371"/>
      <c r="BA434" s="373"/>
      <c r="BB434" s="449"/>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8" customFormat="true" ht="25.15" customHeight="true" x14ac:dyDescent="0.2">
      <c r="B435" s="992"/>
      <c r="C435" s="1076" t="s">
        <v>393</v>
      </c>
      <c r="D435" s="1075"/>
      <c r="E435" s="749">
        <v>0.10960428628981879</v>
      </c>
      <c r="F435" s="636"/>
      <c r="G435" s="636"/>
      <c r="H435" s="1076" t="s">
        <v>410</v>
      </c>
      <c r="I435" s="1075"/>
      <c r="J435" s="750">
        <v>0.10473744856036077</v>
      </c>
      <c r="K435" s="636"/>
      <c r="L435" s="636"/>
      <c r="M435" s="1076" t="s">
        <v>397</v>
      </c>
      <c r="N435" s="1075"/>
      <c r="O435" s="751">
        <v>-8.9435757202705857E-2</v>
      </c>
      <c r="P435" s="636"/>
      <c r="Q435" s="636"/>
      <c r="AC435" s="371"/>
      <c r="AD435" s="371"/>
      <c r="AE435" s="371"/>
      <c r="AF435" s="371"/>
      <c r="AG435" s="371"/>
      <c r="AH435" s="371"/>
      <c r="AI435" s="371"/>
      <c r="AJ435" s="371"/>
      <c r="AK435" s="371"/>
      <c r="AL435" s="371"/>
      <c r="AM435" s="371"/>
      <c r="AN435" s="371"/>
      <c r="AO435" s="371"/>
      <c r="AP435" s="371"/>
      <c r="AQ435" s="371"/>
      <c r="AR435" s="371"/>
      <c r="AS435" s="371"/>
      <c r="AT435" s="371"/>
      <c r="AU435" s="371"/>
      <c r="AV435" s="371"/>
      <c r="AW435" s="371"/>
      <c r="AX435" s="371"/>
      <c r="AY435" s="371"/>
      <c r="AZ435" s="371"/>
      <c r="BA435" s="373"/>
      <c r="BB435" s="449"/>
      <c r="BC435" s="373"/>
      <c r="BD435" s="373"/>
      <c r="BE435" s="373"/>
      <c r="BF435" s="373"/>
      <c r="BG435" s="373"/>
      <c r="BH435" s="373"/>
      <c r="BI435" s="373"/>
      <c r="BJ435" s="373"/>
      <c r="BK435" s="373"/>
      <c r="BL435" s="373"/>
      <c r="BM435" s="373"/>
      <c r="BN435" s="373"/>
      <c r="BO435" s="373"/>
      <c r="BP435" s="373"/>
      <c r="BQ435" s="373"/>
      <c r="BR435" s="373"/>
      <c r="BS435" s="373"/>
      <c r="BT435" s="373"/>
      <c r="BU435" s="373"/>
      <c r="BV435" s="373"/>
      <c r="BW435" s="373"/>
      <c r="BX435" s="373"/>
      <c r="BY435" s="373"/>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8" customFormat="true" ht="25.15" customHeight="true" x14ac:dyDescent="0.2">
      <c r="B436" s="992"/>
      <c r="C436" s="1076" t="s">
        <v>406</v>
      </c>
      <c r="D436" s="1075"/>
      <c r="E436" s="749">
        <v>9.8289105822693998E-2</v>
      </c>
      <c r="F436" s="636"/>
      <c r="G436" s="636"/>
      <c r="H436" s="1076" t="s">
        <v>412</v>
      </c>
      <c r="I436" s="1075"/>
      <c r="J436" s="750">
        <v>-0.1015457684323138</v>
      </c>
      <c r="K436" s="636"/>
      <c r="L436" s="636"/>
      <c r="M436" s="1076" t="s">
        <v>413</v>
      </c>
      <c r="N436" s="1075"/>
      <c r="O436" s="751">
        <v>8.6443846794712897E-2</v>
      </c>
      <c r="P436" s="636"/>
      <c r="Q436" s="636"/>
      <c r="AC436" s="371"/>
      <c r="AD436" s="371"/>
      <c r="AE436" s="371"/>
      <c r="AF436" s="371"/>
      <c r="AG436" s="371"/>
      <c r="AH436" s="371"/>
      <c r="AI436" s="371"/>
      <c r="AJ436" s="371"/>
      <c r="AK436" s="371"/>
      <c r="AL436" s="371"/>
      <c r="AM436" s="371"/>
      <c r="AN436" s="371"/>
      <c r="AO436" s="371"/>
      <c r="AP436" s="371"/>
      <c r="AQ436" s="371"/>
      <c r="AR436" s="371"/>
      <c r="AS436" s="371"/>
      <c r="AT436" s="371"/>
      <c r="AU436" s="371"/>
      <c r="AV436" s="371"/>
      <c r="AW436" s="371"/>
      <c r="AX436" s="371"/>
      <c r="AY436" s="371"/>
      <c r="AZ436" s="371"/>
      <c r="BA436" s="373"/>
      <c r="BB436" s="449"/>
      <c r="BC436" s="373"/>
      <c r="BD436" s="373"/>
      <c r="BE436" s="373"/>
      <c r="BF436" s="373"/>
      <c r="BG436" s="373"/>
      <c r="BH436" s="373"/>
      <c r="BI436" s="373"/>
      <c r="BJ436" s="373"/>
      <c r="BK436" s="373"/>
      <c r="BL436" s="373"/>
      <c r="BM436" s="373"/>
      <c r="BN436" s="373"/>
      <c r="BO436" s="373"/>
      <c r="BP436" s="373"/>
      <c r="BQ436" s="373"/>
      <c r="BR436" s="373"/>
      <c r="BS436" s="373"/>
      <c r="BT436" s="373"/>
      <c r="BU436" s="373"/>
      <c r="BV436" s="373"/>
      <c r="BW436" s="373"/>
      <c r="BX436" s="373"/>
      <c r="BY436" s="373"/>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8" customFormat="true" ht="25.15" customHeight="true" x14ac:dyDescent="0.2">
      <c r="B437" s="992"/>
      <c r="C437" s="1076" t="s">
        <v>410</v>
      </c>
      <c r="D437" s="1075"/>
      <c r="E437" s="749">
        <v>9.2348159476936947E-2</v>
      </c>
      <c r="F437" s="636"/>
      <c r="G437" s="636"/>
      <c r="H437" s="1076" t="s">
        <v>391</v>
      </c>
      <c r="I437" s="1075"/>
      <c r="J437" s="750">
        <v>-9.5341061797107093E-2</v>
      </c>
      <c r="K437" s="636"/>
      <c r="L437" s="636"/>
      <c r="M437" s="1076" t="s">
        <v>392</v>
      </c>
      <c r="N437" s="1075"/>
      <c r="O437" s="751">
        <v>8.6198162473254125E-2</v>
      </c>
      <c r="P437" s="636"/>
      <c r="Q437" s="636"/>
      <c r="AC437" s="371"/>
      <c r="AD437" s="371"/>
      <c r="AE437" s="371"/>
      <c r="AF437" s="371"/>
      <c r="AG437" s="371"/>
      <c r="AH437" s="371"/>
      <c r="AI437" s="371"/>
      <c r="AJ437" s="371"/>
      <c r="AK437" s="371"/>
      <c r="AL437" s="371"/>
      <c r="AM437" s="371"/>
      <c r="AN437" s="371"/>
      <c r="AO437" s="371"/>
      <c r="AP437" s="371"/>
      <c r="AQ437" s="371"/>
      <c r="AR437" s="371"/>
      <c r="AS437" s="371"/>
      <c r="AT437" s="371"/>
      <c r="AU437" s="371"/>
      <c r="AV437" s="371"/>
      <c r="AW437" s="371"/>
      <c r="AX437" s="371"/>
      <c r="AY437" s="371"/>
      <c r="AZ437" s="371"/>
      <c r="BA437" s="373"/>
      <c r="BB437" s="449"/>
      <c r="BC437" s="373"/>
      <c r="BD437" s="373"/>
      <c r="BE437" s="373"/>
      <c r="BF437" s="373"/>
      <c r="BG437" s="373"/>
      <c r="BH437" s="373"/>
      <c r="BI437" s="373"/>
      <c r="BJ437" s="373"/>
      <c r="BK437" s="373"/>
      <c r="BL437" s="373"/>
      <c r="BM437" s="373"/>
      <c r="BN437" s="373"/>
      <c r="BO437" s="373"/>
      <c r="BP437" s="373"/>
      <c r="BQ437" s="373"/>
      <c r="BR437" s="373"/>
      <c r="BS437" s="373"/>
      <c r="BT437" s="373"/>
      <c r="BU437" s="373"/>
      <c r="BV437" s="373"/>
      <c r="BW437" s="373"/>
      <c r="BX437" s="373"/>
      <c r="BY437" s="373"/>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8" customFormat="true" ht="25.15" customHeight="true" x14ac:dyDescent="0.2">
      <c r="B438" s="992"/>
      <c r="C438" s="1076" t="s">
        <v>414</v>
      </c>
      <c r="D438" s="1075"/>
      <c r="E438" s="749">
        <v>8.4111042899670349E-2</v>
      </c>
      <c r="F438" s="636"/>
      <c r="G438" s="636"/>
      <c r="H438" s="1076" t="s">
        <v>415</v>
      </c>
      <c r="I438" s="1075"/>
      <c r="J438" s="750">
        <v>-8.1262584604698623E-2</v>
      </c>
      <c r="K438" s="636"/>
      <c r="L438" s="636"/>
      <c r="M438" s="1076" t="s">
        <v>416</v>
      </c>
      <c r="N438" s="1075"/>
      <c r="O438" s="751">
        <v>5.6320637707556756E-2</v>
      </c>
      <c r="P438" s="636"/>
      <c r="Q438" s="636"/>
      <c r="AC438" s="371"/>
      <c r="AD438" s="371"/>
      <c r="AE438" s="371"/>
      <c r="AF438" s="371"/>
      <c r="AG438" s="371"/>
      <c r="AH438" s="371"/>
      <c r="AI438" s="371"/>
      <c r="AJ438" s="371"/>
      <c r="AK438" s="371"/>
      <c r="AL438" s="371"/>
      <c r="AM438" s="371"/>
      <c r="AN438" s="371"/>
      <c r="AO438" s="371"/>
      <c r="AP438" s="371"/>
      <c r="AQ438" s="371"/>
      <c r="AR438" s="371"/>
      <c r="AS438" s="371"/>
      <c r="AT438" s="371"/>
      <c r="AU438" s="371"/>
      <c r="AV438" s="371"/>
      <c r="AW438" s="371"/>
      <c r="AX438" s="371"/>
      <c r="AY438" s="371"/>
      <c r="AZ438" s="371"/>
      <c r="BA438" s="373"/>
      <c r="BB438" s="449"/>
      <c r="BC438" s="373"/>
      <c r="BD438" s="373"/>
      <c r="BE438" s="373"/>
      <c r="BF438" s="373"/>
      <c r="BG438" s="373"/>
      <c r="BH438" s="373"/>
      <c r="BI438" s="373"/>
      <c r="BJ438" s="373"/>
      <c r="BK438" s="373"/>
      <c r="BL438" s="373"/>
      <c r="BM438" s="373"/>
      <c r="BN438" s="373"/>
      <c r="BO438" s="373"/>
      <c r="BP438" s="373"/>
      <c r="BQ438" s="373"/>
      <c r="BR438" s="373"/>
      <c r="BS438" s="373"/>
      <c r="BT438" s="373"/>
      <c r="BU438" s="373"/>
      <c r="BV438" s="373"/>
      <c r="BW438" s="373"/>
      <c r="BX438" s="373"/>
      <c r="BY438" s="373"/>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8" customFormat="true" ht="25.15" customHeight="true" x14ac:dyDescent="0.2">
      <c r="B439" s="992"/>
      <c r="C439" s="1076" t="s">
        <v>417</v>
      </c>
      <c r="D439" s="1075"/>
      <c r="E439" s="749">
        <v>7.5698252981965933E-2</v>
      </c>
      <c r="F439" s="636"/>
      <c r="G439" s="636"/>
      <c r="H439" s="1076" t="s">
        <v>411</v>
      </c>
      <c r="I439" s="1075"/>
      <c r="J439" s="750">
        <v>7.1746163643090874E-2</v>
      </c>
      <c r="K439" s="636"/>
      <c r="L439" s="636"/>
      <c r="M439" s="1076" t="s">
        <v>418</v>
      </c>
      <c r="N439" s="1075"/>
      <c r="O439" s="751">
        <v>5.2003022307688156E-2</v>
      </c>
      <c r="P439" s="636"/>
      <c r="Q439" s="636"/>
      <c r="AC439" s="371"/>
      <c r="AD439" s="371"/>
      <c r="AE439" s="371"/>
      <c r="AF439" s="371"/>
      <c r="AG439" s="371"/>
      <c r="AH439" s="371"/>
      <c r="AI439" s="371"/>
      <c r="AJ439" s="371"/>
      <c r="AK439" s="371"/>
      <c r="AL439" s="371"/>
      <c r="AM439" s="371"/>
      <c r="AN439" s="371"/>
      <c r="AO439" s="371"/>
      <c r="AP439" s="371"/>
      <c r="AQ439" s="371"/>
      <c r="AR439" s="371"/>
      <c r="AS439" s="371"/>
      <c r="AT439" s="371"/>
      <c r="AU439" s="371"/>
      <c r="AV439" s="371"/>
      <c r="AW439" s="371"/>
      <c r="AX439" s="371"/>
      <c r="AY439" s="371"/>
      <c r="AZ439" s="371"/>
      <c r="BA439" s="373"/>
      <c r="BB439" s="449"/>
      <c r="BC439" s="373"/>
      <c r="BD439" s="373"/>
      <c r="BE439" s="373"/>
      <c r="BF439" s="373"/>
      <c r="BG439" s="373"/>
      <c r="BH439" s="373"/>
      <c r="BI439" s="373"/>
      <c r="BJ439" s="373"/>
      <c r="BK439" s="373"/>
      <c r="BL439" s="373"/>
      <c r="BM439" s="373"/>
      <c r="BN439" s="373"/>
      <c r="BO439" s="373"/>
      <c r="BP439" s="373"/>
      <c r="BQ439" s="373"/>
      <c r="BR439" s="373"/>
      <c r="BS439" s="373"/>
      <c r="BT439" s="373"/>
      <c r="BU439" s="373"/>
      <c r="BV439" s="373"/>
      <c r="BW439" s="373"/>
      <c r="BX439" s="373"/>
      <c r="BY439" s="373"/>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8" customFormat="true" ht="25.15" customHeight="true" x14ac:dyDescent="0.2">
      <c r="B440" s="992"/>
      <c r="C440" s="1076" t="s">
        <v>413</v>
      </c>
      <c r="D440" s="1075"/>
      <c r="E440" s="749">
        <v>7.1424315677247968E-2</v>
      </c>
      <c r="F440" s="636"/>
      <c r="G440" s="636"/>
      <c r="H440" s="1076" t="s">
        <v>417</v>
      </c>
      <c r="I440" s="1075"/>
      <c r="J440" s="750">
        <v>6.7784335661690051E-2</v>
      </c>
      <c r="K440" s="636"/>
      <c r="L440" s="636"/>
      <c r="M440" s="1076" t="s">
        <v>414</v>
      </c>
      <c r="N440" s="1075"/>
      <c r="O440" s="751">
        <v>4.6317762185514318E-2</v>
      </c>
      <c r="P440" s="636"/>
      <c r="Q440" s="636"/>
      <c r="AC440" s="371"/>
      <c r="AD440" s="371"/>
      <c r="AE440" s="371"/>
      <c r="AF440" s="371"/>
      <c r="AG440" s="371"/>
      <c r="AH440" s="371"/>
      <c r="AI440" s="371"/>
      <c r="AJ440" s="371"/>
      <c r="AK440" s="371"/>
      <c r="AL440" s="371"/>
      <c r="AM440" s="371"/>
      <c r="AN440" s="371"/>
      <c r="AO440" s="371"/>
      <c r="AP440" s="371"/>
      <c r="AQ440" s="371"/>
      <c r="AR440" s="371"/>
      <c r="AS440" s="371"/>
      <c r="AT440" s="371"/>
      <c r="AU440" s="371"/>
      <c r="AV440" s="371"/>
      <c r="AW440" s="371"/>
      <c r="AX440" s="371"/>
      <c r="AY440" s="371"/>
      <c r="AZ440" s="371"/>
      <c r="BA440" s="373"/>
      <c r="BB440" s="449"/>
      <c r="BC440" s="373"/>
      <c r="BD440" s="373"/>
      <c r="BE440" s="373"/>
      <c r="BF440" s="373"/>
      <c r="BG440" s="373"/>
      <c r="BH440" s="373"/>
      <c r="BI440" s="373"/>
      <c r="BJ440" s="373"/>
      <c r="BK440" s="373"/>
      <c r="BL440" s="373"/>
      <c r="BM440" s="373"/>
      <c r="BN440" s="373"/>
      <c r="BO440" s="373"/>
      <c r="BP440" s="373"/>
      <c r="BQ440" s="373"/>
      <c r="BR440" s="373"/>
      <c r="BS440" s="373"/>
      <c r="BT440" s="373"/>
      <c r="BU440" s="373"/>
      <c r="BV440" s="373"/>
      <c r="BW440" s="373"/>
      <c r="BX440" s="373"/>
      <c r="BY440" s="373"/>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8" customFormat="true" ht="25.15" customHeight="true" x14ac:dyDescent="0.2">
      <c r="B441" s="992"/>
      <c r="C441" s="1076" t="s">
        <v>411</v>
      </c>
      <c r="D441" s="1075"/>
      <c r="E441" s="749">
        <v>7.0424143318958438E-2</v>
      </c>
      <c r="F441" s="636"/>
      <c r="G441" s="636"/>
      <c r="H441" s="1076" t="s">
        <v>414</v>
      </c>
      <c r="I441" s="1075"/>
      <c r="J441" s="750">
        <v>6.368334362538694E-2</v>
      </c>
      <c r="K441" s="636"/>
      <c r="L441" s="636"/>
      <c r="M441" s="1076" t="s">
        <v>224</v>
      </c>
      <c r="N441" s="1075"/>
      <c r="O441" s="751">
        <v>-3.1052696570506994E-2</v>
      </c>
      <c r="P441" s="636"/>
      <c r="Q441" s="636"/>
      <c r="AC441" s="371"/>
      <c r="AD441" s="371"/>
      <c r="AE441" s="371"/>
      <c r="AF441" s="371"/>
      <c r="AG441" s="371"/>
      <c r="AH441" s="371"/>
      <c r="AI441" s="371"/>
      <c r="AJ441" s="371"/>
      <c r="AK441" s="371"/>
      <c r="AL441" s="371"/>
      <c r="AM441" s="371"/>
      <c r="AN441" s="371"/>
      <c r="AO441" s="371"/>
      <c r="AP441" s="371"/>
      <c r="AQ441" s="371"/>
      <c r="AR441" s="371"/>
      <c r="AS441" s="371"/>
      <c r="AT441" s="371"/>
      <c r="AU441" s="371"/>
      <c r="AV441" s="371"/>
      <c r="AW441" s="371"/>
      <c r="AX441" s="371"/>
      <c r="AY441" s="371"/>
      <c r="AZ441" s="371"/>
      <c r="BA441" s="373"/>
      <c r="BB441" s="449"/>
      <c r="BC441" s="373"/>
      <c r="BD441" s="373"/>
      <c r="BE441" s="373"/>
      <c r="BF441" s="373"/>
      <c r="BG441" s="373"/>
      <c r="BH441" s="373"/>
      <c r="BI441" s="373"/>
      <c r="BJ441" s="373"/>
      <c r="BK441" s="373"/>
      <c r="BL441" s="373"/>
      <c r="BM441" s="373"/>
      <c r="BN441" s="373"/>
      <c r="BO441" s="373"/>
      <c r="BP441" s="373"/>
      <c r="BQ441" s="373"/>
      <c r="BR441" s="373"/>
      <c r="BS441" s="373"/>
      <c r="BT441" s="373"/>
      <c r="BU441" s="373"/>
      <c r="BV441" s="373"/>
      <c r="BW441" s="373"/>
      <c r="BX441" s="373"/>
      <c r="BY441" s="373"/>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8" customFormat="true" ht="25.15" customHeight="true" x14ac:dyDescent="0.2">
      <c r="B442" s="992"/>
      <c r="C442" s="1076" t="s">
        <v>419</v>
      </c>
      <c r="D442" s="1075"/>
      <c r="E442" s="749">
        <v>6.5514775869256581E-2</v>
      </c>
      <c r="F442" s="636"/>
      <c r="G442" s="636"/>
      <c r="H442" s="1076" t="s">
        <v>420</v>
      </c>
      <c r="I442" s="1075"/>
      <c r="J442" s="750">
        <v>5.8363298873444269E-2</v>
      </c>
      <c r="K442" s="636"/>
      <c r="L442" s="636"/>
      <c r="M442" s="1076" t="s">
        <v>421</v>
      </c>
      <c r="N442" s="1075"/>
      <c r="O442" s="751">
        <v>2.7985908672590962E-2</v>
      </c>
      <c r="P442" s="636"/>
      <c r="Q442" s="636"/>
      <c r="AC442" s="371"/>
      <c r="AD442" s="371"/>
      <c r="AE442" s="371"/>
      <c r="AF442" s="371"/>
      <c r="AG442" s="371"/>
      <c r="AH442" s="371"/>
      <c r="AI442" s="371"/>
      <c r="AJ442" s="371"/>
      <c r="AK442" s="371"/>
      <c r="AL442" s="371"/>
      <c r="AM442" s="371"/>
      <c r="AN442" s="371"/>
      <c r="AO442" s="371"/>
      <c r="AP442" s="371"/>
      <c r="AQ442" s="371"/>
      <c r="AR442" s="371"/>
      <c r="AS442" s="371"/>
      <c r="AT442" s="371"/>
      <c r="AU442" s="371"/>
      <c r="AV442" s="371"/>
      <c r="AW442" s="371"/>
      <c r="AX442" s="371"/>
      <c r="AY442" s="371"/>
      <c r="AZ442" s="371"/>
      <c r="BA442" s="373"/>
      <c r="BB442" s="449"/>
      <c r="BC442" s="373"/>
      <c r="BD442" s="373"/>
      <c r="BE442" s="373"/>
      <c r="BF442" s="373"/>
      <c r="BG442" s="373"/>
      <c r="BH442" s="373"/>
      <c r="BI442" s="373"/>
      <c r="BJ442" s="373"/>
      <c r="BK442" s="373"/>
      <c r="BL442" s="373"/>
      <c r="BM442" s="373"/>
      <c r="BN442" s="373"/>
      <c r="BO442" s="373"/>
      <c r="BP442" s="373"/>
      <c r="BQ442" s="373"/>
      <c r="BR442" s="373"/>
      <c r="BS442" s="373"/>
      <c r="BT442" s="373"/>
      <c r="BU442" s="373"/>
      <c r="BV442" s="373"/>
      <c r="BW442" s="373"/>
      <c r="BX442" s="373"/>
      <c r="BY442" s="373"/>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8" customFormat="true" ht="25.15" customHeight="true" x14ac:dyDescent="0.2">
      <c r="B443" s="992"/>
      <c r="C443" s="1076" t="s">
        <v>420</v>
      </c>
      <c r="D443" s="1075"/>
      <c r="E443" s="749">
        <v>6.1482181498193671E-2</v>
      </c>
      <c r="F443" s="636"/>
      <c r="G443" s="636"/>
      <c r="H443" s="1076" t="s">
        <v>419</v>
      </c>
      <c r="I443" s="1075"/>
      <c r="J443" s="750">
        <v>5.5762361757406134E-2</v>
      </c>
      <c r="K443" s="636"/>
      <c r="L443" s="636"/>
      <c r="M443" s="1076" t="s">
        <v>419</v>
      </c>
      <c r="N443" s="1075"/>
      <c r="O443" s="751">
        <v>2.437017793406546E-2</v>
      </c>
      <c r="P443" s="636"/>
      <c r="Q443" s="636"/>
      <c r="AC443" s="371"/>
      <c r="AD443" s="371"/>
      <c r="AE443" s="371"/>
      <c r="AF443" s="371"/>
      <c r="AG443" s="371"/>
      <c r="AH443" s="371"/>
      <c r="AI443" s="371"/>
      <c r="AJ443" s="371"/>
      <c r="AK443" s="371"/>
      <c r="AL443" s="371"/>
      <c r="AM443" s="371"/>
      <c r="AN443" s="371"/>
      <c r="AO443" s="371"/>
      <c r="AP443" s="371"/>
      <c r="AQ443" s="371"/>
      <c r="AR443" s="371"/>
      <c r="AS443" s="371"/>
      <c r="AT443" s="371"/>
      <c r="AU443" s="371"/>
      <c r="AV443" s="371"/>
      <c r="AW443" s="371"/>
      <c r="AX443" s="371"/>
      <c r="AY443" s="371"/>
      <c r="AZ443" s="371"/>
      <c r="BA443" s="373"/>
      <c r="BB443" s="449"/>
      <c r="BC443" s="373"/>
      <c r="BD443" s="373"/>
      <c r="BE443" s="373"/>
      <c r="BF443" s="373"/>
      <c r="BG443" s="373"/>
      <c r="BH443" s="373"/>
      <c r="BI443" s="373"/>
      <c r="BJ443" s="373"/>
      <c r="BK443" s="373"/>
      <c r="BL443" s="373"/>
      <c r="BM443" s="373"/>
      <c r="BN443" s="373"/>
      <c r="BO443" s="373"/>
      <c r="BP443" s="373"/>
      <c r="BQ443" s="373"/>
      <c r="BR443" s="373"/>
      <c r="BS443" s="373"/>
      <c r="BT443" s="373"/>
      <c r="BU443" s="373"/>
      <c r="BV443" s="373"/>
      <c r="BW443" s="373"/>
      <c r="BX443" s="373"/>
      <c r="BY443" s="373"/>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8" customFormat="true" ht="25.15" customHeight="true" x14ac:dyDescent="0.2">
      <c r="B444" s="992"/>
      <c r="C444" s="1076" t="s">
        <v>412</v>
      </c>
      <c r="D444" s="1075"/>
      <c r="E444" s="749">
        <v>-5.7978211020464056E-2</v>
      </c>
      <c r="F444" s="636"/>
      <c r="G444" s="636"/>
      <c r="H444" s="1076" t="s">
        <v>422</v>
      </c>
      <c r="I444" s="1075"/>
      <c r="J444" s="750">
        <v>-5.1954278261547006E-2</v>
      </c>
      <c r="K444" s="636"/>
      <c r="L444" s="636"/>
      <c r="M444" s="1076" t="s">
        <v>423</v>
      </c>
      <c r="N444" s="1075"/>
      <c r="O444" s="751">
        <v>2.3253923234962257E-2</v>
      </c>
      <c r="P444" s="636"/>
      <c r="Q444" s="636"/>
      <c r="AC444" s="371"/>
      <c r="AD444" s="371"/>
      <c r="AE444" s="371"/>
      <c r="AF444" s="371"/>
      <c r="AG444" s="371"/>
      <c r="AH444" s="371"/>
      <c r="AI444" s="371"/>
      <c r="AJ444" s="371"/>
      <c r="AK444" s="371"/>
      <c r="AL444" s="371"/>
      <c r="AM444" s="371"/>
      <c r="AN444" s="371"/>
      <c r="AO444" s="371"/>
      <c r="AP444" s="371"/>
      <c r="AQ444" s="371"/>
      <c r="AR444" s="371"/>
      <c r="AS444" s="371"/>
      <c r="AT444" s="371"/>
      <c r="AU444" s="371"/>
      <c r="AV444" s="371"/>
      <c r="AW444" s="371"/>
      <c r="AX444" s="371"/>
      <c r="AY444" s="371"/>
      <c r="AZ444" s="371"/>
      <c r="BA444" s="373"/>
      <c r="BB444" s="449"/>
      <c r="BC444" s="373"/>
      <c r="BD444" s="373"/>
      <c r="BE444" s="373"/>
      <c r="BF444" s="373"/>
      <c r="BG444" s="373"/>
      <c r="BH444" s="373"/>
      <c r="BI444" s="373"/>
      <c r="BJ444" s="373"/>
      <c r="BK444" s="373"/>
      <c r="BL444" s="373"/>
      <c r="BM444" s="373"/>
      <c r="BN444" s="373"/>
      <c r="BO444" s="373"/>
      <c r="BP444" s="373"/>
      <c r="BQ444" s="373"/>
      <c r="BR444" s="373"/>
      <c r="BS444" s="373"/>
      <c r="BT444" s="373"/>
      <c r="BU444" s="373"/>
      <c r="BV444" s="373"/>
      <c r="BW444" s="373"/>
      <c r="BX444" s="373"/>
      <c r="BY444" s="373"/>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8" customFormat="true" ht="25.15" customHeight="true" x14ac:dyDescent="0.2">
      <c r="B445" s="992"/>
      <c r="C445" s="1076" t="s">
        <v>415</v>
      </c>
      <c r="D445" s="1075"/>
      <c r="E445" s="749">
        <v>-5.2431527160704039E-2</v>
      </c>
      <c r="F445" s="636"/>
      <c r="G445" s="636"/>
      <c r="H445" s="1076" t="s">
        <v>424</v>
      </c>
      <c r="I445" s="1075"/>
      <c r="J445" s="750">
        <v>5.0258693340990639E-2</v>
      </c>
      <c r="K445" s="636"/>
      <c r="L445" s="636"/>
      <c r="M445" s="1076" t="s">
        <v>409</v>
      </c>
      <c r="N445" s="1075"/>
      <c r="O445" s="751">
        <v>-2.2117795527943025E-2</v>
      </c>
      <c r="P445" s="636"/>
      <c r="Q445" s="636"/>
      <c r="AC445" s="371"/>
      <c r="AD445" s="371"/>
      <c r="AE445" s="371"/>
      <c r="AF445" s="371"/>
      <c r="AG445" s="371"/>
      <c r="AH445" s="371"/>
      <c r="AI445" s="371"/>
      <c r="AJ445" s="371"/>
      <c r="AK445" s="371"/>
      <c r="AL445" s="371"/>
      <c r="AM445" s="371"/>
      <c r="AN445" s="371"/>
      <c r="AO445" s="371"/>
      <c r="AP445" s="371"/>
      <c r="AQ445" s="371"/>
      <c r="AR445" s="371"/>
      <c r="AS445" s="371"/>
      <c r="AT445" s="371"/>
      <c r="AU445" s="371"/>
      <c r="AV445" s="371"/>
      <c r="AW445" s="371"/>
      <c r="AX445" s="371"/>
      <c r="AY445" s="371"/>
      <c r="AZ445" s="371"/>
      <c r="BA445" s="373"/>
      <c r="BB445" s="449"/>
      <c r="BC445" s="373"/>
      <c r="BD445" s="373"/>
      <c r="BE445" s="373"/>
      <c r="BF445" s="373"/>
      <c r="BG445" s="373"/>
      <c r="BH445" s="373"/>
      <c r="BI445" s="373"/>
      <c r="BJ445" s="373"/>
      <c r="BK445" s="373"/>
      <c r="BL445" s="373"/>
      <c r="BM445" s="373"/>
      <c r="BN445" s="373"/>
      <c r="BO445" s="373"/>
      <c r="BP445" s="373"/>
      <c r="BQ445" s="373"/>
      <c r="BR445" s="373"/>
      <c r="BS445" s="373"/>
      <c r="BT445" s="373"/>
      <c r="BU445" s="373"/>
      <c r="BV445" s="373"/>
      <c r="BW445" s="373"/>
      <c r="BX445" s="373"/>
      <c r="BY445" s="373"/>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8" customFormat="true" ht="25.15" customHeight="true" x14ac:dyDescent="0.2">
      <c r="C446" s="1076" t="s">
        <v>425</v>
      </c>
      <c r="D446" s="1075"/>
      <c r="E446" s="749">
        <v>3.6604036676047717E-2</v>
      </c>
      <c r="F446" s="636"/>
      <c r="G446" s="636"/>
      <c r="H446" s="1076" t="s">
        <v>406</v>
      </c>
      <c r="I446" s="1075"/>
      <c r="J446" s="750">
        <v>3.952314375184994E-2</v>
      </c>
      <c r="K446" s="636"/>
      <c r="L446" s="636"/>
      <c r="M446" s="1076" t="s">
        <v>424</v>
      </c>
      <c r="N446" s="1075"/>
      <c r="O446" s="751">
        <v>1.1369317334822028E-2</v>
      </c>
      <c r="P446" s="636"/>
      <c r="Q446" s="636"/>
      <c r="AC446" s="371"/>
      <c r="AD446" s="371"/>
      <c r="AE446" s="371"/>
      <c r="AF446" s="371"/>
      <c r="AG446" s="371"/>
      <c r="AH446" s="371"/>
      <c r="AI446" s="371"/>
      <c r="AJ446" s="371"/>
      <c r="AK446" s="371"/>
      <c r="AL446" s="371"/>
      <c r="AM446" s="371"/>
      <c r="AN446" s="371"/>
      <c r="AO446" s="371"/>
      <c r="AP446" s="371"/>
      <c r="AQ446" s="371"/>
      <c r="AR446" s="371"/>
      <c r="AS446" s="371"/>
      <c r="AT446" s="371"/>
      <c r="AU446" s="371"/>
      <c r="AV446" s="371"/>
      <c r="AW446" s="371"/>
      <c r="AX446" s="371"/>
      <c r="AY446" s="371"/>
      <c r="AZ446" s="371"/>
      <c r="BA446" s="373"/>
      <c r="BB446" s="449"/>
      <c r="BC446" s="373"/>
      <c r="BD446" s="373"/>
      <c r="BE446" s="373"/>
      <c r="BF446" s="373"/>
      <c r="BG446" s="373"/>
      <c r="BH446" s="373"/>
      <c r="BI446" s="373"/>
      <c r="BJ446" s="373"/>
      <c r="BK446" s="373"/>
      <c r="BL446" s="373"/>
      <c r="BM446" s="373"/>
      <c r="BN446" s="373"/>
      <c r="BO446" s="373"/>
      <c r="BP446" s="373"/>
      <c r="BQ446" s="373"/>
      <c r="BR446" s="373"/>
      <c r="BS446" s="373"/>
      <c r="BT446" s="373"/>
      <c r="BU446" s="373"/>
      <c r="BV446" s="373"/>
      <c r="BW446" s="373"/>
      <c r="BX446" s="373"/>
      <c r="BY446" s="373"/>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8" customFormat="true" ht="25.15" customHeight="true" x14ac:dyDescent="0.2">
      <c r="C447" s="1076" t="s">
        <v>416</v>
      </c>
      <c r="D447" s="1075"/>
      <c r="E447" s="749">
        <v>3.4699135944629408E-2</v>
      </c>
      <c r="F447" s="636"/>
      <c r="G447" s="636"/>
      <c r="H447" s="1076" t="s">
        <v>426</v>
      </c>
      <c r="I447" s="1075"/>
      <c r="J447" s="750">
        <v>3.2364211559400287E-2</v>
      </c>
      <c r="K447" s="636"/>
      <c r="L447" s="636"/>
      <c r="M447" s="1076" t="s">
        <v>427</v>
      </c>
      <c r="N447" s="1075"/>
      <c r="O447" s="751">
        <v>-1.0032445876690605E-2</v>
      </c>
      <c r="P447" s="636"/>
      <c r="Q447" s="636"/>
      <c r="AC447" s="371"/>
      <c r="AD447" s="371"/>
      <c r="AE447" s="371"/>
      <c r="AF447" s="371"/>
      <c r="AG447" s="371"/>
      <c r="AH447" s="371"/>
      <c r="AI447" s="371"/>
      <c r="AJ447" s="371"/>
      <c r="AK447" s="371"/>
      <c r="AL447" s="371"/>
      <c r="AM447" s="371"/>
      <c r="AN447" s="371"/>
      <c r="AO447" s="371"/>
      <c r="AP447" s="371"/>
      <c r="AQ447" s="371"/>
      <c r="AR447" s="371"/>
      <c r="AS447" s="371"/>
      <c r="AT447" s="371"/>
      <c r="AU447" s="371"/>
      <c r="AV447" s="371"/>
      <c r="AW447" s="371"/>
      <c r="AX447" s="371"/>
      <c r="AY447" s="371"/>
      <c r="AZ447" s="371"/>
      <c r="BA447" s="373"/>
      <c r="BB447" s="449"/>
      <c r="BC447" s="373"/>
      <c r="BD447" s="373"/>
      <c r="BE447" s="373"/>
      <c r="BF447" s="373"/>
      <c r="BG447" s="373"/>
      <c r="BH447" s="373"/>
      <c r="BI447" s="373"/>
      <c r="BJ447" s="373"/>
      <c r="BK447" s="373"/>
      <c r="BL447" s="373"/>
      <c r="BM447" s="373"/>
      <c r="BN447" s="373"/>
      <c r="BO447" s="373"/>
      <c r="BP447" s="373"/>
      <c r="BQ447" s="373"/>
      <c r="BR447" s="373"/>
      <c r="BS447" s="373"/>
      <c r="BT447" s="373"/>
      <c r="BU447" s="373"/>
      <c r="BV447" s="373"/>
      <c r="BW447" s="373"/>
      <c r="BX447" s="373"/>
      <c r="BY447" s="373"/>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8" customFormat="true" ht="25.15" customHeight="true" x14ac:dyDescent="0.2">
      <c r="C448" s="1076" t="s">
        <v>426</v>
      </c>
      <c r="D448" s="1075"/>
      <c r="E448" s="749">
        <v>3.4077003417768828E-2</v>
      </c>
      <c r="F448" s="636"/>
      <c r="G448" s="636"/>
      <c r="H448" s="1076" t="s">
        <v>428</v>
      </c>
      <c r="I448" s="1075"/>
      <c r="J448" s="750">
        <v>3.2364211559399808E-2</v>
      </c>
      <c r="K448" s="636"/>
      <c r="L448" s="636"/>
      <c r="M448" s="1076" t="s">
        <v>429</v>
      </c>
      <c r="N448" s="1075"/>
      <c r="O448" s="751">
        <v>5.7414355374101065E-3</v>
      </c>
      <c r="P448" s="636"/>
      <c r="Q448" s="636"/>
      <c r="AC448" s="371"/>
      <c r="AD448" s="371"/>
      <c r="AE448" s="371"/>
      <c r="AF448" s="371"/>
      <c r="AG448" s="371"/>
      <c r="AH448" s="371"/>
      <c r="AI448" s="371"/>
      <c r="AJ448" s="371"/>
      <c r="AK448" s="371"/>
      <c r="AL448" s="371"/>
      <c r="AM448" s="371"/>
      <c r="AN448" s="371"/>
      <c r="AO448" s="371"/>
      <c r="AP448" s="371"/>
      <c r="AQ448" s="371"/>
      <c r="AR448" s="371"/>
      <c r="AS448" s="371"/>
      <c r="AT448" s="371"/>
      <c r="AU448" s="371"/>
      <c r="AV448" s="371"/>
      <c r="AW448" s="371"/>
      <c r="AX448" s="371"/>
      <c r="AY448" s="371"/>
      <c r="AZ448" s="371"/>
      <c r="BA448" s="373"/>
      <c r="BB448" s="449"/>
      <c r="BC448" s="373"/>
      <c r="BD448" s="373"/>
      <c r="BE448" s="373"/>
      <c r="BF448" s="373"/>
      <c r="BG448" s="373"/>
      <c r="BH448" s="373"/>
      <c r="BI448" s="373"/>
      <c r="BJ448" s="373"/>
      <c r="BK448" s="373"/>
      <c r="BL448" s="373"/>
      <c r="BM448" s="373"/>
      <c r="BN448" s="373"/>
      <c r="BO448" s="373"/>
      <c r="BP448" s="373"/>
      <c r="BQ448" s="373"/>
      <c r="BR448" s="373"/>
      <c r="BS448" s="373"/>
      <c r="BT448" s="373"/>
      <c r="BU448" s="373"/>
      <c r="BV448" s="373"/>
      <c r="BW448" s="373"/>
      <c r="BX448" s="373"/>
      <c r="BY448" s="373"/>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8" customFormat="true" ht="25.15" customHeight="true" x14ac:dyDescent="0.2">
      <c r="C449" s="1076" t="s">
        <v>428</v>
      </c>
      <c r="D449" s="1075"/>
      <c r="E449" s="749">
        <v>3.4077003417768717E-2</v>
      </c>
      <c r="F449" s="636"/>
      <c r="G449" s="636"/>
      <c r="H449" s="1076" t="s">
        <v>430</v>
      </c>
      <c r="I449" s="1075"/>
      <c r="J449" s="750">
        <v>3.2166082296845526E-2</v>
      </c>
      <c r="K449" s="636"/>
      <c r="L449" s="636"/>
      <c r="M449" s="1076" t="s">
        <v>431</v>
      </c>
      <c r="N449" s="1075"/>
      <c r="O449" s="751">
        <v>4.9472946571048762E-3</v>
      </c>
      <c r="P449" s="636"/>
      <c r="Q449" s="636"/>
      <c r="AC449" s="371"/>
      <c r="AD449" s="371"/>
      <c r="AE449" s="371"/>
      <c r="AF449" s="371"/>
      <c r="AG449" s="371"/>
      <c r="AH449" s="371"/>
      <c r="AI449" s="371"/>
      <c r="AJ449" s="371"/>
      <c r="AK449" s="371"/>
      <c r="AL449" s="371"/>
      <c r="AM449" s="371"/>
      <c r="AN449" s="371"/>
      <c r="AO449" s="371"/>
      <c r="AP449" s="371"/>
      <c r="AQ449" s="371"/>
      <c r="AR449" s="371"/>
      <c r="AS449" s="371"/>
      <c r="AT449" s="371"/>
      <c r="AU449" s="371"/>
      <c r="AV449" s="371"/>
      <c r="AW449" s="371"/>
      <c r="AX449" s="371"/>
      <c r="AY449" s="371"/>
      <c r="AZ449" s="371"/>
      <c r="BA449" s="373"/>
      <c r="BB449" s="449"/>
      <c r="BC449" s="373"/>
      <c r="BD449" s="373"/>
      <c r="BE449" s="373"/>
      <c r="BF449" s="373"/>
      <c r="BG449" s="373"/>
      <c r="BH449" s="373"/>
      <c r="BI449" s="373"/>
      <c r="BJ449" s="373"/>
      <c r="BK449" s="373"/>
      <c r="BL449" s="373"/>
      <c r="BM449" s="373"/>
      <c r="BN449" s="373"/>
      <c r="BO449" s="373"/>
      <c r="BP449" s="373"/>
      <c r="BQ449" s="373"/>
      <c r="BR449" s="373"/>
      <c r="BS449" s="373"/>
      <c r="BT449" s="373"/>
      <c r="BU449" s="373"/>
      <c r="BV449" s="373"/>
      <c r="BW449" s="373"/>
      <c r="BX449" s="373"/>
      <c r="BY449" s="373"/>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8" customFormat="true" ht="25.15" customHeight="true" x14ac:dyDescent="0.2">
      <c r="C450" s="1076" t="s">
        <v>430</v>
      </c>
      <c r="D450" s="1075"/>
      <c r="E450" s="749">
        <v>3.2603449485878962E-2</v>
      </c>
      <c r="F450" s="636"/>
      <c r="G450" s="636"/>
      <c r="H450" s="1076" t="s">
        <v>425</v>
      </c>
      <c r="I450" s="1075"/>
      <c r="J450" s="750">
        <v>3.138461959041576E-2</v>
      </c>
      <c r="K450" s="636"/>
      <c r="L450" s="636"/>
      <c r="M450" s="1076" t="s">
        <v>415</v>
      </c>
      <c r="N450" s="1075"/>
      <c r="O450" s="751">
        <v>-3.1671434157764587E-3</v>
      </c>
      <c r="P450" s="636"/>
      <c r="Q450" s="636"/>
      <c r="AC450" s="371"/>
      <c r="AD450" s="371"/>
      <c r="AE450" s="371"/>
      <c r="AF450" s="371"/>
      <c r="AG450" s="371"/>
      <c r="AH450" s="371"/>
      <c r="AI450" s="371"/>
      <c r="AJ450" s="371"/>
      <c r="AK450" s="371"/>
      <c r="AL450" s="371"/>
      <c r="AM450" s="371"/>
      <c r="AN450" s="371"/>
      <c r="AO450" s="371"/>
      <c r="AP450" s="371"/>
      <c r="AQ450" s="371"/>
      <c r="AR450" s="371"/>
      <c r="AS450" s="371"/>
      <c r="AT450" s="371"/>
      <c r="AU450" s="371"/>
      <c r="AV450" s="371"/>
      <c r="AW450" s="371"/>
      <c r="AX450" s="371"/>
      <c r="AY450" s="371"/>
      <c r="AZ450" s="371"/>
      <c r="BA450" s="373"/>
      <c r="BB450" s="449"/>
      <c r="BC450" s="373"/>
      <c r="BD450" s="373"/>
      <c r="BE450" s="373"/>
      <c r="BF450" s="373"/>
      <c r="BG450" s="373"/>
      <c r="BH450" s="373"/>
      <c r="BI450" s="373"/>
      <c r="BJ450" s="373"/>
      <c r="BK450" s="373"/>
      <c r="BL450" s="373"/>
      <c r="BM450" s="373"/>
      <c r="BN450" s="373"/>
      <c r="BO450" s="373"/>
      <c r="BP450" s="373"/>
      <c r="BQ450" s="373"/>
      <c r="BR450" s="373"/>
      <c r="BS450" s="373"/>
      <c r="BT450" s="373"/>
      <c r="BU450" s="373"/>
      <c r="BV450" s="373"/>
      <c r="BW450" s="373"/>
      <c r="BX450" s="373"/>
      <c r="BY450" s="373"/>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8" customFormat="true" ht="25.15" customHeight="true" x14ac:dyDescent="0.2">
      <c r="C451" s="1076" t="s">
        <v>432</v>
      </c>
      <c r="D451" s="1075"/>
      <c r="E451" s="749">
        <v>3.0964859927004634E-2</v>
      </c>
      <c r="F451" s="636"/>
      <c r="G451" s="636"/>
      <c r="H451" s="1076" t="s">
        <v>432</v>
      </c>
      <c r="I451" s="1075"/>
      <c r="J451" s="750">
        <v>2.9021119985964371E-2</v>
      </c>
      <c r="K451" s="636"/>
      <c r="L451" s="636"/>
      <c r="M451" s="1076" t="s">
        <v>433</v>
      </c>
      <c r="N451" s="1075"/>
      <c r="O451" s="751">
        <v>-2.8305177215884676E-3</v>
      </c>
      <c r="P451" s="636"/>
      <c r="Q451" s="636"/>
      <c r="AC451" s="371"/>
      <c r="AD451" s="371"/>
      <c r="AE451" s="371"/>
      <c r="AF451" s="371"/>
      <c r="AG451" s="371"/>
      <c r="AH451" s="371"/>
      <c r="AI451" s="371"/>
      <c r="AJ451" s="371"/>
      <c r="AK451" s="371"/>
      <c r="AL451" s="371"/>
      <c r="AM451" s="371"/>
      <c r="AN451" s="371"/>
      <c r="AO451" s="371"/>
      <c r="AP451" s="371"/>
      <c r="AQ451" s="371"/>
      <c r="AR451" s="371"/>
      <c r="AS451" s="371"/>
      <c r="AT451" s="371"/>
      <c r="AU451" s="371"/>
      <c r="AV451" s="371"/>
      <c r="AW451" s="371"/>
      <c r="AX451" s="371"/>
      <c r="AY451" s="371"/>
      <c r="AZ451" s="371"/>
      <c r="BA451" s="373"/>
      <c r="BB451" s="449"/>
      <c r="BC451" s="373"/>
      <c r="BD451" s="373"/>
      <c r="BE451" s="373"/>
      <c r="BF451" s="373"/>
      <c r="BG451" s="373"/>
      <c r="BH451" s="373"/>
      <c r="BI451" s="373"/>
      <c r="BJ451" s="373"/>
      <c r="BK451" s="373"/>
      <c r="BL451" s="373"/>
      <c r="BM451" s="373"/>
      <c r="BN451" s="373"/>
      <c r="BO451" s="373"/>
      <c r="BP451" s="373"/>
      <c r="BQ451" s="373"/>
      <c r="BR451" s="373"/>
      <c r="BS451" s="373"/>
      <c r="BT451" s="373"/>
      <c r="BU451" s="373"/>
      <c r="BV451" s="373"/>
      <c r="BW451" s="373"/>
      <c r="BX451" s="373"/>
      <c r="BY451" s="373"/>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8" customFormat="true" ht="25.15" customHeight="true" x14ac:dyDescent="0.2">
      <c r="C452" s="1076" t="s">
        <v>424</v>
      </c>
      <c r="D452" s="1075"/>
      <c r="E452" s="749">
        <v>3.0483869776588866E-2</v>
      </c>
      <c r="F452" s="636"/>
      <c r="G452" s="636"/>
      <c r="H452" s="1076" t="s">
        <v>398</v>
      </c>
      <c r="I452" s="1075"/>
      <c r="J452" s="750">
        <v>-2.7302804736210686E-2</v>
      </c>
      <c r="K452" s="636"/>
      <c r="L452" s="636"/>
      <c r="M452" s="1076" t="s">
        <v>434</v>
      </c>
      <c r="N452" s="1075"/>
      <c r="O452" s="751">
        <v>-2.7396923063730217E-3</v>
      </c>
      <c r="P452" s="636"/>
      <c r="Q452" s="636"/>
      <c r="AC452" s="371"/>
      <c r="AD452" s="371"/>
      <c r="AE452" s="371"/>
      <c r="AF452" s="371"/>
      <c r="AG452" s="371"/>
      <c r="AH452" s="371"/>
      <c r="AI452" s="371"/>
      <c r="AJ452" s="371"/>
      <c r="AK452" s="371"/>
      <c r="AL452" s="371"/>
      <c r="AM452" s="371"/>
      <c r="AN452" s="371"/>
      <c r="AO452" s="371"/>
      <c r="AP452" s="371"/>
      <c r="AQ452" s="371"/>
      <c r="AR452" s="371"/>
      <c r="AS452" s="371"/>
      <c r="AT452" s="371"/>
      <c r="AU452" s="371"/>
      <c r="AV452" s="371"/>
      <c r="AW452" s="371"/>
      <c r="AX452" s="371"/>
      <c r="AY452" s="371"/>
      <c r="AZ452" s="371"/>
      <c r="BA452" s="373"/>
      <c r="BB452" s="449"/>
      <c r="BC452" s="373"/>
      <c r="BD452" s="373"/>
      <c r="BE452" s="373"/>
      <c r="BF452" s="373"/>
      <c r="BG452" s="373"/>
      <c r="BH452" s="373"/>
      <c r="BI452" s="373"/>
      <c r="BJ452" s="373"/>
      <c r="BK452" s="373"/>
      <c r="BL452" s="373"/>
      <c r="BM452" s="373"/>
      <c r="BN452" s="373"/>
      <c r="BO452" s="373"/>
      <c r="BP452" s="373"/>
      <c r="BQ452" s="373"/>
      <c r="BR452" s="373"/>
      <c r="BS452" s="373"/>
      <c r="BT452" s="373"/>
      <c r="BU452" s="373"/>
      <c r="BV452" s="373"/>
      <c r="BW452" s="373"/>
      <c r="BX452" s="373"/>
      <c r="BY452" s="373"/>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8" customFormat="true" ht="25.15" customHeight="true" x14ac:dyDescent="0.2">
      <c r="C453" s="1076" t="s">
        <v>422</v>
      </c>
      <c r="D453" s="1075"/>
      <c r="E453" s="749">
        <v>-2.8910453809314819E-2</v>
      </c>
      <c r="F453" s="636"/>
      <c r="G453" s="636"/>
      <c r="H453" s="1076" t="s">
        <v>393</v>
      </c>
      <c r="I453" s="1075"/>
      <c r="J453" s="750">
        <v>-2.4903899758844623E-2</v>
      </c>
      <c r="K453" s="636"/>
      <c r="L453" s="636"/>
      <c r="M453" s="1076" t="s">
        <v>435</v>
      </c>
      <c r="N453" s="1075"/>
      <c r="O453" s="751">
        <v>-1.6228104351647438E-3</v>
      </c>
      <c r="P453" s="636"/>
      <c r="Q453" s="636"/>
      <c r="AC453" s="371"/>
      <c r="AD453" s="371"/>
      <c r="AE453" s="371"/>
      <c r="AF453" s="371"/>
      <c r="AG453" s="371"/>
      <c r="AH453" s="371"/>
      <c r="AI453" s="371"/>
      <c r="AJ453" s="371"/>
      <c r="AK453" s="371"/>
      <c r="AL453" s="371"/>
      <c r="AM453" s="371"/>
      <c r="AN453" s="371"/>
      <c r="AO453" s="371"/>
      <c r="AP453" s="371"/>
      <c r="AQ453" s="371"/>
      <c r="AR453" s="371"/>
      <c r="AS453" s="371"/>
      <c r="AT453" s="371"/>
      <c r="AU453" s="371"/>
      <c r="AV453" s="371"/>
      <c r="AW453" s="371"/>
      <c r="AX453" s="371"/>
      <c r="AY453" s="371"/>
      <c r="AZ453" s="371"/>
      <c r="BA453" s="373"/>
      <c r="BB453" s="449"/>
      <c r="BC453" s="373"/>
      <c r="BD453" s="373"/>
      <c r="BE453" s="373"/>
      <c r="BF453" s="373"/>
      <c r="BG453" s="373"/>
      <c r="BH453" s="373"/>
      <c r="BI453" s="373"/>
      <c r="BJ453" s="373"/>
      <c r="BK453" s="373"/>
      <c r="BL453" s="373"/>
      <c r="BM453" s="373"/>
      <c r="BN453" s="373"/>
      <c r="BO453" s="373"/>
      <c r="BP453" s="373"/>
      <c r="BQ453" s="373"/>
      <c r="BR453" s="373"/>
      <c r="BS453" s="373"/>
      <c r="BT453" s="373"/>
      <c r="BU453" s="373"/>
      <c r="BV453" s="373"/>
      <c r="BW453" s="373"/>
      <c r="BX453" s="373"/>
      <c r="BY453" s="373"/>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8" customFormat="true" ht="25.15" customHeight="true" x14ac:dyDescent="0.2">
      <c r="C454" s="1076" t="s">
        <v>398</v>
      </c>
      <c r="D454" s="1075"/>
      <c r="E454" s="749">
        <v>2.7431947150580054E-2</v>
      </c>
      <c r="F454" s="636"/>
      <c r="G454" s="636"/>
      <c r="H454" s="1076" t="s">
        <v>416</v>
      </c>
      <c r="I454" s="1075"/>
      <c r="J454" s="750">
        <v>2.3998095796236449E-2</v>
      </c>
      <c r="K454" s="636"/>
      <c r="L454" s="636"/>
      <c r="M454" s="1076" t="s">
        <v>422</v>
      </c>
      <c r="N454" s="1075"/>
      <c r="O454" s="751">
        <v>-4.1065979002897709E-4</v>
      </c>
      <c r="P454" s="636"/>
      <c r="Q454" s="636"/>
      <c r="AC454" s="371"/>
      <c r="AD454" s="371"/>
      <c r="AE454" s="371"/>
      <c r="AF454" s="371"/>
      <c r="AG454" s="371"/>
      <c r="AH454" s="371"/>
      <c r="AI454" s="371"/>
      <c r="AJ454" s="371"/>
      <c r="AK454" s="371"/>
      <c r="AL454" s="371"/>
      <c r="AM454" s="371"/>
      <c r="AN454" s="371"/>
      <c r="AO454" s="371"/>
      <c r="AP454" s="371"/>
      <c r="AQ454" s="371"/>
      <c r="AR454" s="371"/>
      <c r="AS454" s="371"/>
      <c r="AT454" s="371"/>
      <c r="AU454" s="371"/>
      <c r="AV454" s="371"/>
      <c r="AW454" s="371"/>
      <c r="AX454" s="371"/>
      <c r="AY454" s="371"/>
      <c r="AZ454" s="371"/>
      <c r="BA454" s="373"/>
      <c r="BB454" s="449"/>
      <c r="BC454" s="373"/>
      <c r="BD454" s="373"/>
      <c r="BE454" s="373"/>
      <c r="BF454" s="373"/>
      <c r="BG454" s="373"/>
      <c r="BH454" s="373"/>
      <c r="BI454" s="373"/>
      <c r="BJ454" s="373"/>
      <c r="BK454" s="373"/>
      <c r="BL454" s="373"/>
      <c r="BM454" s="373"/>
      <c r="BN454" s="373"/>
      <c r="BO454" s="373"/>
      <c r="BP454" s="373"/>
      <c r="BQ454" s="373"/>
      <c r="BR454" s="373"/>
      <c r="BS454" s="373"/>
      <c r="BT454" s="373"/>
      <c r="BU454" s="373"/>
      <c r="BV454" s="373"/>
      <c r="BW454" s="373"/>
      <c r="BX454" s="373"/>
      <c r="BY454" s="373"/>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8" customFormat="true" ht="25.15" customHeight="true" x14ac:dyDescent="0.2">
      <c r="C455" s="1076" t="s">
        <v>418</v>
      </c>
      <c r="D455" s="1075"/>
      <c r="E455" s="749">
        <v>2.471709905832942E-2</v>
      </c>
      <c r="F455" s="636"/>
      <c r="G455" s="636"/>
      <c r="H455" s="1076" t="s">
        <v>434</v>
      </c>
      <c r="I455" s="1075"/>
      <c r="J455" s="750">
        <v>-2.2042520336603796E-2</v>
      </c>
      <c r="K455" s="636"/>
      <c r="L455" s="636"/>
      <c r="M455" s="1076" t="s">
        <v>412</v>
      </c>
      <c r="N455" s="1075"/>
      <c r="O455" s="752">
        <v>-3.3593784863453414E-4</v>
      </c>
      <c r="P455" s="636"/>
      <c r="Q455" s="636"/>
      <c r="AC455" s="371"/>
      <c r="AD455" s="371"/>
      <c r="AE455" s="371"/>
      <c r="AF455" s="371"/>
      <c r="AG455" s="371"/>
      <c r="AH455" s="371"/>
      <c r="AI455" s="371"/>
      <c r="AJ455" s="371"/>
      <c r="AK455" s="371"/>
      <c r="AL455" s="371"/>
      <c r="AM455" s="371"/>
      <c r="AN455" s="371"/>
      <c r="AO455" s="371"/>
      <c r="AP455" s="371"/>
      <c r="AQ455" s="371"/>
      <c r="AR455" s="371"/>
      <c r="AS455" s="371"/>
      <c r="AT455" s="371"/>
      <c r="AU455" s="371"/>
      <c r="AV455" s="371"/>
      <c r="AW455" s="371"/>
      <c r="AX455" s="371"/>
      <c r="AY455" s="371"/>
      <c r="AZ455" s="371"/>
      <c r="BA455" s="373"/>
      <c r="BB455" s="449"/>
      <c r="BC455" s="373"/>
      <c r="BD455" s="373"/>
      <c r="BE455" s="373"/>
      <c r="BF455" s="373"/>
      <c r="BG455" s="373"/>
      <c r="BH455" s="373"/>
      <c r="BI455" s="373"/>
      <c r="BJ455" s="373"/>
      <c r="BK455" s="373"/>
      <c r="BL455" s="373"/>
      <c r="BM455" s="373"/>
      <c r="BN455" s="373"/>
      <c r="BO455" s="373"/>
      <c r="BP455" s="373"/>
      <c r="BQ455" s="373"/>
      <c r="BR455" s="373"/>
      <c r="BS455" s="373"/>
      <c r="BT455" s="373"/>
      <c r="BU455" s="373"/>
      <c r="BV455" s="373"/>
      <c r="BW455" s="373"/>
      <c r="BX455" s="373"/>
      <c r="BY455" s="373"/>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8" customFormat="true" ht="25.15" customHeight="true" x14ac:dyDescent="0.2">
      <c r="C456" s="1076" t="s">
        <v>436</v>
      </c>
      <c r="D456" s="1075"/>
      <c r="E456" s="749">
        <v>2.3153916713584945E-2</v>
      </c>
      <c r="F456" s="636"/>
      <c r="G456" s="636"/>
      <c r="H456" s="1076" t="s">
        <v>436</v>
      </c>
      <c r="I456" s="1075"/>
      <c r="J456" s="750">
        <v>2.1367140583738214E-2</v>
      </c>
      <c r="K456" s="636"/>
      <c r="L456" s="636"/>
      <c r="M456" s="1074"/>
      <c r="N456" s="1075"/>
      <c r="O456" s="652"/>
      <c r="P456" s="636"/>
      <c r="Q456" s="636"/>
      <c r="AC456" s="371"/>
      <c r="AD456" s="371"/>
      <c r="AE456" s="371"/>
      <c r="AF456" s="371"/>
      <c r="AG456" s="371"/>
      <c r="AH456" s="371"/>
      <c r="AI456" s="371"/>
      <c r="AJ456" s="371"/>
      <c r="AK456" s="371"/>
      <c r="AL456" s="371"/>
      <c r="AM456" s="371"/>
      <c r="AN456" s="371"/>
      <c r="AO456" s="371"/>
      <c r="AP456" s="371"/>
      <c r="AQ456" s="371"/>
      <c r="AR456" s="371"/>
      <c r="AS456" s="371"/>
      <c r="AT456" s="371"/>
      <c r="AU456" s="371"/>
      <c r="AV456" s="371"/>
      <c r="AW456" s="371"/>
      <c r="AX456" s="371"/>
      <c r="AY456" s="371"/>
      <c r="AZ456" s="371"/>
      <c r="BA456" s="373"/>
      <c r="BB456" s="449"/>
      <c r="BC456" s="373"/>
      <c r="BD456" s="373"/>
      <c r="BE456" s="373"/>
      <c r="BF456" s="373"/>
      <c r="BG456" s="373"/>
      <c r="BH456" s="373"/>
      <c r="BI456" s="373"/>
      <c r="BJ456" s="373"/>
      <c r="BK456" s="373"/>
      <c r="BL456" s="373"/>
      <c r="BM456" s="373"/>
      <c r="BN456" s="373"/>
      <c r="BO456" s="373"/>
      <c r="BP456" s="373"/>
      <c r="BQ456" s="373"/>
      <c r="BR456" s="373"/>
      <c r="BS456" s="373"/>
      <c r="BT456" s="373"/>
      <c r="BU456" s="373"/>
      <c r="BV456" s="373"/>
      <c r="BW456" s="373"/>
      <c r="BX456" s="373"/>
      <c r="BY456" s="373"/>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8" customFormat="true" ht="25.15" customHeight="true" x14ac:dyDescent="0.2">
      <c r="C457" s="1076" t="s">
        <v>421</v>
      </c>
      <c r="D457" s="1075"/>
      <c r="E457" s="749">
        <v>2.0671049082202877E-2</v>
      </c>
      <c r="F457" s="636"/>
      <c r="G457" s="636"/>
      <c r="H457" s="1076" t="s">
        <v>413</v>
      </c>
      <c r="I457" s="1075"/>
      <c r="J457" s="750">
        <v>2.0231355467821073E-2</v>
      </c>
      <c r="K457" s="636"/>
      <c r="L457" s="636"/>
      <c r="M457" s="1074"/>
      <c r="N457" s="1075"/>
      <c r="O457" s="652"/>
      <c r="P457" s="636"/>
      <c r="Q457" s="636"/>
      <c r="AC457" s="371"/>
      <c r="AD457" s="371"/>
      <c r="AE457" s="371"/>
      <c r="AF457" s="371"/>
      <c r="AG457" s="371"/>
      <c r="AH457" s="371"/>
      <c r="AI457" s="371"/>
      <c r="AJ457" s="371"/>
      <c r="AK457" s="371"/>
      <c r="AL457" s="371"/>
      <c r="AM457" s="371"/>
      <c r="AN457" s="371"/>
      <c r="AO457" s="371"/>
      <c r="AP457" s="371"/>
      <c r="AQ457" s="371"/>
      <c r="AR457" s="371"/>
      <c r="AS457" s="371"/>
      <c r="AT457" s="371"/>
      <c r="AU457" s="371"/>
      <c r="AV457" s="371"/>
      <c r="AW457" s="371"/>
      <c r="AX457" s="371"/>
      <c r="AY457" s="371"/>
      <c r="AZ457" s="371"/>
      <c r="BA457" s="373"/>
      <c r="BB457" s="449"/>
      <c r="BC457" s="373"/>
      <c r="BD457" s="373"/>
      <c r="BE457" s="373"/>
      <c r="BF457" s="373"/>
      <c r="BG457" s="373"/>
      <c r="BH457" s="373"/>
      <c r="BI457" s="373"/>
      <c r="BJ457" s="373"/>
      <c r="BK457" s="373"/>
      <c r="BL457" s="373"/>
      <c r="BM457" s="373"/>
      <c r="BN457" s="373"/>
      <c r="BO457" s="373"/>
      <c r="BP457" s="373"/>
      <c r="BQ457" s="373"/>
      <c r="BR457" s="373"/>
      <c r="BS457" s="373"/>
      <c r="BT457" s="373"/>
      <c r="BU457" s="373"/>
      <c r="BV457" s="373"/>
      <c r="BW457" s="373"/>
      <c r="BX457" s="373"/>
      <c r="BY457" s="373"/>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8" customFormat="true" ht="25.15" customHeight="true" x14ac:dyDescent="0.2">
      <c r="C458" s="1076" t="s">
        <v>391</v>
      </c>
      <c r="D458" s="1075"/>
      <c r="E458" s="749">
        <v>2.0351600091932844E-2</v>
      </c>
      <c r="F458" s="636"/>
      <c r="G458" s="636"/>
      <c r="H458" s="1076" t="s">
        <v>433</v>
      </c>
      <c r="I458" s="1075"/>
      <c r="J458" s="750">
        <v>-1.8171727596501579E-2</v>
      </c>
      <c r="K458" s="636"/>
      <c r="L458" s="636"/>
      <c r="M458" s="1074"/>
      <c r="N458" s="1075"/>
      <c r="O458" s="636"/>
      <c r="P458" s="636"/>
      <c r="Q458" s="636"/>
      <c r="AC458" s="371"/>
      <c r="AD458" s="371"/>
      <c r="AE458" s="371"/>
      <c r="AF458" s="371"/>
      <c r="AG458" s="371"/>
      <c r="AH458" s="371"/>
      <c r="AI458" s="371"/>
      <c r="AJ458" s="371"/>
      <c r="AK458" s="371"/>
      <c r="AL458" s="371"/>
      <c r="AM458" s="371"/>
      <c r="AN458" s="371"/>
      <c r="AO458" s="371"/>
      <c r="AP458" s="371"/>
      <c r="AQ458" s="371"/>
      <c r="AR458" s="371"/>
      <c r="AS458" s="371"/>
      <c r="AT458" s="371"/>
      <c r="AU458" s="371"/>
      <c r="AV458" s="371"/>
      <c r="AW458" s="371"/>
      <c r="AX458" s="371"/>
      <c r="AY458" s="371"/>
      <c r="AZ458" s="371"/>
      <c r="BA458" s="373"/>
      <c r="BB458" s="449"/>
      <c r="BC458" s="373"/>
      <c r="BD458" s="373"/>
      <c r="BE458" s="373"/>
      <c r="BF458" s="373"/>
      <c r="BG458" s="373"/>
      <c r="BH458" s="373"/>
      <c r="BI458" s="373"/>
      <c r="BJ458" s="373"/>
      <c r="BK458" s="373"/>
      <c r="BL458" s="373"/>
      <c r="BM458" s="373"/>
      <c r="BN458" s="373"/>
      <c r="BO458" s="373"/>
      <c r="BP458" s="373"/>
      <c r="BQ458" s="373"/>
      <c r="BR458" s="373"/>
      <c r="BS458" s="373"/>
      <c r="BT458" s="373"/>
      <c r="BU458" s="373"/>
      <c r="BV458" s="373"/>
      <c r="BW458" s="373"/>
      <c r="BX458" s="373"/>
      <c r="BY458" s="373"/>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8" customFormat="true" ht="25.15" customHeight="true" x14ac:dyDescent="0.2">
      <c r="C459" s="1076" t="s">
        <v>434</v>
      </c>
      <c r="D459" s="1075"/>
      <c r="E459" s="749">
        <v>-2.0233057918242977E-2</v>
      </c>
      <c r="F459" s="636"/>
      <c r="G459" s="636"/>
      <c r="H459" s="1076" t="s">
        <v>431</v>
      </c>
      <c r="I459" s="1075"/>
      <c r="J459" s="750">
        <v>-1.6349601169352017E-2</v>
      </c>
      <c r="K459" s="636"/>
      <c r="L459" s="636"/>
      <c r="M459" s="1077" t="s">
        <v>230</v>
      </c>
      <c r="N459" s="1075"/>
      <c r="O459" s="1075"/>
      <c r="P459" s="636"/>
      <c r="Q459" s="636"/>
      <c r="AC459" s="371"/>
      <c r="AD459" s="371"/>
      <c r="AE459" s="371"/>
      <c r="AF459" s="371"/>
      <c r="AG459" s="371"/>
      <c r="AH459" s="371"/>
      <c r="AI459" s="371"/>
      <c r="AJ459" s="371"/>
      <c r="AK459" s="371"/>
      <c r="AL459" s="371"/>
      <c r="AM459" s="371"/>
      <c r="AN459" s="371"/>
      <c r="AO459" s="371"/>
      <c r="AP459" s="371"/>
      <c r="AQ459" s="371"/>
      <c r="AR459" s="371"/>
      <c r="AS459" s="371"/>
      <c r="AT459" s="371"/>
      <c r="AU459" s="371"/>
      <c r="AV459" s="371"/>
      <c r="AW459" s="371"/>
      <c r="AX459" s="371"/>
      <c r="AY459" s="371"/>
      <c r="AZ459" s="371"/>
      <c r="BA459" s="373"/>
      <c r="BB459" s="449"/>
      <c r="BC459" s="373"/>
      <c r="BD459" s="373"/>
      <c r="BE459" s="373"/>
      <c r="BF459" s="373"/>
      <c r="BG459" s="373"/>
      <c r="BH459" s="373"/>
      <c r="BI459" s="373"/>
      <c r="BJ459" s="373"/>
      <c r="BK459" s="373"/>
      <c r="BL459" s="373"/>
      <c r="BM459" s="373"/>
      <c r="BN459" s="373"/>
      <c r="BO459" s="373"/>
      <c r="BP459" s="373"/>
      <c r="BQ459" s="373"/>
      <c r="BR459" s="373"/>
      <c r="BS459" s="373"/>
      <c r="BT459" s="373"/>
      <c r="BU459" s="373"/>
      <c r="BV459" s="373"/>
      <c r="BW459" s="373"/>
      <c r="BX459" s="373"/>
      <c r="BY459" s="373"/>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8" customFormat="true" ht="25.15" customHeight="true" x14ac:dyDescent="0.2">
      <c r="C460" s="1076" t="s">
        <v>431</v>
      </c>
      <c r="D460" s="1075"/>
      <c r="E460" s="749">
        <v>-1.7613073408765067E-2</v>
      </c>
      <c r="F460" s="636"/>
      <c r="G460" s="636"/>
      <c r="H460" s="1076" t="s">
        <v>421</v>
      </c>
      <c r="I460" s="1075"/>
      <c r="J460" s="750">
        <v>1.1927369450154596E-2</v>
      </c>
      <c r="K460" s="636"/>
      <c r="L460" s="636"/>
      <c r="M460" s="1074"/>
      <c r="N460" s="1075"/>
      <c r="O460" s="731" t="s">
        <v>231</v>
      </c>
      <c r="P460" s="636"/>
      <c r="Q460" s="636"/>
      <c r="AC460" s="371"/>
      <c r="AD460" s="371"/>
      <c r="AE460" s="371"/>
      <c r="AF460" s="371"/>
      <c r="AG460" s="371"/>
      <c r="AH460" s="371"/>
      <c r="AI460" s="371"/>
      <c r="AJ460" s="371"/>
      <c r="AK460" s="371"/>
      <c r="AL460" s="371"/>
      <c r="AM460" s="371"/>
      <c r="AN460" s="371"/>
      <c r="AO460" s="371"/>
      <c r="AP460" s="371"/>
      <c r="AQ460" s="371"/>
      <c r="AR460" s="371"/>
      <c r="AS460" s="371"/>
      <c r="AT460" s="371"/>
      <c r="AU460" s="371"/>
      <c r="AV460" s="371"/>
      <c r="AW460" s="371"/>
      <c r="AX460" s="371"/>
      <c r="AY460" s="371"/>
      <c r="AZ460" s="371"/>
      <c r="BA460" s="373"/>
      <c r="BB460" s="449"/>
      <c r="BC460" s="373"/>
      <c r="BD460" s="373"/>
      <c r="BE460" s="373"/>
      <c r="BF460" s="373"/>
      <c r="BG460" s="373"/>
      <c r="BH460" s="373"/>
      <c r="BI460" s="373"/>
      <c r="BJ460" s="373"/>
      <c r="BK460" s="373"/>
      <c r="BL460" s="373"/>
      <c r="BM460" s="373"/>
      <c r="BN460" s="373"/>
      <c r="BO460" s="373"/>
      <c r="BP460" s="373"/>
      <c r="BQ460" s="373"/>
      <c r="BR460" s="373"/>
      <c r="BS460" s="373"/>
      <c r="BT460" s="373"/>
      <c r="BU460" s="373"/>
      <c r="BV460" s="373"/>
      <c r="BW460" s="373"/>
      <c r="BX460" s="373"/>
      <c r="BY460" s="373"/>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8" customFormat="true" ht="25.15" customHeight="true" x14ac:dyDescent="0.2">
      <c r="C461" s="1076" t="s">
        <v>423</v>
      </c>
      <c r="D461" s="1075"/>
      <c r="E461" s="749">
        <v>1.2579094746622549E-2</v>
      </c>
      <c r="F461" s="636"/>
      <c r="G461" s="636"/>
      <c r="H461" s="1076" t="s">
        <v>418</v>
      </c>
      <c r="I461" s="1075"/>
      <c r="J461" s="750">
        <v>9.2637406963601461E-3</v>
      </c>
      <c r="K461" s="636"/>
      <c r="L461" s="636"/>
      <c r="M461" s="1076" t="s">
        <v>209</v>
      </c>
      <c r="N461" s="1075"/>
      <c r="O461" s="748">
        <v>0.2714646650486166</v>
      </c>
      <c r="P461" s="636"/>
      <c r="Q461" s="636"/>
      <c r="AC461" s="371"/>
      <c r="AD461" s="371"/>
      <c r="AE461" s="371"/>
      <c r="AF461" s="371"/>
      <c r="AG461" s="371"/>
      <c r="AH461" s="371"/>
      <c r="AI461" s="371"/>
      <c r="AJ461" s="371"/>
      <c r="AK461" s="371"/>
      <c r="AL461" s="371"/>
      <c r="AM461" s="371"/>
      <c r="AN461" s="371"/>
      <c r="AO461" s="371"/>
      <c r="AP461" s="371"/>
      <c r="AQ461" s="371"/>
      <c r="AR461" s="371"/>
      <c r="AS461" s="371"/>
      <c r="AT461" s="371"/>
      <c r="AU461" s="371"/>
      <c r="AV461" s="371"/>
      <c r="AW461" s="371"/>
      <c r="AX461" s="371"/>
      <c r="AY461" s="371"/>
      <c r="AZ461" s="371"/>
      <c r="BA461" s="373"/>
      <c r="BB461" s="449"/>
      <c r="BC461" s="373"/>
      <c r="BD461" s="373"/>
      <c r="BE461" s="373"/>
      <c r="BF461" s="373"/>
      <c r="BG461" s="373"/>
      <c r="BH461" s="373"/>
      <c r="BI461" s="373"/>
      <c r="BJ461" s="373"/>
      <c r="BK461" s="373"/>
      <c r="BL461" s="373"/>
      <c r="BM461" s="373"/>
      <c r="BN461" s="373"/>
      <c r="BO461" s="373"/>
      <c r="BP461" s="373"/>
      <c r="BQ461" s="373"/>
      <c r="BR461" s="373"/>
      <c r="BS461" s="373"/>
      <c r="BT461" s="373"/>
      <c r="BU461" s="373"/>
      <c r="BV461" s="373"/>
      <c r="BW461" s="373"/>
      <c r="BX461" s="373"/>
      <c r="BY461" s="373"/>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8" customFormat="true" ht="25.15" customHeight="true" x14ac:dyDescent="0.2">
      <c r="C462" s="1076" t="s">
        <v>427</v>
      </c>
      <c r="D462" s="1075"/>
      <c r="E462" s="749">
        <v>-1.0628467738352897E-2</v>
      </c>
      <c r="F462" s="636"/>
      <c r="G462" s="636"/>
      <c r="H462" s="1076" t="s">
        <v>423</v>
      </c>
      <c r="I462" s="1075"/>
      <c r="J462" s="750">
        <v>-5.805183588604778E-3</v>
      </c>
      <c r="K462" s="636"/>
      <c r="L462" s="636"/>
      <c r="M462" s="1076" t="s">
        <v>218</v>
      </c>
      <c r="N462" s="1075"/>
      <c r="O462" s="751">
        <v>4.0765695235635946E-2</v>
      </c>
      <c r="P462" s="636"/>
      <c r="Q462" s="636"/>
      <c r="AC462" s="371"/>
      <c r="AD462" s="371"/>
      <c r="AE462" s="371"/>
      <c r="AF462" s="371"/>
      <c r="AG462" s="371"/>
      <c r="AH462" s="371"/>
      <c r="AI462" s="371"/>
      <c r="AJ462" s="371"/>
      <c r="AK462" s="371"/>
      <c r="AL462" s="371"/>
      <c r="AM462" s="371"/>
      <c r="AN462" s="371"/>
      <c r="AO462" s="371"/>
      <c r="AP462" s="371"/>
      <c r="AQ462" s="371"/>
      <c r="AR462" s="371"/>
      <c r="AS462" s="371"/>
      <c r="AT462" s="371"/>
      <c r="AU462" s="371"/>
      <c r="AV462" s="371"/>
      <c r="AW462" s="371"/>
      <c r="AX462" s="371"/>
      <c r="AY462" s="371"/>
      <c r="AZ462" s="371"/>
      <c r="BA462" s="373"/>
      <c r="BB462" s="449"/>
      <c r="BC462" s="373"/>
      <c r="BD462" s="373"/>
      <c r="BE462" s="373"/>
      <c r="BF462" s="373"/>
      <c r="BG462" s="373"/>
      <c r="BH462" s="373"/>
      <c r="BI462" s="373"/>
      <c r="BJ462" s="373"/>
      <c r="BK462" s="373"/>
      <c r="BL462" s="373"/>
      <c r="BM462" s="373"/>
      <c r="BN462" s="373"/>
      <c r="BO462" s="373"/>
      <c r="BP462" s="373"/>
      <c r="BQ462" s="373"/>
      <c r="BR462" s="373"/>
      <c r="BS462" s="373"/>
      <c r="BT462" s="373"/>
      <c r="BU462" s="373"/>
      <c r="BV462" s="373"/>
      <c r="BW462" s="373"/>
      <c r="BX462" s="373"/>
      <c r="BY462" s="373"/>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8" customFormat="true" ht="25.15" customHeight="true" x14ac:dyDescent="0.2">
      <c r="C463" s="1076" t="s">
        <v>435</v>
      </c>
      <c r="D463" s="1075"/>
      <c r="E463" s="749">
        <v>-1.0338512609186397E-2</v>
      </c>
      <c r="F463" s="636"/>
      <c r="G463" s="636"/>
      <c r="H463" s="1076" t="s">
        <v>429</v>
      </c>
      <c r="I463" s="1075"/>
      <c r="J463" s="753">
        <v>-5.3160169627926562E-3</v>
      </c>
      <c r="K463" s="636"/>
      <c r="L463" s="636"/>
      <c r="M463" s="1076" t="s">
        <v>206</v>
      </c>
      <c r="N463" s="1075"/>
      <c r="O463" s="751">
        <v>0.36524443320675848</v>
      </c>
      <c r="P463" s="636"/>
      <c r="Q463" s="636"/>
      <c r="AC463" s="371"/>
      <c r="AD463" s="371"/>
      <c r="AE463" s="371"/>
      <c r="AF463" s="371"/>
      <c r="AG463" s="371"/>
      <c r="AH463" s="371"/>
      <c r="AI463" s="371"/>
      <c r="AJ463" s="371"/>
      <c r="AK463" s="371"/>
      <c r="AL463" s="371"/>
      <c r="AM463" s="371"/>
      <c r="AN463" s="371"/>
      <c r="AO463" s="371"/>
      <c r="AP463" s="371"/>
      <c r="AQ463" s="371"/>
      <c r="AR463" s="371"/>
      <c r="AS463" s="371"/>
      <c r="AT463" s="371"/>
      <c r="AU463" s="371"/>
      <c r="AV463" s="371"/>
      <c r="AW463" s="371"/>
      <c r="AX463" s="371"/>
      <c r="AY463" s="371"/>
      <c r="AZ463" s="371"/>
      <c r="BA463" s="373"/>
      <c r="BB463" s="449"/>
      <c r="BC463" s="373"/>
      <c r="BD463" s="373"/>
      <c r="BE463" s="373"/>
      <c r="BF463" s="373"/>
      <c r="BG463" s="373"/>
      <c r="BH463" s="373"/>
      <c r="BI463" s="373"/>
      <c r="BJ463" s="373"/>
      <c r="BK463" s="373"/>
      <c r="BL463" s="373"/>
      <c r="BM463" s="373"/>
      <c r="BN463" s="373"/>
      <c r="BO463" s="373"/>
      <c r="BP463" s="373"/>
      <c r="BQ463" s="373"/>
      <c r="BR463" s="373"/>
      <c r="BS463" s="373"/>
      <c r="BT463" s="373"/>
      <c r="BU463" s="373"/>
      <c r="BV463" s="373"/>
      <c r="BW463" s="373"/>
      <c r="BX463" s="373"/>
      <c r="BY463" s="373"/>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8" customFormat="true" ht="25.15" customHeight="true" x14ac:dyDescent="0.2">
      <c r="C464" s="1076" t="s">
        <v>429</v>
      </c>
      <c r="D464" s="1075"/>
      <c r="E464" s="749">
        <v>9.4706075609987516E-3</v>
      </c>
      <c r="F464" s="636"/>
      <c r="G464" s="636"/>
      <c r="H464" s="1074"/>
      <c r="I464" s="1075"/>
      <c r="J464" s="652"/>
      <c r="K464" s="636"/>
      <c r="L464" s="636"/>
      <c r="M464" s="1076" t="s">
        <v>207</v>
      </c>
      <c r="N464" s="1075"/>
      <c r="O464" s="751">
        <v>0.218227770420482</v>
      </c>
      <c r="P464" s="636"/>
      <c r="Q464" s="636"/>
      <c r="AC464" s="371"/>
      <c r="AD464" s="371"/>
      <c r="AE464" s="371"/>
      <c r="AF464" s="371"/>
      <c r="AG464" s="371"/>
      <c r="AH464" s="371"/>
      <c r="AI464" s="371"/>
      <c r="AJ464" s="371"/>
      <c r="AK464" s="371"/>
      <c r="AL464" s="371"/>
      <c r="AM464" s="371"/>
      <c r="AN464" s="371"/>
      <c r="AO464" s="371"/>
      <c r="AP464" s="371"/>
      <c r="AQ464" s="371"/>
      <c r="AR464" s="371"/>
      <c r="AS464" s="371"/>
      <c r="AT464" s="371"/>
      <c r="AU464" s="371"/>
      <c r="AV464" s="371"/>
      <c r="AW464" s="371"/>
      <c r="AX464" s="371"/>
      <c r="AY464" s="371"/>
      <c r="AZ464" s="371"/>
      <c r="BA464" s="373"/>
      <c r="BB464" s="449"/>
      <c r="BC464" s="373"/>
      <c r="BD464" s="373"/>
      <c r="BE464" s="373"/>
      <c r="BF464" s="373"/>
      <c r="BG464" s="373"/>
      <c r="BH464" s="373"/>
      <c r="BI464" s="373"/>
      <c r="BJ464" s="373"/>
      <c r="BK464" s="373"/>
      <c r="BL464" s="373"/>
      <c r="BM464" s="373"/>
      <c r="BN464" s="373"/>
      <c r="BO464" s="373"/>
      <c r="BP464" s="373"/>
      <c r="BQ464" s="373"/>
      <c r="BR464" s="373"/>
      <c r="BS464" s="373"/>
      <c r="BT464" s="373"/>
      <c r="BU464" s="373"/>
      <c r="BV464" s="373"/>
      <c r="BW464" s="373"/>
      <c r="BX464" s="373"/>
      <c r="BY464" s="373"/>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8" customFormat="true" ht="25.15" customHeight="true" x14ac:dyDescent="0.2">
      <c r="C465" s="1076" t="s">
        <v>433</v>
      </c>
      <c r="D465" s="1075"/>
      <c r="E465" s="754">
        <v>-7.4978770568655297E-3</v>
      </c>
      <c r="F465" s="636"/>
      <c r="G465" s="636"/>
      <c r="H465" s="1074"/>
      <c r="I465" s="1075"/>
      <c r="J465" s="652"/>
      <c r="K465" s="636"/>
      <c r="L465" s="636"/>
      <c r="M465" s="1076" t="s">
        <v>224</v>
      </c>
      <c r="N465" s="1075"/>
      <c r="O465" s="751">
        <v>9.642699642999768E-4</v>
      </c>
      <c r="P465" s="636"/>
      <c r="Q465" s="636"/>
      <c r="AC465" s="371"/>
      <c r="AD465" s="371"/>
      <c r="AE465" s="371"/>
      <c r="AF465" s="371"/>
      <c r="AG465" s="371"/>
      <c r="AH465" s="371"/>
      <c r="AI465" s="371"/>
      <c r="AJ465" s="371"/>
      <c r="AK465" s="371"/>
      <c r="AL465" s="371"/>
      <c r="AM465" s="371"/>
      <c r="AN465" s="371"/>
      <c r="AO465" s="371"/>
      <c r="AP465" s="371"/>
      <c r="AQ465" s="371"/>
      <c r="AR465" s="371"/>
      <c r="AS465" s="371"/>
      <c r="AT465" s="371"/>
      <c r="AU465" s="371"/>
      <c r="AV465" s="371"/>
      <c r="AW465" s="371"/>
      <c r="AX465" s="371"/>
      <c r="AY465" s="371"/>
      <c r="AZ465" s="371"/>
      <c r="BA465" s="373"/>
      <c r="BB465" s="449"/>
      <c r="BC465" s="373"/>
      <c r="BD465" s="373"/>
      <c r="BE465" s="373"/>
      <c r="BF465" s="373"/>
      <c r="BG465" s="373"/>
      <c r="BH465" s="373"/>
      <c r="BI465" s="373"/>
      <c r="BJ465" s="373"/>
      <c r="BK465" s="373"/>
      <c r="BL465" s="373"/>
      <c r="BM465" s="373"/>
      <c r="BN465" s="373"/>
      <c r="BO465" s="373"/>
      <c r="BP465" s="373"/>
      <c r="BQ465" s="373"/>
      <c r="BR465" s="373"/>
      <c r="BS465" s="373"/>
      <c r="BT465" s="373"/>
      <c r="BU465" s="373"/>
      <c r="BV465" s="373"/>
      <c r="BW465" s="373"/>
      <c r="BX465" s="373"/>
      <c r="BY465" s="373"/>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8" customFormat="true" ht="25.15" customHeight="true" x14ac:dyDescent="0.2">
      <c r="C466" s="1074"/>
      <c r="D466" s="1075"/>
      <c r="E466" s="652"/>
      <c r="F466" s="636"/>
      <c r="G466" s="636"/>
      <c r="H466" s="1074"/>
      <c r="I466" s="1075"/>
      <c r="J466" s="636"/>
      <c r="K466" s="636"/>
      <c r="L466" s="636"/>
      <c r="M466" s="1076" t="s">
        <v>219</v>
      </c>
      <c r="N466" s="1075"/>
      <c r="O466" s="751">
        <v>4.3904861600161889E-2</v>
      </c>
      <c r="P466" s="636"/>
      <c r="Q466" s="636"/>
      <c r="AC466" s="371"/>
      <c r="AD466" s="371"/>
      <c r="AE466" s="371"/>
      <c r="AF466" s="371"/>
      <c r="AG466" s="371"/>
      <c r="AH466" s="371"/>
      <c r="AI466" s="371"/>
      <c r="AJ466" s="371"/>
      <c r="AK466" s="371"/>
      <c r="AL466" s="371"/>
      <c r="AM466" s="371"/>
      <c r="AN466" s="371"/>
      <c r="AO466" s="371"/>
      <c r="AP466" s="371"/>
      <c r="AQ466" s="371"/>
      <c r="AR466" s="371"/>
      <c r="AS466" s="371"/>
      <c r="AT466" s="371"/>
      <c r="AU466" s="371"/>
      <c r="AV466" s="371"/>
      <c r="AW466" s="371"/>
      <c r="AX466" s="371"/>
      <c r="AY466" s="371"/>
      <c r="AZ466" s="371"/>
      <c r="BA466" s="373"/>
      <c r="BB466" s="449"/>
      <c r="BC466" s="373"/>
      <c r="BD466" s="373"/>
      <c r="BE466" s="373"/>
      <c r="BF466" s="373"/>
      <c r="BG466" s="373"/>
      <c r="BH466" s="373"/>
      <c r="BI466" s="373"/>
      <c r="BJ466" s="373"/>
      <c r="BK466" s="373"/>
      <c r="BL466" s="373"/>
      <c r="BM466" s="373"/>
      <c r="BN466" s="373"/>
      <c r="BO466" s="373"/>
      <c r="BP466" s="373"/>
      <c r="BQ466" s="373"/>
      <c r="BR466" s="373"/>
      <c r="BS466" s="373"/>
      <c r="BT466" s="373"/>
      <c r="BU466" s="373"/>
      <c r="BV466" s="373"/>
      <c r="BW466" s="373"/>
      <c r="BX466" s="373"/>
      <c r="BY466" s="373"/>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8" customFormat="true" ht="25.15" customHeight="true" x14ac:dyDescent="0.2">
      <c r="C467" s="1074"/>
      <c r="D467" s="1075"/>
      <c r="E467" s="652"/>
      <c r="F467" s="636"/>
      <c r="G467" s="636"/>
      <c r="H467" s="1077" t="s">
        <v>230</v>
      </c>
      <c r="I467" s="1075"/>
      <c r="J467" s="1075"/>
      <c r="K467" s="636"/>
      <c r="L467" s="636"/>
      <c r="M467" s="1076" t="s">
        <v>213</v>
      </c>
      <c r="N467" s="1075"/>
      <c r="O467" s="751">
        <v>0.10085471628064284</v>
      </c>
      <c r="P467" s="636"/>
      <c r="Q467" s="636"/>
      <c r="AC467" s="371"/>
      <c r="AD467" s="371"/>
      <c r="AE467" s="371"/>
      <c r="AF467" s="371"/>
      <c r="AG467" s="371"/>
      <c r="AH467" s="371"/>
      <c r="AI467" s="371"/>
      <c r="AJ467" s="371"/>
      <c r="AK467" s="371"/>
      <c r="AL467" s="371"/>
      <c r="AM467" s="371"/>
      <c r="AN467" s="371"/>
      <c r="AO467" s="371"/>
      <c r="AP467" s="371"/>
      <c r="AQ467" s="371"/>
      <c r="AR467" s="371"/>
      <c r="AS467" s="371"/>
      <c r="AT467" s="371"/>
      <c r="AU467" s="371"/>
      <c r="AV467" s="371"/>
      <c r="AW467" s="371"/>
      <c r="AX467" s="371"/>
      <c r="AY467" s="371"/>
      <c r="AZ467" s="371"/>
      <c r="BA467" s="373"/>
      <c r="BB467" s="449"/>
      <c r="BC467" s="373"/>
      <c r="BD467" s="373"/>
      <c r="BE467" s="373"/>
      <c r="BF467" s="373"/>
      <c r="BG467" s="373"/>
      <c r="BH467" s="373"/>
      <c r="BI467" s="373"/>
      <c r="BJ467" s="373"/>
      <c r="BK467" s="373"/>
      <c r="BL467" s="373"/>
      <c r="BM467" s="373"/>
      <c r="BN467" s="373"/>
      <c r="BO467" s="373"/>
      <c r="BP467" s="373"/>
      <c r="BQ467" s="373"/>
      <c r="BR467" s="373"/>
      <c r="BS467" s="373"/>
      <c r="BT467" s="373"/>
      <c r="BU467" s="373"/>
      <c r="BV467" s="373"/>
      <c r="BW467" s="373"/>
      <c r="BX467" s="373"/>
      <c r="BY467" s="373"/>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8" customFormat="true" ht="25.15" customHeight="true" x14ac:dyDescent="0.2">
      <c r="C468" s="1074"/>
      <c r="D468" s="1075"/>
      <c r="E468" s="636"/>
      <c r="F468" s="636"/>
      <c r="G468" s="636"/>
      <c r="H468" s="1074"/>
      <c r="I468" s="1075"/>
      <c r="J468" s="732" t="s">
        <v>231</v>
      </c>
      <c r="K468" s="636"/>
      <c r="L468" s="636"/>
      <c r="M468" s="1076" t="s">
        <v>401</v>
      </c>
      <c r="N468" s="1075"/>
      <c r="O468" s="751">
        <v>2.3855898164831992E-2</v>
      </c>
      <c r="P468" s="636"/>
      <c r="Q468" s="636"/>
      <c r="AC468" s="371"/>
      <c r="AD468" s="371"/>
      <c r="AE468" s="371"/>
      <c r="AF468" s="371"/>
      <c r="AG468" s="371"/>
      <c r="AH468" s="371"/>
      <c r="AI468" s="371"/>
      <c r="AJ468" s="371"/>
      <c r="AK468" s="371"/>
      <c r="AL468" s="371"/>
      <c r="AM468" s="371"/>
      <c r="AN468" s="371"/>
      <c r="AO468" s="371"/>
      <c r="AP468" s="371"/>
      <c r="AQ468" s="371"/>
      <c r="AR468" s="371"/>
      <c r="AS468" s="371"/>
      <c r="AT468" s="371"/>
      <c r="AU468" s="371"/>
      <c r="AV468" s="371"/>
      <c r="AW468" s="371"/>
      <c r="AX468" s="371"/>
      <c r="AY468" s="371"/>
      <c r="AZ468" s="371"/>
      <c r="BA468" s="373"/>
      <c r="BB468" s="449"/>
      <c r="BC468" s="373"/>
      <c r="BD468" s="373"/>
      <c r="BE468" s="373"/>
      <c r="BF468" s="373"/>
      <c r="BG468" s="373"/>
      <c r="BH468" s="373"/>
      <c r="BI468" s="373"/>
      <c r="BJ468" s="373"/>
      <c r="BK468" s="373"/>
      <c r="BL468" s="373"/>
      <c r="BM468" s="373"/>
      <c r="BN468" s="373"/>
      <c r="BO468" s="373"/>
      <c r="BP468" s="373"/>
      <c r="BQ468" s="373"/>
      <c r="BR468" s="373"/>
      <c r="BS468" s="373"/>
      <c r="BT468" s="373"/>
      <c r="BU468" s="373"/>
      <c r="BV468" s="373"/>
      <c r="BW468" s="373"/>
      <c r="BX468" s="373"/>
      <c r="BY468" s="373"/>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8" customFormat="true" ht="25.15" customHeight="true" x14ac:dyDescent="0.2">
      <c r="C469" s="1077" t="s">
        <v>230</v>
      </c>
      <c r="D469" s="1075"/>
      <c r="E469" s="1075"/>
      <c r="F469" s="636"/>
      <c r="G469" s="636"/>
      <c r="H469" s="1076" t="s">
        <v>209</v>
      </c>
      <c r="I469" s="1075"/>
      <c r="J469" s="747">
        <v>0.6086290526221354</v>
      </c>
      <c r="K469" s="636"/>
      <c r="L469" s="636"/>
      <c r="M469" s="1076" t="s">
        <v>386</v>
      </c>
      <c r="N469" s="1075"/>
      <c r="O469" s="751">
        <v>0.36957780567075277</v>
      </c>
      <c r="P469" s="636"/>
      <c r="Q469" s="636"/>
      <c r="AC469" s="371"/>
      <c r="AD469" s="371"/>
      <c r="AE469" s="371"/>
      <c r="AF469" s="371"/>
      <c r="AG469" s="371"/>
      <c r="AH469" s="371"/>
      <c r="AI469" s="371"/>
      <c r="AJ469" s="371"/>
      <c r="AK469" s="371"/>
      <c r="AL469" s="371"/>
      <c r="AM469" s="371"/>
      <c r="AN469" s="371"/>
      <c r="AO469" s="371"/>
      <c r="AP469" s="371"/>
      <c r="AQ469" s="371"/>
      <c r="AR469" s="371"/>
      <c r="AS469" s="371"/>
      <c r="AT469" s="371"/>
      <c r="AU469" s="371"/>
      <c r="AV469" s="371"/>
      <c r="AW469" s="371"/>
      <c r="AX469" s="371"/>
      <c r="AY469" s="371"/>
      <c r="AZ469" s="371"/>
      <c r="BA469" s="373"/>
      <c r="BB469" s="449"/>
      <c r="BC469" s="373"/>
      <c r="BD469" s="373"/>
      <c r="BE469" s="373"/>
      <c r="BF469" s="373"/>
      <c r="BG469" s="373"/>
      <c r="BH469" s="373"/>
      <c r="BI469" s="373"/>
      <c r="BJ469" s="373"/>
      <c r="BK469" s="373"/>
      <c r="BL469" s="373"/>
      <c r="BM469" s="373"/>
      <c r="BN469" s="373"/>
      <c r="BO469" s="373"/>
      <c r="BP469" s="373"/>
      <c r="BQ469" s="373"/>
      <c r="BR469" s="373"/>
      <c r="BS469" s="373"/>
      <c r="BT469" s="373"/>
      <c r="BU469" s="373"/>
      <c r="BV469" s="373"/>
      <c r="BW469" s="373"/>
      <c r="BX469" s="373"/>
      <c r="BY469" s="373"/>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8" customFormat="true" ht="25.15" customHeight="true" x14ac:dyDescent="0.2">
      <c r="C470" s="1074"/>
      <c r="D470" s="1075"/>
      <c r="E470" s="733" t="s">
        <v>231</v>
      </c>
      <c r="F470" s="636"/>
      <c r="G470" s="636"/>
      <c r="H470" s="1076" t="s">
        <v>218</v>
      </c>
      <c r="I470" s="1075"/>
      <c r="J470" s="750">
        <v>0.14232280215302284</v>
      </c>
      <c r="K470" s="636"/>
      <c r="L470" s="636"/>
      <c r="M470" s="1076" t="s">
        <v>396</v>
      </c>
      <c r="N470" s="1075"/>
      <c r="O470" s="751">
        <v>3.0596072881457978E-2</v>
      </c>
      <c r="P470" s="636"/>
      <c r="Q470" s="636"/>
      <c r="AC470" s="371"/>
      <c r="AD470" s="371"/>
      <c r="AE470" s="371"/>
      <c r="AF470" s="371"/>
      <c r="AG470" s="371"/>
      <c r="AH470" s="371"/>
      <c r="AI470" s="371"/>
      <c r="AJ470" s="371"/>
      <c r="AK470" s="371"/>
      <c r="AL470" s="371"/>
      <c r="AM470" s="371"/>
      <c r="AN470" s="371"/>
      <c r="AO470" s="371"/>
      <c r="AP470" s="371"/>
      <c r="AQ470" s="371"/>
      <c r="AR470" s="371"/>
      <c r="AS470" s="371"/>
      <c r="AT470" s="371"/>
      <c r="AU470" s="371"/>
      <c r="AV470" s="371"/>
      <c r="AW470" s="371"/>
      <c r="AX470" s="371"/>
      <c r="AY470" s="371"/>
      <c r="AZ470" s="371"/>
      <c r="BA470" s="373"/>
      <c r="BB470" s="449"/>
      <c r="BC470" s="373"/>
      <c r="BD470" s="373"/>
      <c r="BE470" s="373"/>
      <c r="BF470" s="373"/>
      <c r="BG470" s="373"/>
      <c r="BH470" s="373"/>
      <c r="BI470" s="373"/>
      <c r="BJ470" s="373"/>
      <c r="BK470" s="373"/>
      <c r="BL470" s="373"/>
      <c r="BM470" s="373"/>
      <c r="BN470" s="373"/>
      <c r="BO470" s="373"/>
      <c r="BP470" s="373"/>
      <c r="BQ470" s="373"/>
      <c r="BR470" s="373"/>
      <c r="BS470" s="373"/>
      <c r="BT470" s="373"/>
      <c r="BU470" s="373"/>
      <c r="BV470" s="373"/>
      <c r="BW470" s="373"/>
      <c r="BX470" s="373"/>
      <c r="BY470" s="373"/>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8" customFormat="true" ht="25.15" customHeight="true" x14ac:dyDescent="0.2">
      <c r="C471" s="1076" t="s">
        <v>209</v>
      </c>
      <c r="D471" s="1075"/>
      <c r="E471" s="746">
        <v>0.63942320907694505</v>
      </c>
      <c r="F471" s="636"/>
      <c r="G471" s="636"/>
      <c r="H471" s="1076" t="s">
        <v>206</v>
      </c>
      <c r="I471" s="1075"/>
      <c r="J471" s="750">
        <v>0.63483632087877218</v>
      </c>
      <c r="K471" s="636"/>
      <c r="L471" s="636"/>
      <c r="M471" s="1076" t="s">
        <v>398</v>
      </c>
      <c r="N471" s="1075"/>
      <c r="O471" s="751">
        <v>3.7382253660585792E-2</v>
      </c>
      <c r="P471" s="636"/>
      <c r="Q471" s="636"/>
      <c r="AC471" s="371"/>
      <c r="AD471" s="371"/>
      <c r="AE471" s="371"/>
      <c r="AF471" s="371"/>
      <c r="AG471" s="371"/>
      <c r="AH471" s="371"/>
      <c r="AI471" s="371"/>
      <c r="AJ471" s="371"/>
      <c r="AK471" s="371"/>
      <c r="AL471" s="371"/>
      <c r="AM471" s="371"/>
      <c r="AN471" s="371"/>
      <c r="AO471" s="371"/>
      <c r="AP471" s="371"/>
      <c r="AQ471" s="371"/>
      <c r="AR471" s="371"/>
      <c r="AS471" s="371"/>
      <c r="AT471" s="371"/>
      <c r="AU471" s="371"/>
      <c r="AV471" s="371"/>
      <c r="AW471" s="371"/>
      <c r="AX471" s="371"/>
      <c r="AY471" s="371"/>
      <c r="AZ471" s="371"/>
      <c r="BA471" s="373"/>
      <c r="BB471" s="449"/>
      <c r="BC471" s="373"/>
      <c r="BD471" s="373"/>
      <c r="BE471" s="373"/>
      <c r="BF471" s="373"/>
      <c r="BG471" s="373"/>
      <c r="BH471" s="373"/>
      <c r="BI471" s="373"/>
      <c r="BJ471" s="373"/>
      <c r="BK471" s="373"/>
      <c r="BL471" s="373"/>
      <c r="BM471" s="373"/>
      <c r="BN471" s="373"/>
      <c r="BO471" s="373"/>
      <c r="BP471" s="373"/>
      <c r="BQ471" s="373"/>
      <c r="BR471" s="373"/>
      <c r="BS471" s="373"/>
      <c r="BT471" s="373"/>
      <c r="BU471" s="373"/>
      <c r="BV471" s="373"/>
      <c r="BW471" s="373"/>
      <c r="BX471" s="373"/>
      <c r="BY471" s="373"/>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8" customFormat="true" ht="25.15" customHeight="true" x14ac:dyDescent="0.2">
      <c r="C472" s="1076" t="s">
        <v>218</v>
      </c>
      <c r="D472" s="1075"/>
      <c r="E472" s="749">
        <v>9.0005386486347941E-2</v>
      </c>
      <c r="F472" s="636"/>
      <c r="G472" s="636"/>
      <c r="H472" s="1076" t="s">
        <v>207</v>
      </c>
      <c r="I472" s="1075"/>
      <c r="J472" s="750">
        <v>0.48524844063074296</v>
      </c>
      <c r="K472" s="636"/>
      <c r="L472" s="636"/>
      <c r="M472" s="1076" t="s">
        <v>411</v>
      </c>
      <c r="N472" s="1075"/>
      <c r="O472" s="751">
        <v>8.9210701071467998E-3</v>
      </c>
      <c r="P472" s="636"/>
      <c r="Q472" s="636"/>
      <c r="AC472" s="371"/>
      <c r="AD472" s="371"/>
      <c r="AE472" s="371"/>
      <c r="AF472" s="371"/>
      <c r="AG472" s="371"/>
      <c r="AH472" s="371"/>
      <c r="AI472" s="371"/>
      <c r="AJ472" s="371"/>
      <c r="AK472" s="371"/>
      <c r="AL472" s="371"/>
      <c r="AM472" s="371"/>
      <c r="AN472" s="371"/>
      <c r="AO472" s="371"/>
      <c r="AP472" s="371"/>
      <c r="AQ472" s="371"/>
      <c r="AR472" s="371"/>
      <c r="AS472" s="371"/>
      <c r="AT472" s="371"/>
      <c r="AU472" s="371"/>
      <c r="AV472" s="371"/>
      <c r="AW472" s="371"/>
      <c r="AX472" s="371"/>
      <c r="AY472" s="371"/>
      <c r="AZ472" s="371"/>
      <c r="BA472" s="373"/>
      <c r="BB472" s="449"/>
      <c r="BC472" s="373"/>
      <c r="BD472" s="373"/>
      <c r="BE472" s="373"/>
      <c r="BF472" s="373"/>
      <c r="BG472" s="373"/>
      <c r="BH472" s="373"/>
      <c r="BI472" s="373"/>
      <c r="BJ472" s="373"/>
      <c r="BK472" s="373"/>
      <c r="BL472" s="373"/>
      <c r="BM472" s="373"/>
      <c r="BN472" s="373"/>
      <c r="BO472" s="373"/>
      <c r="BP472" s="373"/>
      <c r="BQ472" s="373"/>
      <c r="BR472" s="373"/>
      <c r="BS472" s="373"/>
      <c r="BT472" s="373"/>
      <c r="BU472" s="373"/>
      <c r="BV472" s="373"/>
      <c r="BW472" s="373"/>
      <c r="BX472" s="373"/>
      <c r="BY472" s="373"/>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8" customFormat="true" ht="25.15" customHeight="true" x14ac:dyDescent="0.2">
      <c r="C473" s="1076" t="s">
        <v>206</v>
      </c>
      <c r="D473" s="1075"/>
      <c r="E473" s="749">
        <v>0.64421194592275</v>
      </c>
      <c r="F473" s="636"/>
      <c r="G473" s="636"/>
      <c r="H473" s="1076" t="s">
        <v>224</v>
      </c>
      <c r="I473" s="1075"/>
      <c r="J473" s="750">
        <v>1.6799443371071494E-2</v>
      </c>
      <c r="K473" s="636"/>
      <c r="L473" s="636"/>
      <c r="M473" s="1076" t="s">
        <v>407</v>
      </c>
      <c r="N473" s="1075"/>
      <c r="O473" s="751">
        <v>1.1350728559780077E-2</v>
      </c>
      <c r="P473" s="636"/>
      <c r="Q473" s="636"/>
      <c r="AC473" s="371"/>
      <c r="AD473" s="371"/>
      <c r="AE473" s="371"/>
      <c r="AF473" s="371"/>
      <c r="AG473" s="371"/>
      <c r="AH473" s="371"/>
      <c r="AI473" s="371"/>
      <c r="AJ473" s="371"/>
      <c r="AK473" s="371"/>
      <c r="AL473" s="371"/>
      <c r="AM473" s="371"/>
      <c r="AN473" s="371"/>
      <c r="AO473" s="371"/>
      <c r="AP473" s="371"/>
      <c r="AQ473" s="371"/>
      <c r="AR473" s="371"/>
      <c r="AS473" s="371"/>
      <c r="AT473" s="371"/>
      <c r="AU473" s="371"/>
      <c r="AV473" s="371"/>
      <c r="AW473" s="371"/>
      <c r="AX473" s="371"/>
      <c r="AY473" s="371"/>
      <c r="AZ473" s="371"/>
      <c r="BA473" s="373"/>
      <c r="BB473" s="449"/>
      <c r="BC473" s="373"/>
      <c r="BD473" s="373"/>
      <c r="BE473" s="373"/>
      <c r="BF473" s="373"/>
      <c r="BG473" s="373"/>
      <c r="BH473" s="373"/>
      <c r="BI473" s="373"/>
      <c r="BJ473" s="373"/>
      <c r="BK473" s="373"/>
      <c r="BL473" s="373"/>
      <c r="BM473" s="373"/>
      <c r="BN473" s="373"/>
      <c r="BO473" s="373"/>
      <c r="BP473" s="373"/>
      <c r="BQ473" s="373"/>
      <c r="BR473" s="373"/>
      <c r="BS473" s="373"/>
      <c r="BT473" s="373"/>
      <c r="BU473" s="373"/>
      <c r="BV473" s="373"/>
      <c r="BW473" s="373"/>
      <c r="BX473" s="373"/>
      <c r="BY473" s="373"/>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8" customFormat="true" ht="25.15" customHeight="true" x14ac:dyDescent="0.2">
      <c r="C474" s="1076" t="s">
        <v>207</v>
      </c>
      <c r="D474" s="1075"/>
      <c r="E474" s="749">
        <v>0.50132080603816986</v>
      </c>
      <c r="F474" s="636"/>
      <c r="G474" s="636"/>
      <c r="H474" s="1076" t="s">
        <v>219</v>
      </c>
      <c r="I474" s="1075"/>
      <c r="J474" s="750">
        <v>4.221626059689873E-2</v>
      </c>
      <c r="K474" s="636"/>
      <c r="L474" s="636"/>
      <c r="M474" s="1076" t="s">
        <v>400</v>
      </c>
      <c r="N474" s="1075"/>
      <c r="O474" s="751">
        <v>3.7054347424121586E-2</v>
      </c>
      <c r="P474" s="636"/>
      <c r="Q474" s="636"/>
      <c r="AC474" s="371"/>
      <c r="AD474" s="371"/>
      <c r="AE474" s="371"/>
      <c r="AF474" s="371"/>
      <c r="AG474" s="371"/>
      <c r="AH474" s="371"/>
      <c r="AI474" s="371"/>
      <c r="AJ474" s="371"/>
      <c r="AK474" s="371"/>
      <c r="AL474" s="371"/>
      <c r="AM474" s="371"/>
      <c r="AN474" s="371"/>
      <c r="AO474" s="371"/>
      <c r="AP474" s="371"/>
      <c r="AQ474" s="371"/>
      <c r="AR474" s="371"/>
      <c r="AS474" s="371"/>
      <c r="AT474" s="371"/>
      <c r="AU474" s="371"/>
      <c r="AV474" s="371"/>
      <c r="AW474" s="371"/>
      <c r="AX474" s="371"/>
      <c r="AY474" s="371"/>
      <c r="AZ474" s="371"/>
      <c r="BA474" s="373"/>
      <c r="BB474" s="449"/>
      <c r="BC474" s="373"/>
      <c r="BD474" s="373"/>
      <c r="BE474" s="373"/>
      <c r="BF474" s="373"/>
      <c r="BG474" s="373"/>
      <c r="BH474" s="373"/>
      <c r="BI474" s="373"/>
      <c r="BJ474" s="373"/>
      <c r="BK474" s="373"/>
      <c r="BL474" s="373"/>
      <c r="BM474" s="373"/>
      <c r="BN474" s="373"/>
      <c r="BO474" s="373"/>
      <c r="BP474" s="373"/>
      <c r="BQ474" s="373"/>
      <c r="BR474" s="373"/>
      <c r="BS474" s="373"/>
      <c r="BT474" s="373"/>
      <c r="BU474" s="373"/>
      <c r="BV474" s="373"/>
      <c r="BW474" s="373"/>
      <c r="BX474" s="373"/>
      <c r="BY474" s="373"/>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8" customFormat="true" ht="25.15" customHeight="true" x14ac:dyDescent="0.2">
      <c r="C475" s="1076" t="s">
        <v>224</v>
      </c>
      <c r="D475" s="1075"/>
      <c r="E475" s="749">
        <v>2.8508261603019863E-2</v>
      </c>
      <c r="F475" s="636"/>
      <c r="G475" s="636"/>
      <c r="H475" s="1076" t="s">
        <v>213</v>
      </c>
      <c r="I475" s="1075"/>
      <c r="J475" s="750">
        <v>0.18107583494559271</v>
      </c>
      <c r="K475" s="636"/>
      <c r="L475" s="636"/>
      <c r="M475" s="1076" t="s">
        <v>393</v>
      </c>
      <c r="N475" s="1075"/>
      <c r="O475" s="751">
        <v>5.0264991684419232E-2</v>
      </c>
      <c r="P475" s="636"/>
      <c r="Q475" s="636"/>
      <c r="AC475" s="371"/>
      <c r="AD475" s="371"/>
      <c r="AE475" s="371"/>
      <c r="AF475" s="371"/>
      <c r="AG475" s="371"/>
      <c r="AH475" s="371"/>
      <c r="AI475" s="371"/>
      <c r="AJ475" s="371"/>
      <c r="AK475" s="371"/>
      <c r="AL475" s="371"/>
      <c r="AM475" s="371"/>
      <c r="AN475" s="371"/>
      <c r="AO475" s="371"/>
      <c r="AP475" s="371"/>
      <c r="AQ475" s="371"/>
      <c r="AR475" s="371"/>
      <c r="AS475" s="371"/>
      <c r="AT475" s="371"/>
      <c r="AU475" s="371"/>
      <c r="AV475" s="371"/>
      <c r="AW475" s="371"/>
      <c r="AX475" s="371"/>
      <c r="AY475" s="371"/>
      <c r="AZ475" s="371"/>
      <c r="BA475" s="373"/>
      <c r="BB475" s="449"/>
      <c r="BC475" s="373"/>
      <c r="BD475" s="373"/>
      <c r="BE475" s="373"/>
      <c r="BF475" s="373"/>
      <c r="BG475" s="373"/>
      <c r="BH475" s="373"/>
      <c r="BI475" s="373"/>
      <c r="BJ475" s="373"/>
      <c r="BK475" s="373"/>
      <c r="BL475" s="373"/>
      <c r="BM475" s="373"/>
      <c r="BN475" s="373"/>
      <c r="BO475" s="373"/>
      <c r="BP475" s="373"/>
      <c r="BQ475" s="373"/>
      <c r="BR475" s="373"/>
      <c r="BS475" s="373"/>
      <c r="BT475" s="373"/>
      <c r="BU475" s="373"/>
      <c r="BV475" s="373"/>
      <c r="BW475" s="373"/>
      <c r="BX475" s="373"/>
      <c r="BY475" s="373"/>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8" customFormat="true" ht="25.15" customHeight="true" x14ac:dyDescent="0.2">
      <c r="C476" s="1076" t="s">
        <v>219</v>
      </c>
      <c r="D476" s="1075"/>
      <c r="E476" s="749">
        <v>4.5747332980912929E-2</v>
      </c>
      <c r="F476" s="636"/>
      <c r="G476" s="636"/>
      <c r="H476" s="1076" t="s">
        <v>401</v>
      </c>
      <c r="I476" s="1075"/>
      <c r="J476" s="750">
        <v>6.0121290050284291E-2</v>
      </c>
      <c r="K476" s="636"/>
      <c r="L476" s="636"/>
      <c r="M476" s="1076" t="s">
        <v>408</v>
      </c>
      <c r="N476" s="1075"/>
      <c r="O476" s="751">
        <v>1.5368985784625075E-2</v>
      </c>
      <c r="P476" s="636"/>
      <c r="Q476" s="636"/>
      <c r="AC476" s="371"/>
      <c r="AD476" s="371"/>
      <c r="AE476" s="371"/>
      <c r="AF476" s="371"/>
      <c r="AG476" s="371"/>
      <c r="AH476" s="371"/>
      <c r="AI476" s="371"/>
      <c r="AJ476" s="371"/>
      <c r="AK476" s="371"/>
      <c r="AL476" s="371"/>
      <c r="AM476" s="371"/>
      <c r="AN476" s="371"/>
      <c r="AO476" s="371"/>
      <c r="AP476" s="371"/>
      <c r="AQ476" s="371"/>
      <c r="AR476" s="371"/>
      <c r="AS476" s="371"/>
      <c r="AT476" s="371"/>
      <c r="AU476" s="371"/>
      <c r="AV476" s="371"/>
      <c r="AW476" s="371"/>
      <c r="AX476" s="371"/>
      <c r="AY476" s="371"/>
      <c r="AZ476" s="371"/>
      <c r="BA476" s="373"/>
      <c r="BB476" s="449"/>
      <c r="BC476" s="373"/>
      <c r="BD476" s="373"/>
      <c r="BE476" s="373"/>
      <c r="BF476" s="373"/>
      <c r="BG476" s="373"/>
      <c r="BH476" s="373"/>
      <c r="BI476" s="373"/>
      <c r="BJ476" s="373"/>
      <c r="BK476" s="373"/>
      <c r="BL476" s="373"/>
      <c r="BM476" s="373"/>
      <c r="BN476" s="373"/>
      <c r="BO476" s="373"/>
      <c r="BP476" s="373"/>
      <c r="BQ476" s="373"/>
      <c r="BR476" s="373"/>
      <c r="BS476" s="373"/>
      <c r="BT476" s="373"/>
      <c r="BU476" s="373"/>
      <c r="BV476" s="373"/>
      <c r="BW476" s="373"/>
      <c r="BX476" s="373"/>
      <c r="BY476" s="373"/>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8" customFormat="true" ht="25.15" customHeight="true" x14ac:dyDescent="0.2">
      <c r="C477" s="1076" t="s">
        <v>213</v>
      </c>
      <c r="D477" s="1075"/>
      <c r="E477" s="749">
        <v>0.18756107562642119</v>
      </c>
      <c r="F477" s="636"/>
      <c r="G477" s="636"/>
      <c r="H477" s="1076" t="s">
        <v>386</v>
      </c>
      <c r="I477" s="1075"/>
      <c r="J477" s="750">
        <v>0.51108039856558651</v>
      </c>
      <c r="K477" s="636"/>
      <c r="L477" s="636"/>
      <c r="M477" s="1076" t="s">
        <v>381</v>
      </c>
      <c r="N477" s="1075"/>
      <c r="O477" s="751">
        <v>0.67140868955829669</v>
      </c>
      <c r="P477" s="636"/>
      <c r="Q477" s="636"/>
      <c r="AC477" s="371"/>
      <c r="AD477" s="371"/>
      <c r="AE477" s="371"/>
      <c r="AF477" s="371"/>
      <c r="AG477" s="371"/>
      <c r="AH477" s="371"/>
      <c r="AI477" s="371"/>
      <c r="AJ477" s="371"/>
      <c r="AK477" s="371"/>
      <c r="AL477" s="371"/>
      <c r="AM477" s="371"/>
      <c r="AN477" s="371"/>
      <c r="AO477" s="371"/>
      <c r="AP477" s="371"/>
      <c r="AQ477" s="371"/>
      <c r="AR477" s="371"/>
      <c r="AS477" s="371"/>
      <c r="AT477" s="371"/>
      <c r="AU477" s="371"/>
      <c r="AV477" s="371"/>
      <c r="AW477" s="371"/>
      <c r="AX477" s="371"/>
      <c r="AY477" s="371"/>
      <c r="AZ477" s="371"/>
      <c r="BA477" s="373"/>
      <c r="BB477" s="449"/>
      <c r="BC477" s="373"/>
      <c r="BD477" s="373"/>
      <c r="BE477" s="373"/>
      <c r="BF477" s="373"/>
      <c r="BG477" s="373"/>
      <c r="BH477" s="373"/>
      <c r="BI477" s="373"/>
      <c r="BJ477" s="373"/>
      <c r="BK477" s="373"/>
      <c r="BL477" s="373"/>
      <c r="BM477" s="373"/>
      <c r="BN477" s="373"/>
      <c r="BO477" s="373"/>
      <c r="BP477" s="373"/>
      <c r="BQ477" s="373"/>
      <c r="BR477" s="373"/>
      <c r="BS477" s="373"/>
      <c r="BT477" s="373"/>
      <c r="BU477" s="373"/>
      <c r="BV477" s="373"/>
      <c r="BW477" s="373"/>
      <c r="BX477" s="373"/>
      <c r="BY477" s="373"/>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8" customFormat="true" ht="25.15" customHeight="true" x14ac:dyDescent="0.2">
      <c r="C478" s="1076" t="s">
        <v>401</v>
      </c>
      <c r="D478" s="1075"/>
      <c r="E478" s="749">
        <v>6.5595094354714903E-2</v>
      </c>
      <c r="F478" s="636"/>
      <c r="G478" s="636"/>
      <c r="H478" s="1076" t="s">
        <v>396</v>
      </c>
      <c r="I478" s="1075"/>
      <c r="J478" s="750">
        <v>8.6500415261507826E-2</v>
      </c>
      <c r="K478" s="636"/>
      <c r="L478" s="636"/>
      <c r="M478" s="1076" t="s">
        <v>431</v>
      </c>
      <c r="N478" s="1075"/>
      <c r="O478" s="755">
        <v>2.4475724424218456E-5</v>
      </c>
      <c r="P478" s="636"/>
      <c r="Q478" s="636"/>
      <c r="AC478" s="371"/>
      <c r="AD478" s="371"/>
      <c r="AE478" s="371"/>
      <c r="AF478" s="371"/>
      <c r="AG478" s="371"/>
      <c r="AH478" s="371"/>
      <c r="AI478" s="371"/>
      <c r="AJ478" s="371"/>
      <c r="AK478" s="371"/>
      <c r="AL478" s="371"/>
      <c r="AM478" s="371"/>
      <c r="AN478" s="371"/>
      <c r="AO478" s="371"/>
      <c r="AP478" s="371"/>
      <c r="AQ478" s="371"/>
      <c r="AR478" s="371"/>
      <c r="AS478" s="371"/>
      <c r="AT478" s="371"/>
      <c r="AU478" s="371"/>
      <c r="AV478" s="371"/>
      <c r="AW478" s="371"/>
      <c r="AX478" s="371"/>
      <c r="AY478" s="371"/>
      <c r="AZ478" s="371"/>
      <c r="BA478" s="373"/>
      <c r="BB478" s="449"/>
      <c r="BC478" s="373"/>
      <c r="BD478" s="373"/>
      <c r="BE478" s="373"/>
      <c r="BF478" s="373"/>
      <c r="BG478" s="373"/>
      <c r="BH478" s="373"/>
      <c r="BI478" s="373"/>
      <c r="BJ478" s="373"/>
      <c r="BK478" s="373"/>
      <c r="BL478" s="373"/>
      <c r="BM478" s="373"/>
      <c r="BN478" s="373"/>
      <c r="BO478" s="373"/>
      <c r="BP478" s="373"/>
      <c r="BQ478" s="373"/>
      <c r="BR478" s="373"/>
      <c r="BS478" s="373"/>
      <c r="BT478" s="373"/>
      <c r="BU478" s="373"/>
      <c r="BV478" s="373"/>
      <c r="BW478" s="373"/>
      <c r="BX478" s="373"/>
      <c r="BY478" s="373"/>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8" customFormat="true" ht="25.15" customHeight="true" x14ac:dyDescent="0.2">
      <c r="C479" s="1076" t="s">
        <v>386</v>
      </c>
      <c r="D479" s="1075"/>
      <c r="E479" s="749">
        <v>0.53405017423160261</v>
      </c>
      <c r="F479" s="636"/>
      <c r="G479" s="636"/>
      <c r="H479" s="1076" t="s">
        <v>398</v>
      </c>
      <c r="I479" s="1075"/>
      <c r="J479" s="750">
        <v>7.4544314646364865E-4</v>
      </c>
      <c r="K479" s="636"/>
      <c r="L479" s="636"/>
      <c r="M479" s="1076" t="s">
        <v>399</v>
      </c>
      <c r="N479" s="1075"/>
      <c r="O479" s="751">
        <v>2.4961009227930542E-2</v>
      </c>
      <c r="P479" s="636"/>
      <c r="Q479" s="636"/>
      <c r="AC479" s="371"/>
      <c r="AD479" s="371"/>
      <c r="AE479" s="371"/>
      <c r="AF479" s="371"/>
      <c r="AG479" s="371"/>
      <c r="AH479" s="371"/>
      <c r="AI479" s="371"/>
      <c r="AJ479" s="371"/>
      <c r="AK479" s="371"/>
      <c r="AL479" s="371"/>
      <c r="AM479" s="371"/>
      <c r="AN479" s="371"/>
      <c r="AO479" s="371"/>
      <c r="AP479" s="371"/>
      <c r="AQ479" s="371"/>
      <c r="AR479" s="371"/>
      <c r="AS479" s="371"/>
      <c r="AT479" s="371"/>
      <c r="AU479" s="371"/>
      <c r="AV479" s="371"/>
      <c r="AW479" s="371"/>
      <c r="AX479" s="371"/>
      <c r="AY479" s="371"/>
      <c r="AZ479" s="371"/>
      <c r="BA479" s="373"/>
      <c r="BB479" s="449"/>
      <c r="BC479" s="373"/>
      <c r="BD479" s="373"/>
      <c r="BE479" s="373"/>
      <c r="BF479" s="373"/>
      <c r="BG479" s="373"/>
      <c r="BH479" s="373"/>
      <c r="BI479" s="373"/>
      <c r="BJ479" s="373"/>
      <c r="BK479" s="373"/>
      <c r="BL479" s="373"/>
      <c r="BM479" s="373"/>
      <c r="BN479" s="373"/>
      <c r="BO479" s="373"/>
      <c r="BP479" s="373"/>
      <c r="BQ479" s="373"/>
      <c r="BR479" s="373"/>
      <c r="BS479" s="373"/>
      <c r="BT479" s="373"/>
      <c r="BU479" s="373"/>
      <c r="BV479" s="373"/>
      <c r="BW479" s="373"/>
      <c r="BX479" s="373"/>
      <c r="BY479" s="373"/>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8" customFormat="true" ht="25.15" customHeight="true" x14ac:dyDescent="0.2">
      <c r="C480" s="1076" t="s">
        <v>396</v>
      </c>
      <c r="D480" s="1075"/>
      <c r="E480" s="749">
        <v>7.4500534254113279E-2</v>
      </c>
      <c r="F480" s="636"/>
      <c r="G480" s="636"/>
      <c r="H480" s="1076" t="s">
        <v>411</v>
      </c>
      <c r="I480" s="1075"/>
      <c r="J480" s="750">
        <v>5.147511997501175E-3</v>
      </c>
      <c r="K480" s="636"/>
      <c r="L480" s="636"/>
      <c r="M480" s="1076" t="s">
        <v>382</v>
      </c>
      <c r="N480" s="1075"/>
      <c r="O480" s="751">
        <v>0.67512051574371645</v>
      </c>
      <c r="P480" s="636"/>
      <c r="Q480" s="636"/>
      <c r="AC480" s="371"/>
      <c r="AD480" s="371"/>
      <c r="AE480" s="371"/>
      <c r="AF480" s="371"/>
      <c r="AG480" s="371"/>
      <c r="AH480" s="371"/>
      <c r="AI480" s="371"/>
      <c r="AJ480" s="371"/>
      <c r="AK480" s="371"/>
      <c r="AL480" s="371"/>
      <c r="AM480" s="371"/>
      <c r="AN480" s="371"/>
      <c r="AO480" s="371"/>
      <c r="AP480" s="371"/>
      <c r="AQ480" s="371"/>
      <c r="AR480" s="371"/>
      <c r="AS480" s="371"/>
      <c r="AT480" s="371"/>
      <c r="AU480" s="371"/>
      <c r="AV480" s="371"/>
      <c r="AW480" s="371"/>
      <c r="AX480" s="371"/>
      <c r="AY480" s="371"/>
      <c r="AZ480" s="371"/>
      <c r="BA480" s="373"/>
      <c r="BB480" s="449"/>
      <c r="BC480" s="373"/>
      <c r="BD480" s="373"/>
      <c r="BE480" s="373"/>
      <c r="BF480" s="373"/>
      <c r="BG480" s="373"/>
      <c r="BH480" s="373"/>
      <c r="BI480" s="373"/>
      <c r="BJ480" s="373"/>
      <c r="BK480" s="373"/>
      <c r="BL480" s="373"/>
      <c r="BM480" s="373"/>
      <c r="BN480" s="373"/>
      <c r="BO480" s="373"/>
      <c r="BP480" s="373"/>
      <c r="BQ480" s="373"/>
      <c r="BR480" s="373"/>
      <c r="BS480" s="373"/>
      <c r="BT480" s="373"/>
      <c r="BU480" s="373"/>
      <c r="BV480" s="373"/>
      <c r="BW480" s="373"/>
      <c r="BX480" s="373"/>
      <c r="BY480" s="373"/>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8" customFormat="true" ht="25.15" customHeight="true" x14ac:dyDescent="0.2">
      <c r="C481" s="1076" t="s">
        <v>398</v>
      </c>
      <c r="D481" s="1075"/>
      <c r="E481" s="749">
        <v>7.5251172447221711E-4</v>
      </c>
      <c r="F481" s="636"/>
      <c r="G481" s="636"/>
      <c r="H481" s="1076" t="s">
        <v>407</v>
      </c>
      <c r="I481" s="1075"/>
      <c r="J481" s="750">
        <v>2.8479723740170566E-2</v>
      </c>
      <c r="K481" s="636"/>
      <c r="L481" s="636"/>
      <c r="M481" s="1076" t="s">
        <v>414</v>
      </c>
      <c r="N481" s="1075"/>
      <c r="O481" s="751">
        <v>2.14533509387386E-3</v>
      </c>
      <c r="P481" s="636"/>
      <c r="Q481" s="636"/>
      <c r="AC481" s="371"/>
      <c r="AD481" s="371"/>
      <c r="AE481" s="371"/>
      <c r="AF481" s="371"/>
      <c r="AG481" s="371"/>
      <c r="AH481" s="371"/>
      <c r="AI481" s="371"/>
      <c r="AJ481" s="371"/>
      <c r="AK481" s="371"/>
      <c r="AL481" s="371"/>
      <c r="AM481" s="371"/>
      <c r="AN481" s="371"/>
      <c r="AO481" s="371"/>
      <c r="AP481" s="371"/>
      <c r="AQ481" s="371"/>
      <c r="AR481" s="371"/>
      <c r="AS481" s="371"/>
      <c r="AT481" s="371"/>
      <c r="AU481" s="371"/>
      <c r="AV481" s="371"/>
      <c r="AW481" s="371"/>
      <c r="AX481" s="371"/>
      <c r="AY481" s="371"/>
      <c r="AZ481" s="371"/>
      <c r="BA481" s="373"/>
      <c r="BB481" s="449"/>
      <c r="BC481" s="373"/>
      <c r="BD481" s="373"/>
      <c r="BE481" s="373"/>
      <c r="BF481" s="373"/>
      <c r="BG481" s="373"/>
      <c r="BH481" s="373"/>
      <c r="BI481" s="373"/>
      <c r="BJ481" s="373"/>
      <c r="BK481" s="373"/>
      <c r="BL481" s="373"/>
      <c r="BM481" s="373"/>
      <c r="BN481" s="373"/>
      <c r="BO481" s="373"/>
      <c r="BP481" s="373"/>
      <c r="BQ481" s="373"/>
      <c r="BR481" s="373"/>
      <c r="BS481" s="373"/>
      <c r="BT481" s="373"/>
      <c r="BU481" s="373"/>
      <c r="BV481" s="373"/>
      <c r="BW481" s="373"/>
      <c r="BX481" s="373"/>
      <c r="BY481" s="373"/>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8" customFormat="true" ht="25.15" customHeight="true" x14ac:dyDescent="0.2">
      <c r="C482" s="1076" t="s">
        <v>411</v>
      </c>
      <c r="D482" s="1075"/>
      <c r="E482" s="749">
        <v>4.9595599622091983E-3</v>
      </c>
      <c r="F482" s="636"/>
      <c r="G482" s="636"/>
      <c r="H482" s="1076" t="s">
        <v>400</v>
      </c>
      <c r="I482" s="1075"/>
      <c r="J482" s="750">
        <v>7.5829905568603986E-2</v>
      </c>
      <c r="K482" s="636"/>
      <c r="L482" s="636"/>
      <c r="M482" s="1076" t="s">
        <v>419</v>
      </c>
      <c r="N482" s="1075"/>
      <c r="O482" s="751">
        <v>5.9390557253801107E-4</v>
      </c>
      <c r="P482" s="636"/>
      <c r="Q482" s="636"/>
      <c r="AC482" s="371"/>
      <c r="AD482" s="371"/>
      <c r="AE482" s="371"/>
      <c r="AF482" s="371"/>
      <c r="AG482" s="371"/>
      <c r="AH482" s="371"/>
      <c r="AI482" s="371"/>
      <c r="AJ482" s="371"/>
      <c r="AK482" s="371"/>
      <c r="AL482" s="371"/>
      <c r="AM482" s="371"/>
      <c r="AN482" s="371"/>
      <c r="AO482" s="371"/>
      <c r="AP482" s="371"/>
      <c r="AQ482" s="371"/>
      <c r="AR482" s="371"/>
      <c r="AS482" s="371"/>
      <c r="AT482" s="371"/>
      <c r="AU482" s="371"/>
      <c r="AV482" s="371"/>
      <c r="AW482" s="371"/>
      <c r="AX482" s="371"/>
      <c r="AY482" s="371"/>
      <c r="AZ482" s="371"/>
      <c r="BA482" s="373"/>
      <c r="BB482" s="449"/>
      <c r="BC482" s="373"/>
      <c r="BD482" s="373"/>
      <c r="BE482" s="373"/>
      <c r="BF482" s="373"/>
      <c r="BG482" s="373"/>
      <c r="BH482" s="373"/>
      <c r="BI482" s="373"/>
      <c r="BJ482" s="373"/>
      <c r="BK482" s="373"/>
      <c r="BL482" s="373"/>
      <c r="BM482" s="373"/>
      <c r="BN482" s="373"/>
      <c r="BO482" s="373"/>
      <c r="BP482" s="373"/>
      <c r="BQ482" s="373"/>
      <c r="BR482" s="373"/>
      <c r="BS482" s="373"/>
      <c r="BT482" s="373"/>
      <c r="BU482" s="373"/>
      <c r="BV482" s="373"/>
      <c r="BW482" s="373"/>
      <c r="BX482" s="373"/>
      <c r="BY482" s="373"/>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8" customFormat="true" ht="25.15" customHeight="true" x14ac:dyDescent="0.2">
      <c r="C483" s="1076" t="s">
        <v>407</v>
      </c>
      <c r="D483" s="1075"/>
      <c r="E483" s="749">
        <v>1.8081372453366676E-2</v>
      </c>
      <c r="F483" s="636"/>
      <c r="G483" s="636"/>
      <c r="H483" s="1076" t="s">
        <v>393</v>
      </c>
      <c r="I483" s="1075"/>
      <c r="J483" s="750">
        <v>6.2020422319858121E-4</v>
      </c>
      <c r="K483" s="636"/>
      <c r="L483" s="636"/>
      <c r="M483" s="1076" t="s">
        <v>415</v>
      </c>
      <c r="N483" s="1075"/>
      <c r="O483" s="755">
        <v>1.0030797416096174E-5</v>
      </c>
      <c r="P483" s="636"/>
      <c r="Q483" s="636"/>
      <c r="AC483" s="371"/>
      <c r="AD483" s="371"/>
      <c r="AE483" s="371"/>
      <c r="AF483" s="371"/>
      <c r="AG483" s="371"/>
      <c r="AH483" s="371"/>
      <c r="AI483" s="371"/>
      <c r="AJ483" s="371"/>
      <c r="AK483" s="371"/>
      <c r="AL483" s="371"/>
      <c r="AM483" s="371"/>
      <c r="AN483" s="371"/>
      <c r="AO483" s="371"/>
      <c r="AP483" s="371"/>
      <c r="AQ483" s="371"/>
      <c r="AR483" s="371"/>
      <c r="AS483" s="371"/>
      <c r="AT483" s="371"/>
      <c r="AU483" s="371"/>
      <c r="AV483" s="371"/>
      <c r="AW483" s="371"/>
      <c r="AX483" s="371"/>
      <c r="AY483" s="371"/>
      <c r="AZ483" s="371"/>
      <c r="BA483" s="373"/>
      <c r="BB483" s="449"/>
      <c r="BC483" s="373"/>
      <c r="BD483" s="373"/>
      <c r="BE483" s="373"/>
      <c r="BF483" s="373"/>
      <c r="BG483" s="373"/>
      <c r="BH483" s="373"/>
      <c r="BI483" s="373"/>
      <c r="BJ483" s="373"/>
      <c r="BK483" s="373"/>
      <c r="BL483" s="373"/>
      <c r="BM483" s="373"/>
      <c r="BN483" s="373"/>
      <c r="BO483" s="373"/>
      <c r="BP483" s="373"/>
      <c r="BQ483" s="373"/>
      <c r="BR483" s="373"/>
      <c r="BS483" s="373"/>
      <c r="BT483" s="373"/>
      <c r="BU483" s="373"/>
      <c r="BV483" s="373"/>
      <c r="BW483" s="373"/>
      <c r="BX483" s="373"/>
      <c r="BY483" s="373"/>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8" customFormat="true" ht="25.15" customHeight="true" x14ac:dyDescent="0.2">
      <c r="C484" s="1076" t="s">
        <v>400</v>
      </c>
      <c r="D484" s="1075"/>
      <c r="E484" s="749">
        <v>5.4461202255768115E-2</v>
      </c>
      <c r="F484" s="636"/>
      <c r="G484" s="636"/>
      <c r="H484" s="1076" t="s">
        <v>408</v>
      </c>
      <c r="I484" s="1075"/>
      <c r="J484" s="750">
        <v>1.9085859690932381E-2</v>
      </c>
      <c r="K484" s="636"/>
      <c r="L484" s="636"/>
      <c r="M484" s="1076" t="s">
        <v>409</v>
      </c>
      <c r="N484" s="1075"/>
      <c r="O484" s="751">
        <v>4.8919687901589654E-4</v>
      </c>
      <c r="P484" s="636"/>
      <c r="Q484" s="636"/>
      <c r="AC484" s="371"/>
      <c r="AD484" s="371"/>
      <c r="AE484" s="371"/>
      <c r="AF484" s="371"/>
      <c r="AG484" s="371"/>
      <c r="AH484" s="371"/>
      <c r="AI484" s="371"/>
      <c r="AJ484" s="371"/>
      <c r="AK484" s="371"/>
      <c r="AL484" s="371"/>
      <c r="AM484" s="371"/>
      <c r="AN484" s="371"/>
      <c r="AO484" s="371"/>
      <c r="AP484" s="371"/>
      <c r="AQ484" s="371"/>
      <c r="AR484" s="371"/>
      <c r="AS484" s="371"/>
      <c r="AT484" s="371"/>
      <c r="AU484" s="371"/>
      <c r="AV484" s="371"/>
      <c r="AW484" s="371"/>
      <c r="AX484" s="371"/>
      <c r="AY484" s="371"/>
      <c r="AZ484" s="371"/>
      <c r="BA484" s="373"/>
      <c r="BB484" s="449"/>
      <c r="BC484" s="373"/>
      <c r="BD484" s="373"/>
      <c r="BE484" s="373"/>
      <c r="BF484" s="373"/>
      <c r="BG484" s="373"/>
      <c r="BH484" s="373"/>
      <c r="BI484" s="373"/>
      <c r="BJ484" s="373"/>
      <c r="BK484" s="373"/>
      <c r="BL484" s="373"/>
      <c r="BM484" s="373"/>
      <c r="BN484" s="373"/>
      <c r="BO484" s="373"/>
      <c r="BP484" s="373"/>
      <c r="BQ484" s="373"/>
      <c r="BR484" s="373"/>
      <c r="BS484" s="373"/>
      <c r="BT484" s="373"/>
      <c r="BU484" s="373"/>
      <c r="BV484" s="373"/>
      <c r="BW484" s="373"/>
      <c r="BX484" s="373"/>
      <c r="BY484" s="373"/>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8" customFormat="true" ht="25.15" customHeight="true" x14ac:dyDescent="0.2">
      <c r="C485" s="1076" t="s">
        <v>393</v>
      </c>
      <c r="D485" s="1075"/>
      <c r="E485" s="749">
        <v>1.2013099573100559E-2</v>
      </c>
      <c r="F485" s="636"/>
      <c r="G485" s="636"/>
      <c r="H485" s="1076" t="s">
        <v>381</v>
      </c>
      <c r="I485" s="1075"/>
      <c r="J485" s="750">
        <v>0.68416678145924803</v>
      </c>
      <c r="K485" s="636"/>
      <c r="L485" s="636"/>
      <c r="M485" s="1076" t="s">
        <v>397</v>
      </c>
      <c r="N485" s="1075"/>
      <c r="O485" s="751">
        <v>7.9987546664213524E-3</v>
      </c>
      <c r="P485" s="636"/>
      <c r="Q485" s="636"/>
      <c r="AC485" s="371"/>
      <c r="AD485" s="371"/>
      <c r="AE485" s="371"/>
      <c r="AF485" s="371"/>
      <c r="AG485" s="371"/>
      <c r="AH485" s="371"/>
      <c r="AI485" s="371"/>
      <c r="AJ485" s="371"/>
      <c r="AK485" s="371"/>
      <c r="AL485" s="371"/>
      <c r="AM485" s="371"/>
      <c r="AN485" s="371"/>
      <c r="AO485" s="371"/>
      <c r="AP485" s="371"/>
      <c r="AQ485" s="371"/>
      <c r="AR485" s="371"/>
      <c r="AS485" s="371"/>
      <c r="AT485" s="371"/>
      <c r="AU485" s="371"/>
      <c r="AV485" s="371"/>
      <c r="AW485" s="371"/>
      <c r="AX485" s="371"/>
      <c r="AY485" s="371"/>
      <c r="AZ485" s="371"/>
      <c r="BA485" s="373"/>
      <c r="BB485" s="449"/>
      <c r="BC485" s="373"/>
      <c r="BD485" s="373"/>
      <c r="BE485" s="373"/>
      <c r="BF485" s="373"/>
      <c r="BG485" s="373"/>
      <c r="BH485" s="373"/>
      <c r="BI485" s="373"/>
      <c r="BJ485" s="373"/>
      <c r="BK485" s="373"/>
      <c r="BL485" s="373"/>
      <c r="BM485" s="373"/>
      <c r="BN485" s="373"/>
      <c r="BO485" s="373"/>
      <c r="BP485" s="373"/>
      <c r="BQ485" s="373"/>
      <c r="BR485" s="373"/>
      <c r="BS485" s="373"/>
      <c r="BT485" s="373"/>
      <c r="BU485" s="373"/>
      <c r="BV485" s="373"/>
      <c r="BW485" s="373"/>
      <c r="BX485" s="373"/>
      <c r="BY485" s="373"/>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8" customFormat="true" ht="25.15" customHeight="true" x14ac:dyDescent="0.2">
      <c r="C486" s="1076" t="s">
        <v>408</v>
      </c>
      <c r="D486" s="1075"/>
      <c r="E486" s="749">
        <v>2.7678085331928236E-2</v>
      </c>
      <c r="F486" s="636"/>
      <c r="G486" s="636"/>
      <c r="H486" s="1076" t="s">
        <v>420</v>
      </c>
      <c r="I486" s="1075"/>
      <c r="J486" s="750">
        <v>3.406274655390981E-3</v>
      </c>
      <c r="K486" s="636"/>
      <c r="L486" s="636"/>
      <c r="M486" s="1076" t="s">
        <v>402</v>
      </c>
      <c r="N486" s="1075"/>
      <c r="O486" s="751">
        <v>3.4518314413594355E-2</v>
      </c>
      <c r="P486" s="636"/>
      <c r="Q486" s="636"/>
      <c r="AC486" s="371"/>
      <c r="AD486" s="371"/>
      <c r="AE486" s="371"/>
      <c r="AF486" s="371"/>
      <c r="AG486" s="371"/>
      <c r="AH486" s="371"/>
      <c r="AI486" s="371"/>
      <c r="AJ486" s="371"/>
      <c r="AK486" s="371"/>
      <c r="AL486" s="371"/>
      <c r="AM486" s="371"/>
      <c r="AN486" s="371"/>
      <c r="AO486" s="371"/>
      <c r="AP486" s="371"/>
      <c r="AQ486" s="371"/>
      <c r="AR486" s="371"/>
      <c r="AS486" s="371"/>
      <c r="AT486" s="371"/>
      <c r="AU486" s="371"/>
      <c r="AV486" s="371"/>
      <c r="AW486" s="371"/>
      <c r="AX486" s="371"/>
      <c r="AY486" s="371"/>
      <c r="AZ486" s="371"/>
      <c r="BA486" s="373"/>
      <c r="BB486" s="449"/>
      <c r="BC486" s="373"/>
      <c r="BD486" s="373"/>
      <c r="BE486" s="373"/>
      <c r="BF486" s="373"/>
      <c r="BG486" s="373"/>
      <c r="BH486" s="373"/>
      <c r="BI486" s="373"/>
      <c r="BJ486" s="373"/>
      <c r="BK486" s="373"/>
      <c r="BL486" s="373"/>
      <c r="BM486" s="373"/>
      <c r="BN486" s="373"/>
      <c r="BO486" s="373"/>
      <c r="BP486" s="373"/>
      <c r="BQ486" s="373"/>
      <c r="BR486" s="373"/>
      <c r="BS486" s="373"/>
      <c r="BT486" s="373"/>
      <c r="BU486" s="373"/>
      <c r="BV486" s="373"/>
      <c r="BW486" s="373"/>
      <c r="BX486" s="373"/>
      <c r="BY486" s="373"/>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8" customFormat="true" ht="25.15" customHeight="true" x14ac:dyDescent="0.2">
      <c r="C487" s="1076" t="s">
        <v>381</v>
      </c>
      <c r="D487" s="1075"/>
      <c r="E487" s="749">
        <v>0.72401247428341065</v>
      </c>
      <c r="F487" s="636"/>
      <c r="G487" s="636"/>
      <c r="H487" s="1076" t="s">
        <v>431</v>
      </c>
      <c r="I487" s="1075"/>
      <c r="J487" s="750">
        <v>2.6730945839687685E-4</v>
      </c>
      <c r="K487" s="636"/>
      <c r="L487" s="636"/>
      <c r="M487" s="1076" t="s">
        <v>416</v>
      </c>
      <c r="N487" s="1075"/>
      <c r="O487" s="751">
        <v>3.1720142317858638E-3</v>
      </c>
      <c r="P487" s="636"/>
      <c r="Q487" s="636"/>
      <c r="AC487" s="371"/>
      <c r="AD487" s="371"/>
      <c r="AE487" s="371"/>
      <c r="AF487" s="371"/>
      <c r="AG487" s="371"/>
      <c r="AH487" s="371"/>
      <c r="AI487" s="371"/>
      <c r="AJ487" s="371"/>
      <c r="AK487" s="371"/>
      <c r="AL487" s="371"/>
      <c r="AM487" s="371"/>
      <c r="AN487" s="371"/>
      <c r="AO487" s="371"/>
      <c r="AP487" s="371"/>
      <c r="AQ487" s="371"/>
      <c r="AR487" s="371"/>
      <c r="AS487" s="371"/>
      <c r="AT487" s="371"/>
      <c r="AU487" s="371"/>
      <c r="AV487" s="371"/>
      <c r="AW487" s="371"/>
      <c r="AX487" s="371"/>
      <c r="AY487" s="371"/>
      <c r="AZ487" s="371"/>
      <c r="BA487" s="373"/>
      <c r="BB487" s="449"/>
      <c r="BC487" s="373"/>
      <c r="BD487" s="373"/>
      <c r="BE487" s="373"/>
      <c r="BF487" s="373"/>
      <c r="BG487" s="373"/>
      <c r="BH487" s="373"/>
      <c r="BI487" s="373"/>
      <c r="BJ487" s="373"/>
      <c r="BK487" s="373"/>
      <c r="BL487" s="373"/>
      <c r="BM487" s="373"/>
      <c r="BN487" s="373"/>
      <c r="BO487" s="373"/>
      <c r="BP487" s="373"/>
      <c r="BQ487" s="373"/>
      <c r="BR487" s="373"/>
      <c r="BS487" s="373"/>
      <c r="BT487" s="373"/>
      <c r="BU487" s="373"/>
      <c r="BV487" s="373"/>
      <c r="BW487" s="373"/>
      <c r="BX487" s="373"/>
      <c r="BY487" s="373"/>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8" customFormat="true" ht="25.15" customHeight="true" x14ac:dyDescent="0.2">
      <c r="C488" s="1076" t="s">
        <v>420</v>
      </c>
      <c r="D488" s="1075"/>
      <c r="E488" s="749">
        <v>3.7800586417768281E-3</v>
      </c>
      <c r="F488" s="636"/>
      <c r="G488" s="636"/>
      <c r="H488" s="1076" t="s">
        <v>395</v>
      </c>
      <c r="I488" s="1075"/>
      <c r="J488" s="750">
        <v>7.6893735530970148E-2</v>
      </c>
      <c r="K488" s="636"/>
      <c r="L488" s="636"/>
      <c r="M488" s="1076" t="s">
        <v>427</v>
      </c>
      <c r="N488" s="1075"/>
      <c r="O488" s="751">
        <v>1.0064997026872632E-4</v>
      </c>
      <c r="P488" s="636"/>
      <c r="Q488" s="636"/>
      <c r="AC488" s="371"/>
      <c r="AD488" s="371"/>
      <c r="AE488" s="371"/>
      <c r="AF488" s="371"/>
      <c r="AG488" s="371"/>
      <c r="AH488" s="371"/>
      <c r="AI488" s="371"/>
      <c r="AJ488" s="371"/>
      <c r="AK488" s="371"/>
      <c r="AL488" s="371"/>
      <c r="AM488" s="371"/>
      <c r="AN488" s="371"/>
      <c r="AO488" s="371"/>
      <c r="AP488" s="371"/>
      <c r="AQ488" s="371"/>
      <c r="AR488" s="371"/>
      <c r="AS488" s="371"/>
      <c r="AT488" s="371"/>
      <c r="AU488" s="371"/>
      <c r="AV488" s="371"/>
      <c r="AW488" s="371"/>
      <c r="AX488" s="371"/>
      <c r="AY488" s="371"/>
      <c r="AZ488" s="371"/>
      <c r="BA488" s="373"/>
      <c r="BB488" s="449"/>
      <c r="BC488" s="373"/>
      <c r="BD488" s="373"/>
      <c r="BE488" s="373"/>
      <c r="BF488" s="373"/>
      <c r="BG488" s="373"/>
      <c r="BH488" s="373"/>
      <c r="BI488" s="373"/>
      <c r="BJ488" s="373"/>
      <c r="BK488" s="373"/>
      <c r="BL488" s="373"/>
      <c r="BM488" s="373"/>
      <c r="BN488" s="373"/>
      <c r="BO488" s="373"/>
      <c r="BP488" s="373"/>
      <c r="BQ488" s="373"/>
      <c r="BR488" s="373"/>
      <c r="BS488" s="373"/>
      <c r="BT488" s="373"/>
      <c r="BU488" s="373"/>
      <c r="BV488" s="373"/>
      <c r="BW488" s="373"/>
      <c r="BX488" s="373"/>
      <c r="BY488" s="373"/>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8" customFormat="true" ht="25.15" customHeight="true" x14ac:dyDescent="0.2">
      <c r="C489" s="1076" t="s">
        <v>431</v>
      </c>
      <c r="D489" s="1075"/>
      <c r="E489" s="749">
        <v>3.1022035490254707E-4</v>
      </c>
      <c r="F489" s="636"/>
      <c r="G489" s="636"/>
      <c r="H489" s="1076" t="s">
        <v>432</v>
      </c>
      <c r="I489" s="1075"/>
      <c r="J489" s="750">
        <v>8.4222540523974068E-4</v>
      </c>
      <c r="K489" s="636"/>
      <c r="L489" s="636"/>
      <c r="M489" s="1076" t="s">
        <v>389</v>
      </c>
      <c r="N489" s="1075"/>
      <c r="O489" s="751">
        <v>0.19278304605025826</v>
      </c>
      <c r="P489" s="636"/>
      <c r="Q489" s="636"/>
      <c r="AC489" s="371"/>
      <c r="AD489" s="371"/>
      <c r="AE489" s="371"/>
      <c r="AF489" s="371"/>
      <c r="AG489" s="371"/>
      <c r="AH489" s="371"/>
      <c r="AI489" s="371"/>
      <c r="AJ489" s="371"/>
      <c r="AK489" s="371"/>
      <c r="AL489" s="371"/>
      <c r="AM489" s="371"/>
      <c r="AN489" s="371"/>
      <c r="AO489" s="371"/>
      <c r="AP489" s="371"/>
      <c r="AQ489" s="371"/>
      <c r="AR489" s="371"/>
      <c r="AS489" s="371"/>
      <c r="AT489" s="371"/>
      <c r="AU489" s="371"/>
      <c r="AV489" s="371"/>
      <c r="AW489" s="371"/>
      <c r="AX489" s="371"/>
      <c r="AY489" s="371"/>
      <c r="AZ489" s="371"/>
      <c r="BA489" s="373"/>
      <c r="BB489" s="449"/>
      <c r="BC489" s="373"/>
      <c r="BD489" s="373"/>
      <c r="BE489" s="373"/>
      <c r="BF489" s="373"/>
      <c r="BG489" s="373"/>
      <c r="BH489" s="373"/>
      <c r="BI489" s="373"/>
      <c r="BJ489" s="373"/>
      <c r="BK489" s="373"/>
      <c r="BL489" s="373"/>
      <c r="BM489" s="373"/>
      <c r="BN489" s="373"/>
      <c r="BO489" s="373"/>
      <c r="BP489" s="373"/>
      <c r="BQ489" s="373"/>
      <c r="BR489" s="373"/>
      <c r="BS489" s="373"/>
      <c r="BT489" s="373"/>
      <c r="BU489" s="373"/>
      <c r="BV489" s="373"/>
      <c r="BW489" s="373"/>
      <c r="BX489" s="373"/>
      <c r="BY489" s="373"/>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8" customFormat="true" ht="25.15" customHeight="true" x14ac:dyDescent="0.2">
      <c r="C490" s="1076" t="s">
        <v>395</v>
      </c>
      <c r="D490" s="1075"/>
      <c r="E490" s="749">
        <v>8.1899022976584634E-2</v>
      </c>
      <c r="F490" s="636"/>
      <c r="G490" s="636"/>
      <c r="H490" s="1076" t="s">
        <v>399</v>
      </c>
      <c r="I490" s="1075"/>
      <c r="J490" s="750">
        <v>6.0885330650889018E-2</v>
      </c>
      <c r="K490" s="636"/>
      <c r="L490" s="636"/>
      <c r="M490" s="1076" t="s">
        <v>405</v>
      </c>
      <c r="N490" s="1075"/>
      <c r="O490" s="751">
        <v>1.4009032453187499E-2</v>
      </c>
      <c r="P490" s="636"/>
      <c r="Q490" s="636"/>
      <c r="AC490" s="371"/>
      <c r="AD490" s="371"/>
      <c r="AE490" s="371"/>
      <c r="AF490" s="371"/>
      <c r="AG490" s="371"/>
      <c r="AH490" s="371"/>
      <c r="AI490" s="371"/>
      <c r="AJ490" s="371"/>
      <c r="AK490" s="371"/>
      <c r="AL490" s="371"/>
      <c r="AM490" s="371"/>
      <c r="AN490" s="371"/>
      <c r="AO490" s="371"/>
      <c r="AP490" s="371"/>
      <c r="AQ490" s="371"/>
      <c r="AR490" s="371"/>
      <c r="AS490" s="371"/>
      <c r="AT490" s="371"/>
      <c r="AU490" s="371"/>
      <c r="AV490" s="371"/>
      <c r="AW490" s="371"/>
      <c r="AX490" s="371"/>
      <c r="AY490" s="371"/>
      <c r="AZ490" s="371"/>
      <c r="BA490" s="373"/>
      <c r="BB490" s="449"/>
      <c r="BC490" s="373"/>
      <c r="BD490" s="373"/>
      <c r="BE490" s="373"/>
      <c r="BF490" s="373"/>
      <c r="BG490" s="373"/>
      <c r="BH490" s="373"/>
      <c r="BI490" s="373"/>
      <c r="BJ490" s="373"/>
      <c r="BK490" s="373"/>
      <c r="BL490" s="373"/>
      <c r="BM490" s="373"/>
      <c r="BN490" s="373"/>
      <c r="BO490" s="373"/>
      <c r="BP490" s="373"/>
      <c r="BQ490" s="373"/>
      <c r="BR490" s="373"/>
      <c r="BS490" s="373"/>
      <c r="BT490" s="373"/>
      <c r="BU490" s="373"/>
      <c r="BV490" s="373"/>
      <c r="BW490" s="373"/>
      <c r="BX490" s="373"/>
      <c r="BY490" s="373"/>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8" customFormat="true" ht="25.15" customHeight="true" x14ac:dyDescent="0.2">
      <c r="C491" s="1076" t="s">
        <v>432</v>
      </c>
      <c r="D491" s="1075"/>
      <c r="E491" s="749">
        <v>9.5882255029901742E-4</v>
      </c>
      <c r="F491" s="636"/>
      <c r="G491" s="636"/>
      <c r="H491" s="1076" t="s">
        <v>382</v>
      </c>
      <c r="I491" s="1075"/>
      <c r="J491" s="750">
        <v>0.3704896198288089</v>
      </c>
      <c r="K491" s="636"/>
      <c r="L491" s="636"/>
      <c r="M491" s="1076" t="s">
        <v>424</v>
      </c>
      <c r="N491" s="1075"/>
      <c r="O491" s="751">
        <v>1.2926137665988466E-4</v>
      </c>
      <c r="P491" s="636"/>
      <c r="Q491" s="636"/>
      <c r="AC491" s="371"/>
      <c r="AD491" s="371"/>
      <c r="AE491" s="371"/>
      <c r="AF491" s="371"/>
      <c r="AG491" s="371"/>
      <c r="AH491" s="371"/>
      <c r="AI491" s="371"/>
      <c r="AJ491" s="371"/>
      <c r="AK491" s="371"/>
      <c r="AL491" s="371"/>
      <c r="AM491" s="371"/>
      <c r="AN491" s="371"/>
      <c r="AO491" s="371"/>
      <c r="AP491" s="371"/>
      <c r="AQ491" s="371"/>
      <c r="AR491" s="371"/>
      <c r="AS491" s="371"/>
      <c r="AT491" s="371"/>
      <c r="AU491" s="371"/>
      <c r="AV491" s="371"/>
      <c r="AW491" s="371"/>
      <c r="AX491" s="371"/>
      <c r="AY491" s="371"/>
      <c r="AZ491" s="371"/>
      <c r="BA491" s="373"/>
      <c r="BB491" s="449"/>
      <c r="BC491" s="373"/>
      <c r="BD491" s="373"/>
      <c r="BE491" s="373"/>
      <c r="BF491" s="373"/>
      <c r="BG491" s="373"/>
      <c r="BH491" s="373"/>
      <c r="BI491" s="373"/>
      <c r="BJ491" s="373"/>
      <c r="BK491" s="373"/>
      <c r="BL491" s="373"/>
      <c r="BM491" s="373"/>
      <c r="BN491" s="373"/>
      <c r="BO491" s="373"/>
      <c r="BP491" s="373"/>
      <c r="BQ491" s="373"/>
      <c r="BR491" s="373"/>
      <c r="BS491" s="373"/>
      <c r="BT491" s="373"/>
      <c r="BU491" s="373"/>
      <c r="BV491" s="373"/>
      <c r="BW491" s="373"/>
      <c r="BX491" s="373"/>
      <c r="BY491" s="373"/>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8" customFormat="true" ht="25.15" customHeight="true" x14ac:dyDescent="0.2">
      <c r="C492" s="1076" t="s">
        <v>399</v>
      </c>
      <c r="D492" s="1075"/>
      <c r="E492" s="749">
        <v>7.3288547952120781E-2</v>
      </c>
      <c r="F492" s="636"/>
      <c r="G492" s="636"/>
      <c r="H492" s="1076" t="s">
        <v>414</v>
      </c>
      <c r="I492" s="1075"/>
      <c r="J492" s="750">
        <v>4.0555682553091114E-3</v>
      </c>
      <c r="K492" s="636"/>
      <c r="L492" s="636"/>
      <c r="M492" s="1076" t="s">
        <v>387</v>
      </c>
      <c r="N492" s="1075"/>
      <c r="O492" s="751">
        <v>0.20807730050396692</v>
      </c>
      <c r="P492" s="636"/>
      <c r="Q492" s="636"/>
      <c r="AC492" s="371"/>
      <c r="AD492" s="371"/>
      <c r="AE492" s="371"/>
      <c r="AF492" s="371"/>
      <c r="AG492" s="371"/>
      <c r="AH492" s="371"/>
      <c r="AI492" s="371"/>
      <c r="AJ492" s="371"/>
      <c r="AK492" s="371"/>
      <c r="AL492" s="371"/>
      <c r="AM492" s="371"/>
      <c r="AN492" s="371"/>
      <c r="AO492" s="371"/>
      <c r="AP492" s="371"/>
      <c r="AQ492" s="371"/>
      <c r="AR492" s="371"/>
      <c r="AS492" s="371"/>
      <c r="AT492" s="371"/>
      <c r="AU492" s="371"/>
      <c r="AV492" s="371"/>
      <c r="AW492" s="371"/>
      <c r="AX492" s="371"/>
      <c r="AY492" s="371"/>
      <c r="AZ492" s="371"/>
      <c r="BA492" s="373"/>
      <c r="BB492" s="449"/>
      <c r="BC492" s="373"/>
      <c r="BD492" s="373"/>
      <c r="BE492" s="373"/>
      <c r="BF492" s="373"/>
      <c r="BG492" s="373"/>
      <c r="BH492" s="373"/>
      <c r="BI492" s="373"/>
      <c r="BJ492" s="373"/>
      <c r="BK492" s="373"/>
      <c r="BL492" s="373"/>
      <c r="BM492" s="373"/>
      <c r="BN492" s="373"/>
      <c r="BO492" s="373"/>
      <c r="BP492" s="373"/>
      <c r="BQ492" s="373"/>
      <c r="BR492" s="373"/>
      <c r="BS492" s="373"/>
      <c r="BT492" s="373"/>
      <c r="BU492" s="373"/>
      <c r="BV492" s="373"/>
      <c r="BW492" s="373"/>
      <c r="BX492" s="373"/>
      <c r="BY492" s="373"/>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8" customFormat="true" ht="25.15" customHeight="true" x14ac:dyDescent="0.2">
      <c r="C493" s="1076" t="s">
        <v>382</v>
      </c>
      <c r="D493" s="1075"/>
      <c r="E493" s="749">
        <v>0.51545586226770479</v>
      </c>
      <c r="F493" s="636"/>
      <c r="G493" s="636"/>
      <c r="H493" s="1076" t="s">
        <v>419</v>
      </c>
      <c r="I493" s="1075"/>
      <c r="J493" s="750">
        <v>3.1094409887638301E-3</v>
      </c>
      <c r="K493" s="636"/>
      <c r="L493" s="636"/>
      <c r="M493" s="1076" t="s">
        <v>394</v>
      </c>
      <c r="N493" s="1075"/>
      <c r="O493" s="751">
        <v>4.5504745486053835E-2</v>
      </c>
      <c r="P493" s="636"/>
      <c r="Q493" s="636"/>
      <c r="AC493" s="371"/>
      <c r="AD493" s="371"/>
      <c r="AE493" s="371"/>
      <c r="AF493" s="371"/>
      <c r="AG493" s="371"/>
      <c r="AH493" s="371"/>
      <c r="AI493" s="371"/>
      <c r="AJ493" s="371"/>
      <c r="AK493" s="371"/>
      <c r="AL493" s="371"/>
      <c r="AM493" s="371"/>
      <c r="AN493" s="371"/>
      <c r="AO493" s="371"/>
      <c r="AP493" s="371"/>
      <c r="AQ493" s="371"/>
      <c r="AR493" s="371"/>
      <c r="AS493" s="371"/>
      <c r="AT493" s="371"/>
      <c r="AU493" s="371"/>
      <c r="AV493" s="371"/>
      <c r="AW493" s="371"/>
      <c r="AX493" s="371"/>
      <c r="AY493" s="371"/>
      <c r="AZ493" s="371"/>
      <c r="BA493" s="373"/>
      <c r="BB493" s="449"/>
      <c r="BC493" s="373"/>
      <c r="BD493" s="373"/>
      <c r="BE493" s="373"/>
      <c r="BF493" s="373"/>
      <c r="BG493" s="373"/>
      <c r="BH493" s="373"/>
      <c r="BI493" s="373"/>
      <c r="BJ493" s="373"/>
      <c r="BK493" s="373"/>
      <c r="BL493" s="373"/>
      <c r="BM493" s="373"/>
      <c r="BN493" s="373"/>
      <c r="BO493" s="373"/>
      <c r="BP493" s="373"/>
      <c r="BQ493" s="373"/>
      <c r="BR493" s="373"/>
      <c r="BS493" s="373"/>
      <c r="BT493" s="373"/>
      <c r="BU493" s="373"/>
      <c r="BV493" s="373"/>
      <c r="BW493" s="373"/>
      <c r="BX493" s="373"/>
      <c r="BY493" s="373"/>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8" customFormat="true" ht="25.15" customHeight="true" x14ac:dyDescent="0.2">
      <c r="C494" s="1076" t="s">
        <v>414</v>
      </c>
      <c r="D494" s="1075"/>
      <c r="E494" s="749">
        <v>7.0746675376701859E-3</v>
      </c>
      <c r="F494" s="636"/>
      <c r="G494" s="636"/>
      <c r="H494" s="1076" t="s">
        <v>415</v>
      </c>
      <c r="I494" s="1075"/>
      <c r="J494" s="750">
        <v>6.6036076566358013E-3</v>
      </c>
      <c r="K494" s="636"/>
      <c r="L494" s="636"/>
      <c r="M494" s="1076" t="s">
        <v>429</v>
      </c>
      <c r="N494" s="1075"/>
      <c r="O494" s="755">
        <v>3.2964082030235677E-5</v>
      </c>
      <c r="P494" s="636"/>
      <c r="Q494" s="636"/>
      <c r="AC494" s="371"/>
      <c r="AD494" s="371"/>
      <c r="AE494" s="371"/>
      <c r="AF494" s="371"/>
      <c r="AG494" s="371"/>
      <c r="AH494" s="371"/>
      <c r="AI494" s="371"/>
      <c r="AJ494" s="371"/>
      <c r="AK494" s="371"/>
      <c r="AL494" s="371"/>
      <c r="AM494" s="371"/>
      <c r="AN494" s="371"/>
      <c r="AO494" s="371"/>
      <c r="AP494" s="371"/>
      <c r="AQ494" s="371"/>
      <c r="AR494" s="371"/>
      <c r="AS494" s="371"/>
      <c r="AT494" s="371"/>
      <c r="AU494" s="371"/>
      <c r="AV494" s="371"/>
      <c r="AW494" s="371"/>
      <c r="AX494" s="371"/>
      <c r="AY494" s="371"/>
      <c r="AZ494" s="371"/>
      <c r="BA494" s="373"/>
      <c r="BB494" s="449"/>
      <c r="BC494" s="373"/>
      <c r="BD494" s="373"/>
      <c r="BE494" s="373"/>
      <c r="BF494" s="373"/>
      <c r="BG494" s="373"/>
      <c r="BH494" s="373"/>
      <c r="BI494" s="373"/>
      <c r="BJ494" s="373"/>
      <c r="BK494" s="373"/>
      <c r="BL494" s="373"/>
      <c r="BM494" s="373"/>
      <c r="BN494" s="373"/>
      <c r="BO494" s="373"/>
      <c r="BP494" s="373"/>
      <c r="BQ494" s="373"/>
      <c r="BR494" s="373"/>
      <c r="BS494" s="373"/>
      <c r="BT494" s="373"/>
      <c r="BU494" s="373"/>
      <c r="BV494" s="373"/>
      <c r="BW494" s="373"/>
      <c r="BX494" s="373"/>
      <c r="BY494" s="373"/>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8" customFormat="true" ht="25.15" customHeight="true" x14ac:dyDescent="0.2">
      <c r="C495" s="1076" t="s">
        <v>419</v>
      </c>
      <c r="D495" s="1075"/>
      <c r="E495" s="749">
        <v>4.2921858571989243E-3</v>
      </c>
      <c r="F495" s="636"/>
      <c r="G495" s="636"/>
      <c r="H495" s="1076" t="s">
        <v>409</v>
      </c>
      <c r="I495" s="1075"/>
      <c r="J495" s="750">
        <v>2.4769107453516518E-2</v>
      </c>
      <c r="K495" s="636"/>
      <c r="L495" s="636"/>
      <c r="M495" s="1076" t="s">
        <v>391</v>
      </c>
      <c r="N495" s="1075"/>
      <c r="O495" s="751">
        <v>5.381163435805341E-2</v>
      </c>
      <c r="P495" s="636"/>
      <c r="Q495" s="636"/>
      <c r="AC495" s="371"/>
      <c r="AD495" s="371"/>
      <c r="AE495" s="371"/>
      <c r="AF495" s="371"/>
      <c r="AG495" s="371"/>
      <c r="AH495" s="371"/>
      <c r="AI495" s="371"/>
      <c r="AJ495" s="371"/>
      <c r="AK495" s="371"/>
      <c r="AL495" s="371"/>
      <c r="AM495" s="371"/>
      <c r="AN495" s="371"/>
      <c r="AO495" s="371"/>
      <c r="AP495" s="371"/>
      <c r="AQ495" s="371"/>
      <c r="AR495" s="371"/>
      <c r="AS495" s="371"/>
      <c r="AT495" s="371"/>
      <c r="AU495" s="371"/>
      <c r="AV495" s="371"/>
      <c r="AW495" s="371"/>
      <c r="AX495" s="371"/>
      <c r="AY495" s="371"/>
      <c r="AZ495" s="371"/>
      <c r="BA495" s="373"/>
      <c r="BB495" s="449"/>
      <c r="BC495" s="373"/>
      <c r="BD495" s="373"/>
      <c r="BE495" s="373"/>
      <c r="BF495" s="373"/>
      <c r="BG495" s="373"/>
      <c r="BH495" s="373"/>
      <c r="BI495" s="373"/>
      <c r="BJ495" s="373"/>
      <c r="BK495" s="373"/>
      <c r="BL495" s="373"/>
      <c r="BM495" s="373"/>
      <c r="BN495" s="373"/>
      <c r="BO495" s="373"/>
      <c r="BP495" s="373"/>
      <c r="BQ495" s="373"/>
      <c r="BR495" s="373"/>
      <c r="BS495" s="373"/>
      <c r="BT495" s="373"/>
      <c r="BU495" s="373"/>
      <c r="BV495" s="373"/>
      <c r="BW495" s="373"/>
      <c r="BX495" s="373"/>
      <c r="BY495" s="373"/>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8" customFormat="true" ht="25.15" customHeight="true" x14ac:dyDescent="0.2">
      <c r="C496" s="1076" t="s">
        <v>415</v>
      </c>
      <c r="D496" s="1075"/>
      <c r="E496" s="749">
        <v>2.7490650404036455E-3</v>
      </c>
      <c r="F496" s="636"/>
      <c r="G496" s="636"/>
      <c r="H496" s="1076" t="s">
        <v>397</v>
      </c>
      <c r="I496" s="1075"/>
      <c r="J496" s="750">
        <v>7.7600897606264249E-2</v>
      </c>
      <c r="K496" s="636"/>
      <c r="L496" s="636"/>
      <c r="M496" s="1076" t="s">
        <v>412</v>
      </c>
      <c r="N496" s="1075"/>
      <c r="O496" s="755">
        <v>1.1285423814519917E-7</v>
      </c>
      <c r="P496" s="636"/>
      <c r="Q496" s="636"/>
      <c r="AC496" s="371"/>
      <c r="AD496" s="371"/>
      <c r="AE496" s="371"/>
      <c r="AF496" s="371"/>
      <c r="AG496" s="371"/>
      <c r="AH496" s="371"/>
      <c r="AI496" s="371"/>
      <c r="AJ496" s="371"/>
      <c r="AK496" s="371"/>
      <c r="AL496" s="371"/>
      <c r="AM496" s="371"/>
      <c r="AN496" s="371"/>
      <c r="AO496" s="371"/>
      <c r="AP496" s="371"/>
      <c r="AQ496" s="371"/>
      <c r="AR496" s="371"/>
      <c r="AS496" s="371"/>
      <c r="AT496" s="371"/>
      <c r="AU496" s="371"/>
      <c r="AV496" s="371"/>
      <c r="AW496" s="371"/>
      <c r="AX496" s="371"/>
      <c r="AY496" s="371"/>
      <c r="AZ496" s="371"/>
      <c r="BA496" s="373"/>
      <c r="BB496" s="449"/>
      <c r="BC496" s="373"/>
      <c r="BD496" s="373"/>
      <c r="BE496" s="373"/>
      <c r="BF496" s="373"/>
      <c r="BG496" s="373"/>
      <c r="BH496" s="373"/>
      <c r="BI496" s="373"/>
      <c r="BJ496" s="373"/>
      <c r="BK496" s="373"/>
      <c r="BL496" s="373"/>
      <c r="BM496" s="373"/>
      <c r="BN496" s="373"/>
      <c r="BO496" s="373"/>
      <c r="BP496" s="373"/>
      <c r="BQ496" s="373"/>
      <c r="BR496" s="373"/>
      <c r="BS496" s="373"/>
      <c r="BT496" s="373"/>
      <c r="BU496" s="373"/>
      <c r="BV496" s="373"/>
      <c r="BW496" s="373"/>
      <c r="BX496" s="373"/>
      <c r="BY496" s="373"/>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8" customFormat="true" ht="25.15" customHeight="true" x14ac:dyDescent="0.2">
      <c r="C497" s="1076" t="s">
        <v>409</v>
      </c>
      <c r="D497" s="1075"/>
      <c r="E497" s="749">
        <v>2.1391243823885974E-2</v>
      </c>
      <c r="F497" s="636"/>
      <c r="G497" s="636"/>
      <c r="H497" s="1076" t="s">
        <v>402</v>
      </c>
      <c r="I497" s="1075"/>
      <c r="J497" s="750">
        <v>4.3670312118986594E-2</v>
      </c>
      <c r="K497" s="636"/>
      <c r="L497" s="636"/>
      <c r="M497" s="1076" t="s">
        <v>385</v>
      </c>
      <c r="N497" s="1075"/>
      <c r="O497" s="751">
        <v>0.54910759000558673</v>
      </c>
      <c r="P497" s="636"/>
      <c r="Q497" s="636"/>
      <c r="AC497" s="371"/>
      <c r="AD497" s="371"/>
      <c r="AE497" s="371"/>
      <c r="AF497" s="371"/>
      <c r="AG497" s="371"/>
      <c r="AH497" s="371"/>
      <c r="AI497" s="371"/>
      <c r="AJ497" s="371"/>
      <c r="AK497" s="371"/>
      <c r="AL497" s="371"/>
      <c r="AM497" s="371"/>
      <c r="AN497" s="371"/>
      <c r="AO497" s="371"/>
      <c r="AP497" s="371"/>
      <c r="AQ497" s="371"/>
      <c r="AR497" s="371"/>
      <c r="AS497" s="371"/>
      <c r="AT497" s="371"/>
      <c r="AU497" s="371"/>
      <c r="AV497" s="371"/>
      <c r="AW497" s="371"/>
      <c r="AX497" s="371"/>
      <c r="AY497" s="371"/>
      <c r="AZ497" s="371"/>
      <c r="BA497" s="373"/>
      <c r="BB497" s="449"/>
      <c r="BC497" s="373"/>
      <c r="BD497" s="373"/>
      <c r="BE497" s="373"/>
      <c r="BF497" s="373"/>
      <c r="BG497" s="373"/>
      <c r="BH497" s="373"/>
      <c r="BI497" s="373"/>
      <c r="BJ497" s="373"/>
      <c r="BK497" s="373"/>
      <c r="BL497" s="373"/>
      <c r="BM497" s="373"/>
      <c r="BN497" s="373"/>
      <c r="BO497" s="373"/>
      <c r="BP497" s="373"/>
      <c r="BQ497" s="373"/>
      <c r="BR497" s="373"/>
      <c r="BS497" s="373"/>
      <c r="BT497" s="373"/>
      <c r="BU497" s="373"/>
      <c r="BV497" s="373"/>
      <c r="BW497" s="373"/>
      <c r="BX497" s="373"/>
      <c r="BY497" s="373"/>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8" customFormat="true" ht="25.15" customHeight="true" x14ac:dyDescent="0.2">
      <c r="C498" s="1076" t="s">
        <v>397</v>
      </c>
      <c r="D498" s="1075"/>
      <c r="E498" s="749">
        <v>3.2053331175518493E-2</v>
      </c>
      <c r="F498" s="636"/>
      <c r="G498" s="636"/>
      <c r="H498" s="1076" t="s">
        <v>416</v>
      </c>
      <c r="I498" s="1075"/>
      <c r="J498" s="750">
        <v>5.7590860184534155E-4</v>
      </c>
      <c r="K498" s="636"/>
      <c r="L498" s="636"/>
      <c r="M498" s="1076" t="s">
        <v>434</v>
      </c>
      <c r="N498" s="1075"/>
      <c r="O498" s="755">
        <v>7.5059139335995274E-6</v>
      </c>
      <c r="P498" s="636"/>
      <c r="Q498" s="636"/>
      <c r="AC498" s="371"/>
      <c r="AD498" s="371"/>
      <c r="AE498" s="371"/>
      <c r="AF498" s="371"/>
      <c r="AG498" s="371"/>
      <c r="AH498" s="371"/>
      <c r="AI498" s="371"/>
      <c r="AJ498" s="371"/>
      <c r="AK498" s="371"/>
      <c r="AL498" s="371"/>
      <c r="AM498" s="371"/>
      <c r="AN498" s="371"/>
      <c r="AO498" s="371"/>
      <c r="AP498" s="371"/>
      <c r="AQ498" s="371"/>
      <c r="AR498" s="371"/>
      <c r="AS498" s="371"/>
      <c r="AT498" s="371"/>
      <c r="AU498" s="371"/>
      <c r="AV498" s="371"/>
      <c r="AW498" s="371"/>
      <c r="AX498" s="371"/>
      <c r="AY498" s="371"/>
      <c r="AZ498" s="371"/>
      <c r="BA498" s="373"/>
      <c r="BB498" s="449"/>
      <c r="BC498" s="373"/>
      <c r="BD498" s="373"/>
      <c r="BE498" s="373"/>
      <c r="BF498" s="373"/>
      <c r="BG498" s="373"/>
      <c r="BH498" s="373"/>
      <c r="BI498" s="373"/>
      <c r="BJ498" s="373"/>
      <c r="BK498" s="373"/>
      <c r="BL498" s="373"/>
      <c r="BM498" s="373"/>
      <c r="BN498" s="373"/>
      <c r="BO498" s="373"/>
      <c r="BP498" s="373"/>
      <c r="BQ498" s="373"/>
      <c r="BR498" s="373"/>
      <c r="BS498" s="373"/>
      <c r="BT498" s="373"/>
      <c r="BU498" s="373"/>
      <c r="BV498" s="373"/>
      <c r="BW498" s="373"/>
      <c r="BX498" s="373"/>
      <c r="BY498" s="373"/>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8" customFormat="true" ht="25.15" customHeight="true" x14ac:dyDescent="0.2">
      <c r="C499" s="1076" t="s">
        <v>402</v>
      </c>
      <c r="D499" s="1075"/>
      <c r="E499" s="749">
        <v>5.2297731295113677E-2</v>
      </c>
      <c r="F499" s="636"/>
      <c r="G499" s="636"/>
      <c r="H499" s="1076" t="s">
        <v>428</v>
      </c>
      <c r="I499" s="1075"/>
      <c r="J499" s="750">
        <v>1.0474421898615882E-3</v>
      </c>
      <c r="K499" s="636"/>
      <c r="L499" s="636"/>
      <c r="M499" s="1076" t="s">
        <v>435</v>
      </c>
      <c r="N499" s="1075"/>
      <c r="O499" s="755">
        <v>2.633513708479585E-6</v>
      </c>
      <c r="P499" s="636"/>
      <c r="Q499" s="636"/>
      <c r="AC499" s="371"/>
      <c r="AD499" s="371"/>
      <c r="AE499" s="371"/>
      <c r="AF499" s="371"/>
      <c r="AG499" s="371"/>
      <c r="AH499" s="371"/>
      <c r="AI499" s="371"/>
      <c r="AJ499" s="371"/>
      <c r="AK499" s="371"/>
      <c r="AL499" s="371"/>
      <c r="AM499" s="371"/>
      <c r="AN499" s="371"/>
      <c r="AO499" s="371"/>
      <c r="AP499" s="371"/>
      <c r="AQ499" s="371"/>
      <c r="AR499" s="371"/>
      <c r="AS499" s="371"/>
      <c r="AT499" s="371"/>
      <c r="AU499" s="371"/>
      <c r="AV499" s="371"/>
      <c r="AW499" s="371"/>
      <c r="AX499" s="371"/>
      <c r="AY499" s="371"/>
      <c r="AZ499" s="371"/>
      <c r="BA499" s="373"/>
      <c r="BB499" s="449"/>
      <c r="BC499" s="373"/>
      <c r="BD499" s="373"/>
      <c r="BE499" s="373"/>
      <c r="BF499" s="373"/>
      <c r="BG499" s="373"/>
      <c r="BH499" s="373"/>
      <c r="BI499" s="373"/>
      <c r="BJ499" s="373"/>
      <c r="BK499" s="373"/>
      <c r="BL499" s="373"/>
      <c r="BM499" s="373"/>
      <c r="BN499" s="373"/>
      <c r="BO499" s="373"/>
      <c r="BP499" s="373"/>
      <c r="BQ499" s="373"/>
      <c r="BR499" s="373"/>
      <c r="BS499" s="373"/>
      <c r="BT499" s="373"/>
      <c r="BU499" s="373"/>
      <c r="BV499" s="373"/>
      <c r="BW499" s="373"/>
      <c r="BX499" s="373"/>
      <c r="BY499" s="373"/>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8" customFormat="true" ht="25.15" customHeight="true" x14ac:dyDescent="0.2">
      <c r="C500" s="1076" t="s">
        <v>416</v>
      </c>
      <c r="D500" s="1075"/>
      <c r="E500" s="749">
        <v>1.2040300353038727E-3</v>
      </c>
      <c r="F500" s="636"/>
      <c r="G500" s="636"/>
      <c r="H500" s="1076" t="s">
        <v>389</v>
      </c>
      <c r="I500" s="1075"/>
      <c r="J500" s="750">
        <v>0.13203475448011065</v>
      </c>
      <c r="K500" s="636"/>
      <c r="L500" s="636"/>
      <c r="M500" s="1076" t="s">
        <v>422</v>
      </c>
      <c r="N500" s="1075"/>
      <c r="O500" s="755">
        <v>1.6864146314664355E-7</v>
      </c>
      <c r="P500" s="636"/>
      <c r="Q500" s="636"/>
      <c r="AC500" s="371"/>
      <c r="AD500" s="371"/>
      <c r="AE500" s="371"/>
      <c r="AF500" s="371"/>
      <c r="AG500" s="371"/>
      <c r="AH500" s="371"/>
      <c r="AI500" s="371"/>
      <c r="AJ500" s="371"/>
      <c r="AK500" s="371"/>
      <c r="AL500" s="371"/>
      <c r="AM500" s="371"/>
      <c r="AN500" s="371"/>
      <c r="AO500" s="371"/>
      <c r="AP500" s="371"/>
      <c r="AQ500" s="371"/>
      <c r="AR500" s="371"/>
      <c r="AS500" s="371"/>
      <c r="AT500" s="371"/>
      <c r="AU500" s="371"/>
      <c r="AV500" s="371"/>
      <c r="AW500" s="371"/>
      <c r="AX500" s="371"/>
      <c r="AY500" s="371"/>
      <c r="AZ500" s="371"/>
      <c r="BA500" s="373"/>
      <c r="BB500" s="449"/>
      <c r="BC500" s="373"/>
      <c r="BD500" s="373"/>
      <c r="BE500" s="373"/>
      <c r="BF500" s="373"/>
      <c r="BG500" s="373"/>
      <c r="BH500" s="373"/>
      <c r="BI500" s="373"/>
      <c r="BJ500" s="373"/>
      <c r="BK500" s="373"/>
      <c r="BL500" s="373"/>
      <c r="BM500" s="373"/>
      <c r="BN500" s="373"/>
      <c r="BO500" s="373"/>
      <c r="BP500" s="373"/>
      <c r="BQ500" s="373"/>
      <c r="BR500" s="373"/>
      <c r="BS500" s="373"/>
      <c r="BT500" s="373"/>
      <c r="BU500" s="373"/>
      <c r="BV500" s="373"/>
      <c r="BW500" s="373"/>
      <c r="BX500" s="373"/>
      <c r="BY500" s="373"/>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8" customFormat="true" ht="25.15" customHeight="true" x14ac:dyDescent="0.2">
      <c r="C501" s="1076" t="s">
        <v>427</v>
      </c>
      <c r="D501" s="1075"/>
      <c r="E501" s="749">
        <v>1.1296432646520834E-4</v>
      </c>
      <c r="F501" s="636"/>
      <c r="G501" s="636"/>
      <c r="H501" s="1076" t="s">
        <v>405</v>
      </c>
      <c r="I501" s="1075"/>
      <c r="J501" s="750">
        <v>1.8245994266832828E-2</v>
      </c>
      <c r="K501" s="636"/>
      <c r="L501" s="636"/>
      <c r="M501" s="1076" t="s">
        <v>406</v>
      </c>
      <c r="N501" s="1075"/>
      <c r="O501" s="751">
        <v>1.6928781565356984E-2</v>
      </c>
      <c r="P501" s="636"/>
      <c r="Q501" s="636"/>
      <c r="AC501" s="371"/>
      <c r="AD501" s="371"/>
      <c r="AE501" s="371"/>
      <c r="AF501" s="371"/>
      <c r="AG501" s="371"/>
      <c r="AH501" s="371"/>
      <c r="AI501" s="371"/>
      <c r="AJ501" s="371"/>
      <c r="AK501" s="371"/>
      <c r="AL501" s="371"/>
      <c r="AM501" s="371"/>
      <c r="AN501" s="371"/>
      <c r="AO501" s="371"/>
      <c r="AP501" s="371"/>
      <c r="AQ501" s="371"/>
      <c r="AR501" s="371"/>
      <c r="AS501" s="371"/>
      <c r="AT501" s="371"/>
      <c r="AU501" s="371"/>
      <c r="AV501" s="371"/>
      <c r="AW501" s="371"/>
      <c r="AX501" s="371"/>
      <c r="AY501" s="371"/>
      <c r="AZ501" s="371"/>
      <c r="BA501" s="373"/>
      <c r="BB501" s="449"/>
      <c r="BC501" s="373"/>
      <c r="BD501" s="373"/>
      <c r="BE501" s="373"/>
      <c r="BF501" s="373"/>
      <c r="BG501" s="373"/>
      <c r="BH501" s="373"/>
      <c r="BI501" s="373"/>
      <c r="BJ501" s="373"/>
      <c r="BK501" s="373"/>
      <c r="BL501" s="373"/>
      <c r="BM501" s="373"/>
      <c r="BN501" s="373"/>
      <c r="BO501" s="373"/>
      <c r="BP501" s="373"/>
      <c r="BQ501" s="373"/>
      <c r="BR501" s="373"/>
      <c r="BS501" s="373"/>
      <c r="BT501" s="373"/>
      <c r="BU501" s="373"/>
      <c r="BV501" s="373"/>
      <c r="BW501" s="373"/>
      <c r="BX501" s="373"/>
      <c r="BY501" s="373"/>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8" customFormat="true" ht="25.15" customHeight="true" x14ac:dyDescent="0.2">
      <c r="C502" s="1076" t="s">
        <v>428</v>
      </c>
      <c r="D502" s="1075"/>
      <c r="E502" s="749">
        <v>1.1612421619346209E-3</v>
      </c>
      <c r="F502" s="636"/>
      <c r="G502" s="636"/>
      <c r="H502" s="1076" t="s">
        <v>424</v>
      </c>
      <c r="I502" s="1075"/>
      <c r="J502" s="750">
        <v>2.5259362563437369E-3</v>
      </c>
      <c r="K502" s="636"/>
      <c r="L502" s="636"/>
      <c r="M502" s="1076" t="s">
        <v>383</v>
      </c>
      <c r="N502" s="1075"/>
      <c r="O502" s="751">
        <v>0.55660504853332415</v>
      </c>
      <c r="P502" s="636"/>
      <c r="Q502" s="636"/>
      <c r="AC502" s="371"/>
      <c r="AD502" s="371"/>
      <c r="AE502" s="371"/>
      <c r="AF502" s="371"/>
      <c r="AG502" s="371"/>
      <c r="AH502" s="371"/>
      <c r="AI502" s="371"/>
      <c r="AJ502" s="371"/>
      <c r="AK502" s="371"/>
      <c r="AL502" s="371"/>
      <c r="AM502" s="371"/>
      <c r="AN502" s="371"/>
      <c r="AO502" s="371"/>
      <c r="AP502" s="371"/>
      <c r="AQ502" s="371"/>
      <c r="AR502" s="371"/>
      <c r="AS502" s="371"/>
      <c r="AT502" s="371"/>
      <c r="AU502" s="371"/>
      <c r="AV502" s="371"/>
      <c r="AW502" s="371"/>
      <c r="AX502" s="371"/>
      <c r="AY502" s="371"/>
      <c r="AZ502" s="371"/>
      <c r="BA502" s="373"/>
      <c r="BB502" s="449"/>
      <c r="BC502" s="373"/>
      <c r="BD502" s="373"/>
      <c r="BE502" s="373"/>
      <c r="BF502" s="373"/>
      <c r="BG502" s="373"/>
      <c r="BH502" s="373"/>
      <c r="BI502" s="373"/>
      <c r="BJ502" s="373"/>
      <c r="BK502" s="373"/>
      <c r="BL502" s="373"/>
      <c r="BM502" s="373"/>
      <c r="BN502" s="373"/>
      <c r="BO502" s="373"/>
      <c r="BP502" s="373"/>
      <c r="BQ502" s="373"/>
      <c r="BR502" s="373"/>
      <c r="BS502" s="373"/>
      <c r="BT502" s="373"/>
      <c r="BU502" s="373"/>
      <c r="BV502" s="373"/>
      <c r="BW502" s="373"/>
      <c r="BX502" s="373"/>
      <c r="BY502" s="373"/>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8" customFormat="true" ht="25.15" customHeight="true" x14ac:dyDescent="0.2">
      <c r="C503" s="1076" t="s">
        <v>389</v>
      </c>
      <c r="D503" s="1075"/>
      <c r="E503" s="749">
        <v>0.17572544188691494</v>
      </c>
      <c r="F503" s="636"/>
      <c r="G503" s="636"/>
      <c r="H503" s="1076" t="s">
        <v>387</v>
      </c>
      <c r="I503" s="1075"/>
      <c r="J503" s="750">
        <v>0.23183973275707553</v>
      </c>
      <c r="K503" s="636"/>
      <c r="L503" s="636"/>
      <c r="M503" s="1076" t="s">
        <v>410</v>
      </c>
      <c r="N503" s="1075"/>
      <c r="O503" s="751">
        <v>1.008867109802997E-2</v>
      </c>
      <c r="P503" s="636"/>
      <c r="Q503" s="636"/>
      <c r="AC503" s="371"/>
      <c r="AD503" s="371"/>
      <c r="AE503" s="371"/>
      <c r="AF503" s="371"/>
      <c r="AG503" s="371"/>
      <c r="AH503" s="371"/>
      <c r="AI503" s="371"/>
      <c r="AJ503" s="371"/>
      <c r="AK503" s="371"/>
      <c r="AL503" s="371"/>
      <c r="AM503" s="371"/>
      <c r="AN503" s="371"/>
      <c r="AO503" s="371"/>
      <c r="AP503" s="371"/>
      <c r="AQ503" s="371"/>
      <c r="AR503" s="371"/>
      <c r="AS503" s="371"/>
      <c r="AT503" s="371"/>
      <c r="AU503" s="371"/>
      <c r="AV503" s="371"/>
      <c r="AW503" s="371"/>
      <c r="AX503" s="371"/>
      <c r="AY503" s="371"/>
      <c r="AZ503" s="371"/>
      <c r="BA503" s="373"/>
      <c r="BB503" s="449"/>
      <c r="BC503" s="373"/>
      <c r="BD503" s="373"/>
      <c r="BE503" s="373"/>
      <c r="BF503" s="373"/>
      <c r="BG503" s="373"/>
      <c r="BH503" s="373"/>
      <c r="BI503" s="373"/>
      <c r="BJ503" s="373"/>
      <c r="BK503" s="373"/>
      <c r="BL503" s="373"/>
      <c r="BM503" s="373"/>
      <c r="BN503" s="373"/>
      <c r="BO503" s="373"/>
      <c r="BP503" s="373"/>
      <c r="BQ503" s="373"/>
      <c r="BR503" s="373"/>
      <c r="BS503" s="373"/>
      <c r="BT503" s="373"/>
      <c r="BU503" s="373"/>
      <c r="BV503" s="373"/>
      <c r="BW503" s="373"/>
      <c r="BX503" s="373"/>
      <c r="BY503" s="373"/>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8" customFormat="true" ht="25.15" customHeight="true" x14ac:dyDescent="0.2">
      <c r="C504" s="1076" t="s">
        <v>405</v>
      </c>
      <c r="D504" s="1075"/>
      <c r="E504" s="749">
        <v>3.3860580418244843E-2</v>
      </c>
      <c r="F504" s="636"/>
      <c r="G504" s="636"/>
      <c r="H504" s="1076" t="s">
        <v>394</v>
      </c>
      <c r="I504" s="1075"/>
      <c r="J504" s="750">
        <v>0.12573956500931938</v>
      </c>
      <c r="K504" s="636"/>
      <c r="L504" s="636"/>
      <c r="M504" s="1076" t="s">
        <v>392</v>
      </c>
      <c r="N504" s="1075"/>
      <c r="O504" s="751">
        <v>7.430123213765516E-3</v>
      </c>
      <c r="P504" s="636"/>
      <c r="Q504" s="636"/>
      <c r="AC504" s="371"/>
      <c r="AD504" s="371"/>
      <c r="AE504" s="371"/>
      <c r="AF504" s="371"/>
      <c r="AG504" s="371"/>
      <c r="AH504" s="371"/>
      <c r="AI504" s="371"/>
      <c r="AJ504" s="371"/>
      <c r="AK504" s="371"/>
      <c r="AL504" s="371"/>
      <c r="AM504" s="371"/>
      <c r="AN504" s="371"/>
      <c r="AO504" s="371"/>
      <c r="AP504" s="371"/>
      <c r="AQ504" s="371"/>
      <c r="AR504" s="371"/>
      <c r="AS504" s="371"/>
      <c r="AT504" s="371"/>
      <c r="AU504" s="371"/>
      <c r="AV504" s="371"/>
      <c r="AW504" s="371"/>
      <c r="AX504" s="371"/>
      <c r="AY504" s="371"/>
      <c r="AZ504" s="371"/>
      <c r="BA504" s="373"/>
      <c r="BB504" s="449"/>
      <c r="BC504" s="373"/>
      <c r="BD504" s="373"/>
      <c r="BE504" s="373"/>
      <c r="BF504" s="373"/>
      <c r="BG504" s="373"/>
      <c r="BH504" s="373"/>
      <c r="BI504" s="373"/>
      <c r="BJ504" s="373"/>
      <c r="BK504" s="373"/>
      <c r="BL504" s="373"/>
      <c r="BM504" s="373"/>
      <c r="BN504" s="373"/>
      <c r="BO504" s="373"/>
      <c r="BP504" s="373"/>
      <c r="BQ504" s="373"/>
      <c r="BR504" s="373"/>
      <c r="BS504" s="373"/>
      <c r="BT504" s="373"/>
      <c r="BU504" s="373"/>
      <c r="BV504" s="373"/>
      <c r="BW504" s="373"/>
      <c r="BX504" s="373"/>
      <c r="BY504" s="373"/>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8" customFormat="true" ht="25.15" customHeight="true" x14ac:dyDescent="0.2">
      <c r="C505" s="1076" t="s">
        <v>424</v>
      </c>
      <c r="D505" s="1075"/>
      <c r="E505" s="749">
        <v>9.2926631655602812E-4</v>
      </c>
      <c r="F505" s="636"/>
      <c r="G505" s="636"/>
      <c r="H505" s="1076" t="s">
        <v>429</v>
      </c>
      <c r="I505" s="1075"/>
      <c r="J505" s="756">
        <v>2.8260036348699255E-5</v>
      </c>
      <c r="K505" s="636"/>
      <c r="L505" s="636"/>
      <c r="M505" s="1076" t="s">
        <v>421</v>
      </c>
      <c r="N505" s="1075"/>
      <c r="O505" s="751">
        <v>7.8321108423060201E-4</v>
      </c>
      <c r="P505" s="636"/>
      <c r="Q505" s="636"/>
      <c r="AC505" s="371"/>
      <c r="AD505" s="371"/>
      <c r="AE505" s="371"/>
      <c r="AF505" s="371"/>
      <c r="AG505" s="371"/>
      <c r="AH505" s="371"/>
      <c r="AI505" s="371"/>
      <c r="AJ505" s="371"/>
      <c r="AK505" s="371"/>
      <c r="AL505" s="371"/>
      <c r="AM505" s="371"/>
      <c r="AN505" s="371"/>
      <c r="AO505" s="371"/>
      <c r="AP505" s="371"/>
      <c r="AQ505" s="371"/>
      <c r="AR505" s="371"/>
      <c r="AS505" s="371"/>
      <c r="AT505" s="371"/>
      <c r="AU505" s="371"/>
      <c r="AV505" s="371"/>
      <c r="AW505" s="371"/>
      <c r="AX505" s="371"/>
      <c r="AY505" s="371"/>
      <c r="AZ505" s="371"/>
      <c r="BA505" s="373"/>
      <c r="BB505" s="449"/>
      <c r="BC505" s="373"/>
      <c r="BD505" s="373"/>
      <c r="BE505" s="373"/>
      <c r="BF505" s="373"/>
      <c r="BG505" s="373"/>
      <c r="BH505" s="373"/>
      <c r="BI505" s="373"/>
      <c r="BJ505" s="373"/>
      <c r="BK505" s="373"/>
      <c r="BL505" s="373"/>
      <c r="BM505" s="373"/>
      <c r="BN505" s="373"/>
      <c r="BO505" s="373"/>
      <c r="BP505" s="373"/>
      <c r="BQ505" s="373"/>
      <c r="BR505" s="373"/>
      <c r="BS505" s="373"/>
      <c r="BT505" s="373"/>
      <c r="BU505" s="373"/>
      <c r="BV505" s="373"/>
      <c r="BW505" s="373"/>
      <c r="BX505" s="373"/>
      <c r="BY505" s="373"/>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8" customFormat="true" ht="25.15" customHeight="true" x14ac:dyDescent="0.2">
      <c r="C506" s="1076" t="s">
        <v>387</v>
      </c>
      <c r="D506" s="1075"/>
      <c r="E506" s="749">
        <v>0.31186988056358361</v>
      </c>
      <c r="F506" s="636"/>
      <c r="G506" s="636"/>
      <c r="H506" s="1076" t="s">
        <v>391</v>
      </c>
      <c r="I506" s="1075"/>
      <c r="J506" s="750">
        <v>9.0899180645997932E-3</v>
      </c>
      <c r="K506" s="636"/>
      <c r="L506" s="636"/>
      <c r="M506" s="1076" t="s">
        <v>403</v>
      </c>
      <c r="N506" s="1075"/>
      <c r="O506" s="751">
        <v>8.2953118977304608E-3</v>
      </c>
      <c r="P506" s="636"/>
      <c r="Q506" s="636"/>
      <c r="AC506" s="371"/>
      <c r="AD506" s="371"/>
      <c r="AE506" s="371"/>
      <c r="AF506" s="371"/>
      <c r="AG506" s="371"/>
      <c r="AH506" s="371"/>
      <c r="AI506" s="371"/>
      <c r="AJ506" s="371"/>
      <c r="AK506" s="371"/>
      <c r="AL506" s="371"/>
      <c r="AM506" s="371"/>
      <c r="AN506" s="371"/>
      <c r="AO506" s="371"/>
      <c r="AP506" s="371"/>
      <c r="AQ506" s="371"/>
      <c r="AR506" s="371"/>
      <c r="AS506" s="371"/>
      <c r="AT506" s="371"/>
      <c r="AU506" s="371"/>
      <c r="AV506" s="371"/>
      <c r="AW506" s="371"/>
      <c r="AX506" s="371"/>
      <c r="AY506" s="371"/>
      <c r="AZ506" s="371"/>
      <c r="BA506" s="373"/>
      <c r="BB506" s="449"/>
      <c r="BC506" s="373"/>
      <c r="BD506" s="373"/>
      <c r="BE506" s="373"/>
      <c r="BF506" s="373"/>
      <c r="BG506" s="373"/>
      <c r="BH506" s="373"/>
      <c r="BI506" s="373"/>
      <c r="BJ506" s="373"/>
      <c r="BK506" s="373"/>
      <c r="BL506" s="373"/>
      <c r="BM506" s="373"/>
      <c r="BN506" s="373"/>
      <c r="BO506" s="373"/>
      <c r="BP506" s="373"/>
      <c r="BQ506" s="373"/>
      <c r="BR506" s="373"/>
      <c r="BS506" s="373"/>
      <c r="BT506" s="373"/>
      <c r="BU506" s="373"/>
      <c r="BV506" s="373"/>
      <c r="BW506" s="373"/>
      <c r="BX506" s="373"/>
      <c r="BY506" s="373"/>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8" customFormat="true" ht="25.15" customHeight="true" x14ac:dyDescent="0.2">
      <c r="C507" s="1076" t="s">
        <v>394</v>
      </c>
      <c r="D507" s="1075"/>
      <c r="E507" s="749">
        <v>8.4058464887681816E-2</v>
      </c>
      <c r="F507" s="636"/>
      <c r="G507" s="636"/>
      <c r="H507" s="1076" t="s">
        <v>412</v>
      </c>
      <c r="I507" s="1075"/>
      <c r="J507" s="750">
        <v>1.0311543086509098E-2</v>
      </c>
      <c r="K507" s="636"/>
      <c r="L507" s="636"/>
      <c r="M507" s="1076" t="s">
        <v>404</v>
      </c>
      <c r="N507" s="1075"/>
      <c r="O507" s="751">
        <v>1.9177397988836806E-2</v>
      </c>
      <c r="P507" s="636"/>
      <c r="Q507" s="636"/>
      <c r="AC507" s="371"/>
      <c r="AD507" s="371"/>
      <c r="AE507" s="371"/>
      <c r="AF507" s="371"/>
      <c r="AG507" s="371"/>
      <c r="AH507" s="371"/>
      <c r="AI507" s="371"/>
      <c r="AJ507" s="371"/>
      <c r="AK507" s="371"/>
      <c r="AL507" s="371"/>
      <c r="AM507" s="371"/>
      <c r="AN507" s="371"/>
      <c r="AO507" s="371"/>
      <c r="AP507" s="371"/>
      <c r="AQ507" s="371"/>
      <c r="AR507" s="371"/>
      <c r="AS507" s="371"/>
      <c r="AT507" s="371"/>
      <c r="AU507" s="371"/>
      <c r="AV507" s="371"/>
      <c r="AW507" s="371"/>
      <c r="AX507" s="371"/>
      <c r="AY507" s="371"/>
      <c r="AZ507" s="371"/>
      <c r="BA507" s="373"/>
      <c r="BB507" s="449"/>
      <c r="BC507" s="373"/>
      <c r="BD507" s="373"/>
      <c r="BE507" s="373"/>
      <c r="BF507" s="373"/>
      <c r="BG507" s="373"/>
      <c r="BH507" s="373"/>
      <c r="BI507" s="373"/>
      <c r="BJ507" s="373"/>
      <c r="BK507" s="373"/>
      <c r="BL507" s="373"/>
      <c r="BM507" s="373"/>
      <c r="BN507" s="373"/>
      <c r="BO507" s="373"/>
      <c r="BP507" s="373"/>
      <c r="BQ507" s="373"/>
      <c r="BR507" s="373"/>
      <c r="BS507" s="373"/>
      <c r="BT507" s="373"/>
      <c r="BU507" s="373"/>
      <c r="BV507" s="373"/>
      <c r="BW507" s="373"/>
      <c r="BX507" s="373"/>
      <c r="BY507" s="373"/>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8" customFormat="true" ht="25.15" customHeight="true" x14ac:dyDescent="0.2">
      <c r="C508" s="1076" t="s">
        <v>429</v>
      </c>
      <c r="D508" s="1075"/>
      <c r="E508" s="757">
        <v>8.9692407574446721E-5</v>
      </c>
      <c r="F508" s="636"/>
      <c r="G508" s="636"/>
      <c r="H508" s="1076" t="s">
        <v>385</v>
      </c>
      <c r="I508" s="1075"/>
      <c r="J508" s="750">
        <v>0.52072101336203025</v>
      </c>
      <c r="K508" s="636"/>
      <c r="L508" s="636"/>
      <c r="M508" s="1076" t="s">
        <v>413</v>
      </c>
      <c r="N508" s="1075"/>
      <c r="O508" s="751">
        <v>7.4725386486677956E-3</v>
      </c>
      <c r="P508" s="636"/>
      <c r="Q508" s="636"/>
      <c r="AC508" s="371"/>
      <c r="AD508" s="371"/>
      <c r="AE508" s="371"/>
      <c r="AF508" s="371"/>
      <c r="AG508" s="371"/>
      <c r="AH508" s="371"/>
      <c r="AI508" s="371"/>
      <c r="AJ508" s="371"/>
      <c r="AK508" s="371"/>
      <c r="AL508" s="371"/>
      <c r="AM508" s="371"/>
      <c r="AN508" s="371"/>
      <c r="AO508" s="371"/>
      <c r="AP508" s="371"/>
      <c r="AQ508" s="371"/>
      <c r="AR508" s="371"/>
      <c r="AS508" s="371"/>
      <c r="AT508" s="371"/>
      <c r="AU508" s="371"/>
      <c r="AV508" s="371"/>
      <c r="AW508" s="371"/>
      <c r="AX508" s="371"/>
      <c r="AY508" s="371"/>
      <c r="AZ508" s="371"/>
      <c r="BA508" s="373"/>
      <c r="BB508" s="449"/>
      <c r="BC508" s="373"/>
      <c r="BD508" s="373"/>
      <c r="BE508" s="373"/>
      <c r="BF508" s="373"/>
      <c r="BG508" s="373"/>
      <c r="BH508" s="373"/>
      <c r="BI508" s="373"/>
      <c r="BJ508" s="373"/>
      <c r="BK508" s="373"/>
      <c r="BL508" s="373"/>
      <c r="BM508" s="373"/>
      <c r="BN508" s="373"/>
      <c r="BO508" s="373"/>
      <c r="BP508" s="373"/>
      <c r="BQ508" s="373"/>
      <c r="BR508" s="373"/>
      <c r="BS508" s="373"/>
      <c r="BT508" s="373"/>
      <c r="BU508" s="373"/>
      <c r="BV508" s="373"/>
      <c r="BW508" s="373"/>
      <c r="BX508" s="373"/>
      <c r="BY508" s="373"/>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8" customFormat="true" ht="25.15" customHeight="true" x14ac:dyDescent="0.2">
      <c r="C509" s="1076" t="s">
        <v>391</v>
      </c>
      <c r="D509" s="1075"/>
      <c r="E509" s="749">
        <v>4.1418762630196097E-4</v>
      </c>
      <c r="F509" s="636"/>
      <c r="G509" s="636"/>
      <c r="H509" s="1076" t="s">
        <v>434</v>
      </c>
      <c r="I509" s="1075"/>
      <c r="J509" s="750">
        <v>4.8587270278959192E-4</v>
      </c>
      <c r="K509" s="636"/>
      <c r="L509" s="636"/>
      <c r="M509" s="1076" t="s">
        <v>388</v>
      </c>
      <c r="N509" s="1075"/>
      <c r="O509" s="751">
        <v>9.666637697219016E-2</v>
      </c>
      <c r="P509" s="636"/>
      <c r="Q509" s="636"/>
      <c r="AC509" s="371"/>
      <c r="AD509" s="371"/>
      <c r="AE509" s="371"/>
      <c r="AF509" s="371"/>
      <c r="AG509" s="371"/>
      <c r="AH509" s="371"/>
      <c r="AI509" s="371"/>
      <c r="AJ509" s="371"/>
      <c r="AK509" s="371"/>
      <c r="AL509" s="371"/>
      <c r="AM509" s="371"/>
      <c r="AN509" s="371"/>
      <c r="AO509" s="371"/>
      <c r="AP509" s="371"/>
      <c r="AQ509" s="371"/>
      <c r="AR509" s="371"/>
      <c r="AS509" s="371"/>
      <c r="AT509" s="371"/>
      <c r="AU509" s="371"/>
      <c r="AV509" s="371"/>
      <c r="AW509" s="371"/>
      <c r="AX509" s="371"/>
      <c r="AY509" s="371"/>
      <c r="AZ509" s="371"/>
      <c r="BA509" s="373"/>
      <c r="BB509" s="449"/>
      <c r="BC509" s="373"/>
      <c r="BD509" s="373"/>
      <c r="BE509" s="373"/>
      <c r="BF509" s="373"/>
      <c r="BG509" s="373"/>
      <c r="BH509" s="373"/>
      <c r="BI509" s="373"/>
      <c r="BJ509" s="373"/>
      <c r="BK509" s="373"/>
      <c r="BL509" s="373"/>
      <c r="BM509" s="373"/>
      <c r="BN509" s="373"/>
      <c r="BO509" s="373"/>
      <c r="BP509" s="373"/>
      <c r="BQ509" s="373"/>
      <c r="BR509" s="373"/>
      <c r="BS509" s="373"/>
      <c r="BT509" s="373"/>
      <c r="BU509" s="373"/>
      <c r="BV509" s="373"/>
      <c r="BW509" s="373"/>
      <c r="BX509" s="373"/>
      <c r="BY509" s="373"/>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8" customFormat="true" ht="25.15" customHeight="true" x14ac:dyDescent="0.2">
      <c r="C510" s="1076" t="s">
        <v>412</v>
      </c>
      <c r="D510" s="1075"/>
      <c r="E510" s="749">
        <v>3.3614729531334596E-3</v>
      </c>
      <c r="F510" s="636"/>
      <c r="G510" s="636"/>
      <c r="H510" s="1076" t="s">
        <v>422</v>
      </c>
      <c r="I510" s="1075"/>
      <c r="J510" s="750">
        <v>2.6992470296782556E-3</v>
      </c>
      <c r="K510" s="636"/>
      <c r="L510" s="636"/>
      <c r="M510" s="1076" t="s">
        <v>384</v>
      </c>
      <c r="N510" s="1075"/>
      <c r="O510" s="751">
        <v>0.11148165103716662</v>
      </c>
      <c r="P510" s="636"/>
      <c r="Q510" s="636"/>
      <c r="AC510" s="371"/>
      <c r="AD510" s="371"/>
      <c r="AE510" s="371"/>
      <c r="AF510" s="371"/>
      <c r="AG510" s="371"/>
      <c r="AH510" s="371"/>
      <c r="AI510" s="371"/>
      <c r="AJ510" s="371"/>
      <c r="AK510" s="371"/>
      <c r="AL510" s="371"/>
      <c r="AM510" s="371"/>
      <c r="AN510" s="371"/>
      <c r="AO510" s="371"/>
      <c r="AP510" s="371"/>
      <c r="AQ510" s="371"/>
      <c r="AR510" s="371"/>
      <c r="AS510" s="371"/>
      <c r="AT510" s="371"/>
      <c r="AU510" s="371"/>
      <c r="AV510" s="371"/>
      <c r="AW510" s="371"/>
      <c r="AX510" s="371"/>
      <c r="AY510" s="371"/>
      <c r="AZ510" s="371"/>
      <c r="BA510" s="373"/>
      <c r="BB510" s="449"/>
      <c r="BC510" s="373"/>
      <c r="BD510" s="373"/>
      <c r="BE510" s="373"/>
      <c r="BF510" s="373"/>
      <c r="BG510" s="373"/>
      <c r="BH510" s="373"/>
      <c r="BI510" s="373"/>
      <c r="BJ510" s="373"/>
      <c r="BK510" s="373"/>
      <c r="BL510" s="373"/>
      <c r="BM510" s="373"/>
      <c r="BN510" s="373"/>
      <c r="BO510" s="373"/>
      <c r="BP510" s="373"/>
      <c r="BQ510" s="373"/>
      <c r="BR510" s="373"/>
      <c r="BS510" s="373"/>
      <c r="BT510" s="373"/>
      <c r="BU510" s="373"/>
      <c r="BV510" s="373"/>
      <c r="BW510" s="373"/>
      <c r="BX510" s="373"/>
      <c r="BY510" s="373"/>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8" customFormat="true" ht="25.15" customHeight="true" x14ac:dyDescent="0.2">
      <c r="C511" s="1076" t="s">
        <v>385</v>
      </c>
      <c r="D511" s="1075"/>
      <c r="E511" s="749">
        <v>0.57724162605374563</v>
      </c>
      <c r="F511" s="636"/>
      <c r="G511" s="636"/>
      <c r="H511" s="1076" t="s">
        <v>425</v>
      </c>
      <c r="I511" s="1075"/>
      <c r="J511" s="750">
        <v>9.849943468351087E-4</v>
      </c>
      <c r="K511" s="636"/>
      <c r="L511" s="636"/>
      <c r="M511" s="1076" t="s">
        <v>433</v>
      </c>
      <c r="N511" s="1075"/>
      <c r="O511" s="755">
        <v>8.0118305722263692E-6</v>
      </c>
      <c r="P511" s="636"/>
      <c r="Q511" s="636"/>
      <c r="AC511" s="371"/>
      <c r="AD511" s="371"/>
      <c r="AE511" s="371"/>
      <c r="AF511" s="371"/>
      <c r="AG511" s="371"/>
      <c r="AH511" s="371"/>
      <c r="AI511" s="371"/>
      <c r="AJ511" s="371"/>
      <c r="AK511" s="371"/>
      <c r="AL511" s="371"/>
      <c r="AM511" s="371"/>
      <c r="AN511" s="371"/>
      <c r="AO511" s="371"/>
      <c r="AP511" s="371"/>
      <c r="AQ511" s="371"/>
      <c r="AR511" s="371"/>
      <c r="AS511" s="371"/>
      <c r="AT511" s="371"/>
      <c r="AU511" s="371"/>
      <c r="AV511" s="371"/>
      <c r="AW511" s="371"/>
      <c r="AX511" s="371"/>
      <c r="AY511" s="371"/>
      <c r="AZ511" s="371"/>
      <c r="BA511" s="373"/>
      <c r="BB511" s="449"/>
      <c r="BC511" s="373"/>
      <c r="BD511" s="373"/>
      <c r="BE511" s="373"/>
      <c r="BF511" s="373"/>
      <c r="BG511" s="373"/>
      <c r="BH511" s="373"/>
      <c r="BI511" s="373"/>
      <c r="BJ511" s="373"/>
      <c r="BK511" s="373"/>
      <c r="BL511" s="373"/>
      <c r="BM511" s="373"/>
      <c r="BN511" s="373"/>
      <c r="BO511" s="373"/>
      <c r="BP511" s="373"/>
      <c r="BQ511" s="373"/>
      <c r="BR511" s="373"/>
      <c r="BS511" s="373"/>
      <c r="BT511" s="373"/>
      <c r="BU511" s="373"/>
      <c r="BV511" s="373"/>
      <c r="BW511" s="373"/>
      <c r="BX511" s="373"/>
      <c r="BY511" s="373"/>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8" customFormat="true" ht="25.15" customHeight="true" x14ac:dyDescent="0.2">
      <c r="C512" s="1076" t="s">
        <v>434</v>
      </c>
      <c r="D512" s="1075"/>
      <c r="E512" s="749">
        <v>4.0937663272297485E-4</v>
      </c>
      <c r="F512" s="636"/>
      <c r="G512" s="636"/>
      <c r="H512" s="1076" t="s">
        <v>426</v>
      </c>
      <c r="I512" s="1075"/>
      <c r="J512" s="750">
        <v>1.0474421898616193E-3</v>
      </c>
      <c r="K512" s="636"/>
      <c r="L512" s="636"/>
      <c r="M512" s="1076" t="s">
        <v>423</v>
      </c>
      <c r="N512" s="1075"/>
      <c r="O512" s="751">
        <v>5.4074494581751753E-4</v>
      </c>
      <c r="P512" s="636"/>
      <c r="Q512" s="636"/>
      <c r="AC512" s="371"/>
      <c r="AD512" s="371"/>
      <c r="AE512" s="371"/>
      <c r="AF512" s="371"/>
      <c r="AG512" s="371"/>
      <c r="AH512" s="371"/>
      <c r="AI512" s="371"/>
      <c r="AJ512" s="371"/>
      <c r="AK512" s="371"/>
      <c r="AL512" s="371"/>
      <c r="AM512" s="371"/>
      <c r="AN512" s="371"/>
      <c r="AO512" s="371"/>
      <c r="AP512" s="371"/>
      <c r="AQ512" s="371"/>
      <c r="AR512" s="371"/>
      <c r="AS512" s="371"/>
      <c r="AT512" s="371"/>
      <c r="AU512" s="371"/>
      <c r="AV512" s="371"/>
      <c r="AW512" s="371"/>
      <c r="AX512" s="371"/>
      <c r="AY512" s="371"/>
      <c r="AZ512" s="371"/>
      <c r="BA512" s="373"/>
      <c r="BB512" s="449"/>
      <c r="BC512" s="373"/>
      <c r="BD512" s="373"/>
      <c r="BE512" s="373"/>
      <c r="BF512" s="373"/>
      <c r="BG512" s="373"/>
      <c r="BH512" s="373"/>
      <c r="BI512" s="373"/>
      <c r="BJ512" s="373"/>
      <c r="BK512" s="373"/>
      <c r="BL512" s="373"/>
      <c r="BM512" s="373"/>
      <c r="BN512" s="373"/>
      <c r="BO512" s="373"/>
      <c r="BP512" s="373"/>
      <c r="BQ512" s="373"/>
      <c r="BR512" s="373"/>
      <c r="BS512" s="373"/>
      <c r="BT512" s="373"/>
      <c r="BU512" s="373"/>
      <c r="BV512" s="373"/>
      <c r="BW512" s="373"/>
      <c r="BX512" s="373"/>
      <c r="BY512" s="373"/>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8" customFormat="true" ht="25.15" customHeight="true" x14ac:dyDescent="0.2">
      <c r="C513" s="1076" t="s">
        <v>435</v>
      </c>
      <c r="D513" s="1075"/>
      <c r="E513" s="749">
        <v>1.0688484297030612E-4</v>
      </c>
      <c r="F513" s="636"/>
      <c r="G513" s="636"/>
      <c r="H513" s="1076" t="s">
        <v>406</v>
      </c>
      <c r="I513" s="1075"/>
      <c r="J513" s="750">
        <v>1.562078892029395E-3</v>
      </c>
      <c r="K513" s="636"/>
      <c r="L513" s="636"/>
      <c r="M513" s="1076" t="s">
        <v>418</v>
      </c>
      <c r="N513" s="1075"/>
      <c r="O513" s="752">
        <v>2.7043143291339122E-3</v>
      </c>
      <c r="P513" s="636"/>
      <c r="Q513" s="636"/>
      <c r="AC513" s="371"/>
      <c r="AD513" s="371"/>
      <c r="AE513" s="371"/>
      <c r="AF513" s="371"/>
      <c r="AG513" s="371"/>
      <c r="AH513" s="371"/>
      <c r="AI513" s="371"/>
      <c r="AJ513" s="371"/>
      <c r="AK513" s="371"/>
      <c r="AL513" s="371"/>
      <c r="AM513" s="371"/>
      <c r="AN513" s="371"/>
      <c r="AO513" s="371"/>
      <c r="AP513" s="371"/>
      <c r="AQ513" s="371"/>
      <c r="AR513" s="371"/>
      <c r="AS513" s="371"/>
      <c r="AT513" s="371"/>
      <c r="AU513" s="371"/>
      <c r="AV513" s="371"/>
      <c r="AW513" s="371"/>
      <c r="AX513" s="371"/>
      <c r="AY513" s="371"/>
      <c r="AZ513" s="371"/>
      <c r="BA513" s="373"/>
      <c r="BB513" s="449"/>
      <c r="BC513" s="373"/>
      <c r="BD513" s="373"/>
      <c r="BE513" s="373"/>
      <c r="BF513" s="373"/>
      <c r="BG513" s="373"/>
      <c r="BH513" s="373"/>
      <c r="BI513" s="373"/>
      <c r="BJ513" s="373"/>
      <c r="BK513" s="373"/>
      <c r="BL513" s="373"/>
      <c r="BM513" s="373"/>
      <c r="BN513" s="373"/>
      <c r="BO513" s="373"/>
      <c r="BP513" s="373"/>
      <c r="BQ513" s="373"/>
      <c r="BR513" s="373"/>
      <c r="BS513" s="373"/>
      <c r="BT513" s="373"/>
      <c r="BU513" s="373"/>
      <c r="BV513" s="373"/>
      <c r="BW513" s="373"/>
      <c r="BX513" s="373"/>
      <c r="BY513" s="373"/>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8" customFormat="true" ht="25.15" customHeight="true" x14ac:dyDescent="0.2">
      <c r="C514" s="1076" t="s">
        <v>422</v>
      </c>
      <c r="D514" s="1075"/>
      <c r="E514" s="749">
        <v>8.3581433946052571E-4</v>
      </c>
      <c r="F514" s="636"/>
      <c r="G514" s="636"/>
      <c r="H514" s="1076" t="s">
        <v>430</v>
      </c>
      <c r="I514" s="1075"/>
      <c r="J514" s="750">
        <v>1.0346568503274392E-3</v>
      </c>
      <c r="K514" s="636"/>
      <c r="L514" s="636"/>
      <c r="M514" s="1074"/>
      <c r="N514" s="1075"/>
      <c r="O514" s="652"/>
      <c r="P514" s="636"/>
      <c r="Q514" s="636"/>
      <c r="AC514" s="371"/>
      <c r="AD514" s="371"/>
      <c r="AE514" s="371"/>
      <c r="AF514" s="371"/>
      <c r="AG514" s="371"/>
      <c r="AH514" s="371"/>
      <c r="AI514" s="371"/>
      <c r="AJ514" s="371"/>
      <c r="AK514" s="371"/>
      <c r="AL514" s="371"/>
      <c r="AM514" s="371"/>
      <c r="AN514" s="371"/>
      <c r="AO514" s="371"/>
      <c r="AP514" s="371"/>
      <c r="AQ514" s="371"/>
      <c r="AR514" s="371"/>
      <c r="AS514" s="371"/>
      <c r="AT514" s="371"/>
      <c r="AU514" s="371"/>
      <c r="AV514" s="371"/>
      <c r="AW514" s="371"/>
      <c r="AX514" s="371"/>
      <c r="AY514" s="371"/>
      <c r="AZ514" s="371"/>
      <c r="BA514" s="373"/>
      <c r="BB514" s="449"/>
      <c r="BC514" s="373"/>
      <c r="BD514" s="373"/>
      <c r="BE514" s="373"/>
      <c r="BF514" s="373"/>
      <c r="BG514" s="373"/>
      <c r="BH514" s="373"/>
      <c r="BI514" s="373"/>
      <c r="BJ514" s="373"/>
      <c r="BK514" s="373"/>
      <c r="BL514" s="373"/>
      <c r="BM514" s="373"/>
      <c r="BN514" s="373"/>
      <c r="BO514" s="373"/>
      <c r="BP514" s="373"/>
      <c r="BQ514" s="373"/>
      <c r="BR514" s="373"/>
      <c r="BS514" s="373"/>
      <c r="BT514" s="373"/>
      <c r="BU514" s="373"/>
      <c r="BV514" s="373"/>
      <c r="BW514" s="373"/>
      <c r="BX514" s="373"/>
      <c r="BY514" s="373"/>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8" customFormat="true" ht="25.15" customHeight="true" x14ac:dyDescent="0.2">
      <c r="C515" s="1076" t="s">
        <v>425</v>
      </c>
      <c r="D515" s="1075"/>
      <c r="E515" s="749">
        <v>1.3398555009814465E-3</v>
      </c>
      <c r="F515" s="636"/>
      <c r="G515" s="636"/>
      <c r="H515" s="1076" t="s">
        <v>383</v>
      </c>
      <c r="I515" s="1075"/>
      <c r="J515" s="750">
        <v>0.23606985969691827</v>
      </c>
      <c r="K515" s="636"/>
      <c r="L515" s="636"/>
      <c r="M515" s="1074"/>
      <c r="N515" s="1075"/>
      <c r="O515" s="636"/>
      <c r="P515" s="636"/>
      <c r="Q515" s="636"/>
      <c r="AC515" s="371"/>
      <c r="AD515" s="371"/>
      <c r="AE515" s="371"/>
      <c r="AF515" s="371"/>
      <c r="AG515" s="371"/>
      <c r="AH515" s="371"/>
      <c r="AI515" s="371"/>
      <c r="AJ515" s="371"/>
      <c r="AK515" s="371"/>
      <c r="AL515" s="371"/>
      <c r="AM515" s="371"/>
      <c r="AN515" s="371"/>
      <c r="AO515" s="371"/>
      <c r="AP515" s="371"/>
      <c r="AQ515" s="371"/>
      <c r="AR515" s="371"/>
      <c r="AS515" s="371"/>
      <c r="AT515" s="371"/>
      <c r="AU515" s="371"/>
      <c r="AV515" s="371"/>
      <c r="AW515" s="371"/>
      <c r="AX515" s="371"/>
      <c r="AY515" s="371"/>
      <c r="AZ515" s="371"/>
      <c r="BA515" s="373"/>
      <c r="BB515" s="449"/>
      <c r="BC515" s="373"/>
      <c r="BD515" s="373"/>
      <c r="BE515" s="373"/>
      <c r="BF515" s="373"/>
      <c r="BG515" s="373"/>
      <c r="BH515" s="373"/>
      <c r="BI515" s="373"/>
      <c r="BJ515" s="373"/>
      <c r="BK515" s="373"/>
      <c r="BL515" s="373"/>
      <c r="BM515" s="373"/>
      <c r="BN515" s="373"/>
      <c r="BO515" s="373"/>
      <c r="BP515" s="373"/>
      <c r="BQ515" s="373"/>
      <c r="BR515" s="373"/>
      <c r="BS515" s="373"/>
      <c r="BT515" s="373"/>
      <c r="BU515" s="373"/>
      <c r="BV515" s="373"/>
      <c r="BW515" s="373"/>
      <c r="BX515" s="373"/>
      <c r="BY515" s="373"/>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8" customFormat="true" ht="25.15" customHeight="true" x14ac:dyDescent="0.2">
      <c r="C516" s="1076" t="s">
        <v>426</v>
      </c>
      <c r="D516" s="1075"/>
      <c r="E516" s="749">
        <v>1.1612421619346283E-3</v>
      </c>
      <c r="F516" s="636"/>
      <c r="G516" s="636"/>
      <c r="H516" s="1076" t="s">
        <v>410</v>
      </c>
      <c r="I516" s="1075"/>
      <c r="J516" s="750">
        <v>1.0969933130934218E-2</v>
      </c>
      <c r="K516" s="636"/>
      <c r="L516" s="636"/>
      <c r="M516" s="1077" t="s">
        <v>232</v>
      </c>
      <c r="N516" s="1075"/>
      <c r="O516" s="1075"/>
      <c r="P516" s="1075"/>
      <c r="Q516" s="1075"/>
      <c r="AC516" s="371"/>
      <c r="AD516" s="371"/>
      <c r="AE516" s="371"/>
      <c r="AF516" s="371"/>
      <c r="AG516" s="371"/>
      <c r="AH516" s="371"/>
      <c r="AI516" s="371"/>
      <c r="AJ516" s="371"/>
      <c r="AK516" s="371"/>
      <c r="AL516" s="371"/>
      <c r="AM516" s="371"/>
      <c r="AN516" s="371"/>
      <c r="AO516" s="371"/>
      <c r="AP516" s="371"/>
      <c r="AQ516" s="371"/>
      <c r="AR516" s="371"/>
      <c r="AS516" s="371"/>
      <c r="AT516" s="371"/>
      <c r="AU516" s="371"/>
      <c r="AV516" s="371"/>
      <c r="AW516" s="371"/>
      <c r="AX516" s="371"/>
      <c r="AY516" s="371"/>
      <c r="AZ516" s="371"/>
      <c r="BA516" s="373"/>
      <c r="BB516" s="449"/>
      <c r="BC516" s="373"/>
      <c r="BD516" s="373"/>
      <c r="BE516" s="373"/>
      <c r="BF516" s="373"/>
      <c r="BG516" s="373"/>
      <c r="BH516" s="373"/>
      <c r="BI516" s="373"/>
      <c r="BJ516" s="373"/>
      <c r="BK516" s="373"/>
      <c r="BL516" s="373"/>
      <c r="BM516" s="373"/>
      <c r="BN516" s="373"/>
      <c r="BO516" s="373"/>
      <c r="BP516" s="373"/>
      <c r="BQ516" s="373"/>
      <c r="BR516" s="373"/>
      <c r="BS516" s="373"/>
      <c r="BT516" s="373"/>
      <c r="BU516" s="373"/>
      <c r="BV516" s="373"/>
      <c r="BW516" s="373"/>
      <c r="BX516" s="373"/>
      <c r="BY516" s="373"/>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8" customFormat="true" ht="25.15" customHeight="true" x14ac:dyDescent="0.2">
      <c r="C517" s="1076" t="s">
        <v>406</v>
      </c>
      <c r="D517" s="1075"/>
      <c r="E517" s="749">
        <v>9.6607483234247386E-3</v>
      </c>
      <c r="F517" s="636"/>
      <c r="G517" s="636"/>
      <c r="H517" s="1076" t="s">
        <v>392</v>
      </c>
      <c r="I517" s="1075"/>
      <c r="J517" s="750">
        <v>0.11831996135438383</v>
      </c>
      <c r="K517" s="636"/>
      <c r="L517" s="636"/>
      <c r="M517" s="1078" t="s">
        <v>204</v>
      </c>
      <c r="N517" s="1075"/>
      <c r="O517" s="1078" t="s">
        <v>233</v>
      </c>
      <c r="P517" s="1079"/>
      <c r="Q517" s="1080"/>
      <c r="AC517" s="371"/>
      <c r="AD517" s="371"/>
      <c r="AE517" s="371"/>
      <c r="AF517" s="371"/>
      <c r="AG517" s="371"/>
      <c r="AH517" s="371"/>
      <c r="AI517" s="371"/>
      <c r="AJ517" s="371"/>
      <c r="AK517" s="371"/>
      <c r="AL517" s="371"/>
      <c r="AM517" s="371"/>
      <c r="AN517" s="371"/>
      <c r="AO517" s="371"/>
      <c r="AP517" s="371"/>
      <c r="AQ517" s="371"/>
      <c r="AR517" s="371"/>
      <c r="AS517" s="371"/>
      <c r="AT517" s="371"/>
      <c r="AU517" s="371"/>
      <c r="AV517" s="371"/>
      <c r="AW517" s="371"/>
      <c r="AX517" s="371"/>
      <c r="AY517" s="371"/>
      <c r="AZ517" s="371"/>
      <c r="BA517" s="373"/>
      <c r="BB517" s="449"/>
      <c r="BC517" s="373"/>
      <c r="BD517" s="373"/>
      <c r="BE517" s="373"/>
      <c r="BF517" s="373"/>
      <c r="BG517" s="373"/>
      <c r="BH517" s="373"/>
      <c r="BI517" s="373"/>
      <c r="BJ517" s="373"/>
      <c r="BK517" s="373"/>
      <c r="BL517" s="373"/>
      <c r="BM517" s="373"/>
      <c r="BN517" s="373"/>
      <c r="BO517" s="373"/>
      <c r="BP517" s="373"/>
      <c r="BQ517" s="373"/>
      <c r="BR517" s="373"/>
      <c r="BS517" s="373"/>
      <c r="BT517" s="373"/>
      <c r="BU517" s="373"/>
      <c r="BV517" s="373"/>
      <c r="BW517" s="373"/>
      <c r="BX517" s="373"/>
      <c r="BY517" s="373"/>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8" customFormat="true" ht="25.15" customHeight="true" x14ac:dyDescent="0.2">
      <c r="C518" s="1076" t="s">
        <v>430</v>
      </c>
      <c r="D518" s="1075"/>
      <c r="E518" s="749">
        <v>1.0629849183782611E-3</v>
      </c>
      <c r="F518" s="636"/>
      <c r="G518" s="636"/>
      <c r="H518" s="1076" t="s">
        <v>417</v>
      </c>
      <c r="I518" s="1075"/>
      <c r="J518" s="750">
        <v>4.5947161610966659E-3</v>
      </c>
      <c r="K518" s="636"/>
      <c r="L518" s="636"/>
      <c r="M518" s="1075"/>
      <c r="N518" s="1075"/>
      <c r="O518" s="734" t="s">
        <v>187</v>
      </c>
      <c r="P518" s="735" t="s">
        <v>234</v>
      </c>
      <c r="Q518" s="736" t="s">
        <v>235</v>
      </c>
      <c r="AC518" s="371"/>
      <c r="AD518" s="371"/>
      <c r="AE518" s="371"/>
      <c r="AF518" s="371"/>
      <c r="AG518" s="371"/>
      <c r="AH518" s="371"/>
      <c r="AI518" s="371"/>
      <c r="AJ518" s="371"/>
      <c r="AK518" s="371"/>
      <c r="AL518" s="371"/>
      <c r="AM518" s="371"/>
      <c r="AN518" s="371"/>
      <c r="AO518" s="371"/>
      <c r="AP518" s="371"/>
      <c r="AQ518" s="371"/>
      <c r="AR518" s="371"/>
      <c r="AS518" s="371"/>
      <c r="AT518" s="371"/>
      <c r="AU518" s="371"/>
      <c r="AV518" s="371"/>
      <c r="AW518" s="371"/>
      <c r="AX518" s="371"/>
      <c r="AY518" s="371"/>
      <c r="AZ518" s="371"/>
      <c r="BA518" s="373"/>
      <c r="BB518" s="449"/>
      <c r="BC518" s="373"/>
      <c r="BD518" s="373"/>
      <c r="BE518" s="373"/>
      <c r="BF518" s="373"/>
      <c r="BG518" s="373"/>
      <c r="BH518" s="373"/>
      <c r="BI518" s="373"/>
      <c r="BJ518" s="373"/>
      <c r="BK518" s="373"/>
      <c r="BL518" s="373"/>
      <c r="BM518" s="373"/>
      <c r="BN518" s="373"/>
      <c r="BO518" s="373"/>
      <c r="BP518" s="373"/>
      <c r="BQ518" s="373"/>
      <c r="BR518" s="373"/>
      <c r="BS518" s="373"/>
      <c r="BT518" s="373"/>
      <c r="BU518" s="373"/>
      <c r="BV518" s="373"/>
      <c r="BW518" s="373"/>
      <c r="BX518" s="373"/>
      <c r="BY518" s="373"/>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8" customFormat="true" ht="25.15" customHeight="true" x14ac:dyDescent="0.2">
      <c r="C519" s="1076" t="s">
        <v>383</v>
      </c>
      <c r="D519" s="1075"/>
      <c r="E519" s="749">
        <v>0.39626099504977047</v>
      </c>
      <c r="F519" s="636"/>
      <c r="G519" s="636"/>
      <c r="H519" s="1076" t="s">
        <v>421</v>
      </c>
      <c r="I519" s="1075"/>
      <c r="J519" s="750">
        <v>1.4226214200048116E-4</v>
      </c>
      <c r="K519" s="636"/>
      <c r="L519" s="636"/>
      <c r="M519" s="1076" t="s">
        <v>205</v>
      </c>
      <c r="N519" s="1075"/>
      <c r="O519" s="758">
        <v>4.9479896359575646</v>
      </c>
      <c r="P519" s="759">
        <v>9.3358295018067246</v>
      </c>
      <c r="Q519" s="760">
        <v>9.3358295018067246</v>
      </c>
      <c r="AC519" s="371"/>
      <c r="AD519" s="371"/>
      <c r="AE519" s="371"/>
      <c r="AF519" s="371"/>
      <c r="AG519" s="371"/>
      <c r="AH519" s="371"/>
      <c r="AI519" s="371"/>
      <c r="AJ519" s="371"/>
      <c r="AK519" s="371"/>
      <c r="AL519" s="371"/>
      <c r="AM519" s="371"/>
      <c r="AN519" s="371"/>
      <c r="AO519" s="371"/>
      <c r="AP519" s="371"/>
      <c r="AQ519" s="371"/>
      <c r="AR519" s="371"/>
      <c r="AS519" s="371"/>
      <c r="AT519" s="371"/>
      <c r="AU519" s="371"/>
      <c r="AV519" s="371"/>
      <c r="AW519" s="371"/>
      <c r="AX519" s="371"/>
      <c r="AY519" s="371"/>
      <c r="AZ519" s="371"/>
      <c r="BA519" s="373"/>
      <c r="BB519" s="449"/>
      <c r="BC519" s="373"/>
      <c r="BD519" s="373"/>
      <c r="BE519" s="373"/>
      <c r="BF519" s="373"/>
      <c r="BG519" s="373"/>
      <c r="BH519" s="373"/>
      <c r="BI519" s="373"/>
      <c r="BJ519" s="373"/>
      <c r="BK519" s="373"/>
      <c r="BL519" s="373"/>
      <c r="BM519" s="373"/>
      <c r="BN519" s="373"/>
      <c r="BO519" s="373"/>
      <c r="BP519" s="373"/>
      <c r="BQ519" s="373"/>
      <c r="BR519" s="373"/>
      <c r="BS519" s="373"/>
      <c r="BT519" s="373"/>
      <c r="BU519" s="373"/>
      <c r="BV519" s="373"/>
      <c r="BW519" s="373"/>
      <c r="BX519" s="373"/>
      <c r="BY519" s="373"/>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8" customFormat="true" ht="25.15" customHeight="true" x14ac:dyDescent="0.2">
      <c r="C520" s="1076" t="s">
        <v>410</v>
      </c>
      <c r="D520" s="1075"/>
      <c r="E520" s="749">
        <v>8.5281825587777797E-3</v>
      </c>
      <c r="F520" s="636"/>
      <c r="G520" s="636"/>
      <c r="H520" s="1076" t="s">
        <v>403</v>
      </c>
      <c r="I520" s="1075"/>
      <c r="J520" s="750">
        <v>3.3520168750561755E-2</v>
      </c>
      <c r="K520" s="636"/>
      <c r="L520" s="636"/>
      <c r="M520" s="1074"/>
      <c r="N520" s="1075"/>
      <c r="O520" s="652"/>
      <c r="P520" s="652"/>
      <c r="Q520" s="652"/>
      <c r="AC520" s="371"/>
      <c r="AD520" s="371"/>
      <c r="AE520" s="371"/>
      <c r="AF520" s="371"/>
      <c r="AG520" s="371"/>
      <c r="AH520" s="371"/>
      <c r="AI520" s="371"/>
      <c r="AJ520" s="371"/>
      <c r="AK520" s="371"/>
      <c r="AL520" s="371"/>
      <c r="AM520" s="371"/>
      <c r="AN520" s="371"/>
      <c r="AO520" s="371"/>
      <c r="AP520" s="371"/>
      <c r="AQ520" s="371"/>
      <c r="AR520" s="371"/>
      <c r="AS520" s="371"/>
      <c r="AT520" s="371"/>
      <c r="AU520" s="371"/>
      <c r="AV520" s="371"/>
      <c r="AW520" s="371"/>
      <c r="AX520" s="371"/>
      <c r="AY520" s="371"/>
      <c r="AZ520" s="371"/>
      <c r="BA520" s="373"/>
      <c r="BB520" s="449"/>
      <c r="BC520" s="373"/>
      <c r="BD520" s="373"/>
      <c r="BE520" s="373"/>
      <c r="BF520" s="373"/>
      <c r="BG520" s="373"/>
      <c r="BH520" s="373"/>
      <c r="BI520" s="373"/>
      <c r="BJ520" s="373"/>
      <c r="BK520" s="373"/>
      <c r="BL520" s="373"/>
      <c r="BM520" s="373"/>
      <c r="BN520" s="373"/>
      <c r="BO520" s="373"/>
      <c r="BP520" s="373"/>
      <c r="BQ520" s="373"/>
      <c r="BR520" s="373"/>
      <c r="BS520" s="373"/>
      <c r="BT520" s="373"/>
      <c r="BU520" s="373"/>
      <c r="BV520" s="373"/>
      <c r="BW520" s="373"/>
      <c r="BX520" s="373"/>
      <c r="BY520" s="373"/>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8" customFormat="true" ht="25.15" customHeight="true" x14ac:dyDescent="0.2">
      <c r="C521" s="1076" t="s">
        <v>392</v>
      </c>
      <c r="D521" s="1075"/>
      <c r="E521" s="749">
        <v>0.13543250231653023</v>
      </c>
      <c r="F521" s="636"/>
      <c r="G521" s="636"/>
      <c r="H521" s="1076" t="s">
        <v>390</v>
      </c>
      <c r="I521" s="1075"/>
      <c r="J521" s="750">
        <v>0.1298776386630264</v>
      </c>
      <c r="K521" s="636"/>
      <c r="L521" s="636"/>
      <c r="M521" s="1074"/>
      <c r="N521" s="1075"/>
      <c r="O521" s="636"/>
      <c r="P521" s="636"/>
      <c r="Q521" s="636"/>
      <c r="AC521" s="371"/>
      <c r="AD521" s="371"/>
      <c r="AE521" s="371"/>
      <c r="AF521" s="371"/>
      <c r="AG521" s="371"/>
      <c r="AH521" s="371"/>
      <c r="AI521" s="371"/>
      <c r="AJ521" s="371"/>
      <c r="AK521" s="371"/>
      <c r="AL521" s="371"/>
      <c r="AM521" s="371"/>
      <c r="AN521" s="371"/>
      <c r="AO521" s="371"/>
      <c r="AP521" s="371"/>
      <c r="AQ521" s="371"/>
      <c r="AR521" s="371"/>
      <c r="AS521" s="371"/>
      <c r="AT521" s="371"/>
      <c r="AU521" s="371"/>
      <c r="AV521" s="371"/>
      <c r="AW521" s="371"/>
      <c r="AX521" s="371"/>
      <c r="AY521" s="371"/>
      <c r="AZ521" s="371"/>
      <c r="BA521" s="373"/>
      <c r="BB521" s="449"/>
      <c r="BC521" s="373"/>
      <c r="BD521" s="373"/>
      <c r="BE521" s="373"/>
      <c r="BF521" s="373"/>
      <c r="BG521" s="373"/>
      <c r="BH521" s="373"/>
      <c r="BI521" s="373"/>
      <c r="BJ521" s="373"/>
      <c r="BK521" s="373"/>
      <c r="BL521" s="373"/>
      <c r="BM521" s="373"/>
      <c r="BN521" s="373"/>
      <c r="BO521" s="373"/>
      <c r="BP521" s="373"/>
      <c r="BQ521" s="373"/>
      <c r="BR521" s="373"/>
      <c r="BS521" s="373"/>
      <c r="BT521" s="373"/>
      <c r="BU521" s="373"/>
      <c r="BV521" s="373"/>
      <c r="BW521" s="373"/>
      <c r="BX521" s="373"/>
      <c r="BY521" s="373"/>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8" customFormat="true" ht="25.15" customHeight="true" x14ac:dyDescent="0.2">
      <c r="C522" s="1076" t="s">
        <v>417</v>
      </c>
      <c r="D522" s="1075"/>
      <c r="E522" s="749">
        <v>5.7302255045217146E-3</v>
      </c>
      <c r="F522" s="636"/>
      <c r="G522" s="636"/>
      <c r="H522" s="1076" t="s">
        <v>404</v>
      </c>
      <c r="I522" s="1075"/>
      <c r="J522" s="750">
        <v>2.7343038965361072E-2</v>
      </c>
      <c r="K522" s="636"/>
      <c r="L522" s="636"/>
      <c r="M522" s="1077" t="s">
        <v>236</v>
      </c>
      <c r="N522" s="1075"/>
      <c r="O522" s="1075"/>
      <c r="P522" s="636"/>
      <c r="Q522" s="636"/>
      <c r="AC522" s="371"/>
      <c r="AD522" s="371"/>
      <c r="AE522" s="371"/>
      <c r="AF522" s="371"/>
      <c r="AG522" s="371"/>
      <c r="AH522" s="371"/>
      <c r="AI522" s="371"/>
      <c r="AJ522" s="371"/>
      <c r="AK522" s="371"/>
      <c r="AL522" s="371"/>
      <c r="AM522" s="371"/>
      <c r="AN522" s="371"/>
      <c r="AO522" s="371"/>
      <c r="AP522" s="371"/>
      <c r="AQ522" s="371"/>
      <c r="AR522" s="371"/>
      <c r="AS522" s="371"/>
      <c r="AT522" s="371"/>
      <c r="AU522" s="371"/>
      <c r="AV522" s="371"/>
      <c r="AW522" s="371"/>
      <c r="AX522" s="371"/>
      <c r="AY522" s="371"/>
      <c r="AZ522" s="371"/>
      <c r="BA522" s="373"/>
      <c r="BB522" s="449"/>
      <c r="BC522" s="373"/>
      <c r="BD522" s="373"/>
      <c r="BE522" s="373"/>
      <c r="BF522" s="373"/>
      <c r="BG522" s="373"/>
      <c r="BH522" s="373"/>
      <c r="BI522" s="373"/>
      <c r="BJ522" s="373"/>
      <c r="BK522" s="373"/>
      <c r="BL522" s="373"/>
      <c r="BM522" s="373"/>
      <c r="BN522" s="373"/>
      <c r="BO522" s="373"/>
      <c r="BP522" s="373"/>
      <c r="BQ522" s="373"/>
      <c r="BR522" s="373"/>
      <c r="BS522" s="373"/>
      <c r="BT522" s="373"/>
      <c r="BU522" s="373"/>
      <c r="BV522" s="373"/>
      <c r="BW522" s="373"/>
      <c r="BX522" s="373"/>
      <c r="BY522" s="373"/>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8" customFormat="true" ht="25.15" customHeight="true" x14ac:dyDescent="0.2">
      <c r="C523" s="1076" t="s">
        <v>421</v>
      </c>
      <c r="D523" s="1075"/>
      <c r="E523" s="749">
        <v>4.2729227015884041E-4</v>
      </c>
      <c r="F523" s="636"/>
      <c r="G523" s="636"/>
      <c r="H523" s="1076" t="s">
        <v>436</v>
      </c>
      <c r="I523" s="1075"/>
      <c r="J523" s="750">
        <v>4.5655469672523259E-4</v>
      </c>
      <c r="K523" s="636"/>
      <c r="L523" s="636"/>
      <c r="M523" s="1074"/>
      <c r="N523" s="1075"/>
      <c r="O523" s="737" t="s">
        <v>204</v>
      </c>
      <c r="P523" s="636"/>
      <c r="Q523" s="636"/>
      <c r="AC523" s="371"/>
      <c r="AD523" s="371"/>
      <c r="AE523" s="371"/>
      <c r="AF523" s="371"/>
      <c r="AG523" s="371"/>
      <c r="AH523" s="371"/>
      <c r="AI523" s="371"/>
      <c r="AJ523" s="371"/>
      <c r="AK523" s="371"/>
      <c r="AL523" s="371"/>
      <c r="AM523" s="371"/>
      <c r="AN523" s="371"/>
      <c r="AO523" s="371"/>
      <c r="AP523" s="371"/>
      <c r="AQ523" s="371"/>
      <c r="AR523" s="371"/>
      <c r="AS523" s="371"/>
      <c r="AT523" s="371"/>
      <c r="AU523" s="371"/>
      <c r="AV523" s="371"/>
      <c r="AW523" s="371"/>
      <c r="AX523" s="371"/>
      <c r="AY523" s="371"/>
      <c r="AZ523" s="371"/>
      <c r="BA523" s="373"/>
      <c r="BB523" s="449"/>
      <c r="BC523" s="373"/>
      <c r="BD523" s="373"/>
      <c r="BE523" s="373"/>
      <c r="BF523" s="373"/>
      <c r="BG523" s="373"/>
      <c r="BH523" s="373"/>
      <c r="BI523" s="373"/>
      <c r="BJ523" s="373"/>
      <c r="BK523" s="373"/>
      <c r="BL523" s="373"/>
      <c r="BM523" s="373"/>
      <c r="BN523" s="373"/>
      <c r="BO523" s="373"/>
      <c r="BP523" s="373"/>
      <c r="BQ523" s="373"/>
      <c r="BR523" s="373"/>
      <c r="BS523" s="373"/>
      <c r="BT523" s="373"/>
      <c r="BU523" s="373"/>
      <c r="BV523" s="373"/>
      <c r="BW523" s="373"/>
      <c r="BX523" s="373"/>
      <c r="BY523" s="373"/>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8" customFormat="true" ht="25.15" customHeight="true" x14ac:dyDescent="0.2">
      <c r="C524" s="1076" t="s">
        <v>403</v>
      </c>
      <c r="D524" s="1075"/>
      <c r="E524" s="749">
        <v>3.9517040379582521E-2</v>
      </c>
      <c r="F524" s="636"/>
      <c r="G524" s="636"/>
      <c r="H524" s="1076" t="s">
        <v>413</v>
      </c>
      <c r="I524" s="1075"/>
      <c r="J524" s="750">
        <v>4.0930774406533363E-4</v>
      </c>
      <c r="K524" s="636"/>
      <c r="L524" s="636"/>
      <c r="M524" s="1075"/>
      <c r="N524" s="1075"/>
      <c r="O524" s="761" t="s">
        <v>205</v>
      </c>
      <c r="P524" s="636"/>
      <c r="Q524" s="636"/>
      <c r="AC524" s="371"/>
      <c r="AD524" s="371"/>
      <c r="AE524" s="371"/>
      <c r="AF524" s="371"/>
      <c r="AG524" s="371"/>
      <c r="AH524" s="371"/>
      <c r="AI524" s="371"/>
      <c r="AJ524" s="371"/>
      <c r="AK524" s="371"/>
      <c r="AL524" s="371"/>
      <c r="AM524" s="371"/>
      <c r="AN524" s="371"/>
      <c r="AO524" s="371"/>
      <c r="AP524" s="371"/>
      <c r="AQ524" s="371"/>
      <c r="AR524" s="371"/>
      <c r="AS524" s="371"/>
      <c r="AT524" s="371"/>
      <c r="AU524" s="371"/>
      <c r="AV524" s="371"/>
      <c r="AW524" s="371"/>
      <c r="AX524" s="371"/>
      <c r="AY524" s="371"/>
      <c r="AZ524" s="371"/>
      <c r="BA524" s="373"/>
      <c r="BB524" s="449"/>
      <c r="BC524" s="373"/>
      <c r="BD524" s="373"/>
      <c r="BE524" s="373"/>
      <c r="BF524" s="373"/>
      <c r="BG524" s="373"/>
      <c r="BH524" s="373"/>
      <c r="BI524" s="373"/>
      <c r="BJ524" s="373"/>
      <c r="BK524" s="373"/>
      <c r="BL524" s="373"/>
      <c r="BM524" s="373"/>
      <c r="BN524" s="373"/>
      <c r="BO524" s="373"/>
      <c r="BP524" s="373"/>
      <c r="BQ524" s="373"/>
      <c r="BR524" s="373"/>
      <c r="BS524" s="373"/>
      <c r="BT524" s="373"/>
      <c r="BU524" s="373"/>
      <c r="BV524" s="373"/>
      <c r="BW524" s="373"/>
      <c r="BX524" s="373"/>
      <c r="BY524" s="373"/>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8" customFormat="true" ht="25.15" customHeight="true" x14ac:dyDescent="0.2">
      <c r="C525" s="1076" t="s">
        <v>390</v>
      </c>
      <c r="D525" s="1075"/>
      <c r="E525" s="749">
        <v>0.13943744907238245</v>
      </c>
      <c r="F525" s="636"/>
      <c r="G525" s="636"/>
      <c r="H525" s="1076" t="s">
        <v>388</v>
      </c>
      <c r="I525" s="1075"/>
      <c r="J525" s="750">
        <v>0.19909907963062537</v>
      </c>
      <c r="K525" s="636"/>
      <c r="L525" s="636"/>
      <c r="M525" s="1076" t="s">
        <v>209</v>
      </c>
      <c r="N525" s="1075"/>
      <c r="O525" s="748">
        <v>0.1052998791464278</v>
      </c>
      <c r="P525" s="636"/>
      <c r="Q525" s="636"/>
      <c r="AC525" s="371"/>
      <c r="AD525" s="371"/>
      <c r="AE525" s="371"/>
      <c r="AF525" s="371"/>
      <c r="AG525" s="371"/>
      <c r="AH525" s="371"/>
      <c r="AI525" s="371"/>
      <c r="AJ525" s="371"/>
      <c r="AK525" s="371"/>
      <c r="AL525" s="371"/>
      <c r="AM525" s="371"/>
      <c r="AN525" s="371"/>
      <c r="AO525" s="371"/>
      <c r="AP525" s="371"/>
      <c r="AQ525" s="371"/>
      <c r="AR525" s="371"/>
      <c r="AS525" s="371"/>
      <c r="AT525" s="371"/>
      <c r="AU525" s="371"/>
      <c r="AV525" s="371"/>
      <c r="AW525" s="371"/>
      <c r="AX525" s="371"/>
      <c r="AY525" s="371"/>
      <c r="AZ525" s="371"/>
      <c r="BA525" s="373"/>
      <c r="BB525" s="449"/>
      <c r="BC525" s="373"/>
      <c r="BD525" s="373"/>
      <c r="BE525" s="373"/>
      <c r="BF525" s="373"/>
      <c r="BG525" s="373"/>
      <c r="BH525" s="373"/>
      <c r="BI525" s="373"/>
      <c r="BJ525" s="373"/>
      <c r="BK525" s="373"/>
      <c r="BL525" s="373"/>
      <c r="BM525" s="373"/>
      <c r="BN525" s="373"/>
      <c r="BO525" s="373"/>
      <c r="BP525" s="373"/>
      <c r="BQ525" s="373"/>
      <c r="BR525" s="373"/>
      <c r="BS525" s="373"/>
      <c r="BT525" s="373"/>
      <c r="BU525" s="373"/>
      <c r="BV525" s="373"/>
      <c r="BW525" s="373"/>
      <c r="BX525" s="373"/>
      <c r="BY525" s="373"/>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8" customFormat="true" ht="25.15" customHeight="true" x14ac:dyDescent="0.2">
      <c r="C526" s="1076" t="s">
        <v>404</v>
      </c>
      <c r="D526" s="1075"/>
      <c r="E526" s="749">
        <v>2.9816135854873978E-2</v>
      </c>
      <c r="F526" s="636"/>
      <c r="G526" s="636"/>
      <c r="H526" s="1076" t="s">
        <v>384</v>
      </c>
      <c r="I526" s="1075"/>
      <c r="J526" s="750">
        <v>0.49609231436521223</v>
      </c>
      <c r="K526" s="636"/>
      <c r="L526" s="636"/>
      <c r="M526" s="1076" t="s">
        <v>218</v>
      </c>
      <c r="N526" s="1075"/>
      <c r="O526" s="751">
        <v>4.0805494517913321E-2</v>
      </c>
      <c r="P526" s="636"/>
      <c r="Q526" s="636"/>
      <c r="AC526" s="371"/>
      <c r="AD526" s="371"/>
      <c r="AE526" s="371"/>
      <c r="AF526" s="371"/>
      <c r="AG526" s="371"/>
      <c r="AH526" s="371"/>
      <c r="AI526" s="371"/>
      <c r="AJ526" s="371"/>
      <c r="AK526" s="371"/>
      <c r="AL526" s="371"/>
      <c r="AM526" s="371"/>
      <c r="AN526" s="371"/>
      <c r="AO526" s="371"/>
      <c r="AP526" s="371"/>
      <c r="AQ526" s="371"/>
      <c r="AR526" s="371"/>
      <c r="AS526" s="371"/>
      <c r="AT526" s="371"/>
      <c r="AU526" s="371"/>
      <c r="AV526" s="371"/>
      <c r="AW526" s="371"/>
      <c r="AX526" s="371"/>
      <c r="AY526" s="371"/>
      <c r="AZ526" s="371"/>
      <c r="BA526" s="373"/>
      <c r="BB526" s="449"/>
      <c r="BC526" s="373"/>
      <c r="BD526" s="373"/>
      <c r="BE526" s="373"/>
      <c r="BF526" s="373"/>
      <c r="BG526" s="373"/>
      <c r="BH526" s="373"/>
      <c r="BI526" s="373"/>
      <c r="BJ526" s="373"/>
      <c r="BK526" s="373"/>
      <c r="BL526" s="373"/>
      <c r="BM526" s="373"/>
      <c r="BN526" s="373"/>
      <c r="BO526" s="373"/>
      <c r="BP526" s="373"/>
      <c r="BQ526" s="373"/>
      <c r="BR526" s="373"/>
      <c r="BS526" s="373"/>
      <c r="BT526" s="373"/>
      <c r="BU526" s="373"/>
      <c r="BV526" s="373"/>
      <c r="BW526" s="373"/>
      <c r="BX526" s="373"/>
      <c r="BY526" s="373"/>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8" customFormat="true" ht="25.15" customHeight="true" x14ac:dyDescent="0.2">
      <c r="C527" s="1076" t="s">
        <v>436</v>
      </c>
      <c r="D527" s="1075"/>
      <c r="E527" s="749">
        <v>5.3610385917962828E-4</v>
      </c>
      <c r="F527" s="636"/>
      <c r="G527" s="636"/>
      <c r="H527" s="1076" t="s">
        <v>433</v>
      </c>
      <c r="I527" s="1075"/>
      <c r="J527" s="750">
        <v>3.3021168384145705E-4</v>
      </c>
      <c r="K527" s="636"/>
      <c r="L527" s="636"/>
      <c r="M527" s="1076" t="s">
        <v>206</v>
      </c>
      <c r="N527" s="1075"/>
      <c r="O527" s="751">
        <v>0.12214143594649352</v>
      </c>
      <c r="P527" s="636"/>
      <c r="Q527" s="636"/>
      <c r="AC527" s="371"/>
      <c r="AD527" s="371"/>
      <c r="AE527" s="371"/>
      <c r="AF527" s="371"/>
      <c r="AG527" s="371"/>
      <c r="AH527" s="371"/>
      <c r="AI527" s="371"/>
      <c r="AJ527" s="371"/>
      <c r="AK527" s="371"/>
      <c r="AL527" s="371"/>
      <c r="AM527" s="371"/>
      <c r="AN527" s="371"/>
      <c r="AO527" s="371"/>
      <c r="AP527" s="371"/>
      <c r="AQ527" s="371"/>
      <c r="AR527" s="371"/>
      <c r="AS527" s="371"/>
      <c r="AT527" s="371"/>
      <c r="AU527" s="371"/>
      <c r="AV527" s="371"/>
      <c r="AW527" s="371"/>
      <c r="AX527" s="371"/>
      <c r="AY527" s="371"/>
      <c r="AZ527" s="371"/>
      <c r="BA527" s="373"/>
      <c r="BB527" s="449"/>
      <c r="BC527" s="373"/>
      <c r="BD527" s="373"/>
      <c r="BE527" s="373"/>
      <c r="BF527" s="373"/>
      <c r="BG527" s="373"/>
      <c r="BH527" s="373"/>
      <c r="BI527" s="373"/>
      <c r="BJ527" s="373"/>
      <c r="BK527" s="373"/>
      <c r="BL527" s="373"/>
      <c r="BM527" s="373"/>
      <c r="BN527" s="373"/>
      <c r="BO527" s="373"/>
      <c r="BP527" s="373"/>
      <c r="BQ527" s="373"/>
      <c r="BR527" s="373"/>
      <c r="BS527" s="373"/>
      <c r="BT527" s="373"/>
      <c r="BU527" s="373"/>
      <c r="BV527" s="373"/>
      <c r="BW527" s="373"/>
      <c r="BX527" s="373"/>
      <c r="BY527" s="373"/>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8" customFormat="true" ht="25.15" customHeight="true" x14ac:dyDescent="0.2">
      <c r="C528" s="1076" t="s">
        <v>413</v>
      </c>
      <c r="D528" s="1075"/>
      <c r="E528" s="749">
        <v>5.1014328699631696E-3</v>
      </c>
      <c r="F528" s="636"/>
      <c r="G528" s="636"/>
      <c r="H528" s="1076" t="s">
        <v>423</v>
      </c>
      <c r="I528" s="1075"/>
      <c r="J528" s="756">
        <v>3.3700156497406247E-5</v>
      </c>
      <c r="K528" s="636"/>
      <c r="L528" s="636"/>
      <c r="M528" s="1076" t="s">
        <v>207</v>
      </c>
      <c r="N528" s="1075"/>
      <c r="O528" s="751">
        <v>9.4411788869797952E-2</v>
      </c>
      <c r="P528" s="636"/>
      <c r="Q528" s="636"/>
      <c r="AC528" s="371"/>
      <c r="AD528" s="371"/>
      <c r="AE528" s="371"/>
      <c r="AF528" s="371"/>
      <c r="AG528" s="371"/>
      <c r="AH528" s="371"/>
      <c r="AI528" s="371"/>
      <c r="AJ528" s="371"/>
      <c r="AK528" s="371"/>
      <c r="AL528" s="371"/>
      <c r="AM528" s="371"/>
      <c r="AN528" s="371"/>
      <c r="AO528" s="371"/>
      <c r="AP528" s="371"/>
      <c r="AQ528" s="371"/>
      <c r="AR528" s="371"/>
      <c r="AS528" s="371"/>
      <c r="AT528" s="371"/>
      <c r="AU528" s="371"/>
      <c r="AV528" s="371"/>
      <c r="AW528" s="371"/>
      <c r="AX528" s="371"/>
      <c r="AY528" s="371"/>
      <c r="AZ528" s="371"/>
      <c r="BA528" s="373"/>
      <c r="BB528" s="449"/>
      <c r="BC528" s="373"/>
      <c r="BD528" s="373"/>
      <c r="BE528" s="373"/>
      <c r="BF528" s="373"/>
      <c r="BG528" s="373"/>
      <c r="BH528" s="373"/>
      <c r="BI528" s="373"/>
      <c r="BJ528" s="373"/>
      <c r="BK528" s="373"/>
      <c r="BL528" s="373"/>
      <c r="BM528" s="373"/>
      <c r="BN528" s="373"/>
      <c r="BO528" s="373"/>
      <c r="BP528" s="373"/>
      <c r="BQ528" s="373"/>
      <c r="BR528" s="373"/>
      <c r="BS528" s="373"/>
      <c r="BT528" s="373"/>
      <c r="BU528" s="373"/>
      <c r="BV528" s="373"/>
      <c r="BW528" s="373"/>
      <c r="BX528" s="373"/>
      <c r="BY528" s="373"/>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8" customFormat="true" ht="25.15" customHeight="true" x14ac:dyDescent="0.2">
      <c r="C529" s="1076" t="s">
        <v>388</v>
      </c>
      <c r="D529" s="1075"/>
      <c r="E529" s="749">
        <v>0.3385740860038956</v>
      </c>
      <c r="F529" s="636"/>
      <c r="G529" s="636"/>
      <c r="H529" s="1076" t="s">
        <v>418</v>
      </c>
      <c r="I529" s="1075"/>
      <c r="J529" s="762">
        <v>8.5816891689399164E-5</v>
      </c>
      <c r="K529" s="636"/>
      <c r="L529" s="636"/>
      <c r="M529" s="1076" t="s">
        <v>224</v>
      </c>
      <c r="N529" s="1075"/>
      <c r="O529" s="751">
        <v>-6.2758208596161479E-3</v>
      </c>
      <c r="P529" s="636"/>
      <c r="Q529" s="636"/>
      <c r="AC529" s="371"/>
      <c r="AD529" s="371"/>
      <c r="AE529" s="371"/>
      <c r="AF529" s="371"/>
      <c r="AG529" s="371"/>
      <c r="AH529" s="371"/>
      <c r="AI529" s="371"/>
      <c r="AJ529" s="371"/>
      <c r="AK529" s="371"/>
      <c r="AL529" s="371"/>
      <c r="AM529" s="371"/>
      <c r="AN529" s="371"/>
      <c r="AO529" s="371"/>
      <c r="AP529" s="371"/>
      <c r="AQ529" s="371"/>
      <c r="AR529" s="371"/>
      <c r="AS529" s="371"/>
      <c r="AT529" s="371"/>
      <c r="AU529" s="371"/>
      <c r="AV529" s="371"/>
      <c r="AW529" s="371"/>
      <c r="AX529" s="371"/>
      <c r="AY529" s="371"/>
      <c r="AZ529" s="371"/>
      <c r="BA529" s="373"/>
      <c r="BB529" s="449"/>
      <c r="BC529" s="373"/>
      <c r="BD529" s="373"/>
      <c r="BE529" s="373"/>
      <c r="BF529" s="373"/>
      <c r="BG529" s="373"/>
      <c r="BH529" s="373"/>
      <c r="BI529" s="373"/>
      <c r="BJ529" s="373"/>
      <c r="BK529" s="373"/>
      <c r="BL529" s="373"/>
      <c r="BM529" s="373"/>
      <c r="BN529" s="373"/>
      <c r="BO529" s="373"/>
      <c r="BP529" s="373"/>
      <c r="BQ529" s="373"/>
      <c r="BR529" s="373"/>
      <c r="BS529" s="373"/>
      <c r="BT529" s="373"/>
      <c r="BU529" s="373"/>
      <c r="BV529" s="373"/>
      <c r="BW529" s="373"/>
      <c r="BX529" s="373"/>
      <c r="BY529" s="373"/>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8" customFormat="true" ht="25.15" customHeight="true" x14ac:dyDescent="0.2">
      <c r="C530" s="1076" t="s">
        <v>384</v>
      </c>
      <c r="D530" s="1075"/>
      <c r="E530" s="749">
        <v>0.57746302083349599</v>
      </c>
      <c r="F530" s="636"/>
      <c r="G530" s="636"/>
      <c r="H530" s="1074"/>
      <c r="I530" s="1075"/>
      <c r="J530" s="652"/>
      <c r="K530" s="636"/>
      <c r="L530" s="636"/>
      <c r="M530" s="1076" t="s">
        <v>219</v>
      </c>
      <c r="N530" s="1075"/>
      <c r="O530" s="751">
        <v>4.2347475453360248E-2</v>
      </c>
      <c r="P530" s="636"/>
      <c r="Q530" s="636"/>
      <c r="AC530" s="371"/>
      <c r="AD530" s="371"/>
      <c r="AE530" s="371"/>
      <c r="AF530" s="371"/>
      <c r="AG530" s="371"/>
      <c r="AH530" s="371"/>
      <c r="AI530" s="371"/>
      <c r="AJ530" s="371"/>
      <c r="AK530" s="371"/>
      <c r="AL530" s="371"/>
      <c r="AM530" s="371"/>
      <c r="AN530" s="371"/>
      <c r="AO530" s="371"/>
      <c r="AP530" s="371"/>
      <c r="AQ530" s="371"/>
      <c r="AR530" s="371"/>
      <c r="AS530" s="371"/>
      <c r="AT530" s="371"/>
      <c r="AU530" s="371"/>
      <c r="AV530" s="371"/>
      <c r="AW530" s="371"/>
      <c r="AX530" s="371"/>
      <c r="AY530" s="371"/>
      <c r="AZ530" s="371"/>
      <c r="BA530" s="373"/>
      <c r="BB530" s="449"/>
      <c r="BC530" s="373"/>
      <c r="BD530" s="373"/>
      <c r="BE530" s="373"/>
      <c r="BF530" s="373"/>
      <c r="BG530" s="373"/>
      <c r="BH530" s="373"/>
      <c r="BI530" s="373"/>
      <c r="BJ530" s="373"/>
      <c r="BK530" s="373"/>
      <c r="BL530" s="373"/>
      <c r="BM530" s="373"/>
      <c r="BN530" s="373"/>
      <c r="BO530" s="373"/>
      <c r="BP530" s="373"/>
      <c r="BQ530" s="373"/>
      <c r="BR530" s="373"/>
      <c r="BS530" s="373"/>
      <c r="BT530" s="373"/>
      <c r="BU530" s="373"/>
      <c r="BV530" s="373"/>
      <c r="BW530" s="373"/>
      <c r="BX530" s="373"/>
      <c r="BY530" s="373"/>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8" customFormat="true" ht="25.15" customHeight="true" x14ac:dyDescent="0.2">
      <c r="C531" s="1076" t="s">
        <v>433</v>
      </c>
      <c r="D531" s="1075"/>
      <c r="E531" s="757">
        <v>5.62181603598705E-5</v>
      </c>
      <c r="F531" s="636"/>
      <c r="G531" s="636"/>
      <c r="H531" s="1074"/>
      <c r="I531" s="1075"/>
      <c r="J531" s="636"/>
      <c r="K531" s="636"/>
      <c r="L531" s="636"/>
      <c r="M531" s="1076" t="s">
        <v>213</v>
      </c>
      <c r="N531" s="1075"/>
      <c r="O531" s="751">
        <v>6.418289831728044E-2</v>
      </c>
      <c r="P531" s="636"/>
      <c r="Q531" s="636"/>
      <c r="AC531" s="371"/>
      <c r="AD531" s="371"/>
      <c r="AE531" s="371"/>
      <c r="AF531" s="371"/>
      <c r="AG531" s="371"/>
      <c r="AH531" s="371"/>
      <c r="AI531" s="371"/>
      <c r="AJ531" s="371"/>
      <c r="AK531" s="371"/>
      <c r="AL531" s="371"/>
      <c r="AM531" s="371"/>
      <c r="AN531" s="371"/>
      <c r="AO531" s="371"/>
      <c r="AP531" s="371"/>
      <c r="AQ531" s="371"/>
      <c r="AR531" s="371"/>
      <c r="AS531" s="371"/>
      <c r="AT531" s="371"/>
      <c r="AU531" s="371"/>
      <c r="AV531" s="371"/>
      <c r="AW531" s="371"/>
      <c r="AX531" s="371"/>
      <c r="AY531" s="371"/>
      <c r="AZ531" s="371"/>
      <c r="BA531" s="373"/>
      <c r="BB531" s="449"/>
      <c r="BC531" s="373"/>
      <c r="BD531" s="373"/>
      <c r="BE531" s="373"/>
      <c r="BF531" s="373"/>
      <c r="BG531" s="373"/>
      <c r="BH531" s="373"/>
      <c r="BI531" s="373"/>
      <c r="BJ531" s="373"/>
      <c r="BK531" s="373"/>
      <c r="BL531" s="373"/>
      <c r="BM531" s="373"/>
      <c r="BN531" s="373"/>
      <c r="BO531" s="373"/>
      <c r="BP531" s="373"/>
      <c r="BQ531" s="373"/>
      <c r="BR531" s="373"/>
      <c r="BS531" s="373"/>
      <c r="BT531" s="373"/>
      <c r="BU531" s="373"/>
      <c r="BV531" s="373"/>
      <c r="BW531" s="373"/>
      <c r="BX531" s="373"/>
      <c r="BY531" s="373"/>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8" customFormat="true" ht="25.15" customHeight="true" x14ac:dyDescent="0.2">
      <c r="C532" s="1076" t="s">
        <v>423</v>
      </c>
      <c r="D532" s="1075"/>
      <c r="E532" s="749">
        <v>1.5823362464450702E-4</v>
      </c>
      <c r="F532" s="636"/>
      <c r="G532" s="636"/>
      <c r="H532" s="1077" t="s">
        <v>232</v>
      </c>
      <c r="I532" s="1075"/>
      <c r="J532" s="1075"/>
      <c r="K532" s="1075"/>
      <c r="L532" s="1075"/>
      <c r="M532" s="1076" t="s">
        <v>401</v>
      </c>
      <c r="N532" s="1075"/>
      <c r="O532" s="751">
        <v>3.1215414402975886E-2</v>
      </c>
      <c r="P532" s="636"/>
      <c r="Q532" s="636"/>
      <c r="AC532" s="371"/>
      <c r="AD532" s="371"/>
      <c r="AE532" s="371"/>
      <c r="AF532" s="371"/>
      <c r="AG532" s="371"/>
      <c r="AH532" s="371"/>
      <c r="AI532" s="371"/>
      <c r="AJ532" s="371"/>
      <c r="AK532" s="371"/>
      <c r="AL532" s="371"/>
      <c r="AM532" s="371"/>
      <c r="AN532" s="371"/>
      <c r="AO532" s="371"/>
      <c r="AP532" s="371"/>
      <c r="AQ532" s="371"/>
      <c r="AR532" s="371"/>
      <c r="AS532" s="371"/>
      <c r="AT532" s="371"/>
      <c r="AU532" s="371"/>
      <c r="AV532" s="371"/>
      <c r="AW532" s="371"/>
      <c r="AX532" s="371"/>
      <c r="AY532" s="371"/>
      <c r="AZ532" s="371"/>
      <c r="BA532" s="373"/>
      <c r="BB532" s="449"/>
      <c r="BC532" s="373"/>
      <c r="BD532" s="373"/>
      <c r="BE532" s="373"/>
      <c r="BF532" s="373"/>
      <c r="BG532" s="373"/>
      <c r="BH532" s="373"/>
      <c r="BI532" s="373"/>
      <c r="BJ532" s="373"/>
      <c r="BK532" s="373"/>
      <c r="BL532" s="373"/>
      <c r="BM532" s="373"/>
      <c r="BN532" s="373"/>
      <c r="BO532" s="373"/>
      <c r="BP532" s="373"/>
      <c r="BQ532" s="373"/>
      <c r="BR532" s="373"/>
      <c r="BS532" s="373"/>
      <c r="BT532" s="373"/>
      <c r="BU532" s="373"/>
      <c r="BV532" s="373"/>
      <c r="BW532" s="373"/>
      <c r="BX532" s="373"/>
      <c r="BY532" s="373"/>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8" customFormat="true" ht="25.15" customHeight="true" x14ac:dyDescent="0.2">
      <c r="C533" s="1076" t="s">
        <v>418</v>
      </c>
      <c r="D533" s="1075"/>
      <c r="E533" s="754">
        <v>6.1093498585926915E-4</v>
      </c>
      <c r="F533" s="636"/>
      <c r="G533" s="636"/>
      <c r="H533" s="1078" t="s">
        <v>204</v>
      </c>
      <c r="I533" s="1075"/>
      <c r="J533" s="1078" t="s">
        <v>233</v>
      </c>
      <c r="K533" s="1079"/>
      <c r="L533" s="1080"/>
      <c r="M533" s="1076" t="s">
        <v>386</v>
      </c>
      <c r="N533" s="1075"/>
      <c r="O533" s="751">
        <v>0.12286386130545242</v>
      </c>
      <c r="P533" s="636"/>
      <c r="Q533" s="636"/>
      <c r="AC533" s="371"/>
      <c r="AD533" s="371"/>
      <c r="AE533" s="371"/>
      <c r="AF533" s="371"/>
      <c r="AG533" s="371"/>
      <c r="AH533" s="371"/>
      <c r="AI533" s="371"/>
      <c r="AJ533" s="371"/>
      <c r="AK533" s="371"/>
      <c r="AL533" s="371"/>
      <c r="AM533" s="371"/>
      <c r="AN533" s="371"/>
      <c r="AO533" s="371"/>
      <c r="AP533" s="371"/>
      <c r="AQ533" s="371"/>
      <c r="AR533" s="371"/>
      <c r="AS533" s="371"/>
      <c r="AT533" s="371"/>
      <c r="AU533" s="371"/>
      <c r="AV533" s="371"/>
      <c r="AW533" s="371"/>
      <c r="AX533" s="371"/>
      <c r="AY533" s="371"/>
      <c r="AZ533" s="371"/>
      <c r="BA533" s="373"/>
      <c r="BB533" s="449"/>
      <c r="BC533" s="373"/>
      <c r="BD533" s="373"/>
      <c r="BE533" s="373"/>
      <c r="BF533" s="373"/>
      <c r="BG533" s="373"/>
      <c r="BH533" s="373"/>
      <c r="BI533" s="373"/>
      <c r="BJ533" s="373"/>
      <c r="BK533" s="373"/>
      <c r="BL533" s="373"/>
      <c r="BM533" s="373"/>
      <c r="BN533" s="373"/>
      <c r="BO533" s="373"/>
      <c r="BP533" s="373"/>
      <c r="BQ533" s="373"/>
      <c r="BR533" s="373"/>
      <c r="BS533" s="373"/>
      <c r="BT533" s="373"/>
      <c r="BU533" s="373"/>
      <c r="BV533" s="373"/>
      <c r="BW533" s="373"/>
      <c r="BX533" s="373"/>
      <c r="BY533" s="373"/>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8" customFormat="true" ht="25.15" customHeight="true" x14ac:dyDescent="0.2">
      <c r="C534" s="1074"/>
      <c r="D534" s="1075"/>
      <c r="E534" s="652"/>
      <c r="F534" s="636"/>
      <c r="G534" s="636"/>
      <c r="H534" s="1075"/>
      <c r="I534" s="1075"/>
      <c r="J534" s="738" t="s">
        <v>187</v>
      </c>
      <c r="K534" s="739" t="s">
        <v>234</v>
      </c>
      <c r="L534" s="740" t="s">
        <v>235</v>
      </c>
      <c r="M534" s="1076" t="s">
        <v>396</v>
      </c>
      <c r="N534" s="1075"/>
      <c r="O534" s="751">
        <v>3.5351191985694953E-2</v>
      </c>
      <c r="P534" s="636"/>
      <c r="Q534" s="636"/>
      <c r="AC534" s="371"/>
      <c r="AD534" s="371"/>
      <c r="AE534" s="371"/>
      <c r="AF534" s="371"/>
      <c r="AG534" s="371"/>
      <c r="AH534" s="371"/>
      <c r="AI534" s="371"/>
      <c r="AJ534" s="371"/>
      <c r="AK534" s="371"/>
      <c r="AL534" s="371"/>
      <c r="AM534" s="371"/>
      <c r="AN534" s="371"/>
      <c r="AO534" s="371"/>
      <c r="AP534" s="371"/>
      <c r="AQ534" s="371"/>
      <c r="AR534" s="371"/>
      <c r="AS534" s="371"/>
      <c r="AT534" s="371"/>
      <c r="AU534" s="371"/>
      <c r="AV534" s="371"/>
      <c r="AW534" s="371"/>
      <c r="AX534" s="371"/>
      <c r="AY534" s="371"/>
      <c r="AZ534" s="371"/>
      <c r="BA534" s="373"/>
      <c r="BB534" s="449"/>
      <c r="BC534" s="373"/>
      <c r="BD534" s="373"/>
      <c r="BE534" s="373"/>
      <c r="BF534" s="373"/>
      <c r="BG534" s="373"/>
      <c r="BH534" s="373"/>
      <c r="BI534" s="373"/>
      <c r="BJ534" s="373"/>
      <c r="BK534" s="373"/>
      <c r="BL534" s="373"/>
      <c r="BM534" s="373"/>
      <c r="BN534" s="373"/>
      <c r="BO534" s="373"/>
      <c r="BP534" s="373"/>
      <c r="BQ534" s="373"/>
      <c r="BR534" s="373"/>
      <c r="BS534" s="373"/>
      <c r="BT534" s="373"/>
      <c r="BU534" s="373"/>
      <c r="BV534" s="373"/>
      <c r="BW534" s="373"/>
      <c r="BX534" s="373"/>
      <c r="BY534" s="373"/>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8" customFormat="true" ht="25.15" customHeight="true" x14ac:dyDescent="0.2">
      <c r="C535" s="1074"/>
      <c r="D535" s="1075"/>
      <c r="E535" s="636"/>
      <c r="F535" s="636"/>
      <c r="G535" s="636"/>
      <c r="H535" s="1076" t="s">
        <v>205</v>
      </c>
      <c r="I535" s="1075"/>
      <c r="J535" s="763">
        <v>6.5728180426662419</v>
      </c>
      <c r="K535" s="764">
        <v>10.775111545354495</v>
      </c>
      <c r="L535" s="765">
        <v>10.775111545354495</v>
      </c>
      <c r="M535" s="1076" t="s">
        <v>398</v>
      </c>
      <c r="N535" s="1075"/>
      <c r="O535" s="751">
        <v>3.9075447357598998E-2</v>
      </c>
      <c r="P535" s="636"/>
      <c r="Q535" s="636"/>
      <c r="AC535" s="371"/>
      <c r="AD535" s="371"/>
      <c r="AE535" s="371"/>
      <c r="AF535" s="371"/>
      <c r="AG535" s="371"/>
      <c r="AH535" s="371"/>
      <c r="AI535" s="371"/>
      <c r="AJ535" s="371"/>
      <c r="AK535" s="371"/>
      <c r="AL535" s="371"/>
      <c r="AM535" s="371"/>
      <c r="AN535" s="371"/>
      <c r="AO535" s="371"/>
      <c r="AP535" s="371"/>
      <c r="AQ535" s="371"/>
      <c r="AR535" s="371"/>
      <c r="AS535" s="371"/>
      <c r="AT535" s="371"/>
      <c r="AU535" s="371"/>
      <c r="AV535" s="371"/>
      <c r="AW535" s="371"/>
      <c r="AX535" s="371"/>
      <c r="AY535" s="371"/>
      <c r="AZ535" s="371"/>
      <c r="BA535" s="373"/>
      <c r="BB535" s="449"/>
      <c r="BC535" s="373"/>
      <c r="BD535" s="373"/>
      <c r="BE535" s="373"/>
      <c r="BF535" s="373"/>
      <c r="BG535" s="373"/>
      <c r="BH535" s="373"/>
      <c r="BI535" s="373"/>
      <c r="BJ535" s="373"/>
      <c r="BK535" s="373"/>
      <c r="BL535" s="373"/>
      <c r="BM535" s="373"/>
      <c r="BN535" s="373"/>
      <c r="BO535" s="373"/>
      <c r="BP535" s="373"/>
      <c r="BQ535" s="373"/>
      <c r="BR535" s="373"/>
      <c r="BS535" s="373"/>
      <c r="BT535" s="373"/>
      <c r="BU535" s="373"/>
      <c r="BV535" s="373"/>
      <c r="BW535" s="373"/>
      <c r="BX535" s="373"/>
      <c r="BY535" s="373"/>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8" customFormat="true" ht="25.15" customHeight="true" x14ac:dyDescent="0.2">
      <c r="C536" s="1077" t="s">
        <v>232</v>
      </c>
      <c r="D536" s="1075"/>
      <c r="E536" s="1075"/>
      <c r="F536" s="1075"/>
      <c r="G536" s="1075"/>
      <c r="H536" s="1074"/>
      <c r="I536" s="1075"/>
      <c r="J536" s="652"/>
      <c r="K536" s="652"/>
      <c r="L536" s="652"/>
      <c r="M536" s="1076" t="s">
        <v>411</v>
      </c>
      <c r="N536" s="1075"/>
      <c r="O536" s="751">
        <v>1.9088846905291154E-2</v>
      </c>
      <c r="P536" s="636"/>
      <c r="Q536" s="636"/>
      <c r="AC536" s="371"/>
      <c r="AD536" s="371"/>
      <c r="AE536" s="371"/>
      <c r="AF536" s="371"/>
      <c r="AG536" s="371"/>
      <c r="AH536" s="371"/>
      <c r="AI536" s="371"/>
      <c r="AJ536" s="371"/>
      <c r="AK536" s="371"/>
      <c r="AL536" s="371"/>
      <c r="AM536" s="371"/>
      <c r="AN536" s="371"/>
      <c r="AO536" s="371"/>
      <c r="AP536" s="371"/>
      <c r="AQ536" s="371"/>
      <c r="AR536" s="371"/>
      <c r="AS536" s="371"/>
      <c r="AT536" s="371"/>
      <c r="AU536" s="371"/>
      <c r="AV536" s="371"/>
      <c r="AW536" s="371"/>
      <c r="AX536" s="371"/>
      <c r="AY536" s="371"/>
      <c r="AZ536" s="371"/>
      <c r="BA536" s="373"/>
      <c r="BB536" s="449"/>
      <c r="BC536" s="373"/>
      <c r="BD536" s="373"/>
      <c r="BE536" s="373"/>
      <c r="BF536" s="373"/>
      <c r="BG536" s="373"/>
      <c r="BH536" s="373"/>
      <c r="BI536" s="373"/>
      <c r="BJ536" s="373"/>
      <c r="BK536" s="373"/>
      <c r="BL536" s="373"/>
      <c r="BM536" s="373"/>
      <c r="BN536" s="373"/>
      <c r="BO536" s="373"/>
      <c r="BP536" s="373"/>
      <c r="BQ536" s="373"/>
      <c r="BR536" s="373"/>
      <c r="BS536" s="373"/>
      <c r="BT536" s="373"/>
      <c r="BU536" s="373"/>
      <c r="BV536" s="373"/>
      <c r="BW536" s="373"/>
      <c r="BX536" s="373"/>
      <c r="BY536" s="373"/>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8" customFormat="true" ht="25.15" customHeight="true" x14ac:dyDescent="0.2">
      <c r="C537" s="1078" t="s">
        <v>204</v>
      </c>
      <c r="D537" s="1075"/>
      <c r="E537" s="1078" t="s">
        <v>233</v>
      </c>
      <c r="F537" s="1079"/>
      <c r="G537" s="1080"/>
      <c r="H537" s="1074"/>
      <c r="I537" s="1075"/>
      <c r="J537" s="636"/>
      <c r="K537" s="636"/>
      <c r="L537" s="636"/>
      <c r="M537" s="1076" t="s">
        <v>407</v>
      </c>
      <c r="N537" s="1075"/>
      <c r="O537" s="751">
        <v>2.1531936371628074E-2</v>
      </c>
      <c r="P537" s="636"/>
      <c r="Q537" s="636"/>
      <c r="AC537" s="371"/>
      <c r="AD537" s="371"/>
      <c r="AE537" s="371"/>
      <c r="AF537" s="371"/>
      <c r="AG537" s="371"/>
      <c r="AH537" s="371"/>
      <c r="AI537" s="371"/>
      <c r="AJ537" s="371"/>
      <c r="AK537" s="371"/>
      <c r="AL537" s="371"/>
      <c r="AM537" s="371"/>
      <c r="AN537" s="371"/>
      <c r="AO537" s="371"/>
      <c r="AP537" s="371"/>
      <c r="AQ537" s="371"/>
      <c r="AR537" s="371"/>
      <c r="AS537" s="371"/>
      <c r="AT537" s="371"/>
      <c r="AU537" s="371"/>
      <c r="AV537" s="371"/>
      <c r="AW537" s="371"/>
      <c r="AX537" s="371"/>
      <c r="AY537" s="371"/>
      <c r="AZ537" s="371"/>
      <c r="BA537" s="373"/>
      <c r="BB537" s="449"/>
      <c r="BC537" s="373"/>
      <c r="BD537" s="373"/>
      <c r="BE537" s="373"/>
      <c r="BF537" s="373"/>
      <c r="BG537" s="373"/>
      <c r="BH537" s="373"/>
      <c r="BI537" s="373"/>
      <c r="BJ537" s="373"/>
      <c r="BK537" s="373"/>
      <c r="BL537" s="373"/>
      <c r="BM537" s="373"/>
      <c r="BN537" s="373"/>
      <c r="BO537" s="373"/>
      <c r="BP537" s="373"/>
      <c r="BQ537" s="373"/>
      <c r="BR537" s="373"/>
      <c r="BS537" s="373"/>
      <c r="BT537" s="373"/>
      <c r="BU537" s="373"/>
      <c r="BV537" s="373"/>
      <c r="BW537" s="373"/>
      <c r="BX537" s="373"/>
      <c r="BY537" s="373"/>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8" customFormat="true" ht="25.15" customHeight="true" x14ac:dyDescent="0.2">
      <c r="C538" s="1075"/>
      <c r="D538" s="1075"/>
      <c r="E538" s="741" t="s">
        <v>187</v>
      </c>
      <c r="F538" s="742" t="s">
        <v>234</v>
      </c>
      <c r="G538" s="743" t="s">
        <v>235</v>
      </c>
      <c r="H538" s="1077" t="s">
        <v>236</v>
      </c>
      <c r="I538" s="1075"/>
      <c r="J538" s="1075"/>
      <c r="K538" s="636"/>
      <c r="L538" s="636"/>
      <c r="M538" s="1076" t="s">
        <v>400</v>
      </c>
      <c r="N538" s="1075"/>
      <c r="O538" s="751">
        <v>3.8903690658961168E-2</v>
      </c>
      <c r="P538" s="636"/>
      <c r="Q538" s="636"/>
      <c r="AC538" s="371"/>
      <c r="AD538" s="371"/>
      <c r="AE538" s="371"/>
      <c r="AF538" s="371"/>
      <c r="AG538" s="371"/>
      <c r="AH538" s="371"/>
      <c r="AI538" s="371"/>
      <c r="AJ538" s="371"/>
      <c r="AK538" s="371"/>
      <c r="AL538" s="371"/>
      <c r="AM538" s="371"/>
      <c r="AN538" s="371"/>
      <c r="AO538" s="371"/>
      <c r="AP538" s="371"/>
      <c r="AQ538" s="371"/>
      <c r="AR538" s="371"/>
      <c r="AS538" s="371"/>
      <c r="AT538" s="371"/>
      <c r="AU538" s="371"/>
      <c r="AV538" s="371"/>
      <c r="AW538" s="371"/>
      <c r="AX538" s="371"/>
      <c r="AY538" s="371"/>
      <c r="AZ538" s="371"/>
      <c r="BA538" s="373"/>
      <c r="BB538" s="449"/>
      <c r="BC538" s="373"/>
      <c r="BD538" s="373"/>
      <c r="BE538" s="373"/>
      <c r="BF538" s="373"/>
      <c r="BG538" s="373"/>
      <c r="BH538" s="373"/>
      <c r="BI538" s="373"/>
      <c r="BJ538" s="373"/>
      <c r="BK538" s="373"/>
      <c r="BL538" s="373"/>
      <c r="BM538" s="373"/>
      <c r="BN538" s="373"/>
      <c r="BO538" s="373"/>
      <c r="BP538" s="373"/>
      <c r="BQ538" s="373"/>
      <c r="BR538" s="373"/>
      <c r="BS538" s="373"/>
      <c r="BT538" s="373"/>
      <c r="BU538" s="373"/>
      <c r="BV538" s="373"/>
      <c r="BW538" s="373"/>
      <c r="BX538" s="373"/>
      <c r="BY538" s="373"/>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8" customFormat="true" ht="25.15" customHeight="true" x14ac:dyDescent="0.2">
      <c r="C539" s="1076" t="s">
        <v>205</v>
      </c>
      <c r="D539" s="1075"/>
      <c r="E539" s="766">
        <v>7.3306884953337423</v>
      </c>
      <c r="F539" s="767">
        <v>11.636013484656733</v>
      </c>
      <c r="G539" s="768">
        <v>11.636013484656733</v>
      </c>
      <c r="H539" s="1074"/>
      <c r="I539" s="1075"/>
      <c r="J539" s="744" t="s">
        <v>204</v>
      </c>
      <c r="K539" s="636"/>
      <c r="L539" s="636"/>
      <c r="M539" s="1076" t="s">
        <v>393</v>
      </c>
      <c r="N539" s="1075"/>
      <c r="O539" s="751">
        <v>4.5311039563219961E-2</v>
      </c>
      <c r="P539" s="636"/>
      <c r="Q539" s="636"/>
      <c r="AC539" s="371"/>
      <c r="AD539" s="371"/>
      <c r="AE539" s="371"/>
      <c r="AF539" s="371"/>
      <c r="AG539" s="371"/>
      <c r="AH539" s="371"/>
      <c r="AI539" s="371"/>
      <c r="AJ539" s="371"/>
      <c r="AK539" s="371"/>
      <c r="AL539" s="371"/>
      <c r="AM539" s="371"/>
      <c r="AN539" s="371"/>
      <c r="AO539" s="371"/>
      <c r="AP539" s="371"/>
      <c r="AQ539" s="371"/>
      <c r="AR539" s="371"/>
      <c r="AS539" s="371"/>
      <c r="AT539" s="371"/>
      <c r="AU539" s="371"/>
      <c r="AV539" s="371"/>
      <c r="AW539" s="371"/>
      <c r="AX539" s="371"/>
      <c r="AY539" s="371"/>
      <c r="AZ539" s="371"/>
      <c r="BA539" s="373"/>
      <c r="BB539" s="449"/>
      <c r="BC539" s="373"/>
      <c r="BD539" s="373"/>
      <c r="BE539" s="373"/>
      <c r="BF539" s="373"/>
      <c r="BG539" s="373"/>
      <c r="BH539" s="373"/>
      <c r="BI539" s="373"/>
      <c r="BJ539" s="373"/>
      <c r="BK539" s="373"/>
      <c r="BL539" s="373"/>
      <c r="BM539" s="373"/>
      <c r="BN539" s="373"/>
      <c r="BO539" s="373"/>
      <c r="BP539" s="373"/>
      <c r="BQ539" s="373"/>
      <c r="BR539" s="373"/>
      <c r="BS539" s="373"/>
      <c r="BT539" s="373"/>
      <c r="BU539" s="373"/>
      <c r="BV539" s="373"/>
      <c r="BW539" s="373"/>
      <c r="BX539" s="373"/>
      <c r="BY539" s="373"/>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8" customFormat="true" ht="25.15" customHeight="true" x14ac:dyDescent="0.2">
      <c r="C540" s="1074"/>
      <c r="D540" s="1075"/>
      <c r="E540" s="652"/>
      <c r="F540" s="652"/>
      <c r="G540" s="652"/>
      <c r="H540" s="1075"/>
      <c r="I540" s="1075"/>
      <c r="J540" s="769" t="s">
        <v>205</v>
      </c>
      <c r="K540" s="636"/>
      <c r="L540" s="636"/>
      <c r="M540" s="1076" t="s">
        <v>408</v>
      </c>
      <c r="N540" s="1075"/>
      <c r="O540" s="751">
        <v>-2.5054966313245962E-2</v>
      </c>
      <c r="P540" s="636"/>
      <c r="Q540" s="636"/>
      <c r="AC540" s="371"/>
      <c r="AD540" s="371"/>
      <c r="AE540" s="371"/>
      <c r="AF540" s="371"/>
      <c r="AG540" s="371"/>
      <c r="AH540" s="371"/>
      <c r="AI540" s="371"/>
      <c r="AJ540" s="371"/>
      <c r="AK540" s="371"/>
      <c r="AL540" s="371"/>
      <c r="AM540" s="371"/>
      <c r="AN540" s="371"/>
      <c r="AO540" s="371"/>
      <c r="AP540" s="371"/>
      <c r="AQ540" s="371"/>
      <c r="AR540" s="371"/>
      <c r="AS540" s="371"/>
      <c r="AT540" s="371"/>
      <c r="AU540" s="371"/>
      <c r="AV540" s="371"/>
      <c r="AW540" s="371"/>
      <c r="AX540" s="371"/>
      <c r="AY540" s="371"/>
      <c r="AZ540" s="371"/>
      <c r="BA540" s="373"/>
      <c r="BB540" s="449"/>
      <c r="BC540" s="373"/>
      <c r="BD540" s="373"/>
      <c r="BE540" s="373"/>
      <c r="BF540" s="373"/>
      <c r="BG540" s="373"/>
      <c r="BH540" s="373"/>
      <c r="BI540" s="373"/>
      <c r="BJ540" s="373"/>
      <c r="BK540" s="373"/>
      <c r="BL540" s="373"/>
      <c r="BM540" s="373"/>
      <c r="BN540" s="373"/>
      <c r="BO540" s="373"/>
      <c r="BP540" s="373"/>
      <c r="BQ540" s="373"/>
      <c r="BR540" s="373"/>
      <c r="BS540" s="373"/>
      <c r="BT540" s="373"/>
      <c r="BU540" s="373"/>
      <c r="BV540" s="373"/>
      <c r="BW540" s="373"/>
      <c r="BX540" s="373"/>
      <c r="BY540" s="373"/>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8" customFormat="true" ht="25.15" customHeight="true" x14ac:dyDescent="0.2">
      <c r="C541" s="1074"/>
      <c r="D541" s="1075"/>
      <c r="E541" s="636"/>
      <c r="F541" s="636"/>
      <c r="G541" s="636"/>
      <c r="H541" s="1076" t="s">
        <v>209</v>
      </c>
      <c r="I541" s="1075"/>
      <c r="J541" s="747">
        <v>0.11869289697702171</v>
      </c>
      <c r="K541" s="636"/>
      <c r="L541" s="636"/>
      <c r="M541" s="1076" t="s">
        <v>381</v>
      </c>
      <c r="N541" s="1075"/>
      <c r="O541" s="751">
        <v>-0.16560166446360897</v>
      </c>
      <c r="P541" s="636"/>
      <c r="Q541" s="636"/>
      <c r="AC541" s="371"/>
      <c r="AD541" s="371"/>
      <c r="AE541" s="371"/>
      <c r="AF541" s="371"/>
      <c r="AG541" s="371"/>
      <c r="AH541" s="371"/>
      <c r="AI541" s="371"/>
      <c r="AJ541" s="371"/>
      <c r="AK541" s="371"/>
      <c r="AL541" s="371"/>
      <c r="AM541" s="371"/>
      <c r="AN541" s="371"/>
      <c r="AO541" s="371"/>
      <c r="AP541" s="371"/>
      <c r="AQ541" s="371"/>
      <c r="AR541" s="371"/>
      <c r="AS541" s="371"/>
      <c r="AT541" s="371"/>
      <c r="AU541" s="371"/>
      <c r="AV541" s="371"/>
      <c r="AW541" s="371"/>
      <c r="AX541" s="371"/>
      <c r="AY541" s="371"/>
      <c r="AZ541" s="371"/>
      <c r="BA541" s="373"/>
      <c r="BB541" s="449"/>
      <c r="BC541" s="373"/>
      <c r="BD541" s="373"/>
      <c r="BE541" s="373"/>
      <c r="BF541" s="373"/>
      <c r="BG541" s="373"/>
      <c r="BH541" s="373"/>
      <c r="BI541" s="373"/>
      <c r="BJ541" s="373"/>
      <c r="BK541" s="373"/>
      <c r="BL541" s="373"/>
      <c r="BM541" s="373"/>
      <c r="BN541" s="373"/>
      <c r="BO541" s="373"/>
      <c r="BP541" s="373"/>
      <c r="BQ541" s="373"/>
      <c r="BR541" s="373"/>
      <c r="BS541" s="373"/>
      <c r="BT541" s="373"/>
      <c r="BU541" s="373"/>
      <c r="BV541" s="373"/>
      <c r="BW541" s="373"/>
      <c r="BX541" s="373"/>
      <c r="BY541" s="373"/>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8" customFormat="true" ht="25.15" customHeight="true" x14ac:dyDescent="0.2">
      <c r="C542" s="1077" t="s">
        <v>236</v>
      </c>
      <c r="D542" s="1075"/>
      <c r="E542" s="1075"/>
      <c r="F542" s="636"/>
      <c r="G542" s="636"/>
      <c r="H542" s="1076" t="s">
        <v>218</v>
      </c>
      <c r="I542" s="1075"/>
      <c r="J542" s="750">
        <v>5.739652946787787E-2</v>
      </c>
      <c r="K542" s="636"/>
      <c r="L542" s="636"/>
      <c r="M542" s="1076" t="s">
        <v>431</v>
      </c>
      <c r="N542" s="1075"/>
      <c r="O542" s="751">
        <v>9.9985954318747186E-4</v>
      </c>
      <c r="P542" s="636"/>
      <c r="Q542" s="636"/>
      <c r="AC542" s="371"/>
      <c r="AD542" s="371"/>
      <c r="AE542" s="371"/>
      <c r="AF542" s="371"/>
      <c r="AG542" s="371"/>
      <c r="AH542" s="371"/>
      <c r="AI542" s="371"/>
      <c r="AJ542" s="371"/>
      <c r="AK542" s="371"/>
      <c r="AL542" s="371"/>
      <c r="AM542" s="371"/>
      <c r="AN542" s="371"/>
      <c r="AO542" s="371"/>
      <c r="AP542" s="371"/>
      <c r="AQ542" s="371"/>
      <c r="AR542" s="371"/>
      <c r="AS542" s="371"/>
      <c r="AT542" s="371"/>
      <c r="AU542" s="371"/>
      <c r="AV542" s="371"/>
      <c r="AW542" s="371"/>
      <c r="AX542" s="371"/>
      <c r="AY542" s="371"/>
      <c r="AZ542" s="371"/>
      <c r="BA542" s="373"/>
      <c r="BB542" s="449"/>
      <c r="BC542" s="373"/>
      <c r="BD542" s="373"/>
      <c r="BE542" s="373"/>
      <c r="BF542" s="373"/>
      <c r="BG542" s="373"/>
      <c r="BH542" s="373"/>
      <c r="BI542" s="373"/>
      <c r="BJ542" s="373"/>
      <c r="BK542" s="373"/>
      <c r="BL542" s="373"/>
      <c r="BM542" s="373"/>
      <c r="BN542" s="373"/>
      <c r="BO542" s="373"/>
      <c r="BP542" s="373"/>
      <c r="BQ542" s="373"/>
      <c r="BR542" s="373"/>
      <c r="BS542" s="373"/>
      <c r="BT542" s="373"/>
      <c r="BU542" s="373"/>
      <c r="BV542" s="373"/>
      <c r="BW542" s="373"/>
      <c r="BX542" s="373"/>
      <c r="BY542" s="373"/>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8" customFormat="true" ht="25.15" customHeight="true" x14ac:dyDescent="0.2">
      <c r="C543" s="1074"/>
      <c r="D543" s="1075"/>
      <c r="E543" s="745" t="s">
        <v>204</v>
      </c>
      <c r="F543" s="636"/>
      <c r="G543" s="636"/>
      <c r="H543" s="1076" t="s">
        <v>206</v>
      </c>
      <c r="I543" s="1075"/>
      <c r="J543" s="750">
        <v>0.12122139382523786</v>
      </c>
      <c r="K543" s="636"/>
      <c r="L543" s="636"/>
      <c r="M543" s="1076" t="s">
        <v>399</v>
      </c>
      <c r="N543" s="1075"/>
      <c r="O543" s="751">
        <v>3.1930247812122718E-2</v>
      </c>
      <c r="P543" s="636"/>
      <c r="Q543" s="636"/>
      <c r="AC543" s="371"/>
      <c r="AD543" s="371"/>
      <c r="AE543" s="371"/>
      <c r="AF543" s="371"/>
      <c r="AG543" s="371"/>
      <c r="AH543" s="371"/>
      <c r="AI543" s="371"/>
      <c r="AJ543" s="371"/>
      <c r="AK543" s="371"/>
      <c r="AL543" s="371"/>
      <c r="AM543" s="371"/>
      <c r="AN543" s="371"/>
      <c r="AO543" s="371"/>
      <c r="AP543" s="371"/>
      <c r="AQ543" s="371"/>
      <c r="AR543" s="371"/>
      <c r="AS543" s="371"/>
      <c r="AT543" s="371"/>
      <c r="AU543" s="371"/>
      <c r="AV543" s="371"/>
      <c r="AW543" s="371"/>
      <c r="AX543" s="371"/>
      <c r="AY543" s="371"/>
      <c r="AZ543" s="371"/>
      <c r="BA543" s="373"/>
      <c r="BB543" s="449"/>
      <c r="BC543" s="373"/>
      <c r="BD543" s="373"/>
      <c r="BE543" s="373"/>
      <c r="BF543" s="373"/>
      <c r="BG543" s="373"/>
      <c r="BH543" s="373"/>
      <c r="BI543" s="373"/>
      <c r="BJ543" s="373"/>
      <c r="BK543" s="373"/>
      <c r="BL543" s="373"/>
      <c r="BM543" s="373"/>
      <c r="BN543" s="373"/>
      <c r="BO543" s="373"/>
      <c r="BP543" s="373"/>
      <c r="BQ543" s="373"/>
      <c r="BR543" s="373"/>
      <c r="BS543" s="373"/>
      <c r="BT543" s="373"/>
      <c r="BU543" s="373"/>
      <c r="BV543" s="373"/>
      <c r="BW543" s="373"/>
      <c r="BX543" s="373"/>
      <c r="BY543" s="373"/>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8" customFormat="true" ht="25.15" customHeight="true" x14ac:dyDescent="0.2">
      <c r="C544" s="1075"/>
      <c r="D544" s="1075"/>
      <c r="E544" s="770" t="s">
        <v>205</v>
      </c>
      <c r="F544" s="636"/>
      <c r="G544" s="636"/>
      <c r="H544" s="1076" t="s">
        <v>207</v>
      </c>
      <c r="I544" s="1075"/>
      <c r="J544" s="750">
        <v>0.10598159822446689</v>
      </c>
      <c r="K544" s="636"/>
      <c r="L544" s="636"/>
      <c r="M544" s="1076" t="s">
        <v>382</v>
      </c>
      <c r="N544" s="1075"/>
      <c r="O544" s="751">
        <v>0.16605879093990278</v>
      </c>
      <c r="P544" s="636"/>
      <c r="Q544" s="636"/>
      <c r="AC544" s="371"/>
      <c r="AD544" s="371"/>
      <c r="AE544" s="371"/>
      <c r="AF544" s="371"/>
      <c r="AG544" s="371"/>
      <c r="AH544" s="371"/>
      <c r="AI544" s="371"/>
      <c r="AJ544" s="371"/>
      <c r="AK544" s="371"/>
      <c r="AL544" s="371"/>
      <c r="AM544" s="371"/>
      <c r="AN544" s="371"/>
      <c r="AO544" s="371"/>
      <c r="AP544" s="371"/>
      <c r="AQ544" s="371"/>
      <c r="AR544" s="371"/>
      <c r="AS544" s="371"/>
      <c r="AT544" s="371"/>
      <c r="AU544" s="371"/>
      <c r="AV544" s="371"/>
      <c r="AW544" s="371"/>
      <c r="AX544" s="371"/>
      <c r="AY544" s="371"/>
      <c r="AZ544" s="371"/>
      <c r="BA544" s="373"/>
      <c r="BB544" s="449"/>
      <c r="BC544" s="373"/>
      <c r="BD544" s="373"/>
      <c r="BE544" s="373"/>
      <c r="BF544" s="373"/>
      <c r="BG544" s="373"/>
      <c r="BH544" s="373"/>
      <c r="BI544" s="373"/>
      <c r="BJ544" s="373"/>
      <c r="BK544" s="373"/>
      <c r="BL544" s="373"/>
      <c r="BM544" s="373"/>
      <c r="BN544" s="373"/>
      <c r="BO544" s="373"/>
      <c r="BP544" s="373"/>
      <c r="BQ544" s="373"/>
      <c r="BR544" s="373"/>
      <c r="BS544" s="373"/>
      <c r="BT544" s="373"/>
      <c r="BU544" s="373"/>
      <c r="BV544" s="373"/>
      <c r="BW544" s="373"/>
      <c r="BX544" s="373"/>
      <c r="BY544" s="373"/>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8" customFormat="true" ht="25.15" customHeight="true" x14ac:dyDescent="0.2">
      <c r="C545" s="1076" t="s">
        <v>209</v>
      </c>
      <c r="D545" s="1075"/>
      <c r="E545" s="746">
        <v>0.10908108084566277</v>
      </c>
      <c r="F545" s="636"/>
      <c r="G545" s="636"/>
      <c r="H545" s="1076" t="s">
        <v>224</v>
      </c>
      <c r="I545" s="1075"/>
      <c r="J545" s="750">
        <v>-1.9719497157277943E-2</v>
      </c>
      <c r="K545" s="636"/>
      <c r="L545" s="636"/>
      <c r="M545" s="1076" t="s">
        <v>414</v>
      </c>
      <c r="N545" s="1075"/>
      <c r="O545" s="751">
        <v>9.3609254653482365E-3</v>
      </c>
      <c r="P545" s="636"/>
      <c r="Q545" s="636"/>
      <c r="AC545" s="371"/>
      <c r="AD545" s="371"/>
      <c r="AE545" s="371"/>
      <c r="AF545" s="371"/>
      <c r="AG545" s="371"/>
      <c r="AH545" s="371"/>
      <c r="AI545" s="371"/>
      <c r="AJ545" s="371"/>
      <c r="AK545" s="371"/>
      <c r="AL545" s="371"/>
      <c r="AM545" s="371"/>
      <c r="AN545" s="371"/>
      <c r="AO545" s="371"/>
      <c r="AP545" s="371"/>
      <c r="AQ545" s="371"/>
      <c r="AR545" s="371"/>
      <c r="AS545" s="371"/>
      <c r="AT545" s="371"/>
      <c r="AU545" s="371"/>
      <c r="AV545" s="371"/>
      <c r="AW545" s="371"/>
      <c r="AX545" s="371"/>
      <c r="AY545" s="371"/>
      <c r="AZ545" s="371"/>
      <c r="BA545" s="373"/>
      <c r="BB545" s="449"/>
      <c r="BC545" s="373"/>
      <c r="BD545" s="373"/>
      <c r="BE545" s="373"/>
      <c r="BF545" s="373"/>
      <c r="BG545" s="373"/>
      <c r="BH545" s="373"/>
      <c r="BI545" s="373"/>
      <c r="BJ545" s="373"/>
      <c r="BK545" s="373"/>
      <c r="BL545" s="373"/>
      <c r="BM545" s="373"/>
      <c r="BN545" s="373"/>
      <c r="BO545" s="373"/>
      <c r="BP545" s="373"/>
      <c r="BQ545" s="373"/>
      <c r="BR545" s="373"/>
      <c r="BS545" s="373"/>
      <c r="BT545" s="373"/>
      <c r="BU545" s="373"/>
      <c r="BV545" s="373"/>
      <c r="BW545" s="373"/>
      <c r="BX545" s="373"/>
      <c r="BY545" s="373"/>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8" customFormat="true" ht="25.15" customHeight="true" x14ac:dyDescent="0.2">
      <c r="C546" s="1076" t="s">
        <v>218</v>
      </c>
      <c r="D546" s="1075"/>
      <c r="E546" s="749">
        <v>4.092507511864573E-2</v>
      </c>
      <c r="F546" s="636"/>
      <c r="G546" s="636"/>
      <c r="H546" s="1076" t="s">
        <v>219</v>
      </c>
      <c r="I546" s="1075"/>
      <c r="J546" s="750">
        <v>3.1259949441746357E-2</v>
      </c>
      <c r="K546" s="636"/>
      <c r="L546" s="636"/>
      <c r="M546" s="1076" t="s">
        <v>419</v>
      </c>
      <c r="N546" s="1075"/>
      <c r="O546" s="751">
        <v>4.9252685892801386E-3</v>
      </c>
      <c r="P546" s="636"/>
      <c r="Q546" s="636"/>
      <c r="AC546" s="371"/>
      <c r="AD546" s="371"/>
      <c r="AE546" s="371"/>
      <c r="AF546" s="371"/>
      <c r="AG546" s="371"/>
      <c r="AH546" s="371"/>
      <c r="AI546" s="371"/>
      <c r="AJ546" s="371"/>
      <c r="AK546" s="371"/>
      <c r="AL546" s="371"/>
      <c r="AM546" s="371"/>
      <c r="AN546" s="371"/>
      <c r="AO546" s="371"/>
      <c r="AP546" s="371"/>
      <c r="AQ546" s="371"/>
      <c r="AR546" s="371"/>
      <c r="AS546" s="371"/>
      <c r="AT546" s="371"/>
      <c r="AU546" s="371"/>
      <c r="AV546" s="371"/>
      <c r="AW546" s="371"/>
      <c r="AX546" s="371"/>
      <c r="AY546" s="371"/>
      <c r="AZ546" s="371"/>
      <c r="BA546" s="373"/>
      <c r="BB546" s="449"/>
      <c r="BC546" s="373"/>
      <c r="BD546" s="373"/>
      <c r="BE546" s="373"/>
      <c r="BF546" s="373"/>
      <c r="BG546" s="373"/>
      <c r="BH546" s="373"/>
      <c r="BI546" s="373"/>
      <c r="BJ546" s="373"/>
      <c r="BK546" s="373"/>
      <c r="BL546" s="373"/>
      <c r="BM546" s="373"/>
      <c r="BN546" s="373"/>
      <c r="BO546" s="373"/>
      <c r="BP546" s="373"/>
      <c r="BQ546" s="373"/>
      <c r="BR546" s="373"/>
      <c r="BS546" s="373"/>
      <c r="BT546" s="373"/>
      <c r="BU546" s="373"/>
      <c r="BV546" s="373"/>
      <c r="BW546" s="373"/>
      <c r="BX546" s="373"/>
      <c r="BY546" s="373"/>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8" customFormat="true" ht="25.15" customHeight="true" x14ac:dyDescent="0.2">
      <c r="C547" s="1076" t="s">
        <v>206</v>
      </c>
      <c r="D547" s="1075"/>
      <c r="E547" s="749">
        <v>0.10948878126964678</v>
      </c>
      <c r="F547" s="636"/>
      <c r="G547" s="636"/>
      <c r="H547" s="1076" t="s">
        <v>213</v>
      </c>
      <c r="I547" s="1075"/>
      <c r="J547" s="750">
        <v>6.4740885985524368E-2</v>
      </c>
      <c r="K547" s="636"/>
      <c r="L547" s="636"/>
      <c r="M547" s="1076" t="s">
        <v>415</v>
      </c>
      <c r="N547" s="1075"/>
      <c r="O547" s="751">
        <v>-6.4008691383678174E-4</v>
      </c>
      <c r="P547" s="636"/>
      <c r="Q547" s="636"/>
      <c r="AC547" s="371"/>
      <c r="AD547" s="371"/>
      <c r="AE547" s="371"/>
      <c r="AF547" s="371"/>
      <c r="AG547" s="371"/>
      <c r="AH547" s="371"/>
      <c r="AI547" s="371"/>
      <c r="AJ547" s="371"/>
      <c r="AK547" s="371"/>
      <c r="AL547" s="371"/>
      <c r="AM547" s="371"/>
      <c r="AN547" s="371"/>
      <c r="AO547" s="371"/>
      <c r="AP547" s="371"/>
      <c r="AQ547" s="371"/>
      <c r="AR547" s="371"/>
      <c r="AS547" s="371"/>
      <c r="AT547" s="371"/>
      <c r="AU547" s="371"/>
      <c r="AV547" s="371"/>
      <c r="AW547" s="371"/>
      <c r="AX547" s="371"/>
      <c r="AY547" s="371"/>
      <c r="AZ547" s="371"/>
      <c r="BA547" s="373"/>
      <c r="BB547" s="449"/>
      <c r="BC547" s="373"/>
      <c r="BD547" s="373"/>
      <c r="BE547" s="373"/>
      <c r="BF547" s="373"/>
      <c r="BG547" s="373"/>
      <c r="BH547" s="373"/>
      <c r="BI547" s="373"/>
      <c r="BJ547" s="373"/>
      <c r="BK547" s="373"/>
      <c r="BL547" s="373"/>
      <c r="BM547" s="373"/>
      <c r="BN547" s="373"/>
      <c r="BO547" s="373"/>
      <c r="BP547" s="373"/>
      <c r="BQ547" s="373"/>
      <c r="BR547" s="373"/>
      <c r="BS547" s="373"/>
      <c r="BT547" s="373"/>
      <c r="BU547" s="373"/>
      <c r="BV547" s="373"/>
      <c r="BW547" s="373"/>
      <c r="BX547" s="373"/>
      <c r="BY547" s="373"/>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8" customFormat="true" ht="25.15" customHeight="true" x14ac:dyDescent="0.2">
      <c r="C548" s="1076" t="s">
        <v>207</v>
      </c>
      <c r="D548" s="1075"/>
      <c r="E548" s="749">
        <v>9.6585759519419639E-2</v>
      </c>
      <c r="F548" s="636"/>
      <c r="G548" s="636"/>
      <c r="H548" s="1076" t="s">
        <v>401</v>
      </c>
      <c r="I548" s="1075"/>
      <c r="J548" s="750">
        <v>3.7304612720057993E-2</v>
      </c>
      <c r="K548" s="636"/>
      <c r="L548" s="636"/>
      <c r="M548" s="1076" t="s">
        <v>409</v>
      </c>
      <c r="N548" s="1075"/>
      <c r="O548" s="751">
        <v>-4.470056963581868E-3</v>
      </c>
      <c r="P548" s="636"/>
      <c r="Q548" s="636"/>
      <c r="AC548" s="371"/>
      <c r="AD548" s="371"/>
      <c r="AE548" s="371"/>
      <c r="AF548" s="371"/>
      <c r="AG548" s="371"/>
      <c r="AH548" s="371"/>
      <c r="AI548" s="371"/>
      <c r="AJ548" s="371"/>
      <c r="AK548" s="371"/>
      <c r="AL548" s="371"/>
      <c r="AM548" s="371"/>
      <c r="AN548" s="371"/>
      <c r="AO548" s="371"/>
      <c r="AP548" s="371"/>
      <c r="AQ548" s="371"/>
      <c r="AR548" s="371"/>
      <c r="AS548" s="371"/>
      <c r="AT548" s="371"/>
      <c r="AU548" s="371"/>
      <c r="AV548" s="371"/>
      <c r="AW548" s="371"/>
      <c r="AX548" s="371"/>
      <c r="AY548" s="371"/>
      <c r="AZ548" s="371"/>
      <c r="BA548" s="373"/>
      <c r="BB548" s="449"/>
      <c r="BC548" s="373"/>
      <c r="BD548" s="373"/>
      <c r="BE548" s="373"/>
      <c r="BF548" s="373"/>
      <c r="BG548" s="373"/>
      <c r="BH548" s="373"/>
      <c r="BI548" s="373"/>
      <c r="BJ548" s="373"/>
      <c r="BK548" s="373"/>
      <c r="BL548" s="373"/>
      <c r="BM548" s="373"/>
      <c r="BN548" s="373"/>
      <c r="BO548" s="373"/>
      <c r="BP548" s="373"/>
      <c r="BQ548" s="373"/>
      <c r="BR548" s="373"/>
      <c r="BS548" s="373"/>
      <c r="BT548" s="373"/>
      <c r="BU548" s="373"/>
      <c r="BV548" s="373"/>
      <c r="BW548" s="373"/>
      <c r="BX548" s="373"/>
      <c r="BY548" s="373"/>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8" customFormat="true" ht="25.15" customHeight="true" x14ac:dyDescent="0.2">
      <c r="C549" s="1076" t="s">
        <v>224</v>
      </c>
      <c r="D549" s="1075"/>
      <c r="E549" s="749">
        <v>-2.3032474678497741E-2</v>
      </c>
      <c r="F549" s="636"/>
      <c r="G549" s="636"/>
      <c r="H549" s="1076" t="s">
        <v>386</v>
      </c>
      <c r="I549" s="1075"/>
      <c r="J549" s="750">
        <v>0.10876596131577621</v>
      </c>
      <c r="K549" s="636"/>
      <c r="L549" s="636"/>
      <c r="M549" s="1076" t="s">
        <v>397</v>
      </c>
      <c r="N549" s="1075"/>
      <c r="O549" s="751">
        <v>-1.8075170682001179E-2</v>
      </c>
      <c r="P549" s="636"/>
      <c r="Q549" s="636"/>
      <c r="AC549" s="371"/>
      <c r="AD549" s="371"/>
      <c r="AE549" s="371"/>
      <c r="AF549" s="371"/>
      <c r="AG549" s="371"/>
      <c r="AH549" s="371"/>
      <c r="AI549" s="371"/>
      <c r="AJ549" s="371"/>
      <c r="AK549" s="371"/>
      <c r="AL549" s="371"/>
      <c r="AM549" s="371"/>
      <c r="AN549" s="371"/>
      <c r="AO549" s="371"/>
      <c r="AP549" s="371"/>
      <c r="AQ549" s="371"/>
      <c r="AR549" s="371"/>
      <c r="AS549" s="371"/>
      <c r="AT549" s="371"/>
      <c r="AU549" s="371"/>
      <c r="AV549" s="371"/>
      <c r="AW549" s="371"/>
      <c r="AX549" s="371"/>
      <c r="AY549" s="371"/>
      <c r="AZ549" s="371"/>
      <c r="BA549" s="373"/>
      <c r="BB549" s="449"/>
      <c r="BC549" s="373"/>
      <c r="BD549" s="373"/>
      <c r="BE549" s="373"/>
      <c r="BF549" s="373"/>
      <c r="BG549" s="373"/>
      <c r="BH549" s="373"/>
      <c r="BI549" s="373"/>
      <c r="BJ549" s="373"/>
      <c r="BK549" s="373"/>
      <c r="BL549" s="373"/>
      <c r="BM549" s="373"/>
      <c r="BN549" s="373"/>
      <c r="BO549" s="373"/>
      <c r="BP549" s="373"/>
      <c r="BQ549" s="373"/>
      <c r="BR549" s="373"/>
      <c r="BS549" s="373"/>
      <c r="BT549" s="373"/>
      <c r="BU549" s="373"/>
      <c r="BV549" s="373"/>
      <c r="BW549" s="373"/>
      <c r="BX549" s="373"/>
      <c r="BY549" s="373"/>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8" customFormat="true" ht="25.15" customHeight="true" x14ac:dyDescent="0.2">
      <c r="C550" s="1076" t="s">
        <v>219</v>
      </c>
      <c r="D550" s="1075"/>
      <c r="E550" s="749">
        <v>2.9176831333432813E-2</v>
      </c>
      <c r="F550" s="636"/>
      <c r="G550" s="636"/>
      <c r="H550" s="1076" t="s">
        <v>396</v>
      </c>
      <c r="I550" s="1075"/>
      <c r="J550" s="750">
        <v>4.4746336723881938E-2</v>
      </c>
      <c r="K550" s="636"/>
      <c r="L550" s="636"/>
      <c r="M550" s="1076" t="s">
        <v>402</v>
      </c>
      <c r="N550" s="1075"/>
      <c r="O550" s="751">
        <v>-3.7548795386092425E-2</v>
      </c>
      <c r="P550" s="636"/>
      <c r="Q550" s="636"/>
      <c r="AC550" s="371"/>
      <c r="AD550" s="371"/>
      <c r="AE550" s="371"/>
      <c r="AF550" s="371"/>
      <c r="AG550" s="371"/>
      <c r="AH550" s="371"/>
      <c r="AI550" s="371"/>
      <c r="AJ550" s="371"/>
      <c r="AK550" s="371"/>
      <c r="AL550" s="371"/>
      <c r="AM550" s="371"/>
      <c r="AN550" s="371"/>
      <c r="AO550" s="371"/>
      <c r="AP550" s="371"/>
      <c r="AQ550" s="371"/>
      <c r="AR550" s="371"/>
      <c r="AS550" s="371"/>
      <c r="AT550" s="371"/>
      <c r="AU550" s="371"/>
      <c r="AV550" s="371"/>
      <c r="AW550" s="371"/>
      <c r="AX550" s="371"/>
      <c r="AY550" s="371"/>
      <c r="AZ550" s="371"/>
      <c r="BA550" s="373"/>
      <c r="BB550" s="449"/>
      <c r="BC550" s="373"/>
      <c r="BD550" s="373"/>
      <c r="BE550" s="373"/>
      <c r="BF550" s="373"/>
      <c r="BG550" s="373"/>
      <c r="BH550" s="373"/>
      <c r="BI550" s="373"/>
      <c r="BJ550" s="373"/>
      <c r="BK550" s="373"/>
      <c r="BL550" s="373"/>
      <c r="BM550" s="373"/>
      <c r="BN550" s="373"/>
      <c r="BO550" s="373"/>
      <c r="BP550" s="373"/>
      <c r="BQ550" s="373"/>
      <c r="BR550" s="373"/>
      <c r="BS550" s="373"/>
      <c r="BT550" s="373"/>
      <c r="BU550" s="373"/>
      <c r="BV550" s="373"/>
      <c r="BW550" s="373"/>
      <c r="BX550" s="373"/>
      <c r="BY550" s="373"/>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8" customFormat="true" ht="25.15" customHeight="true" x14ac:dyDescent="0.2">
      <c r="C551" s="1076" t="s">
        <v>213</v>
      </c>
      <c r="D551" s="1075"/>
      <c r="E551" s="749">
        <v>5.9078109850728283E-2</v>
      </c>
      <c r="F551" s="636"/>
      <c r="G551" s="636"/>
      <c r="H551" s="1076" t="s">
        <v>398</v>
      </c>
      <c r="I551" s="1075"/>
      <c r="J551" s="750">
        <v>-4.1538963286340122E-3</v>
      </c>
      <c r="K551" s="636"/>
      <c r="L551" s="636"/>
      <c r="M551" s="1076" t="s">
        <v>416</v>
      </c>
      <c r="N551" s="1075"/>
      <c r="O551" s="751">
        <v>1.1382529441506651E-2</v>
      </c>
      <c r="P551" s="636"/>
      <c r="Q551" s="636"/>
      <c r="AC551" s="371"/>
      <c r="AD551" s="371"/>
      <c r="AE551" s="371"/>
      <c r="AF551" s="371"/>
      <c r="AG551" s="371"/>
      <c r="AH551" s="371"/>
      <c r="AI551" s="371"/>
      <c r="AJ551" s="371"/>
      <c r="AK551" s="371"/>
      <c r="AL551" s="371"/>
      <c r="AM551" s="371"/>
      <c r="AN551" s="371"/>
      <c r="AO551" s="371"/>
      <c r="AP551" s="371"/>
      <c r="AQ551" s="371"/>
      <c r="AR551" s="371"/>
      <c r="AS551" s="371"/>
      <c r="AT551" s="371"/>
      <c r="AU551" s="371"/>
      <c r="AV551" s="371"/>
      <c r="AW551" s="371"/>
      <c r="AX551" s="371"/>
      <c r="AY551" s="371"/>
      <c r="AZ551" s="371"/>
      <c r="BA551" s="373"/>
      <c r="BB551" s="449"/>
      <c r="BC551" s="373"/>
      <c r="BD551" s="373"/>
      <c r="BE551" s="373"/>
      <c r="BF551" s="373"/>
      <c r="BG551" s="373"/>
      <c r="BH551" s="373"/>
      <c r="BI551" s="373"/>
      <c r="BJ551" s="373"/>
      <c r="BK551" s="373"/>
      <c r="BL551" s="373"/>
      <c r="BM551" s="373"/>
      <c r="BN551" s="373"/>
      <c r="BO551" s="373"/>
      <c r="BP551" s="373"/>
      <c r="BQ551" s="373"/>
      <c r="BR551" s="373"/>
      <c r="BS551" s="373"/>
      <c r="BT551" s="373"/>
      <c r="BU551" s="373"/>
      <c r="BV551" s="373"/>
      <c r="BW551" s="373"/>
      <c r="BX551" s="373"/>
      <c r="BY551" s="373"/>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8" customFormat="true" ht="25.15" customHeight="true" x14ac:dyDescent="0.2">
      <c r="C552" s="1076" t="s">
        <v>401</v>
      </c>
      <c r="D552" s="1075"/>
      <c r="E552" s="749">
        <v>3.493742679392426E-2</v>
      </c>
      <c r="F552" s="636"/>
      <c r="G552" s="636"/>
      <c r="H552" s="1076" t="s">
        <v>411</v>
      </c>
      <c r="I552" s="1075"/>
      <c r="J552" s="750">
        <v>1.0915586461904749E-2</v>
      </c>
      <c r="K552" s="636"/>
      <c r="L552" s="636"/>
      <c r="M552" s="1076" t="s">
        <v>427</v>
      </c>
      <c r="N552" s="1075"/>
      <c r="O552" s="751">
        <v>-2.0275802123318446E-3</v>
      </c>
      <c r="P552" s="636"/>
      <c r="Q552" s="636"/>
      <c r="AC552" s="371"/>
      <c r="AD552" s="371"/>
      <c r="AE552" s="371"/>
      <c r="AF552" s="371"/>
      <c r="AG552" s="371"/>
      <c r="AH552" s="371"/>
      <c r="AI552" s="371"/>
      <c r="AJ552" s="371"/>
      <c r="AK552" s="371"/>
      <c r="AL552" s="371"/>
      <c r="AM552" s="371"/>
      <c r="AN552" s="371"/>
      <c r="AO552" s="371"/>
      <c r="AP552" s="371"/>
      <c r="AQ552" s="371"/>
      <c r="AR552" s="371"/>
      <c r="AS552" s="371"/>
      <c r="AT552" s="371"/>
      <c r="AU552" s="371"/>
      <c r="AV552" s="371"/>
      <c r="AW552" s="371"/>
      <c r="AX552" s="371"/>
      <c r="AY552" s="371"/>
      <c r="AZ552" s="371"/>
      <c r="BA552" s="373"/>
      <c r="BB552" s="449"/>
      <c r="BC552" s="373"/>
      <c r="BD552" s="373"/>
      <c r="BE552" s="373"/>
      <c r="BF552" s="373"/>
      <c r="BG552" s="373"/>
      <c r="BH552" s="373"/>
      <c r="BI552" s="373"/>
      <c r="BJ552" s="373"/>
      <c r="BK552" s="373"/>
      <c r="BL552" s="373"/>
      <c r="BM552" s="373"/>
      <c r="BN552" s="373"/>
      <c r="BO552" s="373"/>
      <c r="BP552" s="373"/>
      <c r="BQ552" s="373"/>
      <c r="BR552" s="373"/>
      <c r="BS552" s="373"/>
      <c r="BT552" s="373"/>
      <c r="BU552" s="373"/>
      <c r="BV552" s="373"/>
      <c r="BW552" s="373"/>
      <c r="BX552" s="373"/>
      <c r="BY552" s="373"/>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8" customFormat="true" ht="25.15" customHeight="true" x14ac:dyDescent="0.2">
      <c r="C553" s="1076" t="s">
        <v>386</v>
      </c>
      <c r="D553" s="1075"/>
      <c r="E553" s="749">
        <v>9.9688776356382694E-2</v>
      </c>
      <c r="F553" s="636"/>
      <c r="G553" s="636"/>
      <c r="H553" s="1076" t="s">
        <v>407</v>
      </c>
      <c r="I553" s="1075"/>
      <c r="J553" s="750">
        <v>2.5675344316872028E-2</v>
      </c>
      <c r="K553" s="636"/>
      <c r="L553" s="636"/>
      <c r="M553" s="1076" t="s">
        <v>389</v>
      </c>
      <c r="N553" s="1075"/>
      <c r="O553" s="751">
        <v>8.87371829976253E-2</v>
      </c>
      <c r="P553" s="636"/>
      <c r="Q553" s="636"/>
      <c r="AC553" s="371"/>
      <c r="AD553" s="371"/>
      <c r="AE553" s="371"/>
      <c r="AF553" s="371"/>
      <c r="AG553" s="371"/>
      <c r="AH553" s="371"/>
      <c r="AI553" s="371"/>
      <c r="AJ553" s="371"/>
      <c r="AK553" s="371"/>
      <c r="AL553" s="371"/>
      <c r="AM553" s="371"/>
      <c r="AN553" s="371"/>
      <c r="AO553" s="371"/>
      <c r="AP553" s="371"/>
      <c r="AQ553" s="371"/>
      <c r="AR553" s="371"/>
      <c r="AS553" s="371"/>
      <c r="AT553" s="371"/>
      <c r="AU553" s="371"/>
      <c r="AV553" s="371"/>
      <c r="AW553" s="371"/>
      <c r="AX553" s="371"/>
      <c r="AY553" s="371"/>
      <c r="AZ553" s="371"/>
      <c r="BA553" s="373"/>
      <c r="BB553" s="449"/>
      <c r="BC553" s="373"/>
      <c r="BD553" s="373"/>
      <c r="BE553" s="373"/>
      <c r="BF553" s="373"/>
      <c r="BG553" s="373"/>
      <c r="BH553" s="373"/>
      <c r="BI553" s="373"/>
      <c r="BJ553" s="373"/>
      <c r="BK553" s="373"/>
      <c r="BL553" s="373"/>
      <c r="BM553" s="373"/>
      <c r="BN553" s="373"/>
      <c r="BO553" s="373"/>
      <c r="BP553" s="373"/>
      <c r="BQ553" s="373"/>
      <c r="BR553" s="373"/>
      <c r="BS553" s="373"/>
      <c r="BT553" s="373"/>
      <c r="BU553" s="373"/>
      <c r="BV553" s="373"/>
      <c r="BW553" s="373"/>
      <c r="BX553" s="373"/>
      <c r="BY553" s="373"/>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8" customFormat="true" ht="25.15" customHeight="true" x14ac:dyDescent="0.2">
      <c r="C554" s="1076" t="s">
        <v>396</v>
      </c>
      <c r="D554" s="1075"/>
      <c r="E554" s="749">
        <v>3.7233591378070821E-2</v>
      </c>
      <c r="F554" s="636"/>
      <c r="G554" s="636"/>
      <c r="H554" s="1076" t="s">
        <v>400</v>
      </c>
      <c r="I554" s="1075"/>
      <c r="J554" s="750">
        <v>4.1895622512851491E-2</v>
      </c>
      <c r="K554" s="636"/>
      <c r="L554" s="636"/>
      <c r="M554" s="1076" t="s">
        <v>405</v>
      </c>
      <c r="N554" s="1075"/>
      <c r="O554" s="751">
        <v>2.3920777385752479E-2</v>
      </c>
      <c r="P554" s="636"/>
      <c r="Q554" s="636"/>
      <c r="AC554" s="371"/>
      <c r="AD554" s="371"/>
      <c r="AE554" s="371"/>
      <c r="AF554" s="371"/>
      <c r="AG554" s="371"/>
      <c r="AH554" s="371"/>
      <c r="AI554" s="371"/>
      <c r="AJ554" s="371"/>
      <c r="AK554" s="371"/>
      <c r="AL554" s="371"/>
      <c r="AM554" s="371"/>
      <c r="AN554" s="371"/>
      <c r="AO554" s="371"/>
      <c r="AP554" s="371"/>
      <c r="AQ554" s="371"/>
      <c r="AR554" s="371"/>
      <c r="AS554" s="371"/>
      <c r="AT554" s="371"/>
      <c r="AU554" s="371"/>
      <c r="AV554" s="371"/>
      <c r="AW554" s="371"/>
      <c r="AX554" s="371"/>
      <c r="AY554" s="371"/>
      <c r="AZ554" s="371"/>
      <c r="BA554" s="373"/>
      <c r="BB554" s="449"/>
      <c r="BC554" s="373"/>
      <c r="BD554" s="373"/>
      <c r="BE554" s="373"/>
      <c r="BF554" s="373"/>
      <c r="BG554" s="373"/>
      <c r="BH554" s="373"/>
      <c r="BI554" s="373"/>
      <c r="BJ554" s="373"/>
      <c r="BK554" s="373"/>
      <c r="BL554" s="373"/>
      <c r="BM554" s="373"/>
      <c r="BN554" s="373"/>
      <c r="BO554" s="373"/>
      <c r="BP554" s="373"/>
      <c r="BQ554" s="373"/>
      <c r="BR554" s="373"/>
      <c r="BS554" s="373"/>
      <c r="BT554" s="373"/>
      <c r="BU554" s="373"/>
      <c r="BV554" s="373"/>
      <c r="BW554" s="373"/>
      <c r="BX554" s="373"/>
      <c r="BY554" s="373"/>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8" customFormat="true" ht="25.15" customHeight="true" x14ac:dyDescent="0.2">
      <c r="C555" s="1076" t="s">
        <v>398</v>
      </c>
      <c r="D555" s="1075"/>
      <c r="E555" s="749">
        <v>3.7420696798181395E-3</v>
      </c>
      <c r="F555" s="636"/>
      <c r="G555" s="636"/>
      <c r="H555" s="1076" t="s">
        <v>393</v>
      </c>
      <c r="I555" s="1075"/>
      <c r="J555" s="750">
        <v>-3.7889227416894149E-3</v>
      </c>
      <c r="K555" s="636"/>
      <c r="L555" s="636"/>
      <c r="M555" s="1076" t="s">
        <v>424</v>
      </c>
      <c r="N555" s="1075"/>
      <c r="O555" s="751">
        <v>2.2977649856418445E-3</v>
      </c>
      <c r="P555" s="636"/>
      <c r="Q555" s="636"/>
      <c r="AC555" s="371"/>
      <c r="AD555" s="371"/>
      <c r="AE555" s="371"/>
      <c r="AF555" s="371"/>
      <c r="AG555" s="371"/>
      <c r="AH555" s="371"/>
      <c r="AI555" s="371"/>
      <c r="AJ555" s="371"/>
      <c r="AK555" s="371"/>
      <c r="AL555" s="371"/>
      <c r="AM555" s="371"/>
      <c r="AN555" s="371"/>
      <c r="AO555" s="371"/>
      <c r="AP555" s="371"/>
      <c r="AQ555" s="371"/>
      <c r="AR555" s="371"/>
      <c r="AS555" s="371"/>
      <c r="AT555" s="371"/>
      <c r="AU555" s="371"/>
      <c r="AV555" s="371"/>
      <c r="AW555" s="371"/>
      <c r="AX555" s="371"/>
      <c r="AY555" s="371"/>
      <c r="AZ555" s="371"/>
      <c r="BA555" s="373"/>
      <c r="BB555" s="449"/>
      <c r="BC555" s="373"/>
      <c r="BD555" s="373"/>
      <c r="BE555" s="373"/>
      <c r="BF555" s="373"/>
      <c r="BG555" s="373"/>
      <c r="BH555" s="373"/>
      <c r="BI555" s="373"/>
      <c r="BJ555" s="373"/>
      <c r="BK555" s="373"/>
      <c r="BL555" s="373"/>
      <c r="BM555" s="373"/>
      <c r="BN555" s="373"/>
      <c r="BO555" s="373"/>
      <c r="BP555" s="373"/>
      <c r="BQ555" s="373"/>
      <c r="BR555" s="373"/>
      <c r="BS555" s="373"/>
      <c r="BT555" s="373"/>
      <c r="BU555" s="373"/>
      <c r="BV555" s="373"/>
      <c r="BW555" s="373"/>
      <c r="BX555" s="373"/>
      <c r="BY555" s="373"/>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8" customFormat="true" ht="25.15" customHeight="true" x14ac:dyDescent="0.2">
      <c r="C556" s="1076" t="s">
        <v>411</v>
      </c>
      <c r="D556" s="1075"/>
      <c r="E556" s="749">
        <v>9.6067570411409575E-3</v>
      </c>
      <c r="F556" s="636"/>
      <c r="G556" s="636"/>
      <c r="H556" s="1076" t="s">
        <v>408</v>
      </c>
      <c r="I556" s="1075"/>
      <c r="J556" s="750">
        <v>-2.1018622666772967E-2</v>
      </c>
      <c r="K556" s="636"/>
      <c r="L556" s="636"/>
      <c r="M556" s="1076" t="s">
        <v>387</v>
      </c>
      <c r="N556" s="1075"/>
      <c r="O556" s="751">
        <v>9.2189948244051134E-2</v>
      </c>
      <c r="P556" s="636"/>
      <c r="Q556" s="636"/>
      <c r="AC556" s="371"/>
      <c r="AD556" s="371"/>
      <c r="AE556" s="371"/>
      <c r="AF556" s="371"/>
      <c r="AG556" s="371"/>
      <c r="AH556" s="371"/>
      <c r="AI556" s="371"/>
      <c r="AJ556" s="371"/>
      <c r="AK556" s="371"/>
      <c r="AL556" s="371"/>
      <c r="AM556" s="371"/>
      <c r="AN556" s="371"/>
      <c r="AO556" s="371"/>
      <c r="AP556" s="371"/>
      <c r="AQ556" s="371"/>
      <c r="AR556" s="371"/>
      <c r="AS556" s="371"/>
      <c r="AT556" s="371"/>
      <c r="AU556" s="371"/>
      <c r="AV556" s="371"/>
      <c r="AW556" s="371"/>
      <c r="AX556" s="371"/>
      <c r="AY556" s="371"/>
      <c r="AZ556" s="371"/>
      <c r="BA556" s="373"/>
      <c r="BB556" s="449"/>
      <c r="BC556" s="373"/>
      <c r="BD556" s="373"/>
      <c r="BE556" s="373"/>
      <c r="BF556" s="373"/>
      <c r="BG556" s="373"/>
      <c r="BH556" s="373"/>
      <c r="BI556" s="373"/>
      <c r="BJ556" s="373"/>
      <c r="BK556" s="373"/>
      <c r="BL556" s="373"/>
      <c r="BM556" s="373"/>
      <c r="BN556" s="373"/>
      <c r="BO556" s="373"/>
      <c r="BP556" s="373"/>
      <c r="BQ556" s="373"/>
      <c r="BR556" s="373"/>
      <c r="BS556" s="373"/>
      <c r="BT556" s="373"/>
      <c r="BU556" s="373"/>
      <c r="BV556" s="373"/>
      <c r="BW556" s="373"/>
      <c r="BX556" s="373"/>
      <c r="BY556" s="373"/>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8" customFormat="true" ht="25.15" customHeight="true" x14ac:dyDescent="0.2">
      <c r="C557" s="1076" t="s">
        <v>407</v>
      </c>
      <c r="D557" s="1075"/>
      <c r="E557" s="749">
        <v>1.8343023851535863E-2</v>
      </c>
      <c r="F557" s="636"/>
      <c r="G557" s="636"/>
      <c r="H557" s="1076" t="s">
        <v>381</v>
      </c>
      <c r="I557" s="1075"/>
      <c r="J557" s="750">
        <v>-0.1258430925061679</v>
      </c>
      <c r="K557" s="636"/>
      <c r="L557" s="636"/>
      <c r="M557" s="1076" t="s">
        <v>394</v>
      </c>
      <c r="N557" s="1075"/>
      <c r="O557" s="751">
        <v>-4.3112138276860404E-2</v>
      </c>
      <c r="P557" s="636"/>
      <c r="Q557" s="636"/>
      <c r="AC557" s="371"/>
      <c r="AD557" s="371"/>
      <c r="AE557" s="371"/>
      <c r="AF557" s="371"/>
      <c r="AG557" s="371"/>
      <c r="AH557" s="371"/>
      <c r="AI557" s="371"/>
      <c r="AJ557" s="371"/>
      <c r="AK557" s="371"/>
      <c r="AL557" s="371"/>
      <c r="AM557" s="371"/>
      <c r="AN557" s="371"/>
      <c r="AO557" s="371"/>
      <c r="AP557" s="371"/>
      <c r="AQ557" s="371"/>
      <c r="AR557" s="371"/>
      <c r="AS557" s="371"/>
      <c r="AT557" s="371"/>
      <c r="AU557" s="371"/>
      <c r="AV557" s="371"/>
      <c r="AW557" s="371"/>
      <c r="AX557" s="371"/>
      <c r="AY557" s="371"/>
      <c r="AZ557" s="371"/>
      <c r="BA557" s="373"/>
      <c r="BB557" s="449"/>
      <c r="BC557" s="373"/>
      <c r="BD557" s="373"/>
      <c r="BE557" s="373"/>
      <c r="BF557" s="373"/>
      <c r="BG557" s="373"/>
      <c r="BH557" s="373"/>
      <c r="BI557" s="373"/>
      <c r="BJ557" s="373"/>
      <c r="BK557" s="373"/>
      <c r="BL557" s="373"/>
      <c r="BM557" s="373"/>
      <c r="BN557" s="373"/>
      <c r="BO557" s="373"/>
      <c r="BP557" s="373"/>
      <c r="BQ557" s="373"/>
      <c r="BR557" s="373"/>
      <c r="BS557" s="373"/>
      <c r="BT557" s="373"/>
      <c r="BU557" s="373"/>
      <c r="BV557" s="373"/>
      <c r="BW557" s="373"/>
      <c r="BX557" s="373"/>
      <c r="BY557" s="373"/>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8" customFormat="true" ht="25.15" customHeight="true" x14ac:dyDescent="0.2">
      <c r="C558" s="1076" t="s">
        <v>400</v>
      </c>
      <c r="D558" s="1075"/>
      <c r="E558" s="749">
        <v>3.1834559648086E-2</v>
      </c>
      <c r="F558" s="636"/>
      <c r="G558" s="636"/>
      <c r="H558" s="1076" t="s">
        <v>420</v>
      </c>
      <c r="I558" s="1075"/>
      <c r="J558" s="750">
        <v>8.8794940761465855E-3</v>
      </c>
      <c r="K558" s="636"/>
      <c r="L558" s="636"/>
      <c r="M558" s="1076" t="s">
        <v>429</v>
      </c>
      <c r="N558" s="1075"/>
      <c r="O558" s="751">
        <v>1.160357227849971E-3</v>
      </c>
      <c r="P558" s="636"/>
      <c r="Q558" s="636"/>
      <c r="AC558" s="371"/>
      <c r="AD558" s="371"/>
      <c r="AE558" s="371"/>
      <c r="AF558" s="371"/>
      <c r="AG558" s="371"/>
      <c r="AH558" s="371"/>
      <c r="AI558" s="371"/>
      <c r="AJ558" s="371"/>
      <c r="AK558" s="371"/>
      <c r="AL558" s="371"/>
      <c r="AM558" s="371"/>
      <c r="AN558" s="371"/>
      <c r="AO558" s="371"/>
      <c r="AP558" s="371"/>
      <c r="AQ558" s="371"/>
      <c r="AR558" s="371"/>
      <c r="AS558" s="371"/>
      <c r="AT558" s="371"/>
      <c r="AU558" s="371"/>
      <c r="AV558" s="371"/>
      <c r="AW558" s="371"/>
      <c r="AX558" s="371"/>
      <c r="AY558" s="371"/>
      <c r="AZ558" s="371"/>
      <c r="BA558" s="373"/>
      <c r="BB558" s="449"/>
      <c r="BC558" s="373"/>
      <c r="BD558" s="373"/>
      <c r="BE558" s="373"/>
      <c r="BF558" s="373"/>
      <c r="BG558" s="373"/>
      <c r="BH558" s="373"/>
      <c r="BI558" s="373"/>
      <c r="BJ558" s="373"/>
      <c r="BK558" s="373"/>
      <c r="BL558" s="373"/>
      <c r="BM558" s="373"/>
      <c r="BN558" s="373"/>
      <c r="BO558" s="373"/>
      <c r="BP558" s="373"/>
      <c r="BQ558" s="373"/>
      <c r="BR558" s="373"/>
      <c r="BS558" s="373"/>
      <c r="BT558" s="373"/>
      <c r="BU558" s="373"/>
      <c r="BV558" s="373"/>
      <c r="BW558" s="373"/>
      <c r="BX558" s="373"/>
      <c r="BY558" s="373"/>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8" customFormat="true" ht="25.15" customHeight="true" x14ac:dyDescent="0.2">
      <c r="C559" s="1076" t="s">
        <v>393</v>
      </c>
      <c r="D559" s="1075"/>
      <c r="E559" s="749">
        <v>1.4951431418697717E-2</v>
      </c>
      <c r="F559" s="636"/>
      <c r="G559" s="636"/>
      <c r="H559" s="1076" t="s">
        <v>431</v>
      </c>
      <c r="I559" s="1075"/>
      <c r="J559" s="750">
        <v>-2.487456835594959E-3</v>
      </c>
      <c r="K559" s="636"/>
      <c r="L559" s="636"/>
      <c r="M559" s="1076" t="s">
        <v>391</v>
      </c>
      <c r="N559" s="1075"/>
      <c r="O559" s="751">
        <v>4.6882343223394164E-2</v>
      </c>
      <c r="P559" s="636"/>
      <c r="Q559" s="636"/>
      <c r="AC559" s="371"/>
      <c r="AD559" s="371"/>
      <c r="AE559" s="371"/>
      <c r="AF559" s="371"/>
      <c r="AG559" s="371"/>
      <c r="AH559" s="371"/>
      <c r="AI559" s="371"/>
      <c r="AJ559" s="371"/>
      <c r="AK559" s="371"/>
      <c r="AL559" s="371"/>
      <c r="AM559" s="371"/>
      <c r="AN559" s="371"/>
      <c r="AO559" s="371"/>
      <c r="AP559" s="371"/>
      <c r="AQ559" s="371"/>
      <c r="AR559" s="371"/>
      <c r="AS559" s="371"/>
      <c r="AT559" s="371"/>
      <c r="AU559" s="371"/>
      <c r="AV559" s="371"/>
      <c r="AW559" s="371"/>
      <c r="AX559" s="371"/>
      <c r="AY559" s="371"/>
      <c r="AZ559" s="371"/>
      <c r="BA559" s="373"/>
      <c r="BB559" s="449"/>
      <c r="BC559" s="373"/>
      <c r="BD559" s="373"/>
      <c r="BE559" s="373"/>
      <c r="BF559" s="373"/>
      <c r="BG559" s="373"/>
      <c r="BH559" s="373"/>
      <c r="BI559" s="373"/>
      <c r="BJ559" s="373"/>
      <c r="BK559" s="373"/>
      <c r="BL559" s="373"/>
      <c r="BM559" s="373"/>
      <c r="BN559" s="373"/>
      <c r="BO559" s="373"/>
      <c r="BP559" s="373"/>
      <c r="BQ559" s="373"/>
      <c r="BR559" s="373"/>
      <c r="BS559" s="373"/>
      <c r="BT559" s="373"/>
      <c r="BU559" s="373"/>
      <c r="BV559" s="373"/>
      <c r="BW559" s="373"/>
      <c r="BX559" s="373"/>
      <c r="BY559" s="373"/>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8" customFormat="true" ht="25.15" customHeight="true" x14ac:dyDescent="0.2">
      <c r="C560" s="1076" t="s">
        <v>408</v>
      </c>
      <c r="D560" s="1075"/>
      <c r="E560" s="749">
        <v>-2.2694637837993404E-2</v>
      </c>
      <c r="F560" s="636"/>
      <c r="G560" s="636"/>
      <c r="H560" s="1076" t="s">
        <v>395</v>
      </c>
      <c r="I560" s="1075"/>
      <c r="J560" s="750">
        <v>4.2188479175998633E-2</v>
      </c>
      <c r="K560" s="636"/>
      <c r="L560" s="636"/>
      <c r="M560" s="1076" t="s">
        <v>412</v>
      </c>
      <c r="N560" s="1075"/>
      <c r="O560" s="751">
        <v>-6.7893806040586309E-5</v>
      </c>
      <c r="P560" s="636"/>
      <c r="Q560" s="636"/>
      <c r="AC560" s="371"/>
      <c r="AD560" s="371"/>
      <c r="AE560" s="371"/>
      <c r="AF560" s="371"/>
      <c r="AG560" s="371"/>
      <c r="AH560" s="371"/>
      <c r="AI560" s="371"/>
      <c r="AJ560" s="371"/>
      <c r="AK560" s="371"/>
      <c r="AL560" s="371"/>
      <c r="AM560" s="371"/>
      <c r="AN560" s="371"/>
      <c r="AO560" s="371"/>
      <c r="AP560" s="371"/>
      <c r="AQ560" s="371"/>
      <c r="AR560" s="371"/>
      <c r="AS560" s="371"/>
      <c r="AT560" s="371"/>
      <c r="AU560" s="371"/>
      <c r="AV560" s="371"/>
      <c r="AW560" s="371"/>
      <c r="AX560" s="371"/>
      <c r="AY560" s="371"/>
      <c r="AZ560" s="371"/>
      <c r="BA560" s="373"/>
      <c r="BB560" s="449"/>
      <c r="BC560" s="373"/>
      <c r="BD560" s="373"/>
      <c r="BE560" s="373"/>
      <c r="BF560" s="373"/>
      <c r="BG560" s="373"/>
      <c r="BH560" s="373"/>
      <c r="BI560" s="373"/>
      <c r="BJ560" s="373"/>
      <c r="BK560" s="373"/>
      <c r="BL560" s="373"/>
      <c r="BM560" s="373"/>
      <c r="BN560" s="373"/>
      <c r="BO560" s="373"/>
      <c r="BP560" s="373"/>
      <c r="BQ560" s="373"/>
      <c r="BR560" s="373"/>
      <c r="BS560" s="373"/>
      <c r="BT560" s="373"/>
      <c r="BU560" s="373"/>
      <c r="BV560" s="373"/>
      <c r="BW560" s="373"/>
      <c r="BX560" s="373"/>
      <c r="BY560" s="373"/>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8" customFormat="true" ht="25.15" customHeight="true" x14ac:dyDescent="0.2">
      <c r="C561" s="1076" t="s">
        <v>381</v>
      </c>
      <c r="D561" s="1075"/>
      <c r="E561" s="749">
        <v>-0.11607221152090395</v>
      </c>
      <c r="F561" s="636"/>
      <c r="G561" s="636"/>
      <c r="H561" s="1076" t="s">
        <v>432</v>
      </c>
      <c r="I561" s="1075"/>
      <c r="J561" s="750">
        <v>4.4153238074717887E-3</v>
      </c>
      <c r="K561" s="636"/>
      <c r="L561" s="636"/>
      <c r="M561" s="1076" t="s">
        <v>385</v>
      </c>
      <c r="N561" s="1075"/>
      <c r="O561" s="751">
        <v>-0.14976141752032246</v>
      </c>
      <c r="P561" s="636"/>
      <c r="Q561" s="636"/>
      <c r="AC561" s="371"/>
      <c r="AD561" s="371"/>
      <c r="AE561" s="371"/>
      <c r="AF561" s="371"/>
      <c r="AG561" s="371"/>
      <c r="AH561" s="371"/>
      <c r="AI561" s="371"/>
      <c r="AJ561" s="371"/>
      <c r="AK561" s="371"/>
      <c r="AL561" s="371"/>
      <c r="AM561" s="371"/>
      <c r="AN561" s="371"/>
      <c r="AO561" s="371"/>
      <c r="AP561" s="371"/>
      <c r="AQ561" s="371"/>
      <c r="AR561" s="371"/>
      <c r="AS561" s="371"/>
      <c r="AT561" s="371"/>
      <c r="AU561" s="371"/>
      <c r="AV561" s="371"/>
      <c r="AW561" s="371"/>
      <c r="AX561" s="371"/>
      <c r="AY561" s="371"/>
      <c r="AZ561" s="371"/>
      <c r="BA561" s="373"/>
      <c r="BB561" s="449"/>
      <c r="BC561" s="373"/>
      <c r="BD561" s="373"/>
      <c r="BE561" s="373"/>
      <c r="BF561" s="373"/>
      <c r="BG561" s="373"/>
      <c r="BH561" s="373"/>
      <c r="BI561" s="373"/>
      <c r="BJ561" s="373"/>
      <c r="BK561" s="373"/>
      <c r="BL561" s="373"/>
      <c r="BM561" s="373"/>
      <c r="BN561" s="373"/>
      <c r="BO561" s="373"/>
      <c r="BP561" s="373"/>
      <c r="BQ561" s="373"/>
      <c r="BR561" s="373"/>
      <c r="BS561" s="373"/>
      <c r="BT561" s="373"/>
      <c r="BU561" s="373"/>
      <c r="BV561" s="373"/>
      <c r="BW561" s="373"/>
      <c r="BX561" s="373"/>
      <c r="BY561" s="373"/>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8" customFormat="true" ht="25.15" customHeight="true" x14ac:dyDescent="0.2">
      <c r="C562" s="1076" t="s">
        <v>420</v>
      </c>
      <c r="D562" s="1075"/>
      <c r="E562" s="749">
        <v>8.3869586788920831E-3</v>
      </c>
      <c r="F562" s="636"/>
      <c r="G562" s="636"/>
      <c r="H562" s="1076" t="s">
        <v>399</v>
      </c>
      <c r="I562" s="1075"/>
      <c r="J562" s="750">
        <v>3.7540903854652224E-2</v>
      </c>
      <c r="K562" s="636"/>
      <c r="L562" s="636"/>
      <c r="M562" s="1076" t="s">
        <v>434</v>
      </c>
      <c r="N562" s="1075"/>
      <c r="O562" s="751">
        <v>-5.5369806890123371E-4</v>
      </c>
      <c r="P562" s="636"/>
      <c r="Q562" s="636"/>
      <c r="AC562" s="371"/>
      <c r="AD562" s="371"/>
      <c r="AE562" s="371"/>
      <c r="AF562" s="371"/>
      <c r="AG562" s="371"/>
      <c r="AH562" s="371"/>
      <c r="AI562" s="371"/>
      <c r="AJ562" s="371"/>
      <c r="AK562" s="371"/>
      <c r="AL562" s="371"/>
      <c r="AM562" s="371"/>
      <c r="AN562" s="371"/>
      <c r="AO562" s="371"/>
      <c r="AP562" s="371"/>
      <c r="AQ562" s="371"/>
      <c r="AR562" s="371"/>
      <c r="AS562" s="371"/>
      <c r="AT562" s="371"/>
      <c r="AU562" s="371"/>
      <c r="AV562" s="371"/>
      <c r="AW562" s="371"/>
      <c r="AX562" s="371"/>
      <c r="AY562" s="371"/>
      <c r="AZ562" s="371"/>
      <c r="BA562" s="373"/>
      <c r="BB562" s="449"/>
      <c r="BC562" s="373"/>
      <c r="BD562" s="373"/>
      <c r="BE562" s="373"/>
      <c r="BF562" s="373"/>
      <c r="BG562" s="373"/>
      <c r="BH562" s="373"/>
      <c r="BI562" s="373"/>
      <c r="BJ562" s="373"/>
      <c r="BK562" s="373"/>
      <c r="BL562" s="373"/>
      <c r="BM562" s="373"/>
      <c r="BN562" s="373"/>
      <c r="BO562" s="373"/>
      <c r="BP562" s="373"/>
      <c r="BQ562" s="373"/>
      <c r="BR562" s="373"/>
      <c r="BS562" s="373"/>
      <c r="BT562" s="373"/>
      <c r="BU562" s="373"/>
      <c r="BV562" s="373"/>
      <c r="BW562" s="373"/>
      <c r="BX562" s="373"/>
      <c r="BY562" s="373"/>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8" customFormat="true" ht="25.15" customHeight="true" x14ac:dyDescent="0.2">
      <c r="C563" s="1076" t="s">
        <v>431</v>
      </c>
      <c r="D563" s="1075"/>
      <c r="E563" s="749">
        <v>-2.4026492763914945E-3</v>
      </c>
      <c r="F563" s="636"/>
      <c r="G563" s="636"/>
      <c r="H563" s="1076" t="s">
        <v>382</v>
      </c>
      <c r="I563" s="1075"/>
      <c r="J563" s="750">
        <v>9.2605421455706161E-2</v>
      </c>
      <c r="K563" s="636"/>
      <c r="L563" s="636"/>
      <c r="M563" s="1076" t="s">
        <v>435</v>
      </c>
      <c r="N563" s="1075"/>
      <c r="O563" s="751">
        <v>-3.2797369326960764E-4</v>
      </c>
      <c r="P563" s="636"/>
      <c r="Q563" s="636"/>
      <c r="AC563" s="371"/>
      <c r="AD563" s="371"/>
      <c r="AE563" s="371"/>
      <c r="AF563" s="371"/>
      <c r="AG563" s="371"/>
      <c r="AH563" s="371"/>
      <c r="AI563" s="371"/>
      <c r="AJ563" s="371"/>
      <c r="AK563" s="371"/>
      <c r="AL563" s="371"/>
      <c r="AM563" s="371"/>
      <c r="AN563" s="371"/>
      <c r="AO563" s="371"/>
      <c r="AP563" s="371"/>
      <c r="AQ563" s="371"/>
      <c r="AR563" s="371"/>
      <c r="AS563" s="371"/>
      <c r="AT563" s="371"/>
      <c r="AU563" s="371"/>
      <c r="AV563" s="371"/>
      <c r="AW563" s="371"/>
      <c r="AX563" s="371"/>
      <c r="AY563" s="371"/>
      <c r="AZ563" s="371"/>
      <c r="BA563" s="373"/>
      <c r="BB563" s="449"/>
      <c r="BC563" s="373"/>
      <c r="BD563" s="373"/>
      <c r="BE563" s="373"/>
      <c r="BF563" s="373"/>
      <c r="BG563" s="373"/>
      <c r="BH563" s="373"/>
      <c r="BI563" s="373"/>
      <c r="BJ563" s="373"/>
      <c r="BK563" s="373"/>
      <c r="BL563" s="373"/>
      <c r="BM563" s="373"/>
      <c r="BN563" s="373"/>
      <c r="BO563" s="373"/>
      <c r="BP563" s="373"/>
      <c r="BQ563" s="373"/>
      <c r="BR563" s="373"/>
      <c r="BS563" s="373"/>
      <c r="BT563" s="373"/>
      <c r="BU563" s="373"/>
      <c r="BV563" s="373"/>
      <c r="BW563" s="373"/>
      <c r="BX563" s="373"/>
      <c r="BY563" s="373"/>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8" customFormat="true" ht="25.15" customHeight="true" x14ac:dyDescent="0.2">
      <c r="C564" s="1076" t="s">
        <v>395</v>
      </c>
      <c r="D564" s="1075"/>
      <c r="E564" s="749">
        <v>3.9038632401868487E-2</v>
      </c>
      <c r="F564" s="636"/>
      <c r="G564" s="636"/>
      <c r="H564" s="1076" t="s">
        <v>414</v>
      </c>
      <c r="I564" s="1075"/>
      <c r="J564" s="750">
        <v>9.6888949628604094E-3</v>
      </c>
      <c r="K564" s="636"/>
      <c r="L564" s="636"/>
      <c r="M564" s="1076" t="s">
        <v>422</v>
      </c>
      <c r="N564" s="1075"/>
      <c r="O564" s="751">
        <v>-8.2995280961113764E-5</v>
      </c>
      <c r="P564" s="636"/>
      <c r="Q564" s="636"/>
      <c r="AC564" s="371"/>
      <c r="AD564" s="371"/>
      <c r="AE564" s="371"/>
      <c r="AF564" s="371"/>
      <c r="AG564" s="371"/>
      <c r="AH564" s="371"/>
      <c r="AI564" s="371"/>
      <c r="AJ564" s="371"/>
      <c r="AK564" s="371"/>
      <c r="AL564" s="371"/>
      <c r="AM564" s="371"/>
      <c r="AN564" s="371"/>
      <c r="AO564" s="371"/>
      <c r="AP564" s="371"/>
      <c r="AQ564" s="371"/>
      <c r="AR564" s="371"/>
      <c r="AS564" s="371"/>
      <c r="AT564" s="371"/>
      <c r="AU564" s="371"/>
      <c r="AV564" s="371"/>
      <c r="AW564" s="371"/>
      <c r="AX564" s="371"/>
      <c r="AY564" s="371"/>
      <c r="AZ564" s="371"/>
      <c r="BA564" s="373"/>
      <c r="BB564" s="449"/>
      <c r="BC564" s="373"/>
      <c r="BD564" s="373"/>
      <c r="BE564" s="373"/>
      <c r="BF564" s="373"/>
      <c r="BG564" s="373"/>
      <c r="BH564" s="373"/>
      <c r="BI564" s="373"/>
      <c r="BJ564" s="373"/>
      <c r="BK564" s="373"/>
      <c r="BL564" s="373"/>
      <c r="BM564" s="373"/>
      <c r="BN564" s="373"/>
      <c r="BO564" s="373"/>
      <c r="BP564" s="373"/>
      <c r="BQ564" s="373"/>
      <c r="BR564" s="373"/>
      <c r="BS564" s="373"/>
      <c r="BT564" s="373"/>
      <c r="BU564" s="373"/>
      <c r="BV564" s="373"/>
      <c r="BW564" s="373"/>
      <c r="BX564" s="373"/>
      <c r="BY564" s="373"/>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8" customFormat="true" ht="25.15" customHeight="true" x14ac:dyDescent="0.2">
      <c r="C565" s="1076" t="s">
        <v>432</v>
      </c>
      <c r="D565" s="1075"/>
      <c r="E565" s="749">
        <v>4.2240043273854737E-3</v>
      </c>
      <c r="F565" s="636"/>
      <c r="G565" s="636"/>
      <c r="H565" s="1076" t="s">
        <v>419</v>
      </c>
      <c r="I565" s="1075"/>
      <c r="J565" s="750">
        <v>8.4837829672805513E-3</v>
      </c>
      <c r="K565" s="636"/>
      <c r="L565" s="636"/>
      <c r="M565" s="1076" t="s">
        <v>406</v>
      </c>
      <c r="N565" s="1075"/>
      <c r="O565" s="751">
        <v>2.6295659613275794E-2</v>
      </c>
      <c r="P565" s="636"/>
      <c r="Q565" s="636"/>
      <c r="AC565" s="371"/>
      <c r="AD565" s="371"/>
      <c r="AE565" s="371"/>
      <c r="AF565" s="371"/>
      <c r="AG565" s="371"/>
      <c r="AH565" s="371"/>
      <c r="AI565" s="371"/>
      <c r="AJ565" s="371"/>
      <c r="AK565" s="371"/>
      <c r="AL565" s="371"/>
      <c r="AM565" s="371"/>
      <c r="AN565" s="371"/>
      <c r="AO565" s="371"/>
      <c r="AP565" s="371"/>
      <c r="AQ565" s="371"/>
      <c r="AR565" s="371"/>
      <c r="AS565" s="371"/>
      <c r="AT565" s="371"/>
      <c r="AU565" s="371"/>
      <c r="AV565" s="371"/>
      <c r="AW565" s="371"/>
      <c r="AX565" s="371"/>
      <c r="AY565" s="371"/>
      <c r="AZ565" s="371"/>
      <c r="BA565" s="373"/>
      <c r="BB565" s="449"/>
      <c r="BC565" s="373"/>
      <c r="BD565" s="373"/>
      <c r="BE565" s="373"/>
      <c r="BF565" s="373"/>
      <c r="BG565" s="373"/>
      <c r="BH565" s="373"/>
      <c r="BI565" s="373"/>
      <c r="BJ565" s="373"/>
      <c r="BK565" s="373"/>
      <c r="BL565" s="373"/>
      <c r="BM565" s="373"/>
      <c r="BN565" s="373"/>
      <c r="BO565" s="373"/>
      <c r="BP565" s="373"/>
      <c r="BQ565" s="373"/>
      <c r="BR565" s="373"/>
      <c r="BS565" s="373"/>
      <c r="BT565" s="373"/>
      <c r="BU565" s="373"/>
      <c r="BV565" s="373"/>
      <c r="BW565" s="373"/>
      <c r="BX565" s="373"/>
      <c r="BY565" s="373"/>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8" customFormat="true" ht="25.15" customHeight="true" x14ac:dyDescent="0.2">
      <c r="C566" s="1076" t="s">
        <v>399</v>
      </c>
      <c r="D566" s="1075"/>
      <c r="E566" s="749">
        <v>3.6929488575024434E-2</v>
      </c>
      <c r="F566" s="636"/>
      <c r="G566" s="636"/>
      <c r="H566" s="1076" t="s">
        <v>415</v>
      </c>
      <c r="I566" s="1075"/>
      <c r="J566" s="750">
        <v>-1.2363431343633356E-2</v>
      </c>
      <c r="K566" s="636"/>
      <c r="L566" s="636"/>
      <c r="M566" s="1076" t="s">
        <v>383</v>
      </c>
      <c r="N566" s="1075"/>
      <c r="O566" s="751">
        <v>0.15078036465447389</v>
      </c>
      <c r="P566" s="636"/>
      <c r="Q566" s="636"/>
      <c r="AC566" s="371"/>
      <c r="AD566" s="371"/>
      <c r="AE566" s="371"/>
      <c r="AF566" s="371"/>
      <c r="AG566" s="371"/>
      <c r="AH566" s="371"/>
      <c r="AI566" s="371"/>
      <c r="AJ566" s="371"/>
      <c r="AK566" s="371"/>
      <c r="AL566" s="371"/>
      <c r="AM566" s="371"/>
      <c r="AN566" s="371"/>
      <c r="AO566" s="371"/>
      <c r="AP566" s="371"/>
      <c r="AQ566" s="371"/>
      <c r="AR566" s="371"/>
      <c r="AS566" s="371"/>
      <c r="AT566" s="371"/>
      <c r="AU566" s="371"/>
      <c r="AV566" s="371"/>
      <c r="AW566" s="371"/>
      <c r="AX566" s="371"/>
      <c r="AY566" s="371"/>
      <c r="AZ566" s="371"/>
      <c r="BA566" s="373"/>
      <c r="BB566" s="449"/>
      <c r="BC566" s="373"/>
      <c r="BD566" s="373"/>
      <c r="BE566" s="373"/>
      <c r="BF566" s="373"/>
      <c r="BG566" s="373"/>
      <c r="BH566" s="373"/>
      <c r="BI566" s="373"/>
      <c r="BJ566" s="373"/>
      <c r="BK566" s="373"/>
      <c r="BL566" s="373"/>
      <c r="BM566" s="373"/>
      <c r="BN566" s="373"/>
      <c r="BO566" s="373"/>
      <c r="BP566" s="373"/>
      <c r="BQ566" s="373"/>
      <c r="BR566" s="373"/>
      <c r="BS566" s="373"/>
      <c r="BT566" s="373"/>
      <c r="BU566" s="373"/>
      <c r="BV566" s="373"/>
      <c r="BW566" s="373"/>
      <c r="BX566" s="373"/>
      <c r="BY566" s="373"/>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8" customFormat="true" ht="25.15" customHeight="true" x14ac:dyDescent="0.2">
      <c r="C567" s="1076" t="s">
        <v>382</v>
      </c>
      <c r="D567" s="1075"/>
      <c r="E567" s="749">
        <v>9.7937942556790225E-2</v>
      </c>
      <c r="F567" s="636"/>
      <c r="G567" s="636"/>
      <c r="H567" s="1076" t="s">
        <v>409</v>
      </c>
      <c r="I567" s="1075"/>
      <c r="J567" s="750">
        <v>-2.3944378493581719E-2</v>
      </c>
      <c r="K567" s="636"/>
      <c r="L567" s="636"/>
      <c r="M567" s="1076" t="s">
        <v>410</v>
      </c>
      <c r="N567" s="1075"/>
      <c r="O567" s="751">
        <v>2.0299633668017444E-2</v>
      </c>
      <c r="P567" s="636"/>
      <c r="Q567" s="636"/>
      <c r="AC567" s="371"/>
      <c r="AD567" s="371"/>
      <c r="AE567" s="371"/>
      <c r="AF567" s="371"/>
      <c r="AG567" s="371"/>
      <c r="AH567" s="371"/>
      <c r="AI567" s="371"/>
      <c r="AJ567" s="371"/>
      <c r="AK567" s="371"/>
      <c r="AL567" s="371"/>
      <c r="AM567" s="371"/>
      <c r="AN567" s="371"/>
      <c r="AO567" s="371"/>
      <c r="AP567" s="371"/>
      <c r="AQ567" s="371"/>
      <c r="AR567" s="371"/>
      <c r="AS567" s="371"/>
      <c r="AT567" s="371"/>
      <c r="AU567" s="371"/>
      <c r="AV567" s="371"/>
      <c r="AW567" s="371"/>
      <c r="AX567" s="371"/>
      <c r="AY567" s="371"/>
      <c r="AZ567" s="371"/>
      <c r="BA567" s="373"/>
      <c r="BB567" s="449"/>
      <c r="BC567" s="373"/>
      <c r="BD567" s="373"/>
      <c r="BE567" s="373"/>
      <c r="BF567" s="373"/>
      <c r="BG567" s="373"/>
      <c r="BH567" s="373"/>
      <c r="BI567" s="373"/>
      <c r="BJ567" s="373"/>
      <c r="BK567" s="373"/>
      <c r="BL567" s="373"/>
      <c r="BM567" s="373"/>
      <c r="BN567" s="373"/>
      <c r="BO567" s="373"/>
      <c r="BP567" s="373"/>
      <c r="BQ567" s="373"/>
      <c r="BR567" s="373"/>
      <c r="BS567" s="373"/>
      <c r="BT567" s="373"/>
      <c r="BU567" s="373"/>
      <c r="BV567" s="373"/>
      <c r="BW567" s="373"/>
      <c r="BX567" s="373"/>
      <c r="BY567" s="373"/>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8" customFormat="true" ht="25.15" customHeight="true" x14ac:dyDescent="0.2">
      <c r="C568" s="1076" t="s">
        <v>414</v>
      </c>
      <c r="D568" s="1075"/>
      <c r="E568" s="749">
        <v>1.1473825815025448E-2</v>
      </c>
      <c r="F568" s="636"/>
      <c r="G568" s="636"/>
      <c r="H568" s="1076" t="s">
        <v>397</v>
      </c>
      <c r="I568" s="1075"/>
      <c r="J568" s="750">
        <v>-4.2382030788026256E-2</v>
      </c>
      <c r="K568" s="636"/>
      <c r="L568" s="636"/>
      <c r="M568" s="1076" t="s">
        <v>392</v>
      </c>
      <c r="N568" s="1075"/>
      <c r="O568" s="751">
        <v>1.74208453968543E-2</v>
      </c>
      <c r="P568" s="636"/>
      <c r="Q568" s="636"/>
      <c r="AC568" s="371"/>
      <c r="AD568" s="371"/>
      <c r="AE568" s="371"/>
      <c r="AF568" s="371"/>
      <c r="AG568" s="371"/>
      <c r="AH568" s="371"/>
      <c r="AI568" s="371"/>
      <c r="AJ568" s="371"/>
      <c r="AK568" s="371"/>
      <c r="AL568" s="371"/>
      <c r="AM568" s="371"/>
      <c r="AN568" s="371"/>
      <c r="AO568" s="371"/>
      <c r="AP568" s="371"/>
      <c r="AQ568" s="371"/>
      <c r="AR568" s="371"/>
      <c r="AS568" s="371"/>
      <c r="AT568" s="371"/>
      <c r="AU568" s="371"/>
      <c r="AV568" s="371"/>
      <c r="AW568" s="371"/>
      <c r="AX568" s="371"/>
      <c r="AY568" s="371"/>
      <c r="AZ568" s="371"/>
      <c r="BA568" s="373"/>
      <c r="BB568" s="449"/>
      <c r="BC568" s="373"/>
      <c r="BD568" s="373"/>
      <c r="BE568" s="373"/>
      <c r="BF568" s="373"/>
      <c r="BG568" s="373"/>
      <c r="BH568" s="373"/>
      <c r="BI568" s="373"/>
      <c r="BJ568" s="373"/>
      <c r="BK568" s="373"/>
      <c r="BL568" s="373"/>
      <c r="BM568" s="373"/>
      <c r="BN568" s="373"/>
      <c r="BO568" s="373"/>
      <c r="BP568" s="373"/>
      <c r="BQ568" s="373"/>
      <c r="BR568" s="373"/>
      <c r="BS568" s="373"/>
      <c r="BT568" s="373"/>
      <c r="BU568" s="373"/>
      <c r="BV568" s="373"/>
      <c r="BW568" s="373"/>
      <c r="BX568" s="373"/>
      <c r="BY568" s="373"/>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8" customFormat="true" ht="25.15" customHeight="true" x14ac:dyDescent="0.2">
      <c r="C569" s="1076" t="s">
        <v>419</v>
      </c>
      <c r="D569" s="1075"/>
      <c r="E569" s="749">
        <v>8.9370563093711039E-3</v>
      </c>
      <c r="F569" s="636"/>
      <c r="G569" s="636"/>
      <c r="H569" s="1076" t="s">
        <v>402</v>
      </c>
      <c r="I569" s="1075"/>
      <c r="J569" s="750">
        <v>-3.1793734131371439E-2</v>
      </c>
      <c r="K569" s="636"/>
      <c r="L569" s="636"/>
      <c r="M569" s="1076" t="s">
        <v>421</v>
      </c>
      <c r="N569" s="1075"/>
      <c r="O569" s="751">
        <v>5.656016025016382E-3</v>
      </c>
      <c r="P569" s="636"/>
      <c r="Q569" s="636"/>
      <c r="AC569" s="371"/>
      <c r="AD569" s="371"/>
      <c r="AE569" s="371"/>
      <c r="AF569" s="371"/>
      <c r="AG569" s="371"/>
      <c r="AH569" s="371"/>
      <c r="AI569" s="371"/>
      <c r="AJ569" s="371"/>
      <c r="AK569" s="371"/>
      <c r="AL569" s="371"/>
      <c r="AM569" s="371"/>
      <c r="AN569" s="371"/>
      <c r="AO569" s="371"/>
      <c r="AP569" s="371"/>
      <c r="AQ569" s="371"/>
      <c r="AR569" s="371"/>
      <c r="AS569" s="371"/>
      <c r="AT569" s="371"/>
      <c r="AU569" s="371"/>
      <c r="AV569" s="371"/>
      <c r="AW569" s="371"/>
      <c r="AX569" s="371"/>
      <c r="AY569" s="371"/>
      <c r="AZ569" s="371"/>
      <c r="BA569" s="373"/>
      <c r="BB569" s="449"/>
      <c r="BC569" s="373"/>
      <c r="BD569" s="373"/>
      <c r="BE569" s="373"/>
      <c r="BF569" s="373"/>
      <c r="BG569" s="373"/>
      <c r="BH569" s="373"/>
      <c r="BI569" s="373"/>
      <c r="BJ569" s="373"/>
      <c r="BK569" s="373"/>
      <c r="BL569" s="373"/>
      <c r="BM569" s="373"/>
      <c r="BN569" s="373"/>
      <c r="BO569" s="373"/>
      <c r="BP569" s="373"/>
      <c r="BQ569" s="373"/>
      <c r="BR569" s="373"/>
      <c r="BS569" s="373"/>
      <c r="BT569" s="373"/>
      <c r="BU569" s="373"/>
      <c r="BV569" s="373"/>
      <c r="BW569" s="373"/>
      <c r="BX569" s="373"/>
      <c r="BY569" s="373"/>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8" customFormat="true" ht="25.15" customHeight="true" x14ac:dyDescent="0.2">
      <c r="C570" s="1076" t="s">
        <v>415</v>
      </c>
      <c r="D570" s="1075"/>
      <c r="E570" s="749">
        <v>-7.1523332622957141E-3</v>
      </c>
      <c r="F570" s="636"/>
      <c r="G570" s="636"/>
      <c r="H570" s="1076" t="s">
        <v>416</v>
      </c>
      <c r="I570" s="1075"/>
      <c r="J570" s="750">
        <v>3.6511121470969108E-3</v>
      </c>
      <c r="K570" s="636"/>
      <c r="L570" s="636"/>
      <c r="M570" s="1076" t="s">
        <v>403</v>
      </c>
      <c r="N570" s="1075"/>
      <c r="O570" s="751">
        <v>1.8407193538066281E-2</v>
      </c>
      <c r="P570" s="636"/>
      <c r="Q570" s="636"/>
      <c r="AC570" s="371"/>
      <c r="AD570" s="371"/>
      <c r="AE570" s="371"/>
      <c r="AF570" s="371"/>
      <c r="AG570" s="371"/>
      <c r="AH570" s="371"/>
      <c r="AI570" s="371"/>
      <c r="AJ570" s="371"/>
      <c r="AK570" s="371"/>
      <c r="AL570" s="371"/>
      <c r="AM570" s="371"/>
      <c r="AN570" s="371"/>
      <c r="AO570" s="371"/>
      <c r="AP570" s="371"/>
      <c r="AQ570" s="371"/>
      <c r="AR570" s="371"/>
      <c r="AS570" s="371"/>
      <c r="AT570" s="371"/>
      <c r="AU570" s="371"/>
      <c r="AV570" s="371"/>
      <c r="AW570" s="371"/>
      <c r="AX570" s="371"/>
      <c r="AY570" s="371"/>
      <c r="AZ570" s="371"/>
      <c r="BA570" s="373"/>
      <c r="BB570" s="449"/>
      <c r="BC570" s="373"/>
      <c r="BD570" s="373"/>
      <c r="BE570" s="373"/>
      <c r="BF570" s="373"/>
      <c r="BG570" s="373"/>
      <c r="BH570" s="373"/>
      <c r="BI570" s="373"/>
      <c r="BJ570" s="373"/>
      <c r="BK570" s="373"/>
      <c r="BL570" s="373"/>
      <c r="BM570" s="373"/>
      <c r="BN570" s="373"/>
      <c r="BO570" s="373"/>
      <c r="BP570" s="373"/>
      <c r="BQ570" s="373"/>
      <c r="BR570" s="373"/>
      <c r="BS570" s="373"/>
      <c r="BT570" s="373"/>
      <c r="BU570" s="373"/>
      <c r="BV570" s="373"/>
      <c r="BW570" s="373"/>
      <c r="BX570" s="373"/>
      <c r="BY570" s="373"/>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8" customFormat="true" ht="25.15" customHeight="true" x14ac:dyDescent="0.2">
      <c r="C571" s="1076" t="s">
        <v>409</v>
      </c>
      <c r="D571" s="1075"/>
      <c r="E571" s="749">
        <v>-1.9951394390926809E-2</v>
      </c>
      <c r="F571" s="636"/>
      <c r="G571" s="636"/>
      <c r="H571" s="1076" t="s">
        <v>428</v>
      </c>
      <c r="I571" s="1075"/>
      <c r="J571" s="750">
        <v>4.9239475898029553E-3</v>
      </c>
      <c r="K571" s="636"/>
      <c r="L571" s="636"/>
      <c r="M571" s="1076" t="s">
        <v>404</v>
      </c>
      <c r="N571" s="1075"/>
      <c r="O571" s="751">
        <v>2.798762584303955E-2</v>
      </c>
      <c r="P571" s="636"/>
      <c r="Q571" s="636"/>
      <c r="AC571" s="371"/>
      <c r="AD571" s="371"/>
      <c r="AE571" s="371"/>
      <c r="AF571" s="371"/>
      <c r="AG571" s="371"/>
      <c r="AH571" s="371"/>
      <c r="AI571" s="371"/>
      <c r="AJ571" s="371"/>
      <c r="AK571" s="371"/>
      <c r="AL571" s="371"/>
      <c r="AM571" s="371"/>
      <c r="AN571" s="371"/>
      <c r="AO571" s="371"/>
      <c r="AP571" s="371"/>
      <c r="AQ571" s="371"/>
      <c r="AR571" s="371"/>
      <c r="AS571" s="371"/>
      <c r="AT571" s="371"/>
      <c r="AU571" s="371"/>
      <c r="AV571" s="371"/>
      <c r="AW571" s="371"/>
      <c r="AX571" s="371"/>
      <c r="AY571" s="371"/>
      <c r="AZ571" s="371"/>
      <c r="BA571" s="373"/>
      <c r="BB571" s="449"/>
      <c r="BC571" s="373"/>
      <c r="BD571" s="373"/>
      <c r="BE571" s="373"/>
      <c r="BF571" s="373"/>
      <c r="BG571" s="373"/>
      <c r="BH571" s="373"/>
      <c r="BI571" s="373"/>
      <c r="BJ571" s="373"/>
      <c r="BK571" s="373"/>
      <c r="BL571" s="373"/>
      <c r="BM571" s="373"/>
      <c r="BN571" s="373"/>
      <c r="BO571" s="373"/>
      <c r="BP571" s="373"/>
      <c r="BQ571" s="373"/>
      <c r="BR571" s="373"/>
      <c r="BS571" s="373"/>
      <c r="BT571" s="373"/>
      <c r="BU571" s="373"/>
      <c r="BV571" s="373"/>
      <c r="BW571" s="373"/>
      <c r="BX571" s="373"/>
      <c r="BY571" s="373"/>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8" customFormat="true" ht="25.15" customHeight="true" x14ac:dyDescent="0.2">
      <c r="C572" s="1076" t="s">
        <v>397</v>
      </c>
      <c r="D572" s="1075"/>
      <c r="E572" s="749">
        <v>-2.4422595698193529E-2</v>
      </c>
      <c r="F572" s="636"/>
      <c r="G572" s="636"/>
      <c r="H572" s="1076" t="s">
        <v>389</v>
      </c>
      <c r="I572" s="1075"/>
      <c r="J572" s="750">
        <v>5.5283116962043806E-2</v>
      </c>
      <c r="K572" s="636"/>
      <c r="L572" s="636"/>
      <c r="M572" s="1076" t="s">
        <v>413</v>
      </c>
      <c r="N572" s="1075"/>
      <c r="O572" s="751">
        <v>1.7470498759034642E-2</v>
      </c>
      <c r="P572" s="636"/>
      <c r="Q572" s="636"/>
      <c r="AC572" s="371"/>
      <c r="AD572" s="371"/>
      <c r="AE572" s="371"/>
      <c r="AF572" s="371"/>
      <c r="AG572" s="371"/>
      <c r="AH572" s="371"/>
      <c r="AI572" s="371"/>
      <c r="AJ572" s="371"/>
      <c r="AK572" s="371"/>
      <c r="AL572" s="371"/>
      <c r="AM572" s="371"/>
      <c r="AN572" s="371"/>
      <c r="AO572" s="371"/>
      <c r="AP572" s="371"/>
      <c r="AQ572" s="371"/>
      <c r="AR572" s="371"/>
      <c r="AS572" s="371"/>
      <c r="AT572" s="371"/>
      <c r="AU572" s="371"/>
      <c r="AV572" s="371"/>
      <c r="AW572" s="371"/>
      <c r="AX572" s="371"/>
      <c r="AY572" s="371"/>
      <c r="AZ572" s="371"/>
      <c r="BA572" s="373"/>
      <c r="BB572" s="449"/>
      <c r="BC572" s="373"/>
      <c r="BD572" s="373"/>
      <c r="BE572" s="373"/>
      <c r="BF572" s="373"/>
      <c r="BG572" s="373"/>
      <c r="BH572" s="373"/>
      <c r="BI572" s="373"/>
      <c r="BJ572" s="373"/>
      <c r="BK572" s="373"/>
      <c r="BL572" s="373"/>
      <c r="BM572" s="373"/>
      <c r="BN572" s="373"/>
      <c r="BO572" s="373"/>
      <c r="BP572" s="373"/>
      <c r="BQ572" s="373"/>
      <c r="BR572" s="373"/>
      <c r="BS572" s="373"/>
      <c r="BT572" s="373"/>
      <c r="BU572" s="373"/>
      <c r="BV572" s="373"/>
      <c r="BW572" s="373"/>
      <c r="BX572" s="373"/>
      <c r="BY572" s="373"/>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8" customFormat="true" ht="25.15" customHeight="true" x14ac:dyDescent="0.2">
      <c r="C573" s="1076" t="s">
        <v>402</v>
      </c>
      <c r="D573" s="1075"/>
      <c r="E573" s="749">
        <v>-3.1195838212938764E-2</v>
      </c>
      <c r="F573" s="636"/>
      <c r="G573" s="636"/>
      <c r="H573" s="1076" t="s">
        <v>405</v>
      </c>
      <c r="I573" s="1075"/>
      <c r="J573" s="750">
        <v>2.0550962051131216E-2</v>
      </c>
      <c r="K573" s="636"/>
      <c r="L573" s="636"/>
      <c r="M573" s="1076" t="s">
        <v>388</v>
      </c>
      <c r="N573" s="1075"/>
      <c r="O573" s="751">
        <v>6.2836059106826034E-2</v>
      </c>
      <c r="P573" s="636"/>
      <c r="Q573" s="636"/>
      <c r="AC573" s="371"/>
      <c r="AD573" s="371"/>
      <c r="AE573" s="371"/>
      <c r="AF573" s="371"/>
      <c r="AG573" s="371"/>
      <c r="AH573" s="371"/>
      <c r="AI573" s="371"/>
      <c r="AJ573" s="371"/>
      <c r="AK573" s="371"/>
      <c r="AL573" s="371"/>
      <c r="AM573" s="371"/>
      <c r="AN573" s="371"/>
      <c r="AO573" s="371"/>
      <c r="AP573" s="371"/>
      <c r="AQ573" s="371"/>
      <c r="AR573" s="371"/>
      <c r="AS573" s="371"/>
      <c r="AT573" s="371"/>
      <c r="AU573" s="371"/>
      <c r="AV573" s="371"/>
      <c r="AW573" s="371"/>
      <c r="AX573" s="371"/>
      <c r="AY573" s="371"/>
      <c r="AZ573" s="371"/>
      <c r="BA573" s="373"/>
      <c r="BB573" s="449"/>
      <c r="BC573" s="373"/>
      <c r="BD573" s="373"/>
      <c r="BE573" s="373"/>
      <c r="BF573" s="373"/>
      <c r="BG573" s="373"/>
      <c r="BH573" s="373"/>
      <c r="BI573" s="373"/>
      <c r="BJ573" s="373"/>
      <c r="BK573" s="373"/>
      <c r="BL573" s="373"/>
      <c r="BM573" s="373"/>
      <c r="BN573" s="373"/>
      <c r="BO573" s="373"/>
      <c r="BP573" s="373"/>
      <c r="BQ573" s="373"/>
      <c r="BR573" s="373"/>
      <c r="BS573" s="373"/>
      <c r="BT573" s="373"/>
      <c r="BU573" s="373"/>
      <c r="BV573" s="373"/>
      <c r="BW573" s="373"/>
      <c r="BX573" s="373"/>
      <c r="BY573" s="373"/>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8" customFormat="true" ht="25.15" customHeight="true" x14ac:dyDescent="0.2">
      <c r="C574" s="1076" t="s">
        <v>416</v>
      </c>
      <c r="D574" s="1075"/>
      <c r="E574" s="749">
        <v>4.7334075055455857E-3</v>
      </c>
      <c r="F574" s="636"/>
      <c r="G574" s="636"/>
      <c r="H574" s="1076" t="s">
        <v>424</v>
      </c>
      <c r="I574" s="1075"/>
      <c r="J574" s="750">
        <v>7.6464452560143269E-3</v>
      </c>
      <c r="K574" s="636"/>
      <c r="L574" s="636"/>
      <c r="M574" s="1076" t="s">
        <v>384</v>
      </c>
      <c r="N574" s="1075"/>
      <c r="O574" s="751">
        <v>-6.747966450457403E-2</v>
      </c>
      <c r="P574" s="636"/>
      <c r="Q574" s="636"/>
      <c r="AC574" s="371"/>
      <c r="AD574" s="371"/>
      <c r="AE574" s="371"/>
      <c r="AF574" s="371"/>
      <c r="AG574" s="371"/>
      <c r="AH574" s="371"/>
      <c r="AI574" s="371"/>
      <c r="AJ574" s="371"/>
      <c r="AK574" s="371"/>
      <c r="AL574" s="371"/>
      <c r="AM574" s="371"/>
      <c r="AN574" s="371"/>
      <c r="AO574" s="371"/>
      <c r="AP574" s="371"/>
      <c r="AQ574" s="371"/>
      <c r="AR574" s="371"/>
      <c r="AS574" s="371"/>
      <c r="AT574" s="371"/>
      <c r="AU574" s="371"/>
      <c r="AV574" s="371"/>
      <c r="AW574" s="371"/>
      <c r="AX574" s="371"/>
      <c r="AY574" s="371"/>
      <c r="AZ574" s="371"/>
      <c r="BA574" s="373"/>
      <c r="BB574" s="449"/>
      <c r="BC574" s="373"/>
      <c r="BD574" s="373"/>
      <c r="BE574" s="373"/>
      <c r="BF574" s="373"/>
      <c r="BG574" s="373"/>
      <c r="BH574" s="373"/>
      <c r="BI574" s="373"/>
      <c r="BJ574" s="373"/>
      <c r="BK574" s="373"/>
      <c r="BL574" s="373"/>
      <c r="BM574" s="373"/>
      <c r="BN574" s="373"/>
      <c r="BO574" s="373"/>
      <c r="BP574" s="373"/>
      <c r="BQ574" s="373"/>
      <c r="BR574" s="373"/>
      <c r="BS574" s="373"/>
      <c r="BT574" s="373"/>
      <c r="BU574" s="373"/>
      <c r="BV574" s="373"/>
      <c r="BW574" s="373"/>
      <c r="BX574" s="373"/>
      <c r="BY574" s="373"/>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8" customFormat="true" ht="25.15" customHeight="true" x14ac:dyDescent="0.2">
      <c r="C575" s="1076" t="s">
        <v>427</v>
      </c>
      <c r="D575" s="1075"/>
      <c r="E575" s="749">
        <v>-1.4498594156767562E-3</v>
      </c>
      <c r="F575" s="636"/>
      <c r="G575" s="636"/>
      <c r="H575" s="1076" t="s">
        <v>387</v>
      </c>
      <c r="I575" s="1075"/>
      <c r="J575" s="750">
        <v>7.3255852042142314E-2</v>
      </c>
      <c r="K575" s="636"/>
      <c r="L575" s="636"/>
      <c r="M575" s="1076" t="s">
        <v>433</v>
      </c>
      <c r="N575" s="1075"/>
      <c r="O575" s="751">
        <v>-5.7205409263972489E-4</v>
      </c>
      <c r="P575" s="636"/>
      <c r="Q575" s="636"/>
      <c r="AC575" s="371"/>
      <c r="AD575" s="371"/>
      <c r="AE575" s="371"/>
      <c r="AF575" s="371"/>
      <c r="AG575" s="371"/>
      <c r="AH575" s="371"/>
      <c r="AI575" s="371"/>
      <c r="AJ575" s="371"/>
      <c r="AK575" s="371"/>
      <c r="AL575" s="371"/>
      <c r="AM575" s="371"/>
      <c r="AN575" s="371"/>
      <c r="AO575" s="371"/>
      <c r="AP575" s="371"/>
      <c r="AQ575" s="371"/>
      <c r="AR575" s="371"/>
      <c r="AS575" s="371"/>
      <c r="AT575" s="371"/>
      <c r="AU575" s="371"/>
      <c r="AV575" s="371"/>
      <c r="AW575" s="371"/>
      <c r="AX575" s="371"/>
      <c r="AY575" s="371"/>
      <c r="AZ575" s="371"/>
      <c r="BA575" s="373"/>
      <c r="BB575" s="449"/>
      <c r="BC575" s="373"/>
      <c r="BD575" s="373"/>
      <c r="BE575" s="373"/>
      <c r="BF575" s="373"/>
      <c r="BG575" s="373"/>
      <c r="BH575" s="373"/>
      <c r="BI575" s="373"/>
      <c r="BJ575" s="373"/>
      <c r="BK575" s="373"/>
      <c r="BL575" s="373"/>
      <c r="BM575" s="373"/>
      <c r="BN575" s="373"/>
      <c r="BO575" s="373"/>
      <c r="BP575" s="373"/>
      <c r="BQ575" s="373"/>
      <c r="BR575" s="373"/>
      <c r="BS575" s="373"/>
      <c r="BT575" s="373"/>
      <c r="BU575" s="373"/>
      <c r="BV575" s="373"/>
      <c r="BW575" s="373"/>
      <c r="BX575" s="373"/>
      <c r="BY575" s="373"/>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8" customFormat="true" ht="25.15" customHeight="true" x14ac:dyDescent="0.2">
      <c r="C576" s="1076" t="s">
        <v>428</v>
      </c>
      <c r="D576" s="1075"/>
      <c r="E576" s="749">
        <v>4.6485406438235661E-3</v>
      </c>
      <c r="F576" s="636"/>
      <c r="G576" s="636"/>
      <c r="H576" s="1076" t="s">
        <v>394</v>
      </c>
      <c r="I576" s="1075"/>
      <c r="J576" s="750">
        <v>-5.3949120254239542E-2</v>
      </c>
      <c r="K576" s="636"/>
      <c r="L576" s="636"/>
      <c r="M576" s="1076" t="s">
        <v>423</v>
      </c>
      <c r="N576" s="1075"/>
      <c r="O576" s="751">
        <v>4.6996709665625682E-3</v>
      </c>
      <c r="P576" s="636"/>
      <c r="Q576" s="636"/>
      <c r="AC576" s="371"/>
      <c r="AD576" s="371"/>
      <c r="AE576" s="371"/>
      <c r="AF576" s="371"/>
      <c r="AG576" s="371"/>
      <c r="AH576" s="371"/>
      <c r="AI576" s="371"/>
      <c r="AJ576" s="371"/>
      <c r="AK576" s="371"/>
      <c r="AL576" s="371"/>
      <c r="AM576" s="371"/>
      <c r="AN576" s="371"/>
      <c r="AO576" s="371"/>
      <c r="AP576" s="371"/>
      <c r="AQ576" s="371"/>
      <c r="AR576" s="371"/>
      <c r="AS576" s="371"/>
      <c r="AT576" s="371"/>
      <c r="AU576" s="371"/>
      <c r="AV576" s="371"/>
      <c r="AW576" s="371"/>
      <c r="AX576" s="371"/>
      <c r="AY576" s="371"/>
      <c r="AZ576" s="371"/>
      <c r="BA576" s="373"/>
      <c r="BB576" s="449"/>
      <c r="BC576" s="373"/>
      <c r="BD576" s="373"/>
      <c r="BE576" s="373"/>
      <c r="BF576" s="373"/>
      <c r="BG576" s="373"/>
      <c r="BH576" s="373"/>
      <c r="BI576" s="373"/>
      <c r="BJ576" s="373"/>
      <c r="BK576" s="373"/>
      <c r="BL576" s="373"/>
      <c r="BM576" s="373"/>
      <c r="BN576" s="373"/>
      <c r="BO576" s="373"/>
      <c r="BP576" s="373"/>
      <c r="BQ576" s="373"/>
      <c r="BR576" s="373"/>
      <c r="BS576" s="373"/>
      <c r="BT576" s="373"/>
      <c r="BU576" s="373"/>
      <c r="BV576" s="373"/>
      <c r="BW576" s="373"/>
      <c r="BX576" s="373"/>
      <c r="BY576" s="373"/>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8" customFormat="true" ht="25.15" customHeight="true" x14ac:dyDescent="0.2">
      <c r="C577" s="1076" t="s">
        <v>389</v>
      </c>
      <c r="D577" s="1075"/>
      <c r="E577" s="749">
        <v>5.718374006837143E-2</v>
      </c>
      <c r="F577" s="636"/>
      <c r="G577" s="636"/>
      <c r="H577" s="1076" t="s">
        <v>429</v>
      </c>
      <c r="I577" s="1075"/>
      <c r="J577" s="750">
        <v>-8.0878809184807944E-4</v>
      </c>
      <c r="K577" s="636"/>
      <c r="L577" s="636"/>
      <c r="M577" s="1076" t="s">
        <v>418</v>
      </c>
      <c r="N577" s="1075"/>
      <c r="O577" s="752">
        <v>1.0509929513549641E-2</v>
      </c>
      <c r="P577" s="636"/>
      <c r="Q577" s="636"/>
      <c r="AC577" s="371"/>
      <c r="AD577" s="371"/>
      <c r="AE577" s="371"/>
      <c r="AF577" s="371"/>
      <c r="AG577" s="371"/>
      <c r="AH577" s="371"/>
      <c r="AI577" s="371"/>
      <c r="AJ577" s="371"/>
      <c r="AK577" s="371"/>
      <c r="AL577" s="371"/>
      <c r="AM577" s="371"/>
      <c r="AN577" s="371"/>
      <c r="AO577" s="371"/>
      <c r="AP577" s="371"/>
      <c r="AQ577" s="371"/>
      <c r="AR577" s="371"/>
      <c r="AS577" s="371"/>
      <c r="AT577" s="371"/>
      <c r="AU577" s="371"/>
      <c r="AV577" s="371"/>
      <c r="AW577" s="371"/>
      <c r="AX577" s="371"/>
      <c r="AY577" s="371"/>
      <c r="AZ577" s="371"/>
      <c r="BA577" s="373"/>
      <c r="BB577" s="449"/>
      <c r="BC577" s="373"/>
      <c r="BD577" s="373"/>
      <c r="BE577" s="373"/>
      <c r="BF577" s="373"/>
      <c r="BG577" s="373"/>
      <c r="BH577" s="373"/>
      <c r="BI577" s="373"/>
      <c r="BJ577" s="373"/>
      <c r="BK577" s="373"/>
      <c r="BL577" s="373"/>
      <c r="BM577" s="373"/>
      <c r="BN577" s="373"/>
      <c r="BO577" s="373"/>
      <c r="BP577" s="373"/>
      <c r="BQ577" s="373"/>
      <c r="BR577" s="373"/>
      <c r="BS577" s="373"/>
      <c r="BT577" s="373"/>
      <c r="BU577" s="373"/>
      <c r="BV577" s="373"/>
      <c r="BW577" s="373"/>
      <c r="BX577" s="373"/>
      <c r="BY577" s="373"/>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8" customFormat="true" ht="25.15" customHeight="true" x14ac:dyDescent="0.2">
      <c r="C578" s="1076" t="s">
        <v>405</v>
      </c>
      <c r="D578" s="1075"/>
      <c r="E578" s="749">
        <v>2.5101659480536234E-2</v>
      </c>
      <c r="F578" s="636"/>
      <c r="G578" s="636"/>
      <c r="H578" s="1076" t="s">
        <v>391</v>
      </c>
      <c r="I578" s="1075"/>
      <c r="J578" s="750">
        <v>-1.4505355416537948E-2</v>
      </c>
      <c r="K578" s="636"/>
      <c r="L578" s="636"/>
      <c r="M578" s="1074"/>
      <c r="N578" s="1075"/>
      <c r="O578" s="652"/>
      <c r="P578" s="636"/>
      <c r="Q578" s="636"/>
      <c r="AC578" s="371"/>
      <c r="AD578" s="371"/>
      <c r="AE578" s="371"/>
      <c r="AF578" s="371"/>
      <c r="AG578" s="371"/>
      <c r="AH578" s="371"/>
      <c r="AI578" s="371"/>
      <c r="AJ578" s="371"/>
      <c r="AK578" s="371"/>
      <c r="AL578" s="371"/>
      <c r="AM578" s="371"/>
      <c r="AN578" s="371"/>
      <c r="AO578" s="371"/>
      <c r="AP578" s="371"/>
      <c r="AQ578" s="371"/>
      <c r="AR578" s="371"/>
      <c r="AS578" s="371"/>
      <c r="AT578" s="371"/>
      <c r="AU578" s="371"/>
      <c r="AV578" s="371"/>
      <c r="AW578" s="371"/>
      <c r="AX578" s="371"/>
      <c r="AY578" s="371"/>
      <c r="AZ578" s="371"/>
      <c r="BA578" s="373"/>
      <c r="BB578" s="449"/>
      <c r="BC578" s="373"/>
      <c r="BD578" s="373"/>
      <c r="BE578" s="373"/>
      <c r="BF578" s="373"/>
      <c r="BG578" s="373"/>
      <c r="BH578" s="373"/>
      <c r="BI578" s="373"/>
      <c r="BJ578" s="373"/>
      <c r="BK578" s="373"/>
      <c r="BL578" s="373"/>
      <c r="BM578" s="373"/>
      <c r="BN578" s="373"/>
      <c r="BO578" s="373"/>
      <c r="BP578" s="373"/>
      <c r="BQ578" s="373"/>
      <c r="BR578" s="373"/>
      <c r="BS578" s="373"/>
      <c r="BT578" s="373"/>
      <c r="BU578" s="373"/>
      <c r="BV578" s="373"/>
      <c r="BW578" s="373"/>
      <c r="BX578" s="373"/>
      <c r="BY578" s="373"/>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8" customFormat="true" ht="25.15" customHeight="true" x14ac:dyDescent="0.2">
      <c r="C579" s="1076" t="s">
        <v>424</v>
      </c>
      <c r="D579" s="1075"/>
      <c r="E579" s="749">
        <v>4.1583910973700487E-3</v>
      </c>
      <c r="F579" s="636"/>
      <c r="G579" s="636"/>
      <c r="H579" s="1076" t="s">
        <v>412</v>
      </c>
      <c r="I579" s="1075"/>
      <c r="J579" s="750">
        <v>-1.5449350305021092E-2</v>
      </c>
      <c r="K579" s="636"/>
      <c r="L579" s="636"/>
      <c r="M579" s="1074"/>
      <c r="N579" s="1075"/>
      <c r="O579" s="636"/>
      <c r="P579" s="636"/>
      <c r="Q579" s="636"/>
      <c r="AC579" s="371"/>
      <c r="AD579" s="371"/>
      <c r="AE579" s="371"/>
      <c r="AF579" s="371"/>
      <c r="AG579" s="371"/>
      <c r="AH579" s="371"/>
      <c r="AI579" s="371"/>
      <c r="AJ579" s="371"/>
      <c r="AK579" s="371"/>
      <c r="AL579" s="371"/>
      <c r="AM579" s="371"/>
      <c r="AN579" s="371"/>
      <c r="AO579" s="371"/>
      <c r="AP579" s="371"/>
      <c r="AQ579" s="371"/>
      <c r="AR579" s="371"/>
      <c r="AS579" s="371"/>
      <c r="AT579" s="371"/>
      <c r="AU579" s="371"/>
      <c r="AV579" s="371"/>
      <c r="AW579" s="371"/>
      <c r="AX579" s="371"/>
      <c r="AY579" s="371"/>
      <c r="AZ579" s="371"/>
      <c r="BA579" s="373"/>
      <c r="BB579" s="449"/>
      <c r="BC579" s="373"/>
      <c r="BD579" s="373"/>
      <c r="BE579" s="373"/>
      <c r="BF579" s="373"/>
      <c r="BG579" s="373"/>
      <c r="BH579" s="373"/>
      <c r="BI579" s="373"/>
      <c r="BJ579" s="373"/>
      <c r="BK579" s="373"/>
      <c r="BL579" s="373"/>
      <c r="BM579" s="373"/>
      <c r="BN579" s="373"/>
      <c r="BO579" s="373"/>
      <c r="BP579" s="373"/>
      <c r="BQ579" s="373"/>
      <c r="BR579" s="373"/>
      <c r="BS579" s="373"/>
      <c r="BT579" s="373"/>
      <c r="BU579" s="373"/>
      <c r="BV579" s="373"/>
      <c r="BW579" s="373"/>
      <c r="BX579" s="373"/>
      <c r="BY579" s="373"/>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8" customFormat="true" ht="25.15" customHeight="true" x14ac:dyDescent="0.2">
      <c r="C580" s="1076" t="s">
        <v>387</v>
      </c>
      <c r="D580" s="1075"/>
      <c r="E580" s="749">
        <v>7.6180172487196385E-2</v>
      </c>
      <c r="F580" s="636"/>
      <c r="G580" s="636"/>
      <c r="H580" s="1076" t="s">
        <v>385</v>
      </c>
      <c r="I580" s="1075"/>
      <c r="J580" s="750">
        <v>-0.10978700612859761</v>
      </c>
      <c r="K580" s="636"/>
      <c r="L580" s="636"/>
      <c r="M580" s="1077" t="s">
        <v>237</v>
      </c>
      <c r="N580" s="1075"/>
      <c r="O580" s="1075"/>
      <c r="P580" s="636"/>
      <c r="Q580" s="636"/>
      <c r="AC580" s="371"/>
      <c r="AD580" s="371"/>
      <c r="AE580" s="371"/>
      <c r="AF580" s="371"/>
      <c r="AG580" s="371"/>
      <c r="AH580" s="371"/>
      <c r="AI580" s="371"/>
      <c r="AJ580" s="371"/>
      <c r="AK580" s="371"/>
      <c r="AL580" s="371"/>
      <c r="AM580" s="371"/>
      <c r="AN580" s="371"/>
      <c r="AO580" s="371"/>
      <c r="AP580" s="371"/>
      <c r="AQ580" s="371"/>
      <c r="AR580" s="371"/>
      <c r="AS580" s="371"/>
      <c r="AT580" s="371"/>
      <c r="AU580" s="371"/>
      <c r="AV580" s="371"/>
      <c r="AW580" s="371"/>
      <c r="AX580" s="371"/>
      <c r="AY580" s="371"/>
      <c r="AZ580" s="371"/>
      <c r="BA580" s="373"/>
      <c r="BB580" s="449"/>
      <c r="BC580" s="373"/>
      <c r="BD580" s="373"/>
      <c r="BE580" s="373"/>
      <c r="BF580" s="373"/>
      <c r="BG580" s="373"/>
      <c r="BH580" s="373"/>
      <c r="BI580" s="373"/>
      <c r="BJ580" s="373"/>
      <c r="BK580" s="373"/>
      <c r="BL580" s="373"/>
      <c r="BM580" s="373"/>
      <c r="BN580" s="373"/>
      <c r="BO580" s="373"/>
      <c r="BP580" s="373"/>
      <c r="BQ580" s="373"/>
      <c r="BR580" s="373"/>
      <c r="BS580" s="373"/>
      <c r="BT580" s="373"/>
      <c r="BU580" s="373"/>
      <c r="BV580" s="373"/>
      <c r="BW580" s="373"/>
      <c r="BX580" s="373"/>
      <c r="BY580" s="373"/>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8" customFormat="true" ht="25.15" customHeight="true" x14ac:dyDescent="0.2">
      <c r="C581" s="1076" t="s">
        <v>394</v>
      </c>
      <c r="D581" s="1075"/>
      <c r="E581" s="749">
        <v>-3.9549952105838934E-2</v>
      </c>
      <c r="F581" s="636"/>
      <c r="G581" s="636"/>
      <c r="H581" s="1076" t="s">
        <v>434</v>
      </c>
      <c r="I581" s="1075"/>
      <c r="J581" s="750">
        <v>-3.3535874861465552E-3</v>
      </c>
      <c r="K581" s="636"/>
      <c r="L581" s="636"/>
      <c r="M581" s="1078" t="s">
        <v>204</v>
      </c>
      <c r="N581" s="1075"/>
      <c r="O581" s="771" t="s">
        <v>205</v>
      </c>
      <c r="P581" s="636"/>
      <c r="Q581" s="636"/>
      <c r="AC581" s="371"/>
      <c r="AD581" s="371"/>
      <c r="AE581" s="371"/>
      <c r="AF581" s="371"/>
      <c r="AG581" s="371"/>
      <c r="AH581" s="371"/>
      <c r="AI581" s="371"/>
      <c r="AJ581" s="371"/>
      <c r="AK581" s="371"/>
      <c r="AL581" s="371"/>
      <c r="AM581" s="371"/>
      <c r="AN581" s="371"/>
      <c r="AO581" s="371"/>
      <c r="AP581" s="371"/>
      <c r="AQ581" s="371"/>
      <c r="AR581" s="371"/>
      <c r="AS581" s="371"/>
      <c r="AT581" s="371"/>
      <c r="AU581" s="371"/>
      <c r="AV581" s="371"/>
      <c r="AW581" s="371"/>
      <c r="AX581" s="371"/>
      <c r="AY581" s="371"/>
      <c r="AZ581" s="371"/>
      <c r="BA581" s="373"/>
      <c r="BB581" s="449"/>
      <c r="BC581" s="373"/>
      <c r="BD581" s="373"/>
      <c r="BE581" s="373"/>
      <c r="BF581" s="373"/>
      <c r="BG581" s="373"/>
      <c r="BH581" s="373"/>
      <c r="BI581" s="373"/>
      <c r="BJ581" s="373"/>
      <c r="BK581" s="373"/>
      <c r="BL581" s="373"/>
      <c r="BM581" s="373"/>
      <c r="BN581" s="373"/>
      <c r="BO581" s="373"/>
      <c r="BP581" s="373"/>
      <c r="BQ581" s="373"/>
      <c r="BR581" s="373"/>
      <c r="BS581" s="373"/>
      <c r="BT581" s="373"/>
      <c r="BU581" s="373"/>
      <c r="BV581" s="373"/>
      <c r="BW581" s="373"/>
      <c r="BX581" s="373"/>
      <c r="BY581" s="373"/>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8" customFormat="true" ht="25.15" customHeight="true" x14ac:dyDescent="0.2">
      <c r="C582" s="1076" t="s">
        <v>429</v>
      </c>
      <c r="D582" s="1075"/>
      <c r="E582" s="749">
        <v>1.2919124263740232E-3</v>
      </c>
      <c r="F582" s="636"/>
      <c r="G582" s="636"/>
      <c r="H582" s="1076" t="s">
        <v>422</v>
      </c>
      <c r="I582" s="1075"/>
      <c r="J582" s="750">
        <v>-7.9044145029263501E-3</v>
      </c>
      <c r="K582" s="636"/>
      <c r="L582" s="636"/>
      <c r="M582" s="1076" t="s">
        <v>205</v>
      </c>
      <c r="N582" s="1075"/>
      <c r="O582" s="772">
        <v>0.99999999999999989</v>
      </c>
      <c r="P582" s="636"/>
      <c r="Q582" s="636"/>
      <c r="AC582" s="371"/>
      <c r="AD582" s="371"/>
      <c r="AE582" s="371"/>
      <c r="AF582" s="371"/>
      <c r="AG582" s="371"/>
      <c r="AH582" s="371"/>
      <c r="AI582" s="371"/>
      <c r="AJ582" s="371"/>
      <c r="AK582" s="371"/>
      <c r="AL582" s="371"/>
      <c r="AM582" s="371"/>
      <c r="AN582" s="371"/>
      <c r="AO582" s="371"/>
      <c r="AP582" s="371"/>
      <c r="AQ582" s="371"/>
      <c r="AR582" s="371"/>
      <c r="AS582" s="371"/>
      <c r="AT582" s="371"/>
      <c r="AU582" s="371"/>
      <c r="AV582" s="371"/>
      <c r="AW582" s="371"/>
      <c r="AX582" s="371"/>
      <c r="AY582" s="371"/>
      <c r="AZ582" s="371"/>
      <c r="BA582" s="373"/>
      <c r="BB582" s="449"/>
      <c r="BC582" s="373"/>
      <c r="BD582" s="373"/>
      <c r="BE582" s="373"/>
      <c r="BF582" s="373"/>
      <c r="BG582" s="373"/>
      <c r="BH582" s="373"/>
      <c r="BI582" s="373"/>
      <c r="BJ582" s="373"/>
      <c r="BK582" s="373"/>
      <c r="BL582" s="373"/>
      <c r="BM582" s="373"/>
      <c r="BN582" s="373"/>
      <c r="BO582" s="373"/>
      <c r="BP582" s="373"/>
      <c r="BQ582" s="373"/>
      <c r="BR582" s="373"/>
      <c r="BS582" s="373"/>
      <c r="BT582" s="373"/>
      <c r="BU582" s="373"/>
      <c r="BV582" s="373"/>
      <c r="BW582" s="373"/>
      <c r="BX582" s="373"/>
      <c r="BY582" s="373"/>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8" customFormat="true" ht="25.15" customHeight="true" x14ac:dyDescent="0.2">
      <c r="C583" s="1076" t="s">
        <v>391</v>
      </c>
      <c r="D583" s="1075"/>
      <c r="E583" s="749">
        <v>2.7762194649093878E-3</v>
      </c>
      <c r="F583" s="636"/>
      <c r="G583" s="636"/>
      <c r="H583" s="1076" t="s">
        <v>425</v>
      </c>
      <c r="I583" s="1075"/>
      <c r="J583" s="750">
        <v>4.7749107592342088E-3</v>
      </c>
      <c r="K583" s="636"/>
      <c r="L583" s="636"/>
      <c r="M583" s="1074"/>
      <c r="N583" s="1075"/>
      <c r="O583" s="652"/>
      <c r="P583" s="636"/>
      <c r="Q583" s="636"/>
      <c r="AC583" s="371"/>
      <c r="AD583" s="371"/>
      <c r="AE583" s="371"/>
      <c r="AF583" s="371"/>
      <c r="AG583" s="371"/>
      <c r="AH583" s="371"/>
      <c r="AI583" s="371"/>
      <c r="AJ583" s="371"/>
      <c r="AK583" s="371"/>
      <c r="AL583" s="371"/>
      <c r="AM583" s="371"/>
      <c r="AN583" s="371"/>
      <c r="AO583" s="371"/>
      <c r="AP583" s="371"/>
      <c r="AQ583" s="371"/>
      <c r="AR583" s="371"/>
      <c r="AS583" s="371"/>
      <c r="AT583" s="371"/>
      <c r="AU583" s="371"/>
      <c r="AV583" s="371"/>
      <c r="AW583" s="371"/>
      <c r="AX583" s="371"/>
      <c r="AY583" s="371"/>
      <c r="AZ583" s="371"/>
      <c r="BA583" s="373"/>
      <c r="BB583" s="449"/>
      <c r="BC583" s="373"/>
      <c r="BD583" s="373"/>
      <c r="BE583" s="373"/>
      <c r="BF583" s="373"/>
      <c r="BG583" s="373"/>
      <c r="BH583" s="373"/>
      <c r="BI583" s="373"/>
      <c r="BJ583" s="373"/>
      <c r="BK583" s="373"/>
      <c r="BL583" s="373"/>
      <c r="BM583" s="373"/>
      <c r="BN583" s="373"/>
      <c r="BO583" s="373"/>
      <c r="BP583" s="373"/>
      <c r="BQ583" s="373"/>
      <c r="BR583" s="373"/>
      <c r="BS583" s="373"/>
      <c r="BT583" s="373"/>
      <c r="BU583" s="373"/>
      <c r="BV583" s="373"/>
      <c r="BW583" s="373"/>
      <c r="BX583" s="373"/>
      <c r="BY583" s="373"/>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8" customFormat="true" ht="25.15" customHeight="true" x14ac:dyDescent="0.2">
      <c r="C584" s="1076" t="s">
        <v>412</v>
      </c>
      <c r="D584" s="1075"/>
      <c r="E584" s="749">
        <v>-7.9089721323405519E-3</v>
      </c>
      <c r="F584" s="636"/>
      <c r="G584" s="636"/>
      <c r="H584" s="1076" t="s">
        <v>426</v>
      </c>
      <c r="I584" s="1075"/>
      <c r="J584" s="750">
        <v>4.9239475898030282E-3</v>
      </c>
      <c r="K584" s="636"/>
      <c r="L584" s="636"/>
      <c r="M584" s="1074"/>
      <c r="N584" s="1075"/>
      <c r="O584" s="636"/>
      <c r="P584" s="636"/>
      <c r="Q584" s="636"/>
      <c r="AC584" s="371"/>
      <c r="AD584" s="371"/>
      <c r="AE584" s="371"/>
      <c r="AF584" s="371"/>
      <c r="AG584" s="371"/>
      <c r="AH584" s="371"/>
      <c r="AI584" s="371"/>
      <c r="AJ584" s="371"/>
      <c r="AK584" s="371"/>
      <c r="AL584" s="371"/>
      <c r="AM584" s="371"/>
      <c r="AN584" s="371"/>
      <c r="AO584" s="371"/>
      <c r="AP584" s="371"/>
      <c r="AQ584" s="371"/>
      <c r="AR584" s="371"/>
      <c r="AS584" s="371"/>
      <c r="AT584" s="371"/>
      <c r="AU584" s="371"/>
      <c r="AV584" s="371"/>
      <c r="AW584" s="371"/>
      <c r="AX584" s="371"/>
      <c r="AY584" s="371"/>
      <c r="AZ584" s="371"/>
      <c r="BA584" s="373"/>
      <c r="BB584" s="449"/>
      <c r="BC584" s="373"/>
      <c r="BD584" s="373"/>
      <c r="BE584" s="373"/>
      <c r="BF584" s="373"/>
      <c r="BG584" s="373"/>
      <c r="BH584" s="373"/>
      <c r="BI584" s="373"/>
      <c r="BJ584" s="373"/>
      <c r="BK584" s="373"/>
      <c r="BL584" s="373"/>
      <c r="BM584" s="373"/>
      <c r="BN584" s="373"/>
      <c r="BO584" s="373"/>
      <c r="BP584" s="373"/>
      <c r="BQ584" s="373"/>
      <c r="BR584" s="373"/>
      <c r="BS584" s="373"/>
      <c r="BT584" s="373"/>
      <c r="BU584" s="373"/>
      <c r="BV584" s="373"/>
      <c r="BW584" s="373"/>
      <c r="BX584" s="373"/>
      <c r="BY584" s="373"/>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8" customFormat="true" ht="25.15" customHeight="true" x14ac:dyDescent="0.2">
      <c r="C585" s="1076" t="s">
        <v>385</v>
      </c>
      <c r="D585" s="1075"/>
      <c r="E585" s="749">
        <v>-0.10364158722168644</v>
      </c>
      <c r="F585" s="636"/>
      <c r="G585" s="636"/>
      <c r="H585" s="1076" t="s">
        <v>406</v>
      </c>
      <c r="I585" s="1075"/>
      <c r="J585" s="750">
        <v>6.0131200187336269E-3</v>
      </c>
      <c r="K585" s="636"/>
      <c r="L585" s="636"/>
      <c r="M585" s="1074"/>
      <c r="N585" s="1075"/>
      <c r="O585" s="636"/>
      <c r="P585" s="636"/>
      <c r="Q585" s="636"/>
      <c r="AC585" s="371"/>
      <c r="AD585" s="371"/>
      <c r="AE585" s="371"/>
      <c r="AF585" s="371"/>
      <c r="AG585" s="371"/>
      <c r="AH585" s="371"/>
      <c r="AI585" s="371"/>
      <c r="AJ585" s="371"/>
      <c r="AK585" s="371"/>
      <c r="AL585" s="371"/>
      <c r="AM585" s="371"/>
      <c r="AN585" s="371"/>
      <c r="AO585" s="371"/>
      <c r="AP585" s="371"/>
      <c r="AQ585" s="371"/>
      <c r="AR585" s="371"/>
      <c r="AS585" s="371"/>
      <c r="AT585" s="371"/>
      <c r="AU585" s="371"/>
      <c r="AV585" s="371"/>
      <c r="AW585" s="371"/>
      <c r="AX585" s="371"/>
      <c r="AY585" s="371"/>
      <c r="AZ585" s="371"/>
      <c r="BA585" s="373"/>
      <c r="BB585" s="449"/>
      <c r="BC585" s="373"/>
      <c r="BD585" s="373"/>
      <c r="BE585" s="373"/>
      <c r="BF585" s="373"/>
      <c r="BG585" s="373"/>
      <c r="BH585" s="373"/>
      <c r="BI585" s="373"/>
      <c r="BJ585" s="373"/>
      <c r="BK585" s="373"/>
      <c r="BL585" s="373"/>
      <c r="BM585" s="373"/>
      <c r="BN585" s="373"/>
      <c r="BO585" s="373"/>
      <c r="BP585" s="373"/>
      <c r="BQ585" s="373"/>
      <c r="BR585" s="373"/>
      <c r="BS585" s="373"/>
      <c r="BT585" s="373"/>
      <c r="BU585" s="373"/>
      <c r="BV585" s="373"/>
      <c r="BW585" s="373"/>
      <c r="BX585" s="373"/>
      <c r="BY585" s="373"/>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8" customFormat="true" ht="25.15" customHeight="true" x14ac:dyDescent="0.2">
      <c r="C586" s="1076" t="s">
        <v>434</v>
      </c>
      <c r="D586" s="1075"/>
      <c r="E586" s="749">
        <v>-2.7600487909317218E-3</v>
      </c>
      <c r="F586" s="636"/>
      <c r="G586" s="636"/>
      <c r="H586" s="1076" t="s">
        <v>430</v>
      </c>
      <c r="I586" s="1075"/>
      <c r="J586" s="750">
        <v>4.8938038582606912E-3</v>
      </c>
      <c r="K586" s="636"/>
      <c r="L586" s="636"/>
      <c r="M586" s="1074"/>
      <c r="N586" s="1075"/>
      <c r="O586" s="636"/>
      <c r="P586" s="636"/>
      <c r="Q586" s="636"/>
      <c r="AC586" s="371"/>
      <c r="AD586" s="371"/>
      <c r="AE586" s="371"/>
      <c r="AF586" s="371"/>
      <c r="AG586" s="371"/>
      <c r="AH586" s="371"/>
      <c r="AI586" s="371"/>
      <c r="AJ586" s="371"/>
      <c r="AK586" s="371"/>
      <c r="AL586" s="371"/>
      <c r="AM586" s="371"/>
      <c r="AN586" s="371"/>
      <c r="AO586" s="371"/>
      <c r="AP586" s="371"/>
      <c r="AQ586" s="371"/>
      <c r="AR586" s="371"/>
      <c r="AS586" s="371"/>
      <c r="AT586" s="371"/>
      <c r="AU586" s="371"/>
      <c r="AV586" s="371"/>
      <c r="AW586" s="371"/>
      <c r="AX586" s="371"/>
      <c r="AY586" s="371"/>
      <c r="AZ586" s="371"/>
      <c r="BA586" s="373"/>
      <c r="BB586" s="449"/>
      <c r="BC586" s="373"/>
      <c r="BD586" s="373"/>
      <c r="BE586" s="373"/>
      <c r="BF586" s="373"/>
      <c r="BG586" s="373"/>
      <c r="BH586" s="373"/>
      <c r="BI586" s="373"/>
      <c r="BJ586" s="373"/>
      <c r="BK586" s="373"/>
      <c r="BL586" s="373"/>
      <c r="BM586" s="373"/>
      <c r="BN586" s="373"/>
      <c r="BO586" s="373"/>
      <c r="BP586" s="373"/>
      <c r="BQ586" s="373"/>
      <c r="BR586" s="373"/>
      <c r="BS586" s="373"/>
      <c r="BT586" s="373"/>
      <c r="BU586" s="373"/>
      <c r="BV586" s="373"/>
      <c r="BW586" s="373"/>
      <c r="BX586" s="373"/>
      <c r="BY586" s="373"/>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8" customFormat="true" ht="25.15" customHeight="true" x14ac:dyDescent="0.2">
      <c r="C587" s="1076" t="s">
        <v>435</v>
      </c>
      <c r="D587" s="1075"/>
      <c r="E587" s="749">
        <v>-1.41030581449031E-3</v>
      </c>
      <c r="F587" s="636"/>
      <c r="G587" s="636"/>
      <c r="H587" s="1076" t="s">
        <v>383</v>
      </c>
      <c r="I587" s="1075"/>
      <c r="J587" s="750">
        <v>7.3921140908001184E-2</v>
      </c>
      <c r="K587" s="636"/>
      <c r="L587" s="636"/>
      <c r="M587" s="1074"/>
      <c r="N587" s="1075"/>
      <c r="O587" s="636"/>
      <c r="P587" s="636"/>
      <c r="Q587" s="636"/>
      <c r="AC587" s="371"/>
      <c r="AD587" s="371"/>
      <c r="AE587" s="371"/>
      <c r="AF587" s="371"/>
      <c r="AG587" s="371"/>
      <c r="AH587" s="371"/>
      <c r="AI587" s="371"/>
      <c r="AJ587" s="371"/>
      <c r="AK587" s="371"/>
      <c r="AL587" s="371"/>
      <c r="AM587" s="371"/>
      <c r="AN587" s="371"/>
      <c r="AO587" s="371"/>
      <c r="AP587" s="371"/>
      <c r="AQ587" s="371"/>
      <c r="AR587" s="371"/>
      <c r="AS587" s="371"/>
      <c r="AT587" s="371"/>
      <c r="AU587" s="371"/>
      <c r="AV587" s="371"/>
      <c r="AW587" s="371"/>
      <c r="AX587" s="371"/>
      <c r="AY587" s="371"/>
      <c r="AZ587" s="371"/>
      <c r="BA587" s="373"/>
      <c r="BB587" s="449"/>
      <c r="BC587" s="373"/>
      <c r="BD587" s="373"/>
      <c r="BE587" s="373"/>
      <c r="BF587" s="373"/>
      <c r="BG587" s="373"/>
      <c r="BH587" s="373"/>
      <c r="BI587" s="373"/>
      <c r="BJ587" s="373"/>
      <c r="BK587" s="373"/>
      <c r="BL587" s="373"/>
      <c r="BM587" s="373"/>
      <c r="BN587" s="373"/>
      <c r="BO587" s="373"/>
      <c r="BP587" s="373"/>
      <c r="BQ587" s="373"/>
      <c r="BR587" s="373"/>
      <c r="BS587" s="373"/>
      <c r="BT587" s="373"/>
      <c r="BU587" s="373"/>
      <c r="BV587" s="373"/>
      <c r="BW587" s="373"/>
      <c r="BX587" s="373"/>
      <c r="BY587" s="373"/>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8" customFormat="true" ht="25.15" customHeight="true" x14ac:dyDescent="0.2">
      <c r="C588" s="1076" t="s">
        <v>422</v>
      </c>
      <c r="D588" s="1075"/>
      <c r="E588" s="749">
        <v>-3.9437569646722011E-3</v>
      </c>
      <c r="F588" s="636"/>
      <c r="G588" s="636"/>
      <c r="H588" s="1076" t="s">
        <v>410</v>
      </c>
      <c r="I588" s="1075"/>
      <c r="J588" s="750">
        <v>1.593493808598943E-2</v>
      </c>
      <c r="K588" s="636"/>
      <c r="L588" s="636"/>
      <c r="M588" s="1074"/>
      <c r="N588" s="1075"/>
      <c r="O588" s="636"/>
      <c r="P588" s="636"/>
      <c r="Q588" s="636"/>
      <c r="AC588" s="371"/>
      <c r="AD588" s="371"/>
      <c r="AE588" s="371"/>
      <c r="AF588" s="371"/>
      <c r="AG588" s="371"/>
      <c r="AH588" s="371"/>
      <c r="AI588" s="371"/>
      <c r="AJ588" s="371"/>
      <c r="AK588" s="371"/>
      <c r="AL588" s="371"/>
      <c r="AM588" s="371"/>
      <c r="AN588" s="371"/>
      <c r="AO588" s="371"/>
      <c r="AP588" s="371"/>
      <c r="AQ588" s="371"/>
      <c r="AR588" s="371"/>
      <c r="AS588" s="371"/>
      <c r="AT588" s="371"/>
      <c r="AU588" s="371"/>
      <c r="AV588" s="371"/>
      <c r="AW588" s="371"/>
      <c r="AX588" s="371"/>
      <c r="AY588" s="371"/>
      <c r="AZ588" s="371"/>
      <c r="BA588" s="373"/>
      <c r="BB588" s="449"/>
      <c r="BC588" s="373"/>
      <c r="BD588" s="373"/>
      <c r="BE588" s="373"/>
      <c r="BF588" s="373"/>
      <c r="BG588" s="373"/>
      <c r="BH588" s="373"/>
      <c r="BI588" s="373"/>
      <c r="BJ588" s="373"/>
      <c r="BK588" s="373"/>
      <c r="BL588" s="373"/>
      <c r="BM588" s="373"/>
      <c r="BN588" s="373"/>
      <c r="BO588" s="373"/>
      <c r="BP588" s="373"/>
      <c r="BQ588" s="373"/>
      <c r="BR588" s="373"/>
      <c r="BS588" s="373"/>
      <c r="BT588" s="373"/>
      <c r="BU588" s="373"/>
      <c r="BV588" s="373"/>
      <c r="BW588" s="373"/>
      <c r="BX588" s="373"/>
      <c r="BY588" s="373"/>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8" customFormat="true" ht="25.15" customHeight="true" x14ac:dyDescent="0.2">
      <c r="C589" s="1076" t="s">
        <v>425</v>
      </c>
      <c r="D589" s="1075"/>
      <c r="E589" s="749">
        <v>4.9932604146728597E-3</v>
      </c>
      <c r="F589" s="636"/>
      <c r="G589" s="636"/>
      <c r="H589" s="1076" t="s">
        <v>392</v>
      </c>
      <c r="I589" s="1075"/>
      <c r="J589" s="750">
        <v>5.2333213089466583E-2</v>
      </c>
      <c r="K589" s="636"/>
      <c r="L589" s="636"/>
      <c r="M589" s="1074"/>
      <c r="N589" s="1075"/>
      <c r="O589" s="636"/>
      <c r="P589" s="636"/>
      <c r="Q589" s="636"/>
      <c r="AC589" s="371"/>
      <c r="AD589" s="371"/>
      <c r="AE589" s="371"/>
      <c r="AF589" s="371"/>
      <c r="AG589" s="371"/>
      <c r="AH589" s="371"/>
      <c r="AI589" s="371"/>
      <c r="AJ589" s="371"/>
      <c r="AK589" s="371"/>
      <c r="AL589" s="371"/>
      <c r="AM589" s="371"/>
      <c r="AN589" s="371"/>
      <c r="AO589" s="371"/>
      <c r="AP589" s="371"/>
      <c r="AQ589" s="371"/>
      <c r="AR589" s="371"/>
      <c r="AS589" s="371"/>
      <c r="AT589" s="371"/>
      <c r="AU589" s="371"/>
      <c r="AV589" s="371"/>
      <c r="AW589" s="371"/>
      <c r="AX589" s="371"/>
      <c r="AY589" s="371"/>
      <c r="AZ589" s="371"/>
      <c r="BA589" s="373"/>
      <c r="BB589" s="449"/>
      <c r="BC589" s="373"/>
      <c r="BD589" s="373"/>
      <c r="BE589" s="373"/>
      <c r="BF589" s="373"/>
      <c r="BG589" s="373"/>
      <c r="BH589" s="373"/>
      <c r="BI589" s="373"/>
      <c r="BJ589" s="373"/>
      <c r="BK589" s="373"/>
      <c r="BL589" s="373"/>
      <c r="BM589" s="373"/>
      <c r="BN589" s="373"/>
      <c r="BO589" s="373"/>
      <c r="BP589" s="373"/>
      <c r="BQ589" s="373"/>
      <c r="BR589" s="373"/>
      <c r="BS589" s="373"/>
      <c r="BT589" s="373"/>
      <c r="BU589" s="373"/>
      <c r="BV589" s="373"/>
      <c r="BW589" s="373"/>
      <c r="BX589" s="373"/>
      <c r="BY589" s="373"/>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8" customFormat="true" ht="25.15" customHeight="true" x14ac:dyDescent="0.2">
      <c r="C590" s="1076" t="s">
        <v>426</v>
      </c>
      <c r="D590" s="1075"/>
      <c r="E590" s="749">
        <v>4.6485406438235809E-3</v>
      </c>
      <c r="F590" s="636"/>
      <c r="G590" s="636"/>
      <c r="H590" s="1076" t="s">
        <v>417</v>
      </c>
      <c r="I590" s="1075"/>
      <c r="J590" s="750">
        <v>1.031282704338999E-2</v>
      </c>
      <c r="K590" s="636"/>
      <c r="L590" s="636"/>
      <c r="M590" s="1074"/>
      <c r="N590" s="1075"/>
      <c r="O590" s="636"/>
      <c r="P590" s="636"/>
      <c r="Q590" s="636"/>
      <c r="AC590" s="371"/>
      <c r="AD590" s="371"/>
      <c r="AE590" s="371"/>
      <c r="AF590" s="371"/>
      <c r="AG590" s="371"/>
      <c r="AH590" s="371"/>
      <c r="AI590" s="371"/>
      <c r="AJ590" s="371"/>
      <c r="AK590" s="371"/>
      <c r="AL590" s="371"/>
      <c r="AM590" s="371"/>
      <c r="AN590" s="371"/>
      <c r="AO590" s="371"/>
      <c r="AP590" s="371"/>
      <c r="AQ590" s="371"/>
      <c r="AR590" s="371"/>
      <c r="AS590" s="371"/>
      <c r="AT590" s="371"/>
      <c r="AU590" s="371"/>
      <c r="AV590" s="371"/>
      <c r="AW590" s="371"/>
      <c r="AX590" s="371"/>
      <c r="AY590" s="371"/>
      <c r="AZ590" s="371"/>
      <c r="BA590" s="373"/>
      <c r="BB590" s="449"/>
      <c r="BC590" s="373"/>
      <c r="BD590" s="373"/>
      <c r="BE590" s="373"/>
      <c r="BF590" s="373"/>
      <c r="BG590" s="373"/>
      <c r="BH590" s="373"/>
      <c r="BI590" s="373"/>
      <c r="BJ590" s="373"/>
      <c r="BK590" s="373"/>
      <c r="BL590" s="373"/>
      <c r="BM590" s="373"/>
      <c r="BN590" s="373"/>
      <c r="BO590" s="373"/>
      <c r="BP590" s="373"/>
      <c r="BQ590" s="373"/>
      <c r="BR590" s="373"/>
      <c r="BS590" s="373"/>
      <c r="BT590" s="373"/>
      <c r="BU590" s="373"/>
      <c r="BV590" s="373"/>
      <c r="BW590" s="373"/>
      <c r="BX590" s="373"/>
      <c r="BY590" s="373"/>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8" customFormat="true" ht="25.15" customHeight="true" x14ac:dyDescent="0.2">
      <c r="C591" s="1076" t="s">
        <v>406</v>
      </c>
      <c r="D591" s="1075"/>
      <c r="E591" s="749">
        <v>1.3407895572872685E-2</v>
      </c>
      <c r="F591" s="636"/>
      <c r="G591" s="636"/>
      <c r="H591" s="1076" t="s">
        <v>421</v>
      </c>
      <c r="I591" s="1075"/>
      <c r="J591" s="750">
        <v>1.8146507894681201E-3</v>
      </c>
      <c r="K591" s="636"/>
      <c r="L591" s="636"/>
      <c r="M591" s="1074"/>
      <c r="N591" s="1075"/>
      <c r="O591" s="636"/>
      <c r="P591" s="636"/>
      <c r="Q591" s="636"/>
      <c r="AC591" s="371"/>
      <c r="AD591" s="371"/>
      <c r="AE591" s="371"/>
      <c r="AF591" s="371"/>
      <c r="AG591" s="371"/>
      <c r="AH591" s="371"/>
      <c r="AI591" s="371"/>
      <c r="AJ591" s="371"/>
      <c r="AK591" s="371"/>
      <c r="AL591" s="371"/>
      <c r="AM591" s="371"/>
      <c r="AN591" s="371"/>
      <c r="AO591" s="371"/>
      <c r="AP591" s="371"/>
      <c r="AQ591" s="371"/>
      <c r="AR591" s="371"/>
      <c r="AS591" s="371"/>
      <c r="AT591" s="371"/>
      <c r="AU591" s="371"/>
      <c r="AV591" s="371"/>
      <c r="AW591" s="371"/>
      <c r="AX591" s="371"/>
      <c r="AY591" s="371"/>
      <c r="AZ591" s="371"/>
      <c r="BA591" s="373"/>
      <c r="BB591" s="449"/>
      <c r="BC591" s="373"/>
      <c r="BD591" s="373"/>
      <c r="BE591" s="373"/>
      <c r="BF591" s="373"/>
      <c r="BG591" s="373"/>
      <c r="BH591" s="373"/>
      <c r="BI591" s="373"/>
      <c r="BJ591" s="373"/>
      <c r="BK591" s="373"/>
      <c r="BL591" s="373"/>
      <c r="BM591" s="373"/>
      <c r="BN591" s="373"/>
      <c r="BO591" s="373"/>
      <c r="BP591" s="373"/>
      <c r="BQ591" s="373"/>
      <c r="BR591" s="373"/>
      <c r="BS591" s="373"/>
      <c r="BT591" s="373"/>
      <c r="BU591" s="373"/>
      <c r="BV591" s="373"/>
      <c r="BW591" s="373"/>
      <c r="BX591" s="373"/>
      <c r="BY591" s="373"/>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8" customFormat="true" ht="25.15" customHeight="true" x14ac:dyDescent="0.2">
      <c r="C592" s="1076" t="s">
        <v>430</v>
      </c>
      <c r="D592" s="1075"/>
      <c r="E592" s="749">
        <v>4.4475289744793116E-3</v>
      </c>
      <c r="F592" s="636"/>
      <c r="G592" s="636"/>
      <c r="H592" s="1076" t="s">
        <v>403</v>
      </c>
      <c r="I592" s="1075"/>
      <c r="J592" s="750">
        <v>2.7854892608672022E-2</v>
      </c>
      <c r="K592" s="636"/>
      <c r="L592" s="636"/>
      <c r="M592" s="1074"/>
      <c r="N592" s="1075"/>
      <c r="O592" s="636"/>
      <c r="P592" s="636"/>
      <c r="Q592" s="636"/>
      <c r="AC592" s="371"/>
      <c r="AD592" s="371"/>
      <c r="AE592" s="371"/>
      <c r="AF592" s="371"/>
      <c r="AG592" s="371"/>
      <c r="AH592" s="371"/>
      <c r="AI592" s="371"/>
      <c r="AJ592" s="371"/>
      <c r="AK592" s="371"/>
      <c r="AL592" s="371"/>
      <c r="AM592" s="371"/>
      <c r="AN592" s="371"/>
      <c r="AO592" s="371"/>
      <c r="AP592" s="371"/>
      <c r="AQ592" s="371"/>
      <c r="AR592" s="371"/>
      <c r="AS592" s="371"/>
      <c r="AT592" s="371"/>
      <c r="AU592" s="371"/>
      <c r="AV592" s="371"/>
      <c r="AW592" s="371"/>
      <c r="AX592" s="371"/>
      <c r="AY592" s="371"/>
      <c r="AZ592" s="371"/>
      <c r="BA592" s="373"/>
      <c r="BB592" s="449"/>
      <c r="BC592" s="373"/>
      <c r="BD592" s="373"/>
      <c r="BE592" s="373"/>
      <c r="BF592" s="373"/>
      <c r="BG592" s="373"/>
      <c r="BH592" s="373"/>
      <c r="BI592" s="373"/>
      <c r="BJ592" s="373"/>
      <c r="BK592" s="373"/>
      <c r="BL592" s="373"/>
      <c r="BM592" s="373"/>
      <c r="BN592" s="373"/>
      <c r="BO592" s="373"/>
      <c r="BP592" s="373"/>
      <c r="BQ592" s="373"/>
      <c r="BR592" s="373"/>
      <c r="BS592" s="373"/>
      <c r="BT592" s="373"/>
      <c r="BU592" s="373"/>
      <c r="BV592" s="373"/>
      <c r="BW592" s="373"/>
      <c r="BX592" s="373"/>
      <c r="BY592" s="373"/>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8" customFormat="true" ht="25.15" customHeight="true" x14ac:dyDescent="0.2">
      <c r="C593" s="1076" t="s">
        <v>383</v>
      </c>
      <c r="D593" s="1075"/>
      <c r="E593" s="749">
        <v>8.5870876838516089E-2</v>
      </c>
      <c r="F593" s="636"/>
      <c r="G593" s="636"/>
      <c r="H593" s="1076" t="s">
        <v>390</v>
      </c>
      <c r="I593" s="1075"/>
      <c r="J593" s="750">
        <v>5.482966371739012E-2</v>
      </c>
      <c r="K593" s="636"/>
      <c r="L593" s="636"/>
      <c r="M593" s="1074"/>
      <c r="N593" s="1075"/>
      <c r="O593" s="636"/>
      <c r="P593" s="636"/>
      <c r="Q593" s="636"/>
      <c r="AC593" s="371"/>
      <c r="AD593" s="371"/>
      <c r="AE593" s="371"/>
      <c r="AF593" s="371"/>
      <c r="AG593" s="371"/>
      <c r="AH593" s="371"/>
      <c r="AI593" s="371"/>
      <c r="AJ593" s="371"/>
      <c r="AK593" s="371"/>
      <c r="AL593" s="371"/>
      <c r="AM593" s="371"/>
      <c r="AN593" s="371"/>
      <c r="AO593" s="371"/>
      <c r="AP593" s="371"/>
      <c r="AQ593" s="371"/>
      <c r="AR593" s="371"/>
      <c r="AS593" s="371"/>
      <c r="AT593" s="371"/>
      <c r="AU593" s="371"/>
      <c r="AV593" s="371"/>
      <c r="AW593" s="371"/>
      <c r="AX593" s="371"/>
      <c r="AY593" s="371"/>
      <c r="AZ593" s="371"/>
      <c r="BA593" s="373"/>
      <c r="BB593" s="449"/>
      <c r="BC593" s="373"/>
      <c r="BD593" s="373"/>
      <c r="BE593" s="373"/>
      <c r="BF593" s="373"/>
      <c r="BG593" s="373"/>
      <c r="BH593" s="373"/>
      <c r="BI593" s="373"/>
      <c r="BJ593" s="373"/>
      <c r="BK593" s="373"/>
      <c r="BL593" s="373"/>
      <c r="BM593" s="373"/>
      <c r="BN593" s="373"/>
      <c r="BO593" s="373"/>
      <c r="BP593" s="373"/>
      <c r="BQ593" s="373"/>
      <c r="BR593" s="373"/>
      <c r="BS593" s="373"/>
      <c r="BT593" s="373"/>
      <c r="BU593" s="373"/>
      <c r="BV593" s="373"/>
      <c r="BW593" s="373"/>
      <c r="BX593" s="373"/>
      <c r="BY593" s="373"/>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8" customFormat="true" ht="25.15" customHeight="true" x14ac:dyDescent="0.2">
      <c r="C594" s="1076" t="s">
        <v>410</v>
      </c>
      <c r="D594" s="1075"/>
      <c r="E594" s="749">
        <v>1.2597474239386931E-2</v>
      </c>
      <c r="F594" s="636"/>
      <c r="G594" s="636"/>
      <c r="H594" s="1076" t="s">
        <v>404</v>
      </c>
      <c r="I594" s="1075"/>
      <c r="J594" s="750">
        <v>2.5157749064025924E-2</v>
      </c>
      <c r="K594" s="636"/>
      <c r="L594" s="636"/>
      <c r="M594" s="1074"/>
      <c r="N594" s="1075"/>
      <c r="O594" s="636"/>
      <c r="P594" s="636"/>
      <c r="Q594" s="636"/>
      <c r="AC594" s="371"/>
      <c r="AD594" s="371"/>
      <c r="AE594" s="371"/>
      <c r="AF594" s="371"/>
      <c r="AG594" s="371"/>
      <c r="AH594" s="371"/>
      <c r="AI594" s="371"/>
      <c r="AJ594" s="371"/>
      <c r="AK594" s="371"/>
      <c r="AL594" s="371"/>
      <c r="AM594" s="371"/>
      <c r="AN594" s="371"/>
      <c r="AO594" s="371"/>
      <c r="AP594" s="371"/>
      <c r="AQ594" s="371"/>
      <c r="AR594" s="371"/>
      <c r="AS594" s="371"/>
      <c r="AT594" s="371"/>
      <c r="AU594" s="371"/>
      <c r="AV594" s="371"/>
      <c r="AW594" s="371"/>
      <c r="AX594" s="371"/>
      <c r="AY594" s="371"/>
      <c r="AZ594" s="371"/>
      <c r="BA594" s="373"/>
      <c r="BB594" s="449"/>
      <c r="BC594" s="373"/>
      <c r="BD594" s="373"/>
      <c r="BE594" s="373"/>
      <c r="BF594" s="373"/>
      <c r="BG594" s="373"/>
      <c r="BH594" s="373"/>
      <c r="BI594" s="373"/>
      <c r="BJ594" s="373"/>
      <c r="BK594" s="373"/>
      <c r="BL594" s="373"/>
      <c r="BM594" s="373"/>
      <c r="BN594" s="373"/>
      <c r="BO594" s="373"/>
      <c r="BP594" s="373"/>
      <c r="BQ594" s="373"/>
      <c r="BR594" s="373"/>
      <c r="BS594" s="373"/>
      <c r="BT594" s="373"/>
      <c r="BU594" s="373"/>
      <c r="BV594" s="373"/>
      <c r="BW594" s="373"/>
      <c r="BX594" s="373"/>
      <c r="BY594" s="373"/>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8" customFormat="true" ht="25.15" customHeight="true" x14ac:dyDescent="0.2">
      <c r="C595" s="1076" t="s">
        <v>392</v>
      </c>
      <c r="D595" s="1075"/>
      <c r="E595" s="749">
        <v>5.0201499097041677E-2</v>
      </c>
      <c r="F595" s="636"/>
      <c r="G595" s="636"/>
      <c r="H595" s="1076" t="s">
        <v>436</v>
      </c>
      <c r="I595" s="1075"/>
      <c r="J595" s="750">
        <v>3.2508340326839035E-3</v>
      </c>
      <c r="K595" s="636"/>
      <c r="L595" s="636"/>
      <c r="M595" s="1074"/>
      <c r="N595" s="1075"/>
      <c r="O595" s="636"/>
      <c r="P595" s="636"/>
      <c r="Q595" s="636"/>
      <c r="AC595" s="371"/>
      <c r="AD595" s="371"/>
      <c r="AE595" s="371"/>
      <c r="AF595" s="371"/>
      <c r="AG595" s="371"/>
      <c r="AH595" s="371"/>
      <c r="AI595" s="371"/>
      <c r="AJ595" s="371"/>
      <c r="AK595" s="371"/>
      <c r="AL595" s="371"/>
      <c r="AM595" s="371"/>
      <c r="AN595" s="371"/>
      <c r="AO595" s="371"/>
      <c r="AP595" s="371"/>
      <c r="AQ595" s="371"/>
      <c r="AR595" s="371"/>
      <c r="AS595" s="371"/>
      <c r="AT595" s="371"/>
      <c r="AU595" s="371"/>
      <c r="AV595" s="371"/>
      <c r="AW595" s="371"/>
      <c r="AX595" s="371"/>
      <c r="AY595" s="371"/>
      <c r="AZ595" s="371"/>
      <c r="BA595" s="373"/>
      <c r="BB595" s="449"/>
      <c r="BC595" s="373"/>
      <c r="BD595" s="373"/>
      <c r="BE595" s="373"/>
      <c r="BF595" s="373"/>
      <c r="BG595" s="373"/>
      <c r="BH595" s="373"/>
      <c r="BI595" s="373"/>
      <c r="BJ595" s="373"/>
      <c r="BK595" s="373"/>
      <c r="BL595" s="373"/>
      <c r="BM595" s="373"/>
      <c r="BN595" s="373"/>
      <c r="BO595" s="373"/>
      <c r="BP595" s="373"/>
      <c r="BQ595" s="373"/>
      <c r="BR595" s="373"/>
      <c r="BS595" s="373"/>
      <c r="BT595" s="373"/>
      <c r="BU595" s="373"/>
      <c r="BV595" s="373"/>
      <c r="BW595" s="373"/>
      <c r="BX595" s="373"/>
      <c r="BY595" s="373"/>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8" customFormat="true" ht="25.15" customHeight="true" x14ac:dyDescent="0.2">
      <c r="C596" s="1076" t="s">
        <v>417</v>
      </c>
      <c r="D596" s="1075"/>
      <c r="E596" s="749">
        <v>1.0326213292264528E-2</v>
      </c>
      <c r="F596" s="636"/>
      <c r="G596" s="636"/>
      <c r="H596" s="1076" t="s">
        <v>413</v>
      </c>
      <c r="I596" s="1075"/>
      <c r="J596" s="750">
        <v>3.0780337043400485E-3</v>
      </c>
      <c r="K596" s="636"/>
      <c r="L596" s="636"/>
      <c r="M596" s="1074"/>
      <c r="N596" s="1075"/>
      <c r="O596" s="636"/>
      <c r="P596" s="636"/>
      <c r="Q596" s="636"/>
      <c r="AC596" s="371"/>
      <c r="AD596" s="371"/>
      <c r="AE596" s="371"/>
      <c r="AF596" s="371"/>
      <c r="AG596" s="371"/>
      <c r="AH596" s="371"/>
      <c r="AI596" s="371"/>
      <c r="AJ596" s="371"/>
      <c r="AK596" s="371"/>
      <c r="AL596" s="371"/>
      <c r="AM596" s="371"/>
      <c r="AN596" s="371"/>
      <c r="AO596" s="371"/>
      <c r="AP596" s="371"/>
      <c r="AQ596" s="371"/>
      <c r="AR596" s="371"/>
      <c r="AS596" s="371"/>
      <c r="AT596" s="371"/>
      <c r="AU596" s="371"/>
      <c r="AV596" s="371"/>
      <c r="AW596" s="371"/>
      <c r="AX596" s="371"/>
      <c r="AY596" s="371"/>
      <c r="AZ596" s="371"/>
      <c r="BA596" s="373"/>
      <c r="BB596" s="449"/>
      <c r="BC596" s="373"/>
      <c r="BD596" s="373"/>
      <c r="BE596" s="373"/>
      <c r="BF596" s="373"/>
      <c r="BG596" s="373"/>
      <c r="BH596" s="373"/>
      <c r="BI596" s="373"/>
      <c r="BJ596" s="373"/>
      <c r="BK596" s="373"/>
      <c r="BL596" s="373"/>
      <c r="BM596" s="373"/>
      <c r="BN596" s="373"/>
      <c r="BO596" s="373"/>
      <c r="BP596" s="373"/>
      <c r="BQ596" s="373"/>
      <c r="BR596" s="373"/>
      <c r="BS596" s="373"/>
      <c r="BT596" s="373"/>
      <c r="BU596" s="373"/>
      <c r="BV596" s="373"/>
      <c r="BW596" s="373"/>
      <c r="BX596" s="373"/>
      <c r="BY596" s="373"/>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8" customFormat="true" ht="25.15" customHeight="true" x14ac:dyDescent="0.2">
      <c r="C597" s="1076" t="s">
        <v>421</v>
      </c>
      <c r="D597" s="1075"/>
      <c r="E597" s="749">
        <v>2.8197964073034582E-3</v>
      </c>
      <c r="F597" s="636"/>
      <c r="G597" s="636"/>
      <c r="H597" s="1076" t="s">
        <v>388</v>
      </c>
      <c r="I597" s="1075"/>
      <c r="J597" s="750">
        <v>6.7886437160052993E-2</v>
      </c>
      <c r="K597" s="636"/>
      <c r="L597" s="636"/>
      <c r="M597" s="1074"/>
      <c r="N597" s="1075"/>
      <c r="O597" s="636"/>
      <c r="P597" s="636"/>
      <c r="Q597" s="636"/>
      <c r="AC597" s="371"/>
      <c r="AD597" s="371"/>
      <c r="AE597" s="371"/>
      <c r="AF597" s="371"/>
      <c r="AG597" s="371"/>
      <c r="AH597" s="371"/>
      <c r="AI597" s="371"/>
      <c r="AJ597" s="371"/>
      <c r="AK597" s="371"/>
      <c r="AL597" s="371"/>
      <c r="AM597" s="371"/>
      <c r="AN597" s="371"/>
      <c r="AO597" s="371"/>
      <c r="AP597" s="371"/>
      <c r="AQ597" s="371"/>
      <c r="AR597" s="371"/>
      <c r="AS597" s="371"/>
      <c r="AT597" s="371"/>
      <c r="AU597" s="371"/>
      <c r="AV597" s="371"/>
      <c r="AW597" s="371"/>
      <c r="AX597" s="371"/>
      <c r="AY597" s="371"/>
      <c r="AZ597" s="371"/>
      <c r="BA597" s="373"/>
      <c r="BB597" s="449"/>
      <c r="BC597" s="373"/>
      <c r="BD597" s="373"/>
      <c r="BE597" s="373"/>
      <c r="BF597" s="373"/>
      <c r="BG597" s="373"/>
      <c r="BH597" s="373"/>
      <c r="BI597" s="373"/>
      <c r="BJ597" s="373"/>
      <c r="BK597" s="373"/>
      <c r="BL597" s="373"/>
      <c r="BM597" s="373"/>
      <c r="BN597" s="373"/>
      <c r="BO597" s="373"/>
      <c r="BP597" s="373"/>
      <c r="BQ597" s="373"/>
      <c r="BR597" s="373"/>
      <c r="BS597" s="373"/>
      <c r="BT597" s="373"/>
      <c r="BU597" s="373"/>
      <c r="BV597" s="373"/>
      <c r="BW597" s="373"/>
      <c r="BX597" s="373"/>
      <c r="BY597" s="373"/>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8" customFormat="true" ht="25.15" customHeight="true" x14ac:dyDescent="0.2">
      <c r="C598" s="1076" t="s">
        <v>403</v>
      </c>
      <c r="D598" s="1075"/>
      <c r="E598" s="749">
        <v>2.7117362083364432E-2</v>
      </c>
      <c r="F598" s="636"/>
      <c r="G598" s="636"/>
      <c r="H598" s="1076" t="s">
        <v>384</v>
      </c>
      <c r="I598" s="1075"/>
      <c r="J598" s="750">
        <v>-0.1071592436669206</v>
      </c>
      <c r="K598" s="636"/>
      <c r="L598" s="636"/>
      <c r="M598" s="1074"/>
      <c r="N598" s="1075"/>
      <c r="O598" s="636"/>
      <c r="P598" s="636"/>
      <c r="Q598" s="636"/>
      <c r="AC598" s="371"/>
      <c r="AD598" s="371"/>
      <c r="AE598" s="371"/>
      <c r="AF598" s="371"/>
      <c r="AG598" s="371"/>
      <c r="AH598" s="371"/>
      <c r="AI598" s="371"/>
      <c r="AJ598" s="371"/>
      <c r="AK598" s="371"/>
      <c r="AL598" s="371"/>
      <c r="AM598" s="371"/>
      <c r="AN598" s="371"/>
      <c r="AO598" s="371"/>
      <c r="AP598" s="371"/>
      <c r="AQ598" s="371"/>
      <c r="AR598" s="371"/>
      <c r="AS598" s="371"/>
      <c r="AT598" s="371"/>
      <c r="AU598" s="371"/>
      <c r="AV598" s="371"/>
      <c r="AW598" s="371"/>
      <c r="AX598" s="371"/>
      <c r="AY598" s="371"/>
      <c r="AZ598" s="371"/>
      <c r="BA598" s="373"/>
      <c r="BB598" s="449"/>
      <c r="BC598" s="373"/>
      <c r="BD598" s="373"/>
      <c r="BE598" s="373"/>
      <c r="BF598" s="373"/>
      <c r="BG598" s="373"/>
      <c r="BH598" s="373"/>
      <c r="BI598" s="373"/>
      <c r="BJ598" s="373"/>
      <c r="BK598" s="373"/>
      <c r="BL598" s="373"/>
      <c r="BM598" s="373"/>
      <c r="BN598" s="373"/>
      <c r="BO598" s="373"/>
      <c r="BP598" s="373"/>
      <c r="BQ598" s="373"/>
      <c r="BR598" s="373"/>
      <c r="BS598" s="373"/>
      <c r="BT598" s="373"/>
      <c r="BU598" s="373"/>
      <c r="BV598" s="373"/>
      <c r="BW598" s="373"/>
      <c r="BX598" s="373"/>
      <c r="BY598" s="373"/>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8" customFormat="true" ht="25.15" customHeight="true" x14ac:dyDescent="0.2">
      <c r="C599" s="1076" t="s">
        <v>390</v>
      </c>
      <c r="D599" s="1075"/>
      <c r="E599" s="749">
        <v>5.0938358918352494E-2</v>
      </c>
      <c r="F599" s="636"/>
      <c r="G599" s="636"/>
      <c r="H599" s="1076" t="s">
        <v>433</v>
      </c>
      <c r="I599" s="1075"/>
      <c r="J599" s="750">
        <v>-2.7646783280083445E-3</v>
      </c>
      <c r="K599" s="636"/>
      <c r="L599" s="636"/>
      <c r="M599" s="1074"/>
      <c r="N599" s="1075"/>
      <c r="O599" s="636"/>
      <c r="P599" s="636"/>
      <c r="Q599" s="636"/>
      <c r="AC599" s="371"/>
      <c r="AD599" s="371"/>
      <c r="AE599" s="371"/>
      <c r="AF599" s="371"/>
      <c r="AG599" s="371"/>
      <c r="AH599" s="371"/>
      <c r="AI599" s="371"/>
      <c r="AJ599" s="371"/>
      <c r="AK599" s="371"/>
      <c r="AL599" s="371"/>
      <c r="AM599" s="371"/>
      <c r="AN599" s="371"/>
      <c r="AO599" s="371"/>
      <c r="AP599" s="371"/>
      <c r="AQ599" s="371"/>
      <c r="AR599" s="371"/>
      <c r="AS599" s="371"/>
      <c r="AT599" s="371"/>
      <c r="AU599" s="371"/>
      <c r="AV599" s="371"/>
      <c r="AW599" s="371"/>
      <c r="AX599" s="371"/>
      <c r="AY599" s="371"/>
      <c r="AZ599" s="371"/>
      <c r="BA599" s="373"/>
      <c r="BB599" s="449"/>
      <c r="BC599" s="373"/>
      <c r="BD599" s="373"/>
      <c r="BE599" s="373"/>
      <c r="BF599" s="373"/>
      <c r="BG599" s="373"/>
      <c r="BH599" s="373"/>
      <c r="BI599" s="373"/>
      <c r="BJ599" s="373"/>
      <c r="BK599" s="373"/>
      <c r="BL599" s="373"/>
      <c r="BM599" s="373"/>
      <c r="BN599" s="373"/>
      <c r="BO599" s="373"/>
      <c r="BP599" s="373"/>
      <c r="BQ599" s="373"/>
      <c r="BR599" s="373"/>
      <c r="BS599" s="373"/>
      <c r="BT599" s="373"/>
      <c r="BU599" s="373"/>
      <c r="BV599" s="373"/>
      <c r="BW599" s="373"/>
      <c r="BX599" s="373"/>
      <c r="BY599" s="373"/>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8" customFormat="true" ht="25.15" customHeight="true" x14ac:dyDescent="0.2">
      <c r="C600" s="1076" t="s">
        <v>404</v>
      </c>
      <c r="D600" s="1075"/>
      <c r="E600" s="749">
        <v>2.3554880970613354E-2</v>
      </c>
      <c r="F600" s="636"/>
      <c r="G600" s="636"/>
      <c r="H600" s="1076" t="s">
        <v>423</v>
      </c>
      <c r="I600" s="1075"/>
      <c r="J600" s="750">
        <v>-8.8321075540529132E-4</v>
      </c>
      <c r="K600" s="636"/>
      <c r="L600" s="636"/>
      <c r="M600" s="1074"/>
      <c r="N600" s="1075"/>
      <c r="O600" s="636"/>
      <c r="P600" s="636"/>
      <c r="Q600" s="636"/>
      <c r="AC600" s="371"/>
      <c r="AD600" s="371"/>
      <c r="AE600" s="371"/>
      <c r="AF600" s="371"/>
      <c r="AG600" s="371"/>
      <c r="AH600" s="371"/>
      <c r="AI600" s="371"/>
      <c r="AJ600" s="371"/>
      <c r="AK600" s="371"/>
      <c r="AL600" s="371"/>
      <c r="AM600" s="371"/>
      <c r="AN600" s="371"/>
      <c r="AO600" s="371"/>
      <c r="AP600" s="371"/>
      <c r="AQ600" s="371"/>
      <c r="AR600" s="371"/>
      <c r="AS600" s="371"/>
      <c r="AT600" s="371"/>
      <c r="AU600" s="371"/>
      <c r="AV600" s="371"/>
      <c r="AW600" s="371"/>
      <c r="AX600" s="371"/>
      <c r="AY600" s="371"/>
      <c r="AZ600" s="371"/>
      <c r="BA600" s="373"/>
      <c r="BB600" s="449"/>
      <c r="BC600" s="373"/>
      <c r="BD600" s="373"/>
      <c r="BE600" s="373"/>
      <c r="BF600" s="373"/>
      <c r="BG600" s="373"/>
      <c r="BH600" s="373"/>
      <c r="BI600" s="373"/>
      <c r="BJ600" s="373"/>
      <c r="BK600" s="373"/>
      <c r="BL600" s="373"/>
      <c r="BM600" s="373"/>
      <c r="BN600" s="373"/>
      <c r="BO600" s="373"/>
      <c r="BP600" s="373"/>
      <c r="BQ600" s="373"/>
      <c r="BR600" s="373"/>
      <c r="BS600" s="373"/>
      <c r="BT600" s="373"/>
      <c r="BU600" s="373"/>
      <c r="BV600" s="373"/>
      <c r="BW600" s="373"/>
      <c r="BX600" s="373"/>
      <c r="BY600" s="373"/>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8" customFormat="true" ht="25.15" customHeight="true" x14ac:dyDescent="0.2">
      <c r="C601" s="1076" t="s">
        <v>436</v>
      </c>
      <c r="D601" s="1075"/>
      <c r="E601" s="749">
        <v>3.1584914197790945E-3</v>
      </c>
      <c r="F601" s="636"/>
      <c r="G601" s="636"/>
      <c r="H601" s="1076" t="s">
        <v>418</v>
      </c>
      <c r="I601" s="1075"/>
      <c r="J601" s="753">
        <v>1.4094016654996801E-3</v>
      </c>
      <c r="K601" s="636"/>
      <c r="L601" s="636"/>
      <c r="M601" s="1074"/>
      <c r="N601" s="1075"/>
      <c r="O601" s="636"/>
      <c r="P601" s="636"/>
      <c r="Q601" s="636"/>
      <c r="AC601" s="371"/>
      <c r="AD601" s="371"/>
      <c r="AE601" s="371"/>
      <c r="AF601" s="371"/>
      <c r="AG601" s="371"/>
      <c r="AH601" s="371"/>
      <c r="AI601" s="371"/>
      <c r="AJ601" s="371"/>
      <c r="AK601" s="371"/>
      <c r="AL601" s="371"/>
      <c r="AM601" s="371"/>
      <c r="AN601" s="371"/>
      <c r="AO601" s="371"/>
      <c r="AP601" s="371"/>
      <c r="AQ601" s="371"/>
      <c r="AR601" s="371"/>
      <c r="AS601" s="371"/>
      <c r="AT601" s="371"/>
      <c r="AU601" s="371"/>
      <c r="AV601" s="371"/>
      <c r="AW601" s="371"/>
      <c r="AX601" s="371"/>
      <c r="AY601" s="371"/>
      <c r="AZ601" s="371"/>
      <c r="BA601" s="373"/>
      <c r="BB601" s="449"/>
      <c r="BC601" s="373"/>
      <c r="BD601" s="373"/>
      <c r="BE601" s="373"/>
      <c r="BF601" s="373"/>
      <c r="BG601" s="373"/>
      <c r="BH601" s="373"/>
      <c r="BI601" s="373"/>
      <c r="BJ601" s="373"/>
      <c r="BK601" s="373"/>
      <c r="BL601" s="373"/>
      <c r="BM601" s="373"/>
      <c r="BN601" s="373"/>
      <c r="BO601" s="373"/>
      <c r="BP601" s="373"/>
      <c r="BQ601" s="373"/>
      <c r="BR601" s="373"/>
      <c r="BS601" s="373"/>
      <c r="BT601" s="373"/>
      <c r="BU601" s="373"/>
      <c r="BV601" s="373"/>
      <c r="BW601" s="373"/>
      <c r="BX601" s="373"/>
      <c r="BY601" s="373"/>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8" customFormat="true" ht="25.15" customHeight="true" x14ac:dyDescent="0.2">
      <c r="C602" s="1076" t="s">
        <v>413</v>
      </c>
      <c r="D602" s="1075"/>
      <c r="E602" s="749">
        <v>9.7431933880033541E-3</v>
      </c>
      <c r="F602" s="636"/>
      <c r="G602" s="636"/>
      <c r="H602" s="1074"/>
      <c r="I602" s="1075"/>
      <c r="J602" s="652"/>
      <c r="K602" s="636"/>
      <c r="L602" s="636"/>
      <c r="M602" s="1074"/>
      <c r="N602" s="1075"/>
      <c r="O602" s="636"/>
      <c r="P602" s="636"/>
      <c r="Q602" s="636"/>
      <c r="AC602" s="371"/>
      <c r="AD602" s="371"/>
      <c r="AE602" s="371"/>
      <c r="AF602" s="371"/>
      <c r="AG602" s="371"/>
      <c r="AH602" s="371"/>
      <c r="AI602" s="371"/>
      <c r="AJ602" s="371"/>
      <c r="AK602" s="371"/>
      <c r="AL602" s="371"/>
      <c r="AM602" s="371"/>
      <c r="AN602" s="371"/>
      <c r="AO602" s="371"/>
      <c r="AP602" s="371"/>
      <c r="AQ602" s="371"/>
      <c r="AR602" s="371"/>
      <c r="AS602" s="371"/>
      <c r="AT602" s="371"/>
      <c r="AU602" s="371"/>
      <c r="AV602" s="371"/>
      <c r="AW602" s="371"/>
      <c r="AX602" s="371"/>
      <c r="AY602" s="371"/>
      <c r="AZ602" s="371"/>
      <c r="BA602" s="373"/>
      <c r="BB602" s="449"/>
      <c r="BC602" s="373"/>
      <c r="BD602" s="373"/>
      <c r="BE602" s="373"/>
      <c r="BF602" s="373"/>
      <c r="BG602" s="373"/>
      <c r="BH602" s="373"/>
      <c r="BI602" s="373"/>
      <c r="BJ602" s="373"/>
      <c r="BK602" s="373"/>
      <c r="BL602" s="373"/>
      <c r="BM602" s="373"/>
      <c r="BN602" s="373"/>
      <c r="BO602" s="373"/>
      <c r="BP602" s="373"/>
      <c r="BQ602" s="373"/>
      <c r="BR602" s="373"/>
      <c r="BS602" s="373"/>
      <c r="BT602" s="373"/>
      <c r="BU602" s="373"/>
      <c r="BV602" s="373"/>
      <c r="BW602" s="373"/>
      <c r="BX602" s="373"/>
      <c r="BY602" s="373"/>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8" customFormat="true" ht="25.15" customHeight="true" x14ac:dyDescent="0.2">
      <c r="C603" s="1076" t="s">
        <v>388</v>
      </c>
      <c r="D603" s="1075"/>
      <c r="E603" s="749">
        <v>7.9374699119190359E-2</v>
      </c>
      <c r="F603" s="636"/>
      <c r="G603" s="636"/>
      <c r="H603" s="1074"/>
      <c r="I603" s="1075"/>
      <c r="J603" s="636"/>
      <c r="K603" s="636"/>
      <c r="L603" s="636"/>
      <c r="M603" s="1074"/>
      <c r="N603" s="1075"/>
      <c r="O603" s="636"/>
      <c r="P603" s="636"/>
      <c r="Q603" s="636"/>
      <c r="AC603" s="371"/>
      <c r="AD603" s="371"/>
      <c r="AE603" s="371"/>
      <c r="AF603" s="371"/>
      <c r="AG603" s="371"/>
      <c r="AH603" s="371"/>
      <c r="AI603" s="371"/>
      <c r="AJ603" s="371"/>
      <c r="AK603" s="371"/>
      <c r="AL603" s="371"/>
      <c r="AM603" s="371"/>
      <c r="AN603" s="371"/>
      <c r="AO603" s="371"/>
      <c r="AP603" s="371"/>
      <c r="AQ603" s="371"/>
      <c r="AR603" s="371"/>
      <c r="AS603" s="371"/>
      <c r="AT603" s="371"/>
      <c r="AU603" s="371"/>
      <c r="AV603" s="371"/>
      <c r="AW603" s="371"/>
      <c r="AX603" s="371"/>
      <c r="AY603" s="371"/>
      <c r="AZ603" s="371"/>
      <c r="BA603" s="373"/>
      <c r="BB603" s="449"/>
      <c r="BC603" s="373"/>
      <c r="BD603" s="373"/>
      <c r="BE603" s="373"/>
      <c r="BF603" s="373"/>
      <c r="BG603" s="373"/>
      <c r="BH603" s="373"/>
      <c r="BI603" s="373"/>
      <c r="BJ603" s="373"/>
      <c r="BK603" s="373"/>
      <c r="BL603" s="373"/>
      <c r="BM603" s="373"/>
      <c r="BN603" s="373"/>
      <c r="BO603" s="373"/>
      <c r="BP603" s="373"/>
      <c r="BQ603" s="373"/>
      <c r="BR603" s="373"/>
      <c r="BS603" s="373"/>
      <c r="BT603" s="373"/>
      <c r="BU603" s="373"/>
      <c r="BV603" s="373"/>
      <c r="BW603" s="373"/>
      <c r="BX603" s="373"/>
      <c r="BY603" s="373"/>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8" customFormat="true" ht="25.15" customHeight="true" x14ac:dyDescent="0.2">
      <c r="C604" s="1076" t="s">
        <v>384</v>
      </c>
      <c r="D604" s="1075"/>
      <c r="E604" s="749">
        <v>-0.10366146062098565</v>
      </c>
      <c r="F604" s="636"/>
      <c r="G604" s="636"/>
      <c r="H604" s="1077" t="s">
        <v>237</v>
      </c>
      <c r="I604" s="1075"/>
      <c r="J604" s="1075"/>
      <c r="K604" s="636"/>
      <c r="L604" s="636"/>
      <c r="M604" s="1074"/>
      <c r="N604" s="1075"/>
      <c r="O604" s="636"/>
      <c r="P604" s="636"/>
      <c r="Q604" s="636"/>
      <c r="AC604" s="371"/>
      <c r="AD604" s="371"/>
      <c r="AE604" s="371"/>
      <c r="AF604" s="371"/>
      <c r="AG604" s="371"/>
      <c r="AH604" s="371"/>
      <c r="AI604" s="371"/>
      <c r="AJ604" s="371"/>
      <c r="AK604" s="371"/>
      <c r="AL604" s="371"/>
      <c r="AM604" s="371"/>
      <c r="AN604" s="371"/>
      <c r="AO604" s="371"/>
      <c r="AP604" s="371"/>
      <c r="AQ604" s="371"/>
      <c r="AR604" s="371"/>
      <c r="AS604" s="371"/>
      <c r="AT604" s="371"/>
      <c r="AU604" s="371"/>
      <c r="AV604" s="371"/>
      <c r="AW604" s="371"/>
      <c r="AX604" s="371"/>
      <c r="AY604" s="371"/>
      <c r="AZ604" s="371"/>
      <c r="BA604" s="374"/>
      <c r="BB604" s="450"/>
      <c r="BC604" s="374"/>
      <c r="BD604" s="374"/>
      <c r="BE604" s="374"/>
      <c r="BF604" s="374"/>
      <c r="BG604" s="374"/>
      <c r="BH604" s="374"/>
      <c r="BI604" s="374"/>
      <c r="BJ604" s="374"/>
      <c r="BK604" s="374"/>
      <c r="BL604" s="374"/>
      <c r="BM604" s="374"/>
      <c r="BN604" s="374"/>
      <c r="BO604" s="374"/>
      <c r="BP604" s="374"/>
      <c r="BQ604" s="374"/>
      <c r="BR604" s="374"/>
      <c r="BS604" s="374"/>
      <c r="BT604" s="374"/>
      <c r="BU604" s="374"/>
      <c r="BV604" s="374"/>
      <c r="BW604" s="374"/>
      <c r="BX604" s="374"/>
      <c r="BY604" s="374"/>
      <c r="BZ604" s="374"/>
      <c r="CA604" s="374"/>
      <c r="CB604" s="374"/>
      <c r="CC604" s="374"/>
      <c r="CD604" s="374"/>
      <c r="CE604" s="374"/>
      <c r="CF604" s="374"/>
      <c r="CG604" s="374"/>
      <c r="CH604" s="374"/>
      <c r="CI604" s="374"/>
      <c r="CJ604" s="374"/>
      <c r="CK604" s="374"/>
      <c r="CL604" s="374"/>
      <c r="CM604" s="374"/>
      <c r="CN604" s="374"/>
      <c r="CO604" s="374"/>
      <c r="CP604" s="374"/>
      <c r="CQ604" s="374"/>
      <c r="CR604" s="374"/>
      <c r="CS604" s="374"/>
      <c r="CT604" s="374"/>
      <c r="CU604" s="374"/>
      <c r="CV604" s="374"/>
      <c r="CW604" s="374"/>
      <c r="CX604" s="374"/>
      <c r="CY604" s="374"/>
      <c r="CZ604" s="374"/>
    </row>
    <row r="605" s="378" customFormat="true" ht="25.15" customHeight="true" x14ac:dyDescent="0.2">
      <c r="C605" s="1076" t="s">
        <v>433</v>
      </c>
      <c r="D605" s="1075"/>
      <c r="E605" s="749">
        <v>-1.0228066656546939E-3</v>
      </c>
      <c r="F605" s="636"/>
      <c r="G605" s="636"/>
      <c r="H605" s="1078" t="s">
        <v>204</v>
      </c>
      <c r="I605" s="1075"/>
      <c r="J605" s="773" t="s">
        <v>205</v>
      </c>
      <c r="K605" s="636"/>
      <c r="L605" s="636"/>
      <c r="M605" s="1074"/>
      <c r="N605" s="1075"/>
      <c r="O605" s="636"/>
      <c r="P605" s="636"/>
      <c r="Q605" s="636"/>
      <c r="AC605" s="371"/>
      <c r="AD605" s="371"/>
      <c r="AE605" s="371"/>
      <c r="AF605" s="371"/>
      <c r="AG605" s="371"/>
      <c r="AH605" s="371"/>
      <c r="AI605" s="371"/>
      <c r="AJ605" s="371"/>
      <c r="AK605" s="371"/>
      <c r="AL605" s="371"/>
      <c r="AM605" s="371"/>
      <c r="AN605" s="371"/>
      <c r="AO605" s="371"/>
      <c r="AP605" s="371"/>
      <c r="AQ605" s="371"/>
      <c r="AR605" s="371"/>
      <c r="AS605" s="371"/>
      <c r="AT605" s="371"/>
      <c r="AU605" s="371"/>
      <c r="AV605" s="371"/>
      <c r="AW605" s="371"/>
      <c r="AX605" s="371"/>
      <c r="AY605" s="371"/>
      <c r="AZ605" s="371"/>
      <c r="BA605" s="374"/>
      <c r="BB605" s="450"/>
      <c r="BC605" s="374"/>
      <c r="BD605" s="374"/>
      <c r="BE605" s="374"/>
      <c r="BF605" s="374"/>
      <c r="BG605" s="374"/>
      <c r="BH605" s="374"/>
      <c r="BI605" s="374"/>
      <c r="BJ605" s="374"/>
      <c r="BK605" s="374"/>
      <c r="BL605" s="374"/>
      <c r="BM605" s="374"/>
      <c r="BN605" s="374"/>
      <c r="BO605" s="374"/>
      <c r="BP605" s="374"/>
      <c r="BQ605" s="374"/>
      <c r="BR605" s="374"/>
      <c r="BS605" s="374"/>
      <c r="BT605" s="374"/>
      <c r="BU605" s="374"/>
      <c r="BV605" s="374"/>
      <c r="BW605" s="374"/>
      <c r="BX605" s="374"/>
      <c r="BY605" s="374"/>
      <c r="BZ605" s="374"/>
      <c r="CA605" s="374"/>
      <c r="CB605" s="374"/>
      <c r="CC605" s="374"/>
      <c r="CD605" s="374"/>
      <c r="CE605" s="374"/>
      <c r="CF605" s="374"/>
      <c r="CG605" s="374"/>
      <c r="CH605" s="374"/>
      <c r="CI605" s="374"/>
      <c r="CJ605" s="374"/>
      <c r="CK605" s="374"/>
      <c r="CL605" s="374"/>
      <c r="CM605" s="374"/>
      <c r="CN605" s="374"/>
      <c r="CO605" s="374"/>
      <c r="CP605" s="374"/>
      <c r="CQ605" s="374"/>
      <c r="CR605" s="374"/>
      <c r="CS605" s="374"/>
      <c r="CT605" s="374"/>
      <c r="CU605" s="374"/>
      <c r="CV605" s="374"/>
      <c r="CW605" s="374"/>
      <c r="CX605" s="374"/>
      <c r="CY605" s="374"/>
      <c r="CZ605" s="374"/>
    </row>
    <row r="606" s="378" customFormat="true" ht="25.15" customHeight="true" x14ac:dyDescent="0.2">
      <c r="C606" s="1076" t="s">
        <v>423</v>
      </c>
      <c r="D606" s="1075"/>
      <c r="E606" s="749">
        <v>1.7159499758623786E-3</v>
      </c>
      <c r="F606" s="636"/>
      <c r="G606" s="636"/>
      <c r="H606" s="1076" t="s">
        <v>205</v>
      </c>
      <c r="I606" s="1075"/>
      <c r="J606" s="774">
        <v>1.0000000000000004</v>
      </c>
      <c r="K606" s="636"/>
      <c r="L606" s="636"/>
      <c r="M606" s="1074"/>
      <c r="N606" s="1075"/>
      <c r="O606" s="636"/>
      <c r="P606" s="636"/>
      <c r="Q606" s="636"/>
      <c r="AC606" s="371"/>
      <c r="AD606" s="371"/>
      <c r="AE606" s="371"/>
      <c r="AF606" s="371"/>
      <c r="AG606" s="371"/>
      <c r="AH606" s="371"/>
      <c r="AI606" s="371"/>
      <c r="AJ606" s="371"/>
      <c r="AK606" s="371"/>
      <c r="AL606" s="371"/>
      <c r="AM606" s="371"/>
      <c r="AN606" s="371"/>
      <c r="AO606" s="371"/>
      <c r="AP606" s="371"/>
      <c r="AQ606" s="371"/>
      <c r="AR606" s="371"/>
      <c r="AS606" s="371"/>
      <c r="AT606" s="371"/>
      <c r="AU606" s="371"/>
      <c r="AV606" s="371"/>
      <c r="AW606" s="371"/>
      <c r="AX606" s="371"/>
      <c r="AY606" s="371"/>
      <c r="AZ606" s="371"/>
      <c r="BA606" s="374"/>
      <c r="BB606" s="450"/>
      <c r="BC606" s="374"/>
      <c r="BD606" s="374"/>
      <c r="BE606" s="374"/>
      <c r="BF606" s="374"/>
      <c r="BG606" s="374"/>
      <c r="BH606" s="374"/>
      <c r="BI606" s="374"/>
      <c r="BJ606" s="374"/>
      <c r="BK606" s="374"/>
      <c r="BL606" s="374"/>
      <c r="BM606" s="374"/>
      <c r="BN606" s="374"/>
      <c r="BO606" s="374"/>
      <c r="BP606" s="374"/>
      <c r="BQ606" s="374"/>
      <c r="BR606" s="374"/>
      <c r="BS606" s="374"/>
      <c r="BT606" s="374"/>
      <c r="BU606" s="374"/>
      <c r="BV606" s="374"/>
      <c r="BW606" s="374"/>
      <c r="BX606" s="374"/>
      <c r="BY606" s="374"/>
      <c r="BZ606" s="374"/>
      <c r="CA606" s="374"/>
      <c r="CB606" s="374"/>
      <c r="CC606" s="374"/>
      <c r="CD606" s="374"/>
      <c r="CE606" s="374"/>
      <c r="CF606" s="374"/>
      <c r="CG606" s="374"/>
      <c r="CH606" s="374"/>
      <c r="CI606" s="374"/>
      <c r="CJ606" s="374"/>
      <c r="CK606" s="374"/>
      <c r="CL606" s="374"/>
      <c r="CM606" s="374"/>
      <c r="CN606" s="374"/>
      <c r="CO606" s="374"/>
      <c r="CP606" s="374"/>
      <c r="CQ606" s="374"/>
      <c r="CR606" s="374"/>
      <c r="CS606" s="374"/>
      <c r="CT606" s="374"/>
      <c r="CU606" s="374"/>
      <c r="CV606" s="374"/>
      <c r="CW606" s="374"/>
      <c r="CX606" s="374"/>
      <c r="CY606" s="374"/>
      <c r="CZ606" s="374"/>
    </row>
    <row r="607" s="378" customFormat="true" ht="25.15" customHeight="true" x14ac:dyDescent="0.2">
      <c r="C607" s="1076" t="s">
        <v>418</v>
      </c>
      <c r="D607" s="1075"/>
      <c r="E607" s="754">
        <v>3.3717295550155734E-3</v>
      </c>
      <c r="F607" s="636"/>
      <c r="G607" s="636"/>
      <c r="H607" s="1074"/>
      <c r="I607" s="1075"/>
      <c r="J607" s="652"/>
      <c r="K607" s="636"/>
      <c r="L607" s="636"/>
      <c r="M607" s="1074"/>
      <c r="N607" s="1075"/>
      <c r="O607" s="636"/>
      <c r="P607" s="636"/>
      <c r="Q607" s="636"/>
      <c r="AC607" s="371"/>
      <c r="AD607" s="371"/>
      <c r="AE607" s="371"/>
      <c r="AF607" s="371"/>
      <c r="AG607" s="371"/>
      <c r="AH607" s="371"/>
      <c r="AI607" s="371"/>
      <c r="AJ607" s="371"/>
      <c r="AK607" s="371"/>
      <c r="AL607" s="371"/>
      <c r="AM607" s="371"/>
      <c r="AN607" s="371"/>
      <c r="AO607" s="371"/>
      <c r="AP607" s="371"/>
      <c r="AQ607" s="371"/>
      <c r="AR607" s="371"/>
      <c r="AS607" s="371"/>
      <c r="AT607" s="371"/>
      <c r="AU607" s="371"/>
      <c r="AV607" s="371"/>
      <c r="AW607" s="371"/>
      <c r="AX607" s="371"/>
      <c r="AY607" s="371"/>
      <c r="AZ607" s="371"/>
      <c r="BA607" s="374"/>
      <c r="BB607" s="450"/>
      <c r="BC607" s="374"/>
      <c r="BD607" s="374"/>
      <c r="BE607" s="374"/>
      <c r="BF607" s="374"/>
      <c r="BG607" s="374"/>
      <c r="BH607" s="374"/>
      <c r="BI607" s="374"/>
      <c r="BJ607" s="374"/>
      <c r="BK607" s="374"/>
      <c r="BL607" s="374"/>
      <c r="BM607" s="374"/>
      <c r="BN607" s="374"/>
      <c r="BO607" s="374"/>
      <c r="BP607" s="374"/>
      <c r="BQ607" s="374"/>
      <c r="BR607" s="374"/>
      <c r="BS607" s="374"/>
      <c r="BT607" s="374"/>
      <c r="BU607" s="374"/>
      <c r="BV607" s="374"/>
      <c r="BW607" s="374"/>
      <c r="BX607" s="374"/>
      <c r="BY607" s="374"/>
      <c r="BZ607" s="374"/>
      <c r="CA607" s="374"/>
      <c r="CB607" s="374"/>
      <c r="CC607" s="374"/>
      <c r="CD607" s="374"/>
      <c r="CE607" s="374"/>
      <c r="CF607" s="374"/>
      <c r="CG607" s="374"/>
      <c r="CH607" s="374"/>
      <c r="CI607" s="374"/>
      <c r="CJ607" s="374"/>
      <c r="CK607" s="374"/>
      <c r="CL607" s="374"/>
      <c r="CM607" s="374"/>
      <c r="CN607" s="374"/>
      <c r="CO607" s="374"/>
      <c r="CP607" s="374"/>
      <c r="CQ607" s="374"/>
      <c r="CR607" s="374"/>
      <c r="CS607" s="374"/>
      <c r="CT607" s="374"/>
      <c r="CU607" s="374"/>
      <c r="CV607" s="374"/>
      <c r="CW607" s="374"/>
      <c r="CX607" s="374"/>
      <c r="CY607" s="374"/>
      <c r="CZ607" s="374"/>
    </row>
    <row r="608" s="378" customFormat="true" ht="25.15" customHeight="true" x14ac:dyDescent="0.2">
      <c r="C608" s="1074"/>
      <c r="D608" s="1075"/>
      <c r="E608" s="652"/>
      <c r="F608" s="636"/>
      <c r="G608" s="636"/>
      <c r="H608" s="1074"/>
      <c r="I608" s="1075"/>
      <c r="J608" s="636"/>
      <c r="K608" s="636"/>
      <c r="L608" s="636"/>
      <c r="M608" s="1074"/>
      <c r="N608" s="1075"/>
      <c r="O608" s="636"/>
      <c r="P608" s="636"/>
      <c r="Q608" s="636"/>
      <c r="AC608" s="371"/>
      <c r="AD608" s="371"/>
      <c r="AE608" s="371"/>
      <c r="AF608" s="371"/>
      <c r="AG608" s="371"/>
      <c r="AH608" s="371"/>
      <c r="AI608" s="371"/>
      <c r="AJ608" s="371"/>
      <c r="AK608" s="371"/>
      <c r="AL608" s="371"/>
      <c r="AM608" s="371"/>
      <c r="AN608" s="371"/>
      <c r="AO608" s="371"/>
      <c r="AP608" s="371"/>
      <c r="AQ608" s="371"/>
      <c r="AR608" s="371"/>
      <c r="AS608" s="371"/>
      <c r="AT608" s="371"/>
      <c r="AU608" s="371"/>
      <c r="AV608" s="371"/>
      <c r="AW608" s="371"/>
      <c r="AX608" s="371"/>
      <c r="AY608" s="371"/>
      <c r="AZ608" s="371"/>
      <c r="BA608" s="374"/>
      <c r="BB608" s="450"/>
      <c r="BC608" s="374"/>
      <c r="BD608" s="374"/>
      <c r="BE608" s="374"/>
      <c r="BF608" s="374"/>
      <c r="BG608" s="374"/>
      <c r="BH608" s="374"/>
      <c r="BI608" s="374"/>
      <c r="BJ608" s="374"/>
      <c r="BK608" s="374"/>
      <c r="BL608" s="374"/>
      <c r="BM608" s="374"/>
      <c r="BN608" s="374"/>
      <c r="BO608" s="374"/>
      <c r="BP608" s="374"/>
      <c r="BQ608" s="374"/>
      <c r="BR608" s="374"/>
      <c r="BS608" s="374"/>
      <c r="BT608" s="374"/>
      <c r="BU608" s="374"/>
      <c r="BV608" s="374"/>
      <c r="BW608" s="374"/>
      <c r="BX608" s="374"/>
      <c r="BY608" s="374"/>
      <c r="BZ608" s="374"/>
      <c r="CA608" s="374"/>
      <c r="CB608" s="374"/>
      <c r="CC608" s="374"/>
      <c r="CD608" s="374"/>
      <c r="CE608" s="374"/>
      <c r="CF608" s="374"/>
      <c r="CG608" s="374"/>
      <c r="CH608" s="374"/>
      <c r="CI608" s="374"/>
      <c r="CJ608" s="374"/>
      <c r="CK608" s="374"/>
      <c r="CL608" s="374"/>
      <c r="CM608" s="374"/>
      <c r="CN608" s="374"/>
      <c r="CO608" s="374"/>
      <c r="CP608" s="374"/>
      <c r="CQ608" s="374"/>
      <c r="CR608" s="374"/>
      <c r="CS608" s="374"/>
      <c r="CT608" s="374"/>
      <c r="CU608" s="374"/>
      <c r="CV608" s="374"/>
      <c r="CW608" s="374"/>
      <c r="CX608" s="374"/>
      <c r="CY608" s="374"/>
      <c r="CZ608" s="374"/>
    </row>
    <row r="609" s="378" customFormat="true" ht="25.15" customHeight="true" x14ac:dyDescent="0.2">
      <c r="C609" s="1074"/>
      <c r="D609" s="1075"/>
      <c r="E609" s="636"/>
      <c r="F609" s="636"/>
      <c r="G609" s="636"/>
      <c r="H609" s="1074"/>
      <c r="I609" s="1075"/>
      <c r="J609" s="636"/>
      <c r="K609" s="636"/>
      <c r="L609" s="636"/>
      <c r="M609" s="1074"/>
      <c r="N609" s="1075"/>
      <c r="O609" s="636"/>
      <c r="P609" s="636"/>
      <c r="Q609" s="636"/>
      <c r="AC609" s="371"/>
      <c r="AD609" s="371"/>
      <c r="AE609" s="371"/>
      <c r="AF609" s="371"/>
      <c r="AG609" s="371"/>
      <c r="AH609" s="371"/>
      <c r="AI609" s="371"/>
      <c r="AJ609" s="371"/>
      <c r="AK609" s="371"/>
      <c r="AL609" s="371"/>
      <c r="AM609" s="371"/>
      <c r="AN609" s="371"/>
      <c r="AO609" s="371"/>
      <c r="AP609" s="371"/>
      <c r="AQ609" s="371"/>
      <c r="AR609" s="371"/>
      <c r="AS609" s="371"/>
      <c r="AT609" s="371"/>
      <c r="AU609" s="371"/>
      <c r="AV609" s="371"/>
      <c r="AW609" s="371"/>
      <c r="AX609" s="371"/>
      <c r="AY609" s="371"/>
      <c r="AZ609" s="371"/>
      <c r="BA609" s="374"/>
      <c r="BB609" s="450"/>
      <c r="BC609" s="374"/>
      <c r="BD609" s="374"/>
      <c r="BE609" s="374"/>
      <c r="BF609" s="374"/>
      <c r="BG609" s="374"/>
      <c r="BH609" s="374"/>
      <c r="BI609" s="374"/>
      <c r="BJ609" s="374"/>
      <c r="BK609" s="374"/>
      <c r="BL609" s="374"/>
      <c r="BM609" s="374"/>
      <c r="BN609" s="374"/>
      <c r="BO609" s="374"/>
      <c r="BP609" s="374"/>
      <c r="BQ609" s="374"/>
      <c r="BR609" s="374"/>
      <c r="BS609" s="374"/>
      <c r="BT609" s="374"/>
      <c r="BU609" s="374"/>
      <c r="BV609" s="374"/>
      <c r="BW609" s="374"/>
      <c r="BX609" s="374"/>
      <c r="BY609" s="374"/>
      <c r="BZ609" s="374"/>
      <c r="CA609" s="374"/>
      <c r="CB609" s="374"/>
      <c r="CC609" s="374"/>
      <c r="CD609" s="374"/>
      <c r="CE609" s="374"/>
      <c r="CF609" s="374"/>
      <c r="CG609" s="374"/>
      <c r="CH609" s="374"/>
      <c r="CI609" s="374"/>
      <c r="CJ609" s="374"/>
      <c r="CK609" s="374"/>
      <c r="CL609" s="374"/>
      <c r="CM609" s="374"/>
      <c r="CN609" s="374"/>
      <c r="CO609" s="374"/>
      <c r="CP609" s="374"/>
      <c r="CQ609" s="374"/>
      <c r="CR609" s="374"/>
      <c r="CS609" s="374"/>
      <c r="CT609" s="374"/>
      <c r="CU609" s="374"/>
      <c r="CV609" s="374"/>
      <c r="CW609" s="374"/>
      <c r="CX609" s="374"/>
      <c r="CY609" s="374"/>
      <c r="CZ609" s="374"/>
    </row>
    <row r="610" s="378" customFormat="true" ht="25.15" customHeight="true" x14ac:dyDescent="0.2">
      <c r="C610" s="1077" t="s">
        <v>237</v>
      </c>
      <c r="D610" s="1075"/>
      <c r="E610" s="1075"/>
      <c r="F610" s="636"/>
      <c r="G610" s="636"/>
      <c r="H610" s="1074"/>
      <c r="I610" s="1075"/>
      <c r="J610" s="636"/>
      <c r="K610" s="636"/>
      <c r="L610" s="636"/>
      <c r="M610" s="1074"/>
      <c r="N610" s="1075"/>
      <c r="O610" s="636"/>
      <c r="P610" s="636"/>
      <c r="Q610" s="636"/>
      <c r="AC610" s="371"/>
      <c r="AD610" s="371"/>
      <c r="AE610" s="371"/>
      <c r="AF610" s="371"/>
      <c r="AG610" s="371"/>
      <c r="AH610" s="371"/>
      <c r="AI610" s="371"/>
      <c r="AJ610" s="371"/>
      <c r="AK610" s="371"/>
      <c r="AL610" s="371"/>
      <c r="AM610" s="371"/>
      <c r="AN610" s="371"/>
      <c r="AO610" s="371"/>
      <c r="AP610" s="371"/>
      <c r="AQ610" s="371"/>
      <c r="AR610" s="371"/>
      <c r="AS610" s="371"/>
      <c r="AT610" s="371"/>
      <c r="AU610" s="371"/>
      <c r="AV610" s="371"/>
      <c r="AW610" s="371"/>
      <c r="AX610" s="371"/>
      <c r="AY610" s="371"/>
      <c r="AZ610" s="371"/>
      <c r="BA610" s="374"/>
      <c r="BB610" s="450"/>
      <c r="BC610" s="374"/>
      <c r="BD610" s="374"/>
      <c r="BE610" s="374"/>
      <c r="BF610" s="374"/>
      <c r="BG610" s="374"/>
      <c r="BH610" s="374"/>
      <c r="BI610" s="374"/>
      <c r="BJ610" s="374"/>
      <c r="BK610" s="374"/>
      <c r="BL610" s="374"/>
      <c r="BM610" s="374"/>
      <c r="BN610" s="374"/>
      <c r="BO610" s="374"/>
      <c r="BP610" s="374"/>
      <c r="BQ610" s="374"/>
      <c r="BR610" s="374"/>
      <c r="BS610" s="374"/>
      <c r="BT610" s="374"/>
      <c r="BU610" s="374"/>
      <c r="BV610" s="374"/>
      <c r="BW610" s="374"/>
      <c r="BX610" s="374"/>
      <c r="BY610" s="374"/>
      <c r="BZ610" s="374"/>
      <c r="CA610" s="374"/>
      <c r="CB610" s="374"/>
      <c r="CC610" s="374"/>
      <c r="CD610" s="374"/>
      <c r="CE610" s="374"/>
      <c r="CF610" s="374"/>
      <c r="CG610" s="374"/>
      <c r="CH610" s="374"/>
      <c r="CI610" s="374"/>
      <c r="CJ610" s="374"/>
      <c r="CK610" s="374"/>
      <c r="CL610" s="374"/>
      <c r="CM610" s="374"/>
      <c r="CN610" s="374"/>
      <c r="CO610" s="374"/>
      <c r="CP610" s="374"/>
      <c r="CQ610" s="374"/>
      <c r="CR610" s="374"/>
      <c r="CS610" s="374"/>
      <c r="CT610" s="374"/>
      <c r="CU610" s="374"/>
      <c r="CV610" s="374"/>
      <c r="CW610" s="374"/>
      <c r="CX610" s="374"/>
      <c r="CY610" s="374"/>
      <c r="CZ610" s="374"/>
    </row>
    <row r="611" s="378" customFormat="true" ht="25.15" customHeight="true" x14ac:dyDescent="0.2">
      <c r="C611" s="1078" t="s">
        <v>204</v>
      </c>
      <c r="D611" s="1075"/>
      <c r="E611" s="775" t="s">
        <v>205</v>
      </c>
      <c r="F611" s="636"/>
      <c r="G611" s="636"/>
      <c r="H611" s="1074"/>
      <c r="I611" s="1075"/>
      <c r="J611" s="636"/>
      <c r="K611" s="636"/>
      <c r="L611" s="636"/>
      <c r="M611" s="1074"/>
      <c r="N611" s="1075"/>
      <c r="O611" s="636"/>
      <c r="P611" s="636"/>
      <c r="Q611" s="636"/>
      <c r="AC611" s="371"/>
      <c r="AD611" s="371"/>
      <c r="AE611" s="371"/>
      <c r="AF611" s="371"/>
      <c r="AG611" s="371"/>
      <c r="AH611" s="371"/>
      <c r="AI611" s="371"/>
      <c r="AJ611" s="371"/>
      <c r="AK611" s="371"/>
      <c r="AL611" s="371"/>
      <c r="AM611" s="371"/>
      <c r="AN611" s="371"/>
      <c r="AO611" s="371"/>
      <c r="AP611" s="371"/>
      <c r="AQ611" s="371"/>
      <c r="AR611" s="371"/>
      <c r="AS611" s="371"/>
      <c r="AT611" s="371"/>
      <c r="AU611" s="371"/>
      <c r="AV611" s="371"/>
      <c r="AW611" s="371"/>
      <c r="AX611" s="371"/>
      <c r="AY611" s="371"/>
      <c r="AZ611" s="371"/>
      <c r="BA611" s="374"/>
      <c r="BB611" s="450"/>
      <c r="BC611" s="374"/>
      <c r="BD611" s="374"/>
      <c r="BE611" s="374"/>
      <c r="BF611" s="374"/>
      <c r="BG611" s="374"/>
      <c r="BH611" s="374"/>
      <c r="BI611" s="374"/>
      <c r="BJ611" s="374"/>
      <c r="BK611" s="374"/>
      <c r="BL611" s="374"/>
      <c r="BM611" s="374"/>
      <c r="BN611" s="374"/>
      <c r="BO611" s="374"/>
      <c r="BP611" s="374"/>
      <c r="BQ611" s="374"/>
      <c r="BR611" s="374"/>
      <c r="BS611" s="374"/>
      <c r="BT611" s="374"/>
      <c r="BU611" s="374"/>
      <c r="BV611" s="374"/>
      <c r="BW611" s="374"/>
      <c r="BX611" s="374"/>
      <c r="BY611" s="374"/>
      <c r="BZ611" s="374"/>
      <c r="CA611" s="374"/>
      <c r="CB611" s="374"/>
      <c r="CC611" s="374"/>
      <c r="CD611" s="374"/>
      <c r="CE611" s="374"/>
      <c r="CF611" s="374"/>
      <c r="CG611" s="374"/>
      <c r="CH611" s="374"/>
      <c r="CI611" s="374"/>
      <c r="CJ611" s="374"/>
      <c r="CK611" s="374"/>
      <c r="CL611" s="374"/>
      <c r="CM611" s="374"/>
      <c r="CN611" s="374"/>
      <c r="CO611" s="374"/>
      <c r="CP611" s="374"/>
      <c r="CQ611" s="374"/>
      <c r="CR611" s="374"/>
      <c r="CS611" s="374"/>
      <c r="CT611" s="374"/>
      <c r="CU611" s="374"/>
      <c r="CV611" s="374"/>
      <c r="CW611" s="374"/>
      <c r="CX611" s="374"/>
      <c r="CY611" s="374"/>
      <c r="CZ611" s="374"/>
    </row>
    <row r="612" s="378" customFormat="true" ht="25.15" customHeight="true" x14ac:dyDescent="0.2">
      <c r="C612" s="1076" t="s">
        <v>205</v>
      </c>
      <c r="D612" s="1075"/>
      <c r="E612" s="776">
        <v>1.0000000000000002</v>
      </c>
      <c r="F612" s="636"/>
      <c r="G612" s="636"/>
      <c r="H612" s="1074"/>
      <c r="I612" s="1075"/>
      <c r="J612" s="636"/>
      <c r="K612" s="636"/>
      <c r="L612" s="636"/>
      <c r="M612" s="1074"/>
      <c r="N612" s="1075"/>
      <c r="O612" s="636"/>
      <c r="P612" s="636"/>
      <c r="Q612" s="636"/>
      <c r="AC612" s="371"/>
      <c r="AD612" s="371"/>
      <c r="AE612" s="371"/>
      <c r="AF612" s="371"/>
      <c r="AG612" s="371"/>
      <c r="AH612" s="371"/>
      <c r="AI612" s="371"/>
      <c r="AJ612" s="371"/>
      <c r="AK612" s="371"/>
      <c r="AL612" s="371"/>
      <c r="AM612" s="371"/>
      <c r="AN612" s="371"/>
      <c r="AO612" s="371"/>
      <c r="AP612" s="371"/>
      <c r="AQ612" s="371"/>
      <c r="AR612" s="371"/>
      <c r="AS612" s="371"/>
      <c r="AT612" s="371"/>
      <c r="AU612" s="371"/>
      <c r="AV612" s="371"/>
      <c r="AW612" s="371"/>
      <c r="AX612" s="371"/>
      <c r="AY612" s="371"/>
      <c r="AZ612" s="371"/>
      <c r="BA612" s="374"/>
      <c r="BB612" s="450"/>
      <c r="BC612" s="374"/>
      <c r="BD612" s="374"/>
      <c r="BE612" s="374"/>
      <c r="BF612" s="374"/>
      <c r="BG612" s="374"/>
      <c r="BH612" s="374"/>
      <c r="BI612" s="374"/>
      <c r="BJ612" s="374"/>
      <c r="BK612" s="374"/>
      <c r="BL612" s="374"/>
      <c r="BM612" s="374"/>
      <c r="BN612" s="374"/>
      <c r="BO612" s="374"/>
      <c r="BP612" s="374"/>
      <c r="BQ612" s="374"/>
      <c r="BR612" s="374"/>
      <c r="BS612" s="374"/>
      <c r="BT612" s="374"/>
      <c r="BU612" s="374"/>
      <c r="BV612" s="374"/>
      <c r="BW612" s="374"/>
      <c r="BX612" s="374"/>
      <c r="BY612" s="374"/>
      <c r="BZ612" s="374"/>
      <c r="CA612" s="374"/>
      <c r="CB612" s="374"/>
      <c r="CC612" s="374"/>
      <c r="CD612" s="374"/>
      <c r="CE612" s="374"/>
      <c r="CF612" s="374"/>
      <c r="CG612" s="374"/>
      <c r="CH612" s="374"/>
      <c r="CI612" s="374"/>
      <c r="CJ612" s="374"/>
      <c r="CK612" s="374"/>
      <c r="CL612" s="374"/>
      <c r="CM612" s="374"/>
      <c r="CN612" s="374"/>
      <c r="CO612" s="374"/>
      <c r="CP612" s="374"/>
      <c r="CQ612" s="374"/>
      <c r="CR612" s="374"/>
      <c r="CS612" s="374"/>
      <c r="CT612" s="374"/>
      <c r="CU612" s="374"/>
      <c r="CV612" s="374"/>
      <c r="CW612" s="374"/>
      <c r="CX612" s="374"/>
      <c r="CY612" s="374"/>
      <c r="CZ612" s="374"/>
    </row>
    <row r="613" s="378" customFormat="true" ht="25.15" customHeight="true" x14ac:dyDescent="0.2">
      <c r="C613" s="1074"/>
      <c r="D613" s="1075"/>
      <c r="E613" s="652"/>
      <c r="F613" s="636"/>
      <c r="G613" s="636"/>
      <c r="H613" s="1074"/>
      <c r="I613" s="1075"/>
      <c r="J613" s="636"/>
      <c r="K613" s="636"/>
      <c r="L613" s="636"/>
      <c r="M613" s="1074"/>
      <c r="N613" s="1075"/>
      <c r="O613" s="636"/>
      <c r="P613" s="636"/>
      <c r="Q613" s="636"/>
      <c r="AC613" s="371"/>
      <c r="AD613" s="371"/>
      <c r="AE613" s="371"/>
      <c r="AF613" s="371"/>
      <c r="AG613" s="371"/>
      <c r="AH613" s="371"/>
      <c r="AI613" s="371"/>
      <c r="AJ613" s="371"/>
      <c r="AK613" s="371"/>
      <c r="AL613" s="371"/>
      <c r="AM613" s="371"/>
      <c r="AN613" s="371"/>
      <c r="AO613" s="371"/>
      <c r="AP613" s="371"/>
      <c r="AQ613" s="371"/>
      <c r="AR613" s="371"/>
      <c r="AS613" s="371"/>
      <c r="AT613" s="371"/>
      <c r="AU613" s="371"/>
      <c r="AV613" s="371"/>
      <c r="AW613" s="371"/>
      <c r="AX613" s="371"/>
      <c r="AY613" s="371"/>
      <c r="AZ613" s="371"/>
      <c r="BA613" s="374"/>
      <c r="BB613" s="450"/>
      <c r="BC613" s="374"/>
      <c r="BD613" s="374"/>
      <c r="BE613" s="374"/>
      <c r="BF613" s="374"/>
      <c r="BG613" s="374"/>
      <c r="BH613" s="374"/>
      <c r="BI613" s="374"/>
      <c r="BJ613" s="374"/>
      <c r="BK613" s="374"/>
      <c r="BL613" s="374"/>
      <c r="BM613" s="374"/>
      <c r="BN613" s="374"/>
      <c r="BO613" s="374"/>
      <c r="BP613" s="374"/>
      <c r="BQ613" s="374"/>
      <c r="BR613" s="374"/>
      <c r="BS613" s="374"/>
      <c r="BT613" s="374"/>
      <c r="BU613" s="374"/>
      <c r="BV613" s="374"/>
      <c r="BW613" s="374"/>
      <c r="BX613" s="374"/>
      <c r="BY613" s="374"/>
      <c r="BZ613" s="374"/>
      <c r="CA613" s="374"/>
      <c r="CB613" s="374"/>
      <c r="CC613" s="374"/>
      <c r="CD613" s="374"/>
      <c r="CE613" s="374"/>
      <c r="CF613" s="374"/>
      <c r="CG613" s="374"/>
      <c r="CH613" s="374"/>
      <c r="CI613" s="374"/>
      <c r="CJ613" s="374"/>
      <c r="CK613" s="374"/>
      <c r="CL613" s="374"/>
      <c r="CM613" s="374"/>
      <c r="CN613" s="374"/>
      <c r="CO613" s="374"/>
      <c r="CP613" s="374"/>
      <c r="CQ613" s="374"/>
      <c r="CR613" s="374"/>
      <c r="CS613" s="374"/>
      <c r="CT613" s="374"/>
      <c r="CU613" s="374"/>
      <c r="CV613" s="374"/>
      <c r="CW613" s="374"/>
      <c r="CX613" s="374"/>
      <c r="CY613" s="374"/>
      <c r="CZ613" s="374"/>
    </row>
    <row r="614" s="378" customFormat="true" ht="25.15" customHeight="true" x14ac:dyDescent="0.2">
      <c r="C614" s="1074"/>
      <c r="D614" s="1075"/>
      <c r="E614" s="636"/>
      <c r="F614" s="636"/>
      <c r="G614" s="636"/>
      <c r="H614" s="1074"/>
      <c r="I614" s="1075"/>
      <c r="J614" s="636"/>
      <c r="K614" s="636"/>
      <c r="L614" s="636"/>
      <c r="M614" s="1074"/>
      <c r="N614" s="1075"/>
      <c r="O614" s="636"/>
      <c r="P614" s="636"/>
      <c r="Q614" s="636"/>
      <c r="AC614" s="371"/>
      <c r="AD614" s="371"/>
      <c r="AE614" s="371"/>
      <c r="AF614" s="371"/>
      <c r="AG614" s="371"/>
      <c r="AH614" s="371"/>
      <c r="AI614" s="371"/>
      <c r="AJ614" s="371"/>
      <c r="AK614" s="371"/>
      <c r="AL614" s="371"/>
      <c r="AM614" s="371"/>
      <c r="AN614" s="371"/>
      <c r="AO614" s="371"/>
      <c r="AP614" s="371"/>
      <c r="AQ614" s="371"/>
      <c r="AR614" s="371"/>
      <c r="AS614" s="371"/>
      <c r="AT614" s="371"/>
      <c r="AU614" s="371"/>
      <c r="AV614" s="371"/>
      <c r="AW614" s="371"/>
      <c r="AX614" s="371"/>
      <c r="AY614" s="371"/>
      <c r="AZ614" s="371"/>
      <c r="BA614" s="374"/>
      <c r="BB614" s="450"/>
      <c r="BC614" s="374"/>
      <c r="BD614" s="374"/>
      <c r="BE614" s="374"/>
      <c r="BF614" s="374"/>
      <c r="BG614" s="374"/>
      <c r="BH614" s="374"/>
      <c r="BI614" s="374"/>
      <c r="BJ614" s="374"/>
      <c r="BK614" s="374"/>
      <c r="BL614" s="374"/>
      <c r="BM614" s="374"/>
      <c r="BN614" s="374"/>
      <c r="BO614" s="374"/>
      <c r="BP614" s="374"/>
      <c r="BQ614" s="374"/>
      <c r="BR614" s="374"/>
      <c r="BS614" s="374"/>
      <c r="BT614" s="374"/>
      <c r="BU614" s="374"/>
      <c r="BV614" s="374"/>
      <c r="BW614" s="374"/>
      <c r="BX614" s="374"/>
      <c r="BY614" s="374"/>
      <c r="BZ614" s="374"/>
      <c r="CA614" s="374"/>
      <c r="CB614" s="374"/>
      <c r="CC614" s="374"/>
      <c r="CD614" s="374"/>
      <c r="CE614" s="374"/>
      <c r="CF614" s="374"/>
      <c r="CG614" s="374"/>
      <c r="CH614" s="374"/>
      <c r="CI614" s="374"/>
      <c r="CJ614" s="374"/>
      <c r="CK614" s="374"/>
      <c r="CL614" s="374"/>
      <c r="CM614" s="374"/>
      <c r="CN614" s="374"/>
      <c r="CO614" s="374"/>
      <c r="CP614" s="374"/>
      <c r="CQ614" s="374"/>
      <c r="CR614" s="374"/>
      <c r="CS614" s="374"/>
      <c r="CT614" s="374"/>
      <c r="CU614" s="374"/>
      <c r="CV614" s="374"/>
      <c r="CW614" s="374"/>
      <c r="CX614" s="374"/>
      <c r="CY614" s="374"/>
      <c r="CZ614" s="374"/>
    </row>
    <row r="615" s="378" customFormat="true" ht="25.15" customHeight="true" x14ac:dyDescent="0.2">
      <c r="C615" s="1074"/>
      <c r="D615" s="1075"/>
      <c r="E615" s="636"/>
      <c r="F615" s="636"/>
      <c r="G615" s="636"/>
      <c r="H615" s="1074"/>
      <c r="I615" s="1075"/>
      <c r="J615" s="636"/>
      <c r="K615" s="636"/>
      <c r="L615" s="636"/>
      <c r="M615" s="1074"/>
      <c r="N615" s="1075"/>
      <c r="O615" s="636"/>
      <c r="P615" s="636"/>
      <c r="Q615" s="636"/>
      <c r="AC615" s="371"/>
      <c r="AD615" s="371"/>
      <c r="AE615" s="371"/>
      <c r="AF615" s="371"/>
      <c r="AG615" s="371"/>
      <c r="AH615" s="371"/>
      <c r="AI615" s="371"/>
      <c r="AJ615" s="371"/>
      <c r="AK615" s="371"/>
      <c r="AL615" s="371"/>
      <c r="AM615" s="371"/>
      <c r="AN615" s="371"/>
      <c r="AO615" s="371"/>
      <c r="AP615" s="371"/>
      <c r="AQ615" s="371"/>
      <c r="AR615" s="371"/>
      <c r="AS615" s="371"/>
      <c r="AT615" s="371"/>
      <c r="AU615" s="371"/>
      <c r="AV615" s="371"/>
      <c r="AW615" s="371"/>
      <c r="AX615" s="371"/>
      <c r="AY615" s="371"/>
      <c r="AZ615" s="371"/>
      <c r="BA615" s="374"/>
      <c r="BB615" s="450"/>
      <c r="BC615" s="374"/>
      <c r="BD615" s="374"/>
      <c r="BE615" s="374"/>
      <c r="BF615" s="374"/>
      <c r="BG615" s="374"/>
      <c r="BH615" s="374"/>
      <c r="BI615" s="374"/>
      <c r="BJ615" s="374"/>
      <c r="BK615" s="374"/>
      <c r="BL615" s="374"/>
      <c r="BM615" s="374"/>
      <c r="BN615" s="374"/>
      <c r="BO615" s="374"/>
      <c r="BP615" s="374"/>
      <c r="BQ615" s="374"/>
      <c r="BR615" s="374"/>
      <c r="BS615" s="374"/>
      <c r="BT615" s="374"/>
      <c r="BU615" s="374"/>
      <c r="BV615" s="374"/>
      <c r="BW615" s="374"/>
      <c r="BX615" s="374"/>
      <c r="BY615" s="374"/>
      <c r="BZ615" s="374"/>
      <c r="CA615" s="374"/>
      <c r="CB615" s="374"/>
      <c r="CC615" s="374"/>
      <c r="CD615" s="374"/>
      <c r="CE615" s="374"/>
      <c r="CF615" s="374"/>
      <c r="CG615" s="374"/>
      <c r="CH615" s="374"/>
      <c r="CI615" s="374"/>
      <c r="CJ615" s="374"/>
      <c r="CK615" s="374"/>
      <c r="CL615" s="374"/>
      <c r="CM615" s="374"/>
      <c r="CN615" s="374"/>
      <c r="CO615" s="374"/>
      <c r="CP615" s="374"/>
      <c r="CQ615" s="374"/>
      <c r="CR615" s="374"/>
      <c r="CS615" s="374"/>
      <c r="CT615" s="374"/>
      <c r="CU615" s="374"/>
      <c r="CV615" s="374"/>
      <c r="CW615" s="374"/>
      <c r="CX615" s="374"/>
      <c r="CY615" s="374"/>
      <c r="CZ615" s="374"/>
    </row>
    <row r="616" s="378" customFormat="true" ht="25.15" customHeight="true" x14ac:dyDescent="0.2">
      <c r="C616" s="1074"/>
      <c r="D616" s="1075"/>
      <c r="E616" s="636"/>
      <c r="F616" s="636"/>
      <c r="G616" s="636"/>
      <c r="H616" s="1074"/>
      <c r="I616" s="1075"/>
      <c r="J616" s="636"/>
      <c r="K616" s="636"/>
      <c r="L616" s="636"/>
      <c r="M616" s="1074"/>
      <c r="N616" s="1075"/>
      <c r="O616" s="636"/>
      <c r="P616" s="636"/>
      <c r="Q616" s="636"/>
      <c r="AC616" s="371"/>
      <c r="AD616" s="371"/>
      <c r="AE616" s="371"/>
      <c r="AF616" s="371"/>
      <c r="AG616" s="371"/>
      <c r="AH616" s="371"/>
      <c r="AI616" s="371"/>
      <c r="AJ616" s="371"/>
      <c r="AK616" s="371"/>
      <c r="AL616" s="371"/>
      <c r="AM616" s="371"/>
      <c r="AN616" s="371"/>
      <c r="AO616" s="371"/>
      <c r="AP616" s="371"/>
      <c r="AQ616" s="371"/>
      <c r="AR616" s="371"/>
      <c r="AS616" s="371"/>
      <c r="AT616" s="371"/>
      <c r="AU616" s="371"/>
      <c r="AV616" s="371"/>
      <c r="AW616" s="371"/>
      <c r="AX616" s="371"/>
      <c r="AY616" s="371"/>
      <c r="AZ616" s="371"/>
      <c r="BA616" s="374"/>
      <c r="BB616" s="450"/>
      <c r="BC616" s="374"/>
      <c r="BD616" s="374"/>
      <c r="BE616" s="374"/>
      <c r="BF616" s="374"/>
      <c r="BG616" s="374"/>
      <c r="BH616" s="374"/>
      <c r="BI616" s="374"/>
      <c r="BJ616" s="374"/>
      <c r="BK616" s="374"/>
      <c r="BL616" s="374"/>
      <c r="BM616" s="374"/>
      <c r="BN616" s="374"/>
      <c r="BO616" s="374"/>
      <c r="BP616" s="374"/>
      <c r="BQ616" s="374"/>
      <c r="BR616" s="374"/>
      <c r="BS616" s="374"/>
      <c r="BT616" s="374"/>
      <c r="BU616" s="374"/>
      <c r="BV616" s="374"/>
      <c r="BW616" s="374"/>
      <c r="BX616" s="374"/>
      <c r="BY616" s="374"/>
      <c r="BZ616" s="374"/>
      <c r="CA616" s="374"/>
      <c r="CB616" s="374"/>
      <c r="CC616" s="374"/>
      <c r="CD616" s="374"/>
      <c r="CE616" s="374"/>
      <c r="CF616" s="374"/>
      <c r="CG616" s="374"/>
      <c r="CH616" s="374"/>
      <c r="CI616" s="374"/>
      <c r="CJ616" s="374"/>
      <c r="CK616" s="374"/>
      <c r="CL616" s="374"/>
      <c r="CM616" s="374"/>
      <c r="CN616" s="374"/>
      <c r="CO616" s="374"/>
      <c r="CP616" s="374"/>
      <c r="CQ616" s="374"/>
      <c r="CR616" s="374"/>
      <c r="CS616" s="374"/>
      <c r="CT616" s="374"/>
      <c r="CU616" s="374"/>
      <c r="CV616" s="374"/>
      <c r="CW616" s="374"/>
      <c r="CX616" s="374"/>
      <c r="CY616" s="374"/>
      <c r="CZ616" s="374"/>
    </row>
    <row r="617" s="378" customFormat="true" ht="25.15" customHeight="true" x14ac:dyDescent="0.2">
      <c r="C617" s="1074"/>
      <c r="D617" s="1075"/>
      <c r="E617" s="636"/>
      <c r="F617" s="636"/>
      <c r="G617" s="636"/>
      <c r="H617" s="1074"/>
      <c r="I617" s="1075"/>
      <c r="J617" s="636"/>
      <c r="K617" s="636"/>
      <c r="L617" s="636"/>
      <c r="M617" s="1074"/>
      <c r="N617" s="1075"/>
      <c r="O617" s="636"/>
      <c r="P617" s="636"/>
      <c r="Q617" s="636"/>
      <c r="AC617" s="371"/>
      <c r="AD617" s="371"/>
      <c r="AE617" s="371"/>
      <c r="AF617" s="371"/>
      <c r="AG617" s="371"/>
      <c r="AH617" s="371"/>
      <c r="AI617" s="371"/>
      <c r="AJ617" s="371"/>
      <c r="AK617" s="371"/>
      <c r="AL617" s="371"/>
      <c r="AM617" s="371"/>
      <c r="AN617" s="371"/>
      <c r="AO617" s="371"/>
      <c r="AP617" s="371"/>
      <c r="AQ617" s="371"/>
      <c r="AR617" s="371"/>
      <c r="AS617" s="371"/>
      <c r="AT617" s="371"/>
      <c r="AU617" s="371"/>
      <c r="AV617" s="371"/>
      <c r="AW617" s="371"/>
      <c r="AX617" s="371"/>
      <c r="AY617" s="371"/>
      <c r="AZ617" s="371"/>
      <c r="BA617" s="374"/>
      <c r="BB617" s="450"/>
      <c r="BC617" s="374"/>
      <c r="BD617" s="374"/>
      <c r="BE617" s="374"/>
      <c r="BF617" s="374"/>
      <c r="BG617" s="374"/>
      <c r="BH617" s="374"/>
      <c r="BI617" s="374"/>
      <c r="BJ617" s="374"/>
      <c r="BK617" s="374"/>
      <c r="BL617" s="374"/>
      <c r="BM617" s="374"/>
      <c r="BN617" s="374"/>
      <c r="BO617" s="374"/>
      <c r="BP617" s="374"/>
      <c r="BQ617" s="374"/>
      <c r="BR617" s="374"/>
      <c r="BS617" s="374"/>
      <c r="BT617" s="374"/>
      <c r="BU617" s="374"/>
      <c r="BV617" s="374"/>
      <c r="BW617" s="374"/>
      <c r="BX617" s="374"/>
      <c r="BY617" s="374"/>
      <c r="BZ617" s="374"/>
      <c r="CA617" s="374"/>
      <c r="CB617" s="374"/>
      <c r="CC617" s="374"/>
      <c r="CD617" s="374"/>
      <c r="CE617" s="374"/>
      <c r="CF617" s="374"/>
      <c r="CG617" s="374"/>
      <c r="CH617" s="374"/>
      <c r="CI617" s="374"/>
      <c r="CJ617" s="374"/>
      <c r="CK617" s="374"/>
      <c r="CL617" s="374"/>
      <c r="CM617" s="374"/>
      <c r="CN617" s="374"/>
      <c r="CO617" s="374"/>
      <c r="CP617" s="374"/>
      <c r="CQ617" s="374"/>
      <c r="CR617" s="374"/>
      <c r="CS617" s="374"/>
      <c r="CT617" s="374"/>
      <c r="CU617" s="374"/>
      <c r="CV617" s="374"/>
      <c r="CW617" s="374"/>
      <c r="CX617" s="374"/>
      <c r="CY617" s="374"/>
      <c r="CZ617" s="374"/>
    </row>
    <row r="618" s="378" customFormat="true" ht="25.15" customHeight="true" x14ac:dyDescent="0.2">
      <c r="C618" s="1074"/>
      <c r="D618" s="1075"/>
      <c r="E618" s="636"/>
      <c r="F618" s="636"/>
      <c r="G618" s="636"/>
      <c r="H618" s="1074"/>
      <c r="I618" s="1075"/>
      <c r="J618" s="636"/>
      <c r="K618" s="636"/>
      <c r="L618" s="636"/>
      <c r="M618" s="1074"/>
      <c r="N618" s="1075"/>
      <c r="O618" s="636"/>
      <c r="P618" s="636"/>
      <c r="Q618" s="636"/>
      <c r="AC618" s="371"/>
      <c r="AD618" s="371"/>
      <c r="AE618" s="371"/>
      <c r="AF618" s="371"/>
      <c r="AG618" s="371"/>
      <c r="AH618" s="371"/>
      <c r="AI618" s="371"/>
      <c r="AJ618" s="371"/>
      <c r="AK618" s="371"/>
      <c r="AL618" s="371"/>
      <c r="AM618" s="371"/>
      <c r="AN618" s="371"/>
      <c r="AO618" s="371"/>
      <c r="AP618" s="371"/>
      <c r="AQ618" s="371"/>
      <c r="AR618" s="371"/>
      <c r="AS618" s="371"/>
      <c r="AT618" s="371"/>
      <c r="AU618" s="371"/>
      <c r="AV618" s="371"/>
      <c r="AW618" s="371"/>
      <c r="AX618" s="371"/>
      <c r="AY618" s="371"/>
      <c r="AZ618" s="371"/>
      <c r="BA618" s="374"/>
      <c r="BB618" s="450"/>
      <c r="BC618" s="374"/>
      <c r="BD618" s="374"/>
      <c r="BE618" s="374"/>
      <c r="BF618" s="374"/>
      <c r="BG618" s="374"/>
      <c r="BH618" s="374"/>
      <c r="BI618" s="374"/>
      <c r="BJ618" s="374"/>
      <c r="BK618" s="374"/>
      <c r="BL618" s="374"/>
      <c r="BM618" s="374"/>
      <c r="BN618" s="374"/>
      <c r="BO618" s="374"/>
      <c r="BP618" s="374"/>
      <c r="BQ618" s="374"/>
      <c r="BR618" s="374"/>
      <c r="BS618" s="374"/>
      <c r="BT618" s="374"/>
      <c r="BU618" s="374"/>
      <c r="BV618" s="374"/>
      <c r="BW618" s="374"/>
      <c r="BX618" s="374"/>
      <c r="BY618" s="374"/>
      <c r="BZ618" s="374"/>
      <c r="CA618" s="374"/>
      <c r="CB618" s="374"/>
      <c r="CC618" s="374"/>
      <c r="CD618" s="374"/>
      <c r="CE618" s="374"/>
      <c r="CF618" s="374"/>
      <c r="CG618" s="374"/>
      <c r="CH618" s="374"/>
      <c r="CI618" s="374"/>
      <c r="CJ618" s="374"/>
      <c r="CK618" s="374"/>
      <c r="CL618" s="374"/>
      <c r="CM618" s="374"/>
      <c r="CN618" s="374"/>
      <c r="CO618" s="374"/>
      <c r="CP618" s="374"/>
      <c r="CQ618" s="374"/>
      <c r="CR618" s="374"/>
      <c r="CS618" s="374"/>
      <c r="CT618" s="374"/>
      <c r="CU618" s="374"/>
      <c r="CV618" s="374"/>
      <c r="CW618" s="374"/>
      <c r="CX618" s="374"/>
      <c r="CY618" s="374"/>
      <c r="CZ618" s="374"/>
    </row>
    <row r="619" s="378" customFormat="true" ht="25.15" customHeight="true" x14ac:dyDescent="0.2">
      <c r="C619" s="1074"/>
      <c r="D619" s="1075"/>
      <c r="E619" s="636"/>
      <c r="F619" s="636"/>
      <c r="G619" s="636"/>
      <c r="H619" s="1074"/>
      <c r="I619" s="1075"/>
      <c r="J619" s="636"/>
      <c r="K619" s="636"/>
      <c r="L619" s="636"/>
      <c r="M619" s="1074"/>
      <c r="N619" s="1075"/>
      <c r="O619" s="636"/>
      <c r="P619" s="636"/>
      <c r="Q619" s="636"/>
      <c r="AC619" s="371"/>
      <c r="AD619" s="371"/>
      <c r="AE619" s="371"/>
      <c r="AF619" s="371"/>
      <c r="AG619" s="371"/>
      <c r="AH619" s="371"/>
      <c r="AI619" s="371"/>
      <c r="AJ619" s="371"/>
      <c r="AK619" s="371"/>
      <c r="AL619" s="371"/>
      <c r="AM619" s="371"/>
      <c r="AN619" s="371"/>
      <c r="AO619" s="371"/>
      <c r="AP619" s="371"/>
      <c r="AQ619" s="371"/>
      <c r="AR619" s="371"/>
      <c r="AS619" s="371"/>
      <c r="AT619" s="371"/>
      <c r="AU619" s="371"/>
      <c r="AV619" s="371"/>
      <c r="AW619" s="371"/>
      <c r="AX619" s="371"/>
      <c r="AY619" s="371"/>
      <c r="AZ619" s="371"/>
      <c r="BA619" s="374"/>
      <c r="BB619" s="450"/>
      <c r="BC619" s="374"/>
      <c r="BD619" s="374"/>
      <c r="BE619" s="374"/>
      <c r="BF619" s="374"/>
      <c r="BG619" s="374"/>
      <c r="BH619" s="374"/>
      <c r="BI619" s="374"/>
      <c r="BJ619" s="374"/>
      <c r="BK619" s="374"/>
      <c r="BL619" s="374"/>
      <c r="BM619" s="374"/>
      <c r="BN619" s="374"/>
      <c r="BO619" s="374"/>
      <c r="BP619" s="374"/>
      <c r="BQ619" s="374"/>
      <c r="BR619" s="374"/>
      <c r="BS619" s="374"/>
      <c r="BT619" s="374"/>
      <c r="BU619" s="374"/>
      <c r="BV619" s="374"/>
      <c r="BW619" s="374"/>
      <c r="BX619" s="374"/>
      <c r="BY619" s="374"/>
      <c r="BZ619" s="374"/>
      <c r="CA619" s="374"/>
      <c r="CB619" s="374"/>
      <c r="CC619" s="374"/>
      <c r="CD619" s="374"/>
      <c r="CE619" s="374"/>
      <c r="CF619" s="374"/>
      <c r="CG619" s="374"/>
      <c r="CH619" s="374"/>
      <c r="CI619" s="374"/>
      <c r="CJ619" s="374"/>
      <c r="CK619" s="374"/>
      <c r="CL619" s="374"/>
      <c r="CM619" s="374"/>
      <c r="CN619" s="374"/>
      <c r="CO619" s="374"/>
      <c r="CP619" s="374"/>
      <c r="CQ619" s="374"/>
      <c r="CR619" s="374"/>
      <c r="CS619" s="374"/>
      <c r="CT619" s="374"/>
      <c r="CU619" s="374"/>
      <c r="CV619" s="374"/>
      <c r="CW619" s="374"/>
      <c r="CX619" s="374"/>
      <c r="CY619" s="374"/>
      <c r="CZ619" s="374"/>
    </row>
    <row r="620" s="378" customFormat="true" ht="25.15" customHeight="true" x14ac:dyDescent="0.2">
      <c r="C620" s="1074"/>
      <c r="D620" s="1075"/>
      <c r="E620" s="636"/>
      <c r="F620" s="636"/>
      <c r="G620" s="636"/>
      <c r="H620" s="1074"/>
      <c r="I620" s="1075"/>
      <c r="J620" s="636"/>
      <c r="K620" s="636"/>
      <c r="L620" s="636"/>
      <c r="M620" s="1074"/>
      <c r="N620" s="1075"/>
      <c r="O620" s="636"/>
      <c r="P620" s="636"/>
      <c r="Q620" s="636"/>
      <c r="AC620" s="371"/>
      <c r="AD620" s="371"/>
      <c r="AE620" s="371"/>
      <c r="AF620" s="371"/>
      <c r="AG620" s="371"/>
      <c r="AH620" s="371"/>
      <c r="AI620" s="371"/>
      <c r="AJ620" s="371"/>
      <c r="AK620" s="371"/>
      <c r="AL620" s="371"/>
      <c r="AM620" s="371"/>
      <c r="AN620" s="371"/>
      <c r="AO620" s="371"/>
      <c r="AP620" s="371"/>
      <c r="AQ620" s="371"/>
      <c r="AR620" s="371"/>
      <c r="AS620" s="371"/>
      <c r="AT620" s="371"/>
      <c r="AU620" s="371"/>
      <c r="AV620" s="371"/>
      <c r="AW620" s="371"/>
      <c r="AX620" s="371"/>
      <c r="AY620" s="371"/>
      <c r="AZ620" s="371"/>
      <c r="BA620" s="374"/>
      <c r="BB620" s="450"/>
      <c r="BC620" s="374"/>
      <c r="BD620" s="374"/>
      <c r="BE620" s="374"/>
      <c r="BF620" s="374"/>
      <c r="BG620" s="374"/>
      <c r="BH620" s="374"/>
      <c r="BI620" s="374"/>
      <c r="BJ620" s="374"/>
      <c r="BK620" s="374"/>
      <c r="BL620" s="374"/>
      <c r="BM620" s="374"/>
      <c r="BN620" s="374"/>
      <c r="BO620" s="374"/>
      <c r="BP620" s="374"/>
      <c r="BQ620" s="374"/>
      <c r="BR620" s="374"/>
      <c r="BS620" s="374"/>
      <c r="BT620" s="374"/>
      <c r="BU620" s="374"/>
      <c r="BV620" s="374"/>
      <c r="BW620" s="374"/>
      <c r="BX620" s="374"/>
      <c r="BY620" s="374"/>
      <c r="BZ620" s="374"/>
      <c r="CA620" s="374"/>
      <c r="CB620" s="374"/>
      <c r="CC620" s="374"/>
      <c r="CD620" s="374"/>
      <c r="CE620" s="374"/>
      <c r="CF620" s="374"/>
      <c r="CG620" s="374"/>
      <c r="CH620" s="374"/>
      <c r="CI620" s="374"/>
      <c r="CJ620" s="374"/>
      <c r="CK620" s="374"/>
      <c r="CL620" s="374"/>
      <c r="CM620" s="374"/>
      <c r="CN620" s="374"/>
      <c r="CO620" s="374"/>
      <c r="CP620" s="374"/>
      <c r="CQ620" s="374"/>
      <c r="CR620" s="374"/>
      <c r="CS620" s="374"/>
      <c r="CT620" s="374"/>
      <c r="CU620" s="374"/>
      <c r="CV620" s="374"/>
      <c r="CW620" s="374"/>
      <c r="CX620" s="374"/>
      <c r="CY620" s="374"/>
      <c r="CZ620" s="374"/>
    </row>
    <row r="621" s="378" customFormat="true" ht="25.15" customHeight="true" x14ac:dyDescent="0.2">
      <c r="C621" s="1074"/>
      <c r="D621" s="1075"/>
      <c r="E621" s="636"/>
      <c r="F621" s="636"/>
      <c r="G621" s="636"/>
      <c r="H621" s="1074"/>
      <c r="I621" s="1075"/>
      <c r="J621" s="636"/>
      <c r="K621" s="636"/>
      <c r="L621" s="636"/>
      <c r="M621" s="1074"/>
      <c r="N621" s="1075"/>
      <c r="O621" s="636"/>
      <c r="P621" s="636"/>
      <c r="Q621" s="636"/>
      <c r="AC621" s="371"/>
      <c r="AD621" s="371"/>
      <c r="AE621" s="371"/>
      <c r="AF621" s="371"/>
      <c r="AG621" s="371"/>
      <c r="AH621" s="371"/>
      <c r="AI621" s="371"/>
      <c r="AJ621" s="371"/>
      <c r="AK621" s="371"/>
      <c r="AL621" s="371"/>
      <c r="AM621" s="371"/>
      <c r="AN621" s="371"/>
      <c r="AO621" s="371"/>
      <c r="AP621" s="371"/>
      <c r="AQ621" s="371"/>
      <c r="AR621" s="371"/>
      <c r="AS621" s="371"/>
      <c r="AT621" s="371"/>
      <c r="AU621" s="371"/>
      <c r="AV621" s="371"/>
      <c r="AW621" s="371"/>
      <c r="AX621" s="371"/>
      <c r="AY621" s="371"/>
      <c r="AZ621" s="371"/>
      <c r="BA621" s="374"/>
      <c r="BB621" s="450"/>
      <c r="BC621" s="374"/>
      <c r="BD621" s="374"/>
      <c r="BE621" s="374"/>
      <c r="BF621" s="374"/>
      <c r="BG621" s="374"/>
      <c r="BH621" s="374"/>
      <c r="BI621" s="374"/>
      <c r="BJ621" s="374"/>
      <c r="BK621" s="374"/>
      <c r="BL621" s="374"/>
      <c r="BM621" s="374"/>
      <c r="BN621" s="374"/>
      <c r="BO621" s="374"/>
      <c r="BP621" s="374"/>
      <c r="BQ621" s="374"/>
      <c r="BR621" s="374"/>
      <c r="BS621" s="374"/>
      <c r="BT621" s="374"/>
      <c r="BU621" s="374"/>
      <c r="BV621" s="374"/>
      <c r="BW621" s="374"/>
      <c r="BX621" s="374"/>
      <c r="BY621" s="374"/>
      <c r="BZ621" s="374"/>
      <c r="CA621" s="374"/>
      <c r="CB621" s="374"/>
      <c r="CC621" s="374"/>
      <c r="CD621" s="374"/>
      <c r="CE621" s="374"/>
      <c r="CF621" s="374"/>
      <c r="CG621" s="374"/>
      <c r="CH621" s="374"/>
      <c r="CI621" s="374"/>
      <c r="CJ621" s="374"/>
      <c r="CK621" s="374"/>
      <c r="CL621" s="374"/>
      <c r="CM621" s="374"/>
      <c r="CN621" s="374"/>
      <c r="CO621" s="374"/>
      <c r="CP621" s="374"/>
      <c r="CQ621" s="374"/>
      <c r="CR621" s="374"/>
      <c r="CS621" s="374"/>
      <c r="CT621" s="374"/>
      <c r="CU621" s="374"/>
      <c r="CV621" s="374"/>
      <c r="CW621" s="374"/>
      <c r="CX621" s="374"/>
      <c r="CY621" s="374"/>
      <c r="CZ621" s="374"/>
    </row>
    <row r="622" s="378" customFormat="true" ht="25.15" customHeight="true" x14ac:dyDescent="0.2">
      <c r="C622" s="1074"/>
      <c r="D622" s="1075"/>
      <c r="E622" s="636"/>
      <c r="F622" s="636"/>
      <c r="G622" s="636"/>
      <c r="H622" s="1074"/>
      <c r="I622" s="1075"/>
      <c r="J622" s="636"/>
      <c r="K622" s="636"/>
      <c r="L622" s="636"/>
      <c r="M622" s="1074"/>
      <c r="N622" s="1075"/>
      <c r="O622" s="636"/>
      <c r="P622" s="636"/>
      <c r="Q622" s="636"/>
      <c r="AC622" s="371"/>
      <c r="AD622" s="371"/>
      <c r="AE622" s="371"/>
      <c r="AF622" s="371"/>
      <c r="AG622" s="371"/>
      <c r="AH622" s="371"/>
      <c r="AI622" s="371"/>
      <c r="AJ622" s="371"/>
      <c r="AK622" s="371"/>
      <c r="AL622" s="371"/>
      <c r="AM622" s="371"/>
      <c r="AN622" s="371"/>
      <c r="AO622" s="371"/>
      <c r="AP622" s="371"/>
      <c r="AQ622" s="371"/>
      <c r="AR622" s="371"/>
      <c r="AS622" s="371"/>
      <c r="AT622" s="371"/>
      <c r="AU622" s="371"/>
      <c r="AV622" s="371"/>
      <c r="AW622" s="371"/>
      <c r="AX622" s="371"/>
      <c r="AY622" s="371"/>
      <c r="AZ622" s="371"/>
      <c r="BA622" s="374"/>
      <c r="BB622" s="450"/>
      <c r="BC622" s="374"/>
      <c r="BD622" s="374"/>
      <c r="BE622" s="374"/>
      <c r="BF622" s="374"/>
      <c r="BG622" s="374"/>
      <c r="BH622" s="374"/>
      <c r="BI622" s="374"/>
      <c r="BJ622" s="374"/>
      <c r="BK622" s="374"/>
      <c r="BL622" s="374"/>
      <c r="BM622" s="374"/>
      <c r="BN622" s="374"/>
      <c r="BO622" s="374"/>
      <c r="BP622" s="374"/>
      <c r="BQ622" s="374"/>
      <c r="BR622" s="374"/>
      <c r="BS622" s="374"/>
      <c r="BT622" s="374"/>
      <c r="BU622" s="374"/>
      <c r="BV622" s="374"/>
      <c r="BW622" s="374"/>
      <c r="BX622" s="374"/>
      <c r="BY622" s="374"/>
      <c r="BZ622" s="374"/>
      <c r="CA622" s="374"/>
      <c r="CB622" s="374"/>
      <c r="CC622" s="374"/>
      <c r="CD622" s="374"/>
      <c r="CE622" s="374"/>
      <c r="CF622" s="374"/>
      <c r="CG622" s="374"/>
      <c r="CH622" s="374"/>
      <c r="CI622" s="374"/>
      <c r="CJ622" s="374"/>
      <c r="CK622" s="374"/>
      <c r="CL622" s="374"/>
      <c r="CM622" s="374"/>
      <c r="CN622" s="374"/>
      <c r="CO622" s="374"/>
      <c r="CP622" s="374"/>
      <c r="CQ622" s="374"/>
      <c r="CR622" s="374"/>
      <c r="CS622" s="374"/>
      <c r="CT622" s="374"/>
      <c r="CU622" s="374"/>
      <c r="CV622" s="374"/>
      <c r="CW622" s="374"/>
      <c r="CX622" s="374"/>
      <c r="CY622" s="374"/>
      <c r="CZ622" s="374"/>
    </row>
    <row r="623" s="378" customFormat="true" ht="25.15" customHeight="true" x14ac:dyDescent="0.2">
      <c r="C623" s="1074"/>
      <c r="D623" s="1075"/>
      <c r="E623" s="636"/>
      <c r="F623" s="636"/>
      <c r="G623" s="636"/>
      <c r="H623" s="1074"/>
      <c r="I623" s="1075"/>
      <c r="J623" s="636"/>
      <c r="K623" s="636"/>
      <c r="L623" s="636"/>
      <c r="M623" s="1074"/>
      <c r="N623" s="1075"/>
      <c r="O623" s="636"/>
      <c r="P623" s="636"/>
      <c r="Q623" s="636"/>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4"/>
      <c r="BB623" s="450"/>
      <c r="BC623" s="374"/>
      <c r="BD623" s="374"/>
      <c r="BE623" s="374"/>
      <c r="BF623" s="374"/>
      <c r="BG623" s="374"/>
      <c r="BH623" s="374"/>
      <c r="BI623" s="374"/>
      <c r="BJ623" s="374"/>
      <c r="BK623" s="374"/>
      <c r="BL623" s="374"/>
      <c r="BM623" s="374"/>
      <c r="BN623" s="374"/>
      <c r="BO623" s="374"/>
      <c r="BP623" s="374"/>
      <c r="BQ623" s="374"/>
      <c r="BR623" s="374"/>
      <c r="BS623" s="374"/>
      <c r="BT623" s="374"/>
      <c r="BU623" s="374"/>
      <c r="BV623" s="374"/>
      <c r="BW623" s="374"/>
      <c r="BX623" s="374"/>
      <c r="BY623" s="374"/>
      <c r="BZ623" s="374"/>
      <c r="CA623" s="374"/>
      <c r="CB623" s="374"/>
      <c r="CC623" s="374"/>
      <c r="CD623" s="374"/>
      <c r="CE623" s="374"/>
      <c r="CF623" s="374"/>
      <c r="CG623" s="374"/>
      <c r="CH623" s="374"/>
      <c r="CI623" s="374"/>
      <c r="CJ623" s="374"/>
      <c r="CK623" s="374"/>
      <c r="CL623" s="374"/>
      <c r="CM623" s="374"/>
      <c r="CN623" s="374"/>
      <c r="CO623" s="374"/>
      <c r="CP623" s="374"/>
      <c r="CQ623" s="374"/>
      <c r="CR623" s="374"/>
      <c r="CS623" s="374"/>
      <c r="CT623" s="374"/>
      <c r="CU623" s="374"/>
      <c r="CV623" s="374"/>
      <c r="CW623" s="374"/>
      <c r="CX623" s="374"/>
      <c r="CY623" s="374"/>
      <c r="CZ623" s="374"/>
    </row>
    <row r="624" s="378" customFormat="true" ht="25.15" customHeight="true" x14ac:dyDescent="0.2">
      <c r="C624" s="1074"/>
      <c r="D624" s="1075"/>
      <c r="E624" s="636"/>
      <c r="F624" s="636"/>
      <c r="G624" s="636"/>
      <c r="H624" s="1074"/>
      <c r="I624" s="1075"/>
      <c r="J624" s="636"/>
      <c r="K624" s="636"/>
      <c r="L624" s="636"/>
      <c r="M624" s="1074"/>
      <c r="N624" s="1075"/>
      <c r="O624" s="636"/>
      <c r="P624" s="636"/>
      <c r="Q624" s="636"/>
      <c r="AC624" s="371"/>
      <c r="AD624" s="371"/>
      <c r="AE624" s="371"/>
      <c r="AF624" s="371"/>
      <c r="AG624" s="371"/>
      <c r="AH624" s="371"/>
      <c r="AI624" s="371"/>
      <c r="AJ624" s="371"/>
      <c r="AK624" s="371"/>
      <c r="AL624" s="371"/>
      <c r="AM624" s="371"/>
      <c r="AN624" s="371"/>
      <c r="AO624" s="371"/>
      <c r="AP624" s="371"/>
      <c r="AQ624" s="371"/>
      <c r="AR624" s="371"/>
      <c r="AS624" s="371"/>
      <c r="AT624" s="371"/>
      <c r="AU624" s="371"/>
      <c r="AV624" s="371"/>
      <c r="AW624" s="371"/>
      <c r="AX624" s="371"/>
      <c r="AY624" s="371"/>
      <c r="AZ624" s="371"/>
      <c r="BA624" s="374"/>
      <c r="BB624" s="450"/>
      <c r="BC624" s="374"/>
      <c r="BD624" s="374"/>
      <c r="BE624" s="374"/>
      <c r="BF624" s="374"/>
      <c r="BG624" s="374"/>
      <c r="BH624" s="374"/>
      <c r="BI624" s="374"/>
      <c r="BJ624" s="374"/>
      <c r="BK624" s="374"/>
      <c r="BL624" s="374"/>
      <c r="BM624" s="374"/>
      <c r="BN624" s="374"/>
      <c r="BO624" s="374"/>
      <c r="BP624" s="374"/>
      <c r="BQ624" s="374"/>
      <c r="BR624" s="374"/>
      <c r="BS624" s="374"/>
      <c r="BT624" s="374"/>
      <c r="BU624" s="374"/>
      <c r="BV624" s="374"/>
      <c r="BW624" s="374"/>
      <c r="BX624" s="374"/>
      <c r="BY624" s="374"/>
      <c r="BZ624" s="374"/>
      <c r="CA624" s="374"/>
      <c r="CB624" s="374"/>
      <c r="CC624" s="374"/>
      <c r="CD624" s="374"/>
      <c r="CE624" s="374"/>
      <c r="CF624" s="374"/>
      <c r="CG624" s="374"/>
      <c r="CH624" s="374"/>
      <c r="CI624" s="374"/>
      <c r="CJ624" s="374"/>
      <c r="CK624" s="374"/>
      <c r="CL624" s="374"/>
      <c r="CM624" s="374"/>
      <c r="CN624" s="374"/>
      <c r="CO624" s="374"/>
      <c r="CP624" s="374"/>
      <c r="CQ624" s="374"/>
      <c r="CR624" s="374"/>
      <c r="CS624" s="374"/>
      <c r="CT624" s="374"/>
      <c r="CU624" s="374"/>
      <c r="CV624" s="374"/>
      <c r="CW624" s="374"/>
      <c r="CX624" s="374"/>
      <c r="CY624" s="374"/>
      <c r="CZ624" s="374"/>
    </row>
    <row r="625" s="378" customFormat="true" ht="25.15" customHeight="true" x14ac:dyDescent="0.2">
      <c r="C625" s="1074"/>
      <c r="D625" s="1075"/>
      <c r="E625" s="636"/>
      <c r="F625" s="636"/>
      <c r="G625" s="636"/>
      <c r="H625" s="1074"/>
      <c r="I625" s="1075"/>
      <c r="J625" s="636"/>
      <c r="K625" s="636"/>
      <c r="L625" s="636"/>
      <c r="M625" s="1074"/>
      <c r="N625" s="1075"/>
      <c r="O625" s="636"/>
      <c r="P625" s="636"/>
      <c r="Q625" s="636"/>
      <c r="AC625" s="371"/>
      <c r="AD625" s="371"/>
      <c r="AE625" s="371"/>
      <c r="AF625" s="371"/>
      <c r="AG625" s="371"/>
      <c r="AH625" s="371"/>
      <c r="AI625" s="371"/>
      <c r="AJ625" s="371"/>
      <c r="AK625" s="371"/>
      <c r="AL625" s="371"/>
      <c r="AM625" s="371"/>
      <c r="AN625" s="371"/>
      <c r="AO625" s="371"/>
      <c r="AP625" s="371"/>
      <c r="AQ625" s="371"/>
      <c r="AR625" s="371"/>
      <c r="AS625" s="371"/>
      <c r="AT625" s="371"/>
      <c r="AU625" s="371"/>
      <c r="AV625" s="371"/>
      <c r="AW625" s="371"/>
      <c r="AX625" s="371"/>
      <c r="AY625" s="371"/>
      <c r="AZ625" s="371"/>
      <c r="BA625" s="374"/>
      <c r="BB625" s="450"/>
      <c r="BC625" s="374"/>
      <c r="BD625" s="374"/>
      <c r="BE625" s="374"/>
      <c r="BF625" s="374"/>
      <c r="BG625" s="374"/>
      <c r="BH625" s="374"/>
      <c r="BI625" s="374"/>
      <c r="BJ625" s="374"/>
      <c r="BK625" s="374"/>
      <c r="BL625" s="374"/>
      <c r="BM625" s="374"/>
      <c r="BN625" s="374"/>
      <c r="BO625" s="374"/>
      <c r="BP625" s="374"/>
      <c r="BQ625" s="374"/>
      <c r="BR625" s="374"/>
      <c r="BS625" s="374"/>
      <c r="BT625" s="374"/>
      <c r="BU625" s="374"/>
      <c r="BV625" s="374"/>
      <c r="BW625" s="374"/>
      <c r="BX625" s="374"/>
      <c r="BY625" s="374"/>
      <c r="BZ625" s="374"/>
      <c r="CA625" s="374"/>
      <c r="CB625" s="374"/>
      <c r="CC625" s="374"/>
      <c r="CD625" s="374"/>
      <c r="CE625" s="374"/>
      <c r="CF625" s="374"/>
      <c r="CG625" s="374"/>
      <c r="CH625" s="374"/>
      <c r="CI625" s="374"/>
      <c r="CJ625" s="374"/>
      <c r="CK625" s="374"/>
      <c r="CL625" s="374"/>
      <c r="CM625" s="374"/>
      <c r="CN625" s="374"/>
      <c r="CO625" s="374"/>
      <c r="CP625" s="374"/>
      <c r="CQ625" s="374"/>
      <c r="CR625" s="374"/>
      <c r="CS625" s="374"/>
      <c r="CT625" s="374"/>
      <c r="CU625" s="374"/>
      <c r="CV625" s="374"/>
      <c r="CW625" s="374"/>
      <c r="CX625" s="374"/>
      <c r="CY625" s="374"/>
      <c r="CZ625" s="374"/>
    </row>
    <row r="626" s="378" customFormat="true" ht="25.15" customHeight="true" x14ac:dyDescent="0.2">
      <c r="C626" s="1074"/>
      <c r="D626" s="1075"/>
      <c r="E626" s="636"/>
      <c r="F626" s="636"/>
      <c r="G626" s="636"/>
      <c r="H626" s="1074"/>
      <c r="I626" s="1075"/>
      <c r="J626" s="636"/>
      <c r="K626" s="636"/>
      <c r="L626" s="636"/>
      <c r="M626" s="1074"/>
      <c r="N626" s="1075"/>
      <c r="O626" s="636"/>
      <c r="P626" s="636"/>
      <c r="Q626" s="636"/>
      <c r="AC626" s="371"/>
      <c r="AD626" s="371"/>
      <c r="AE626" s="371"/>
      <c r="AF626" s="371"/>
      <c r="AG626" s="371"/>
      <c r="AH626" s="371"/>
      <c r="AI626" s="371"/>
      <c r="AJ626" s="371"/>
      <c r="AK626" s="371"/>
      <c r="AL626" s="371"/>
      <c r="AM626" s="371"/>
      <c r="AN626" s="371"/>
      <c r="AO626" s="371"/>
      <c r="AP626" s="371"/>
      <c r="AQ626" s="371"/>
      <c r="AR626" s="371"/>
      <c r="AS626" s="371"/>
      <c r="AT626" s="371"/>
      <c r="AU626" s="371"/>
      <c r="AV626" s="371"/>
      <c r="AW626" s="371"/>
      <c r="AX626" s="371"/>
      <c r="AY626" s="371"/>
      <c r="AZ626" s="371"/>
      <c r="BA626" s="374"/>
      <c r="BB626" s="450"/>
      <c r="BC626" s="374"/>
      <c r="BD626" s="374"/>
      <c r="BE626" s="374"/>
      <c r="BF626" s="374"/>
      <c r="BG626" s="374"/>
      <c r="BH626" s="374"/>
      <c r="BI626" s="374"/>
      <c r="BJ626" s="374"/>
      <c r="BK626" s="374"/>
      <c r="BL626" s="374"/>
      <c r="BM626" s="374"/>
      <c r="BN626" s="374"/>
      <c r="BO626" s="374"/>
      <c r="BP626" s="374"/>
      <c r="BQ626" s="374"/>
      <c r="BR626" s="374"/>
      <c r="BS626" s="374"/>
      <c r="BT626" s="374"/>
      <c r="BU626" s="374"/>
      <c r="BV626" s="374"/>
      <c r="BW626" s="374"/>
      <c r="BX626" s="374"/>
      <c r="BY626" s="374"/>
      <c r="BZ626" s="374"/>
      <c r="CA626" s="374"/>
      <c r="CB626" s="374"/>
      <c r="CC626" s="374"/>
      <c r="CD626" s="374"/>
      <c r="CE626" s="374"/>
      <c r="CF626" s="374"/>
      <c r="CG626" s="374"/>
      <c r="CH626" s="374"/>
      <c r="CI626" s="374"/>
      <c r="CJ626" s="374"/>
      <c r="CK626" s="374"/>
      <c r="CL626" s="374"/>
      <c r="CM626" s="374"/>
      <c r="CN626" s="374"/>
      <c r="CO626" s="374"/>
      <c r="CP626" s="374"/>
      <c r="CQ626" s="374"/>
      <c r="CR626" s="374"/>
      <c r="CS626" s="374"/>
      <c r="CT626" s="374"/>
      <c r="CU626" s="374"/>
      <c r="CV626" s="374"/>
      <c r="CW626" s="374"/>
      <c r="CX626" s="374"/>
      <c r="CY626" s="374"/>
      <c r="CZ626" s="374"/>
    </row>
    <row r="627" s="378" customFormat="true" ht="25.15" customHeight="true" x14ac:dyDescent="0.2">
      <c r="C627" s="1074"/>
      <c r="D627" s="1075"/>
      <c r="E627" s="636"/>
      <c r="F627" s="636"/>
      <c r="G627" s="636"/>
      <c r="H627" s="1074"/>
      <c r="I627" s="1075"/>
      <c r="J627" s="636"/>
      <c r="K627" s="636"/>
      <c r="L627" s="636"/>
      <c r="M627" s="1074"/>
      <c r="N627" s="1075"/>
      <c r="O627" s="636"/>
      <c r="P627" s="636"/>
      <c r="Q627" s="636"/>
      <c r="AC627" s="371"/>
      <c r="AD627" s="371"/>
      <c r="AE627" s="371"/>
      <c r="AF627" s="371"/>
      <c r="AG627" s="371"/>
      <c r="AH627" s="371"/>
      <c r="AI627" s="371"/>
      <c r="AJ627" s="371"/>
      <c r="AK627" s="371"/>
      <c r="AL627" s="371"/>
      <c r="AM627" s="371"/>
      <c r="AN627" s="371"/>
      <c r="AO627" s="371"/>
      <c r="AP627" s="371"/>
      <c r="AQ627" s="371"/>
      <c r="AR627" s="371"/>
      <c r="AS627" s="371"/>
      <c r="AT627" s="371"/>
      <c r="AU627" s="371"/>
      <c r="AV627" s="371"/>
      <c r="AW627" s="371"/>
      <c r="AX627" s="371"/>
      <c r="AY627" s="371"/>
      <c r="AZ627" s="371"/>
      <c r="BA627" s="374"/>
      <c r="BB627" s="450"/>
      <c r="BC627" s="374"/>
      <c r="BD627" s="374"/>
      <c r="BE627" s="374"/>
      <c r="BF627" s="374"/>
      <c r="BG627" s="374"/>
      <c r="BH627" s="374"/>
      <c r="BI627" s="374"/>
      <c r="BJ627" s="374"/>
      <c r="BK627" s="374"/>
      <c r="BL627" s="374"/>
      <c r="BM627" s="374"/>
      <c r="BN627" s="374"/>
      <c r="BO627" s="374"/>
      <c r="BP627" s="374"/>
      <c r="BQ627" s="374"/>
      <c r="BR627" s="374"/>
      <c r="BS627" s="374"/>
      <c r="BT627" s="374"/>
      <c r="BU627" s="374"/>
      <c r="BV627" s="374"/>
      <c r="BW627" s="374"/>
      <c r="BX627" s="374"/>
      <c r="BY627" s="374"/>
      <c r="BZ627" s="374"/>
      <c r="CA627" s="374"/>
      <c r="CB627" s="374"/>
      <c r="CC627" s="374"/>
      <c r="CD627" s="374"/>
      <c r="CE627" s="374"/>
      <c r="CF627" s="374"/>
      <c r="CG627" s="374"/>
      <c r="CH627" s="374"/>
      <c r="CI627" s="374"/>
      <c r="CJ627" s="374"/>
      <c r="CK627" s="374"/>
      <c r="CL627" s="374"/>
      <c r="CM627" s="374"/>
      <c r="CN627" s="374"/>
      <c r="CO627" s="374"/>
      <c r="CP627" s="374"/>
      <c r="CQ627" s="374"/>
      <c r="CR627" s="374"/>
      <c r="CS627" s="374"/>
      <c r="CT627" s="374"/>
      <c r="CU627" s="374"/>
      <c r="CV627" s="374"/>
      <c r="CW627" s="374"/>
      <c r="CX627" s="374"/>
      <c r="CY627" s="374"/>
      <c r="CZ627" s="374"/>
    </row>
    <row r="628" s="378" customFormat="true" ht="25.15" customHeight="true" x14ac:dyDescent="0.2">
      <c r="C628" s="1074"/>
      <c r="D628" s="1075"/>
      <c r="E628" s="636"/>
      <c r="F628" s="636"/>
      <c r="G628" s="636"/>
      <c r="H628" s="1074"/>
      <c r="I628" s="1075"/>
      <c r="J628" s="636"/>
      <c r="K628" s="636"/>
      <c r="L628" s="636"/>
      <c r="M628" s="1074"/>
      <c r="N628" s="1075"/>
      <c r="O628" s="636"/>
      <c r="P628" s="636"/>
      <c r="Q628" s="636"/>
      <c r="AC628" s="371"/>
      <c r="AD628" s="371"/>
      <c r="AE628" s="371"/>
      <c r="AF628" s="371"/>
      <c r="AG628" s="371"/>
      <c r="AH628" s="371"/>
      <c r="AI628" s="371"/>
      <c r="AJ628" s="371"/>
      <c r="AK628" s="371"/>
      <c r="AL628" s="371"/>
      <c r="AM628" s="371"/>
      <c r="AN628" s="371"/>
      <c r="AO628" s="371"/>
      <c r="AP628" s="371"/>
      <c r="AQ628" s="371"/>
      <c r="AR628" s="371"/>
      <c r="AS628" s="371"/>
      <c r="AT628" s="371"/>
      <c r="AU628" s="371"/>
      <c r="AV628" s="371"/>
      <c r="AW628" s="371"/>
      <c r="AX628" s="371"/>
      <c r="AY628" s="371"/>
      <c r="AZ628" s="371"/>
      <c r="BA628" s="374"/>
      <c r="BB628" s="450"/>
      <c r="BC628" s="374"/>
      <c r="BD628" s="374"/>
      <c r="BE628" s="374"/>
      <c r="BF628" s="374"/>
      <c r="BG628" s="374"/>
      <c r="BH628" s="374"/>
      <c r="BI628" s="374"/>
      <c r="BJ628" s="374"/>
      <c r="BK628" s="374"/>
      <c r="BL628" s="374"/>
      <c r="BM628" s="374"/>
      <c r="BN628" s="374"/>
      <c r="BO628" s="374"/>
      <c r="BP628" s="374"/>
      <c r="BQ628" s="374"/>
      <c r="BR628" s="374"/>
      <c r="BS628" s="374"/>
      <c r="BT628" s="374"/>
      <c r="BU628" s="374"/>
      <c r="BV628" s="374"/>
      <c r="BW628" s="374"/>
      <c r="BX628" s="374"/>
      <c r="BY628" s="374"/>
      <c r="BZ628" s="374"/>
      <c r="CA628" s="374"/>
      <c r="CB628" s="374"/>
      <c r="CC628" s="374"/>
      <c r="CD628" s="374"/>
      <c r="CE628" s="374"/>
      <c r="CF628" s="374"/>
      <c r="CG628" s="374"/>
      <c r="CH628" s="374"/>
      <c r="CI628" s="374"/>
      <c r="CJ628" s="374"/>
      <c r="CK628" s="374"/>
      <c r="CL628" s="374"/>
      <c r="CM628" s="374"/>
      <c r="CN628" s="374"/>
      <c r="CO628" s="374"/>
      <c r="CP628" s="374"/>
      <c r="CQ628" s="374"/>
      <c r="CR628" s="374"/>
      <c r="CS628" s="374"/>
      <c r="CT628" s="374"/>
      <c r="CU628" s="374"/>
      <c r="CV628" s="374"/>
      <c r="CW628" s="374"/>
      <c r="CX628" s="374"/>
      <c r="CY628" s="374"/>
      <c r="CZ628" s="374"/>
    </row>
    <row r="629" s="378" customFormat="true" ht="25.15" customHeight="true" x14ac:dyDescent="0.2">
      <c r="C629" s="1074"/>
      <c r="D629" s="1075"/>
      <c r="E629" s="636"/>
      <c r="F629" s="636"/>
      <c r="G629" s="636"/>
      <c r="H629" s="1074"/>
      <c r="I629" s="1075"/>
      <c r="J629" s="636"/>
      <c r="K629" s="636"/>
      <c r="L629" s="636"/>
      <c r="M629" s="1074"/>
      <c r="N629" s="1075"/>
      <c r="O629" s="636"/>
      <c r="P629" s="636"/>
      <c r="Q629" s="636"/>
      <c r="AC629" s="371"/>
      <c r="AD629" s="371"/>
      <c r="AE629" s="371"/>
      <c r="AF629" s="371"/>
      <c r="AG629" s="371"/>
      <c r="AH629" s="371"/>
      <c r="AI629" s="371"/>
      <c r="AJ629" s="371"/>
      <c r="AK629" s="371"/>
      <c r="AL629" s="371"/>
      <c r="AM629" s="371"/>
      <c r="AN629" s="371"/>
      <c r="AO629" s="371"/>
      <c r="AP629" s="371"/>
      <c r="AQ629" s="371"/>
      <c r="AR629" s="371"/>
      <c r="AS629" s="371"/>
      <c r="AT629" s="371"/>
      <c r="AU629" s="371"/>
      <c r="AV629" s="371"/>
      <c r="AW629" s="371"/>
      <c r="AX629" s="371"/>
      <c r="AY629" s="371"/>
      <c r="AZ629" s="371"/>
      <c r="BA629" s="374"/>
      <c r="BB629" s="450"/>
      <c r="BC629" s="374"/>
      <c r="BD629" s="374"/>
      <c r="BE629" s="374"/>
      <c r="BF629" s="374"/>
      <c r="BG629" s="374"/>
      <c r="BH629" s="374"/>
      <c r="BI629" s="374"/>
      <c r="BJ629" s="374"/>
      <c r="BK629" s="374"/>
      <c r="BL629" s="374"/>
      <c r="BM629" s="374"/>
      <c r="BN629" s="374"/>
      <c r="BO629" s="374"/>
      <c r="BP629" s="374"/>
      <c r="BQ629" s="374"/>
      <c r="BR629" s="374"/>
      <c r="BS629" s="374"/>
      <c r="BT629" s="374"/>
      <c r="BU629" s="374"/>
      <c r="BV629" s="374"/>
      <c r="BW629" s="374"/>
      <c r="BX629" s="374"/>
      <c r="BY629" s="374"/>
      <c r="BZ629" s="374"/>
      <c r="CA629" s="374"/>
      <c r="CB629" s="374"/>
      <c r="CC629" s="374"/>
      <c r="CD629" s="374"/>
      <c r="CE629" s="374"/>
      <c r="CF629" s="374"/>
      <c r="CG629" s="374"/>
      <c r="CH629" s="374"/>
      <c r="CI629" s="374"/>
      <c r="CJ629" s="374"/>
      <c r="CK629" s="374"/>
      <c r="CL629" s="374"/>
      <c r="CM629" s="374"/>
      <c r="CN629" s="374"/>
      <c r="CO629" s="374"/>
      <c r="CP629" s="374"/>
      <c r="CQ629" s="374"/>
      <c r="CR629" s="374"/>
      <c r="CS629" s="374"/>
      <c r="CT629" s="374"/>
      <c r="CU629" s="374"/>
      <c r="CV629" s="374"/>
      <c r="CW629" s="374"/>
      <c r="CX629" s="374"/>
      <c r="CY629" s="374"/>
      <c r="CZ629" s="374"/>
    </row>
    <row r="630" s="378" customFormat="true" ht="25.15" customHeight="true" x14ac:dyDescent="0.2">
      <c r="C630" s="1074"/>
      <c r="D630" s="1075"/>
      <c r="E630" s="636"/>
      <c r="F630" s="636"/>
      <c r="G630" s="636"/>
      <c r="H630" s="1074"/>
      <c r="I630" s="1075"/>
      <c r="J630" s="636"/>
      <c r="K630" s="636"/>
      <c r="L630" s="636"/>
      <c r="M630" s="1074"/>
      <c r="N630" s="1075"/>
      <c r="O630" s="636"/>
      <c r="P630" s="636"/>
      <c r="Q630" s="636"/>
      <c r="AC630" s="371"/>
      <c r="AD630" s="371"/>
      <c r="AE630" s="371"/>
      <c r="AF630" s="371"/>
      <c r="AG630" s="371"/>
      <c r="AH630" s="371"/>
      <c r="AI630" s="371"/>
      <c r="AJ630" s="371"/>
      <c r="AK630" s="371"/>
      <c r="AL630" s="371"/>
      <c r="AM630" s="371"/>
      <c r="AN630" s="371"/>
      <c r="AO630" s="371"/>
      <c r="AP630" s="371"/>
      <c r="AQ630" s="371"/>
      <c r="AR630" s="371"/>
      <c r="AS630" s="371"/>
      <c r="AT630" s="371"/>
      <c r="AU630" s="371"/>
      <c r="AV630" s="371"/>
      <c r="AW630" s="371"/>
      <c r="AX630" s="371"/>
      <c r="AY630" s="371"/>
      <c r="AZ630" s="371"/>
      <c r="BA630" s="374"/>
      <c r="BB630" s="450"/>
      <c r="BC630" s="374"/>
      <c r="BD630" s="374"/>
      <c r="BE630" s="374"/>
      <c r="BF630" s="374"/>
      <c r="BG630" s="374"/>
      <c r="BH630" s="374"/>
      <c r="BI630" s="374"/>
      <c r="BJ630" s="374"/>
      <c r="BK630" s="374"/>
      <c r="BL630" s="374"/>
      <c r="BM630" s="374"/>
      <c r="BN630" s="374"/>
      <c r="BO630" s="374"/>
      <c r="BP630" s="374"/>
      <c r="BQ630" s="374"/>
      <c r="BR630" s="374"/>
      <c r="BS630" s="374"/>
      <c r="BT630" s="374"/>
      <c r="BU630" s="374"/>
      <c r="BV630" s="374"/>
      <c r="BW630" s="374"/>
      <c r="BX630" s="374"/>
      <c r="BY630" s="374"/>
      <c r="BZ630" s="374"/>
      <c r="CA630" s="374"/>
      <c r="CB630" s="374"/>
      <c r="CC630" s="374"/>
      <c r="CD630" s="374"/>
      <c r="CE630" s="374"/>
      <c r="CF630" s="374"/>
      <c r="CG630" s="374"/>
      <c r="CH630" s="374"/>
      <c r="CI630" s="374"/>
      <c r="CJ630" s="374"/>
      <c r="CK630" s="374"/>
      <c r="CL630" s="374"/>
      <c r="CM630" s="374"/>
      <c r="CN630" s="374"/>
      <c r="CO630" s="374"/>
      <c r="CP630" s="374"/>
      <c r="CQ630" s="374"/>
      <c r="CR630" s="374"/>
      <c r="CS630" s="374"/>
      <c r="CT630" s="374"/>
      <c r="CU630" s="374"/>
      <c r="CV630" s="374"/>
      <c r="CW630" s="374"/>
      <c r="CX630" s="374"/>
      <c r="CY630" s="374"/>
      <c r="CZ630" s="374"/>
    </row>
    <row r="631" s="378" customFormat="true" ht="25.15" customHeight="true" x14ac:dyDescent="0.2">
      <c r="C631" s="1074"/>
      <c r="D631" s="1075"/>
      <c r="E631" s="636"/>
      <c r="F631" s="636"/>
      <c r="G631" s="636"/>
      <c r="H631" s="1074"/>
      <c r="I631" s="1075"/>
      <c r="J631" s="636"/>
      <c r="K631" s="636"/>
      <c r="L631" s="636"/>
      <c r="M631" s="1074"/>
      <c r="N631" s="1075"/>
      <c r="O631" s="636"/>
      <c r="P631" s="636"/>
      <c r="Q631" s="636"/>
      <c r="AC631" s="371"/>
      <c r="AD631" s="371"/>
      <c r="AE631" s="371"/>
      <c r="AF631" s="371"/>
      <c r="AG631" s="371"/>
      <c r="AH631" s="371"/>
      <c r="AI631" s="371"/>
      <c r="AJ631" s="371"/>
      <c r="AK631" s="371"/>
      <c r="AL631" s="371"/>
      <c r="AM631" s="371"/>
      <c r="AN631" s="371"/>
      <c r="AO631" s="371"/>
      <c r="AP631" s="371"/>
      <c r="AQ631" s="371"/>
      <c r="AR631" s="371"/>
      <c r="AS631" s="371"/>
      <c r="AT631" s="371"/>
      <c r="AU631" s="371"/>
      <c r="AV631" s="371"/>
      <c r="AW631" s="371"/>
      <c r="AX631" s="371"/>
      <c r="AY631" s="371"/>
      <c r="AZ631" s="371"/>
      <c r="BA631" s="374"/>
      <c r="BB631" s="450"/>
      <c r="BC631" s="374"/>
      <c r="BD631" s="374"/>
      <c r="BE631" s="374"/>
      <c r="BF631" s="374"/>
      <c r="BG631" s="374"/>
      <c r="BH631" s="374"/>
      <c r="BI631" s="374"/>
      <c r="BJ631" s="374"/>
      <c r="BK631" s="374"/>
      <c r="BL631" s="374"/>
      <c r="BM631" s="374"/>
      <c r="BN631" s="374"/>
      <c r="BO631" s="374"/>
      <c r="BP631" s="374"/>
      <c r="BQ631" s="374"/>
      <c r="BR631" s="374"/>
      <c r="BS631" s="374"/>
      <c r="BT631" s="374"/>
      <c r="BU631" s="374"/>
      <c r="BV631" s="374"/>
      <c r="BW631" s="374"/>
      <c r="BX631" s="374"/>
      <c r="BY631" s="374"/>
      <c r="BZ631" s="374"/>
      <c r="CA631" s="374"/>
      <c r="CB631" s="374"/>
      <c r="CC631" s="374"/>
      <c r="CD631" s="374"/>
      <c r="CE631" s="374"/>
      <c r="CF631" s="374"/>
      <c r="CG631" s="374"/>
      <c r="CH631" s="374"/>
      <c r="CI631" s="374"/>
      <c r="CJ631" s="374"/>
      <c r="CK631" s="374"/>
      <c r="CL631" s="374"/>
      <c r="CM631" s="374"/>
      <c r="CN631" s="374"/>
      <c r="CO631" s="374"/>
      <c r="CP631" s="374"/>
      <c r="CQ631" s="374"/>
      <c r="CR631" s="374"/>
      <c r="CS631" s="374"/>
      <c r="CT631" s="374"/>
      <c r="CU631" s="374"/>
      <c r="CV631" s="374"/>
      <c r="CW631" s="374"/>
      <c r="CX631" s="374"/>
      <c r="CY631" s="374"/>
      <c r="CZ631" s="374"/>
    </row>
    <row r="632" s="378" customFormat="true" ht="25.15" customHeight="true" x14ac:dyDescent="0.2">
      <c r="C632" s="1074"/>
      <c r="D632" s="1075"/>
      <c r="E632" s="636"/>
      <c r="F632" s="636"/>
      <c r="G632" s="636"/>
      <c r="H632" s="1074"/>
      <c r="I632" s="1075"/>
      <c r="J632" s="636"/>
      <c r="K632" s="636"/>
      <c r="L632" s="636"/>
      <c r="M632" s="1074"/>
      <c r="N632" s="1075"/>
      <c r="O632" s="636"/>
      <c r="P632" s="636"/>
      <c r="Q632" s="636"/>
      <c r="AC632" s="371"/>
      <c r="AD632" s="371"/>
      <c r="AE632" s="371"/>
      <c r="AF632" s="371"/>
      <c r="AG632" s="371"/>
      <c r="AH632" s="371"/>
      <c r="AI632" s="371"/>
      <c r="AJ632" s="371"/>
      <c r="AK632" s="371"/>
      <c r="AL632" s="371"/>
      <c r="AM632" s="371"/>
      <c r="AN632" s="371"/>
      <c r="AO632" s="371"/>
      <c r="AP632" s="371"/>
      <c r="AQ632" s="371"/>
      <c r="AR632" s="371"/>
      <c r="AS632" s="371"/>
      <c r="AT632" s="371"/>
      <c r="AU632" s="371"/>
      <c r="AV632" s="371"/>
      <c r="AW632" s="371"/>
      <c r="AX632" s="371"/>
      <c r="AY632" s="371"/>
      <c r="AZ632" s="371"/>
      <c r="BA632" s="374"/>
      <c r="BB632" s="450"/>
      <c r="BC632" s="374"/>
      <c r="BD632" s="374"/>
      <c r="BE632" s="374"/>
      <c r="BF632" s="374"/>
      <c r="BG632" s="374"/>
      <c r="BH632" s="374"/>
      <c r="BI632" s="374"/>
      <c r="BJ632" s="374"/>
      <c r="BK632" s="374"/>
      <c r="BL632" s="374"/>
      <c r="BM632" s="374"/>
      <c r="BN632" s="374"/>
      <c r="BO632" s="374"/>
      <c r="BP632" s="374"/>
      <c r="BQ632" s="374"/>
      <c r="BR632" s="374"/>
      <c r="BS632" s="374"/>
      <c r="BT632" s="374"/>
      <c r="BU632" s="374"/>
      <c r="BV632" s="374"/>
      <c r="BW632" s="374"/>
      <c r="BX632" s="374"/>
      <c r="BY632" s="374"/>
      <c r="BZ632" s="374"/>
      <c r="CA632" s="374"/>
      <c r="CB632" s="374"/>
      <c r="CC632" s="374"/>
      <c r="CD632" s="374"/>
      <c r="CE632" s="374"/>
      <c r="CF632" s="374"/>
      <c r="CG632" s="374"/>
      <c r="CH632" s="374"/>
      <c r="CI632" s="374"/>
      <c r="CJ632" s="374"/>
      <c r="CK632" s="374"/>
      <c r="CL632" s="374"/>
      <c r="CM632" s="374"/>
      <c r="CN632" s="374"/>
      <c r="CO632" s="374"/>
      <c r="CP632" s="374"/>
      <c r="CQ632" s="374"/>
      <c r="CR632" s="374"/>
      <c r="CS632" s="374"/>
      <c r="CT632" s="374"/>
      <c r="CU632" s="374"/>
      <c r="CV632" s="374"/>
      <c r="CW632" s="374"/>
      <c r="CX632" s="374"/>
      <c r="CY632" s="374"/>
      <c r="CZ632" s="374"/>
    </row>
    <row r="633" s="378" customFormat="true" ht="25.15" customHeight="true" x14ac:dyDescent="0.2">
      <c r="C633" s="1074"/>
      <c r="D633" s="1075"/>
      <c r="E633" s="636"/>
      <c r="F633" s="636"/>
      <c r="G633" s="636"/>
      <c r="H633" s="1074"/>
      <c r="I633" s="1075"/>
      <c r="J633" s="636"/>
      <c r="K633" s="636"/>
      <c r="L633" s="636"/>
      <c r="M633" s="1074"/>
      <c r="N633" s="1075"/>
      <c r="O633" s="636"/>
      <c r="P633" s="636"/>
      <c r="Q633" s="636"/>
      <c r="AC633" s="371"/>
      <c r="AD633" s="371"/>
      <c r="AE633" s="371"/>
      <c r="AF633" s="371"/>
      <c r="AG633" s="371"/>
      <c r="AH633" s="371"/>
      <c r="AI633" s="371"/>
      <c r="AJ633" s="371"/>
      <c r="AK633" s="371"/>
      <c r="AL633" s="371"/>
      <c r="AM633" s="371"/>
      <c r="AN633" s="371"/>
      <c r="AO633" s="371"/>
      <c r="AP633" s="371"/>
      <c r="AQ633" s="371"/>
      <c r="AR633" s="371"/>
      <c r="AS633" s="371"/>
      <c r="AT633" s="371"/>
      <c r="AU633" s="371"/>
      <c r="AV633" s="371"/>
      <c r="AW633" s="371"/>
      <c r="AX633" s="371"/>
      <c r="AY633" s="371"/>
      <c r="AZ633" s="371"/>
      <c r="BA633" s="374"/>
      <c r="BB633" s="450"/>
      <c r="BC633" s="374"/>
      <c r="BD633" s="374"/>
      <c r="BE633" s="374"/>
      <c r="BF633" s="374"/>
      <c r="BG633" s="374"/>
      <c r="BH633" s="374"/>
      <c r="BI633" s="374"/>
      <c r="BJ633" s="374"/>
      <c r="BK633" s="374"/>
      <c r="BL633" s="374"/>
      <c r="BM633" s="374"/>
      <c r="BN633" s="374"/>
      <c r="BO633" s="374"/>
      <c r="BP633" s="374"/>
      <c r="BQ633" s="374"/>
      <c r="BR633" s="374"/>
      <c r="BS633" s="374"/>
      <c r="BT633" s="374"/>
      <c r="BU633" s="374"/>
      <c r="BV633" s="374"/>
      <c r="BW633" s="374"/>
      <c r="BX633" s="374"/>
      <c r="BY633" s="374"/>
      <c r="BZ633" s="374"/>
      <c r="CA633" s="374"/>
      <c r="CB633" s="374"/>
      <c r="CC633" s="374"/>
      <c r="CD633" s="374"/>
      <c r="CE633" s="374"/>
      <c r="CF633" s="374"/>
      <c r="CG633" s="374"/>
      <c r="CH633" s="374"/>
      <c r="CI633" s="374"/>
      <c r="CJ633" s="374"/>
      <c r="CK633" s="374"/>
      <c r="CL633" s="374"/>
      <c r="CM633" s="374"/>
      <c r="CN633" s="374"/>
      <c r="CO633" s="374"/>
      <c r="CP633" s="374"/>
      <c r="CQ633" s="374"/>
      <c r="CR633" s="374"/>
      <c r="CS633" s="374"/>
      <c r="CT633" s="374"/>
      <c r="CU633" s="374"/>
      <c r="CV633" s="374"/>
      <c r="CW633" s="374"/>
      <c r="CX633" s="374"/>
      <c r="CY633" s="374"/>
      <c r="CZ633" s="374"/>
    </row>
    <row r="634" s="378" customFormat="true" ht="25.15" customHeight="true" x14ac:dyDescent="0.2">
      <c r="C634" s="1074"/>
      <c r="D634" s="1075"/>
      <c r="E634" s="636"/>
      <c r="F634" s="636"/>
      <c r="G634" s="636"/>
      <c r="H634" s="1074"/>
      <c r="I634" s="1075"/>
      <c r="J634" s="636"/>
      <c r="K634" s="636"/>
      <c r="L634" s="636"/>
      <c r="M634" s="1074"/>
      <c r="N634" s="1075"/>
      <c r="O634" s="636"/>
      <c r="P634" s="636"/>
      <c r="Q634" s="636"/>
      <c r="AC634" s="371"/>
      <c r="AD634" s="371"/>
      <c r="AE634" s="371"/>
      <c r="AF634" s="371"/>
      <c r="AG634" s="371"/>
      <c r="AH634" s="371"/>
      <c r="AI634" s="371"/>
      <c r="AJ634" s="371"/>
      <c r="AK634" s="371"/>
      <c r="AL634" s="371"/>
      <c r="AM634" s="371"/>
      <c r="AN634" s="371"/>
      <c r="AO634" s="371"/>
      <c r="AP634" s="371"/>
      <c r="AQ634" s="371"/>
      <c r="AR634" s="371"/>
      <c r="AS634" s="371"/>
      <c r="AT634" s="371"/>
      <c r="AU634" s="371"/>
      <c r="AV634" s="371"/>
      <c r="AW634" s="371"/>
      <c r="AX634" s="371"/>
      <c r="AY634" s="371"/>
      <c r="AZ634" s="371"/>
      <c r="BA634" s="374"/>
      <c r="BB634" s="450"/>
      <c r="BC634" s="374"/>
      <c r="BD634" s="374"/>
      <c r="BE634" s="374"/>
      <c r="BF634" s="374"/>
      <c r="BG634" s="374"/>
      <c r="BH634" s="374"/>
      <c r="BI634" s="374"/>
      <c r="BJ634" s="374"/>
      <c r="BK634" s="374"/>
      <c r="BL634" s="374"/>
      <c r="BM634" s="374"/>
      <c r="BN634" s="374"/>
      <c r="BO634" s="374"/>
      <c r="BP634" s="374"/>
      <c r="BQ634" s="374"/>
      <c r="BR634" s="374"/>
      <c r="BS634" s="374"/>
      <c r="BT634" s="374"/>
      <c r="BU634" s="374"/>
      <c r="BV634" s="374"/>
      <c r="BW634" s="374"/>
      <c r="BX634" s="374"/>
      <c r="BY634" s="374"/>
      <c r="BZ634" s="374"/>
      <c r="CA634" s="374"/>
      <c r="CB634" s="374"/>
      <c r="CC634" s="374"/>
      <c r="CD634" s="374"/>
      <c r="CE634" s="374"/>
      <c r="CF634" s="374"/>
      <c r="CG634" s="374"/>
      <c r="CH634" s="374"/>
      <c r="CI634" s="374"/>
      <c r="CJ634" s="374"/>
      <c r="CK634" s="374"/>
      <c r="CL634" s="374"/>
      <c r="CM634" s="374"/>
      <c r="CN634" s="374"/>
      <c r="CO634" s="374"/>
      <c r="CP634" s="374"/>
      <c r="CQ634" s="374"/>
      <c r="CR634" s="374"/>
      <c r="CS634" s="374"/>
      <c r="CT634" s="374"/>
      <c r="CU634" s="374"/>
      <c r="CV634" s="374"/>
      <c r="CW634" s="374"/>
      <c r="CX634" s="374"/>
      <c r="CY634" s="374"/>
      <c r="CZ634" s="374"/>
    </row>
    <row r="635" s="378" customFormat="true" ht="25.15" customHeight="true" x14ac:dyDescent="0.2">
      <c r="C635" s="1074"/>
      <c r="D635" s="1075"/>
      <c r="E635" s="636"/>
      <c r="F635" s="636"/>
      <c r="G635" s="636"/>
      <c r="H635" s="1074"/>
      <c r="I635" s="1075"/>
      <c r="J635" s="636"/>
      <c r="K635" s="636"/>
      <c r="L635" s="636"/>
      <c r="M635" s="1074"/>
      <c r="N635" s="1075"/>
      <c r="O635" s="636"/>
      <c r="P635" s="636"/>
      <c r="Q635" s="636"/>
      <c r="AC635" s="371"/>
      <c r="AD635" s="371"/>
      <c r="AE635" s="371"/>
      <c r="AF635" s="371"/>
      <c r="AG635" s="371"/>
      <c r="AH635" s="371"/>
      <c r="AI635" s="371"/>
      <c r="AJ635" s="371"/>
      <c r="AK635" s="371"/>
      <c r="AL635" s="371"/>
      <c r="AM635" s="371"/>
      <c r="AN635" s="371"/>
      <c r="AO635" s="371"/>
      <c r="AP635" s="371"/>
      <c r="AQ635" s="371"/>
      <c r="AR635" s="371"/>
      <c r="AS635" s="371"/>
      <c r="AT635" s="371"/>
      <c r="AU635" s="371"/>
      <c r="AV635" s="371"/>
      <c r="AW635" s="371"/>
      <c r="AX635" s="371"/>
      <c r="AY635" s="371"/>
      <c r="AZ635" s="371"/>
      <c r="BA635" s="374"/>
      <c r="BB635" s="450"/>
      <c r="BC635" s="374"/>
      <c r="BD635" s="374"/>
      <c r="BE635" s="374"/>
      <c r="BF635" s="374"/>
      <c r="BG635" s="374"/>
      <c r="BH635" s="374"/>
      <c r="BI635" s="374"/>
      <c r="BJ635" s="374"/>
      <c r="BK635" s="374"/>
      <c r="BL635" s="374"/>
      <c r="BM635" s="374"/>
      <c r="BN635" s="374"/>
      <c r="BO635" s="374"/>
      <c r="BP635" s="374"/>
      <c r="BQ635" s="374"/>
      <c r="BR635" s="374"/>
      <c r="BS635" s="374"/>
      <c r="BT635" s="374"/>
      <c r="BU635" s="374"/>
      <c r="BV635" s="374"/>
      <c r="BW635" s="374"/>
      <c r="BX635" s="374"/>
      <c r="BY635" s="374"/>
      <c r="BZ635" s="374"/>
      <c r="CA635" s="374"/>
      <c r="CB635" s="374"/>
      <c r="CC635" s="374"/>
      <c r="CD635" s="374"/>
      <c r="CE635" s="374"/>
      <c r="CF635" s="374"/>
      <c r="CG635" s="374"/>
      <c r="CH635" s="374"/>
      <c r="CI635" s="374"/>
      <c r="CJ635" s="374"/>
      <c r="CK635" s="374"/>
      <c r="CL635" s="374"/>
      <c r="CM635" s="374"/>
      <c r="CN635" s="374"/>
      <c r="CO635" s="374"/>
      <c r="CP635" s="374"/>
      <c r="CQ635" s="374"/>
      <c r="CR635" s="374"/>
      <c r="CS635" s="374"/>
      <c r="CT635" s="374"/>
      <c r="CU635" s="374"/>
      <c r="CV635" s="374"/>
      <c r="CW635" s="374"/>
      <c r="CX635" s="374"/>
      <c r="CY635" s="374"/>
      <c r="CZ635" s="374"/>
    </row>
    <row r="636" s="378" customFormat="true" ht="25.15" customHeight="true" x14ac:dyDescent="0.2">
      <c r="C636" s="1074"/>
      <c r="D636" s="1075"/>
      <c r="E636" s="636"/>
      <c r="F636" s="636"/>
      <c r="G636" s="636"/>
      <c r="H636" s="1074"/>
      <c r="I636" s="1075"/>
      <c r="J636" s="636"/>
      <c r="K636" s="636"/>
      <c r="L636" s="636"/>
      <c r="M636" s="1074"/>
      <c r="N636" s="1075"/>
      <c r="O636" s="636"/>
      <c r="P636" s="636"/>
      <c r="Q636" s="636"/>
      <c r="AC636" s="371"/>
      <c r="AD636" s="371"/>
      <c r="AE636" s="371"/>
      <c r="AF636" s="371"/>
      <c r="AG636" s="371"/>
      <c r="AH636" s="371"/>
      <c r="AI636" s="371"/>
      <c r="AJ636" s="371"/>
      <c r="AK636" s="371"/>
      <c r="AL636" s="371"/>
      <c r="AM636" s="371"/>
      <c r="AN636" s="371"/>
      <c r="AO636" s="371"/>
      <c r="AP636" s="371"/>
      <c r="AQ636" s="371"/>
      <c r="AR636" s="371"/>
      <c r="AS636" s="371"/>
      <c r="AT636" s="371"/>
      <c r="AU636" s="371"/>
      <c r="AV636" s="371"/>
      <c r="AW636" s="371"/>
      <c r="AX636" s="371"/>
      <c r="AY636" s="371"/>
      <c r="AZ636" s="371"/>
      <c r="BA636" s="374"/>
      <c r="BB636" s="450"/>
      <c r="BC636" s="374"/>
      <c r="BD636" s="374"/>
      <c r="BE636" s="374"/>
      <c r="BF636" s="374"/>
      <c r="BG636" s="374"/>
      <c r="BH636" s="374"/>
      <c r="BI636" s="374"/>
      <c r="BJ636" s="374"/>
      <c r="BK636" s="374"/>
      <c r="BL636" s="374"/>
      <c r="BM636" s="374"/>
      <c r="BN636" s="374"/>
      <c r="BO636" s="374"/>
      <c r="BP636" s="374"/>
      <c r="BQ636" s="374"/>
      <c r="BR636" s="374"/>
      <c r="BS636" s="374"/>
      <c r="BT636" s="374"/>
      <c r="BU636" s="374"/>
      <c r="BV636" s="374"/>
      <c r="BW636" s="374"/>
      <c r="BX636" s="374"/>
      <c r="BY636" s="374"/>
      <c r="BZ636" s="374"/>
      <c r="CA636" s="374"/>
      <c r="CB636" s="374"/>
      <c r="CC636" s="374"/>
      <c r="CD636" s="374"/>
      <c r="CE636" s="374"/>
      <c r="CF636" s="374"/>
      <c r="CG636" s="374"/>
      <c r="CH636" s="374"/>
      <c r="CI636" s="374"/>
      <c r="CJ636" s="374"/>
      <c r="CK636" s="374"/>
      <c r="CL636" s="374"/>
      <c r="CM636" s="374"/>
      <c r="CN636" s="374"/>
      <c r="CO636" s="374"/>
      <c r="CP636" s="374"/>
      <c r="CQ636" s="374"/>
      <c r="CR636" s="374"/>
      <c r="CS636" s="374"/>
      <c r="CT636" s="374"/>
      <c r="CU636" s="374"/>
      <c r="CV636" s="374"/>
      <c r="CW636" s="374"/>
      <c r="CX636" s="374"/>
      <c r="CY636" s="374"/>
      <c r="CZ636" s="374"/>
    </row>
    <row r="637" s="378" customFormat="true" ht="25.15" customHeight="true" x14ac:dyDescent="0.2">
      <c r="C637" s="1074"/>
      <c r="D637" s="1075"/>
      <c r="E637" s="636"/>
      <c r="F637" s="636"/>
      <c r="G637" s="636"/>
      <c r="H637" s="1074"/>
      <c r="I637" s="1075"/>
      <c r="J637" s="636"/>
      <c r="K637" s="636"/>
      <c r="L637" s="636"/>
      <c r="M637" s="1074"/>
      <c r="N637" s="1075"/>
      <c r="O637" s="636"/>
      <c r="P637" s="636"/>
      <c r="Q637" s="636"/>
      <c r="AC637" s="371"/>
      <c r="AD637" s="371"/>
      <c r="AE637" s="371"/>
      <c r="AF637" s="371"/>
      <c r="AG637" s="371"/>
      <c r="AH637" s="371"/>
      <c r="AI637" s="371"/>
      <c r="AJ637" s="371"/>
      <c r="AK637" s="371"/>
      <c r="AL637" s="371"/>
      <c r="AM637" s="371"/>
      <c r="AN637" s="371"/>
      <c r="AO637" s="371"/>
      <c r="AP637" s="371"/>
      <c r="AQ637" s="371"/>
      <c r="AR637" s="371"/>
      <c r="AS637" s="371"/>
      <c r="AT637" s="371"/>
      <c r="AU637" s="371"/>
      <c r="AV637" s="371"/>
      <c r="AW637" s="371"/>
      <c r="AX637" s="371"/>
      <c r="AY637" s="371"/>
      <c r="AZ637" s="371"/>
      <c r="BA637" s="374"/>
      <c r="BB637" s="450"/>
      <c r="BC637" s="374"/>
      <c r="BD637" s="374"/>
      <c r="BE637" s="374"/>
      <c r="BF637" s="374"/>
      <c r="BG637" s="374"/>
      <c r="BH637" s="374"/>
      <c r="BI637" s="374"/>
      <c r="BJ637" s="374"/>
      <c r="BK637" s="374"/>
      <c r="BL637" s="374"/>
      <c r="BM637" s="374"/>
      <c r="BN637" s="374"/>
      <c r="BO637" s="374"/>
      <c r="BP637" s="374"/>
      <c r="BQ637" s="374"/>
      <c r="BR637" s="374"/>
      <c r="BS637" s="374"/>
      <c r="BT637" s="374"/>
      <c r="BU637" s="374"/>
      <c r="BV637" s="374"/>
      <c r="BW637" s="374"/>
      <c r="BX637" s="374"/>
      <c r="BY637" s="374"/>
      <c r="BZ637" s="374"/>
      <c r="CA637" s="374"/>
      <c r="CB637" s="374"/>
      <c r="CC637" s="374"/>
      <c r="CD637" s="374"/>
      <c r="CE637" s="374"/>
      <c r="CF637" s="374"/>
      <c r="CG637" s="374"/>
      <c r="CH637" s="374"/>
      <c r="CI637" s="374"/>
      <c r="CJ637" s="374"/>
      <c r="CK637" s="374"/>
      <c r="CL637" s="374"/>
      <c r="CM637" s="374"/>
      <c r="CN637" s="374"/>
      <c r="CO637" s="374"/>
      <c r="CP637" s="374"/>
      <c r="CQ637" s="374"/>
      <c r="CR637" s="374"/>
      <c r="CS637" s="374"/>
      <c r="CT637" s="374"/>
      <c r="CU637" s="374"/>
      <c r="CV637" s="374"/>
      <c r="CW637" s="374"/>
      <c r="CX637" s="374"/>
      <c r="CY637" s="374"/>
      <c r="CZ637" s="374"/>
    </row>
    <row r="638" s="378" customFormat="true" ht="25.15" customHeight="true" x14ac:dyDescent="0.2">
      <c r="C638" s="1074"/>
      <c r="D638" s="1075"/>
      <c r="E638" s="636"/>
      <c r="F638" s="636"/>
      <c r="G638" s="636"/>
      <c r="H638" s="1074"/>
      <c r="I638" s="1075"/>
      <c r="J638" s="636"/>
      <c r="K638" s="636"/>
      <c r="L638" s="636"/>
      <c r="M638" s="1074"/>
      <c r="N638" s="1075"/>
      <c r="O638" s="636"/>
      <c r="P638" s="636"/>
      <c r="Q638" s="636"/>
      <c r="AC638" s="371"/>
      <c r="AD638" s="371"/>
      <c r="AE638" s="371"/>
      <c r="AF638" s="371"/>
      <c r="AG638" s="371"/>
      <c r="AH638" s="371"/>
      <c r="AI638" s="371"/>
      <c r="AJ638" s="371"/>
      <c r="AK638" s="371"/>
      <c r="AL638" s="371"/>
      <c r="AM638" s="371"/>
      <c r="AN638" s="371"/>
      <c r="AO638" s="371"/>
      <c r="AP638" s="371"/>
      <c r="AQ638" s="371"/>
      <c r="AR638" s="371"/>
      <c r="AS638" s="371"/>
      <c r="AT638" s="371"/>
      <c r="AU638" s="371"/>
      <c r="AV638" s="371"/>
      <c r="AW638" s="371"/>
      <c r="AX638" s="371"/>
      <c r="AY638" s="371"/>
      <c r="AZ638" s="371"/>
      <c r="BA638" s="374"/>
      <c r="BB638" s="450"/>
      <c r="BC638" s="374"/>
      <c r="BD638" s="374"/>
      <c r="BE638" s="374"/>
      <c r="BF638" s="374"/>
      <c r="BG638" s="374"/>
      <c r="BH638" s="374"/>
      <c r="BI638" s="374"/>
      <c r="BJ638" s="374"/>
      <c r="BK638" s="374"/>
      <c r="BL638" s="374"/>
      <c r="BM638" s="374"/>
      <c r="BN638" s="374"/>
      <c r="BO638" s="374"/>
      <c r="BP638" s="374"/>
      <c r="BQ638" s="374"/>
      <c r="BR638" s="374"/>
      <c r="BS638" s="374"/>
      <c r="BT638" s="374"/>
      <c r="BU638" s="374"/>
      <c r="BV638" s="374"/>
      <c r="BW638" s="374"/>
      <c r="BX638" s="374"/>
      <c r="BY638" s="374"/>
      <c r="BZ638" s="374"/>
      <c r="CA638" s="374"/>
      <c r="CB638" s="374"/>
      <c r="CC638" s="374"/>
      <c r="CD638" s="374"/>
      <c r="CE638" s="374"/>
      <c r="CF638" s="374"/>
      <c r="CG638" s="374"/>
      <c r="CH638" s="374"/>
      <c r="CI638" s="374"/>
      <c r="CJ638" s="374"/>
      <c r="CK638" s="374"/>
      <c r="CL638" s="374"/>
      <c r="CM638" s="374"/>
      <c r="CN638" s="374"/>
      <c r="CO638" s="374"/>
      <c r="CP638" s="374"/>
      <c r="CQ638" s="374"/>
      <c r="CR638" s="374"/>
      <c r="CS638" s="374"/>
      <c r="CT638" s="374"/>
      <c r="CU638" s="374"/>
      <c r="CV638" s="374"/>
      <c r="CW638" s="374"/>
      <c r="CX638" s="374"/>
      <c r="CY638" s="374"/>
      <c r="CZ638" s="374"/>
    </row>
    <row r="639" s="378" customFormat="true" ht="25.15" customHeight="true" x14ac:dyDescent="0.2">
      <c r="C639" s="1074"/>
      <c r="D639" s="1075"/>
      <c r="E639" s="636"/>
      <c r="F639" s="636"/>
      <c r="G639" s="636"/>
      <c r="H639" s="1074"/>
      <c r="I639" s="1075"/>
      <c r="J639" s="636"/>
      <c r="K639" s="636"/>
      <c r="L639" s="636"/>
      <c r="M639" s="1074"/>
      <c r="N639" s="1075"/>
      <c r="O639" s="636"/>
      <c r="P639" s="636"/>
      <c r="Q639" s="636"/>
      <c r="AC639" s="371"/>
      <c r="AD639" s="371"/>
      <c r="AE639" s="371"/>
      <c r="AF639" s="371"/>
      <c r="AG639" s="371"/>
      <c r="AH639" s="371"/>
      <c r="AI639" s="371"/>
      <c r="AJ639" s="371"/>
      <c r="AK639" s="371"/>
      <c r="AL639" s="371"/>
      <c r="AM639" s="371"/>
      <c r="AN639" s="371"/>
      <c r="AO639" s="371"/>
      <c r="AP639" s="371"/>
      <c r="AQ639" s="371"/>
      <c r="AR639" s="371"/>
      <c r="AS639" s="371"/>
      <c r="AT639" s="371"/>
      <c r="AU639" s="371"/>
      <c r="AV639" s="371"/>
      <c r="AW639" s="371"/>
      <c r="AX639" s="371"/>
      <c r="AY639" s="371"/>
      <c r="AZ639" s="371"/>
      <c r="BA639" s="374"/>
      <c r="BB639" s="450"/>
      <c r="BC639" s="374"/>
      <c r="BD639" s="374"/>
      <c r="BE639" s="374"/>
      <c r="BF639" s="374"/>
      <c r="BG639" s="374"/>
      <c r="BH639" s="374"/>
      <c r="BI639" s="374"/>
      <c r="BJ639" s="374"/>
      <c r="BK639" s="374"/>
      <c r="BL639" s="374"/>
      <c r="BM639" s="374"/>
      <c r="BN639" s="374"/>
      <c r="BO639" s="374"/>
      <c r="BP639" s="374"/>
      <c r="BQ639" s="374"/>
      <c r="BR639" s="374"/>
      <c r="BS639" s="374"/>
      <c r="BT639" s="374"/>
      <c r="BU639" s="374"/>
      <c r="BV639" s="374"/>
      <c r="BW639" s="374"/>
      <c r="BX639" s="374"/>
      <c r="BY639" s="374"/>
      <c r="BZ639" s="374"/>
      <c r="CA639" s="374"/>
      <c r="CB639" s="374"/>
      <c r="CC639" s="374"/>
      <c r="CD639" s="374"/>
      <c r="CE639" s="374"/>
      <c r="CF639" s="374"/>
      <c r="CG639" s="374"/>
      <c r="CH639" s="374"/>
      <c r="CI639" s="374"/>
      <c r="CJ639" s="374"/>
      <c r="CK639" s="374"/>
      <c r="CL639" s="374"/>
      <c r="CM639" s="374"/>
      <c r="CN639" s="374"/>
      <c r="CO639" s="374"/>
      <c r="CP639" s="374"/>
      <c r="CQ639" s="374"/>
      <c r="CR639" s="374"/>
      <c r="CS639" s="374"/>
      <c r="CT639" s="374"/>
      <c r="CU639" s="374"/>
      <c r="CV639" s="374"/>
      <c r="CW639" s="374"/>
      <c r="CX639" s="374"/>
      <c r="CY639" s="374"/>
      <c r="CZ639" s="374"/>
    </row>
    <row r="640" s="378" customFormat="true" ht="25.15" customHeight="true" x14ac:dyDescent="0.2">
      <c r="C640" s="1074"/>
      <c r="D640" s="1075"/>
      <c r="E640" s="636"/>
      <c r="F640" s="636"/>
      <c r="G640" s="636"/>
      <c r="H640" s="1074"/>
      <c r="I640" s="1075"/>
      <c r="J640" s="636"/>
      <c r="K640" s="636"/>
      <c r="L640" s="636"/>
      <c r="M640" s="1074"/>
      <c r="N640" s="1075"/>
      <c r="O640" s="636"/>
      <c r="P640" s="636"/>
      <c r="Q640" s="636"/>
      <c r="AC640" s="371"/>
      <c r="AD640" s="371"/>
      <c r="AE640" s="371"/>
      <c r="AF640" s="371"/>
      <c r="AG640" s="371"/>
      <c r="AH640" s="371"/>
      <c r="AI640" s="371"/>
      <c r="AJ640" s="371"/>
      <c r="AK640" s="371"/>
      <c r="AL640" s="371"/>
      <c r="AM640" s="371"/>
      <c r="AN640" s="371"/>
      <c r="AO640" s="371"/>
      <c r="AP640" s="371"/>
      <c r="AQ640" s="371"/>
      <c r="AR640" s="371"/>
      <c r="AS640" s="371"/>
      <c r="AT640" s="371"/>
      <c r="AU640" s="371"/>
      <c r="AV640" s="371"/>
      <c r="AW640" s="371"/>
      <c r="AX640" s="371"/>
      <c r="AY640" s="371"/>
      <c r="AZ640" s="371"/>
      <c r="BA640" s="374"/>
      <c r="BB640" s="450"/>
      <c r="BC640" s="374"/>
      <c r="BD640" s="374"/>
      <c r="BE640" s="374"/>
      <c r="BF640" s="374"/>
      <c r="BG640" s="374"/>
      <c r="BH640" s="374"/>
      <c r="BI640" s="374"/>
      <c r="BJ640" s="374"/>
      <c r="BK640" s="374"/>
      <c r="BL640" s="374"/>
      <c r="BM640" s="374"/>
      <c r="BN640" s="374"/>
      <c r="BO640" s="374"/>
      <c r="BP640" s="374"/>
      <c r="BQ640" s="374"/>
      <c r="BR640" s="374"/>
      <c r="BS640" s="374"/>
      <c r="BT640" s="374"/>
      <c r="BU640" s="374"/>
      <c r="BV640" s="374"/>
      <c r="BW640" s="374"/>
      <c r="BX640" s="374"/>
      <c r="BY640" s="374"/>
      <c r="BZ640" s="374"/>
      <c r="CA640" s="374"/>
      <c r="CB640" s="374"/>
      <c r="CC640" s="374"/>
      <c r="CD640" s="374"/>
      <c r="CE640" s="374"/>
      <c r="CF640" s="374"/>
      <c r="CG640" s="374"/>
      <c r="CH640" s="374"/>
      <c r="CI640" s="374"/>
      <c r="CJ640" s="374"/>
      <c r="CK640" s="374"/>
      <c r="CL640" s="374"/>
      <c r="CM640" s="374"/>
      <c r="CN640" s="374"/>
      <c r="CO640" s="374"/>
      <c r="CP640" s="374"/>
      <c r="CQ640" s="374"/>
      <c r="CR640" s="374"/>
      <c r="CS640" s="374"/>
      <c r="CT640" s="374"/>
      <c r="CU640" s="374"/>
      <c r="CV640" s="374"/>
      <c r="CW640" s="374"/>
      <c r="CX640" s="374"/>
      <c r="CY640" s="374"/>
      <c r="CZ640" s="374"/>
    </row>
    <row r="641" s="378" customFormat="true" ht="25.15" customHeight="true" x14ac:dyDescent="0.2">
      <c r="C641" s="1074"/>
      <c r="D641" s="1075"/>
      <c r="E641" s="636"/>
      <c r="F641" s="636"/>
      <c r="G641" s="636"/>
      <c r="H641" s="1074"/>
      <c r="I641" s="1075"/>
      <c r="J641" s="636"/>
      <c r="K641" s="636"/>
      <c r="L641" s="636"/>
      <c r="M641" s="1074"/>
      <c r="N641" s="1075"/>
      <c r="O641" s="636"/>
      <c r="P641" s="636"/>
      <c r="Q641" s="636"/>
      <c r="AC641" s="371"/>
      <c r="AD641" s="371"/>
      <c r="AE641" s="371"/>
      <c r="AF641" s="371"/>
      <c r="AG641" s="371"/>
      <c r="AH641" s="371"/>
      <c r="AI641" s="371"/>
      <c r="AJ641" s="371"/>
      <c r="AK641" s="371"/>
      <c r="AL641" s="371"/>
      <c r="AM641" s="371"/>
      <c r="AN641" s="371"/>
      <c r="AO641" s="371"/>
      <c r="AP641" s="371"/>
      <c r="AQ641" s="371"/>
      <c r="AR641" s="371"/>
      <c r="AS641" s="371"/>
      <c r="AT641" s="371"/>
      <c r="AU641" s="371"/>
      <c r="AV641" s="371"/>
      <c r="AW641" s="371"/>
      <c r="AX641" s="371"/>
      <c r="AY641" s="371"/>
      <c r="AZ641" s="371"/>
      <c r="BA641" s="374"/>
      <c r="BB641" s="450"/>
      <c r="BC641" s="374"/>
      <c r="BD641" s="374"/>
      <c r="BE641" s="374"/>
      <c r="BF641" s="374"/>
      <c r="BG641" s="374"/>
      <c r="BH641" s="374"/>
      <c r="BI641" s="374"/>
      <c r="BJ641" s="374"/>
      <c r="BK641" s="374"/>
      <c r="BL641" s="374"/>
      <c r="BM641" s="374"/>
      <c r="BN641" s="374"/>
      <c r="BO641" s="374"/>
      <c r="BP641" s="374"/>
      <c r="BQ641" s="374"/>
      <c r="BR641" s="374"/>
      <c r="BS641" s="374"/>
      <c r="BT641" s="374"/>
      <c r="BU641" s="374"/>
      <c r="BV641" s="374"/>
      <c r="BW641" s="374"/>
      <c r="BX641" s="374"/>
      <c r="BY641" s="374"/>
      <c r="BZ641" s="374"/>
      <c r="CA641" s="374"/>
      <c r="CB641" s="374"/>
      <c r="CC641" s="374"/>
      <c r="CD641" s="374"/>
      <c r="CE641" s="374"/>
      <c r="CF641" s="374"/>
      <c r="CG641" s="374"/>
      <c r="CH641" s="374"/>
      <c r="CI641" s="374"/>
      <c r="CJ641" s="374"/>
      <c r="CK641" s="374"/>
      <c r="CL641" s="374"/>
      <c r="CM641" s="374"/>
      <c r="CN641" s="374"/>
      <c r="CO641" s="374"/>
      <c r="CP641" s="374"/>
      <c r="CQ641" s="374"/>
      <c r="CR641" s="374"/>
      <c r="CS641" s="374"/>
      <c r="CT641" s="374"/>
      <c r="CU641" s="374"/>
      <c r="CV641" s="374"/>
      <c r="CW641" s="374"/>
      <c r="CX641" s="374"/>
      <c r="CY641" s="374"/>
      <c r="CZ641" s="374"/>
    </row>
    <row r="642" s="378" customFormat="true" ht="25.15" customHeight="true" x14ac:dyDescent="0.2">
      <c r="C642" s="1074"/>
      <c r="D642" s="1075"/>
      <c r="E642" s="636"/>
      <c r="F642" s="636"/>
      <c r="G642" s="636"/>
      <c r="H642" s="1074"/>
      <c r="I642" s="1075"/>
      <c r="J642" s="636"/>
      <c r="K642" s="636"/>
      <c r="L642" s="636"/>
      <c r="M642" s="1074"/>
      <c r="N642" s="1075"/>
      <c r="O642" s="636"/>
      <c r="P642" s="636"/>
      <c r="Q642" s="636"/>
      <c r="AC642" s="371"/>
      <c r="AD642" s="371"/>
      <c r="AE642" s="371"/>
      <c r="AF642" s="371"/>
      <c r="AG642" s="371"/>
      <c r="AH642" s="371"/>
      <c r="AI642" s="371"/>
      <c r="AJ642" s="371"/>
      <c r="AK642" s="371"/>
      <c r="AL642" s="371"/>
      <c r="AM642" s="371"/>
      <c r="AN642" s="371"/>
      <c r="AO642" s="371"/>
      <c r="AP642" s="371"/>
      <c r="AQ642" s="371"/>
      <c r="AR642" s="371"/>
      <c r="AS642" s="371"/>
      <c r="AT642" s="371"/>
      <c r="AU642" s="371"/>
      <c r="AV642" s="371"/>
      <c r="AW642" s="371"/>
      <c r="AX642" s="371"/>
      <c r="AY642" s="371"/>
      <c r="AZ642" s="371"/>
      <c r="BA642" s="374"/>
      <c r="BB642" s="450"/>
      <c r="BC642" s="374"/>
      <c r="BD642" s="374"/>
      <c r="BE642" s="374"/>
      <c r="BF642" s="374"/>
      <c r="BG642" s="374"/>
      <c r="BH642" s="374"/>
      <c r="BI642" s="374"/>
      <c r="BJ642" s="374"/>
      <c r="BK642" s="374"/>
      <c r="BL642" s="374"/>
      <c r="BM642" s="374"/>
      <c r="BN642" s="374"/>
      <c r="BO642" s="374"/>
      <c r="BP642" s="374"/>
      <c r="BQ642" s="374"/>
      <c r="BR642" s="374"/>
      <c r="BS642" s="374"/>
      <c r="BT642" s="374"/>
      <c r="BU642" s="374"/>
      <c r="BV642" s="374"/>
      <c r="BW642" s="374"/>
      <c r="BX642" s="374"/>
      <c r="BY642" s="374"/>
      <c r="BZ642" s="374"/>
      <c r="CA642" s="374"/>
      <c r="CB642" s="374"/>
      <c r="CC642" s="374"/>
      <c r="CD642" s="374"/>
      <c r="CE642" s="374"/>
      <c r="CF642" s="374"/>
      <c r="CG642" s="374"/>
      <c r="CH642" s="374"/>
      <c r="CI642" s="374"/>
      <c r="CJ642" s="374"/>
      <c r="CK642" s="374"/>
      <c r="CL642" s="374"/>
      <c r="CM642" s="374"/>
      <c r="CN642" s="374"/>
      <c r="CO642" s="374"/>
      <c r="CP642" s="374"/>
      <c r="CQ642" s="374"/>
      <c r="CR642" s="374"/>
      <c r="CS642" s="374"/>
      <c r="CT642" s="374"/>
      <c r="CU642" s="374"/>
      <c r="CV642" s="374"/>
      <c r="CW642" s="374"/>
      <c r="CX642" s="374"/>
      <c r="CY642" s="374"/>
      <c r="CZ642" s="374"/>
    </row>
    <row r="643" s="378" customFormat="true" ht="25.15" customHeight="true" x14ac:dyDescent="0.2">
      <c r="C643" s="1074"/>
      <c r="D643" s="1075"/>
      <c r="E643" s="636"/>
      <c r="F643" s="636"/>
      <c r="G643" s="636"/>
      <c r="H643" s="1074"/>
      <c r="I643" s="1075"/>
      <c r="J643" s="636"/>
      <c r="K643" s="636"/>
      <c r="L643" s="636"/>
      <c r="M643" s="1074"/>
      <c r="N643" s="1075"/>
      <c r="O643" s="636"/>
      <c r="P643" s="636"/>
      <c r="Q643" s="636"/>
      <c r="AC643" s="371"/>
      <c r="AD643" s="371"/>
      <c r="AE643" s="371"/>
      <c r="AF643" s="371"/>
      <c r="AG643" s="371"/>
      <c r="AH643" s="371"/>
      <c r="AI643" s="371"/>
      <c r="AJ643" s="371"/>
      <c r="AK643" s="371"/>
      <c r="AL643" s="371"/>
      <c r="AM643" s="371"/>
      <c r="AN643" s="371"/>
      <c r="AO643" s="371"/>
      <c r="AP643" s="371"/>
      <c r="AQ643" s="371"/>
      <c r="AR643" s="371"/>
      <c r="AS643" s="371"/>
      <c r="AT643" s="371"/>
      <c r="AU643" s="371"/>
      <c r="AV643" s="371"/>
      <c r="AW643" s="371"/>
      <c r="AX643" s="371"/>
      <c r="AY643" s="371"/>
      <c r="AZ643" s="371"/>
      <c r="BA643" s="374"/>
      <c r="BB643" s="450"/>
      <c r="BC643" s="374"/>
      <c r="BD643" s="374"/>
      <c r="BE643" s="374"/>
      <c r="BF643" s="374"/>
      <c r="BG643" s="374"/>
      <c r="BH643" s="374"/>
      <c r="BI643" s="374"/>
      <c r="BJ643" s="374"/>
      <c r="BK643" s="374"/>
      <c r="BL643" s="374"/>
      <c r="BM643" s="374"/>
      <c r="BN643" s="374"/>
      <c r="BO643" s="374"/>
      <c r="BP643" s="374"/>
      <c r="BQ643" s="374"/>
      <c r="BR643" s="374"/>
      <c r="BS643" s="374"/>
      <c r="BT643" s="374"/>
      <c r="BU643" s="374"/>
      <c r="BV643" s="374"/>
      <c r="BW643" s="374"/>
      <c r="BX643" s="374"/>
      <c r="BY643" s="374"/>
      <c r="BZ643" s="374"/>
      <c r="CA643" s="374"/>
      <c r="CB643" s="374"/>
      <c r="CC643" s="374"/>
      <c r="CD643" s="374"/>
      <c r="CE643" s="374"/>
      <c r="CF643" s="374"/>
      <c r="CG643" s="374"/>
      <c r="CH643" s="374"/>
      <c r="CI643" s="374"/>
      <c r="CJ643" s="374"/>
      <c r="CK643" s="374"/>
      <c r="CL643" s="374"/>
      <c r="CM643" s="374"/>
      <c r="CN643" s="374"/>
      <c r="CO643" s="374"/>
      <c r="CP643" s="374"/>
      <c r="CQ643" s="374"/>
      <c r="CR643" s="374"/>
      <c r="CS643" s="374"/>
      <c r="CT643" s="374"/>
      <c r="CU643" s="374"/>
      <c r="CV643" s="374"/>
      <c r="CW643" s="374"/>
      <c r="CX643" s="374"/>
      <c r="CY643" s="374"/>
      <c r="CZ643" s="374"/>
    </row>
    <row r="644" s="378" customFormat="true" ht="25.15" customHeight="true" x14ac:dyDescent="0.2">
      <c r="C644" s="1074"/>
      <c r="D644" s="1075"/>
      <c r="E644" s="636"/>
      <c r="F644" s="636"/>
      <c r="G644" s="636"/>
      <c r="H644" s="1074"/>
      <c r="I644" s="1075"/>
      <c r="J644" s="636"/>
      <c r="K644" s="636"/>
      <c r="L644" s="636"/>
      <c r="M644" s="1074"/>
      <c r="N644" s="1075"/>
      <c r="O644" s="636"/>
      <c r="P644" s="636"/>
      <c r="Q644" s="636"/>
      <c r="AC644" s="371"/>
      <c r="AD644" s="371"/>
      <c r="AE644" s="371"/>
      <c r="AF644" s="371"/>
      <c r="AG644" s="371"/>
      <c r="AH644" s="371"/>
      <c r="AI644" s="371"/>
      <c r="AJ644" s="371"/>
      <c r="AK644" s="371"/>
      <c r="AL644" s="371"/>
      <c r="AM644" s="371"/>
      <c r="AN644" s="371"/>
      <c r="AO644" s="371"/>
      <c r="AP644" s="371"/>
      <c r="AQ644" s="371"/>
      <c r="AR644" s="371"/>
      <c r="AS644" s="371"/>
      <c r="AT644" s="371"/>
      <c r="AU644" s="371"/>
      <c r="AV644" s="371"/>
      <c r="AW644" s="371"/>
      <c r="AX644" s="371"/>
      <c r="AY644" s="371"/>
      <c r="AZ644" s="371"/>
      <c r="BA644" s="374"/>
      <c r="BB644" s="450"/>
      <c r="BC644" s="374"/>
      <c r="BD644" s="374"/>
      <c r="BE644" s="374"/>
      <c r="BF644" s="374"/>
      <c r="BG644" s="374"/>
      <c r="BH644" s="374"/>
      <c r="BI644" s="374"/>
      <c r="BJ644" s="374"/>
      <c r="BK644" s="374"/>
      <c r="BL644" s="374"/>
      <c r="BM644" s="374"/>
      <c r="BN644" s="374"/>
      <c r="BO644" s="374"/>
      <c r="BP644" s="374"/>
      <c r="BQ644" s="374"/>
      <c r="BR644" s="374"/>
      <c r="BS644" s="374"/>
      <c r="BT644" s="374"/>
      <c r="BU644" s="374"/>
      <c r="BV644" s="374"/>
      <c r="BW644" s="374"/>
      <c r="BX644" s="374"/>
      <c r="BY644" s="374"/>
      <c r="BZ644" s="374"/>
      <c r="CA644" s="374"/>
      <c r="CB644" s="374"/>
      <c r="CC644" s="374"/>
      <c r="CD644" s="374"/>
      <c r="CE644" s="374"/>
      <c r="CF644" s="374"/>
      <c r="CG644" s="374"/>
      <c r="CH644" s="374"/>
      <c r="CI644" s="374"/>
      <c r="CJ644" s="374"/>
      <c r="CK644" s="374"/>
      <c r="CL644" s="374"/>
      <c r="CM644" s="374"/>
      <c r="CN644" s="374"/>
      <c r="CO644" s="374"/>
      <c r="CP644" s="374"/>
      <c r="CQ644" s="374"/>
      <c r="CR644" s="374"/>
      <c r="CS644" s="374"/>
      <c r="CT644" s="374"/>
      <c r="CU644" s="374"/>
      <c r="CV644" s="374"/>
      <c r="CW644" s="374"/>
      <c r="CX644" s="374"/>
      <c r="CY644" s="374"/>
      <c r="CZ644" s="374"/>
    </row>
    <row r="645" s="378" customFormat="true" ht="25.15" customHeight="true" x14ac:dyDescent="0.2">
      <c r="C645" s="1074"/>
      <c r="D645" s="1075"/>
      <c r="E645" s="636"/>
      <c r="F645" s="636"/>
      <c r="G645" s="636"/>
      <c r="H645" s="1074"/>
      <c r="I645" s="1075"/>
      <c r="J645" s="636"/>
      <c r="K645" s="636"/>
      <c r="L645" s="636"/>
      <c r="M645" s="1074"/>
      <c r="N645" s="1075"/>
      <c r="O645" s="636"/>
      <c r="P645" s="636"/>
      <c r="Q645" s="636"/>
      <c r="AC645" s="371"/>
      <c r="AD645" s="371"/>
      <c r="AE645" s="371"/>
      <c r="AF645" s="371"/>
      <c r="AG645" s="371"/>
      <c r="AH645" s="371"/>
      <c r="AI645" s="371"/>
      <c r="AJ645" s="371"/>
      <c r="AK645" s="371"/>
      <c r="AL645" s="371"/>
      <c r="AM645" s="371"/>
      <c r="AN645" s="371"/>
      <c r="AO645" s="371"/>
      <c r="AP645" s="371"/>
      <c r="AQ645" s="371"/>
      <c r="AR645" s="371"/>
      <c r="AS645" s="371"/>
      <c r="AT645" s="371"/>
      <c r="AU645" s="371"/>
      <c r="AV645" s="371"/>
      <c r="AW645" s="371"/>
      <c r="AX645" s="371"/>
      <c r="AY645" s="371"/>
      <c r="AZ645" s="371"/>
      <c r="BA645" s="374"/>
      <c r="BB645" s="450"/>
      <c r="BC645" s="374"/>
      <c r="BD645" s="374"/>
      <c r="BE645" s="374"/>
      <c r="BF645" s="374"/>
      <c r="BG645" s="374"/>
      <c r="BH645" s="374"/>
      <c r="BI645" s="374"/>
      <c r="BJ645" s="374"/>
      <c r="BK645" s="374"/>
      <c r="BL645" s="374"/>
      <c r="BM645" s="374"/>
      <c r="BN645" s="374"/>
      <c r="BO645" s="374"/>
      <c r="BP645" s="374"/>
      <c r="BQ645" s="374"/>
      <c r="BR645" s="374"/>
      <c r="BS645" s="374"/>
      <c r="BT645" s="374"/>
      <c r="BU645" s="374"/>
      <c r="BV645" s="374"/>
      <c r="BW645" s="374"/>
      <c r="BX645" s="374"/>
      <c r="BY645" s="374"/>
      <c r="BZ645" s="374"/>
      <c r="CA645" s="374"/>
      <c r="CB645" s="374"/>
      <c r="CC645" s="374"/>
      <c r="CD645" s="374"/>
      <c r="CE645" s="374"/>
      <c r="CF645" s="374"/>
      <c r="CG645" s="374"/>
      <c r="CH645" s="374"/>
      <c r="CI645" s="374"/>
      <c r="CJ645" s="374"/>
      <c r="CK645" s="374"/>
      <c r="CL645" s="374"/>
      <c r="CM645" s="374"/>
      <c r="CN645" s="374"/>
      <c r="CO645" s="374"/>
      <c r="CP645" s="374"/>
      <c r="CQ645" s="374"/>
      <c r="CR645" s="374"/>
      <c r="CS645" s="374"/>
      <c r="CT645" s="374"/>
      <c r="CU645" s="374"/>
      <c r="CV645" s="374"/>
      <c r="CW645" s="374"/>
      <c r="CX645" s="374"/>
      <c r="CY645" s="374"/>
      <c r="CZ645" s="374"/>
    </row>
    <row r="646" s="378" customFormat="true" ht="25.15" customHeight="true" x14ac:dyDescent="0.2">
      <c r="C646" s="1074"/>
      <c r="D646" s="1075"/>
      <c r="E646" s="636"/>
      <c r="F646" s="636"/>
      <c r="G646" s="636"/>
      <c r="H646" s="1074"/>
      <c r="I646" s="1075"/>
      <c r="J646" s="636"/>
      <c r="K646" s="636"/>
      <c r="L646" s="636"/>
      <c r="M646" s="1074"/>
      <c r="N646" s="1075"/>
      <c r="O646" s="636"/>
      <c r="P646" s="636"/>
      <c r="Q646" s="636"/>
      <c r="AC646" s="371"/>
      <c r="AD646" s="371"/>
      <c r="AE646" s="371"/>
      <c r="AF646" s="371"/>
      <c r="AG646" s="371"/>
      <c r="AH646" s="371"/>
      <c r="AI646" s="371"/>
      <c r="AJ646" s="371"/>
      <c r="AK646" s="371"/>
      <c r="AL646" s="371"/>
      <c r="AM646" s="371"/>
      <c r="AN646" s="371"/>
      <c r="AO646" s="371"/>
      <c r="AP646" s="371"/>
      <c r="AQ646" s="371"/>
      <c r="AR646" s="371"/>
      <c r="AS646" s="371"/>
      <c r="AT646" s="371"/>
      <c r="AU646" s="371"/>
      <c r="AV646" s="371"/>
      <c r="AW646" s="371"/>
      <c r="AX646" s="371"/>
      <c r="AY646" s="371"/>
      <c r="AZ646" s="371"/>
      <c r="BA646" s="374"/>
      <c r="BB646" s="450"/>
      <c r="BC646" s="374"/>
      <c r="BD646" s="374"/>
      <c r="BE646" s="374"/>
      <c r="BF646" s="374"/>
      <c r="BG646" s="374"/>
      <c r="BH646" s="374"/>
      <c r="BI646" s="374"/>
      <c r="BJ646" s="374"/>
      <c r="BK646" s="374"/>
      <c r="BL646" s="374"/>
      <c r="BM646" s="374"/>
      <c r="BN646" s="374"/>
      <c r="BO646" s="374"/>
      <c r="BP646" s="374"/>
      <c r="BQ646" s="374"/>
      <c r="BR646" s="374"/>
      <c r="BS646" s="374"/>
      <c r="BT646" s="374"/>
      <c r="BU646" s="374"/>
      <c r="BV646" s="374"/>
      <c r="BW646" s="374"/>
      <c r="BX646" s="374"/>
      <c r="BY646" s="374"/>
      <c r="BZ646" s="374"/>
      <c r="CA646" s="374"/>
      <c r="CB646" s="374"/>
      <c r="CC646" s="374"/>
      <c r="CD646" s="374"/>
      <c r="CE646" s="374"/>
      <c r="CF646" s="374"/>
      <c r="CG646" s="374"/>
      <c r="CH646" s="374"/>
      <c r="CI646" s="374"/>
      <c r="CJ646" s="374"/>
      <c r="CK646" s="374"/>
      <c r="CL646" s="374"/>
      <c r="CM646" s="374"/>
      <c r="CN646" s="374"/>
      <c r="CO646" s="374"/>
      <c r="CP646" s="374"/>
      <c r="CQ646" s="374"/>
      <c r="CR646" s="374"/>
      <c r="CS646" s="374"/>
      <c r="CT646" s="374"/>
      <c r="CU646" s="374"/>
      <c r="CV646" s="374"/>
      <c r="CW646" s="374"/>
      <c r="CX646" s="374"/>
      <c r="CY646" s="374"/>
      <c r="CZ646" s="374"/>
    </row>
    <row r="647" s="378" customFormat="true" ht="25.15" customHeight="true" x14ac:dyDescent="0.2">
      <c r="C647" s="1074"/>
      <c r="D647" s="1075"/>
      <c r="E647" s="636"/>
      <c r="F647" s="636"/>
      <c r="G647" s="636"/>
      <c r="H647" s="1074"/>
      <c r="I647" s="1075"/>
      <c r="J647" s="636"/>
      <c r="K647" s="636"/>
      <c r="L647" s="636"/>
      <c r="M647" s="1074"/>
      <c r="N647" s="1075"/>
      <c r="O647" s="636"/>
      <c r="P647" s="636"/>
      <c r="Q647" s="636"/>
      <c r="AC647" s="371"/>
      <c r="AD647" s="371"/>
      <c r="AE647" s="371"/>
      <c r="AF647" s="371"/>
      <c r="AG647" s="371"/>
      <c r="AH647" s="371"/>
      <c r="AI647" s="371"/>
      <c r="AJ647" s="371"/>
      <c r="AK647" s="371"/>
      <c r="AL647" s="371"/>
      <c r="AM647" s="371"/>
      <c r="AN647" s="371"/>
      <c r="AO647" s="371"/>
      <c r="AP647" s="371"/>
      <c r="AQ647" s="371"/>
      <c r="AR647" s="371"/>
      <c r="AS647" s="371"/>
      <c r="AT647" s="371"/>
      <c r="AU647" s="371"/>
      <c r="AV647" s="371"/>
      <c r="AW647" s="371"/>
      <c r="AX647" s="371"/>
      <c r="AY647" s="371"/>
      <c r="AZ647" s="371"/>
      <c r="BA647" s="374"/>
      <c r="BB647" s="450"/>
      <c r="BC647" s="374"/>
      <c r="BD647" s="374"/>
      <c r="BE647" s="374"/>
      <c r="BF647" s="374"/>
      <c r="BG647" s="374"/>
      <c r="BH647" s="374"/>
      <c r="BI647" s="374"/>
      <c r="BJ647" s="374"/>
      <c r="BK647" s="374"/>
      <c r="BL647" s="374"/>
      <c r="BM647" s="374"/>
      <c r="BN647" s="374"/>
      <c r="BO647" s="374"/>
      <c r="BP647" s="374"/>
      <c r="BQ647" s="374"/>
      <c r="BR647" s="374"/>
      <c r="BS647" s="374"/>
      <c r="BT647" s="374"/>
      <c r="BU647" s="374"/>
      <c r="BV647" s="374"/>
      <c r="BW647" s="374"/>
      <c r="BX647" s="374"/>
      <c r="BY647" s="374"/>
      <c r="BZ647" s="374"/>
      <c r="CA647" s="374"/>
      <c r="CB647" s="374"/>
      <c r="CC647" s="374"/>
      <c r="CD647" s="374"/>
      <c r="CE647" s="374"/>
      <c r="CF647" s="374"/>
      <c r="CG647" s="374"/>
      <c r="CH647" s="374"/>
      <c r="CI647" s="374"/>
      <c r="CJ647" s="374"/>
      <c r="CK647" s="374"/>
      <c r="CL647" s="374"/>
      <c r="CM647" s="374"/>
      <c r="CN647" s="374"/>
      <c r="CO647" s="374"/>
      <c r="CP647" s="374"/>
      <c r="CQ647" s="374"/>
      <c r="CR647" s="374"/>
      <c r="CS647" s="374"/>
      <c r="CT647" s="374"/>
      <c r="CU647" s="374"/>
      <c r="CV647" s="374"/>
      <c r="CW647" s="374"/>
      <c r="CX647" s="374"/>
      <c r="CY647" s="374"/>
      <c r="CZ647" s="374"/>
    </row>
    <row r="648" s="378" customFormat="true" ht="25.15" customHeight="true" x14ac:dyDescent="0.2">
      <c r="C648" s="1074"/>
      <c r="D648" s="1075"/>
      <c r="E648" s="636"/>
      <c r="F648" s="636"/>
      <c r="G648" s="636"/>
      <c r="H648" s="1074"/>
      <c r="I648" s="1075"/>
      <c r="J648" s="636"/>
      <c r="K648" s="636"/>
      <c r="L648" s="636"/>
      <c r="M648" s="1074"/>
      <c r="N648" s="1075"/>
      <c r="O648" s="636"/>
      <c r="P648" s="636"/>
      <c r="Q648" s="636"/>
      <c r="AC648" s="371"/>
      <c r="AD648" s="371"/>
      <c r="AE648" s="371"/>
      <c r="AF648" s="371"/>
      <c r="AG648" s="371"/>
      <c r="AH648" s="371"/>
      <c r="AI648" s="371"/>
      <c r="AJ648" s="371"/>
      <c r="AK648" s="371"/>
      <c r="AL648" s="371"/>
      <c r="AM648" s="371"/>
      <c r="AN648" s="371"/>
      <c r="AO648" s="371"/>
      <c r="AP648" s="371"/>
      <c r="AQ648" s="371"/>
      <c r="AR648" s="371"/>
      <c r="AS648" s="371"/>
      <c r="AT648" s="371"/>
      <c r="AU648" s="371"/>
      <c r="AV648" s="371"/>
      <c r="AW648" s="371"/>
      <c r="AX648" s="371"/>
      <c r="AY648" s="371"/>
      <c r="AZ648" s="371"/>
      <c r="BA648" s="374"/>
      <c r="BB648" s="450"/>
      <c r="BC648" s="374"/>
      <c r="BD648" s="374"/>
      <c r="BE648" s="374"/>
      <c r="BF648" s="374"/>
      <c r="BG648" s="374"/>
      <c r="BH648" s="374"/>
      <c r="BI648" s="374"/>
      <c r="BJ648" s="374"/>
      <c r="BK648" s="374"/>
      <c r="BL648" s="374"/>
      <c r="BM648" s="374"/>
      <c r="BN648" s="374"/>
      <c r="BO648" s="374"/>
      <c r="BP648" s="374"/>
      <c r="BQ648" s="374"/>
      <c r="BR648" s="374"/>
      <c r="BS648" s="374"/>
      <c r="BT648" s="374"/>
      <c r="BU648" s="374"/>
      <c r="BV648" s="374"/>
      <c r="BW648" s="374"/>
      <c r="BX648" s="374"/>
      <c r="BY648" s="374"/>
      <c r="BZ648" s="374"/>
      <c r="CA648" s="374"/>
      <c r="CB648" s="374"/>
      <c r="CC648" s="374"/>
      <c r="CD648" s="374"/>
      <c r="CE648" s="374"/>
      <c r="CF648" s="374"/>
      <c r="CG648" s="374"/>
      <c r="CH648" s="374"/>
      <c r="CI648" s="374"/>
      <c r="CJ648" s="374"/>
      <c r="CK648" s="374"/>
      <c r="CL648" s="374"/>
      <c r="CM648" s="374"/>
      <c r="CN648" s="374"/>
      <c r="CO648" s="374"/>
      <c r="CP648" s="374"/>
      <c r="CQ648" s="374"/>
      <c r="CR648" s="374"/>
      <c r="CS648" s="374"/>
      <c r="CT648" s="374"/>
      <c r="CU648" s="374"/>
      <c r="CV648" s="374"/>
      <c r="CW648" s="374"/>
      <c r="CX648" s="374"/>
      <c r="CY648" s="374"/>
      <c r="CZ648" s="374"/>
    </row>
    <row r="649" s="378" customFormat="true" ht="25.15" customHeight="true" x14ac:dyDescent="0.2">
      <c r="C649" s="1074"/>
      <c r="D649" s="1075"/>
      <c r="E649" s="636"/>
      <c r="F649" s="636"/>
      <c r="G649" s="636"/>
      <c r="H649" s="1074"/>
      <c r="I649" s="1075"/>
      <c r="J649" s="636"/>
      <c r="K649" s="636"/>
      <c r="L649" s="636"/>
      <c r="M649" s="1074"/>
      <c r="N649" s="1075"/>
      <c r="O649" s="636"/>
      <c r="P649" s="636"/>
      <c r="Q649" s="636"/>
      <c r="AC649" s="371"/>
      <c r="AD649" s="371"/>
      <c r="AE649" s="371"/>
      <c r="AF649" s="371"/>
      <c r="AG649" s="371"/>
      <c r="AH649" s="371"/>
      <c r="AI649" s="371"/>
      <c r="AJ649" s="371"/>
      <c r="AK649" s="371"/>
      <c r="AL649" s="371"/>
      <c r="AM649" s="371"/>
      <c r="AN649" s="371"/>
      <c r="AO649" s="371"/>
      <c r="AP649" s="371"/>
      <c r="AQ649" s="371"/>
      <c r="AR649" s="371"/>
      <c r="AS649" s="371"/>
      <c r="AT649" s="371"/>
      <c r="AU649" s="371"/>
      <c r="AV649" s="371"/>
      <c r="AW649" s="371"/>
      <c r="AX649" s="371"/>
      <c r="AY649" s="371"/>
      <c r="AZ649" s="371"/>
      <c r="BA649" s="374"/>
      <c r="BB649" s="450"/>
      <c r="BC649" s="374"/>
      <c r="BD649" s="374"/>
      <c r="BE649" s="374"/>
      <c r="BF649" s="374"/>
      <c r="BG649" s="374"/>
      <c r="BH649" s="374"/>
      <c r="BI649" s="374"/>
      <c r="BJ649" s="374"/>
      <c r="BK649" s="374"/>
      <c r="BL649" s="374"/>
      <c r="BM649" s="374"/>
      <c r="BN649" s="374"/>
      <c r="BO649" s="374"/>
      <c r="BP649" s="374"/>
      <c r="BQ649" s="374"/>
      <c r="BR649" s="374"/>
      <c r="BS649" s="374"/>
      <c r="BT649" s="374"/>
      <c r="BU649" s="374"/>
      <c r="BV649" s="374"/>
      <c r="BW649" s="374"/>
      <c r="BX649" s="374"/>
      <c r="BY649" s="374"/>
      <c r="BZ649" s="374"/>
      <c r="CA649" s="374"/>
      <c r="CB649" s="374"/>
      <c r="CC649" s="374"/>
      <c r="CD649" s="374"/>
      <c r="CE649" s="374"/>
      <c r="CF649" s="374"/>
      <c r="CG649" s="374"/>
      <c r="CH649" s="374"/>
      <c r="CI649" s="374"/>
      <c r="CJ649" s="374"/>
      <c r="CK649" s="374"/>
      <c r="CL649" s="374"/>
      <c r="CM649" s="374"/>
      <c r="CN649" s="374"/>
      <c r="CO649" s="374"/>
      <c r="CP649" s="374"/>
      <c r="CQ649" s="374"/>
      <c r="CR649" s="374"/>
      <c r="CS649" s="374"/>
      <c r="CT649" s="374"/>
      <c r="CU649" s="374"/>
      <c r="CV649" s="374"/>
      <c r="CW649" s="374"/>
      <c r="CX649" s="374"/>
      <c r="CY649" s="374"/>
      <c r="CZ649" s="374"/>
    </row>
    <row r="650" s="378" customFormat="true" ht="25.15" customHeight="true" x14ac:dyDescent="0.2">
      <c r="C650" s="1074"/>
      <c r="D650" s="1075"/>
      <c r="E650" s="636"/>
      <c r="F650" s="636"/>
      <c r="G650" s="636"/>
      <c r="H650" s="1074"/>
      <c r="I650" s="1075"/>
      <c r="J650" s="636"/>
      <c r="K650" s="636"/>
      <c r="L650" s="636"/>
      <c r="M650" s="1074"/>
      <c r="N650" s="1075"/>
      <c r="O650" s="636"/>
      <c r="P650" s="636"/>
      <c r="Q650" s="636"/>
      <c r="AC650" s="371"/>
      <c r="AD650" s="371"/>
      <c r="AE650" s="371"/>
      <c r="AF650" s="371"/>
      <c r="AG650" s="371"/>
      <c r="AH650" s="371"/>
      <c r="AI650" s="371"/>
      <c r="AJ650" s="371"/>
      <c r="AK650" s="371"/>
      <c r="AL650" s="371"/>
      <c r="AM650" s="371"/>
      <c r="AN650" s="371"/>
      <c r="AO650" s="371"/>
      <c r="AP650" s="371"/>
      <c r="AQ650" s="371"/>
      <c r="AR650" s="371"/>
      <c r="AS650" s="371"/>
      <c r="AT650" s="371"/>
      <c r="AU650" s="371"/>
      <c r="AV650" s="371"/>
      <c r="AW650" s="371"/>
      <c r="AX650" s="371"/>
      <c r="AY650" s="371"/>
      <c r="AZ650" s="371"/>
      <c r="BA650" s="374"/>
      <c r="BB650" s="450"/>
      <c r="BC650" s="374"/>
      <c r="BD650" s="374"/>
      <c r="BE650" s="374"/>
      <c r="BF650" s="374"/>
      <c r="BG650" s="374"/>
      <c r="BH650" s="374"/>
      <c r="BI650" s="374"/>
      <c r="BJ650" s="374"/>
      <c r="BK650" s="374"/>
      <c r="BL650" s="374"/>
      <c r="BM650" s="374"/>
      <c r="BN650" s="374"/>
      <c r="BO650" s="374"/>
      <c r="BP650" s="374"/>
      <c r="BQ650" s="374"/>
      <c r="BR650" s="374"/>
      <c r="BS650" s="374"/>
      <c r="BT650" s="374"/>
      <c r="BU650" s="374"/>
      <c r="BV650" s="374"/>
      <c r="BW650" s="374"/>
      <c r="BX650" s="374"/>
      <c r="BY650" s="374"/>
      <c r="BZ650" s="374"/>
      <c r="CA650" s="374"/>
      <c r="CB650" s="374"/>
      <c r="CC650" s="374"/>
      <c r="CD650" s="374"/>
      <c r="CE650" s="374"/>
      <c r="CF650" s="374"/>
      <c r="CG650" s="374"/>
      <c r="CH650" s="374"/>
      <c r="CI650" s="374"/>
      <c r="CJ650" s="374"/>
      <c r="CK650" s="374"/>
      <c r="CL650" s="374"/>
      <c r="CM650" s="374"/>
      <c r="CN650" s="374"/>
      <c r="CO650" s="374"/>
      <c r="CP650" s="374"/>
      <c r="CQ650" s="374"/>
      <c r="CR650" s="374"/>
      <c r="CS650" s="374"/>
      <c r="CT650" s="374"/>
      <c r="CU650" s="374"/>
      <c r="CV650" s="374"/>
      <c r="CW650" s="374"/>
      <c r="CX650" s="374"/>
      <c r="CY650" s="374"/>
      <c r="CZ650" s="374"/>
    </row>
    <row r="651" s="378" customFormat="true" ht="25.15" customHeight="true" x14ac:dyDescent="0.2">
      <c r="C651" s="1074"/>
      <c r="D651" s="1075"/>
      <c r="E651" s="636"/>
      <c r="F651" s="636"/>
      <c r="G651" s="636"/>
      <c r="H651" s="1074"/>
      <c r="I651" s="1075"/>
      <c r="J651" s="636"/>
      <c r="K651" s="636"/>
      <c r="L651" s="636"/>
      <c r="M651" s="1074"/>
      <c r="N651" s="1075"/>
      <c r="O651" s="636"/>
      <c r="P651" s="636"/>
      <c r="Q651" s="636"/>
      <c r="AC651" s="371"/>
      <c r="AD651" s="371"/>
      <c r="AE651" s="371"/>
      <c r="AF651" s="371"/>
      <c r="AG651" s="371"/>
      <c r="AH651" s="371"/>
      <c r="AI651" s="371"/>
      <c r="AJ651" s="371"/>
      <c r="AK651" s="371"/>
      <c r="AL651" s="371"/>
      <c r="AM651" s="371"/>
      <c r="AN651" s="371"/>
      <c r="AO651" s="371"/>
      <c r="AP651" s="371"/>
      <c r="AQ651" s="371"/>
      <c r="AR651" s="371"/>
      <c r="AS651" s="371"/>
      <c r="AT651" s="371"/>
      <c r="AU651" s="371"/>
      <c r="AV651" s="371"/>
      <c r="AW651" s="371"/>
      <c r="AX651" s="371"/>
      <c r="AY651" s="371"/>
      <c r="AZ651" s="371"/>
      <c r="BA651" s="374"/>
      <c r="BB651" s="450"/>
      <c r="BC651" s="374"/>
      <c r="BD651" s="374"/>
      <c r="BE651" s="374"/>
      <c r="BF651" s="374"/>
      <c r="BG651" s="374"/>
      <c r="BH651" s="374"/>
      <c r="BI651" s="374"/>
      <c r="BJ651" s="374"/>
      <c r="BK651" s="374"/>
      <c r="BL651" s="374"/>
      <c r="BM651" s="374"/>
      <c r="BN651" s="374"/>
      <c r="BO651" s="374"/>
      <c r="BP651" s="374"/>
      <c r="BQ651" s="374"/>
      <c r="BR651" s="374"/>
      <c r="BS651" s="374"/>
      <c r="BT651" s="374"/>
      <c r="BU651" s="374"/>
      <c r="BV651" s="374"/>
      <c r="BW651" s="374"/>
      <c r="BX651" s="374"/>
      <c r="BY651" s="374"/>
      <c r="BZ651" s="374"/>
      <c r="CA651" s="374"/>
      <c r="CB651" s="374"/>
      <c r="CC651" s="374"/>
      <c r="CD651" s="374"/>
      <c r="CE651" s="374"/>
      <c r="CF651" s="374"/>
      <c r="CG651" s="374"/>
      <c r="CH651" s="374"/>
      <c r="CI651" s="374"/>
      <c r="CJ651" s="374"/>
      <c r="CK651" s="374"/>
      <c r="CL651" s="374"/>
      <c r="CM651" s="374"/>
      <c r="CN651" s="374"/>
      <c r="CO651" s="374"/>
      <c r="CP651" s="374"/>
      <c r="CQ651" s="374"/>
      <c r="CR651" s="374"/>
      <c r="CS651" s="374"/>
      <c r="CT651" s="374"/>
      <c r="CU651" s="374"/>
      <c r="CV651" s="374"/>
      <c r="CW651" s="374"/>
      <c r="CX651" s="374"/>
      <c r="CY651" s="374"/>
      <c r="CZ651" s="374"/>
    </row>
    <row r="652" s="378" customFormat="true" ht="25.15" customHeight="true" x14ac:dyDescent="0.2">
      <c r="C652" s="1074"/>
      <c r="D652" s="1075"/>
      <c r="E652" s="636"/>
      <c r="F652" s="636"/>
      <c r="G652" s="636"/>
      <c r="H652" s="1074"/>
      <c r="I652" s="1075"/>
      <c r="J652" s="636"/>
      <c r="K652" s="636"/>
      <c r="L652" s="636"/>
      <c r="M652" s="1074"/>
      <c r="N652" s="1075"/>
      <c r="O652" s="636"/>
      <c r="P652" s="636"/>
      <c r="Q652" s="636"/>
      <c r="AC652" s="371"/>
      <c r="AD652" s="371"/>
      <c r="AE652" s="371"/>
      <c r="AF652" s="371"/>
      <c r="AG652" s="371"/>
      <c r="AH652" s="371"/>
      <c r="AI652" s="371"/>
      <c r="AJ652" s="371"/>
      <c r="AK652" s="371"/>
      <c r="AL652" s="371"/>
      <c r="AM652" s="371"/>
      <c r="AN652" s="371"/>
      <c r="AO652" s="371"/>
      <c r="AP652" s="371"/>
      <c r="AQ652" s="371"/>
      <c r="AR652" s="371"/>
      <c r="AS652" s="371"/>
      <c r="AT652" s="371"/>
      <c r="AU652" s="371"/>
      <c r="AV652" s="371"/>
      <c r="AW652" s="371"/>
      <c r="AX652" s="371"/>
      <c r="AY652" s="371"/>
      <c r="AZ652" s="371"/>
      <c r="BA652" s="374"/>
      <c r="BB652" s="450"/>
      <c r="BC652" s="374"/>
      <c r="BD652" s="374"/>
      <c r="BE652" s="374"/>
      <c r="BF652" s="374"/>
      <c r="BG652" s="374"/>
      <c r="BH652" s="374"/>
      <c r="BI652" s="374"/>
      <c r="BJ652" s="374"/>
      <c r="BK652" s="374"/>
      <c r="BL652" s="374"/>
      <c r="BM652" s="374"/>
      <c r="BN652" s="374"/>
      <c r="BO652" s="374"/>
      <c r="BP652" s="374"/>
      <c r="BQ652" s="374"/>
      <c r="BR652" s="374"/>
      <c r="BS652" s="374"/>
      <c r="BT652" s="374"/>
      <c r="BU652" s="374"/>
      <c r="BV652" s="374"/>
      <c r="BW652" s="374"/>
      <c r="BX652" s="374"/>
      <c r="BY652" s="374"/>
      <c r="BZ652" s="374"/>
      <c r="CA652" s="374"/>
      <c r="CB652" s="374"/>
      <c r="CC652" s="374"/>
      <c r="CD652" s="374"/>
      <c r="CE652" s="374"/>
      <c r="CF652" s="374"/>
      <c r="CG652" s="374"/>
      <c r="CH652" s="374"/>
      <c r="CI652" s="374"/>
      <c r="CJ652" s="374"/>
      <c r="CK652" s="374"/>
      <c r="CL652" s="374"/>
      <c r="CM652" s="374"/>
      <c r="CN652" s="374"/>
      <c r="CO652" s="374"/>
      <c r="CP652" s="374"/>
      <c r="CQ652" s="374"/>
      <c r="CR652" s="374"/>
      <c r="CS652" s="374"/>
      <c r="CT652" s="374"/>
      <c r="CU652" s="374"/>
      <c r="CV652" s="374"/>
      <c r="CW652" s="374"/>
      <c r="CX652" s="374"/>
      <c r="CY652" s="374"/>
      <c r="CZ652" s="374"/>
    </row>
    <row r="653" s="378" customFormat="true" ht="25.15" customHeight="true" x14ac:dyDescent="0.2">
      <c r="C653" s="1074"/>
      <c r="D653" s="1075"/>
      <c r="E653" s="636"/>
      <c r="F653" s="636"/>
      <c r="G653" s="636"/>
      <c r="H653" s="1074"/>
      <c r="I653" s="1075"/>
      <c r="J653" s="636"/>
      <c r="K653" s="636"/>
      <c r="L653" s="636"/>
      <c r="M653" s="1074"/>
      <c r="N653" s="1075"/>
      <c r="O653" s="636"/>
      <c r="P653" s="636"/>
      <c r="Q653" s="636"/>
      <c r="AC653" s="371"/>
      <c r="AD653" s="371"/>
      <c r="AE653" s="371"/>
      <c r="AF653" s="371"/>
      <c r="AG653" s="371"/>
      <c r="AH653" s="371"/>
      <c r="AI653" s="371"/>
      <c r="AJ653" s="371"/>
      <c r="AK653" s="371"/>
      <c r="AL653" s="371"/>
      <c r="AM653" s="371"/>
      <c r="AN653" s="371"/>
      <c r="AO653" s="371"/>
      <c r="AP653" s="371"/>
      <c r="AQ653" s="371"/>
      <c r="AR653" s="371"/>
      <c r="AS653" s="371"/>
      <c r="AT653" s="371"/>
      <c r="AU653" s="371"/>
      <c r="AV653" s="371"/>
      <c r="AW653" s="371"/>
      <c r="AX653" s="371"/>
      <c r="AY653" s="371"/>
      <c r="AZ653" s="371"/>
      <c r="BA653" s="374"/>
      <c r="BB653" s="450"/>
      <c r="BC653" s="374"/>
      <c r="BD653" s="374"/>
      <c r="BE653" s="374"/>
      <c r="BF653" s="374"/>
      <c r="BG653" s="374"/>
      <c r="BH653" s="374"/>
      <c r="BI653" s="374"/>
      <c r="BJ653" s="374"/>
      <c r="BK653" s="374"/>
      <c r="BL653" s="374"/>
      <c r="BM653" s="374"/>
      <c r="BN653" s="374"/>
      <c r="BO653" s="374"/>
      <c r="BP653" s="374"/>
      <c r="BQ653" s="374"/>
      <c r="BR653" s="374"/>
      <c r="BS653" s="374"/>
      <c r="BT653" s="374"/>
      <c r="BU653" s="374"/>
      <c r="BV653" s="374"/>
      <c r="BW653" s="374"/>
      <c r="BX653" s="374"/>
      <c r="BY653" s="374"/>
      <c r="BZ653" s="374"/>
      <c r="CA653" s="374"/>
      <c r="CB653" s="374"/>
      <c r="CC653" s="374"/>
      <c r="CD653" s="374"/>
      <c r="CE653" s="374"/>
      <c r="CF653" s="374"/>
      <c r="CG653" s="374"/>
      <c r="CH653" s="374"/>
      <c r="CI653" s="374"/>
      <c r="CJ653" s="374"/>
      <c r="CK653" s="374"/>
      <c r="CL653" s="374"/>
      <c r="CM653" s="374"/>
      <c r="CN653" s="374"/>
      <c r="CO653" s="374"/>
      <c r="CP653" s="374"/>
      <c r="CQ653" s="374"/>
      <c r="CR653" s="374"/>
      <c r="CS653" s="374"/>
      <c r="CT653" s="374"/>
      <c r="CU653" s="374"/>
      <c r="CV653" s="374"/>
      <c r="CW653" s="374"/>
      <c r="CX653" s="374"/>
      <c r="CY653" s="374"/>
      <c r="CZ653" s="374"/>
    </row>
    <row r="654" s="378" customFormat="true" ht="25.15" customHeight="true" x14ac:dyDescent="0.2">
      <c r="C654" s="1074"/>
      <c r="D654" s="1075"/>
      <c r="E654" s="636"/>
      <c r="F654" s="636"/>
      <c r="G654" s="636"/>
      <c r="H654" s="1074"/>
      <c r="I654" s="1075"/>
      <c r="J654" s="636"/>
      <c r="K654" s="636"/>
      <c r="L654" s="636"/>
      <c r="M654" s="1074"/>
      <c r="N654" s="1075"/>
      <c r="O654" s="636"/>
      <c r="P654" s="636"/>
      <c r="Q654" s="636"/>
      <c r="AC654" s="371"/>
      <c r="AD654" s="371"/>
      <c r="AE654" s="371"/>
      <c r="AF654" s="371"/>
      <c r="AG654" s="371"/>
      <c r="AH654" s="371"/>
      <c r="AI654" s="371"/>
      <c r="AJ654" s="371"/>
      <c r="AK654" s="371"/>
      <c r="AL654" s="371"/>
      <c r="AM654" s="371"/>
      <c r="AN654" s="371"/>
      <c r="AO654" s="371"/>
      <c r="AP654" s="371"/>
      <c r="AQ654" s="371"/>
      <c r="AR654" s="371"/>
      <c r="AS654" s="371"/>
      <c r="AT654" s="371"/>
      <c r="AU654" s="371"/>
      <c r="AV654" s="371"/>
      <c r="AW654" s="371"/>
      <c r="AX654" s="371"/>
      <c r="AY654" s="371"/>
      <c r="AZ654" s="371"/>
      <c r="BA654" s="374"/>
      <c r="BB654" s="450"/>
      <c r="BC654" s="374"/>
      <c r="BD654" s="374"/>
      <c r="BE654" s="374"/>
      <c r="BF654" s="374"/>
      <c r="BG654" s="374"/>
      <c r="BH654" s="374"/>
      <c r="BI654" s="374"/>
      <c r="BJ654" s="374"/>
      <c r="BK654" s="374"/>
      <c r="BL654" s="374"/>
      <c r="BM654" s="374"/>
      <c r="BN654" s="374"/>
      <c r="BO654" s="374"/>
      <c r="BP654" s="374"/>
      <c r="BQ654" s="374"/>
      <c r="BR654" s="374"/>
      <c r="BS654" s="374"/>
      <c r="BT654" s="374"/>
      <c r="BU654" s="374"/>
      <c r="BV654" s="374"/>
      <c r="BW654" s="374"/>
      <c r="BX654" s="374"/>
      <c r="BY654" s="374"/>
      <c r="BZ654" s="374"/>
      <c r="CA654" s="374"/>
      <c r="CB654" s="374"/>
      <c r="CC654" s="374"/>
      <c r="CD654" s="374"/>
      <c r="CE654" s="374"/>
      <c r="CF654" s="374"/>
      <c r="CG654" s="374"/>
      <c r="CH654" s="374"/>
      <c r="CI654" s="374"/>
      <c r="CJ654" s="374"/>
      <c r="CK654" s="374"/>
      <c r="CL654" s="374"/>
      <c r="CM654" s="374"/>
      <c r="CN654" s="374"/>
      <c r="CO654" s="374"/>
      <c r="CP654" s="374"/>
      <c r="CQ654" s="374"/>
      <c r="CR654" s="374"/>
      <c r="CS654" s="374"/>
      <c r="CT654" s="374"/>
      <c r="CU654" s="374"/>
      <c r="CV654" s="374"/>
      <c r="CW654" s="374"/>
      <c r="CX654" s="374"/>
      <c r="CY654" s="374"/>
      <c r="CZ654" s="374"/>
    </row>
    <row r="655" s="378" customFormat="true" ht="25.15" customHeight="true" x14ac:dyDescent="0.2">
      <c r="C655" s="1074"/>
      <c r="D655" s="1075"/>
      <c r="E655" s="636"/>
      <c r="F655" s="636"/>
      <c r="G655" s="636"/>
      <c r="H655" s="1074"/>
      <c r="I655" s="1075"/>
      <c r="J655" s="636"/>
      <c r="K655" s="636"/>
      <c r="L655" s="636"/>
      <c r="M655" s="1074"/>
      <c r="N655" s="1075"/>
      <c r="O655" s="636"/>
      <c r="P655" s="636"/>
      <c r="Q655" s="636"/>
      <c r="AC655" s="371"/>
      <c r="AD655" s="371"/>
      <c r="AE655" s="371"/>
      <c r="AF655" s="371"/>
      <c r="AG655" s="371"/>
      <c r="AH655" s="371"/>
      <c r="AI655" s="371"/>
      <c r="AJ655" s="371"/>
      <c r="AK655" s="371"/>
      <c r="AL655" s="371"/>
      <c r="AM655" s="371"/>
      <c r="AN655" s="371"/>
      <c r="AO655" s="371"/>
      <c r="AP655" s="371"/>
      <c r="AQ655" s="371"/>
      <c r="AR655" s="371"/>
      <c r="AS655" s="371"/>
      <c r="AT655" s="371"/>
      <c r="AU655" s="371"/>
      <c r="AV655" s="371"/>
      <c r="AW655" s="371"/>
      <c r="AX655" s="371"/>
      <c r="AY655" s="371"/>
      <c r="AZ655" s="371"/>
      <c r="BA655" s="374"/>
      <c r="BB655" s="450"/>
      <c r="BC655" s="374"/>
      <c r="BD655" s="374"/>
      <c r="BE655" s="374"/>
      <c r="BF655" s="374"/>
      <c r="BG655" s="374"/>
      <c r="BH655" s="374"/>
      <c r="BI655" s="374"/>
      <c r="BJ655" s="374"/>
      <c r="BK655" s="374"/>
      <c r="BL655" s="374"/>
      <c r="BM655" s="374"/>
      <c r="BN655" s="374"/>
      <c r="BO655" s="374"/>
      <c r="BP655" s="374"/>
      <c r="BQ655" s="374"/>
      <c r="BR655" s="374"/>
      <c r="BS655" s="374"/>
      <c r="BT655" s="374"/>
      <c r="BU655" s="374"/>
      <c r="BV655" s="374"/>
      <c r="BW655" s="374"/>
      <c r="BX655" s="374"/>
      <c r="BY655" s="374"/>
      <c r="BZ655" s="374"/>
      <c r="CA655" s="374"/>
      <c r="CB655" s="374"/>
      <c r="CC655" s="374"/>
      <c r="CD655" s="374"/>
      <c r="CE655" s="374"/>
      <c r="CF655" s="374"/>
      <c r="CG655" s="374"/>
      <c r="CH655" s="374"/>
      <c r="CI655" s="374"/>
      <c r="CJ655" s="374"/>
      <c r="CK655" s="374"/>
      <c r="CL655" s="374"/>
      <c r="CM655" s="374"/>
      <c r="CN655" s="374"/>
      <c r="CO655" s="374"/>
      <c r="CP655" s="374"/>
      <c r="CQ655" s="374"/>
      <c r="CR655" s="374"/>
      <c r="CS655" s="374"/>
      <c r="CT655" s="374"/>
      <c r="CU655" s="374"/>
      <c r="CV655" s="374"/>
      <c r="CW655" s="374"/>
      <c r="CX655" s="374"/>
      <c r="CY655" s="374"/>
      <c r="CZ655" s="374"/>
    </row>
    <row r="656" s="378" customFormat="true" ht="25.15" customHeight="true" x14ac:dyDescent="0.2">
      <c r="C656" s="1074"/>
      <c r="D656" s="1075"/>
      <c r="E656" s="636"/>
      <c r="F656" s="636"/>
      <c r="G656" s="636"/>
      <c r="H656" s="1074"/>
      <c r="I656" s="1075"/>
      <c r="J656" s="636"/>
      <c r="K656" s="636"/>
      <c r="L656" s="636"/>
      <c r="M656" s="1074"/>
      <c r="N656" s="1075"/>
      <c r="O656" s="636"/>
      <c r="P656" s="636"/>
      <c r="Q656" s="636"/>
      <c r="AC656" s="371"/>
      <c r="AD656" s="371"/>
      <c r="AE656" s="371"/>
      <c r="AF656" s="371"/>
      <c r="AG656" s="371"/>
      <c r="AH656" s="371"/>
      <c r="AI656" s="371"/>
      <c r="AJ656" s="371"/>
      <c r="AK656" s="371"/>
      <c r="AL656" s="371"/>
      <c r="AM656" s="371"/>
      <c r="AN656" s="371"/>
      <c r="AO656" s="371"/>
      <c r="AP656" s="371"/>
      <c r="AQ656" s="371"/>
      <c r="AR656" s="371"/>
      <c r="AS656" s="371"/>
      <c r="AT656" s="371"/>
      <c r="AU656" s="371"/>
      <c r="AV656" s="371"/>
      <c r="AW656" s="371"/>
      <c r="AX656" s="371"/>
      <c r="AY656" s="371"/>
      <c r="AZ656" s="371"/>
      <c r="BA656" s="374"/>
      <c r="BB656" s="450"/>
      <c r="BC656" s="374"/>
      <c r="BD656" s="374"/>
      <c r="BE656" s="374"/>
      <c r="BF656" s="374"/>
      <c r="BG656" s="374"/>
      <c r="BH656" s="374"/>
      <c r="BI656" s="374"/>
      <c r="BJ656" s="374"/>
      <c r="BK656" s="374"/>
      <c r="BL656" s="374"/>
      <c r="BM656" s="374"/>
      <c r="BN656" s="374"/>
      <c r="BO656" s="374"/>
      <c r="BP656" s="374"/>
      <c r="BQ656" s="374"/>
      <c r="BR656" s="374"/>
      <c r="BS656" s="374"/>
      <c r="BT656" s="374"/>
      <c r="BU656" s="374"/>
      <c r="BV656" s="374"/>
      <c r="BW656" s="374"/>
      <c r="BX656" s="374"/>
      <c r="BY656" s="374"/>
      <c r="BZ656" s="374"/>
      <c r="CA656" s="374"/>
      <c r="CB656" s="374"/>
      <c r="CC656" s="374"/>
      <c r="CD656" s="374"/>
      <c r="CE656" s="374"/>
      <c r="CF656" s="374"/>
      <c r="CG656" s="374"/>
      <c r="CH656" s="374"/>
      <c r="CI656" s="374"/>
      <c r="CJ656" s="374"/>
      <c r="CK656" s="374"/>
      <c r="CL656" s="374"/>
      <c r="CM656" s="374"/>
      <c r="CN656" s="374"/>
      <c r="CO656" s="374"/>
      <c r="CP656" s="374"/>
      <c r="CQ656" s="374"/>
      <c r="CR656" s="374"/>
      <c r="CS656" s="374"/>
      <c r="CT656" s="374"/>
      <c r="CU656" s="374"/>
      <c r="CV656" s="374"/>
      <c r="CW656" s="374"/>
      <c r="CX656" s="374"/>
      <c r="CY656" s="374"/>
      <c r="CZ656" s="374"/>
    </row>
    <row r="657" s="378" customFormat="true" ht="25.15" customHeight="true" x14ac:dyDescent="0.2">
      <c r="C657" s="1074"/>
      <c r="D657" s="1075"/>
      <c r="E657" s="636"/>
      <c r="F657" s="636"/>
      <c r="G657" s="636"/>
      <c r="H657" s="1074"/>
      <c r="I657" s="1075"/>
      <c r="J657" s="636"/>
      <c r="K657" s="636"/>
      <c r="L657" s="636"/>
      <c r="M657" s="1074"/>
      <c r="N657" s="1075"/>
      <c r="O657" s="636"/>
      <c r="P657" s="636"/>
      <c r="Q657" s="636"/>
      <c r="AC657" s="371"/>
      <c r="AD657" s="371"/>
      <c r="AE657" s="371"/>
      <c r="AF657" s="371"/>
      <c r="AG657" s="371"/>
      <c r="AH657" s="371"/>
      <c r="AI657" s="371"/>
      <c r="AJ657" s="371"/>
      <c r="AK657" s="371"/>
      <c r="AL657" s="371"/>
      <c r="AM657" s="371"/>
      <c r="AN657" s="371"/>
      <c r="AO657" s="371"/>
      <c r="AP657" s="371"/>
      <c r="AQ657" s="371"/>
      <c r="AR657" s="371"/>
      <c r="AS657" s="371"/>
      <c r="AT657" s="371"/>
      <c r="AU657" s="371"/>
      <c r="AV657" s="371"/>
      <c r="AW657" s="371"/>
      <c r="AX657" s="371"/>
      <c r="AY657" s="371"/>
      <c r="AZ657" s="371"/>
      <c r="BA657" s="374"/>
      <c r="BB657" s="450"/>
      <c r="BC657" s="374"/>
      <c r="BD657" s="374"/>
      <c r="BE657" s="374"/>
      <c r="BF657" s="374"/>
      <c r="BG657" s="374"/>
      <c r="BH657" s="374"/>
      <c r="BI657" s="374"/>
      <c r="BJ657" s="374"/>
      <c r="BK657" s="374"/>
      <c r="BL657" s="374"/>
      <c r="BM657" s="374"/>
      <c r="BN657" s="374"/>
      <c r="BO657" s="374"/>
      <c r="BP657" s="374"/>
      <c r="BQ657" s="374"/>
      <c r="BR657" s="374"/>
      <c r="BS657" s="374"/>
      <c r="BT657" s="374"/>
      <c r="BU657" s="374"/>
      <c r="BV657" s="374"/>
      <c r="BW657" s="374"/>
      <c r="BX657" s="374"/>
      <c r="BY657" s="374"/>
      <c r="BZ657" s="374"/>
      <c r="CA657" s="374"/>
      <c r="CB657" s="374"/>
      <c r="CC657" s="374"/>
      <c r="CD657" s="374"/>
      <c r="CE657" s="374"/>
      <c r="CF657" s="374"/>
      <c r="CG657" s="374"/>
      <c r="CH657" s="374"/>
      <c r="CI657" s="374"/>
      <c r="CJ657" s="374"/>
      <c r="CK657" s="374"/>
      <c r="CL657" s="374"/>
      <c r="CM657" s="374"/>
      <c r="CN657" s="374"/>
      <c r="CO657" s="374"/>
      <c r="CP657" s="374"/>
      <c r="CQ657" s="374"/>
      <c r="CR657" s="374"/>
      <c r="CS657" s="374"/>
      <c r="CT657" s="374"/>
      <c r="CU657" s="374"/>
      <c r="CV657" s="374"/>
      <c r="CW657" s="374"/>
      <c r="CX657" s="374"/>
      <c r="CY657" s="374"/>
      <c r="CZ657" s="374"/>
    </row>
    <row r="658" s="378" customFormat="true" ht="25.15" customHeight="true" x14ac:dyDescent="0.2">
      <c r="C658" s="1074"/>
      <c r="D658" s="1075"/>
      <c r="E658" s="636"/>
      <c r="F658" s="636"/>
      <c r="G658" s="636"/>
      <c r="H658" s="1074"/>
      <c r="I658" s="1075"/>
      <c r="J658" s="636"/>
      <c r="K658" s="636"/>
      <c r="L658" s="636"/>
      <c r="M658" s="1074"/>
      <c r="N658" s="1075"/>
      <c r="O658" s="636"/>
      <c r="P658" s="636"/>
      <c r="Q658" s="636"/>
      <c r="AC658" s="371"/>
      <c r="AD658" s="371"/>
      <c r="AE658" s="371"/>
      <c r="AF658" s="371"/>
      <c r="AG658" s="371"/>
      <c r="AH658" s="371"/>
      <c r="AI658" s="371"/>
      <c r="AJ658" s="371"/>
      <c r="AK658" s="371"/>
      <c r="AL658" s="371"/>
      <c r="AM658" s="371"/>
      <c r="AN658" s="371"/>
      <c r="AO658" s="371"/>
      <c r="AP658" s="371"/>
      <c r="AQ658" s="371"/>
      <c r="AR658" s="371"/>
      <c r="AS658" s="371"/>
      <c r="AT658" s="371"/>
      <c r="AU658" s="371"/>
      <c r="AV658" s="371"/>
      <c r="AW658" s="371"/>
      <c r="AX658" s="371"/>
      <c r="AY658" s="371"/>
      <c r="AZ658" s="371"/>
      <c r="BA658" s="374"/>
      <c r="BB658" s="450"/>
      <c r="BC658" s="374"/>
      <c r="BD658" s="374"/>
      <c r="BE658" s="374"/>
      <c r="BF658" s="374"/>
      <c r="BG658" s="374"/>
      <c r="BH658" s="374"/>
      <c r="BI658" s="374"/>
      <c r="BJ658" s="374"/>
      <c r="BK658" s="374"/>
      <c r="BL658" s="374"/>
      <c r="BM658" s="374"/>
      <c r="BN658" s="374"/>
      <c r="BO658" s="374"/>
      <c r="BP658" s="374"/>
      <c r="BQ658" s="374"/>
      <c r="BR658" s="374"/>
      <c r="BS658" s="374"/>
      <c r="BT658" s="374"/>
      <c r="BU658" s="374"/>
      <c r="BV658" s="374"/>
      <c r="BW658" s="374"/>
      <c r="BX658" s="374"/>
      <c r="BY658" s="374"/>
      <c r="BZ658" s="374"/>
      <c r="CA658" s="374"/>
      <c r="CB658" s="374"/>
      <c r="CC658" s="374"/>
      <c r="CD658" s="374"/>
      <c r="CE658" s="374"/>
      <c r="CF658" s="374"/>
      <c r="CG658" s="374"/>
      <c r="CH658" s="374"/>
      <c r="CI658" s="374"/>
      <c r="CJ658" s="374"/>
      <c r="CK658" s="374"/>
      <c r="CL658" s="374"/>
      <c r="CM658" s="374"/>
      <c r="CN658" s="374"/>
      <c r="CO658" s="374"/>
      <c r="CP658" s="374"/>
      <c r="CQ658" s="374"/>
      <c r="CR658" s="374"/>
      <c r="CS658" s="374"/>
      <c r="CT658" s="374"/>
      <c r="CU658" s="374"/>
      <c r="CV658" s="374"/>
      <c r="CW658" s="374"/>
      <c r="CX658" s="374"/>
      <c r="CY658" s="374"/>
      <c r="CZ658" s="374"/>
    </row>
    <row r="659" s="378" customFormat="true" ht="25.15" customHeight="true" x14ac:dyDescent="0.2">
      <c r="C659" s="1074"/>
      <c r="D659" s="1075"/>
      <c r="E659" s="636"/>
      <c r="F659" s="636"/>
      <c r="G659" s="636"/>
      <c r="H659" s="1074"/>
      <c r="I659" s="1075"/>
      <c r="J659" s="636"/>
      <c r="K659" s="636"/>
      <c r="L659" s="636"/>
      <c r="M659" s="1074"/>
      <c r="N659" s="1075"/>
      <c r="O659" s="636"/>
      <c r="P659" s="636"/>
      <c r="Q659" s="636"/>
      <c r="AC659" s="371"/>
      <c r="AD659" s="371"/>
      <c r="AE659" s="371"/>
      <c r="AF659" s="371"/>
      <c r="AG659" s="371"/>
      <c r="AH659" s="371"/>
      <c r="AI659" s="371"/>
      <c r="AJ659" s="371"/>
      <c r="AK659" s="371"/>
      <c r="AL659" s="371"/>
      <c r="AM659" s="371"/>
      <c r="AN659" s="371"/>
      <c r="AO659" s="371"/>
      <c r="AP659" s="371"/>
      <c r="AQ659" s="371"/>
      <c r="AR659" s="371"/>
      <c r="AS659" s="371"/>
      <c r="AT659" s="371"/>
      <c r="AU659" s="371"/>
      <c r="AV659" s="371"/>
      <c r="AW659" s="371"/>
      <c r="AX659" s="371"/>
      <c r="AY659" s="371"/>
      <c r="AZ659" s="371"/>
      <c r="BA659" s="374"/>
      <c r="BB659" s="450"/>
      <c r="BC659" s="374"/>
      <c r="BD659" s="374"/>
      <c r="BE659" s="374"/>
      <c r="BF659" s="374"/>
      <c r="BG659" s="374"/>
      <c r="BH659" s="374"/>
      <c r="BI659" s="374"/>
      <c r="BJ659" s="374"/>
      <c r="BK659" s="374"/>
      <c r="BL659" s="374"/>
      <c r="BM659" s="374"/>
      <c r="BN659" s="374"/>
      <c r="BO659" s="374"/>
      <c r="BP659" s="374"/>
      <c r="BQ659" s="374"/>
      <c r="BR659" s="374"/>
      <c r="BS659" s="374"/>
      <c r="BT659" s="374"/>
      <c r="BU659" s="374"/>
      <c r="BV659" s="374"/>
      <c r="BW659" s="374"/>
      <c r="BX659" s="374"/>
      <c r="BY659" s="374"/>
      <c r="BZ659" s="374"/>
      <c r="CA659" s="374"/>
      <c r="CB659" s="374"/>
      <c r="CC659" s="374"/>
      <c r="CD659" s="374"/>
      <c r="CE659" s="374"/>
      <c r="CF659" s="374"/>
      <c r="CG659" s="374"/>
      <c r="CH659" s="374"/>
      <c r="CI659" s="374"/>
      <c r="CJ659" s="374"/>
      <c r="CK659" s="374"/>
      <c r="CL659" s="374"/>
      <c r="CM659" s="374"/>
      <c r="CN659" s="374"/>
      <c r="CO659" s="374"/>
      <c r="CP659" s="374"/>
      <c r="CQ659" s="374"/>
      <c r="CR659" s="374"/>
      <c r="CS659" s="374"/>
      <c r="CT659" s="374"/>
      <c r="CU659" s="374"/>
      <c r="CV659" s="374"/>
      <c r="CW659" s="374"/>
      <c r="CX659" s="374"/>
      <c r="CY659" s="374"/>
      <c r="CZ659" s="374"/>
    </row>
    <row r="660" s="378" customFormat="true" ht="25.15" customHeight="true" x14ac:dyDescent="0.2">
      <c r="C660" s="1074"/>
      <c r="D660" s="1075"/>
      <c r="E660" s="636"/>
      <c r="F660" s="636"/>
      <c r="G660" s="636"/>
      <c r="H660" s="1074"/>
      <c r="I660" s="1075"/>
      <c r="J660" s="636"/>
      <c r="K660" s="636"/>
      <c r="L660" s="636"/>
      <c r="M660" s="1074"/>
      <c r="N660" s="1075"/>
      <c r="O660" s="636"/>
      <c r="P660" s="636"/>
      <c r="Q660" s="636"/>
      <c r="AC660" s="371"/>
      <c r="AD660" s="371"/>
      <c r="AE660" s="371"/>
      <c r="AF660" s="371"/>
      <c r="AG660" s="371"/>
      <c r="AH660" s="371"/>
      <c r="AI660" s="371"/>
      <c r="AJ660" s="371"/>
      <c r="AK660" s="371"/>
      <c r="AL660" s="371"/>
      <c r="AM660" s="371"/>
      <c r="AN660" s="371"/>
      <c r="AO660" s="371"/>
      <c r="AP660" s="371"/>
      <c r="AQ660" s="371"/>
      <c r="AR660" s="371"/>
      <c r="AS660" s="371"/>
      <c r="AT660" s="371"/>
      <c r="AU660" s="371"/>
      <c r="AV660" s="371"/>
      <c r="AW660" s="371"/>
      <c r="AX660" s="371"/>
      <c r="AY660" s="371"/>
      <c r="AZ660" s="371"/>
      <c r="BA660" s="374"/>
      <c r="BB660" s="450"/>
      <c r="BC660" s="374"/>
      <c r="BD660" s="374"/>
      <c r="BE660" s="374"/>
      <c r="BF660" s="374"/>
      <c r="BG660" s="374"/>
      <c r="BH660" s="374"/>
      <c r="BI660" s="374"/>
      <c r="BJ660" s="374"/>
      <c r="BK660" s="374"/>
      <c r="BL660" s="374"/>
      <c r="BM660" s="374"/>
      <c r="BN660" s="374"/>
      <c r="BO660" s="374"/>
      <c r="BP660" s="374"/>
      <c r="BQ660" s="374"/>
      <c r="BR660" s="374"/>
      <c r="BS660" s="374"/>
      <c r="BT660" s="374"/>
      <c r="BU660" s="374"/>
      <c r="BV660" s="374"/>
      <c r="BW660" s="374"/>
      <c r="BX660" s="374"/>
      <c r="BY660" s="374"/>
      <c r="BZ660" s="374"/>
      <c r="CA660" s="374"/>
      <c r="CB660" s="374"/>
      <c r="CC660" s="374"/>
      <c r="CD660" s="374"/>
      <c r="CE660" s="374"/>
      <c r="CF660" s="374"/>
      <c r="CG660" s="374"/>
      <c r="CH660" s="374"/>
      <c r="CI660" s="374"/>
      <c r="CJ660" s="374"/>
      <c r="CK660" s="374"/>
      <c r="CL660" s="374"/>
      <c r="CM660" s="374"/>
      <c r="CN660" s="374"/>
      <c r="CO660" s="374"/>
      <c r="CP660" s="374"/>
      <c r="CQ660" s="374"/>
      <c r="CR660" s="374"/>
      <c r="CS660" s="374"/>
      <c r="CT660" s="374"/>
      <c r="CU660" s="374"/>
      <c r="CV660" s="374"/>
      <c r="CW660" s="374"/>
      <c r="CX660" s="374"/>
      <c r="CY660" s="374"/>
      <c r="CZ660" s="374"/>
    </row>
    <row r="661" s="378" customFormat="true" ht="25.15" customHeight="true" x14ac:dyDescent="0.2">
      <c r="C661" s="1074"/>
      <c r="D661" s="1075"/>
      <c r="E661" s="636"/>
      <c r="F661" s="636"/>
      <c r="G661" s="636"/>
      <c r="H661" s="1074"/>
      <c r="I661" s="1075"/>
      <c r="J661" s="636"/>
      <c r="K661" s="636"/>
      <c r="L661" s="636"/>
      <c r="M661" s="1074"/>
      <c r="N661" s="1075"/>
      <c r="O661" s="636"/>
      <c r="P661" s="636"/>
      <c r="Q661" s="636"/>
      <c r="AC661" s="371"/>
      <c r="AD661" s="371"/>
      <c r="AE661" s="371"/>
      <c r="AF661" s="371"/>
      <c r="AG661" s="371"/>
      <c r="AH661" s="371"/>
      <c r="AI661" s="371"/>
      <c r="AJ661" s="371"/>
      <c r="AK661" s="371"/>
      <c r="AL661" s="371"/>
      <c r="AM661" s="371"/>
      <c r="AN661" s="371"/>
      <c r="AO661" s="371"/>
      <c r="AP661" s="371"/>
      <c r="AQ661" s="371"/>
      <c r="AR661" s="371"/>
      <c r="AS661" s="371"/>
      <c r="AT661" s="371"/>
      <c r="AU661" s="371"/>
      <c r="AV661" s="371"/>
      <c r="AW661" s="371"/>
      <c r="AX661" s="371"/>
      <c r="AY661" s="371"/>
      <c r="AZ661" s="371"/>
      <c r="BA661" s="374"/>
      <c r="BB661" s="450"/>
      <c r="BC661" s="374"/>
      <c r="BD661" s="374"/>
      <c r="BE661" s="374"/>
      <c r="BF661" s="374"/>
      <c r="BG661" s="374"/>
      <c r="BH661" s="374"/>
      <c r="BI661" s="374"/>
      <c r="BJ661" s="374"/>
      <c r="BK661" s="374"/>
      <c r="BL661" s="374"/>
      <c r="BM661" s="374"/>
      <c r="BN661" s="374"/>
      <c r="BO661" s="374"/>
      <c r="BP661" s="374"/>
      <c r="BQ661" s="374"/>
      <c r="BR661" s="374"/>
      <c r="BS661" s="374"/>
      <c r="BT661" s="374"/>
      <c r="BU661" s="374"/>
      <c r="BV661" s="374"/>
      <c r="BW661" s="374"/>
      <c r="BX661" s="374"/>
      <c r="BY661" s="374"/>
      <c r="BZ661" s="374"/>
      <c r="CA661" s="374"/>
      <c r="CB661" s="374"/>
      <c r="CC661" s="374"/>
      <c r="CD661" s="374"/>
      <c r="CE661" s="374"/>
      <c r="CF661" s="374"/>
      <c r="CG661" s="374"/>
      <c r="CH661" s="374"/>
      <c r="CI661" s="374"/>
      <c r="CJ661" s="374"/>
      <c r="CK661" s="374"/>
      <c r="CL661" s="374"/>
      <c r="CM661" s="374"/>
      <c r="CN661" s="374"/>
      <c r="CO661" s="374"/>
      <c r="CP661" s="374"/>
      <c r="CQ661" s="374"/>
      <c r="CR661" s="374"/>
      <c r="CS661" s="374"/>
      <c r="CT661" s="374"/>
      <c r="CU661" s="374"/>
      <c r="CV661" s="374"/>
      <c r="CW661" s="374"/>
      <c r="CX661" s="374"/>
      <c r="CY661" s="374"/>
      <c r="CZ661" s="374"/>
    </row>
    <row r="662" s="378" customFormat="true" ht="25.15" customHeight="true" x14ac:dyDescent="0.2">
      <c r="C662" s="1074"/>
      <c r="D662" s="1075"/>
      <c r="E662" s="636"/>
      <c r="F662" s="636"/>
      <c r="G662" s="636"/>
      <c r="H662" s="1074"/>
      <c r="I662" s="1075"/>
      <c r="J662" s="636"/>
      <c r="K662" s="636"/>
      <c r="L662" s="636"/>
      <c r="M662" s="1074"/>
      <c r="N662" s="1075"/>
      <c r="O662" s="636"/>
      <c r="P662" s="636"/>
      <c r="Q662" s="636"/>
      <c r="AC662" s="371"/>
      <c r="AD662" s="371"/>
      <c r="AE662" s="371"/>
      <c r="AF662" s="371"/>
      <c r="AG662" s="371"/>
      <c r="AH662" s="371"/>
      <c r="AI662" s="371"/>
      <c r="AJ662" s="371"/>
      <c r="AK662" s="371"/>
      <c r="AL662" s="371"/>
      <c r="AM662" s="371"/>
      <c r="AN662" s="371"/>
      <c r="AO662" s="371"/>
      <c r="AP662" s="371"/>
      <c r="AQ662" s="371"/>
      <c r="AR662" s="371"/>
      <c r="AS662" s="371"/>
      <c r="AT662" s="371"/>
      <c r="AU662" s="371"/>
      <c r="AV662" s="371"/>
      <c r="AW662" s="371"/>
      <c r="AX662" s="371"/>
      <c r="AY662" s="371"/>
      <c r="AZ662" s="371"/>
      <c r="BA662" s="374"/>
      <c r="BB662" s="450"/>
      <c r="BC662" s="374"/>
      <c r="BD662" s="374"/>
      <c r="BE662" s="374"/>
      <c r="BF662" s="374"/>
      <c r="BG662" s="374"/>
      <c r="BH662" s="374"/>
      <c r="BI662" s="374"/>
      <c r="BJ662" s="374"/>
      <c r="BK662" s="374"/>
      <c r="BL662" s="374"/>
      <c r="BM662" s="374"/>
      <c r="BN662" s="374"/>
      <c r="BO662" s="374"/>
      <c r="BP662" s="374"/>
      <c r="BQ662" s="374"/>
      <c r="BR662" s="374"/>
      <c r="BS662" s="374"/>
      <c r="BT662" s="374"/>
      <c r="BU662" s="374"/>
      <c r="BV662" s="374"/>
      <c r="BW662" s="374"/>
      <c r="BX662" s="374"/>
      <c r="BY662" s="374"/>
      <c r="BZ662" s="374"/>
      <c r="CA662" s="374"/>
      <c r="CB662" s="374"/>
      <c r="CC662" s="374"/>
      <c r="CD662" s="374"/>
      <c r="CE662" s="374"/>
      <c r="CF662" s="374"/>
      <c r="CG662" s="374"/>
      <c r="CH662" s="374"/>
      <c r="CI662" s="374"/>
      <c r="CJ662" s="374"/>
      <c r="CK662" s="374"/>
      <c r="CL662" s="374"/>
      <c r="CM662" s="374"/>
      <c r="CN662" s="374"/>
      <c r="CO662" s="374"/>
      <c r="CP662" s="374"/>
      <c r="CQ662" s="374"/>
      <c r="CR662" s="374"/>
      <c r="CS662" s="374"/>
      <c r="CT662" s="374"/>
      <c r="CU662" s="374"/>
      <c r="CV662" s="374"/>
      <c r="CW662" s="374"/>
      <c r="CX662" s="374"/>
      <c r="CY662" s="374"/>
      <c r="CZ662" s="374"/>
    </row>
    <row r="663" s="378" customFormat="true" ht="25.15" customHeight="true" x14ac:dyDescent="0.2">
      <c r="C663" s="1074"/>
      <c r="D663" s="1075"/>
      <c r="E663" s="636"/>
      <c r="F663" s="636"/>
      <c r="G663" s="636"/>
      <c r="H663" s="1074"/>
      <c r="I663" s="1075"/>
      <c r="J663" s="636"/>
      <c r="K663" s="636"/>
      <c r="L663" s="636"/>
      <c r="M663" s="1074"/>
      <c r="N663" s="1075"/>
      <c r="O663" s="636"/>
      <c r="P663" s="636"/>
      <c r="Q663" s="636"/>
      <c r="AC663" s="371"/>
      <c r="AD663" s="371"/>
      <c r="AE663" s="371"/>
      <c r="AF663" s="371"/>
      <c r="AG663" s="371"/>
      <c r="AH663" s="371"/>
      <c r="AI663" s="371"/>
      <c r="AJ663" s="371"/>
      <c r="AK663" s="371"/>
      <c r="AL663" s="371"/>
      <c r="AM663" s="371"/>
      <c r="AN663" s="371"/>
      <c r="AO663" s="371"/>
      <c r="AP663" s="371"/>
      <c r="AQ663" s="371"/>
      <c r="AR663" s="371"/>
      <c r="AS663" s="371"/>
      <c r="AT663" s="371"/>
      <c r="AU663" s="371"/>
      <c r="AV663" s="371"/>
      <c r="AW663" s="371"/>
      <c r="AX663" s="371"/>
      <c r="AY663" s="371"/>
      <c r="AZ663" s="371"/>
      <c r="BA663" s="374"/>
      <c r="BB663" s="450"/>
      <c r="BC663" s="374"/>
      <c r="BD663" s="374"/>
      <c r="BE663" s="374"/>
      <c r="BF663" s="374"/>
      <c r="BG663" s="374"/>
      <c r="BH663" s="374"/>
      <c r="BI663" s="374"/>
      <c r="BJ663" s="374"/>
      <c r="BK663" s="374"/>
      <c r="BL663" s="374"/>
      <c r="BM663" s="374"/>
      <c r="BN663" s="374"/>
      <c r="BO663" s="374"/>
      <c r="BP663" s="374"/>
      <c r="BQ663" s="374"/>
      <c r="BR663" s="374"/>
      <c r="BS663" s="374"/>
      <c r="BT663" s="374"/>
      <c r="BU663" s="374"/>
      <c r="BV663" s="374"/>
      <c r="BW663" s="374"/>
      <c r="BX663" s="374"/>
      <c r="BY663" s="374"/>
      <c r="BZ663" s="374"/>
      <c r="CA663" s="374"/>
      <c r="CB663" s="374"/>
      <c r="CC663" s="374"/>
      <c r="CD663" s="374"/>
      <c r="CE663" s="374"/>
      <c r="CF663" s="374"/>
      <c r="CG663" s="374"/>
      <c r="CH663" s="374"/>
      <c r="CI663" s="374"/>
      <c r="CJ663" s="374"/>
      <c r="CK663" s="374"/>
      <c r="CL663" s="374"/>
      <c r="CM663" s="374"/>
      <c r="CN663" s="374"/>
      <c r="CO663" s="374"/>
      <c r="CP663" s="374"/>
      <c r="CQ663" s="374"/>
      <c r="CR663" s="374"/>
      <c r="CS663" s="374"/>
      <c r="CT663" s="374"/>
      <c r="CU663" s="374"/>
      <c r="CV663" s="374"/>
      <c r="CW663" s="374"/>
      <c r="CX663" s="374"/>
      <c r="CY663" s="374"/>
      <c r="CZ663" s="374"/>
    </row>
    <row r="664" s="378" customFormat="true" ht="25.15" customHeight="true" x14ac:dyDescent="0.2">
      <c r="C664" s="1074"/>
      <c r="D664" s="1075"/>
      <c r="E664" s="636"/>
      <c r="F664" s="636"/>
      <c r="G664" s="636"/>
      <c r="H664" s="1074"/>
      <c r="I664" s="1075"/>
      <c r="J664" s="636"/>
      <c r="K664" s="636"/>
      <c r="L664" s="636"/>
      <c r="M664" s="1074"/>
      <c r="N664" s="1075"/>
      <c r="O664" s="636"/>
      <c r="P664" s="636"/>
      <c r="Q664" s="636"/>
      <c r="AC664" s="371"/>
      <c r="AD664" s="371"/>
      <c r="AE664" s="371"/>
      <c r="AF664" s="371"/>
      <c r="AG664" s="371"/>
      <c r="AH664" s="371"/>
      <c r="AI664" s="371"/>
      <c r="AJ664" s="371"/>
      <c r="AK664" s="371"/>
      <c r="AL664" s="371"/>
      <c r="AM664" s="371"/>
      <c r="AN664" s="371"/>
      <c r="AO664" s="371"/>
      <c r="AP664" s="371"/>
      <c r="AQ664" s="371"/>
      <c r="AR664" s="371"/>
      <c r="AS664" s="371"/>
      <c r="AT664" s="371"/>
      <c r="AU664" s="371"/>
      <c r="AV664" s="371"/>
      <c r="AW664" s="371"/>
      <c r="AX664" s="371"/>
      <c r="AY664" s="371"/>
      <c r="AZ664" s="371"/>
      <c r="BA664" s="374"/>
      <c r="BB664" s="450"/>
      <c r="BC664" s="374"/>
      <c r="BD664" s="374"/>
      <c r="BE664" s="374"/>
      <c r="BF664" s="374"/>
      <c r="BG664" s="374"/>
      <c r="BH664" s="374"/>
      <c r="BI664" s="374"/>
      <c r="BJ664" s="374"/>
      <c r="BK664" s="374"/>
      <c r="BL664" s="374"/>
      <c r="BM664" s="374"/>
      <c r="BN664" s="374"/>
      <c r="BO664" s="374"/>
      <c r="BP664" s="374"/>
      <c r="BQ664" s="374"/>
      <c r="BR664" s="374"/>
      <c r="BS664" s="374"/>
      <c r="BT664" s="374"/>
      <c r="BU664" s="374"/>
      <c r="BV664" s="374"/>
      <c r="BW664" s="374"/>
      <c r="BX664" s="374"/>
      <c r="BY664" s="374"/>
      <c r="BZ664" s="374"/>
      <c r="CA664" s="374"/>
      <c r="CB664" s="374"/>
      <c r="CC664" s="374"/>
      <c r="CD664" s="374"/>
      <c r="CE664" s="374"/>
      <c r="CF664" s="374"/>
      <c r="CG664" s="374"/>
      <c r="CH664" s="374"/>
      <c r="CI664" s="374"/>
      <c r="CJ664" s="374"/>
      <c r="CK664" s="374"/>
      <c r="CL664" s="374"/>
      <c r="CM664" s="374"/>
      <c r="CN664" s="374"/>
      <c r="CO664" s="374"/>
      <c r="CP664" s="374"/>
      <c r="CQ664" s="374"/>
      <c r="CR664" s="374"/>
      <c r="CS664" s="374"/>
      <c r="CT664" s="374"/>
      <c r="CU664" s="374"/>
      <c r="CV664" s="374"/>
      <c r="CW664" s="374"/>
      <c r="CX664" s="374"/>
      <c r="CY664" s="374"/>
      <c r="CZ664" s="374"/>
    </row>
    <row r="665" s="378" customFormat="true" ht="25.15" customHeight="true" x14ac:dyDescent="0.2">
      <c r="C665" s="1074"/>
      <c r="D665" s="1075"/>
      <c r="E665" s="636"/>
      <c r="F665" s="636"/>
      <c r="G665" s="636"/>
      <c r="H665" s="1074"/>
      <c r="I665" s="1075"/>
      <c r="J665" s="636"/>
      <c r="K665" s="636"/>
      <c r="L665" s="636"/>
      <c r="M665" s="1074"/>
      <c r="N665" s="1075"/>
      <c r="O665" s="636"/>
      <c r="P665" s="636"/>
      <c r="Q665" s="636"/>
      <c r="AC665" s="371"/>
      <c r="AD665" s="371"/>
      <c r="AE665" s="371"/>
      <c r="AF665" s="371"/>
      <c r="AG665" s="371"/>
      <c r="AH665" s="371"/>
      <c r="AI665" s="371"/>
      <c r="AJ665" s="371"/>
      <c r="AK665" s="371"/>
      <c r="AL665" s="371"/>
      <c r="AM665" s="371"/>
      <c r="AN665" s="371"/>
      <c r="AO665" s="371"/>
      <c r="AP665" s="371"/>
      <c r="AQ665" s="371"/>
      <c r="AR665" s="371"/>
      <c r="AS665" s="371"/>
      <c r="AT665" s="371"/>
      <c r="AU665" s="371"/>
      <c r="AV665" s="371"/>
      <c r="AW665" s="371"/>
      <c r="AX665" s="371"/>
      <c r="AY665" s="371"/>
      <c r="AZ665" s="371"/>
      <c r="BA665" s="374"/>
      <c r="BB665" s="450"/>
      <c r="BC665" s="374"/>
      <c r="BD665" s="374"/>
      <c r="BE665" s="374"/>
      <c r="BF665" s="374"/>
      <c r="BG665" s="374"/>
      <c r="BH665" s="374"/>
      <c r="BI665" s="374"/>
      <c r="BJ665" s="374"/>
      <c r="BK665" s="374"/>
      <c r="BL665" s="374"/>
      <c r="BM665" s="374"/>
      <c r="BN665" s="374"/>
      <c r="BO665" s="374"/>
      <c r="BP665" s="374"/>
      <c r="BQ665" s="374"/>
      <c r="BR665" s="374"/>
      <c r="BS665" s="374"/>
      <c r="BT665" s="374"/>
      <c r="BU665" s="374"/>
      <c r="BV665" s="374"/>
      <c r="BW665" s="374"/>
      <c r="BX665" s="374"/>
      <c r="BY665" s="374"/>
      <c r="BZ665" s="374"/>
      <c r="CA665" s="374"/>
      <c r="CB665" s="374"/>
      <c r="CC665" s="374"/>
      <c r="CD665" s="374"/>
      <c r="CE665" s="374"/>
      <c r="CF665" s="374"/>
      <c r="CG665" s="374"/>
      <c r="CH665" s="374"/>
      <c r="CI665" s="374"/>
      <c r="CJ665" s="374"/>
      <c r="CK665" s="374"/>
      <c r="CL665" s="374"/>
      <c r="CM665" s="374"/>
      <c r="CN665" s="374"/>
      <c r="CO665" s="374"/>
      <c r="CP665" s="374"/>
      <c r="CQ665" s="374"/>
      <c r="CR665" s="374"/>
      <c r="CS665" s="374"/>
      <c r="CT665" s="374"/>
      <c r="CU665" s="374"/>
      <c r="CV665" s="374"/>
      <c r="CW665" s="374"/>
      <c r="CX665" s="374"/>
      <c r="CY665" s="374"/>
      <c r="CZ665" s="374"/>
    </row>
    <row r="666" s="378" customFormat="true" ht="25.15" customHeight="true" x14ac:dyDescent="0.2">
      <c r="C666" s="1074"/>
      <c r="D666" s="1075"/>
      <c r="E666" s="636"/>
      <c r="F666" s="636"/>
      <c r="G666" s="636"/>
      <c r="H666" s="1074"/>
      <c r="I666" s="1075"/>
      <c r="J666" s="636"/>
      <c r="K666" s="636"/>
      <c r="L666" s="636"/>
      <c r="M666" s="1074"/>
      <c r="N666" s="1075"/>
      <c r="O666" s="636"/>
      <c r="P666" s="636"/>
      <c r="Q666" s="636"/>
      <c r="AC666" s="371"/>
      <c r="AD666" s="371"/>
      <c r="AE666" s="371"/>
      <c r="AF666" s="371"/>
      <c r="AG666" s="371"/>
      <c r="AH666" s="371"/>
      <c r="AI666" s="371"/>
      <c r="AJ666" s="371"/>
      <c r="AK666" s="371"/>
      <c r="AL666" s="371"/>
      <c r="AM666" s="371"/>
      <c r="AN666" s="371"/>
      <c r="AO666" s="371"/>
      <c r="AP666" s="371"/>
      <c r="AQ666" s="371"/>
      <c r="AR666" s="371"/>
      <c r="AS666" s="371"/>
      <c r="AT666" s="371"/>
      <c r="AU666" s="371"/>
      <c r="AV666" s="371"/>
      <c r="AW666" s="371"/>
      <c r="AX666" s="371"/>
      <c r="AY666" s="371"/>
      <c r="AZ666" s="371"/>
      <c r="BA666" s="374"/>
      <c r="BB666" s="450"/>
      <c r="BC666" s="374"/>
      <c r="BD666" s="374"/>
      <c r="BE666" s="374"/>
      <c r="BF666" s="374"/>
      <c r="BG666" s="374"/>
      <c r="BH666" s="374"/>
      <c r="BI666" s="374"/>
      <c r="BJ666" s="374"/>
      <c r="BK666" s="374"/>
      <c r="BL666" s="374"/>
      <c r="BM666" s="374"/>
      <c r="BN666" s="374"/>
      <c r="BO666" s="374"/>
      <c r="BP666" s="374"/>
      <c r="BQ666" s="374"/>
      <c r="BR666" s="374"/>
      <c r="BS666" s="374"/>
      <c r="BT666" s="374"/>
      <c r="BU666" s="374"/>
      <c r="BV666" s="374"/>
      <c r="BW666" s="374"/>
      <c r="BX666" s="374"/>
      <c r="BY666" s="374"/>
      <c r="BZ666" s="374"/>
      <c r="CA666" s="374"/>
      <c r="CB666" s="374"/>
      <c r="CC666" s="374"/>
      <c r="CD666" s="374"/>
      <c r="CE666" s="374"/>
      <c r="CF666" s="374"/>
      <c r="CG666" s="374"/>
      <c r="CH666" s="374"/>
      <c r="CI666" s="374"/>
      <c r="CJ666" s="374"/>
      <c r="CK666" s="374"/>
      <c r="CL666" s="374"/>
      <c r="CM666" s="374"/>
      <c r="CN666" s="374"/>
      <c r="CO666" s="374"/>
      <c r="CP666" s="374"/>
      <c r="CQ666" s="374"/>
      <c r="CR666" s="374"/>
      <c r="CS666" s="374"/>
      <c r="CT666" s="374"/>
      <c r="CU666" s="374"/>
      <c r="CV666" s="374"/>
      <c r="CW666" s="374"/>
      <c r="CX666" s="374"/>
      <c r="CY666" s="374"/>
      <c r="CZ666" s="374"/>
    </row>
    <row r="667" s="378" customFormat="true" ht="25.15" customHeight="true" x14ac:dyDescent="0.2">
      <c r="C667" s="1074"/>
      <c r="D667" s="1075"/>
      <c r="E667" s="636"/>
      <c r="F667" s="636"/>
      <c r="G667" s="636"/>
      <c r="H667" s="1074"/>
      <c r="I667" s="1075"/>
      <c r="J667" s="636"/>
      <c r="K667" s="636"/>
      <c r="L667" s="636"/>
      <c r="M667" s="1074"/>
      <c r="N667" s="1075"/>
      <c r="O667" s="636"/>
      <c r="P667" s="636"/>
      <c r="Q667" s="636"/>
      <c r="AC667" s="371"/>
      <c r="AD667" s="371"/>
      <c r="AE667" s="371"/>
      <c r="AF667" s="371"/>
      <c r="AG667" s="371"/>
      <c r="AH667" s="371"/>
      <c r="AI667" s="371"/>
      <c r="AJ667" s="371"/>
      <c r="AK667" s="371"/>
      <c r="AL667" s="371"/>
      <c r="AM667" s="371"/>
      <c r="AN667" s="371"/>
      <c r="AO667" s="371"/>
      <c r="AP667" s="371"/>
      <c r="AQ667" s="371"/>
      <c r="AR667" s="371"/>
      <c r="AS667" s="371"/>
      <c r="AT667" s="371"/>
      <c r="AU667" s="371"/>
      <c r="AV667" s="371"/>
      <c r="AW667" s="371"/>
      <c r="AX667" s="371"/>
      <c r="AY667" s="371"/>
      <c r="AZ667" s="371"/>
      <c r="BA667" s="374"/>
      <c r="BB667" s="450"/>
      <c r="BC667" s="374"/>
      <c r="BD667" s="374"/>
      <c r="BE667" s="374"/>
      <c r="BF667" s="374"/>
      <c r="BG667" s="374"/>
      <c r="BH667" s="374"/>
      <c r="BI667" s="374"/>
      <c r="BJ667" s="374"/>
      <c r="BK667" s="374"/>
      <c r="BL667" s="374"/>
      <c r="BM667" s="374"/>
      <c r="BN667" s="374"/>
      <c r="BO667" s="374"/>
      <c r="BP667" s="374"/>
      <c r="BQ667" s="374"/>
      <c r="BR667" s="374"/>
      <c r="BS667" s="374"/>
      <c r="BT667" s="374"/>
      <c r="BU667" s="374"/>
      <c r="BV667" s="374"/>
      <c r="BW667" s="374"/>
      <c r="BX667" s="374"/>
      <c r="BY667" s="374"/>
      <c r="BZ667" s="374"/>
      <c r="CA667" s="374"/>
      <c r="CB667" s="374"/>
      <c r="CC667" s="374"/>
      <c r="CD667" s="374"/>
      <c r="CE667" s="374"/>
      <c r="CF667" s="374"/>
      <c r="CG667" s="374"/>
      <c r="CH667" s="374"/>
      <c r="CI667" s="374"/>
      <c r="CJ667" s="374"/>
      <c r="CK667" s="374"/>
      <c r="CL667" s="374"/>
      <c r="CM667" s="374"/>
      <c r="CN667" s="374"/>
      <c r="CO667" s="374"/>
      <c r="CP667" s="374"/>
      <c r="CQ667" s="374"/>
      <c r="CR667" s="374"/>
      <c r="CS667" s="374"/>
      <c r="CT667" s="374"/>
      <c r="CU667" s="374"/>
      <c r="CV667" s="374"/>
      <c r="CW667" s="374"/>
      <c r="CX667" s="374"/>
      <c r="CY667" s="374"/>
      <c r="CZ667" s="374"/>
    </row>
    <row r="668" s="378" customFormat="true" ht="25.15" customHeight="true" x14ac:dyDescent="0.2">
      <c r="C668" s="1074"/>
      <c r="D668" s="1075"/>
      <c r="E668" s="636"/>
      <c r="F668" s="636"/>
      <c r="G668" s="636"/>
      <c r="H668" s="1074"/>
      <c r="I668" s="1075"/>
      <c r="J668" s="636"/>
      <c r="K668" s="636"/>
      <c r="L668" s="636"/>
      <c r="M668" s="1074"/>
      <c r="N668" s="1075"/>
      <c r="O668" s="636"/>
      <c r="P668" s="636"/>
      <c r="Q668" s="636"/>
      <c r="AC668" s="371"/>
      <c r="AD668" s="371"/>
      <c r="AE668" s="371"/>
      <c r="AF668" s="371"/>
      <c r="AG668" s="371"/>
      <c r="AH668" s="371"/>
      <c r="AI668" s="371"/>
      <c r="AJ668" s="371"/>
      <c r="AK668" s="371"/>
      <c r="AL668" s="371"/>
      <c r="AM668" s="371"/>
      <c r="AN668" s="371"/>
      <c r="AO668" s="371"/>
      <c r="AP668" s="371"/>
      <c r="AQ668" s="371"/>
      <c r="AR668" s="371"/>
      <c r="AS668" s="371"/>
      <c r="AT668" s="371"/>
      <c r="AU668" s="371"/>
      <c r="AV668" s="371"/>
      <c r="AW668" s="371"/>
      <c r="AX668" s="371"/>
      <c r="AY668" s="371"/>
      <c r="AZ668" s="371"/>
      <c r="BA668" s="374"/>
      <c r="BB668" s="450"/>
      <c r="BC668" s="374"/>
      <c r="BD668" s="374"/>
      <c r="BE668" s="374"/>
      <c r="BF668" s="374"/>
      <c r="BG668" s="374"/>
      <c r="BH668" s="374"/>
      <c r="BI668" s="374"/>
      <c r="BJ668" s="374"/>
      <c r="BK668" s="374"/>
      <c r="BL668" s="374"/>
      <c r="BM668" s="374"/>
      <c r="BN668" s="374"/>
      <c r="BO668" s="374"/>
      <c r="BP668" s="374"/>
      <c r="BQ668" s="374"/>
      <c r="BR668" s="374"/>
      <c r="BS668" s="374"/>
      <c r="BT668" s="374"/>
      <c r="BU668" s="374"/>
      <c r="BV668" s="374"/>
      <c r="BW668" s="374"/>
      <c r="BX668" s="374"/>
      <c r="BY668" s="374"/>
      <c r="BZ668" s="374"/>
      <c r="CA668" s="374"/>
      <c r="CB668" s="374"/>
      <c r="CC668" s="374"/>
      <c r="CD668" s="374"/>
      <c r="CE668" s="374"/>
      <c r="CF668" s="374"/>
      <c r="CG668" s="374"/>
      <c r="CH668" s="374"/>
      <c r="CI668" s="374"/>
      <c r="CJ668" s="374"/>
      <c r="CK668" s="374"/>
      <c r="CL668" s="374"/>
      <c r="CM668" s="374"/>
      <c r="CN668" s="374"/>
      <c r="CO668" s="374"/>
      <c r="CP668" s="374"/>
      <c r="CQ668" s="374"/>
      <c r="CR668" s="374"/>
      <c r="CS668" s="374"/>
      <c r="CT668" s="374"/>
      <c r="CU668" s="374"/>
      <c r="CV668" s="374"/>
      <c r="CW668" s="374"/>
      <c r="CX668" s="374"/>
      <c r="CY668" s="374"/>
      <c r="CZ668" s="374"/>
    </row>
    <row r="669" s="378" customFormat="true" ht="25.15" customHeight="true" x14ac:dyDescent="0.2">
      <c r="C669" s="1074"/>
      <c r="D669" s="1075"/>
      <c r="E669" s="636"/>
      <c r="F669" s="636"/>
      <c r="G669" s="636"/>
      <c r="H669" s="1074"/>
      <c r="I669" s="1075"/>
      <c r="J669" s="636"/>
      <c r="K669" s="636"/>
      <c r="L669" s="636"/>
      <c r="M669" s="1074"/>
      <c r="N669" s="1075"/>
      <c r="O669" s="636"/>
      <c r="P669" s="636"/>
      <c r="Q669" s="636"/>
      <c r="AC669" s="371"/>
      <c r="AD669" s="371"/>
      <c r="AE669" s="371"/>
      <c r="AF669" s="371"/>
      <c r="AG669" s="371"/>
      <c r="AH669" s="371"/>
      <c r="AI669" s="371"/>
      <c r="AJ669" s="371"/>
      <c r="AK669" s="371"/>
      <c r="AL669" s="371"/>
      <c r="AM669" s="371"/>
      <c r="AN669" s="371"/>
      <c r="AO669" s="371"/>
      <c r="AP669" s="371"/>
      <c r="AQ669" s="371"/>
      <c r="AR669" s="371"/>
      <c r="AS669" s="371"/>
      <c r="AT669" s="371"/>
      <c r="AU669" s="371"/>
      <c r="AV669" s="371"/>
      <c r="AW669" s="371"/>
      <c r="AX669" s="371"/>
      <c r="AY669" s="371"/>
      <c r="AZ669" s="371"/>
      <c r="BA669" s="374"/>
      <c r="BB669" s="450"/>
      <c r="BC669" s="374"/>
      <c r="BD669" s="374"/>
      <c r="BE669" s="374"/>
      <c r="BF669" s="374"/>
      <c r="BG669" s="374"/>
      <c r="BH669" s="374"/>
      <c r="BI669" s="374"/>
      <c r="BJ669" s="374"/>
      <c r="BK669" s="374"/>
      <c r="BL669" s="374"/>
      <c r="BM669" s="374"/>
      <c r="BN669" s="374"/>
      <c r="BO669" s="374"/>
      <c r="BP669" s="374"/>
      <c r="BQ669" s="374"/>
      <c r="BR669" s="374"/>
      <c r="BS669" s="374"/>
      <c r="BT669" s="374"/>
      <c r="BU669" s="374"/>
      <c r="BV669" s="374"/>
      <c r="BW669" s="374"/>
      <c r="BX669" s="374"/>
      <c r="BY669" s="374"/>
      <c r="BZ669" s="374"/>
      <c r="CA669" s="374"/>
      <c r="CB669" s="374"/>
      <c r="CC669" s="374"/>
      <c r="CD669" s="374"/>
      <c r="CE669" s="374"/>
      <c r="CF669" s="374"/>
      <c r="CG669" s="374"/>
      <c r="CH669" s="374"/>
      <c r="CI669" s="374"/>
      <c r="CJ669" s="374"/>
      <c r="CK669" s="374"/>
      <c r="CL669" s="374"/>
      <c r="CM669" s="374"/>
      <c r="CN669" s="374"/>
      <c r="CO669" s="374"/>
      <c r="CP669" s="374"/>
      <c r="CQ669" s="374"/>
      <c r="CR669" s="374"/>
      <c r="CS669" s="374"/>
      <c r="CT669" s="374"/>
      <c r="CU669" s="374"/>
      <c r="CV669" s="374"/>
      <c r="CW669" s="374"/>
      <c r="CX669" s="374"/>
      <c r="CY669" s="374"/>
      <c r="CZ669" s="374"/>
    </row>
    <row r="670" s="378" customFormat="true" ht="25.15" customHeight="true" x14ac:dyDescent="0.2">
      <c r="C670" s="1074"/>
      <c r="D670" s="1075"/>
      <c r="E670" s="636"/>
      <c r="F670" s="636"/>
      <c r="G670" s="636"/>
      <c r="H670" s="1074"/>
      <c r="I670" s="1075"/>
      <c r="J670" s="636"/>
      <c r="K670" s="636"/>
      <c r="L670" s="636"/>
      <c r="M670" s="1074"/>
      <c r="N670" s="1075"/>
      <c r="O670" s="636"/>
      <c r="P670" s="636"/>
      <c r="Q670" s="636"/>
      <c r="AC670" s="371"/>
      <c r="AD670" s="371"/>
      <c r="AE670" s="371"/>
      <c r="AF670" s="371"/>
      <c r="AG670" s="371"/>
      <c r="AH670" s="371"/>
      <c r="AI670" s="371"/>
      <c r="AJ670" s="371"/>
      <c r="AK670" s="371"/>
      <c r="AL670" s="371"/>
      <c r="AM670" s="371"/>
      <c r="AN670" s="371"/>
      <c r="AO670" s="371"/>
      <c r="AP670" s="371"/>
      <c r="AQ670" s="371"/>
      <c r="AR670" s="371"/>
      <c r="AS670" s="371"/>
      <c r="AT670" s="371"/>
      <c r="AU670" s="371"/>
      <c r="AV670" s="371"/>
      <c r="AW670" s="371"/>
      <c r="AX670" s="371"/>
      <c r="AY670" s="371"/>
      <c r="AZ670" s="371"/>
      <c r="BA670" s="374"/>
      <c r="BB670" s="450"/>
      <c r="BC670" s="374"/>
      <c r="BD670" s="374"/>
      <c r="BE670" s="374"/>
      <c r="BF670" s="374"/>
      <c r="BG670" s="374"/>
      <c r="BH670" s="374"/>
      <c r="BI670" s="374"/>
      <c r="BJ670" s="374"/>
      <c r="BK670" s="374"/>
      <c r="BL670" s="374"/>
      <c r="BM670" s="374"/>
      <c r="BN670" s="374"/>
      <c r="BO670" s="374"/>
      <c r="BP670" s="374"/>
      <c r="BQ670" s="374"/>
      <c r="BR670" s="374"/>
      <c r="BS670" s="374"/>
      <c r="BT670" s="374"/>
      <c r="BU670" s="374"/>
      <c r="BV670" s="374"/>
      <c r="BW670" s="374"/>
      <c r="BX670" s="374"/>
      <c r="BY670" s="374"/>
      <c r="BZ670" s="374"/>
      <c r="CA670" s="374"/>
      <c r="CB670" s="374"/>
      <c r="CC670" s="374"/>
      <c r="CD670" s="374"/>
      <c r="CE670" s="374"/>
      <c r="CF670" s="374"/>
      <c r="CG670" s="374"/>
      <c r="CH670" s="374"/>
      <c r="CI670" s="374"/>
      <c r="CJ670" s="374"/>
      <c r="CK670" s="374"/>
      <c r="CL670" s="374"/>
      <c r="CM670" s="374"/>
      <c r="CN670" s="374"/>
      <c r="CO670" s="374"/>
      <c r="CP670" s="374"/>
      <c r="CQ670" s="374"/>
      <c r="CR670" s="374"/>
      <c r="CS670" s="374"/>
      <c r="CT670" s="374"/>
      <c r="CU670" s="374"/>
      <c r="CV670" s="374"/>
      <c r="CW670" s="374"/>
      <c r="CX670" s="374"/>
      <c r="CY670" s="374"/>
      <c r="CZ670" s="374"/>
    </row>
    <row r="671" s="378" customFormat="true" ht="25.15" customHeight="true" x14ac:dyDescent="0.2">
      <c r="C671" s="1074"/>
      <c r="D671" s="1075"/>
      <c r="E671" s="636"/>
      <c r="F671" s="636"/>
      <c r="G671" s="636"/>
      <c r="H671" s="1074"/>
      <c r="I671" s="1075"/>
      <c r="J671" s="636"/>
      <c r="K671" s="636"/>
      <c r="L671" s="636"/>
      <c r="M671" s="1074"/>
      <c r="N671" s="1075"/>
      <c r="O671" s="636"/>
      <c r="P671" s="636"/>
      <c r="Q671" s="636"/>
      <c r="AC671" s="371"/>
      <c r="AD671" s="371"/>
      <c r="AE671" s="371"/>
      <c r="AF671" s="371"/>
      <c r="AG671" s="371"/>
      <c r="AH671" s="371"/>
      <c r="AI671" s="371"/>
      <c r="AJ671" s="371"/>
      <c r="AK671" s="371"/>
      <c r="AL671" s="371"/>
      <c r="AM671" s="371"/>
      <c r="AN671" s="371"/>
      <c r="AO671" s="371"/>
      <c r="AP671" s="371"/>
      <c r="AQ671" s="371"/>
      <c r="AR671" s="371"/>
      <c r="AS671" s="371"/>
      <c r="AT671" s="371"/>
      <c r="AU671" s="371"/>
      <c r="AV671" s="371"/>
      <c r="AW671" s="371"/>
      <c r="AX671" s="371"/>
      <c r="AY671" s="371"/>
      <c r="AZ671" s="371"/>
      <c r="BA671" s="374"/>
      <c r="BB671" s="450"/>
      <c r="BC671" s="374"/>
      <c r="BD671" s="374"/>
      <c r="BE671" s="374"/>
      <c r="BF671" s="374"/>
      <c r="BG671" s="374"/>
      <c r="BH671" s="374"/>
      <c r="BI671" s="374"/>
      <c r="BJ671" s="374"/>
      <c r="BK671" s="374"/>
      <c r="BL671" s="374"/>
      <c r="BM671" s="374"/>
      <c r="BN671" s="374"/>
      <c r="BO671" s="374"/>
      <c r="BP671" s="374"/>
      <c r="BQ671" s="374"/>
      <c r="BR671" s="374"/>
      <c r="BS671" s="374"/>
      <c r="BT671" s="374"/>
      <c r="BU671" s="374"/>
      <c r="BV671" s="374"/>
      <c r="BW671" s="374"/>
      <c r="BX671" s="374"/>
      <c r="BY671" s="374"/>
      <c r="BZ671" s="374"/>
      <c r="CA671" s="374"/>
      <c r="CB671" s="374"/>
      <c r="CC671" s="374"/>
      <c r="CD671" s="374"/>
      <c r="CE671" s="374"/>
      <c r="CF671" s="374"/>
      <c r="CG671" s="374"/>
      <c r="CH671" s="374"/>
      <c r="CI671" s="374"/>
      <c r="CJ671" s="374"/>
      <c r="CK671" s="374"/>
      <c r="CL671" s="374"/>
      <c r="CM671" s="374"/>
      <c r="CN671" s="374"/>
      <c r="CO671" s="374"/>
      <c r="CP671" s="374"/>
      <c r="CQ671" s="374"/>
      <c r="CR671" s="374"/>
      <c r="CS671" s="374"/>
      <c r="CT671" s="374"/>
      <c r="CU671" s="374"/>
      <c r="CV671" s="374"/>
      <c r="CW671" s="374"/>
      <c r="CX671" s="374"/>
      <c r="CY671" s="374"/>
      <c r="CZ671" s="374"/>
    </row>
    <row r="672" s="378" customFormat="true" ht="25.15" customHeight="true" x14ac:dyDescent="0.2">
      <c r="C672" s="1074"/>
      <c r="D672" s="1075"/>
      <c r="E672" s="636"/>
      <c r="F672" s="636"/>
      <c r="G672" s="636"/>
      <c r="H672" s="1074"/>
      <c r="I672" s="1075"/>
      <c r="J672" s="636"/>
      <c r="K672" s="636"/>
      <c r="L672" s="636"/>
      <c r="M672" s="1074"/>
      <c r="N672" s="1075"/>
      <c r="O672" s="636"/>
      <c r="P672" s="636"/>
      <c r="Q672" s="636"/>
      <c r="AC672" s="371"/>
      <c r="AD672" s="371"/>
      <c r="AE672" s="371"/>
      <c r="AF672" s="371"/>
      <c r="AG672" s="371"/>
      <c r="AH672" s="371"/>
      <c r="AI672" s="371"/>
      <c r="AJ672" s="371"/>
      <c r="AK672" s="371"/>
      <c r="AL672" s="371"/>
      <c r="AM672" s="371"/>
      <c r="AN672" s="371"/>
      <c r="AO672" s="371"/>
      <c r="AP672" s="371"/>
      <c r="AQ672" s="371"/>
      <c r="AR672" s="371"/>
      <c r="AS672" s="371"/>
      <c r="AT672" s="371"/>
      <c r="AU672" s="371"/>
      <c r="AV672" s="371"/>
      <c r="AW672" s="371"/>
      <c r="AX672" s="371"/>
      <c r="AY672" s="371"/>
      <c r="AZ672" s="371"/>
      <c r="BA672" s="374"/>
      <c r="BB672" s="450"/>
      <c r="BC672" s="374"/>
      <c r="BD672" s="374"/>
      <c r="BE672" s="374"/>
      <c r="BF672" s="374"/>
      <c r="BG672" s="374"/>
      <c r="BH672" s="374"/>
      <c r="BI672" s="374"/>
      <c r="BJ672" s="374"/>
      <c r="BK672" s="374"/>
      <c r="BL672" s="374"/>
      <c r="BM672" s="374"/>
      <c r="BN672" s="374"/>
      <c r="BO672" s="374"/>
      <c r="BP672" s="374"/>
      <c r="BQ672" s="374"/>
      <c r="BR672" s="374"/>
      <c r="BS672" s="374"/>
      <c r="BT672" s="374"/>
      <c r="BU672" s="374"/>
      <c r="BV672" s="374"/>
      <c r="BW672" s="374"/>
      <c r="BX672" s="374"/>
      <c r="BY672" s="374"/>
      <c r="BZ672" s="374"/>
      <c r="CA672" s="374"/>
      <c r="CB672" s="374"/>
      <c r="CC672" s="374"/>
      <c r="CD672" s="374"/>
      <c r="CE672" s="374"/>
      <c r="CF672" s="374"/>
      <c r="CG672" s="374"/>
      <c r="CH672" s="374"/>
      <c r="CI672" s="374"/>
      <c r="CJ672" s="374"/>
      <c r="CK672" s="374"/>
      <c r="CL672" s="374"/>
      <c r="CM672" s="374"/>
      <c r="CN672" s="374"/>
      <c r="CO672" s="374"/>
      <c r="CP672" s="374"/>
      <c r="CQ672" s="374"/>
      <c r="CR672" s="374"/>
      <c r="CS672" s="374"/>
      <c r="CT672" s="374"/>
      <c r="CU672" s="374"/>
      <c r="CV672" s="374"/>
      <c r="CW672" s="374"/>
      <c r="CX672" s="374"/>
      <c r="CY672" s="374"/>
      <c r="CZ672" s="374"/>
    </row>
    <row r="673" s="378" customFormat="true" ht="25.15" customHeight="true" x14ac:dyDescent="0.2">
      <c r="C673" s="1074"/>
      <c r="D673" s="1075"/>
      <c r="E673" s="636"/>
      <c r="F673" s="636"/>
      <c r="G673" s="636"/>
      <c r="H673" s="1074"/>
      <c r="I673" s="1075"/>
      <c r="J673" s="636"/>
      <c r="K673" s="636"/>
      <c r="L673" s="636"/>
      <c r="M673" s="1074"/>
      <c r="N673" s="1075"/>
      <c r="O673" s="636"/>
      <c r="P673" s="636"/>
      <c r="Q673" s="636"/>
      <c r="AC673" s="371"/>
      <c r="AD673" s="371"/>
      <c r="AE673" s="371"/>
      <c r="AF673" s="371"/>
      <c r="AG673" s="371"/>
      <c r="AH673" s="371"/>
      <c r="AI673" s="371"/>
      <c r="AJ673" s="371"/>
      <c r="AK673" s="371"/>
      <c r="AL673" s="371"/>
      <c r="AM673" s="371"/>
      <c r="AN673" s="371"/>
      <c r="AO673" s="371"/>
      <c r="AP673" s="371"/>
      <c r="AQ673" s="371"/>
      <c r="AR673" s="371"/>
      <c r="AS673" s="371"/>
      <c r="AT673" s="371"/>
      <c r="AU673" s="371"/>
      <c r="AV673" s="371"/>
      <c r="AW673" s="371"/>
      <c r="AX673" s="371"/>
      <c r="AY673" s="371"/>
      <c r="AZ673" s="371"/>
      <c r="BA673" s="374"/>
      <c r="BB673" s="450"/>
      <c r="BC673" s="374"/>
      <c r="BD673" s="374"/>
      <c r="BE673" s="374"/>
      <c r="BF673" s="374"/>
      <c r="BG673" s="374"/>
      <c r="BH673" s="374"/>
      <c r="BI673" s="374"/>
      <c r="BJ673" s="374"/>
      <c r="BK673" s="374"/>
      <c r="BL673" s="374"/>
      <c r="BM673" s="374"/>
      <c r="BN673" s="374"/>
      <c r="BO673" s="374"/>
      <c r="BP673" s="374"/>
      <c r="BQ673" s="374"/>
      <c r="BR673" s="374"/>
      <c r="BS673" s="374"/>
      <c r="BT673" s="374"/>
      <c r="BU673" s="374"/>
      <c r="BV673" s="374"/>
      <c r="BW673" s="374"/>
      <c r="BX673" s="374"/>
      <c r="BY673" s="374"/>
      <c r="BZ673" s="374"/>
      <c r="CA673" s="374"/>
      <c r="CB673" s="374"/>
      <c r="CC673" s="374"/>
      <c r="CD673" s="374"/>
      <c r="CE673" s="374"/>
      <c r="CF673" s="374"/>
      <c r="CG673" s="374"/>
      <c r="CH673" s="374"/>
      <c r="CI673" s="374"/>
      <c r="CJ673" s="374"/>
      <c r="CK673" s="374"/>
      <c r="CL673" s="374"/>
      <c r="CM673" s="374"/>
      <c r="CN673" s="374"/>
      <c r="CO673" s="374"/>
      <c r="CP673" s="374"/>
      <c r="CQ673" s="374"/>
      <c r="CR673" s="374"/>
      <c r="CS673" s="374"/>
      <c r="CT673" s="374"/>
      <c r="CU673" s="374"/>
      <c r="CV673" s="374"/>
      <c r="CW673" s="374"/>
      <c r="CX673" s="374"/>
      <c r="CY673" s="374"/>
      <c r="CZ673" s="374"/>
    </row>
    <row r="674" s="378" customFormat="true" ht="25.15" customHeight="true" x14ac:dyDescent="0.2">
      <c r="C674" s="1074"/>
      <c r="D674" s="1075"/>
      <c r="E674" s="636"/>
      <c r="F674" s="636"/>
      <c r="G674" s="636"/>
      <c r="H674" s="1074"/>
      <c r="I674" s="1075"/>
      <c r="J674" s="636"/>
      <c r="K674" s="636"/>
      <c r="L674" s="636"/>
      <c r="M674" s="1074"/>
      <c r="N674" s="1075"/>
      <c r="O674" s="636"/>
      <c r="P674" s="636"/>
      <c r="Q674" s="636"/>
      <c r="AC674" s="371"/>
      <c r="AD674" s="371"/>
      <c r="AE674" s="371"/>
      <c r="AF674" s="371"/>
      <c r="AG674" s="371"/>
      <c r="AH674" s="371"/>
      <c r="AI674" s="371"/>
      <c r="AJ674" s="371"/>
      <c r="AK674" s="371"/>
      <c r="AL674" s="371"/>
      <c r="AM674" s="371"/>
      <c r="AN674" s="371"/>
      <c r="AO674" s="371"/>
      <c r="AP674" s="371"/>
      <c r="AQ674" s="371"/>
      <c r="AR674" s="371"/>
      <c r="AS674" s="371"/>
      <c r="AT674" s="371"/>
      <c r="AU674" s="371"/>
      <c r="AV674" s="371"/>
      <c r="AW674" s="371"/>
      <c r="AX674" s="371"/>
      <c r="AY674" s="371"/>
      <c r="AZ674" s="371"/>
      <c r="BA674" s="374"/>
      <c r="BB674" s="450"/>
      <c r="BC674" s="374"/>
      <c r="BD674" s="374"/>
      <c r="BE674" s="374"/>
      <c r="BF674" s="374"/>
      <c r="BG674" s="374"/>
      <c r="BH674" s="374"/>
      <c r="BI674" s="374"/>
      <c r="BJ674" s="374"/>
      <c r="BK674" s="374"/>
      <c r="BL674" s="374"/>
      <c r="BM674" s="374"/>
      <c r="BN674" s="374"/>
      <c r="BO674" s="374"/>
      <c r="BP674" s="374"/>
      <c r="BQ674" s="374"/>
      <c r="BR674" s="374"/>
      <c r="BS674" s="374"/>
      <c r="BT674" s="374"/>
      <c r="BU674" s="374"/>
      <c r="BV674" s="374"/>
      <c r="BW674" s="374"/>
      <c r="BX674" s="374"/>
      <c r="BY674" s="374"/>
      <c r="BZ674" s="374"/>
      <c r="CA674" s="374"/>
      <c r="CB674" s="374"/>
      <c r="CC674" s="374"/>
      <c r="CD674" s="374"/>
      <c r="CE674" s="374"/>
      <c r="CF674" s="374"/>
      <c r="CG674" s="374"/>
      <c r="CH674" s="374"/>
      <c r="CI674" s="374"/>
      <c r="CJ674" s="374"/>
      <c r="CK674" s="374"/>
      <c r="CL674" s="374"/>
      <c r="CM674" s="374"/>
      <c r="CN674" s="374"/>
      <c r="CO674" s="374"/>
      <c r="CP674" s="374"/>
      <c r="CQ674" s="374"/>
      <c r="CR674" s="374"/>
      <c r="CS674" s="374"/>
      <c r="CT674" s="374"/>
      <c r="CU674" s="374"/>
      <c r="CV674" s="374"/>
      <c r="CW674" s="374"/>
      <c r="CX674" s="374"/>
      <c r="CY674" s="374"/>
      <c r="CZ674" s="374"/>
    </row>
    <row r="675" s="378" customFormat="true" ht="25.15" customHeight="true" x14ac:dyDescent="0.2">
      <c r="C675" s="1074"/>
      <c r="D675" s="1075"/>
      <c r="E675" s="636"/>
      <c r="F675" s="636"/>
      <c r="G675" s="636"/>
      <c r="H675" s="1074"/>
      <c r="I675" s="1075"/>
      <c r="J675" s="636"/>
      <c r="K675" s="636"/>
      <c r="L675" s="636"/>
      <c r="M675" s="1074"/>
      <c r="N675" s="1075"/>
      <c r="O675" s="636"/>
      <c r="P675" s="636"/>
      <c r="Q675" s="636"/>
      <c r="AC675" s="371"/>
      <c r="AD675" s="371"/>
      <c r="AE675" s="371"/>
      <c r="AF675" s="371"/>
      <c r="AG675" s="371"/>
      <c r="AH675" s="371"/>
      <c r="AI675" s="371"/>
      <c r="AJ675" s="371"/>
      <c r="AK675" s="371"/>
      <c r="AL675" s="371"/>
      <c r="AM675" s="371"/>
      <c r="AN675" s="371"/>
      <c r="AO675" s="371"/>
      <c r="AP675" s="371"/>
      <c r="AQ675" s="371"/>
      <c r="AR675" s="371"/>
      <c r="AS675" s="371"/>
      <c r="AT675" s="371"/>
      <c r="AU675" s="371"/>
      <c r="AV675" s="371"/>
      <c r="AW675" s="371"/>
      <c r="AX675" s="371"/>
      <c r="AY675" s="371"/>
      <c r="AZ675" s="371"/>
      <c r="BA675" s="374"/>
      <c r="BB675" s="450"/>
      <c r="BC675" s="374"/>
      <c r="BD675" s="374"/>
      <c r="BE675" s="374"/>
      <c r="BF675" s="374"/>
      <c r="BG675" s="374"/>
      <c r="BH675" s="374"/>
      <c r="BI675" s="374"/>
      <c r="BJ675" s="374"/>
      <c r="BK675" s="374"/>
      <c r="BL675" s="374"/>
      <c r="BM675" s="374"/>
      <c r="BN675" s="374"/>
      <c r="BO675" s="374"/>
      <c r="BP675" s="374"/>
      <c r="BQ675" s="374"/>
      <c r="BR675" s="374"/>
      <c r="BS675" s="374"/>
      <c r="BT675" s="374"/>
      <c r="BU675" s="374"/>
      <c r="BV675" s="374"/>
      <c r="BW675" s="374"/>
      <c r="BX675" s="374"/>
      <c r="BY675" s="374"/>
      <c r="BZ675" s="374"/>
      <c r="CA675" s="374"/>
      <c r="CB675" s="374"/>
      <c r="CC675" s="374"/>
      <c r="CD675" s="374"/>
      <c r="CE675" s="374"/>
      <c r="CF675" s="374"/>
      <c r="CG675" s="374"/>
      <c r="CH675" s="374"/>
      <c r="CI675" s="374"/>
      <c r="CJ675" s="374"/>
      <c r="CK675" s="374"/>
      <c r="CL675" s="374"/>
      <c r="CM675" s="374"/>
      <c r="CN675" s="374"/>
      <c r="CO675" s="374"/>
      <c r="CP675" s="374"/>
      <c r="CQ675" s="374"/>
      <c r="CR675" s="374"/>
      <c r="CS675" s="374"/>
      <c r="CT675" s="374"/>
      <c r="CU675" s="374"/>
      <c r="CV675" s="374"/>
      <c r="CW675" s="374"/>
      <c r="CX675" s="374"/>
      <c r="CY675" s="374"/>
      <c r="CZ675" s="374"/>
    </row>
    <row r="676" s="378" customFormat="true" ht="25.15" customHeight="true" x14ac:dyDescent="0.2">
      <c r="C676" s="1074"/>
      <c r="D676" s="1075"/>
      <c r="E676" s="636"/>
      <c r="F676" s="636"/>
      <c r="G676" s="636"/>
      <c r="H676" s="1074"/>
      <c r="I676" s="1075"/>
      <c r="J676" s="636"/>
      <c r="K676" s="636"/>
      <c r="L676" s="636"/>
      <c r="M676" s="1074"/>
      <c r="N676" s="1075"/>
      <c r="O676" s="636"/>
      <c r="P676" s="636"/>
      <c r="Q676" s="636"/>
      <c r="AC676" s="371"/>
      <c r="AD676" s="371"/>
      <c r="AE676" s="371"/>
      <c r="AF676" s="371"/>
      <c r="AG676" s="371"/>
      <c r="AH676" s="371"/>
      <c r="AI676" s="371"/>
      <c r="AJ676" s="371"/>
      <c r="AK676" s="371"/>
      <c r="AL676" s="371"/>
      <c r="AM676" s="371"/>
      <c r="AN676" s="371"/>
      <c r="AO676" s="371"/>
      <c r="AP676" s="371"/>
      <c r="AQ676" s="371"/>
      <c r="AR676" s="371"/>
      <c r="AS676" s="371"/>
      <c r="AT676" s="371"/>
      <c r="AU676" s="371"/>
      <c r="AV676" s="371"/>
      <c r="AW676" s="371"/>
      <c r="AX676" s="371"/>
      <c r="AY676" s="371"/>
      <c r="AZ676" s="371"/>
      <c r="BA676" s="374"/>
      <c r="BB676" s="450"/>
      <c r="BC676" s="374"/>
      <c r="BD676" s="374"/>
      <c r="BE676" s="374"/>
      <c r="BF676" s="374"/>
      <c r="BG676" s="374"/>
      <c r="BH676" s="374"/>
      <c r="BI676" s="374"/>
      <c r="BJ676" s="374"/>
      <c r="BK676" s="374"/>
      <c r="BL676" s="374"/>
      <c r="BM676" s="374"/>
      <c r="BN676" s="374"/>
      <c r="BO676" s="374"/>
      <c r="BP676" s="374"/>
      <c r="BQ676" s="374"/>
      <c r="BR676" s="374"/>
      <c r="BS676" s="374"/>
      <c r="BT676" s="374"/>
      <c r="BU676" s="374"/>
      <c r="BV676" s="374"/>
      <c r="BW676" s="374"/>
      <c r="BX676" s="374"/>
      <c r="BY676" s="374"/>
      <c r="BZ676" s="374"/>
      <c r="CA676" s="374"/>
      <c r="CB676" s="374"/>
      <c r="CC676" s="374"/>
      <c r="CD676" s="374"/>
      <c r="CE676" s="374"/>
      <c r="CF676" s="374"/>
      <c r="CG676" s="374"/>
      <c r="CH676" s="374"/>
      <c r="CI676" s="374"/>
      <c r="CJ676" s="374"/>
      <c r="CK676" s="374"/>
      <c r="CL676" s="374"/>
      <c r="CM676" s="374"/>
      <c r="CN676" s="374"/>
      <c r="CO676" s="374"/>
      <c r="CP676" s="374"/>
      <c r="CQ676" s="374"/>
      <c r="CR676" s="374"/>
      <c r="CS676" s="374"/>
      <c r="CT676" s="374"/>
      <c r="CU676" s="374"/>
      <c r="CV676" s="374"/>
      <c r="CW676" s="374"/>
      <c r="CX676" s="374"/>
      <c r="CY676" s="374"/>
      <c r="CZ676" s="374"/>
    </row>
    <row r="677" s="378" customFormat="true" ht="25.15" customHeight="true" x14ac:dyDescent="0.2">
      <c r="C677" s="1074"/>
      <c r="D677" s="1075"/>
      <c r="E677" s="636"/>
      <c r="F677" s="636"/>
      <c r="G677" s="636"/>
      <c r="H677" s="1074"/>
      <c r="I677" s="1075"/>
      <c r="J677" s="636"/>
      <c r="K677" s="636"/>
      <c r="L677" s="636"/>
      <c r="M677" s="1074"/>
      <c r="N677" s="1075"/>
      <c r="O677" s="636"/>
      <c r="P677" s="636"/>
      <c r="Q677" s="636"/>
      <c r="AC677" s="371"/>
      <c r="AD677" s="371"/>
      <c r="AE677" s="371"/>
      <c r="AF677" s="371"/>
      <c r="AG677" s="371"/>
      <c r="AH677" s="371"/>
      <c r="AI677" s="371"/>
      <c r="AJ677" s="371"/>
      <c r="AK677" s="371"/>
      <c r="AL677" s="371"/>
      <c r="AM677" s="371"/>
      <c r="AN677" s="371"/>
      <c r="AO677" s="371"/>
      <c r="AP677" s="371"/>
      <c r="AQ677" s="371"/>
      <c r="AR677" s="371"/>
      <c r="AS677" s="371"/>
      <c r="AT677" s="371"/>
      <c r="AU677" s="371"/>
      <c r="AV677" s="371"/>
      <c r="AW677" s="371"/>
      <c r="AX677" s="371"/>
      <c r="AY677" s="371"/>
      <c r="AZ677" s="371"/>
      <c r="BA677" s="374"/>
      <c r="BB677" s="450"/>
      <c r="BC677" s="374"/>
      <c r="BD677" s="374"/>
      <c r="BE677" s="374"/>
      <c r="BF677" s="374"/>
      <c r="BG677" s="374"/>
      <c r="BH677" s="374"/>
      <c r="BI677" s="374"/>
      <c r="BJ677" s="374"/>
      <c r="BK677" s="374"/>
      <c r="BL677" s="374"/>
      <c r="BM677" s="374"/>
      <c r="BN677" s="374"/>
      <c r="BO677" s="374"/>
      <c r="BP677" s="374"/>
      <c r="BQ677" s="374"/>
      <c r="BR677" s="374"/>
      <c r="BS677" s="374"/>
      <c r="BT677" s="374"/>
      <c r="BU677" s="374"/>
      <c r="BV677" s="374"/>
      <c r="BW677" s="374"/>
      <c r="BX677" s="374"/>
      <c r="BY677" s="374"/>
      <c r="BZ677" s="374"/>
      <c r="CA677" s="374"/>
      <c r="CB677" s="374"/>
      <c r="CC677" s="374"/>
      <c r="CD677" s="374"/>
      <c r="CE677" s="374"/>
      <c r="CF677" s="374"/>
      <c r="CG677" s="374"/>
      <c r="CH677" s="374"/>
      <c r="CI677" s="374"/>
      <c r="CJ677" s="374"/>
      <c r="CK677" s="374"/>
      <c r="CL677" s="374"/>
      <c r="CM677" s="374"/>
      <c r="CN677" s="374"/>
      <c r="CO677" s="374"/>
      <c r="CP677" s="374"/>
      <c r="CQ677" s="374"/>
      <c r="CR677" s="374"/>
      <c r="CS677" s="374"/>
      <c r="CT677" s="374"/>
      <c r="CU677" s="374"/>
      <c r="CV677" s="374"/>
      <c r="CW677" s="374"/>
      <c r="CX677" s="374"/>
      <c r="CY677" s="374"/>
      <c r="CZ677" s="374"/>
    </row>
    <row r="678" s="378" customFormat="true" ht="25.15" customHeight="true" x14ac:dyDescent="0.2">
      <c r="C678" s="1074"/>
      <c r="D678" s="1075"/>
      <c r="E678" s="636"/>
      <c r="F678" s="636"/>
      <c r="G678" s="636"/>
      <c r="H678" s="1074"/>
      <c r="I678" s="1075"/>
      <c r="J678" s="636"/>
      <c r="K678" s="636"/>
      <c r="L678" s="636"/>
      <c r="M678" s="1074"/>
      <c r="N678" s="1075"/>
      <c r="O678" s="636"/>
      <c r="P678" s="636"/>
      <c r="Q678" s="636"/>
      <c r="AC678" s="371"/>
      <c r="AD678" s="371"/>
      <c r="AE678" s="371"/>
      <c r="AF678" s="371"/>
      <c r="AG678" s="371"/>
      <c r="AH678" s="371"/>
      <c r="AI678" s="371"/>
      <c r="AJ678" s="371"/>
      <c r="AK678" s="371"/>
      <c r="AL678" s="371"/>
      <c r="AM678" s="371"/>
      <c r="AN678" s="371"/>
      <c r="AO678" s="371"/>
      <c r="AP678" s="371"/>
      <c r="AQ678" s="371"/>
      <c r="AR678" s="371"/>
      <c r="AS678" s="371"/>
      <c r="AT678" s="371"/>
      <c r="AU678" s="371"/>
      <c r="AV678" s="371"/>
      <c r="AW678" s="371"/>
      <c r="AX678" s="371"/>
      <c r="AY678" s="371"/>
      <c r="AZ678" s="371"/>
      <c r="BA678" s="374"/>
      <c r="BB678" s="450"/>
      <c r="BC678" s="374"/>
      <c r="BD678" s="374"/>
      <c r="BE678" s="374"/>
      <c r="BF678" s="374"/>
      <c r="BG678" s="374"/>
      <c r="BH678" s="374"/>
      <c r="BI678" s="374"/>
      <c r="BJ678" s="374"/>
      <c r="BK678" s="374"/>
      <c r="BL678" s="374"/>
      <c r="BM678" s="374"/>
      <c r="BN678" s="374"/>
      <c r="BO678" s="374"/>
      <c r="BP678" s="374"/>
      <c r="BQ678" s="374"/>
      <c r="BR678" s="374"/>
      <c r="BS678" s="374"/>
      <c r="BT678" s="374"/>
      <c r="BU678" s="374"/>
      <c r="BV678" s="374"/>
      <c r="BW678" s="374"/>
      <c r="BX678" s="374"/>
      <c r="BY678" s="374"/>
      <c r="BZ678" s="374"/>
      <c r="CA678" s="374"/>
      <c r="CB678" s="374"/>
      <c r="CC678" s="374"/>
      <c r="CD678" s="374"/>
      <c r="CE678" s="374"/>
      <c r="CF678" s="374"/>
      <c r="CG678" s="374"/>
      <c r="CH678" s="374"/>
      <c r="CI678" s="374"/>
      <c r="CJ678" s="374"/>
      <c r="CK678" s="374"/>
      <c r="CL678" s="374"/>
      <c r="CM678" s="374"/>
      <c r="CN678" s="374"/>
      <c r="CO678" s="374"/>
      <c r="CP678" s="374"/>
      <c r="CQ678" s="374"/>
      <c r="CR678" s="374"/>
      <c r="CS678" s="374"/>
      <c r="CT678" s="374"/>
      <c r="CU678" s="374"/>
      <c r="CV678" s="374"/>
      <c r="CW678" s="374"/>
      <c r="CX678" s="374"/>
      <c r="CY678" s="374"/>
      <c r="CZ678" s="374"/>
    </row>
    <row r="679" s="378" customFormat="true" ht="25.15" customHeight="true" x14ac:dyDescent="0.2">
      <c r="C679" s="1074"/>
      <c r="D679" s="1075"/>
      <c r="E679" s="636"/>
      <c r="F679" s="636"/>
      <c r="G679" s="636"/>
      <c r="H679" s="1074"/>
      <c r="I679" s="1075"/>
      <c r="J679" s="636"/>
      <c r="K679" s="636"/>
      <c r="L679" s="636"/>
      <c r="M679" s="1074"/>
      <c r="N679" s="1075"/>
      <c r="O679" s="636"/>
      <c r="P679" s="636"/>
      <c r="Q679" s="636"/>
      <c r="AC679" s="371"/>
      <c r="AD679" s="371"/>
      <c r="AE679" s="371"/>
      <c r="AF679" s="371"/>
      <c r="AG679" s="371"/>
      <c r="AH679" s="371"/>
      <c r="AI679" s="371"/>
      <c r="AJ679" s="371"/>
      <c r="AK679" s="371"/>
      <c r="AL679" s="371"/>
      <c r="AM679" s="371"/>
      <c r="AN679" s="371"/>
      <c r="AO679" s="371"/>
      <c r="AP679" s="371"/>
      <c r="AQ679" s="371"/>
      <c r="AR679" s="371"/>
      <c r="AS679" s="371"/>
      <c r="AT679" s="371"/>
      <c r="AU679" s="371"/>
      <c r="AV679" s="371"/>
      <c r="AW679" s="371"/>
      <c r="AX679" s="371"/>
      <c r="AY679" s="371"/>
      <c r="AZ679" s="371"/>
      <c r="BA679" s="374"/>
      <c r="BB679" s="450"/>
      <c r="BC679" s="374"/>
      <c r="BD679" s="374"/>
      <c r="BE679" s="374"/>
      <c r="BF679" s="374"/>
      <c r="BG679" s="374"/>
      <c r="BH679" s="374"/>
      <c r="BI679" s="374"/>
      <c r="BJ679" s="374"/>
      <c r="BK679" s="374"/>
      <c r="BL679" s="374"/>
      <c r="BM679" s="374"/>
      <c r="BN679" s="374"/>
      <c r="BO679" s="374"/>
      <c r="BP679" s="374"/>
      <c r="BQ679" s="374"/>
      <c r="BR679" s="374"/>
      <c r="BS679" s="374"/>
      <c r="BT679" s="374"/>
      <c r="BU679" s="374"/>
      <c r="BV679" s="374"/>
      <c r="BW679" s="374"/>
      <c r="BX679" s="374"/>
      <c r="BY679" s="374"/>
      <c r="BZ679" s="374"/>
      <c r="CA679" s="374"/>
      <c r="CB679" s="374"/>
      <c r="CC679" s="374"/>
      <c r="CD679" s="374"/>
      <c r="CE679" s="374"/>
      <c r="CF679" s="374"/>
      <c r="CG679" s="374"/>
      <c r="CH679" s="374"/>
      <c r="CI679" s="374"/>
      <c r="CJ679" s="374"/>
      <c r="CK679" s="374"/>
      <c r="CL679" s="374"/>
      <c r="CM679" s="374"/>
      <c r="CN679" s="374"/>
      <c r="CO679" s="374"/>
      <c r="CP679" s="374"/>
      <c r="CQ679" s="374"/>
      <c r="CR679" s="374"/>
      <c r="CS679" s="374"/>
      <c r="CT679" s="374"/>
      <c r="CU679" s="374"/>
      <c r="CV679" s="374"/>
      <c r="CW679" s="374"/>
      <c r="CX679" s="374"/>
      <c r="CY679" s="374"/>
      <c r="CZ679" s="374"/>
    </row>
    <row r="680" s="378" customFormat="true" ht="25.15" customHeight="true" x14ac:dyDescent="0.2">
      <c r="C680" s="1074"/>
      <c r="D680" s="1075"/>
      <c r="E680" s="636"/>
      <c r="F680" s="636"/>
      <c r="G680" s="636"/>
      <c r="H680" s="1074"/>
      <c r="I680" s="1075"/>
      <c r="J680" s="636"/>
      <c r="K680" s="636"/>
      <c r="L680" s="636"/>
      <c r="M680" s="1074"/>
      <c r="N680" s="1075"/>
      <c r="O680" s="636"/>
      <c r="P680" s="636"/>
      <c r="Q680" s="636"/>
      <c r="AC680" s="371"/>
      <c r="AD680" s="371"/>
      <c r="AE680" s="371"/>
      <c r="AF680" s="371"/>
      <c r="AG680" s="371"/>
      <c r="AH680" s="371"/>
      <c r="AI680" s="371"/>
      <c r="AJ680" s="371"/>
      <c r="AK680" s="371"/>
      <c r="AL680" s="371"/>
      <c r="AM680" s="371"/>
      <c r="AN680" s="371"/>
      <c r="AO680" s="371"/>
      <c r="AP680" s="371"/>
      <c r="AQ680" s="371"/>
      <c r="AR680" s="371"/>
      <c r="AS680" s="371"/>
      <c r="AT680" s="371"/>
      <c r="AU680" s="371"/>
      <c r="AV680" s="371"/>
      <c r="AW680" s="371"/>
      <c r="AX680" s="371"/>
      <c r="AY680" s="371"/>
      <c r="AZ680" s="371"/>
      <c r="BA680" s="374"/>
      <c r="BB680" s="450"/>
      <c r="BC680" s="374"/>
      <c r="BD680" s="374"/>
      <c r="BE680" s="374"/>
      <c r="BF680" s="374"/>
      <c r="BG680" s="374"/>
      <c r="BH680" s="374"/>
      <c r="BI680" s="374"/>
      <c r="BJ680" s="374"/>
      <c r="BK680" s="374"/>
      <c r="BL680" s="374"/>
      <c r="BM680" s="374"/>
      <c r="BN680" s="374"/>
      <c r="BO680" s="374"/>
      <c r="BP680" s="374"/>
      <c r="BQ680" s="374"/>
      <c r="BR680" s="374"/>
      <c r="BS680" s="374"/>
      <c r="BT680" s="374"/>
      <c r="BU680" s="374"/>
      <c r="BV680" s="374"/>
      <c r="BW680" s="374"/>
      <c r="BX680" s="374"/>
      <c r="BY680" s="374"/>
      <c r="BZ680" s="374"/>
      <c r="CA680" s="374"/>
      <c r="CB680" s="374"/>
      <c r="CC680" s="374"/>
      <c r="CD680" s="374"/>
      <c r="CE680" s="374"/>
      <c r="CF680" s="374"/>
      <c r="CG680" s="374"/>
      <c r="CH680" s="374"/>
      <c r="CI680" s="374"/>
      <c r="CJ680" s="374"/>
      <c r="CK680" s="374"/>
      <c r="CL680" s="374"/>
      <c r="CM680" s="374"/>
      <c r="CN680" s="374"/>
      <c r="CO680" s="374"/>
      <c r="CP680" s="374"/>
      <c r="CQ680" s="374"/>
      <c r="CR680" s="374"/>
      <c r="CS680" s="374"/>
      <c r="CT680" s="374"/>
      <c r="CU680" s="374"/>
      <c r="CV680" s="374"/>
      <c r="CW680" s="374"/>
      <c r="CX680" s="374"/>
      <c r="CY680" s="374"/>
      <c r="CZ680" s="374"/>
    </row>
    <row r="681" s="378" customFormat="true" ht="25.15" customHeight="true" x14ac:dyDescent="0.2">
      <c r="C681" s="1074"/>
      <c r="D681" s="1075"/>
      <c r="E681" s="636"/>
      <c r="F681" s="636"/>
      <c r="G681" s="636"/>
      <c r="H681" s="1074"/>
      <c r="I681" s="1075"/>
      <c r="J681" s="636"/>
      <c r="K681" s="636"/>
      <c r="L681" s="636"/>
      <c r="M681" s="1074"/>
      <c r="N681" s="1075"/>
      <c r="O681" s="636"/>
      <c r="P681" s="636"/>
      <c r="Q681" s="636"/>
      <c r="AC681" s="371"/>
      <c r="AD681" s="371"/>
      <c r="AE681" s="371"/>
      <c r="AF681" s="371"/>
      <c r="AG681" s="371"/>
      <c r="AH681" s="371"/>
      <c r="AI681" s="371"/>
      <c r="AJ681" s="371"/>
      <c r="AK681" s="371"/>
      <c r="AL681" s="371"/>
      <c r="AM681" s="371"/>
      <c r="AN681" s="371"/>
      <c r="AO681" s="371"/>
      <c r="AP681" s="371"/>
      <c r="AQ681" s="371"/>
      <c r="AR681" s="371"/>
      <c r="AS681" s="371"/>
      <c r="AT681" s="371"/>
      <c r="AU681" s="371"/>
      <c r="AV681" s="371"/>
      <c r="AW681" s="371"/>
      <c r="AX681" s="371"/>
      <c r="AY681" s="371"/>
      <c r="AZ681" s="371"/>
      <c r="BA681" s="374"/>
      <c r="BB681" s="450"/>
      <c r="BC681" s="374"/>
      <c r="BD681" s="374"/>
      <c r="BE681" s="374"/>
      <c r="BF681" s="374"/>
      <c r="BG681" s="374"/>
      <c r="BH681" s="374"/>
      <c r="BI681" s="374"/>
      <c r="BJ681" s="374"/>
      <c r="BK681" s="374"/>
      <c r="BL681" s="374"/>
      <c r="BM681" s="374"/>
      <c r="BN681" s="374"/>
      <c r="BO681" s="374"/>
      <c r="BP681" s="374"/>
      <c r="BQ681" s="374"/>
      <c r="BR681" s="374"/>
      <c r="BS681" s="374"/>
      <c r="BT681" s="374"/>
      <c r="BU681" s="374"/>
      <c r="BV681" s="374"/>
      <c r="BW681" s="374"/>
      <c r="BX681" s="374"/>
      <c r="BY681" s="374"/>
      <c r="BZ681" s="374"/>
      <c r="CA681" s="374"/>
      <c r="CB681" s="374"/>
      <c r="CC681" s="374"/>
      <c r="CD681" s="374"/>
      <c r="CE681" s="374"/>
      <c r="CF681" s="374"/>
      <c r="CG681" s="374"/>
      <c r="CH681" s="374"/>
      <c r="CI681" s="374"/>
      <c r="CJ681" s="374"/>
      <c r="CK681" s="374"/>
      <c r="CL681" s="374"/>
      <c r="CM681" s="374"/>
      <c r="CN681" s="374"/>
      <c r="CO681" s="374"/>
      <c r="CP681" s="374"/>
      <c r="CQ681" s="374"/>
      <c r="CR681" s="374"/>
      <c r="CS681" s="374"/>
      <c r="CT681" s="374"/>
      <c r="CU681" s="374"/>
      <c r="CV681" s="374"/>
      <c r="CW681" s="374"/>
      <c r="CX681" s="374"/>
      <c r="CY681" s="374"/>
      <c r="CZ681" s="374"/>
    </row>
    <row r="682" s="378" customFormat="true" ht="25.15" customHeight="true" x14ac:dyDescent="0.2">
      <c r="C682" s="1074"/>
      <c r="D682" s="1075"/>
      <c r="E682" s="636"/>
      <c r="F682" s="636"/>
      <c r="G682" s="636"/>
      <c r="H682" s="1074"/>
      <c r="I682" s="1075"/>
      <c r="J682" s="636"/>
      <c r="K682" s="636"/>
      <c r="L682" s="636"/>
      <c r="M682" s="1074"/>
      <c r="N682" s="1075"/>
      <c r="O682" s="636"/>
      <c r="P682" s="636"/>
      <c r="Q682" s="636"/>
      <c r="AC682" s="371"/>
      <c r="AD682" s="371"/>
      <c r="AE682" s="371"/>
      <c r="AF682" s="371"/>
      <c r="AG682" s="371"/>
      <c r="AH682" s="371"/>
      <c r="AI682" s="371"/>
      <c r="AJ682" s="371"/>
      <c r="AK682" s="371"/>
      <c r="AL682" s="371"/>
      <c r="AM682" s="371"/>
      <c r="AN682" s="371"/>
      <c r="AO682" s="371"/>
      <c r="AP682" s="371"/>
      <c r="AQ682" s="371"/>
      <c r="AR682" s="371"/>
      <c r="AS682" s="371"/>
      <c r="AT682" s="371"/>
      <c r="AU682" s="371"/>
      <c r="AV682" s="371"/>
      <c r="AW682" s="371"/>
      <c r="AX682" s="371"/>
      <c r="AY682" s="371"/>
      <c r="AZ682" s="371"/>
      <c r="BA682" s="374"/>
      <c r="BB682" s="450"/>
      <c r="BC682" s="374"/>
      <c r="BD682" s="374"/>
      <c r="BE682" s="374"/>
      <c r="BF682" s="374"/>
      <c r="BG682" s="374"/>
      <c r="BH682" s="374"/>
      <c r="BI682" s="374"/>
      <c r="BJ682" s="374"/>
      <c r="BK682" s="374"/>
      <c r="BL682" s="374"/>
      <c r="BM682" s="374"/>
      <c r="BN682" s="374"/>
      <c r="BO682" s="374"/>
      <c r="BP682" s="374"/>
      <c r="BQ682" s="374"/>
      <c r="BR682" s="374"/>
      <c r="BS682" s="374"/>
      <c r="BT682" s="374"/>
      <c r="BU682" s="374"/>
      <c r="BV682" s="374"/>
      <c r="BW682" s="374"/>
      <c r="BX682" s="374"/>
      <c r="BY682" s="374"/>
      <c r="BZ682" s="374"/>
      <c r="CA682" s="374"/>
      <c r="CB682" s="374"/>
      <c r="CC682" s="374"/>
      <c r="CD682" s="374"/>
      <c r="CE682" s="374"/>
      <c r="CF682" s="374"/>
      <c r="CG682" s="374"/>
      <c r="CH682" s="374"/>
      <c r="CI682" s="374"/>
      <c r="CJ682" s="374"/>
      <c r="CK682" s="374"/>
      <c r="CL682" s="374"/>
      <c r="CM682" s="374"/>
      <c r="CN682" s="374"/>
      <c r="CO682" s="374"/>
      <c r="CP682" s="374"/>
      <c r="CQ682" s="374"/>
      <c r="CR682" s="374"/>
      <c r="CS682" s="374"/>
      <c r="CT682" s="374"/>
      <c r="CU682" s="374"/>
      <c r="CV682" s="374"/>
      <c r="CW682" s="374"/>
      <c r="CX682" s="374"/>
      <c r="CY682" s="374"/>
      <c r="CZ682" s="374"/>
    </row>
    <row r="683" s="378" customFormat="true" ht="25.15" customHeight="true" x14ac:dyDescent="0.2">
      <c r="C683" s="1074"/>
      <c r="D683" s="1075"/>
      <c r="E683" s="636"/>
      <c r="F683" s="636"/>
      <c r="G683" s="636"/>
      <c r="H683" s="1074"/>
      <c r="I683" s="1075"/>
      <c r="J683" s="636"/>
      <c r="K683" s="636"/>
      <c r="L683" s="636"/>
      <c r="M683" s="1074"/>
      <c r="N683" s="1075"/>
      <c r="O683" s="636"/>
      <c r="P683" s="636"/>
      <c r="Q683" s="636"/>
      <c r="AC683" s="371"/>
      <c r="AD683" s="371"/>
      <c r="AE683" s="371"/>
      <c r="AF683" s="371"/>
      <c r="AG683" s="371"/>
      <c r="AH683" s="371"/>
      <c r="AI683" s="371"/>
      <c r="AJ683" s="371"/>
      <c r="AK683" s="371"/>
      <c r="AL683" s="371"/>
      <c r="AM683" s="371"/>
      <c r="AN683" s="371"/>
      <c r="AO683" s="371"/>
      <c r="AP683" s="371"/>
      <c r="AQ683" s="371"/>
      <c r="AR683" s="371"/>
      <c r="AS683" s="371"/>
      <c r="AT683" s="371"/>
      <c r="AU683" s="371"/>
      <c r="AV683" s="371"/>
      <c r="AW683" s="371"/>
      <c r="AX683" s="371"/>
      <c r="AY683" s="371"/>
      <c r="AZ683" s="371"/>
      <c r="BA683" s="374"/>
      <c r="BB683" s="450"/>
      <c r="BC683" s="374"/>
      <c r="BD683" s="374"/>
      <c r="BE683" s="374"/>
      <c r="BF683" s="374"/>
      <c r="BG683" s="374"/>
      <c r="BH683" s="374"/>
      <c r="BI683" s="374"/>
      <c r="BJ683" s="374"/>
      <c r="BK683" s="374"/>
      <c r="BL683" s="374"/>
      <c r="BM683" s="374"/>
      <c r="BN683" s="374"/>
      <c r="BO683" s="374"/>
      <c r="BP683" s="374"/>
      <c r="BQ683" s="374"/>
      <c r="BR683" s="374"/>
      <c r="BS683" s="374"/>
      <c r="BT683" s="374"/>
      <c r="BU683" s="374"/>
      <c r="BV683" s="374"/>
      <c r="BW683" s="374"/>
      <c r="BX683" s="374"/>
      <c r="BY683" s="374"/>
      <c r="BZ683" s="374"/>
      <c r="CA683" s="374"/>
      <c r="CB683" s="374"/>
      <c r="CC683" s="374"/>
      <c r="CD683" s="374"/>
      <c r="CE683" s="374"/>
      <c r="CF683" s="374"/>
      <c r="CG683" s="374"/>
      <c r="CH683" s="374"/>
      <c r="CI683" s="374"/>
      <c r="CJ683" s="374"/>
      <c r="CK683" s="374"/>
      <c r="CL683" s="374"/>
      <c r="CM683" s="374"/>
      <c r="CN683" s="374"/>
      <c r="CO683" s="374"/>
      <c r="CP683" s="374"/>
      <c r="CQ683" s="374"/>
      <c r="CR683" s="374"/>
      <c r="CS683" s="374"/>
      <c r="CT683" s="374"/>
      <c r="CU683" s="374"/>
      <c r="CV683" s="374"/>
      <c r="CW683" s="374"/>
      <c r="CX683" s="374"/>
      <c r="CY683" s="374"/>
      <c r="CZ683" s="374"/>
    </row>
    <row r="684" s="378" customFormat="true" ht="25.15" customHeight="true" x14ac:dyDescent="0.2">
      <c r="C684" s="1074"/>
      <c r="D684" s="1075"/>
      <c r="E684" s="636"/>
      <c r="F684" s="636"/>
      <c r="G684" s="636"/>
      <c r="H684" s="1074"/>
      <c r="I684" s="1075"/>
      <c r="J684" s="636"/>
      <c r="K684" s="636"/>
      <c r="L684" s="636"/>
      <c r="M684" s="1074"/>
      <c r="N684" s="1075"/>
      <c r="O684" s="636"/>
      <c r="P684" s="636"/>
      <c r="Q684" s="636"/>
      <c r="AC684" s="371"/>
      <c r="AD684" s="371"/>
      <c r="AE684" s="371"/>
      <c r="AF684" s="371"/>
      <c r="AG684" s="371"/>
      <c r="AH684" s="371"/>
      <c r="AI684" s="371"/>
      <c r="AJ684" s="371"/>
      <c r="AK684" s="371"/>
      <c r="AL684" s="371"/>
      <c r="AM684" s="371"/>
      <c r="AN684" s="371"/>
      <c r="AO684" s="371"/>
      <c r="AP684" s="371"/>
      <c r="AQ684" s="371"/>
      <c r="AR684" s="371"/>
      <c r="AS684" s="371"/>
      <c r="AT684" s="371"/>
      <c r="AU684" s="371"/>
      <c r="AV684" s="371"/>
      <c r="AW684" s="371"/>
      <c r="AX684" s="371"/>
      <c r="AY684" s="371"/>
      <c r="AZ684" s="371"/>
      <c r="BA684" s="374"/>
      <c r="BB684" s="450"/>
      <c r="BC684" s="374"/>
      <c r="BD684" s="374"/>
      <c r="BE684" s="374"/>
      <c r="BF684" s="374"/>
      <c r="BG684" s="374"/>
      <c r="BH684" s="374"/>
      <c r="BI684" s="374"/>
      <c r="BJ684" s="374"/>
      <c r="BK684" s="374"/>
      <c r="BL684" s="374"/>
      <c r="BM684" s="374"/>
      <c r="BN684" s="374"/>
      <c r="BO684" s="374"/>
      <c r="BP684" s="374"/>
      <c r="BQ684" s="374"/>
      <c r="BR684" s="374"/>
      <c r="BS684" s="374"/>
      <c r="BT684" s="374"/>
      <c r="BU684" s="374"/>
      <c r="BV684" s="374"/>
      <c r="BW684" s="374"/>
      <c r="BX684" s="374"/>
      <c r="BY684" s="374"/>
      <c r="BZ684" s="374"/>
      <c r="CA684" s="374"/>
      <c r="CB684" s="374"/>
      <c r="CC684" s="374"/>
      <c r="CD684" s="374"/>
      <c r="CE684" s="374"/>
      <c r="CF684" s="374"/>
      <c r="CG684" s="374"/>
      <c r="CH684" s="374"/>
      <c r="CI684" s="374"/>
      <c r="CJ684" s="374"/>
      <c r="CK684" s="374"/>
      <c r="CL684" s="374"/>
      <c r="CM684" s="374"/>
      <c r="CN684" s="374"/>
      <c r="CO684" s="374"/>
      <c r="CP684" s="374"/>
      <c r="CQ684" s="374"/>
      <c r="CR684" s="374"/>
      <c r="CS684" s="374"/>
      <c r="CT684" s="374"/>
      <c r="CU684" s="374"/>
      <c r="CV684" s="374"/>
      <c r="CW684" s="374"/>
      <c r="CX684" s="374"/>
      <c r="CY684" s="374"/>
      <c r="CZ684" s="374"/>
    </row>
    <row r="685" s="378" customFormat="true" ht="25.15" customHeight="true" x14ac:dyDescent="0.2">
      <c r="C685" s="1074"/>
      <c r="D685" s="1075"/>
      <c r="E685" s="636"/>
      <c r="F685" s="636"/>
      <c r="G685" s="636"/>
      <c r="H685" s="1074"/>
      <c r="I685" s="1075"/>
      <c r="J685" s="636"/>
      <c r="K685" s="636"/>
      <c r="L685" s="636"/>
      <c r="M685" s="1074"/>
      <c r="N685" s="1075"/>
      <c r="O685" s="636"/>
      <c r="P685" s="636"/>
      <c r="Q685" s="636"/>
      <c r="AC685" s="371"/>
      <c r="AD685" s="371"/>
      <c r="AE685" s="371"/>
      <c r="AF685" s="371"/>
      <c r="AG685" s="371"/>
      <c r="AH685" s="371"/>
      <c r="AI685" s="371"/>
      <c r="AJ685" s="371"/>
      <c r="AK685" s="371"/>
      <c r="AL685" s="371"/>
      <c r="AM685" s="371"/>
      <c r="AN685" s="371"/>
      <c r="AO685" s="371"/>
      <c r="AP685" s="371"/>
      <c r="AQ685" s="371"/>
      <c r="AR685" s="371"/>
      <c r="AS685" s="371"/>
      <c r="AT685" s="371"/>
      <c r="AU685" s="371"/>
      <c r="AV685" s="371"/>
      <c r="AW685" s="371"/>
      <c r="AX685" s="371"/>
      <c r="AY685" s="371"/>
      <c r="AZ685" s="371"/>
      <c r="BA685" s="374"/>
      <c r="BB685" s="450"/>
      <c r="BC685" s="374"/>
      <c r="BD685" s="374"/>
      <c r="BE685" s="374"/>
      <c r="BF685" s="374"/>
      <c r="BG685" s="374"/>
      <c r="BH685" s="374"/>
      <c r="BI685" s="374"/>
      <c r="BJ685" s="374"/>
      <c r="BK685" s="374"/>
      <c r="BL685" s="374"/>
      <c r="BM685" s="374"/>
      <c r="BN685" s="374"/>
      <c r="BO685" s="374"/>
      <c r="BP685" s="374"/>
      <c r="BQ685" s="374"/>
      <c r="BR685" s="374"/>
      <c r="BS685" s="374"/>
      <c r="BT685" s="374"/>
      <c r="BU685" s="374"/>
      <c r="BV685" s="374"/>
      <c r="BW685" s="374"/>
      <c r="BX685" s="374"/>
      <c r="BY685" s="374"/>
      <c r="BZ685" s="374"/>
      <c r="CA685" s="374"/>
      <c r="CB685" s="374"/>
      <c r="CC685" s="374"/>
      <c r="CD685" s="374"/>
      <c r="CE685" s="374"/>
      <c r="CF685" s="374"/>
      <c r="CG685" s="374"/>
      <c r="CH685" s="374"/>
      <c r="CI685" s="374"/>
      <c r="CJ685" s="374"/>
      <c r="CK685" s="374"/>
      <c r="CL685" s="374"/>
      <c r="CM685" s="374"/>
      <c r="CN685" s="374"/>
      <c r="CO685" s="374"/>
      <c r="CP685" s="374"/>
      <c r="CQ685" s="374"/>
      <c r="CR685" s="374"/>
      <c r="CS685" s="374"/>
      <c r="CT685" s="374"/>
      <c r="CU685" s="374"/>
      <c r="CV685" s="374"/>
      <c r="CW685" s="374"/>
      <c r="CX685" s="374"/>
      <c r="CY685" s="374"/>
      <c r="CZ685" s="374"/>
    </row>
    <row r="686" s="378" customFormat="true" ht="25.15" customHeight="true" x14ac:dyDescent="0.2">
      <c r="C686" s="1074"/>
      <c r="D686" s="1075"/>
      <c r="E686" s="636"/>
      <c r="F686" s="636"/>
      <c r="G686" s="636"/>
      <c r="H686" s="1074"/>
      <c r="I686" s="1075"/>
      <c r="J686" s="636"/>
      <c r="K686" s="636"/>
      <c r="L686" s="636"/>
      <c r="M686" s="1074"/>
      <c r="N686" s="1075"/>
      <c r="O686" s="636"/>
      <c r="P686" s="636"/>
      <c r="Q686" s="636"/>
      <c r="AC686" s="371"/>
      <c r="AD686" s="371"/>
      <c r="AE686" s="371"/>
      <c r="AF686" s="371"/>
      <c r="AG686" s="371"/>
      <c r="AH686" s="371"/>
      <c r="AI686" s="371"/>
      <c r="AJ686" s="371"/>
      <c r="AK686" s="371"/>
      <c r="AL686" s="371"/>
      <c r="AM686" s="371"/>
      <c r="AN686" s="371"/>
      <c r="AO686" s="371"/>
      <c r="AP686" s="371"/>
      <c r="AQ686" s="371"/>
      <c r="AR686" s="371"/>
      <c r="AS686" s="371"/>
      <c r="AT686" s="371"/>
      <c r="AU686" s="371"/>
      <c r="AV686" s="371"/>
      <c r="AW686" s="371"/>
      <c r="AX686" s="371"/>
      <c r="AY686" s="371"/>
      <c r="AZ686" s="371"/>
      <c r="BA686" s="374"/>
      <c r="BB686" s="450"/>
      <c r="BC686" s="374"/>
      <c r="BD686" s="374"/>
      <c r="BE686" s="374"/>
      <c r="BF686" s="374"/>
      <c r="BG686" s="374"/>
      <c r="BH686" s="374"/>
      <c r="BI686" s="374"/>
      <c r="BJ686" s="374"/>
      <c r="BK686" s="374"/>
      <c r="BL686" s="374"/>
      <c r="BM686" s="374"/>
      <c r="BN686" s="374"/>
      <c r="BO686" s="374"/>
      <c r="BP686" s="374"/>
      <c r="BQ686" s="374"/>
      <c r="BR686" s="374"/>
      <c r="BS686" s="374"/>
      <c r="BT686" s="374"/>
      <c r="BU686" s="374"/>
      <c r="BV686" s="374"/>
      <c r="BW686" s="374"/>
      <c r="BX686" s="374"/>
      <c r="BY686" s="374"/>
      <c r="BZ686" s="374"/>
      <c r="CA686" s="374"/>
      <c r="CB686" s="374"/>
      <c r="CC686" s="374"/>
      <c r="CD686" s="374"/>
      <c r="CE686" s="374"/>
      <c r="CF686" s="374"/>
      <c r="CG686" s="374"/>
      <c r="CH686" s="374"/>
      <c r="CI686" s="374"/>
      <c r="CJ686" s="374"/>
      <c r="CK686" s="374"/>
      <c r="CL686" s="374"/>
      <c r="CM686" s="374"/>
      <c r="CN686" s="374"/>
      <c r="CO686" s="374"/>
      <c r="CP686" s="374"/>
      <c r="CQ686" s="374"/>
      <c r="CR686" s="374"/>
      <c r="CS686" s="374"/>
      <c r="CT686" s="374"/>
      <c r="CU686" s="374"/>
      <c r="CV686" s="374"/>
      <c r="CW686" s="374"/>
      <c r="CX686" s="374"/>
      <c r="CY686" s="374"/>
      <c r="CZ686" s="374"/>
    </row>
    <row r="687" s="378" customFormat="true" ht="25.15" customHeight="true" x14ac:dyDescent="0.2">
      <c r="C687" s="1074"/>
      <c r="D687" s="1075"/>
      <c r="E687" s="636"/>
      <c r="F687" s="636"/>
      <c r="G687" s="636"/>
      <c r="H687" s="1074"/>
      <c r="I687" s="1075"/>
      <c r="J687" s="636"/>
      <c r="K687" s="636"/>
      <c r="L687" s="636"/>
      <c r="M687" s="1074"/>
      <c r="N687" s="1075"/>
      <c r="O687" s="636"/>
      <c r="P687" s="636"/>
      <c r="Q687" s="636"/>
      <c r="AC687" s="371"/>
      <c r="AD687" s="371"/>
      <c r="AE687" s="371"/>
      <c r="AF687" s="371"/>
      <c r="AG687" s="371"/>
      <c r="AH687" s="371"/>
      <c r="AI687" s="371"/>
      <c r="AJ687" s="371"/>
      <c r="AK687" s="371"/>
      <c r="AL687" s="371"/>
      <c r="AM687" s="371"/>
      <c r="AN687" s="371"/>
      <c r="AO687" s="371"/>
      <c r="AP687" s="371"/>
      <c r="AQ687" s="371"/>
      <c r="AR687" s="371"/>
      <c r="AS687" s="371"/>
      <c r="AT687" s="371"/>
      <c r="AU687" s="371"/>
      <c r="AV687" s="371"/>
      <c r="AW687" s="371"/>
      <c r="AX687" s="371"/>
      <c r="AY687" s="371"/>
      <c r="AZ687" s="371"/>
      <c r="BA687" s="374"/>
      <c r="BB687" s="450"/>
      <c r="BC687" s="374"/>
      <c r="BD687" s="374"/>
      <c r="BE687" s="374"/>
      <c r="BF687" s="374"/>
      <c r="BG687" s="374"/>
      <c r="BH687" s="374"/>
      <c r="BI687" s="374"/>
      <c r="BJ687" s="374"/>
      <c r="BK687" s="374"/>
      <c r="BL687" s="374"/>
      <c r="BM687" s="374"/>
      <c r="BN687" s="374"/>
      <c r="BO687" s="374"/>
      <c r="BP687" s="374"/>
      <c r="BQ687" s="374"/>
      <c r="BR687" s="374"/>
      <c r="BS687" s="374"/>
      <c r="BT687" s="374"/>
      <c r="BU687" s="374"/>
      <c r="BV687" s="374"/>
      <c r="BW687" s="374"/>
      <c r="BX687" s="374"/>
      <c r="BY687" s="374"/>
      <c r="BZ687" s="374"/>
      <c r="CA687" s="374"/>
      <c r="CB687" s="374"/>
      <c r="CC687" s="374"/>
      <c r="CD687" s="374"/>
      <c r="CE687" s="374"/>
      <c r="CF687" s="374"/>
      <c r="CG687" s="374"/>
      <c r="CH687" s="374"/>
      <c r="CI687" s="374"/>
      <c r="CJ687" s="374"/>
      <c r="CK687" s="374"/>
      <c r="CL687" s="374"/>
      <c r="CM687" s="374"/>
      <c r="CN687" s="374"/>
      <c r="CO687" s="374"/>
      <c r="CP687" s="374"/>
      <c r="CQ687" s="374"/>
      <c r="CR687" s="374"/>
      <c r="CS687" s="374"/>
      <c r="CT687" s="374"/>
      <c r="CU687" s="374"/>
      <c r="CV687" s="374"/>
      <c r="CW687" s="374"/>
      <c r="CX687" s="374"/>
      <c r="CY687" s="374"/>
      <c r="CZ687" s="374"/>
    </row>
    <row r="688" s="378" customFormat="true" ht="25.15" customHeight="true" x14ac:dyDescent="0.2">
      <c r="C688" s="1074"/>
      <c r="D688" s="1075"/>
      <c r="E688" s="636"/>
      <c r="F688" s="636"/>
      <c r="G688" s="636"/>
      <c r="H688" s="1074"/>
      <c r="I688" s="1075"/>
      <c r="J688" s="636"/>
      <c r="K688" s="636"/>
      <c r="L688" s="636"/>
      <c r="M688" s="1074"/>
      <c r="N688" s="1075"/>
      <c r="O688" s="636"/>
      <c r="P688" s="636"/>
      <c r="Q688" s="636"/>
      <c r="AC688" s="371"/>
      <c r="AD688" s="371"/>
      <c r="AE688" s="371"/>
      <c r="AF688" s="371"/>
      <c r="AG688" s="371"/>
      <c r="AH688" s="371"/>
      <c r="AI688" s="371"/>
      <c r="AJ688" s="371"/>
      <c r="AK688" s="371"/>
      <c r="AL688" s="371"/>
      <c r="AM688" s="371"/>
      <c r="AN688" s="371"/>
      <c r="AO688" s="371"/>
      <c r="AP688" s="371"/>
      <c r="AQ688" s="371"/>
      <c r="AR688" s="371"/>
      <c r="AS688" s="371"/>
      <c r="AT688" s="371"/>
      <c r="AU688" s="371"/>
      <c r="AV688" s="371"/>
      <c r="AW688" s="371"/>
      <c r="AX688" s="371"/>
      <c r="AY688" s="371"/>
      <c r="AZ688" s="371"/>
      <c r="BA688" s="374"/>
      <c r="BB688" s="450"/>
      <c r="BC688" s="374"/>
      <c r="BD688" s="374"/>
      <c r="BE688" s="374"/>
      <c r="BF688" s="374"/>
      <c r="BG688" s="374"/>
      <c r="BH688" s="374"/>
      <c r="BI688" s="374"/>
      <c r="BJ688" s="374"/>
      <c r="BK688" s="374"/>
      <c r="BL688" s="374"/>
      <c r="BM688" s="374"/>
      <c r="BN688" s="374"/>
      <c r="BO688" s="374"/>
      <c r="BP688" s="374"/>
      <c r="BQ688" s="374"/>
      <c r="BR688" s="374"/>
      <c r="BS688" s="374"/>
      <c r="BT688" s="374"/>
      <c r="BU688" s="374"/>
      <c r="BV688" s="374"/>
      <c r="BW688" s="374"/>
      <c r="BX688" s="374"/>
      <c r="BY688" s="374"/>
      <c r="BZ688" s="374"/>
      <c r="CA688" s="374"/>
      <c r="CB688" s="374"/>
      <c r="CC688" s="374"/>
      <c r="CD688" s="374"/>
      <c r="CE688" s="374"/>
      <c r="CF688" s="374"/>
      <c r="CG688" s="374"/>
      <c r="CH688" s="374"/>
      <c r="CI688" s="374"/>
      <c r="CJ688" s="374"/>
      <c r="CK688" s="374"/>
      <c r="CL688" s="374"/>
      <c r="CM688" s="374"/>
      <c r="CN688" s="374"/>
      <c r="CO688" s="374"/>
      <c r="CP688" s="374"/>
      <c r="CQ688" s="374"/>
      <c r="CR688" s="374"/>
      <c r="CS688" s="374"/>
      <c r="CT688" s="374"/>
      <c r="CU688" s="374"/>
      <c r="CV688" s="374"/>
      <c r="CW688" s="374"/>
      <c r="CX688" s="374"/>
      <c r="CY688" s="374"/>
      <c r="CZ688" s="374"/>
    </row>
    <row r="689" s="378" customFormat="true" ht="25.15" customHeight="true" x14ac:dyDescent="0.2">
      <c r="C689" s="1074"/>
      <c r="D689" s="1075"/>
      <c r="E689" s="636"/>
      <c r="F689" s="636"/>
      <c r="G689" s="636"/>
      <c r="H689" s="1074"/>
      <c r="I689" s="1075"/>
      <c r="J689" s="636"/>
      <c r="K689" s="636"/>
      <c r="L689" s="636"/>
      <c r="M689" s="1074"/>
      <c r="N689" s="1075"/>
      <c r="O689" s="636"/>
      <c r="P689" s="636"/>
      <c r="Q689" s="636"/>
      <c r="AC689" s="371"/>
      <c r="AD689" s="371"/>
      <c r="AE689" s="371"/>
      <c r="AF689" s="371"/>
      <c r="AG689" s="371"/>
      <c r="AH689" s="371"/>
      <c r="AI689" s="371"/>
      <c r="AJ689" s="371"/>
      <c r="AK689" s="371"/>
      <c r="AL689" s="371"/>
      <c r="AM689" s="371"/>
      <c r="AN689" s="371"/>
      <c r="AO689" s="371"/>
      <c r="AP689" s="371"/>
      <c r="AQ689" s="371"/>
      <c r="AR689" s="371"/>
      <c r="AS689" s="371"/>
      <c r="AT689" s="371"/>
      <c r="AU689" s="371"/>
      <c r="AV689" s="371"/>
      <c r="AW689" s="371"/>
      <c r="AX689" s="371"/>
      <c r="AY689" s="371"/>
      <c r="AZ689" s="371"/>
      <c r="BA689" s="374"/>
      <c r="BB689" s="450"/>
      <c r="BC689" s="374"/>
      <c r="BD689" s="374"/>
      <c r="BE689" s="374"/>
      <c r="BF689" s="374"/>
      <c r="BG689" s="374"/>
      <c r="BH689" s="374"/>
      <c r="BI689" s="374"/>
      <c r="BJ689" s="374"/>
      <c r="BK689" s="374"/>
      <c r="BL689" s="374"/>
      <c r="BM689" s="374"/>
      <c r="BN689" s="374"/>
      <c r="BO689" s="374"/>
      <c r="BP689" s="374"/>
      <c r="BQ689" s="374"/>
      <c r="BR689" s="374"/>
      <c r="BS689" s="374"/>
      <c r="BT689" s="374"/>
      <c r="BU689" s="374"/>
      <c r="BV689" s="374"/>
      <c r="BW689" s="374"/>
      <c r="BX689" s="374"/>
      <c r="BY689" s="374"/>
      <c r="BZ689" s="374"/>
      <c r="CA689" s="374"/>
      <c r="CB689" s="374"/>
      <c r="CC689" s="374"/>
      <c r="CD689" s="374"/>
      <c r="CE689" s="374"/>
      <c r="CF689" s="374"/>
      <c r="CG689" s="374"/>
      <c r="CH689" s="374"/>
      <c r="CI689" s="374"/>
      <c r="CJ689" s="374"/>
      <c r="CK689" s="374"/>
      <c r="CL689" s="374"/>
      <c r="CM689" s="374"/>
      <c r="CN689" s="374"/>
      <c r="CO689" s="374"/>
      <c r="CP689" s="374"/>
      <c r="CQ689" s="374"/>
      <c r="CR689" s="374"/>
      <c r="CS689" s="374"/>
      <c r="CT689" s="374"/>
      <c r="CU689" s="374"/>
      <c r="CV689" s="374"/>
      <c r="CW689" s="374"/>
      <c r="CX689" s="374"/>
      <c r="CY689" s="374"/>
      <c r="CZ689" s="374"/>
    </row>
    <row r="690" s="378" customFormat="true" ht="25.15" customHeight="true" x14ac:dyDescent="0.2">
      <c r="C690" s="1074"/>
      <c r="D690" s="1075"/>
      <c r="E690" s="636"/>
      <c r="F690" s="636"/>
      <c r="G690" s="636"/>
      <c r="H690" s="1074"/>
      <c r="I690" s="1075"/>
      <c r="J690" s="636"/>
      <c r="K690" s="636"/>
      <c r="L690" s="636"/>
      <c r="M690" s="1074"/>
      <c r="N690" s="1075"/>
      <c r="O690" s="636"/>
      <c r="P690" s="636"/>
      <c r="Q690" s="636"/>
      <c r="AC690" s="371"/>
      <c r="AD690" s="371"/>
      <c r="AE690" s="371"/>
      <c r="AF690" s="371"/>
      <c r="AG690" s="371"/>
      <c r="AH690" s="371"/>
      <c r="AI690" s="371"/>
      <c r="AJ690" s="371"/>
      <c r="AK690" s="371"/>
      <c r="AL690" s="371"/>
      <c r="AM690" s="371"/>
      <c r="AN690" s="371"/>
      <c r="AO690" s="371"/>
      <c r="AP690" s="371"/>
      <c r="AQ690" s="371"/>
      <c r="AR690" s="371"/>
      <c r="AS690" s="371"/>
      <c r="AT690" s="371"/>
      <c r="AU690" s="371"/>
      <c r="AV690" s="371"/>
      <c r="AW690" s="371"/>
      <c r="AX690" s="371"/>
      <c r="AY690" s="371"/>
      <c r="AZ690" s="371"/>
      <c r="BA690" s="374"/>
      <c r="BB690" s="450"/>
      <c r="BC690" s="374"/>
      <c r="BD690" s="374"/>
      <c r="BE690" s="374"/>
      <c r="BF690" s="374"/>
      <c r="BG690" s="374"/>
      <c r="BH690" s="374"/>
      <c r="BI690" s="374"/>
      <c r="BJ690" s="374"/>
      <c r="BK690" s="374"/>
      <c r="BL690" s="374"/>
      <c r="BM690" s="374"/>
      <c r="BN690" s="374"/>
      <c r="BO690" s="374"/>
      <c r="BP690" s="374"/>
      <c r="BQ690" s="374"/>
      <c r="BR690" s="374"/>
      <c r="BS690" s="374"/>
      <c r="BT690" s="374"/>
      <c r="BU690" s="374"/>
      <c r="BV690" s="374"/>
      <c r="BW690" s="374"/>
      <c r="BX690" s="374"/>
      <c r="BY690" s="374"/>
      <c r="BZ690" s="374"/>
      <c r="CA690" s="374"/>
      <c r="CB690" s="374"/>
      <c r="CC690" s="374"/>
      <c r="CD690" s="374"/>
      <c r="CE690" s="374"/>
      <c r="CF690" s="374"/>
      <c r="CG690" s="374"/>
      <c r="CH690" s="374"/>
      <c r="CI690" s="374"/>
      <c r="CJ690" s="374"/>
      <c r="CK690" s="374"/>
      <c r="CL690" s="374"/>
      <c r="CM690" s="374"/>
      <c r="CN690" s="374"/>
      <c r="CO690" s="374"/>
      <c r="CP690" s="374"/>
      <c r="CQ690" s="374"/>
      <c r="CR690" s="374"/>
      <c r="CS690" s="374"/>
      <c r="CT690" s="374"/>
      <c r="CU690" s="374"/>
      <c r="CV690" s="374"/>
      <c r="CW690" s="374"/>
      <c r="CX690" s="374"/>
      <c r="CY690" s="374"/>
      <c r="CZ690" s="374"/>
    </row>
    <row r="691" s="378" customFormat="true" ht="25.15" customHeight="true" x14ac:dyDescent="0.2">
      <c r="C691" s="1074"/>
      <c r="D691" s="1075"/>
      <c r="E691" s="636"/>
      <c r="F691" s="636"/>
      <c r="G691" s="636"/>
      <c r="H691" s="1074"/>
      <c r="I691" s="1075"/>
      <c r="J691" s="636"/>
      <c r="K691" s="636"/>
      <c r="L691" s="636"/>
      <c r="M691" s="1074"/>
      <c r="N691" s="1075"/>
      <c r="O691" s="636"/>
      <c r="P691" s="636"/>
      <c r="Q691" s="636"/>
      <c r="AC691" s="371"/>
      <c r="AD691" s="371"/>
      <c r="AE691" s="371"/>
      <c r="AF691" s="371"/>
      <c r="AG691" s="371"/>
      <c r="AH691" s="371"/>
      <c r="AI691" s="371"/>
      <c r="AJ691" s="371"/>
      <c r="AK691" s="371"/>
      <c r="AL691" s="371"/>
      <c r="AM691" s="371"/>
      <c r="AN691" s="371"/>
      <c r="AO691" s="371"/>
      <c r="AP691" s="371"/>
      <c r="AQ691" s="371"/>
      <c r="AR691" s="371"/>
      <c r="AS691" s="371"/>
      <c r="AT691" s="371"/>
      <c r="AU691" s="371"/>
      <c r="AV691" s="371"/>
      <c r="AW691" s="371"/>
      <c r="AX691" s="371"/>
      <c r="AY691" s="371"/>
      <c r="AZ691" s="371"/>
      <c r="BA691" s="374"/>
      <c r="BB691" s="450"/>
      <c r="BC691" s="374"/>
      <c r="BD691" s="374"/>
      <c r="BE691" s="374"/>
      <c r="BF691" s="374"/>
      <c r="BG691" s="374"/>
      <c r="BH691" s="374"/>
      <c r="BI691" s="374"/>
      <c r="BJ691" s="374"/>
      <c r="BK691" s="374"/>
      <c r="BL691" s="374"/>
      <c r="BM691" s="374"/>
      <c r="BN691" s="374"/>
      <c r="BO691" s="374"/>
      <c r="BP691" s="374"/>
      <c r="BQ691" s="374"/>
      <c r="BR691" s="374"/>
      <c r="BS691" s="374"/>
      <c r="BT691" s="374"/>
      <c r="BU691" s="374"/>
      <c r="BV691" s="374"/>
      <c r="BW691" s="374"/>
      <c r="BX691" s="374"/>
      <c r="BY691" s="374"/>
      <c r="BZ691" s="374"/>
      <c r="CA691" s="374"/>
      <c r="CB691" s="374"/>
      <c r="CC691" s="374"/>
      <c r="CD691" s="374"/>
      <c r="CE691" s="374"/>
      <c r="CF691" s="374"/>
      <c r="CG691" s="374"/>
      <c r="CH691" s="374"/>
      <c r="CI691" s="374"/>
      <c r="CJ691" s="374"/>
      <c r="CK691" s="374"/>
      <c r="CL691" s="374"/>
      <c r="CM691" s="374"/>
      <c r="CN691" s="374"/>
      <c r="CO691" s="374"/>
      <c r="CP691" s="374"/>
      <c r="CQ691" s="374"/>
      <c r="CR691" s="374"/>
      <c r="CS691" s="374"/>
      <c r="CT691" s="374"/>
      <c r="CU691" s="374"/>
      <c r="CV691" s="374"/>
      <c r="CW691" s="374"/>
      <c r="CX691" s="374"/>
      <c r="CY691" s="374"/>
      <c r="CZ691" s="374"/>
    </row>
    <row r="692" s="378" customFormat="true" ht="25.15" customHeight="true" x14ac:dyDescent="0.2">
      <c r="C692" s="1074"/>
      <c r="D692" s="1075"/>
      <c r="E692" s="636"/>
      <c r="F692" s="636"/>
      <c r="G692" s="636"/>
      <c r="H692" s="1074"/>
      <c r="I692" s="1075"/>
      <c r="J692" s="636"/>
      <c r="K692" s="636"/>
      <c r="L692" s="636"/>
      <c r="M692" s="1074"/>
      <c r="N692" s="1075"/>
      <c r="O692" s="636"/>
      <c r="P692" s="636"/>
      <c r="Q692" s="636"/>
      <c r="AC692" s="371"/>
      <c r="AD692" s="371"/>
      <c r="AE692" s="371"/>
      <c r="AF692" s="371"/>
      <c r="AG692" s="371"/>
      <c r="AH692" s="371"/>
      <c r="AI692" s="371"/>
      <c r="AJ692" s="371"/>
      <c r="AK692" s="371"/>
      <c r="AL692" s="371"/>
      <c r="AM692" s="371"/>
      <c r="AN692" s="371"/>
      <c r="AO692" s="371"/>
      <c r="AP692" s="371"/>
      <c r="AQ692" s="371"/>
      <c r="AR692" s="371"/>
      <c r="AS692" s="371"/>
      <c r="AT692" s="371"/>
      <c r="AU692" s="371"/>
      <c r="AV692" s="371"/>
      <c r="AW692" s="371"/>
      <c r="AX692" s="371"/>
      <c r="AY692" s="371"/>
      <c r="AZ692" s="371"/>
      <c r="BA692" s="374"/>
      <c r="BB692" s="450"/>
      <c r="BC692" s="374"/>
      <c r="BD692" s="374"/>
      <c r="BE692" s="374"/>
      <c r="BF692" s="374"/>
      <c r="BG692" s="374"/>
      <c r="BH692" s="374"/>
      <c r="BI692" s="374"/>
      <c r="BJ692" s="374"/>
      <c r="BK692" s="374"/>
      <c r="BL692" s="374"/>
      <c r="BM692" s="374"/>
      <c r="BN692" s="374"/>
      <c r="BO692" s="374"/>
      <c r="BP692" s="374"/>
      <c r="BQ692" s="374"/>
      <c r="BR692" s="374"/>
      <c r="BS692" s="374"/>
      <c r="BT692" s="374"/>
      <c r="BU692" s="374"/>
      <c r="BV692" s="374"/>
      <c r="BW692" s="374"/>
      <c r="BX692" s="374"/>
      <c r="BY692" s="374"/>
      <c r="BZ692" s="374"/>
      <c r="CA692" s="374"/>
      <c r="CB692" s="374"/>
      <c r="CC692" s="374"/>
      <c r="CD692" s="374"/>
      <c r="CE692" s="374"/>
      <c r="CF692" s="374"/>
      <c r="CG692" s="374"/>
      <c r="CH692" s="374"/>
      <c r="CI692" s="374"/>
      <c r="CJ692" s="374"/>
      <c r="CK692" s="374"/>
      <c r="CL692" s="374"/>
      <c r="CM692" s="374"/>
      <c r="CN692" s="374"/>
      <c r="CO692" s="374"/>
      <c r="CP692" s="374"/>
      <c r="CQ692" s="374"/>
      <c r="CR692" s="374"/>
      <c r="CS692" s="374"/>
      <c r="CT692" s="374"/>
      <c r="CU692" s="374"/>
      <c r="CV692" s="374"/>
      <c r="CW692" s="374"/>
      <c r="CX692" s="374"/>
      <c r="CY692" s="374"/>
      <c r="CZ692" s="374"/>
    </row>
    <row r="693" s="378" customFormat="true" ht="25.15" customHeight="true" x14ac:dyDescent="0.2">
      <c r="C693" s="1074"/>
      <c r="D693" s="1075"/>
      <c r="E693" s="636"/>
      <c r="F693" s="636"/>
      <c r="G693" s="636"/>
      <c r="H693" s="1074"/>
      <c r="I693" s="1075"/>
      <c r="J693" s="636"/>
      <c r="K693" s="636"/>
      <c r="L693" s="636"/>
      <c r="M693" s="1074"/>
      <c r="N693" s="1075"/>
      <c r="O693" s="636"/>
      <c r="P693" s="636"/>
      <c r="Q693" s="636"/>
      <c r="AC693" s="371"/>
      <c r="AD693" s="371"/>
      <c r="AE693" s="371"/>
      <c r="AF693" s="371"/>
      <c r="AG693" s="371"/>
      <c r="AH693" s="371"/>
      <c r="AI693" s="371"/>
      <c r="AJ693" s="371"/>
      <c r="AK693" s="371"/>
      <c r="AL693" s="371"/>
      <c r="AM693" s="371"/>
      <c r="AN693" s="371"/>
      <c r="AO693" s="371"/>
      <c r="AP693" s="371"/>
      <c r="AQ693" s="371"/>
      <c r="AR693" s="371"/>
      <c r="AS693" s="371"/>
      <c r="AT693" s="371"/>
      <c r="AU693" s="371"/>
      <c r="AV693" s="371"/>
      <c r="AW693" s="371"/>
      <c r="AX693" s="371"/>
      <c r="AY693" s="371"/>
      <c r="AZ693" s="371"/>
      <c r="BA693" s="374"/>
      <c r="BB693" s="450"/>
      <c r="BC693" s="374"/>
      <c r="BD693" s="374"/>
      <c r="BE693" s="374"/>
      <c r="BF693" s="374"/>
      <c r="BG693" s="374"/>
      <c r="BH693" s="374"/>
      <c r="BI693" s="374"/>
      <c r="BJ693" s="374"/>
      <c r="BK693" s="374"/>
      <c r="BL693" s="374"/>
      <c r="BM693" s="374"/>
      <c r="BN693" s="374"/>
      <c r="BO693" s="374"/>
      <c r="BP693" s="374"/>
      <c r="BQ693" s="374"/>
      <c r="BR693" s="374"/>
      <c r="BS693" s="374"/>
      <c r="BT693" s="374"/>
      <c r="BU693" s="374"/>
      <c r="BV693" s="374"/>
      <c r="BW693" s="374"/>
      <c r="BX693" s="374"/>
      <c r="BY693" s="374"/>
      <c r="BZ693" s="374"/>
      <c r="CA693" s="374"/>
      <c r="CB693" s="374"/>
      <c r="CC693" s="374"/>
      <c r="CD693" s="374"/>
      <c r="CE693" s="374"/>
      <c r="CF693" s="374"/>
      <c r="CG693" s="374"/>
      <c r="CH693" s="374"/>
      <c r="CI693" s="374"/>
      <c r="CJ693" s="374"/>
      <c r="CK693" s="374"/>
      <c r="CL693" s="374"/>
      <c r="CM693" s="374"/>
      <c r="CN693" s="374"/>
      <c r="CO693" s="374"/>
      <c r="CP693" s="374"/>
      <c r="CQ693" s="374"/>
      <c r="CR693" s="374"/>
      <c r="CS693" s="374"/>
      <c r="CT693" s="374"/>
      <c r="CU693" s="374"/>
      <c r="CV693" s="374"/>
      <c r="CW693" s="374"/>
      <c r="CX693" s="374"/>
      <c r="CY693" s="374"/>
      <c r="CZ693" s="374"/>
    </row>
    <row r="694" s="378" customFormat="true" ht="25.15" customHeight="true" x14ac:dyDescent="0.2">
      <c r="C694" s="1074"/>
      <c r="D694" s="1075"/>
      <c r="E694" s="636"/>
      <c r="F694" s="636"/>
      <c r="G694" s="636"/>
      <c r="H694" s="1074"/>
      <c r="I694" s="1075"/>
      <c r="J694" s="636"/>
      <c r="K694" s="636"/>
      <c r="L694" s="636"/>
      <c r="M694" s="1074"/>
      <c r="N694" s="1075"/>
      <c r="O694" s="636"/>
      <c r="P694" s="636"/>
      <c r="Q694" s="636"/>
      <c r="AC694" s="371"/>
      <c r="AD694" s="371"/>
      <c r="AE694" s="371"/>
      <c r="AF694" s="371"/>
      <c r="AG694" s="371"/>
      <c r="AH694" s="371"/>
      <c r="AI694" s="371"/>
      <c r="AJ694" s="371"/>
      <c r="AK694" s="371"/>
      <c r="AL694" s="371"/>
      <c r="AM694" s="371"/>
      <c r="AN694" s="371"/>
      <c r="AO694" s="371"/>
      <c r="AP694" s="371"/>
      <c r="AQ694" s="371"/>
      <c r="AR694" s="371"/>
      <c r="AS694" s="371"/>
      <c r="AT694" s="371"/>
      <c r="AU694" s="371"/>
      <c r="AV694" s="371"/>
      <c r="AW694" s="371"/>
      <c r="AX694" s="371"/>
      <c r="AY694" s="371"/>
      <c r="AZ694" s="371"/>
      <c r="BA694" s="374"/>
      <c r="BB694" s="450"/>
      <c r="BC694" s="374"/>
      <c r="BD694" s="374"/>
      <c r="BE694" s="374"/>
      <c r="BF694" s="374"/>
      <c r="BG694" s="374"/>
      <c r="BH694" s="374"/>
      <c r="BI694" s="374"/>
      <c r="BJ694" s="374"/>
      <c r="BK694" s="374"/>
      <c r="BL694" s="374"/>
      <c r="BM694" s="374"/>
      <c r="BN694" s="374"/>
      <c r="BO694" s="374"/>
      <c r="BP694" s="374"/>
      <c r="BQ694" s="374"/>
      <c r="BR694" s="374"/>
      <c r="BS694" s="374"/>
      <c r="BT694" s="374"/>
      <c r="BU694" s="374"/>
      <c r="BV694" s="374"/>
      <c r="BW694" s="374"/>
      <c r="BX694" s="374"/>
      <c r="BY694" s="374"/>
      <c r="BZ694" s="374"/>
      <c r="CA694" s="374"/>
      <c r="CB694" s="374"/>
      <c r="CC694" s="374"/>
      <c r="CD694" s="374"/>
      <c r="CE694" s="374"/>
      <c r="CF694" s="374"/>
      <c r="CG694" s="374"/>
      <c r="CH694" s="374"/>
      <c r="CI694" s="374"/>
      <c r="CJ694" s="374"/>
      <c r="CK694" s="374"/>
      <c r="CL694" s="374"/>
      <c r="CM694" s="374"/>
      <c r="CN694" s="374"/>
      <c r="CO694" s="374"/>
      <c r="CP694" s="374"/>
      <c r="CQ694" s="374"/>
      <c r="CR694" s="374"/>
      <c r="CS694" s="374"/>
      <c r="CT694" s="374"/>
      <c r="CU694" s="374"/>
      <c r="CV694" s="374"/>
      <c r="CW694" s="374"/>
      <c r="CX694" s="374"/>
      <c r="CY694" s="374"/>
      <c r="CZ694" s="374"/>
    </row>
    <row r="695" s="378" customFormat="true" ht="25.15" customHeight="true" x14ac:dyDescent="0.2">
      <c r="C695" s="636"/>
      <c r="D695" s="636"/>
      <c r="E695" s="636"/>
      <c r="F695" s="636"/>
      <c r="G695" s="636"/>
      <c r="H695" s="636"/>
      <c r="I695" s="636"/>
      <c r="J695" s="636"/>
      <c r="K695" s="636"/>
      <c r="L695" s="636"/>
      <c r="M695" s="636"/>
      <c r="N695" s="636"/>
      <c r="O695" s="636"/>
      <c r="P695" s="636"/>
      <c r="Q695" s="636"/>
      <c r="AC695" s="371"/>
      <c r="AD695" s="371"/>
      <c r="AE695" s="371"/>
      <c r="AF695" s="371"/>
      <c r="AG695" s="371"/>
      <c r="AH695" s="371"/>
      <c r="AI695" s="371"/>
      <c r="AJ695" s="371"/>
      <c r="AK695" s="371"/>
      <c r="AL695" s="371"/>
      <c r="AM695" s="371"/>
      <c r="AN695" s="371"/>
      <c r="AO695" s="371"/>
      <c r="AP695" s="371"/>
      <c r="AQ695" s="371"/>
      <c r="AR695" s="371"/>
      <c r="AS695" s="371"/>
      <c r="AT695" s="371"/>
      <c r="AU695" s="371"/>
      <c r="AV695" s="371"/>
      <c r="AW695" s="371"/>
      <c r="AX695" s="371"/>
      <c r="AY695" s="371"/>
      <c r="AZ695" s="371"/>
      <c r="BA695" s="374"/>
      <c r="BB695" s="450"/>
      <c r="BC695" s="374"/>
      <c r="BD695" s="374"/>
      <c r="BE695" s="374"/>
      <c r="BF695" s="374"/>
      <c r="BG695" s="374"/>
      <c r="BH695" s="374"/>
      <c r="BI695" s="374"/>
      <c r="BJ695" s="374"/>
      <c r="BK695" s="374"/>
      <c r="BL695" s="374"/>
      <c r="BM695" s="374"/>
      <c r="BN695" s="374"/>
      <c r="BO695" s="374"/>
      <c r="BP695" s="374"/>
      <c r="BQ695" s="374"/>
      <c r="BR695" s="374"/>
      <c r="BS695" s="374"/>
      <c r="BT695" s="374"/>
      <c r="BU695" s="374"/>
      <c r="BV695" s="374"/>
      <c r="BW695" s="374"/>
      <c r="BX695" s="374"/>
      <c r="BY695" s="374"/>
      <c r="BZ695" s="374"/>
      <c r="CA695" s="374"/>
      <c r="CB695" s="374"/>
      <c r="CC695" s="374"/>
      <c r="CD695" s="374"/>
      <c r="CE695" s="374"/>
      <c r="CF695" s="374"/>
      <c r="CG695" s="374"/>
      <c r="CH695" s="374"/>
      <c r="CI695" s="374"/>
      <c r="CJ695" s="374"/>
      <c r="CK695" s="374"/>
      <c r="CL695" s="374"/>
      <c r="CM695" s="374"/>
      <c r="CN695" s="374"/>
      <c r="CO695" s="374"/>
      <c r="CP695" s="374"/>
      <c r="CQ695" s="374"/>
      <c r="CR695" s="374"/>
      <c r="CS695" s="374"/>
      <c r="CT695" s="374"/>
      <c r="CU695" s="374"/>
      <c r="CV695" s="374"/>
      <c r="CW695" s="374"/>
      <c r="CX695" s="374"/>
      <c r="CY695" s="374"/>
      <c r="CZ695" s="374"/>
    </row>
    <row r="696" s="378" customFormat="true" ht="25.15" customHeight="true" x14ac:dyDescent="0.2">
      <c r="C696" s="636"/>
      <c r="D696" s="636"/>
      <c r="E696" s="636"/>
      <c r="F696" s="636"/>
      <c r="G696" s="636"/>
      <c r="H696" s="636"/>
      <c r="I696" s="636"/>
      <c r="J696" s="636"/>
      <c r="K696" s="636"/>
      <c r="L696" s="636"/>
      <c r="M696" s="636"/>
      <c r="N696" s="636"/>
      <c r="O696" s="636"/>
      <c r="P696" s="636"/>
      <c r="Q696" s="636"/>
      <c r="AC696" s="371"/>
      <c r="AD696" s="371"/>
      <c r="AE696" s="371"/>
      <c r="AF696" s="371"/>
      <c r="AG696" s="371"/>
      <c r="AH696" s="371"/>
      <c r="AI696" s="371"/>
      <c r="AJ696" s="371"/>
      <c r="AK696" s="371"/>
      <c r="AL696" s="371"/>
      <c r="AM696" s="371"/>
      <c r="AN696" s="371"/>
      <c r="AO696" s="371"/>
      <c r="AP696" s="371"/>
      <c r="AQ696" s="371"/>
      <c r="AR696" s="371"/>
      <c r="AS696" s="371"/>
      <c r="AT696" s="371"/>
      <c r="AU696" s="371"/>
      <c r="AV696" s="371"/>
      <c r="AW696" s="371"/>
      <c r="AX696" s="371"/>
      <c r="AY696" s="371"/>
      <c r="AZ696" s="371"/>
      <c r="BA696" s="374"/>
      <c r="BB696" s="450"/>
      <c r="BC696" s="374"/>
      <c r="BD696" s="374"/>
      <c r="BE696" s="374"/>
      <c r="BF696" s="374"/>
      <c r="BG696" s="374"/>
      <c r="BH696" s="374"/>
      <c r="BI696" s="374"/>
      <c r="BJ696" s="374"/>
      <c r="BK696" s="374"/>
      <c r="BL696" s="374"/>
      <c r="BM696" s="374"/>
      <c r="BN696" s="374"/>
      <c r="BO696" s="374"/>
      <c r="BP696" s="374"/>
      <c r="BQ696" s="374"/>
      <c r="BR696" s="374"/>
      <c r="BS696" s="374"/>
      <c r="BT696" s="374"/>
      <c r="BU696" s="374"/>
      <c r="BV696" s="374"/>
      <c r="BW696" s="374"/>
      <c r="BX696" s="374"/>
      <c r="BY696" s="374"/>
      <c r="BZ696" s="374"/>
      <c r="CA696" s="374"/>
      <c r="CB696" s="374"/>
      <c r="CC696" s="374"/>
      <c r="CD696" s="374"/>
      <c r="CE696" s="374"/>
      <c r="CF696" s="374"/>
      <c r="CG696" s="374"/>
      <c r="CH696" s="374"/>
      <c r="CI696" s="374"/>
      <c r="CJ696" s="374"/>
      <c r="CK696" s="374"/>
      <c r="CL696" s="374"/>
      <c r="CM696" s="374"/>
      <c r="CN696" s="374"/>
      <c r="CO696" s="374"/>
      <c r="CP696" s="374"/>
      <c r="CQ696" s="374"/>
      <c r="CR696" s="374"/>
      <c r="CS696" s="374"/>
      <c r="CT696" s="374"/>
      <c r="CU696" s="374"/>
      <c r="CV696" s="374"/>
      <c r="CW696" s="374"/>
      <c r="CX696" s="374"/>
      <c r="CY696" s="374"/>
      <c r="CZ696" s="374"/>
    </row>
    <row r="697" s="378" customFormat="true" ht="25.15" customHeight="true" x14ac:dyDescent="0.2">
      <c r="C697" s="636"/>
      <c r="D697" s="636"/>
      <c r="E697" s="636"/>
      <c r="F697" s="636"/>
      <c r="G697" s="636"/>
      <c r="H697" s="636"/>
      <c r="I697" s="636"/>
      <c r="J697" s="636"/>
      <c r="K697" s="636"/>
      <c r="L697" s="636"/>
      <c r="M697" s="636"/>
      <c r="N697" s="636"/>
      <c r="O697" s="636"/>
      <c r="P697" s="636"/>
      <c r="Q697" s="636"/>
      <c r="AC697" s="371"/>
      <c r="AD697" s="371"/>
      <c r="AE697" s="371"/>
      <c r="AF697" s="371"/>
      <c r="AG697" s="371"/>
      <c r="AH697" s="371"/>
      <c r="AI697" s="371"/>
      <c r="AJ697" s="371"/>
      <c r="AK697" s="371"/>
      <c r="AL697" s="371"/>
      <c r="AM697" s="371"/>
      <c r="AN697" s="371"/>
      <c r="AO697" s="371"/>
      <c r="AP697" s="371"/>
      <c r="AQ697" s="371"/>
      <c r="AR697" s="371"/>
      <c r="AS697" s="371"/>
      <c r="AT697" s="371"/>
      <c r="AU697" s="371"/>
      <c r="AV697" s="371"/>
      <c r="AW697" s="371"/>
      <c r="AX697" s="371"/>
      <c r="AY697" s="371"/>
      <c r="AZ697" s="371"/>
      <c r="BA697" s="374"/>
      <c r="BB697" s="450"/>
      <c r="BC697" s="374"/>
      <c r="BD697" s="374"/>
      <c r="BE697" s="374"/>
      <c r="BF697" s="374"/>
      <c r="BG697" s="374"/>
      <c r="BH697" s="374"/>
      <c r="BI697" s="374"/>
      <c r="BJ697" s="374"/>
      <c r="BK697" s="374"/>
      <c r="BL697" s="374"/>
      <c r="BM697" s="374"/>
      <c r="BN697" s="374"/>
      <c r="BO697" s="374"/>
      <c r="BP697" s="374"/>
      <c r="BQ697" s="374"/>
      <c r="BR697" s="374"/>
      <c r="BS697" s="374"/>
      <c r="BT697" s="374"/>
      <c r="BU697" s="374"/>
      <c r="BV697" s="374"/>
      <c r="BW697" s="374"/>
      <c r="BX697" s="374"/>
      <c r="BY697" s="374"/>
      <c r="BZ697" s="374"/>
      <c r="CA697" s="374"/>
      <c r="CB697" s="374"/>
      <c r="CC697" s="374"/>
      <c r="CD697" s="374"/>
      <c r="CE697" s="374"/>
      <c r="CF697" s="374"/>
      <c r="CG697" s="374"/>
      <c r="CH697" s="374"/>
      <c r="CI697" s="374"/>
      <c r="CJ697" s="374"/>
      <c r="CK697" s="374"/>
      <c r="CL697" s="374"/>
      <c r="CM697" s="374"/>
      <c r="CN697" s="374"/>
      <c r="CO697" s="374"/>
      <c r="CP697" s="374"/>
      <c r="CQ697" s="374"/>
      <c r="CR697" s="374"/>
      <c r="CS697" s="374"/>
      <c r="CT697" s="374"/>
      <c r="CU697" s="374"/>
      <c r="CV697" s="374"/>
      <c r="CW697" s="374"/>
      <c r="CX697" s="374"/>
      <c r="CY697" s="374"/>
      <c r="CZ697" s="374"/>
    </row>
    <row r="698" s="378" customFormat="true" ht="25.15" customHeight="true" x14ac:dyDescent="0.2">
      <c r="C698" s="636"/>
      <c r="D698" s="636"/>
      <c r="E698" s="636"/>
      <c r="F698" s="636"/>
      <c r="G698" s="636"/>
      <c r="H698" s="636"/>
      <c r="I698" s="636"/>
      <c r="J698" s="636"/>
      <c r="K698" s="636"/>
      <c r="L698" s="636"/>
      <c r="M698" s="636"/>
      <c r="N698" s="636"/>
      <c r="O698" s="636"/>
      <c r="P698" s="636"/>
      <c r="Q698" s="636"/>
      <c r="AC698" s="371"/>
      <c r="AD698" s="371"/>
      <c r="AE698" s="371"/>
      <c r="AF698" s="371"/>
      <c r="AG698" s="371"/>
      <c r="AH698" s="371"/>
      <c r="AI698" s="371"/>
      <c r="AJ698" s="371"/>
      <c r="AK698" s="371"/>
      <c r="AL698" s="371"/>
      <c r="AM698" s="371"/>
      <c r="AN698" s="371"/>
      <c r="AO698" s="371"/>
      <c r="AP698" s="371"/>
      <c r="AQ698" s="371"/>
      <c r="AR698" s="371"/>
      <c r="AS698" s="371"/>
      <c r="AT698" s="371"/>
      <c r="AU698" s="371"/>
      <c r="AV698" s="371"/>
      <c r="AW698" s="371"/>
      <c r="AX698" s="371"/>
      <c r="AY698" s="371"/>
      <c r="AZ698" s="371"/>
      <c r="BA698" s="374"/>
      <c r="BB698" s="450"/>
      <c r="BC698" s="374"/>
      <c r="BD698" s="374"/>
      <c r="BE698" s="374"/>
      <c r="BF698" s="374"/>
      <c r="BG698" s="374"/>
      <c r="BH698" s="374"/>
      <c r="BI698" s="374"/>
      <c r="BJ698" s="374"/>
      <c r="BK698" s="374"/>
      <c r="BL698" s="374"/>
      <c r="BM698" s="374"/>
      <c r="BN698" s="374"/>
      <c r="BO698" s="374"/>
      <c r="BP698" s="374"/>
      <c r="BQ698" s="374"/>
      <c r="BR698" s="374"/>
      <c r="BS698" s="374"/>
      <c r="BT698" s="374"/>
      <c r="BU698" s="374"/>
      <c r="BV698" s="374"/>
      <c r="BW698" s="374"/>
      <c r="BX698" s="374"/>
      <c r="BY698" s="374"/>
      <c r="BZ698" s="374"/>
      <c r="CA698" s="374"/>
      <c r="CB698" s="374"/>
      <c r="CC698" s="374"/>
      <c r="CD698" s="374"/>
      <c r="CE698" s="374"/>
      <c r="CF698" s="374"/>
      <c r="CG698" s="374"/>
      <c r="CH698" s="374"/>
      <c r="CI698" s="374"/>
      <c r="CJ698" s="374"/>
      <c r="CK698" s="374"/>
      <c r="CL698" s="374"/>
      <c r="CM698" s="374"/>
      <c r="CN698" s="374"/>
      <c r="CO698" s="374"/>
      <c r="CP698" s="374"/>
      <c r="CQ698" s="374"/>
      <c r="CR698" s="374"/>
      <c r="CS698" s="374"/>
      <c r="CT698" s="374"/>
      <c r="CU698" s="374"/>
      <c r="CV698" s="374"/>
      <c r="CW698" s="374"/>
      <c r="CX698" s="374"/>
      <c r="CY698" s="374"/>
      <c r="CZ698" s="374"/>
    </row>
    <row r="699" s="378" customFormat="true" ht="25.15" customHeight="true" x14ac:dyDescent="0.2">
      <c r="C699" s="636"/>
      <c r="D699" s="636"/>
      <c r="E699" s="636"/>
      <c r="F699" s="636"/>
      <c r="G699" s="636"/>
      <c r="H699" s="636"/>
      <c r="I699" s="636"/>
      <c r="J699" s="636"/>
      <c r="K699" s="636"/>
      <c r="L699" s="636"/>
      <c r="M699" s="636"/>
      <c r="N699" s="636"/>
      <c r="O699" s="636"/>
      <c r="P699" s="636"/>
      <c r="Q699" s="636"/>
      <c r="AC699" s="371"/>
      <c r="AD699" s="371"/>
      <c r="AE699" s="371"/>
      <c r="AF699" s="371"/>
      <c r="AG699" s="371"/>
      <c r="AH699" s="371"/>
      <c r="AI699" s="371"/>
      <c r="AJ699" s="371"/>
      <c r="AK699" s="371"/>
      <c r="AL699" s="371"/>
      <c r="AM699" s="371"/>
      <c r="AN699" s="371"/>
      <c r="AO699" s="371"/>
      <c r="AP699" s="371"/>
      <c r="AQ699" s="371"/>
      <c r="AR699" s="371"/>
      <c r="AS699" s="371"/>
      <c r="AT699" s="371"/>
      <c r="AU699" s="371"/>
      <c r="AV699" s="371"/>
      <c r="AW699" s="371"/>
      <c r="AX699" s="371"/>
      <c r="AY699" s="371"/>
      <c r="AZ699" s="371"/>
      <c r="BA699" s="374"/>
      <c r="BB699" s="450"/>
      <c r="BC699" s="374"/>
      <c r="BD699" s="374"/>
      <c r="BE699" s="374"/>
      <c r="BF699" s="374"/>
      <c r="BG699" s="374"/>
      <c r="BH699" s="374"/>
      <c r="BI699" s="374"/>
      <c r="BJ699" s="374"/>
      <c r="BK699" s="374"/>
      <c r="BL699" s="374"/>
      <c r="BM699" s="374"/>
      <c r="BN699" s="374"/>
      <c r="BO699" s="374"/>
      <c r="BP699" s="374"/>
      <c r="BQ699" s="374"/>
      <c r="BR699" s="374"/>
      <c r="BS699" s="374"/>
      <c r="BT699" s="374"/>
      <c r="BU699" s="374"/>
      <c r="BV699" s="374"/>
      <c r="BW699" s="374"/>
      <c r="BX699" s="374"/>
      <c r="BY699" s="374"/>
      <c r="BZ699" s="374"/>
      <c r="CA699" s="374"/>
      <c r="CB699" s="374"/>
      <c r="CC699" s="374"/>
      <c r="CD699" s="374"/>
      <c r="CE699" s="374"/>
      <c r="CF699" s="374"/>
      <c r="CG699" s="374"/>
      <c r="CH699" s="374"/>
      <c r="CI699" s="374"/>
      <c r="CJ699" s="374"/>
      <c r="CK699" s="374"/>
      <c r="CL699" s="374"/>
      <c r="CM699" s="374"/>
      <c r="CN699" s="374"/>
      <c r="CO699" s="374"/>
      <c r="CP699" s="374"/>
      <c r="CQ699" s="374"/>
      <c r="CR699" s="374"/>
      <c r="CS699" s="374"/>
      <c r="CT699" s="374"/>
      <c r="CU699" s="374"/>
      <c r="CV699" s="374"/>
      <c r="CW699" s="374"/>
      <c r="CX699" s="374"/>
      <c r="CY699" s="374"/>
      <c r="CZ699" s="374"/>
    </row>
    <row r="700" s="378" customFormat="true" ht="25.15" customHeight="true" x14ac:dyDescent="0.2">
      <c r="C700" s="636"/>
      <c r="D700" s="636"/>
      <c r="E700" s="636"/>
      <c r="F700" s="636"/>
      <c r="G700" s="636"/>
      <c r="H700" s="636"/>
      <c r="I700" s="636"/>
      <c r="J700" s="636"/>
      <c r="K700" s="636"/>
      <c r="L700" s="636"/>
      <c r="M700" s="636"/>
      <c r="N700" s="636"/>
      <c r="O700" s="636"/>
      <c r="P700" s="636"/>
      <c r="Q700" s="636"/>
      <c r="AC700" s="371"/>
      <c r="AD700" s="371"/>
      <c r="AE700" s="371"/>
      <c r="AF700" s="371"/>
      <c r="AG700" s="371"/>
      <c r="AH700" s="371"/>
      <c r="AI700" s="371"/>
      <c r="AJ700" s="371"/>
      <c r="AK700" s="371"/>
      <c r="AL700" s="371"/>
      <c r="AM700" s="371"/>
      <c r="AN700" s="371"/>
      <c r="AO700" s="371"/>
      <c r="AP700" s="371"/>
      <c r="AQ700" s="371"/>
      <c r="AR700" s="371"/>
      <c r="AS700" s="371"/>
      <c r="AT700" s="371"/>
      <c r="AU700" s="371"/>
      <c r="AV700" s="371"/>
      <c r="AW700" s="371"/>
      <c r="AX700" s="371"/>
      <c r="AY700" s="371"/>
      <c r="AZ700" s="371"/>
      <c r="BA700" s="374"/>
      <c r="BB700" s="450"/>
      <c r="BC700" s="374"/>
      <c r="BD700" s="374"/>
      <c r="BE700" s="374"/>
      <c r="BF700" s="374"/>
      <c r="BG700" s="374"/>
      <c r="BH700" s="374"/>
      <c r="BI700" s="374"/>
      <c r="BJ700" s="374"/>
      <c r="BK700" s="374"/>
      <c r="BL700" s="374"/>
      <c r="BM700" s="374"/>
      <c r="BN700" s="374"/>
      <c r="BO700" s="374"/>
      <c r="BP700" s="374"/>
      <c r="BQ700" s="374"/>
      <c r="BR700" s="374"/>
      <c r="BS700" s="374"/>
      <c r="BT700" s="374"/>
      <c r="BU700" s="374"/>
      <c r="BV700" s="374"/>
      <c r="BW700" s="374"/>
      <c r="BX700" s="374"/>
      <c r="BY700" s="374"/>
      <c r="BZ700" s="374"/>
      <c r="CA700" s="374"/>
      <c r="CB700" s="374"/>
      <c r="CC700" s="374"/>
      <c r="CD700" s="374"/>
      <c r="CE700" s="374"/>
      <c r="CF700" s="374"/>
      <c r="CG700" s="374"/>
      <c r="CH700" s="374"/>
      <c r="CI700" s="374"/>
      <c r="CJ700" s="374"/>
      <c r="CK700" s="374"/>
      <c r="CL700" s="374"/>
      <c r="CM700" s="374"/>
      <c r="CN700" s="374"/>
      <c r="CO700" s="374"/>
      <c r="CP700" s="374"/>
      <c r="CQ700" s="374"/>
      <c r="CR700" s="374"/>
      <c r="CS700" s="374"/>
      <c r="CT700" s="374"/>
      <c r="CU700" s="374"/>
      <c r="CV700" s="374"/>
      <c r="CW700" s="374"/>
      <c r="CX700" s="374"/>
      <c r="CY700" s="374"/>
      <c r="CZ700" s="374"/>
    </row>
    <row r="701" ht="25.15" customHeight="true" x14ac:dyDescent="0.2">
      <c r="C701" s="652"/>
      <c r="D701" s="652"/>
      <c r="E701" s="652"/>
      <c r="F701" s="652"/>
      <c r="G701" s="652"/>
      <c r="H701" s="652"/>
      <c r="I701" s="652"/>
      <c r="J701" s="652"/>
      <c r="K701" s="652"/>
      <c r="L701" s="652"/>
      <c r="M701" s="652"/>
      <c r="N701" s="652"/>
      <c r="O701" s="652"/>
      <c r="P701" s="652"/>
      <c r="Q701" s="652"/>
      <c r="BA701" s="374"/>
      <c r="BB701" s="450"/>
      <c r="BC701" s="374"/>
      <c r="BD701" s="374"/>
      <c r="BE701" s="374"/>
      <c r="BF701" s="374"/>
      <c r="BG701" s="374"/>
      <c r="BH701" s="374"/>
      <c r="BI701" s="374"/>
      <c r="BJ701" s="374"/>
      <c r="BK701" s="374"/>
      <c r="BL701" s="374"/>
      <c r="BM701" s="374"/>
      <c r="BN701" s="374"/>
      <c r="BO701" s="374"/>
      <c r="BP701" s="374"/>
      <c r="BQ701" s="374"/>
      <c r="BR701" s="374"/>
      <c r="BS701" s="374"/>
      <c r="BT701" s="374"/>
      <c r="BU701" s="374"/>
      <c r="BV701" s="374"/>
      <c r="BW701" s="374"/>
      <c r="BX701" s="374"/>
      <c r="BY701" s="374"/>
      <c r="BZ701" s="374"/>
      <c r="CA701" s="374"/>
      <c r="CB701" s="374"/>
      <c r="CC701" s="374"/>
      <c r="CD701" s="374"/>
      <c r="CE701" s="374"/>
      <c r="CF701" s="374"/>
      <c r="CG701" s="374"/>
      <c r="CH701" s="374"/>
      <c r="CI701" s="374"/>
      <c r="CJ701" s="374"/>
      <c r="CK701" s="374"/>
      <c r="CL701" s="374"/>
      <c r="CM701" s="374"/>
      <c r="CN701" s="374"/>
      <c r="CO701" s="374"/>
      <c r="CP701" s="374"/>
      <c r="CQ701" s="374"/>
      <c r="CR701" s="374"/>
      <c r="CS701" s="374"/>
      <c r="CT701" s="374"/>
      <c r="CU701" s="374"/>
      <c r="CV701" s="374"/>
      <c r="CW701" s="374"/>
      <c r="CX701" s="374"/>
      <c r="CY701" s="374"/>
      <c r="CZ701" s="374"/>
    </row>
    <row r="702" ht="25.15" customHeight="true" x14ac:dyDescent="0.2">
      <c r="C702" s="652"/>
      <c r="D702" s="652"/>
      <c r="E702" s="652"/>
      <c r="F702" s="652"/>
      <c r="G702" s="652"/>
      <c r="H702" s="652"/>
      <c r="I702" s="652"/>
      <c r="J702" s="652"/>
      <c r="K702" s="652"/>
      <c r="L702" s="652"/>
      <c r="M702" s="652"/>
      <c r="N702" s="652"/>
      <c r="O702" s="652"/>
      <c r="P702" s="652"/>
      <c r="Q702" s="652"/>
      <c r="BA702" s="374"/>
      <c r="BB702" s="450"/>
      <c r="BC702" s="374"/>
      <c r="BD702" s="374"/>
      <c r="BE702" s="374"/>
      <c r="BF702" s="374"/>
      <c r="BG702" s="374"/>
      <c r="BH702" s="374"/>
      <c r="BI702" s="374"/>
      <c r="BJ702" s="374"/>
      <c r="BK702" s="374"/>
      <c r="BL702" s="374"/>
      <c r="BM702" s="374"/>
      <c r="BN702" s="374"/>
      <c r="BO702" s="374"/>
      <c r="BP702" s="374"/>
      <c r="BQ702" s="374"/>
      <c r="BR702" s="374"/>
      <c r="BS702" s="374"/>
      <c r="BT702" s="374"/>
      <c r="BU702" s="374"/>
      <c r="BV702" s="374"/>
      <c r="BW702" s="374"/>
      <c r="BX702" s="374"/>
      <c r="BY702" s="374"/>
      <c r="BZ702" s="374"/>
      <c r="CA702" s="374"/>
      <c r="CB702" s="374"/>
      <c r="CC702" s="374"/>
      <c r="CD702" s="374"/>
      <c r="CE702" s="374"/>
      <c r="CF702" s="374"/>
      <c r="CG702" s="374"/>
      <c r="CH702" s="374"/>
      <c r="CI702" s="374"/>
      <c r="CJ702" s="374"/>
      <c r="CK702" s="374"/>
      <c r="CL702" s="374"/>
      <c r="CM702" s="374"/>
      <c r="CN702" s="374"/>
      <c r="CO702" s="374"/>
      <c r="CP702" s="374"/>
      <c r="CQ702" s="374"/>
      <c r="CR702" s="374"/>
      <c r="CS702" s="374"/>
      <c r="CT702" s="374"/>
      <c r="CU702" s="374"/>
      <c r="CV702" s="374"/>
      <c r="CW702" s="374"/>
      <c r="CX702" s="374"/>
      <c r="CY702" s="374"/>
      <c r="CZ702" s="374"/>
    </row>
    <row r="703" ht="25.15" customHeight="true" x14ac:dyDescent="0.2">
      <c r="C703" s="652"/>
      <c r="D703" s="652"/>
      <c r="E703" s="652"/>
      <c r="F703" s="652"/>
      <c r="G703" s="652"/>
      <c r="H703" s="652"/>
      <c r="I703" s="652"/>
      <c r="J703" s="652"/>
      <c r="K703" s="652"/>
      <c r="L703" s="652"/>
      <c r="M703" s="652"/>
      <c r="N703" s="652"/>
      <c r="O703" s="652"/>
      <c r="P703" s="652"/>
      <c r="Q703" s="652"/>
      <c r="BA703" s="374"/>
      <c r="BB703" s="450"/>
      <c r="BC703" s="374"/>
      <c r="BD703" s="374"/>
      <c r="BE703" s="374"/>
      <c r="BF703" s="374"/>
      <c r="BG703" s="374"/>
      <c r="BH703" s="374"/>
      <c r="BI703" s="374"/>
      <c r="BJ703" s="374"/>
      <c r="BK703" s="374"/>
      <c r="BL703" s="374"/>
      <c r="BM703" s="374"/>
      <c r="BN703" s="374"/>
      <c r="BO703" s="374"/>
      <c r="BP703" s="374"/>
      <c r="BQ703" s="374"/>
      <c r="BR703" s="374"/>
      <c r="BS703" s="374"/>
      <c r="BT703" s="374"/>
      <c r="BU703" s="374"/>
      <c r="BV703" s="374"/>
      <c r="BW703" s="374"/>
      <c r="BX703" s="374"/>
      <c r="BY703" s="374"/>
      <c r="BZ703" s="374"/>
      <c r="CA703" s="374"/>
      <c r="CB703" s="374"/>
      <c r="CC703" s="374"/>
      <c r="CD703" s="374"/>
      <c r="CE703" s="374"/>
      <c r="CF703" s="374"/>
      <c r="CG703" s="374"/>
      <c r="CH703" s="374"/>
      <c r="CI703" s="374"/>
      <c r="CJ703" s="374"/>
      <c r="CK703" s="374"/>
      <c r="CL703" s="374"/>
      <c r="CM703" s="374"/>
      <c r="CN703" s="374"/>
      <c r="CO703" s="374"/>
      <c r="CP703" s="374"/>
      <c r="CQ703" s="374"/>
      <c r="CR703" s="374"/>
      <c r="CS703" s="374"/>
      <c r="CT703" s="374"/>
      <c r="CU703" s="374"/>
      <c r="CV703" s="374"/>
      <c r="CW703" s="374"/>
      <c r="CX703" s="374"/>
      <c r="CY703" s="374"/>
      <c r="CZ703" s="374"/>
    </row>
    <row r="704" ht="25.15" customHeight="true" x14ac:dyDescent="0.2">
      <c r="C704" s="652"/>
      <c r="D704" s="652"/>
      <c r="E704" s="652"/>
      <c r="F704" s="652"/>
      <c r="G704" s="652"/>
      <c r="H704" s="652"/>
      <c r="I704" s="652"/>
      <c r="J704" s="652"/>
      <c r="K704" s="652"/>
      <c r="L704" s="652"/>
      <c r="M704" s="652"/>
      <c r="N704" s="652"/>
      <c r="O704" s="652"/>
      <c r="P704" s="652"/>
      <c r="Q704" s="652"/>
      <c r="BA704" s="374"/>
      <c r="BB704" s="450"/>
      <c r="BC704" s="374"/>
      <c r="BD704" s="374"/>
      <c r="BE704" s="374"/>
      <c r="BF704" s="374"/>
      <c r="BG704" s="374"/>
      <c r="BH704" s="374"/>
      <c r="BI704" s="374"/>
      <c r="BJ704" s="374"/>
      <c r="BK704" s="374"/>
      <c r="BL704" s="374"/>
      <c r="BM704" s="374"/>
      <c r="BN704" s="374"/>
      <c r="BO704" s="374"/>
      <c r="BP704" s="374"/>
      <c r="BQ704" s="374"/>
      <c r="BR704" s="374"/>
      <c r="BS704" s="374"/>
      <c r="BT704" s="374"/>
      <c r="BU704" s="374"/>
      <c r="BV704" s="374"/>
      <c r="BW704" s="374"/>
      <c r="BX704" s="374"/>
      <c r="BY704" s="374"/>
      <c r="BZ704" s="374"/>
      <c r="CA704" s="374"/>
      <c r="CB704" s="374"/>
      <c r="CC704" s="374"/>
      <c r="CD704" s="374"/>
      <c r="CE704" s="374"/>
      <c r="CF704" s="374"/>
      <c r="CG704" s="374"/>
      <c r="CH704" s="374"/>
      <c r="CI704" s="374"/>
      <c r="CJ704" s="374"/>
      <c r="CK704" s="374"/>
      <c r="CL704" s="374"/>
      <c r="CM704" s="374"/>
      <c r="CN704" s="374"/>
      <c r="CO704" s="374"/>
      <c r="CP704" s="374"/>
      <c r="CQ704" s="374"/>
      <c r="CR704" s="374"/>
      <c r="CS704" s="374"/>
      <c r="CT704" s="374"/>
      <c r="CU704" s="374"/>
      <c r="CV704" s="374"/>
      <c r="CW704" s="374"/>
      <c r="CX704" s="374"/>
      <c r="CY704" s="374"/>
      <c r="CZ704" s="374"/>
    </row>
    <row r="705" ht="25.15" customHeight="true" x14ac:dyDescent="0.2">
      <c r="C705" s="652"/>
      <c r="D705" s="652"/>
      <c r="E705" s="652"/>
      <c r="F705" s="652"/>
      <c r="G705" s="652"/>
      <c r="H705" s="652"/>
      <c r="I705" s="652"/>
      <c r="J705" s="652"/>
      <c r="K705" s="652"/>
      <c r="L705" s="652"/>
      <c r="M705" s="652"/>
      <c r="N705" s="652"/>
      <c r="O705" s="652"/>
      <c r="P705" s="652"/>
      <c r="Q705" s="652"/>
      <c r="BA705" s="374"/>
      <c r="BB705" s="450"/>
      <c r="BC705" s="374"/>
      <c r="BD705" s="374"/>
      <c r="BE705" s="374"/>
      <c r="BF705" s="374"/>
      <c r="BG705" s="374"/>
      <c r="BH705" s="374"/>
      <c r="BI705" s="374"/>
      <c r="BJ705" s="374"/>
      <c r="BK705" s="374"/>
      <c r="BL705" s="374"/>
      <c r="BM705" s="374"/>
      <c r="BN705" s="374"/>
      <c r="BO705" s="374"/>
      <c r="BP705" s="374"/>
      <c r="BQ705" s="374"/>
      <c r="BR705" s="374"/>
      <c r="BS705" s="374"/>
      <c r="BT705" s="374"/>
      <c r="BU705" s="374"/>
      <c r="BV705" s="374"/>
      <c r="BW705" s="374"/>
      <c r="BX705" s="374"/>
      <c r="BY705" s="374"/>
      <c r="BZ705" s="374"/>
      <c r="CA705" s="374"/>
      <c r="CB705" s="374"/>
      <c r="CC705" s="374"/>
      <c r="CD705" s="374"/>
      <c r="CE705" s="374"/>
      <c r="CF705" s="374"/>
      <c r="CG705" s="374"/>
      <c r="CH705" s="374"/>
      <c r="CI705" s="374"/>
      <c r="CJ705" s="374"/>
      <c r="CK705" s="374"/>
      <c r="CL705" s="374"/>
      <c r="CM705" s="374"/>
      <c r="CN705" s="374"/>
      <c r="CO705" s="374"/>
      <c r="CP705" s="374"/>
      <c r="CQ705" s="374"/>
      <c r="CR705" s="374"/>
      <c r="CS705" s="374"/>
      <c r="CT705" s="374"/>
      <c r="CU705" s="374"/>
      <c r="CV705" s="374"/>
      <c r="CW705" s="374"/>
      <c r="CX705" s="374"/>
      <c r="CY705" s="374"/>
      <c r="CZ705" s="374"/>
    </row>
    <row r="706" ht="25.15" customHeight="true" x14ac:dyDescent="0.2">
      <c r="C706" s="652"/>
      <c r="D706" s="652"/>
      <c r="E706" s="652"/>
      <c r="F706" s="652"/>
      <c r="G706" s="652"/>
      <c r="H706" s="652"/>
      <c r="I706" s="652"/>
      <c r="J706" s="652"/>
      <c r="K706" s="652"/>
      <c r="L706" s="652"/>
      <c r="M706" s="652"/>
      <c r="N706" s="652"/>
      <c r="O706" s="652"/>
      <c r="P706" s="652"/>
      <c r="Q706" s="652"/>
      <c r="BA706" s="374"/>
      <c r="BB706" s="450"/>
      <c r="BC706" s="374"/>
      <c r="BD706" s="374"/>
      <c r="BE706" s="374"/>
      <c r="BF706" s="374"/>
      <c r="BG706" s="374"/>
      <c r="BH706" s="374"/>
      <c r="BI706" s="374"/>
      <c r="BJ706" s="374"/>
      <c r="BK706" s="374"/>
      <c r="BL706" s="374"/>
      <c r="BM706" s="374"/>
      <c r="BN706" s="374"/>
      <c r="BO706" s="374"/>
      <c r="BP706" s="374"/>
      <c r="BQ706" s="374"/>
      <c r="BR706" s="374"/>
      <c r="BS706" s="374"/>
      <c r="BT706" s="374"/>
      <c r="BU706" s="374"/>
      <c r="BV706" s="374"/>
      <c r="BW706" s="374"/>
      <c r="BX706" s="374"/>
      <c r="BY706" s="374"/>
      <c r="BZ706" s="374"/>
      <c r="CA706" s="374"/>
      <c r="CB706" s="374"/>
      <c r="CC706" s="374"/>
      <c r="CD706" s="374"/>
      <c r="CE706" s="374"/>
      <c r="CF706" s="374"/>
      <c r="CG706" s="374"/>
      <c r="CH706" s="374"/>
      <c r="CI706" s="374"/>
      <c r="CJ706" s="374"/>
      <c r="CK706" s="374"/>
      <c r="CL706" s="374"/>
      <c r="CM706" s="374"/>
      <c r="CN706" s="374"/>
      <c r="CO706" s="374"/>
      <c r="CP706" s="374"/>
      <c r="CQ706" s="374"/>
      <c r="CR706" s="374"/>
      <c r="CS706" s="374"/>
      <c r="CT706" s="374"/>
      <c r="CU706" s="374"/>
      <c r="CV706" s="374"/>
      <c r="CW706" s="374"/>
      <c r="CX706" s="374"/>
      <c r="CY706" s="374"/>
      <c r="CZ706" s="374"/>
    </row>
    <row r="707" ht="25.15" customHeight="true" x14ac:dyDescent="0.2">
      <c r="C707" s="652"/>
      <c r="D707" s="652"/>
      <c r="E707" s="652"/>
      <c r="F707" s="652"/>
      <c r="G707" s="652"/>
      <c r="H707" s="652"/>
      <c r="I707" s="652"/>
      <c r="J707" s="652"/>
      <c r="K707" s="652"/>
      <c r="L707" s="652"/>
      <c r="M707" s="652"/>
      <c r="N707" s="652"/>
      <c r="O707" s="652"/>
      <c r="P707" s="652"/>
      <c r="Q707" s="652"/>
      <c r="BA707" s="374"/>
      <c r="BB707" s="450"/>
      <c r="BC707" s="374"/>
      <c r="BD707" s="374"/>
      <c r="BE707" s="374"/>
      <c r="BF707" s="374"/>
      <c r="BG707" s="374"/>
      <c r="BH707" s="374"/>
      <c r="BI707" s="374"/>
      <c r="BJ707" s="374"/>
      <c r="BK707" s="374"/>
      <c r="BL707" s="374"/>
      <c r="BM707" s="374"/>
      <c r="BN707" s="374"/>
      <c r="BO707" s="374"/>
      <c r="BP707" s="374"/>
      <c r="BQ707" s="374"/>
      <c r="BR707" s="374"/>
      <c r="BS707" s="374"/>
      <c r="BT707" s="374"/>
      <c r="BU707" s="374"/>
      <c r="BV707" s="374"/>
      <c r="BW707" s="374"/>
      <c r="BX707" s="374"/>
      <c r="BY707" s="374"/>
      <c r="BZ707" s="374"/>
      <c r="CA707" s="374"/>
      <c r="CB707" s="374"/>
      <c r="CC707" s="374"/>
      <c r="CD707" s="374"/>
      <c r="CE707" s="374"/>
      <c r="CF707" s="374"/>
      <c r="CG707" s="374"/>
      <c r="CH707" s="374"/>
      <c r="CI707" s="374"/>
      <c r="CJ707" s="374"/>
      <c r="CK707" s="374"/>
      <c r="CL707" s="374"/>
      <c r="CM707" s="374"/>
      <c r="CN707" s="374"/>
      <c r="CO707" s="374"/>
      <c r="CP707" s="374"/>
      <c r="CQ707" s="374"/>
      <c r="CR707" s="374"/>
      <c r="CS707" s="374"/>
      <c r="CT707" s="374"/>
      <c r="CU707" s="374"/>
      <c r="CV707" s="374"/>
      <c r="CW707" s="374"/>
      <c r="CX707" s="374"/>
      <c r="CY707" s="374"/>
      <c r="CZ707" s="374"/>
    </row>
    <row r="708" ht="25.15" customHeight="true" x14ac:dyDescent="0.2">
      <c r="C708" s="652"/>
      <c r="D708" s="652"/>
      <c r="E708" s="652"/>
      <c r="F708" s="652"/>
      <c r="G708" s="652"/>
      <c r="H708" s="652"/>
      <c r="I708" s="652"/>
      <c r="J708" s="652"/>
      <c r="K708" s="652"/>
      <c r="L708" s="652"/>
      <c r="M708" s="652"/>
      <c r="N708" s="652"/>
      <c r="O708" s="652"/>
      <c r="P708" s="652"/>
      <c r="Q708" s="652"/>
      <c r="BA708" s="374"/>
      <c r="BB708" s="450"/>
      <c r="BC708" s="374"/>
      <c r="BD708" s="374"/>
      <c r="BE708" s="374"/>
      <c r="BF708" s="374"/>
      <c r="BG708" s="374"/>
      <c r="BH708" s="374"/>
      <c r="BI708" s="374"/>
      <c r="BJ708" s="374"/>
      <c r="BK708" s="374"/>
      <c r="BL708" s="374"/>
      <c r="BM708" s="374"/>
      <c r="BN708" s="374"/>
      <c r="BO708" s="374"/>
      <c r="BP708" s="374"/>
      <c r="BQ708" s="374"/>
      <c r="BR708" s="374"/>
      <c r="BS708" s="374"/>
      <c r="BT708" s="374"/>
      <c r="BU708" s="374"/>
      <c r="BV708" s="374"/>
      <c r="BW708" s="374"/>
      <c r="BX708" s="374"/>
      <c r="BY708" s="374"/>
      <c r="BZ708" s="374"/>
      <c r="CA708" s="374"/>
      <c r="CB708" s="374"/>
      <c r="CC708" s="374"/>
      <c r="CD708" s="374"/>
      <c r="CE708" s="374"/>
      <c r="CF708" s="374"/>
      <c r="CG708" s="374"/>
      <c r="CH708" s="374"/>
      <c r="CI708" s="374"/>
      <c r="CJ708" s="374"/>
      <c r="CK708" s="374"/>
      <c r="CL708" s="374"/>
      <c r="CM708" s="374"/>
      <c r="CN708" s="374"/>
      <c r="CO708" s="374"/>
      <c r="CP708" s="374"/>
      <c r="CQ708" s="374"/>
      <c r="CR708" s="374"/>
      <c r="CS708" s="374"/>
      <c r="CT708" s="374"/>
      <c r="CU708" s="374"/>
      <c r="CV708" s="374"/>
      <c r="CW708" s="374"/>
      <c r="CX708" s="374"/>
      <c r="CY708" s="374"/>
      <c r="CZ708" s="374"/>
    </row>
    <row r="709" ht="25.15" customHeight="true" x14ac:dyDescent="0.2">
      <c r="C709" s="652"/>
      <c r="D709" s="652"/>
      <c r="E709" s="652"/>
      <c r="F709" s="652"/>
      <c r="G709" s="652"/>
      <c r="H709" s="652"/>
      <c r="I709" s="652"/>
      <c r="J709" s="652"/>
      <c r="K709" s="652"/>
      <c r="L709" s="652"/>
      <c r="M709" s="652"/>
      <c r="N709" s="652"/>
      <c r="O709" s="652"/>
      <c r="P709" s="652"/>
      <c r="Q709" s="652"/>
      <c r="BA709" s="374"/>
      <c r="BB709" s="450"/>
      <c r="BC709" s="374"/>
      <c r="BD709" s="374"/>
      <c r="BE709" s="374"/>
      <c r="BF709" s="374"/>
      <c r="BG709" s="374"/>
      <c r="BH709" s="374"/>
      <c r="BI709" s="374"/>
      <c r="BJ709" s="374"/>
      <c r="BK709" s="374"/>
      <c r="BL709" s="374"/>
      <c r="BM709" s="374"/>
      <c r="BN709" s="374"/>
      <c r="BO709" s="374"/>
      <c r="BP709" s="374"/>
      <c r="BQ709" s="374"/>
      <c r="BR709" s="374"/>
      <c r="BS709" s="374"/>
      <c r="BT709" s="374"/>
      <c r="BU709" s="374"/>
      <c r="BV709" s="374"/>
      <c r="BW709" s="374"/>
      <c r="BX709" s="374"/>
      <c r="BY709" s="374"/>
      <c r="BZ709" s="374"/>
      <c r="CA709" s="374"/>
      <c r="CB709" s="374"/>
      <c r="CC709" s="374"/>
      <c r="CD709" s="374"/>
      <c r="CE709" s="374"/>
      <c r="CF709" s="374"/>
      <c r="CG709" s="374"/>
      <c r="CH709" s="374"/>
      <c r="CI709" s="374"/>
      <c r="CJ709" s="374"/>
      <c r="CK709" s="374"/>
      <c r="CL709" s="374"/>
      <c r="CM709" s="374"/>
      <c r="CN709" s="374"/>
      <c r="CO709" s="374"/>
      <c r="CP709" s="374"/>
      <c r="CQ709" s="374"/>
      <c r="CR709" s="374"/>
      <c r="CS709" s="374"/>
      <c r="CT709" s="374"/>
      <c r="CU709" s="374"/>
      <c r="CV709" s="374"/>
      <c r="CW709" s="374"/>
      <c r="CX709" s="374"/>
      <c r="CY709" s="374"/>
      <c r="CZ709" s="374"/>
    </row>
    <row r="710" ht="25.15" customHeight="true" x14ac:dyDescent="0.2">
      <c r="C710" s="652"/>
      <c r="D710" s="652"/>
      <c r="E710" s="652"/>
      <c r="F710" s="652"/>
      <c r="G710" s="652"/>
      <c r="H710" s="652"/>
      <c r="I710" s="652"/>
      <c r="J710" s="652"/>
      <c r="K710" s="652"/>
      <c r="L710" s="652"/>
      <c r="M710" s="652"/>
      <c r="N710" s="652"/>
      <c r="O710" s="652"/>
      <c r="P710" s="652"/>
      <c r="Q710" s="652"/>
      <c r="BA710" s="374"/>
      <c r="BB710" s="450"/>
      <c r="BC710" s="374"/>
      <c r="BD710" s="374"/>
      <c r="BE710" s="374"/>
      <c r="BF710" s="374"/>
      <c r="BG710" s="374"/>
      <c r="BH710" s="374"/>
      <c r="BI710" s="374"/>
      <c r="BJ710" s="374"/>
      <c r="BK710" s="374"/>
      <c r="BL710" s="374"/>
      <c r="BM710" s="374"/>
      <c r="BN710" s="374"/>
      <c r="BO710" s="374"/>
      <c r="BP710" s="374"/>
      <c r="BQ710" s="374"/>
      <c r="BR710" s="374"/>
      <c r="BS710" s="374"/>
      <c r="BT710" s="374"/>
      <c r="BU710" s="374"/>
      <c r="BV710" s="374"/>
      <c r="BW710" s="374"/>
      <c r="BX710" s="374"/>
      <c r="BY710" s="374"/>
      <c r="BZ710" s="374"/>
      <c r="CA710" s="374"/>
      <c r="CB710" s="374"/>
      <c r="CC710" s="374"/>
      <c r="CD710" s="374"/>
      <c r="CE710" s="374"/>
      <c r="CF710" s="374"/>
      <c r="CG710" s="374"/>
      <c r="CH710" s="374"/>
      <c r="CI710" s="374"/>
      <c r="CJ710" s="374"/>
      <c r="CK710" s="374"/>
      <c r="CL710" s="374"/>
      <c r="CM710" s="374"/>
      <c r="CN710" s="374"/>
      <c r="CO710" s="374"/>
      <c r="CP710" s="374"/>
      <c r="CQ710" s="374"/>
      <c r="CR710" s="374"/>
      <c r="CS710" s="374"/>
      <c r="CT710" s="374"/>
      <c r="CU710" s="374"/>
      <c r="CV710" s="374"/>
      <c r="CW710" s="374"/>
      <c r="CX710" s="374"/>
      <c r="CY710" s="374"/>
      <c r="CZ710" s="374"/>
    </row>
    <row r="711" ht="25.15" customHeight="true" x14ac:dyDescent="0.2">
      <c r="C711" s="652"/>
      <c r="D711" s="652"/>
      <c r="E711" s="652"/>
      <c r="F711" s="652"/>
      <c r="G711" s="652"/>
      <c r="H711" s="652"/>
      <c r="I711" s="652"/>
      <c r="J711" s="652"/>
      <c r="K711" s="652"/>
      <c r="L711" s="652"/>
      <c r="M711" s="652"/>
      <c r="N711" s="652"/>
      <c r="O711" s="652"/>
      <c r="P711" s="652"/>
      <c r="Q711" s="652"/>
      <c r="BA711" s="374"/>
      <c r="BB711" s="450"/>
      <c r="BC711" s="374"/>
      <c r="BD711" s="374"/>
      <c r="BE711" s="374"/>
      <c r="BF711" s="374"/>
      <c r="BG711" s="374"/>
      <c r="BH711" s="374"/>
      <c r="BI711" s="374"/>
      <c r="BJ711" s="374"/>
      <c r="BK711" s="374"/>
      <c r="BL711" s="374"/>
      <c r="BM711" s="374"/>
      <c r="BN711" s="374"/>
      <c r="BO711" s="374"/>
      <c r="BP711" s="374"/>
      <c r="BQ711" s="374"/>
      <c r="BR711" s="374"/>
      <c r="BS711" s="374"/>
      <c r="BT711" s="374"/>
      <c r="BU711" s="374"/>
      <c r="BV711" s="374"/>
      <c r="BW711" s="374"/>
      <c r="BX711" s="374"/>
      <c r="BY711" s="374"/>
      <c r="BZ711" s="374"/>
      <c r="CA711" s="374"/>
      <c r="CB711" s="374"/>
      <c r="CC711" s="374"/>
      <c r="CD711" s="374"/>
      <c r="CE711" s="374"/>
      <c r="CF711" s="374"/>
      <c r="CG711" s="374"/>
      <c r="CH711" s="374"/>
      <c r="CI711" s="374"/>
      <c r="CJ711" s="374"/>
      <c r="CK711" s="374"/>
      <c r="CL711" s="374"/>
      <c r="CM711" s="374"/>
      <c r="CN711" s="374"/>
      <c r="CO711" s="374"/>
      <c r="CP711" s="374"/>
      <c r="CQ711" s="374"/>
      <c r="CR711" s="374"/>
      <c r="CS711" s="374"/>
      <c r="CT711" s="374"/>
      <c r="CU711" s="374"/>
      <c r="CV711" s="374"/>
      <c r="CW711" s="374"/>
      <c r="CX711" s="374"/>
      <c r="CY711" s="374"/>
      <c r="CZ711" s="374"/>
    </row>
    <row r="712" ht="25.15" customHeight="true" x14ac:dyDescent="0.2">
      <c r="C712" s="652"/>
      <c r="D712" s="652"/>
      <c r="E712" s="652"/>
      <c r="F712" s="652"/>
      <c r="G712" s="652"/>
      <c r="H712" s="652"/>
      <c r="I712" s="652"/>
      <c r="J712" s="652"/>
      <c r="K712" s="652"/>
      <c r="L712" s="652"/>
      <c r="M712" s="652"/>
      <c r="N712" s="652"/>
      <c r="O712" s="652"/>
      <c r="P712" s="652"/>
      <c r="Q712" s="652"/>
      <c r="BA712" s="374"/>
      <c r="BB712" s="450"/>
      <c r="BC712" s="374"/>
      <c r="BD712" s="374"/>
      <c r="BE712" s="374"/>
      <c r="BF712" s="374"/>
      <c r="BG712" s="374"/>
      <c r="BH712" s="374"/>
      <c r="BI712" s="374"/>
      <c r="BJ712" s="374"/>
      <c r="BK712" s="374"/>
      <c r="BL712" s="374"/>
      <c r="BM712" s="374"/>
      <c r="BN712" s="374"/>
      <c r="BO712" s="374"/>
      <c r="BP712" s="374"/>
      <c r="BQ712" s="374"/>
      <c r="BR712" s="374"/>
      <c r="BS712" s="374"/>
      <c r="BT712" s="374"/>
      <c r="BU712" s="374"/>
      <c r="BV712" s="374"/>
      <c r="BW712" s="374"/>
      <c r="BX712" s="374"/>
      <c r="BY712" s="374"/>
      <c r="BZ712" s="374"/>
      <c r="CA712" s="374"/>
      <c r="CB712" s="374"/>
      <c r="CC712" s="374"/>
      <c r="CD712" s="374"/>
      <c r="CE712" s="374"/>
      <c r="CF712" s="374"/>
      <c r="CG712" s="374"/>
      <c r="CH712" s="374"/>
      <c r="CI712" s="374"/>
      <c r="CJ712" s="374"/>
      <c r="CK712" s="374"/>
      <c r="CL712" s="374"/>
      <c r="CM712" s="374"/>
      <c r="CN712" s="374"/>
      <c r="CO712" s="374"/>
      <c r="CP712" s="374"/>
      <c r="CQ712" s="374"/>
      <c r="CR712" s="374"/>
      <c r="CS712" s="374"/>
      <c r="CT712" s="374"/>
      <c r="CU712" s="374"/>
      <c r="CV712" s="374"/>
      <c r="CW712" s="374"/>
      <c r="CX712" s="374"/>
      <c r="CY712" s="374"/>
      <c r="CZ712" s="374"/>
    </row>
    <row r="713" ht="25.15" customHeight="true" x14ac:dyDescent="0.2">
      <c r="C713" s="652"/>
      <c r="D713" s="652"/>
      <c r="E713" s="652"/>
      <c r="F713" s="652"/>
      <c r="G713" s="652"/>
      <c r="H713" s="652"/>
      <c r="I713" s="652"/>
      <c r="J713" s="652"/>
      <c r="K713" s="652"/>
      <c r="L713" s="652"/>
      <c r="M713" s="652"/>
      <c r="N713" s="652"/>
      <c r="O713" s="652"/>
      <c r="P713" s="652"/>
      <c r="Q713" s="652"/>
      <c r="BA713" s="374"/>
      <c r="BB713" s="450"/>
      <c r="BC713" s="374"/>
      <c r="BD713" s="374"/>
      <c r="BE713" s="374"/>
      <c r="BF713" s="374"/>
      <c r="BG713" s="374"/>
      <c r="BH713" s="374"/>
      <c r="BI713" s="374"/>
      <c r="BJ713" s="374"/>
      <c r="BK713" s="374"/>
      <c r="BL713" s="374"/>
      <c r="BM713" s="374"/>
      <c r="BN713" s="374"/>
      <c r="BO713" s="374"/>
      <c r="BP713" s="374"/>
      <c r="BQ713" s="374"/>
      <c r="BR713" s="374"/>
      <c r="BS713" s="374"/>
      <c r="BT713" s="374"/>
      <c r="BU713" s="374"/>
      <c r="BV713" s="374"/>
      <c r="BW713" s="374"/>
      <c r="BX713" s="374"/>
      <c r="BY713" s="374"/>
      <c r="BZ713" s="374"/>
      <c r="CA713" s="374"/>
      <c r="CB713" s="374"/>
      <c r="CC713" s="374"/>
      <c r="CD713" s="374"/>
      <c r="CE713" s="374"/>
      <c r="CF713" s="374"/>
      <c r="CG713" s="374"/>
      <c r="CH713" s="374"/>
      <c r="CI713" s="374"/>
      <c r="CJ713" s="374"/>
      <c r="CK713" s="374"/>
      <c r="CL713" s="374"/>
      <c r="CM713" s="374"/>
      <c r="CN713" s="374"/>
      <c r="CO713" s="374"/>
      <c r="CP713" s="374"/>
      <c r="CQ713" s="374"/>
      <c r="CR713" s="374"/>
      <c r="CS713" s="374"/>
      <c r="CT713" s="374"/>
      <c r="CU713" s="374"/>
      <c r="CV713" s="374"/>
      <c r="CW713" s="374"/>
      <c r="CX713" s="374"/>
      <c r="CY713" s="374"/>
      <c r="CZ713" s="374"/>
    </row>
    <row r="714" ht="25.15" customHeight="true" x14ac:dyDescent="0.2">
      <c r="C714" s="652"/>
      <c r="D714" s="652"/>
      <c r="E714" s="652"/>
      <c r="F714" s="652"/>
      <c r="G714" s="652"/>
      <c r="H714" s="652"/>
      <c r="I714" s="652"/>
      <c r="J714" s="652"/>
      <c r="K714" s="652"/>
      <c r="L714" s="652"/>
      <c r="M714" s="652"/>
      <c r="N714" s="652"/>
      <c r="O714" s="652"/>
      <c r="P714" s="652"/>
      <c r="Q714" s="652"/>
      <c r="BA714" s="374"/>
      <c r="BB714" s="450"/>
      <c r="BC714" s="374"/>
      <c r="BD714" s="374"/>
      <c r="BE714" s="374"/>
      <c r="BF714" s="374"/>
      <c r="BG714" s="374"/>
      <c r="BH714" s="374"/>
      <c r="BI714" s="374"/>
      <c r="BJ714" s="374"/>
      <c r="BK714" s="374"/>
      <c r="BL714" s="374"/>
      <c r="BM714" s="374"/>
      <c r="BN714" s="374"/>
      <c r="BO714" s="374"/>
      <c r="BP714" s="374"/>
      <c r="BQ714" s="374"/>
      <c r="BR714" s="374"/>
      <c r="BS714" s="374"/>
      <c r="BT714" s="374"/>
      <c r="BU714" s="374"/>
      <c r="BV714" s="374"/>
      <c r="BW714" s="374"/>
      <c r="BX714" s="374"/>
      <c r="BY714" s="374"/>
      <c r="BZ714" s="374"/>
      <c r="CA714" s="374"/>
      <c r="CB714" s="374"/>
      <c r="CC714" s="374"/>
      <c r="CD714" s="374"/>
      <c r="CE714" s="374"/>
      <c r="CF714" s="374"/>
      <c r="CG714" s="374"/>
      <c r="CH714" s="374"/>
      <c r="CI714" s="374"/>
      <c r="CJ714" s="374"/>
      <c r="CK714" s="374"/>
      <c r="CL714" s="374"/>
      <c r="CM714" s="374"/>
      <c r="CN714" s="374"/>
      <c r="CO714" s="374"/>
      <c r="CP714" s="374"/>
      <c r="CQ714" s="374"/>
      <c r="CR714" s="374"/>
      <c r="CS714" s="374"/>
      <c r="CT714" s="374"/>
      <c r="CU714" s="374"/>
      <c r="CV714" s="374"/>
      <c r="CW714" s="374"/>
      <c r="CX714" s="374"/>
      <c r="CY714" s="374"/>
      <c r="CZ714" s="374"/>
    </row>
    <row r="715" ht="25.15" customHeight="true" x14ac:dyDescent="0.2">
      <c r="C715" s="652"/>
      <c r="D715" s="652"/>
      <c r="E715" s="652"/>
      <c r="F715" s="652"/>
      <c r="G715" s="652"/>
      <c r="H715" s="652"/>
      <c r="I715" s="652"/>
      <c r="J715" s="652"/>
      <c r="K715" s="652"/>
      <c r="L715" s="652"/>
      <c r="M715" s="652"/>
      <c r="N715" s="652"/>
      <c r="O715" s="652"/>
      <c r="P715" s="652"/>
      <c r="Q715" s="652"/>
      <c r="BA715" s="374"/>
      <c r="BB715" s="450"/>
      <c r="BC715" s="374"/>
      <c r="BD715" s="374"/>
      <c r="BE715" s="374"/>
      <c r="BF715" s="374"/>
      <c r="BG715" s="374"/>
      <c r="BH715" s="374"/>
      <c r="BI715" s="374"/>
      <c r="BJ715" s="374"/>
      <c r="BK715" s="374"/>
      <c r="BL715" s="374"/>
      <c r="BM715" s="374"/>
      <c r="BN715" s="374"/>
      <c r="BO715" s="374"/>
      <c r="BP715" s="374"/>
      <c r="BQ715" s="374"/>
      <c r="BR715" s="374"/>
      <c r="BS715" s="374"/>
      <c r="BT715" s="374"/>
      <c r="BU715" s="374"/>
      <c r="BV715" s="374"/>
      <c r="BW715" s="374"/>
      <c r="BX715" s="374"/>
      <c r="BY715" s="374"/>
      <c r="BZ715" s="374"/>
      <c r="CA715" s="374"/>
      <c r="CB715" s="374"/>
      <c r="CC715" s="374"/>
      <c r="CD715" s="374"/>
      <c r="CE715" s="374"/>
      <c r="CF715" s="374"/>
      <c r="CG715" s="374"/>
      <c r="CH715" s="374"/>
      <c r="CI715" s="374"/>
      <c r="CJ715" s="374"/>
      <c r="CK715" s="374"/>
      <c r="CL715" s="374"/>
      <c r="CM715" s="374"/>
      <c r="CN715" s="374"/>
      <c r="CO715" s="374"/>
      <c r="CP715" s="374"/>
      <c r="CQ715" s="374"/>
      <c r="CR715" s="374"/>
      <c r="CS715" s="374"/>
      <c r="CT715" s="374"/>
      <c r="CU715" s="374"/>
      <c r="CV715" s="374"/>
      <c r="CW715" s="374"/>
      <c r="CX715" s="374"/>
      <c r="CY715" s="374"/>
      <c r="CZ715" s="374"/>
    </row>
    <row r="716" ht="25.15" customHeight="true" x14ac:dyDescent="0.2">
      <c r="C716" s="652"/>
      <c r="D716" s="652"/>
      <c r="E716" s="652"/>
      <c r="F716" s="652"/>
      <c r="G716" s="652"/>
      <c r="H716" s="652"/>
      <c r="I716" s="652"/>
      <c r="J716" s="652"/>
      <c r="K716" s="652"/>
      <c r="L716" s="652"/>
      <c r="M716" s="652"/>
      <c r="N716" s="652"/>
      <c r="O716" s="652"/>
      <c r="P716" s="652"/>
      <c r="Q716" s="652"/>
      <c r="BA716" s="374"/>
      <c r="BB716" s="450"/>
      <c r="BC716" s="374"/>
      <c r="BD716" s="374"/>
      <c r="BE716" s="374"/>
      <c r="BF716" s="374"/>
      <c r="BG716" s="374"/>
      <c r="BH716" s="374"/>
      <c r="BI716" s="374"/>
      <c r="BJ716" s="374"/>
      <c r="BK716" s="374"/>
      <c r="BL716" s="374"/>
      <c r="BM716" s="374"/>
      <c r="BN716" s="374"/>
      <c r="BO716" s="374"/>
      <c r="BP716" s="374"/>
      <c r="BQ716" s="374"/>
      <c r="BR716" s="374"/>
      <c r="BS716" s="374"/>
      <c r="BT716" s="374"/>
      <c r="BU716" s="374"/>
      <c r="BV716" s="374"/>
      <c r="BW716" s="374"/>
      <c r="BX716" s="374"/>
      <c r="BY716" s="374"/>
      <c r="BZ716" s="374"/>
      <c r="CA716" s="374"/>
      <c r="CB716" s="374"/>
      <c r="CC716" s="374"/>
      <c r="CD716" s="374"/>
      <c r="CE716" s="374"/>
      <c r="CF716" s="374"/>
      <c r="CG716" s="374"/>
      <c r="CH716" s="374"/>
      <c r="CI716" s="374"/>
      <c r="CJ716" s="374"/>
      <c r="CK716" s="374"/>
      <c r="CL716" s="374"/>
      <c r="CM716" s="374"/>
      <c r="CN716" s="374"/>
      <c r="CO716" s="374"/>
      <c r="CP716" s="374"/>
      <c r="CQ716" s="374"/>
      <c r="CR716" s="374"/>
      <c r="CS716" s="374"/>
      <c r="CT716" s="374"/>
      <c r="CU716" s="374"/>
      <c r="CV716" s="374"/>
      <c r="CW716" s="374"/>
      <c r="CX716" s="374"/>
      <c r="CY716" s="374"/>
      <c r="CZ716" s="374"/>
    </row>
    <row r="717" ht="25.15" customHeight="true" x14ac:dyDescent="0.2">
      <c r="C717" s="652"/>
      <c r="D717" s="652"/>
      <c r="E717" s="652"/>
      <c r="F717" s="652"/>
      <c r="G717" s="652"/>
      <c r="H717" s="652"/>
      <c r="I717" s="652"/>
      <c r="J717" s="652"/>
      <c r="K717" s="652"/>
      <c r="L717" s="652"/>
      <c r="M717" s="652"/>
      <c r="N717" s="652"/>
      <c r="O717" s="652"/>
      <c r="P717" s="652"/>
      <c r="Q717" s="652"/>
      <c r="BA717" s="374"/>
      <c r="BB717" s="450"/>
      <c r="BC717" s="374"/>
      <c r="BD717" s="374"/>
      <c r="BE717" s="374"/>
      <c r="BF717" s="374"/>
      <c r="BG717" s="374"/>
      <c r="BH717" s="374"/>
      <c r="BI717" s="374"/>
      <c r="BJ717" s="374"/>
      <c r="BK717" s="374"/>
      <c r="BL717" s="374"/>
      <c r="BM717" s="374"/>
      <c r="BN717" s="374"/>
      <c r="BO717" s="374"/>
      <c r="BP717" s="374"/>
      <c r="BQ717" s="374"/>
      <c r="BR717" s="374"/>
      <c r="BS717" s="374"/>
      <c r="BT717" s="374"/>
      <c r="BU717" s="374"/>
      <c r="BV717" s="374"/>
      <c r="BW717" s="374"/>
      <c r="BX717" s="374"/>
      <c r="BY717" s="374"/>
      <c r="BZ717" s="374"/>
      <c r="CA717" s="374"/>
      <c r="CB717" s="374"/>
      <c r="CC717" s="374"/>
      <c r="CD717" s="374"/>
      <c r="CE717" s="374"/>
      <c r="CF717" s="374"/>
      <c r="CG717" s="374"/>
      <c r="CH717" s="374"/>
      <c r="CI717" s="374"/>
      <c r="CJ717" s="374"/>
      <c r="CK717" s="374"/>
      <c r="CL717" s="374"/>
      <c r="CM717" s="374"/>
      <c r="CN717" s="374"/>
      <c r="CO717" s="374"/>
      <c r="CP717" s="374"/>
      <c r="CQ717" s="374"/>
      <c r="CR717" s="374"/>
      <c r="CS717" s="374"/>
      <c r="CT717" s="374"/>
      <c r="CU717" s="374"/>
      <c r="CV717" s="374"/>
      <c r="CW717" s="374"/>
      <c r="CX717" s="374"/>
      <c r="CY717" s="374"/>
      <c r="CZ717" s="374"/>
    </row>
    <row r="718" ht="25.15" customHeight="true" x14ac:dyDescent="0.2">
      <c r="C718" s="652"/>
      <c r="D718" s="652"/>
      <c r="E718" s="652"/>
      <c r="F718" s="652"/>
      <c r="G718" s="652"/>
      <c r="H718" s="652"/>
      <c r="I718" s="652"/>
      <c r="J718" s="652"/>
      <c r="K718" s="652"/>
      <c r="L718" s="652"/>
      <c r="M718" s="652"/>
      <c r="N718" s="652"/>
      <c r="O718" s="652"/>
      <c r="P718" s="652"/>
      <c r="Q718" s="652"/>
      <c r="BA718" s="374"/>
      <c r="BB718" s="450"/>
      <c r="BC718" s="374"/>
      <c r="BD718" s="374"/>
      <c r="BE718" s="374"/>
      <c r="BF718" s="374"/>
      <c r="BG718" s="374"/>
      <c r="BH718" s="374"/>
      <c r="BI718" s="374"/>
      <c r="BJ718" s="374"/>
      <c r="BK718" s="374"/>
      <c r="BL718" s="374"/>
      <c r="BM718" s="374"/>
      <c r="BN718" s="374"/>
      <c r="BO718" s="374"/>
      <c r="BP718" s="374"/>
      <c r="BQ718" s="374"/>
      <c r="BR718" s="374"/>
      <c r="BS718" s="374"/>
      <c r="BT718" s="374"/>
      <c r="BU718" s="374"/>
      <c r="BV718" s="374"/>
      <c r="BW718" s="374"/>
      <c r="BX718" s="374"/>
      <c r="BY718" s="374"/>
      <c r="BZ718" s="374"/>
      <c r="CA718" s="374"/>
      <c r="CB718" s="374"/>
      <c r="CC718" s="374"/>
      <c r="CD718" s="374"/>
      <c r="CE718" s="374"/>
      <c r="CF718" s="374"/>
      <c r="CG718" s="374"/>
      <c r="CH718" s="374"/>
      <c r="CI718" s="374"/>
      <c r="CJ718" s="374"/>
      <c r="CK718" s="374"/>
      <c r="CL718" s="374"/>
      <c r="CM718" s="374"/>
      <c r="CN718" s="374"/>
      <c r="CO718" s="374"/>
      <c r="CP718" s="374"/>
      <c r="CQ718" s="374"/>
      <c r="CR718" s="374"/>
      <c r="CS718" s="374"/>
      <c r="CT718" s="374"/>
      <c r="CU718" s="374"/>
      <c r="CV718" s="374"/>
      <c r="CW718" s="374"/>
      <c r="CX718" s="374"/>
      <c r="CY718" s="374"/>
      <c r="CZ718" s="374"/>
    </row>
    <row r="719" ht="25.15" customHeight="true" x14ac:dyDescent="0.2">
      <c r="C719" s="652"/>
      <c r="D719" s="652"/>
      <c r="E719" s="652"/>
      <c r="F719" s="652"/>
      <c r="G719" s="652"/>
      <c r="H719" s="652"/>
      <c r="I719" s="652"/>
      <c r="J719" s="652"/>
      <c r="K719" s="652"/>
      <c r="L719" s="652"/>
      <c r="M719" s="652"/>
      <c r="N719" s="652"/>
      <c r="O719" s="652"/>
      <c r="P719" s="652"/>
      <c r="Q719" s="652"/>
      <c r="BA719" s="374"/>
      <c r="BB719" s="450"/>
      <c r="BC719" s="374"/>
      <c r="BD719" s="374"/>
      <c r="BE719" s="374"/>
      <c r="BF719" s="374"/>
      <c r="BG719" s="374"/>
      <c r="BH719" s="374"/>
      <c r="BI719" s="374"/>
      <c r="BJ719" s="374"/>
      <c r="BK719" s="374"/>
      <c r="BL719" s="374"/>
      <c r="BM719" s="374"/>
      <c r="BN719" s="374"/>
      <c r="BO719" s="374"/>
      <c r="BP719" s="374"/>
      <c r="BQ719" s="374"/>
      <c r="BR719" s="374"/>
      <c r="BS719" s="374"/>
      <c r="BT719" s="374"/>
      <c r="BU719" s="374"/>
      <c r="BV719" s="374"/>
      <c r="BW719" s="374"/>
      <c r="BX719" s="374"/>
      <c r="BY719" s="374"/>
      <c r="BZ719" s="374"/>
      <c r="CA719" s="374"/>
      <c r="CB719" s="374"/>
      <c r="CC719" s="374"/>
      <c r="CD719" s="374"/>
      <c r="CE719" s="374"/>
      <c r="CF719" s="374"/>
      <c r="CG719" s="374"/>
      <c r="CH719" s="374"/>
      <c r="CI719" s="374"/>
      <c r="CJ719" s="374"/>
      <c r="CK719" s="374"/>
      <c r="CL719" s="374"/>
      <c r="CM719" s="374"/>
      <c r="CN719" s="374"/>
      <c r="CO719" s="374"/>
      <c r="CP719" s="374"/>
      <c r="CQ719" s="374"/>
      <c r="CR719" s="374"/>
      <c r="CS719" s="374"/>
      <c r="CT719" s="374"/>
      <c r="CU719" s="374"/>
      <c r="CV719" s="374"/>
      <c r="CW719" s="374"/>
      <c r="CX719" s="374"/>
      <c r="CY719" s="374"/>
      <c r="CZ719" s="374"/>
    </row>
    <row r="720" ht="25.15" customHeight="true" x14ac:dyDescent="0.2">
      <c r="C720" s="652"/>
      <c r="D720" s="652"/>
      <c r="E720" s="652"/>
      <c r="F720" s="652"/>
      <c r="G720" s="652"/>
      <c r="H720" s="652"/>
      <c r="I720" s="652"/>
      <c r="J720" s="652"/>
      <c r="K720" s="652"/>
      <c r="L720" s="652"/>
      <c r="M720" s="652"/>
      <c r="N720" s="652"/>
      <c r="O720" s="652"/>
      <c r="P720" s="652"/>
      <c r="Q720" s="652"/>
      <c r="BA720" s="374"/>
      <c r="BB720" s="450"/>
      <c r="BC720" s="374"/>
      <c r="BD720" s="374"/>
      <c r="BE720" s="374"/>
      <c r="BF720" s="374"/>
      <c r="BG720" s="374"/>
      <c r="BH720" s="374"/>
      <c r="BI720" s="374"/>
      <c r="BJ720" s="374"/>
      <c r="BK720" s="374"/>
      <c r="BL720" s="374"/>
      <c r="BM720" s="374"/>
      <c r="BN720" s="374"/>
      <c r="BO720" s="374"/>
      <c r="BP720" s="374"/>
      <c r="BQ720" s="374"/>
      <c r="BR720" s="374"/>
      <c r="BS720" s="374"/>
      <c r="BT720" s="374"/>
      <c r="BU720" s="374"/>
      <c r="BV720" s="374"/>
      <c r="BW720" s="374"/>
      <c r="BX720" s="374"/>
      <c r="BY720" s="374"/>
      <c r="BZ720" s="374"/>
      <c r="CA720" s="374"/>
      <c r="CB720" s="374"/>
      <c r="CC720" s="374"/>
      <c r="CD720" s="374"/>
      <c r="CE720" s="374"/>
      <c r="CF720" s="374"/>
      <c r="CG720" s="374"/>
      <c r="CH720" s="374"/>
      <c r="CI720" s="374"/>
      <c r="CJ720" s="374"/>
      <c r="CK720" s="374"/>
      <c r="CL720" s="374"/>
      <c r="CM720" s="374"/>
      <c r="CN720" s="374"/>
      <c r="CO720" s="374"/>
      <c r="CP720" s="374"/>
      <c r="CQ720" s="374"/>
      <c r="CR720" s="374"/>
      <c r="CS720" s="374"/>
      <c r="CT720" s="374"/>
      <c r="CU720" s="374"/>
      <c r="CV720" s="374"/>
      <c r="CW720" s="374"/>
      <c r="CX720" s="374"/>
      <c r="CY720" s="374"/>
      <c r="CZ720" s="374"/>
    </row>
    <row r="721" ht="25.15" customHeight="true" x14ac:dyDescent="0.2">
      <c r="C721" s="652"/>
      <c r="D721" s="652"/>
      <c r="E721" s="652"/>
      <c r="F721" s="652"/>
      <c r="G721" s="652"/>
      <c r="H721" s="652"/>
      <c r="I721" s="652"/>
      <c r="J721" s="652"/>
      <c r="K721" s="652"/>
      <c r="L721" s="652"/>
      <c r="M721" s="652"/>
      <c r="N721" s="652"/>
      <c r="O721" s="652"/>
      <c r="P721" s="652"/>
      <c r="Q721" s="652"/>
      <c r="BA721" s="374"/>
      <c r="BB721" s="450"/>
      <c r="BC721" s="374"/>
      <c r="BD721" s="374"/>
      <c r="BE721" s="374"/>
      <c r="BF721" s="374"/>
      <c r="BG721" s="374"/>
      <c r="BH721" s="374"/>
      <c r="BI721" s="374"/>
      <c r="BJ721" s="374"/>
      <c r="BK721" s="374"/>
      <c r="BL721" s="374"/>
      <c r="BM721" s="374"/>
      <c r="BN721" s="374"/>
      <c r="BO721" s="374"/>
      <c r="BP721" s="374"/>
      <c r="BQ721" s="374"/>
      <c r="BR721" s="374"/>
      <c r="BS721" s="374"/>
      <c r="BT721" s="374"/>
      <c r="BU721" s="374"/>
      <c r="BV721" s="374"/>
      <c r="BW721" s="374"/>
      <c r="BX721" s="374"/>
      <c r="BY721" s="374"/>
      <c r="BZ721" s="374"/>
      <c r="CA721" s="374"/>
      <c r="CB721" s="374"/>
      <c r="CC721" s="374"/>
      <c r="CD721" s="374"/>
      <c r="CE721" s="374"/>
      <c r="CF721" s="374"/>
      <c r="CG721" s="374"/>
      <c r="CH721" s="374"/>
      <c r="CI721" s="374"/>
      <c r="CJ721" s="374"/>
      <c r="CK721" s="374"/>
      <c r="CL721" s="374"/>
      <c r="CM721" s="374"/>
      <c r="CN721" s="374"/>
      <c r="CO721" s="374"/>
      <c r="CP721" s="374"/>
      <c r="CQ721" s="374"/>
      <c r="CR721" s="374"/>
      <c r="CS721" s="374"/>
      <c r="CT721" s="374"/>
      <c r="CU721" s="374"/>
      <c r="CV721" s="374"/>
      <c r="CW721" s="374"/>
      <c r="CX721" s="374"/>
      <c r="CY721" s="374"/>
      <c r="CZ721" s="374"/>
    </row>
    <row r="722" ht="25.15" customHeight="true" x14ac:dyDescent="0.2">
      <c r="C722" s="652"/>
      <c r="D722" s="652"/>
      <c r="E722" s="652"/>
      <c r="F722" s="652"/>
      <c r="G722" s="652"/>
      <c r="H722" s="652"/>
      <c r="I722" s="652"/>
      <c r="J722" s="652"/>
      <c r="K722" s="652"/>
      <c r="L722" s="652"/>
      <c r="M722" s="652"/>
      <c r="N722" s="652"/>
      <c r="O722" s="652"/>
      <c r="P722" s="652"/>
      <c r="Q722" s="652"/>
      <c r="BA722" s="374"/>
      <c r="BB722" s="450"/>
      <c r="BC722" s="374"/>
      <c r="BD722" s="374"/>
      <c r="BE722" s="374"/>
      <c r="BF722" s="374"/>
      <c r="BG722" s="374"/>
      <c r="BH722" s="374"/>
      <c r="BI722" s="374"/>
      <c r="BJ722" s="374"/>
      <c r="BK722" s="374"/>
      <c r="BL722" s="374"/>
      <c r="BM722" s="374"/>
      <c r="BN722" s="374"/>
      <c r="BO722" s="374"/>
      <c r="BP722" s="374"/>
      <c r="BQ722" s="374"/>
      <c r="BR722" s="374"/>
      <c r="BS722" s="374"/>
      <c r="BT722" s="374"/>
      <c r="BU722" s="374"/>
      <c r="BV722" s="374"/>
      <c r="BW722" s="374"/>
      <c r="BX722" s="374"/>
      <c r="BY722" s="374"/>
      <c r="BZ722" s="374"/>
      <c r="CA722" s="374"/>
      <c r="CB722" s="374"/>
      <c r="CC722" s="374"/>
      <c r="CD722" s="374"/>
      <c r="CE722" s="374"/>
      <c r="CF722" s="374"/>
      <c r="CG722" s="374"/>
      <c r="CH722" s="374"/>
      <c r="CI722" s="374"/>
      <c r="CJ722" s="374"/>
      <c r="CK722" s="374"/>
      <c r="CL722" s="374"/>
      <c r="CM722" s="374"/>
      <c r="CN722" s="374"/>
      <c r="CO722" s="374"/>
      <c r="CP722" s="374"/>
      <c r="CQ722" s="374"/>
      <c r="CR722" s="374"/>
      <c r="CS722" s="374"/>
      <c r="CT722" s="374"/>
      <c r="CU722" s="374"/>
      <c r="CV722" s="374"/>
      <c r="CW722" s="374"/>
      <c r="CX722" s="374"/>
      <c r="CY722" s="374"/>
      <c r="CZ722" s="374"/>
    </row>
    <row r="723" ht="25.15" customHeight="true" x14ac:dyDescent="0.2">
      <c r="C723" s="652"/>
      <c r="D723" s="652"/>
      <c r="E723" s="652"/>
      <c r="F723" s="652"/>
      <c r="G723" s="652"/>
      <c r="H723" s="652"/>
      <c r="I723" s="652"/>
      <c r="J723" s="652"/>
      <c r="K723" s="652"/>
      <c r="L723" s="652"/>
      <c r="M723" s="652"/>
      <c r="N723" s="652"/>
      <c r="O723" s="652"/>
      <c r="P723" s="652"/>
      <c r="Q723" s="652"/>
      <c r="BA723" s="374"/>
      <c r="BB723" s="450"/>
      <c r="BC723" s="374"/>
      <c r="BD723" s="374"/>
      <c r="BE723" s="374"/>
      <c r="BF723" s="374"/>
      <c r="BG723" s="374"/>
      <c r="BH723" s="374"/>
      <c r="BI723" s="374"/>
      <c r="BJ723" s="374"/>
      <c r="BK723" s="374"/>
      <c r="BL723" s="374"/>
      <c r="BM723" s="374"/>
      <c r="BN723" s="374"/>
      <c r="BO723" s="374"/>
      <c r="BP723" s="374"/>
      <c r="BQ723" s="374"/>
      <c r="BR723" s="374"/>
      <c r="BS723" s="374"/>
      <c r="BT723" s="374"/>
      <c r="BU723" s="374"/>
      <c r="BV723" s="374"/>
      <c r="BW723" s="374"/>
      <c r="BX723" s="374"/>
      <c r="BY723" s="374"/>
      <c r="BZ723" s="374"/>
      <c r="CA723" s="374"/>
      <c r="CB723" s="374"/>
      <c r="CC723" s="374"/>
      <c r="CD723" s="374"/>
      <c r="CE723" s="374"/>
      <c r="CF723" s="374"/>
      <c r="CG723" s="374"/>
      <c r="CH723" s="374"/>
      <c r="CI723" s="374"/>
      <c r="CJ723" s="374"/>
      <c r="CK723" s="374"/>
      <c r="CL723" s="374"/>
      <c r="CM723" s="374"/>
      <c r="CN723" s="374"/>
      <c r="CO723" s="374"/>
      <c r="CP723" s="374"/>
      <c r="CQ723" s="374"/>
      <c r="CR723" s="374"/>
      <c r="CS723" s="374"/>
      <c r="CT723" s="374"/>
      <c r="CU723" s="374"/>
      <c r="CV723" s="374"/>
      <c r="CW723" s="374"/>
      <c r="CX723" s="374"/>
      <c r="CY723" s="374"/>
      <c r="CZ723" s="374"/>
    </row>
    <row r="724" ht="25.15" customHeight="true" x14ac:dyDescent="0.2">
      <c r="C724" s="652"/>
      <c r="D724" s="652"/>
      <c r="E724" s="652"/>
      <c r="F724" s="652"/>
      <c r="G724" s="652"/>
      <c r="H724" s="652"/>
      <c r="I724" s="652"/>
      <c r="J724" s="652"/>
      <c r="K724" s="652"/>
      <c r="L724" s="652"/>
      <c r="M724" s="652"/>
      <c r="N724" s="652"/>
      <c r="O724" s="652"/>
      <c r="P724" s="652"/>
      <c r="Q724" s="652"/>
      <c r="BA724" s="374"/>
      <c r="BB724" s="450"/>
      <c r="BC724" s="374"/>
      <c r="BD724" s="374"/>
      <c r="BE724" s="374"/>
      <c r="BF724" s="374"/>
      <c r="BG724" s="374"/>
      <c r="BH724" s="374"/>
      <c r="BI724" s="374"/>
      <c r="BJ724" s="374"/>
      <c r="BK724" s="374"/>
      <c r="BL724" s="374"/>
      <c r="BM724" s="374"/>
      <c r="BN724" s="374"/>
      <c r="BO724" s="374"/>
      <c r="BP724" s="374"/>
      <c r="BQ724" s="374"/>
      <c r="BR724" s="374"/>
      <c r="BS724" s="374"/>
      <c r="BT724" s="374"/>
      <c r="BU724" s="374"/>
      <c r="BV724" s="374"/>
      <c r="BW724" s="374"/>
      <c r="BX724" s="374"/>
      <c r="BY724" s="374"/>
      <c r="BZ724" s="374"/>
      <c r="CA724" s="374"/>
      <c r="CB724" s="374"/>
      <c r="CC724" s="374"/>
      <c r="CD724" s="374"/>
      <c r="CE724" s="374"/>
      <c r="CF724" s="374"/>
      <c r="CG724" s="374"/>
      <c r="CH724" s="374"/>
      <c r="CI724" s="374"/>
      <c r="CJ724" s="374"/>
      <c r="CK724" s="374"/>
      <c r="CL724" s="374"/>
      <c r="CM724" s="374"/>
      <c r="CN724" s="374"/>
      <c r="CO724" s="374"/>
      <c r="CP724" s="374"/>
      <c r="CQ724" s="374"/>
      <c r="CR724" s="374"/>
      <c r="CS724" s="374"/>
      <c r="CT724" s="374"/>
      <c r="CU724" s="374"/>
      <c r="CV724" s="374"/>
      <c r="CW724" s="374"/>
      <c r="CX724" s="374"/>
      <c r="CY724" s="374"/>
      <c r="CZ724" s="374"/>
    </row>
    <row r="725" ht="25.15" customHeight="true" x14ac:dyDescent="0.2">
      <c r="C725" s="652"/>
      <c r="D725" s="652"/>
      <c r="E725" s="652"/>
      <c r="F725" s="652"/>
      <c r="G725" s="652"/>
      <c r="H725" s="652"/>
      <c r="I725" s="652"/>
      <c r="J725" s="652"/>
      <c r="K725" s="652"/>
      <c r="L725" s="652"/>
      <c r="M725" s="652"/>
      <c r="N725" s="652"/>
      <c r="O725" s="652"/>
      <c r="P725" s="652"/>
      <c r="Q725" s="652"/>
      <c r="BA725" s="374"/>
      <c r="BB725" s="450"/>
      <c r="BC725" s="374"/>
      <c r="BD725" s="374"/>
      <c r="BE725" s="374"/>
      <c r="BF725" s="374"/>
      <c r="BG725" s="374"/>
      <c r="BH725" s="374"/>
      <c r="BI725" s="374"/>
      <c r="BJ725" s="374"/>
      <c r="BK725" s="374"/>
      <c r="BL725" s="374"/>
      <c r="BM725" s="374"/>
      <c r="BN725" s="374"/>
      <c r="BO725" s="374"/>
      <c r="BP725" s="374"/>
      <c r="BQ725" s="374"/>
      <c r="BR725" s="374"/>
      <c r="BS725" s="374"/>
      <c r="BT725" s="374"/>
      <c r="BU725" s="374"/>
      <c r="BV725" s="374"/>
      <c r="BW725" s="374"/>
      <c r="BX725" s="374"/>
      <c r="BY725" s="374"/>
      <c r="BZ725" s="374"/>
      <c r="CA725" s="374"/>
      <c r="CB725" s="374"/>
      <c r="CC725" s="374"/>
      <c r="CD725" s="374"/>
      <c r="CE725" s="374"/>
      <c r="CF725" s="374"/>
      <c r="CG725" s="374"/>
      <c r="CH725" s="374"/>
      <c r="CI725" s="374"/>
      <c r="CJ725" s="374"/>
      <c r="CK725" s="374"/>
      <c r="CL725" s="374"/>
      <c r="CM725" s="374"/>
      <c r="CN725" s="374"/>
      <c r="CO725" s="374"/>
      <c r="CP725" s="374"/>
      <c r="CQ725" s="374"/>
      <c r="CR725" s="374"/>
      <c r="CS725" s="374"/>
      <c r="CT725" s="374"/>
      <c r="CU725" s="374"/>
      <c r="CV725" s="374"/>
      <c r="CW725" s="374"/>
      <c r="CX725" s="374"/>
      <c r="CY725" s="374"/>
      <c r="CZ725" s="374"/>
    </row>
    <row r="726" ht="25.15" customHeight="true" x14ac:dyDescent="0.2">
      <c r="C726" s="652"/>
      <c r="D726" s="652"/>
      <c r="E726" s="652"/>
      <c r="F726" s="652"/>
      <c r="G726" s="652"/>
      <c r="H726" s="652"/>
      <c r="I726" s="652"/>
      <c r="J726" s="652"/>
      <c r="K726" s="652"/>
      <c r="L726" s="652"/>
      <c r="M726" s="652"/>
      <c r="N726" s="652"/>
      <c r="O726" s="652"/>
      <c r="P726" s="652"/>
      <c r="Q726" s="652"/>
      <c r="BA726" s="374"/>
      <c r="BB726" s="450"/>
      <c r="BC726" s="374"/>
      <c r="BD726" s="374"/>
      <c r="BE726" s="374"/>
      <c r="BF726" s="374"/>
      <c r="BG726" s="374"/>
      <c r="BH726" s="374"/>
      <c r="BI726" s="374"/>
      <c r="BJ726" s="374"/>
      <c r="BK726" s="374"/>
      <c r="BL726" s="374"/>
      <c r="BM726" s="374"/>
      <c r="BN726" s="374"/>
      <c r="BO726" s="374"/>
      <c r="BP726" s="374"/>
      <c r="BQ726" s="374"/>
      <c r="BR726" s="374"/>
      <c r="BS726" s="374"/>
      <c r="BT726" s="374"/>
      <c r="BU726" s="374"/>
      <c r="BV726" s="374"/>
      <c r="BW726" s="374"/>
      <c r="BX726" s="374"/>
      <c r="BY726" s="374"/>
      <c r="BZ726" s="374"/>
      <c r="CA726" s="374"/>
      <c r="CB726" s="374"/>
      <c r="CC726" s="374"/>
      <c r="CD726" s="374"/>
      <c r="CE726" s="374"/>
      <c r="CF726" s="374"/>
      <c r="CG726" s="374"/>
      <c r="CH726" s="374"/>
      <c r="CI726" s="374"/>
      <c r="CJ726" s="374"/>
      <c r="CK726" s="374"/>
      <c r="CL726" s="374"/>
      <c r="CM726" s="374"/>
      <c r="CN726" s="374"/>
      <c r="CO726" s="374"/>
      <c r="CP726" s="374"/>
      <c r="CQ726" s="374"/>
      <c r="CR726" s="374"/>
      <c r="CS726" s="374"/>
      <c r="CT726" s="374"/>
      <c r="CU726" s="374"/>
      <c r="CV726" s="374"/>
      <c r="CW726" s="374"/>
      <c r="CX726" s="374"/>
      <c r="CY726" s="374"/>
      <c r="CZ726" s="374"/>
    </row>
    <row r="727" ht="25.15" customHeight="true" x14ac:dyDescent="0.2">
      <c r="C727" s="652"/>
      <c r="D727" s="652"/>
      <c r="E727" s="652"/>
      <c r="F727" s="652"/>
      <c r="G727" s="652"/>
      <c r="H727" s="652"/>
      <c r="I727" s="652"/>
      <c r="J727" s="652"/>
      <c r="K727" s="652"/>
      <c r="L727" s="652"/>
      <c r="M727" s="652"/>
      <c r="N727" s="652"/>
      <c r="O727" s="652"/>
      <c r="P727" s="652"/>
      <c r="Q727" s="652"/>
      <c r="BA727" s="374"/>
      <c r="BB727" s="450"/>
      <c r="BC727" s="374"/>
      <c r="BD727" s="374"/>
      <c r="BE727" s="374"/>
      <c r="BF727" s="374"/>
      <c r="BG727" s="374"/>
      <c r="BH727" s="374"/>
      <c r="BI727" s="374"/>
      <c r="BJ727" s="374"/>
      <c r="BK727" s="374"/>
      <c r="BL727" s="374"/>
      <c r="BM727" s="374"/>
      <c r="BN727" s="374"/>
      <c r="BO727" s="374"/>
      <c r="BP727" s="374"/>
      <c r="BQ727" s="374"/>
      <c r="BR727" s="374"/>
      <c r="BS727" s="374"/>
      <c r="BT727" s="374"/>
      <c r="BU727" s="374"/>
      <c r="BV727" s="374"/>
      <c r="BW727" s="374"/>
      <c r="BX727" s="374"/>
      <c r="BY727" s="374"/>
      <c r="BZ727" s="374"/>
      <c r="CA727" s="374"/>
      <c r="CB727" s="374"/>
      <c r="CC727" s="374"/>
      <c r="CD727" s="374"/>
      <c r="CE727" s="374"/>
      <c r="CF727" s="374"/>
      <c r="CG727" s="374"/>
      <c r="CH727" s="374"/>
      <c r="CI727" s="374"/>
      <c r="CJ727" s="374"/>
      <c r="CK727" s="374"/>
      <c r="CL727" s="374"/>
      <c r="CM727" s="374"/>
      <c r="CN727" s="374"/>
      <c r="CO727" s="374"/>
      <c r="CP727" s="374"/>
      <c r="CQ727" s="374"/>
      <c r="CR727" s="374"/>
      <c r="CS727" s="374"/>
      <c r="CT727" s="374"/>
      <c r="CU727" s="374"/>
      <c r="CV727" s="374"/>
      <c r="CW727" s="374"/>
      <c r="CX727" s="374"/>
      <c r="CY727" s="374"/>
      <c r="CZ727" s="374"/>
    </row>
    <row r="728" ht="25.15" customHeight="true" x14ac:dyDescent="0.2">
      <c r="C728" s="652"/>
      <c r="D728" s="652"/>
      <c r="E728" s="652"/>
      <c r="F728" s="652"/>
      <c r="G728" s="652"/>
      <c r="H728" s="652"/>
      <c r="I728" s="652"/>
      <c r="J728" s="652"/>
      <c r="K728" s="652"/>
      <c r="L728" s="652"/>
      <c r="M728" s="652"/>
      <c r="N728" s="652"/>
      <c r="O728" s="652"/>
      <c r="P728" s="652"/>
      <c r="Q728" s="652"/>
      <c r="BA728" s="374"/>
      <c r="BB728" s="450"/>
      <c r="BC728" s="374"/>
      <c r="BD728" s="374"/>
      <c r="BE728" s="374"/>
      <c r="BF728" s="374"/>
      <c r="BG728" s="374"/>
      <c r="BH728" s="374"/>
      <c r="BI728" s="374"/>
      <c r="BJ728" s="374"/>
      <c r="BK728" s="374"/>
      <c r="BL728" s="374"/>
      <c r="BM728" s="374"/>
      <c r="BN728" s="374"/>
      <c r="BO728" s="374"/>
      <c r="BP728" s="374"/>
      <c r="BQ728" s="374"/>
      <c r="BR728" s="374"/>
      <c r="BS728" s="374"/>
      <c r="BT728" s="374"/>
      <c r="BU728" s="374"/>
      <c r="BV728" s="374"/>
      <c r="BW728" s="374"/>
      <c r="BX728" s="374"/>
      <c r="BY728" s="374"/>
      <c r="BZ728" s="374"/>
      <c r="CA728" s="374"/>
      <c r="CB728" s="374"/>
      <c r="CC728" s="374"/>
      <c r="CD728" s="374"/>
      <c r="CE728" s="374"/>
      <c r="CF728" s="374"/>
      <c r="CG728" s="374"/>
      <c r="CH728" s="374"/>
      <c r="CI728" s="374"/>
      <c r="CJ728" s="374"/>
      <c r="CK728" s="374"/>
      <c r="CL728" s="374"/>
      <c r="CM728" s="374"/>
      <c r="CN728" s="374"/>
      <c r="CO728" s="374"/>
      <c r="CP728" s="374"/>
      <c r="CQ728" s="374"/>
      <c r="CR728" s="374"/>
      <c r="CS728" s="374"/>
      <c r="CT728" s="374"/>
      <c r="CU728" s="374"/>
      <c r="CV728" s="374"/>
      <c r="CW728" s="374"/>
      <c r="CX728" s="374"/>
      <c r="CY728" s="374"/>
      <c r="CZ728" s="374"/>
    </row>
    <row r="729" ht="25.15" customHeight="true" x14ac:dyDescent="0.2">
      <c r="C729" s="652"/>
      <c r="D729" s="652"/>
      <c r="E729" s="652"/>
      <c r="F729" s="652"/>
      <c r="G729" s="652"/>
      <c r="H729" s="652"/>
      <c r="I729" s="652"/>
      <c r="J729" s="652"/>
      <c r="K729" s="652"/>
      <c r="L729" s="652"/>
      <c r="M729" s="652"/>
      <c r="N729" s="652"/>
      <c r="O729" s="652"/>
      <c r="P729" s="652"/>
      <c r="Q729" s="652"/>
      <c r="BA729" s="374"/>
      <c r="BB729" s="450"/>
      <c r="BC729" s="374"/>
      <c r="BD729" s="374"/>
      <c r="BE729" s="374"/>
      <c r="BF729" s="374"/>
      <c r="BG729" s="374"/>
      <c r="BH729" s="374"/>
      <c r="BI729" s="374"/>
      <c r="BJ729" s="374"/>
      <c r="BK729" s="374"/>
      <c r="BL729" s="374"/>
      <c r="BM729" s="374"/>
      <c r="BN729" s="374"/>
      <c r="BO729" s="374"/>
      <c r="BP729" s="374"/>
      <c r="BQ729" s="374"/>
      <c r="BR729" s="374"/>
      <c r="BS729" s="374"/>
      <c r="BT729" s="374"/>
      <c r="BU729" s="374"/>
      <c r="BV729" s="374"/>
      <c r="BW729" s="374"/>
      <c r="BX729" s="374"/>
      <c r="BY729" s="374"/>
      <c r="BZ729" s="374"/>
      <c r="CA729" s="374"/>
      <c r="CB729" s="374"/>
      <c r="CC729" s="374"/>
      <c r="CD729" s="374"/>
      <c r="CE729" s="374"/>
      <c r="CF729" s="374"/>
      <c r="CG729" s="374"/>
      <c r="CH729" s="374"/>
      <c r="CI729" s="374"/>
      <c r="CJ729" s="374"/>
      <c r="CK729" s="374"/>
      <c r="CL729" s="374"/>
      <c r="CM729" s="374"/>
      <c r="CN729" s="374"/>
      <c r="CO729" s="374"/>
      <c r="CP729" s="374"/>
      <c r="CQ729" s="374"/>
      <c r="CR729" s="374"/>
      <c r="CS729" s="374"/>
      <c r="CT729" s="374"/>
      <c r="CU729" s="374"/>
      <c r="CV729" s="374"/>
      <c r="CW729" s="374"/>
      <c r="CX729" s="374"/>
      <c r="CY729" s="374"/>
      <c r="CZ729" s="374"/>
    </row>
    <row r="730" ht="25.15" customHeight="true" x14ac:dyDescent="0.2">
      <c r="C730" s="652"/>
      <c r="D730" s="652"/>
      <c r="E730" s="652"/>
      <c r="F730" s="652"/>
      <c r="G730" s="652"/>
      <c r="H730" s="652"/>
      <c r="I730" s="652"/>
      <c r="J730" s="652"/>
      <c r="K730" s="652"/>
      <c r="L730" s="652"/>
      <c r="M730" s="652"/>
      <c r="N730" s="652"/>
      <c r="O730" s="652"/>
      <c r="P730" s="652"/>
      <c r="Q730" s="652"/>
      <c r="BA730" s="374"/>
      <c r="BB730" s="450"/>
      <c r="BC730" s="374"/>
      <c r="BD730" s="374"/>
      <c r="BE730" s="374"/>
      <c r="BF730" s="374"/>
      <c r="BG730" s="374"/>
      <c r="BH730" s="374"/>
      <c r="BI730" s="374"/>
      <c r="BJ730" s="374"/>
      <c r="BK730" s="374"/>
      <c r="BL730" s="374"/>
      <c r="BM730" s="374"/>
      <c r="BN730" s="374"/>
      <c r="BO730" s="374"/>
      <c r="BP730" s="374"/>
      <c r="BQ730" s="374"/>
      <c r="BR730" s="374"/>
      <c r="BS730" s="374"/>
      <c r="BT730" s="374"/>
      <c r="BU730" s="374"/>
      <c r="BV730" s="374"/>
      <c r="BW730" s="374"/>
      <c r="BX730" s="374"/>
      <c r="BY730" s="374"/>
      <c r="BZ730" s="374"/>
      <c r="CA730" s="374"/>
      <c r="CB730" s="374"/>
      <c r="CC730" s="374"/>
      <c r="CD730" s="374"/>
      <c r="CE730" s="374"/>
      <c r="CF730" s="374"/>
      <c r="CG730" s="374"/>
      <c r="CH730" s="374"/>
      <c r="CI730" s="374"/>
      <c r="CJ730" s="374"/>
      <c r="CK730" s="374"/>
      <c r="CL730" s="374"/>
      <c r="CM730" s="374"/>
      <c r="CN730" s="374"/>
      <c r="CO730" s="374"/>
      <c r="CP730" s="374"/>
      <c r="CQ730" s="374"/>
      <c r="CR730" s="374"/>
      <c r="CS730" s="374"/>
      <c r="CT730" s="374"/>
      <c r="CU730" s="374"/>
      <c r="CV730" s="374"/>
      <c r="CW730" s="374"/>
      <c r="CX730" s="374"/>
      <c r="CY730" s="374"/>
      <c r="CZ730" s="374"/>
    </row>
    <row r="731" ht="25.15" customHeight="true" x14ac:dyDescent="0.2">
      <c r="C731" s="652"/>
      <c r="D731" s="652"/>
      <c r="E731" s="652"/>
      <c r="F731" s="652"/>
      <c r="G731" s="652"/>
      <c r="H731" s="652"/>
      <c r="I731" s="652"/>
      <c r="J731" s="652"/>
      <c r="K731" s="652"/>
      <c r="L731" s="652"/>
      <c r="M731" s="652"/>
      <c r="N731" s="652"/>
      <c r="O731" s="652"/>
      <c r="P731" s="652"/>
      <c r="Q731" s="652"/>
      <c r="BA731" s="374"/>
      <c r="BB731" s="450"/>
      <c r="BC731" s="374"/>
      <c r="BD731" s="374"/>
      <c r="BE731" s="374"/>
      <c r="BF731" s="374"/>
      <c r="BG731" s="374"/>
      <c r="BH731" s="374"/>
      <c r="BI731" s="374"/>
      <c r="BJ731" s="374"/>
      <c r="BK731" s="374"/>
      <c r="BL731" s="374"/>
      <c r="BM731" s="374"/>
      <c r="BN731" s="374"/>
      <c r="BO731" s="374"/>
      <c r="BP731" s="374"/>
      <c r="BQ731" s="374"/>
      <c r="BR731" s="374"/>
      <c r="BS731" s="374"/>
      <c r="BT731" s="374"/>
      <c r="BU731" s="374"/>
      <c r="BV731" s="374"/>
      <c r="BW731" s="374"/>
      <c r="BX731" s="374"/>
      <c r="BY731" s="374"/>
      <c r="BZ731" s="374"/>
      <c r="CA731" s="374"/>
      <c r="CB731" s="374"/>
      <c r="CC731" s="374"/>
      <c r="CD731" s="374"/>
      <c r="CE731" s="374"/>
      <c r="CF731" s="374"/>
      <c r="CG731" s="374"/>
      <c r="CH731" s="374"/>
      <c r="CI731" s="374"/>
      <c r="CJ731" s="374"/>
      <c r="CK731" s="374"/>
      <c r="CL731" s="374"/>
      <c r="CM731" s="374"/>
      <c r="CN731" s="374"/>
      <c r="CO731" s="374"/>
      <c r="CP731" s="374"/>
      <c r="CQ731" s="374"/>
      <c r="CR731" s="374"/>
      <c r="CS731" s="374"/>
      <c r="CT731" s="374"/>
      <c r="CU731" s="374"/>
      <c r="CV731" s="374"/>
      <c r="CW731" s="374"/>
      <c r="CX731" s="374"/>
      <c r="CY731" s="374"/>
      <c r="CZ731" s="374"/>
    </row>
    <row r="732" ht="25.15" customHeight="true" x14ac:dyDescent="0.2">
      <c r="C732" s="652"/>
      <c r="D732" s="652"/>
      <c r="E732" s="652"/>
      <c r="F732" s="652"/>
      <c r="G732" s="652"/>
      <c r="H732" s="652"/>
      <c r="I732" s="652"/>
      <c r="J732" s="652"/>
      <c r="K732" s="652"/>
      <c r="L732" s="652"/>
      <c r="M732" s="652"/>
      <c r="N732" s="652"/>
      <c r="O732" s="652"/>
      <c r="P732" s="652"/>
      <c r="Q732" s="652"/>
      <c r="BA732" s="374"/>
      <c r="BB732" s="450"/>
      <c r="BC732" s="374"/>
      <c r="BD732" s="374"/>
      <c r="BE732" s="374"/>
      <c r="BF732" s="374"/>
      <c r="BG732" s="374"/>
      <c r="BH732" s="374"/>
      <c r="BI732" s="374"/>
      <c r="BJ732" s="374"/>
      <c r="BK732" s="374"/>
      <c r="BL732" s="374"/>
      <c r="BM732" s="374"/>
      <c r="BN732" s="374"/>
      <c r="BO732" s="374"/>
      <c r="BP732" s="374"/>
      <c r="BQ732" s="374"/>
      <c r="BR732" s="374"/>
      <c r="BS732" s="374"/>
      <c r="BT732" s="374"/>
      <c r="BU732" s="374"/>
      <c r="BV732" s="374"/>
      <c r="BW732" s="374"/>
      <c r="BX732" s="374"/>
      <c r="BY732" s="374"/>
      <c r="BZ732" s="374"/>
      <c r="CA732" s="374"/>
      <c r="CB732" s="374"/>
      <c r="CC732" s="374"/>
      <c r="CD732" s="374"/>
      <c r="CE732" s="374"/>
      <c r="CF732" s="374"/>
      <c r="CG732" s="374"/>
      <c r="CH732" s="374"/>
      <c r="CI732" s="374"/>
      <c r="CJ732" s="374"/>
      <c r="CK732" s="374"/>
      <c r="CL732" s="374"/>
      <c r="CM732" s="374"/>
      <c r="CN732" s="374"/>
      <c r="CO732" s="374"/>
      <c r="CP732" s="374"/>
      <c r="CQ732" s="374"/>
      <c r="CR732" s="374"/>
      <c r="CS732" s="374"/>
      <c r="CT732" s="374"/>
      <c r="CU732" s="374"/>
      <c r="CV732" s="374"/>
      <c r="CW732" s="374"/>
      <c r="CX732" s="374"/>
      <c r="CY732" s="374"/>
      <c r="CZ732" s="374"/>
    </row>
    <row r="733" ht="25.15" customHeight="true" x14ac:dyDescent="0.2">
      <c r="C733" s="652"/>
      <c r="D733" s="652"/>
      <c r="E733" s="652"/>
      <c r="F733" s="652"/>
      <c r="G733" s="652"/>
      <c r="H733" s="652"/>
      <c r="I733" s="652"/>
      <c r="J733" s="652"/>
      <c r="K733" s="652"/>
      <c r="L733" s="652"/>
      <c r="M733" s="652"/>
      <c r="N733" s="652"/>
      <c r="O733" s="652"/>
      <c r="P733" s="652"/>
      <c r="Q733" s="652"/>
      <c r="BA733" s="374"/>
      <c r="BB733" s="450"/>
      <c r="BC733" s="374"/>
      <c r="BD733" s="374"/>
      <c r="BE733" s="374"/>
      <c r="BF733" s="374"/>
      <c r="BG733" s="374"/>
      <c r="BH733" s="374"/>
      <c r="BI733" s="374"/>
      <c r="BJ733" s="374"/>
      <c r="BK733" s="374"/>
      <c r="BL733" s="374"/>
      <c r="BM733" s="374"/>
      <c r="BN733" s="374"/>
      <c r="BO733" s="374"/>
      <c r="BP733" s="374"/>
      <c r="BQ733" s="374"/>
      <c r="BR733" s="374"/>
      <c r="BS733" s="374"/>
      <c r="BT733" s="374"/>
      <c r="BU733" s="374"/>
      <c r="BV733" s="374"/>
      <c r="BW733" s="374"/>
      <c r="BX733" s="374"/>
      <c r="BY733" s="374"/>
      <c r="BZ733" s="374"/>
      <c r="CA733" s="374"/>
      <c r="CB733" s="374"/>
      <c r="CC733" s="374"/>
      <c r="CD733" s="374"/>
      <c r="CE733" s="374"/>
      <c r="CF733" s="374"/>
      <c r="CG733" s="374"/>
      <c r="CH733" s="374"/>
      <c r="CI733" s="374"/>
      <c r="CJ733" s="374"/>
      <c r="CK733" s="374"/>
      <c r="CL733" s="374"/>
      <c r="CM733" s="374"/>
      <c r="CN733" s="374"/>
      <c r="CO733" s="374"/>
      <c r="CP733" s="374"/>
      <c r="CQ733" s="374"/>
      <c r="CR733" s="374"/>
      <c r="CS733" s="374"/>
      <c r="CT733" s="374"/>
      <c r="CU733" s="374"/>
      <c r="CV733" s="374"/>
      <c r="CW733" s="374"/>
      <c r="CX733" s="374"/>
      <c r="CY733" s="374"/>
      <c r="CZ733" s="374"/>
    </row>
    <row r="734" ht="25.15" customHeight="true" x14ac:dyDescent="0.2">
      <c r="C734" s="652"/>
      <c r="D734" s="652"/>
      <c r="E734" s="652"/>
      <c r="F734" s="652"/>
      <c r="G734" s="652"/>
      <c r="H734" s="652"/>
      <c r="I734" s="652"/>
      <c r="J734" s="652"/>
      <c r="K734" s="652"/>
      <c r="L734" s="652"/>
      <c r="M734" s="652"/>
      <c r="N734" s="652"/>
      <c r="O734" s="652"/>
      <c r="P734" s="652"/>
      <c r="Q734" s="652"/>
      <c r="BA734" s="374"/>
      <c r="BB734" s="450"/>
      <c r="BC734" s="374"/>
      <c r="BD734" s="374"/>
      <c r="BE734" s="374"/>
      <c r="BF734" s="374"/>
      <c r="BG734" s="374"/>
      <c r="BH734" s="374"/>
      <c r="BI734" s="374"/>
      <c r="BJ734" s="374"/>
      <c r="BK734" s="374"/>
      <c r="BL734" s="374"/>
      <c r="BM734" s="374"/>
      <c r="BN734" s="374"/>
      <c r="BO734" s="374"/>
      <c r="BP734" s="374"/>
      <c r="BQ734" s="374"/>
      <c r="BR734" s="374"/>
      <c r="BS734" s="374"/>
      <c r="BT734" s="374"/>
      <c r="BU734" s="374"/>
      <c r="BV734" s="374"/>
      <c r="BW734" s="374"/>
      <c r="BX734" s="374"/>
      <c r="BY734" s="374"/>
      <c r="BZ734" s="374"/>
      <c r="CA734" s="374"/>
      <c r="CB734" s="374"/>
      <c r="CC734" s="374"/>
      <c r="CD734" s="374"/>
      <c r="CE734" s="374"/>
      <c r="CF734" s="374"/>
      <c r="CG734" s="374"/>
      <c r="CH734" s="374"/>
      <c r="CI734" s="374"/>
      <c r="CJ734" s="374"/>
      <c r="CK734" s="374"/>
      <c r="CL734" s="374"/>
      <c r="CM734" s="374"/>
      <c r="CN734" s="374"/>
      <c r="CO734" s="374"/>
      <c r="CP734" s="374"/>
      <c r="CQ734" s="374"/>
      <c r="CR734" s="374"/>
      <c r="CS734" s="374"/>
      <c r="CT734" s="374"/>
      <c r="CU734" s="374"/>
      <c r="CV734" s="374"/>
      <c r="CW734" s="374"/>
      <c r="CX734" s="374"/>
      <c r="CY734" s="374"/>
      <c r="CZ734" s="374"/>
    </row>
    <row r="735" ht="25.15" customHeight="true" x14ac:dyDescent="0.2">
      <c r="C735" s="652"/>
      <c r="D735" s="652"/>
      <c r="E735" s="652"/>
      <c r="F735" s="652"/>
      <c r="G735" s="652"/>
      <c r="H735" s="652"/>
      <c r="I735" s="652"/>
      <c r="J735" s="652"/>
      <c r="K735" s="652"/>
      <c r="L735" s="652"/>
      <c r="M735" s="652"/>
      <c r="N735" s="652"/>
      <c r="O735" s="652"/>
      <c r="P735" s="652"/>
      <c r="Q735" s="652"/>
      <c r="BA735" s="374"/>
      <c r="BB735" s="450"/>
      <c r="BC735" s="374"/>
      <c r="BD735" s="374"/>
      <c r="BE735" s="374"/>
      <c r="BF735" s="374"/>
      <c r="BG735" s="374"/>
      <c r="BH735" s="374"/>
      <c r="BI735" s="374"/>
      <c r="BJ735" s="374"/>
      <c r="BK735" s="374"/>
      <c r="BL735" s="374"/>
      <c r="BM735" s="374"/>
      <c r="BN735" s="374"/>
      <c r="BO735" s="374"/>
      <c r="BP735" s="374"/>
      <c r="BQ735" s="374"/>
      <c r="BR735" s="374"/>
      <c r="BS735" s="374"/>
      <c r="BT735" s="374"/>
      <c r="BU735" s="374"/>
      <c r="BV735" s="374"/>
      <c r="BW735" s="374"/>
      <c r="BX735" s="374"/>
      <c r="BY735" s="374"/>
      <c r="BZ735" s="374"/>
      <c r="CA735" s="374"/>
      <c r="CB735" s="374"/>
      <c r="CC735" s="374"/>
      <c r="CD735" s="374"/>
      <c r="CE735" s="374"/>
      <c r="CF735" s="374"/>
      <c r="CG735" s="374"/>
      <c r="CH735" s="374"/>
      <c r="CI735" s="374"/>
      <c r="CJ735" s="374"/>
      <c r="CK735" s="374"/>
      <c r="CL735" s="374"/>
      <c r="CM735" s="374"/>
      <c r="CN735" s="374"/>
      <c r="CO735" s="374"/>
      <c r="CP735" s="374"/>
      <c r="CQ735" s="374"/>
      <c r="CR735" s="374"/>
      <c r="CS735" s="374"/>
      <c r="CT735" s="374"/>
      <c r="CU735" s="374"/>
      <c r="CV735" s="374"/>
      <c r="CW735" s="374"/>
      <c r="CX735" s="374"/>
      <c r="CY735" s="374"/>
      <c r="CZ735" s="374"/>
    </row>
    <row r="736" ht="25.15" customHeight="true" x14ac:dyDescent="0.2">
      <c r="C736" s="652"/>
      <c r="D736" s="652"/>
      <c r="E736" s="652"/>
      <c r="F736" s="652"/>
      <c r="G736" s="652"/>
      <c r="H736" s="652"/>
      <c r="I736" s="652"/>
      <c r="J736" s="652"/>
      <c r="K736" s="652"/>
      <c r="L736" s="652"/>
      <c r="M736" s="652"/>
      <c r="N736" s="652"/>
      <c r="O736" s="652"/>
      <c r="P736" s="652"/>
      <c r="Q736" s="652"/>
      <c r="BA736" s="374"/>
      <c r="BB736" s="450"/>
      <c r="BC736" s="374"/>
      <c r="BD736" s="374"/>
      <c r="BE736" s="374"/>
      <c r="BF736" s="374"/>
      <c r="BG736" s="374"/>
      <c r="BH736" s="374"/>
      <c r="BI736" s="374"/>
      <c r="BJ736" s="374"/>
      <c r="BK736" s="374"/>
      <c r="BL736" s="374"/>
      <c r="BM736" s="374"/>
      <c r="BN736" s="374"/>
      <c r="BO736" s="374"/>
      <c r="BP736" s="374"/>
      <c r="BQ736" s="374"/>
      <c r="BR736" s="374"/>
      <c r="BS736" s="374"/>
      <c r="BT736" s="374"/>
      <c r="BU736" s="374"/>
      <c r="BV736" s="374"/>
      <c r="BW736" s="374"/>
      <c r="BX736" s="374"/>
      <c r="BY736" s="374"/>
      <c r="BZ736" s="374"/>
      <c r="CA736" s="374"/>
      <c r="CB736" s="374"/>
      <c r="CC736" s="374"/>
      <c r="CD736" s="374"/>
      <c r="CE736" s="374"/>
      <c r="CF736" s="374"/>
      <c r="CG736" s="374"/>
      <c r="CH736" s="374"/>
      <c r="CI736" s="374"/>
      <c r="CJ736" s="374"/>
      <c r="CK736" s="374"/>
      <c r="CL736" s="374"/>
      <c r="CM736" s="374"/>
      <c r="CN736" s="374"/>
      <c r="CO736" s="374"/>
      <c r="CP736" s="374"/>
      <c r="CQ736" s="374"/>
      <c r="CR736" s="374"/>
      <c r="CS736" s="374"/>
      <c r="CT736" s="374"/>
      <c r="CU736" s="374"/>
      <c r="CV736" s="374"/>
      <c r="CW736" s="374"/>
      <c r="CX736" s="374"/>
      <c r="CY736" s="374"/>
      <c r="CZ736" s="374"/>
    </row>
    <row r="737" ht="25.15" customHeight="true" x14ac:dyDescent="0.2">
      <c r="C737" s="652"/>
      <c r="D737" s="652"/>
      <c r="E737" s="652"/>
      <c r="F737" s="652"/>
      <c r="G737" s="652"/>
      <c r="H737" s="652"/>
      <c r="I737" s="652"/>
      <c r="J737" s="652"/>
      <c r="K737" s="652"/>
      <c r="L737" s="652"/>
      <c r="M737" s="652"/>
      <c r="N737" s="652"/>
      <c r="O737" s="652"/>
      <c r="P737" s="652"/>
      <c r="Q737" s="652"/>
      <c r="BA737" s="374"/>
      <c r="BB737" s="450"/>
      <c r="BC737" s="374"/>
      <c r="BD737" s="374"/>
      <c r="BE737" s="374"/>
      <c r="BF737" s="374"/>
      <c r="BG737" s="374"/>
      <c r="BH737" s="374"/>
      <c r="BI737" s="374"/>
      <c r="BJ737" s="374"/>
      <c r="BK737" s="374"/>
      <c r="BL737" s="374"/>
      <c r="BM737" s="374"/>
      <c r="BN737" s="374"/>
      <c r="BO737" s="374"/>
      <c r="BP737" s="374"/>
      <c r="BQ737" s="374"/>
      <c r="BR737" s="374"/>
      <c r="BS737" s="374"/>
      <c r="BT737" s="374"/>
      <c r="BU737" s="374"/>
      <c r="BV737" s="374"/>
      <c r="BW737" s="374"/>
      <c r="BX737" s="374"/>
      <c r="BY737" s="374"/>
      <c r="BZ737" s="374"/>
      <c r="CA737" s="374"/>
      <c r="CB737" s="374"/>
      <c r="CC737" s="374"/>
      <c r="CD737" s="374"/>
      <c r="CE737" s="374"/>
      <c r="CF737" s="374"/>
      <c r="CG737" s="374"/>
      <c r="CH737" s="374"/>
      <c r="CI737" s="374"/>
      <c r="CJ737" s="374"/>
      <c r="CK737" s="374"/>
      <c r="CL737" s="374"/>
      <c r="CM737" s="374"/>
      <c r="CN737" s="374"/>
      <c r="CO737" s="374"/>
      <c r="CP737" s="374"/>
      <c r="CQ737" s="374"/>
      <c r="CR737" s="374"/>
      <c r="CS737" s="374"/>
      <c r="CT737" s="374"/>
      <c r="CU737" s="374"/>
      <c r="CV737" s="374"/>
      <c r="CW737" s="374"/>
      <c r="CX737" s="374"/>
      <c r="CY737" s="374"/>
      <c r="CZ737" s="374"/>
    </row>
    <row r="738" ht="25.15" customHeight="true" x14ac:dyDescent="0.2">
      <c r="C738" s="652"/>
      <c r="D738" s="652"/>
      <c r="E738" s="652"/>
      <c r="F738" s="652"/>
      <c r="G738" s="652"/>
      <c r="H738" s="652"/>
      <c r="I738" s="652"/>
      <c r="J738" s="652"/>
      <c r="K738" s="652"/>
      <c r="L738" s="652"/>
      <c r="M738" s="652"/>
      <c r="N738" s="652"/>
      <c r="O738" s="652"/>
      <c r="P738" s="652"/>
      <c r="Q738" s="652"/>
      <c r="BA738" s="374"/>
      <c r="BB738" s="450"/>
      <c r="BC738" s="374"/>
      <c r="BD738" s="374"/>
      <c r="BE738" s="374"/>
      <c r="BF738" s="374"/>
      <c r="BG738" s="374"/>
      <c r="BH738" s="374"/>
      <c r="BI738" s="374"/>
      <c r="BJ738" s="374"/>
      <c r="BK738" s="374"/>
      <c r="BL738" s="374"/>
      <c r="BM738" s="374"/>
      <c r="BN738" s="374"/>
      <c r="BO738" s="374"/>
      <c r="BP738" s="374"/>
      <c r="BQ738" s="374"/>
      <c r="BR738" s="374"/>
      <c r="BS738" s="374"/>
      <c r="BT738" s="374"/>
      <c r="BU738" s="374"/>
      <c r="BV738" s="374"/>
      <c r="BW738" s="374"/>
      <c r="BX738" s="374"/>
      <c r="BY738" s="374"/>
      <c r="BZ738" s="374"/>
      <c r="CA738" s="374"/>
      <c r="CB738" s="374"/>
      <c r="CC738" s="374"/>
      <c r="CD738" s="374"/>
      <c r="CE738" s="374"/>
      <c r="CF738" s="374"/>
      <c r="CG738" s="374"/>
      <c r="CH738" s="374"/>
      <c r="CI738" s="374"/>
      <c r="CJ738" s="374"/>
      <c r="CK738" s="374"/>
      <c r="CL738" s="374"/>
      <c r="CM738" s="374"/>
      <c r="CN738" s="374"/>
      <c r="CO738" s="374"/>
      <c r="CP738" s="374"/>
      <c r="CQ738" s="374"/>
      <c r="CR738" s="374"/>
      <c r="CS738" s="374"/>
      <c r="CT738" s="374"/>
      <c r="CU738" s="374"/>
      <c r="CV738" s="374"/>
      <c r="CW738" s="374"/>
      <c r="CX738" s="374"/>
      <c r="CY738" s="374"/>
      <c r="CZ738" s="374"/>
    </row>
    <row r="739" ht="25.15" customHeight="true" x14ac:dyDescent="0.2">
      <c r="C739" s="652"/>
      <c r="D739" s="652"/>
      <c r="E739" s="652"/>
      <c r="F739" s="652"/>
      <c r="G739" s="652"/>
      <c r="H739" s="652"/>
      <c r="I739" s="652"/>
      <c r="J739" s="652"/>
      <c r="K739" s="652"/>
      <c r="L739" s="652"/>
      <c r="M739" s="652"/>
      <c r="N739" s="652"/>
      <c r="O739" s="652"/>
      <c r="P739" s="652"/>
      <c r="Q739" s="652"/>
      <c r="BA739" s="374"/>
      <c r="BB739" s="450"/>
      <c r="BC739" s="374"/>
      <c r="BD739" s="374"/>
      <c r="BE739" s="374"/>
      <c r="BF739" s="374"/>
      <c r="BG739" s="374"/>
      <c r="BH739" s="374"/>
      <c r="BI739" s="374"/>
      <c r="BJ739" s="374"/>
      <c r="BK739" s="374"/>
      <c r="BL739" s="374"/>
      <c r="BM739" s="374"/>
      <c r="BN739" s="374"/>
      <c r="BO739" s="374"/>
      <c r="BP739" s="374"/>
      <c r="BQ739" s="374"/>
      <c r="BR739" s="374"/>
      <c r="BS739" s="374"/>
      <c r="BT739" s="374"/>
      <c r="BU739" s="374"/>
      <c r="BV739" s="374"/>
      <c r="BW739" s="374"/>
      <c r="BX739" s="374"/>
      <c r="BY739" s="374"/>
      <c r="BZ739" s="374"/>
      <c r="CA739" s="374"/>
      <c r="CB739" s="374"/>
      <c r="CC739" s="374"/>
      <c r="CD739" s="374"/>
      <c r="CE739" s="374"/>
      <c r="CF739" s="374"/>
      <c r="CG739" s="374"/>
      <c r="CH739" s="374"/>
      <c r="CI739" s="374"/>
      <c r="CJ739" s="374"/>
      <c r="CK739" s="374"/>
      <c r="CL739" s="374"/>
      <c r="CM739" s="374"/>
      <c r="CN739" s="374"/>
      <c r="CO739" s="374"/>
      <c r="CP739" s="374"/>
      <c r="CQ739" s="374"/>
      <c r="CR739" s="374"/>
      <c r="CS739" s="374"/>
      <c r="CT739" s="374"/>
      <c r="CU739" s="374"/>
      <c r="CV739" s="374"/>
      <c r="CW739" s="374"/>
      <c r="CX739" s="374"/>
      <c r="CY739" s="374"/>
      <c r="CZ739" s="374"/>
    </row>
    <row r="740" ht="25.15" customHeight="true" x14ac:dyDescent="0.2">
      <c r="C740" s="652"/>
      <c r="D740" s="652"/>
      <c r="E740" s="652"/>
      <c r="F740" s="652"/>
      <c r="G740" s="652"/>
      <c r="H740" s="652"/>
      <c r="I740" s="652"/>
      <c r="J740" s="652"/>
      <c r="K740" s="652"/>
      <c r="L740" s="652"/>
      <c r="M740" s="652"/>
      <c r="N740" s="652"/>
      <c r="O740" s="652"/>
      <c r="P740" s="652"/>
      <c r="Q740" s="652"/>
      <c r="BA740" s="374"/>
      <c r="BB740" s="450"/>
      <c r="BC740" s="374"/>
      <c r="BD740" s="374"/>
      <c r="BE740" s="374"/>
      <c r="BF740" s="374"/>
      <c r="BG740" s="374"/>
      <c r="BH740" s="374"/>
      <c r="BI740" s="374"/>
      <c r="BJ740" s="374"/>
      <c r="BK740" s="374"/>
      <c r="BL740" s="374"/>
      <c r="BM740" s="374"/>
      <c r="BN740" s="374"/>
      <c r="BO740" s="374"/>
      <c r="BP740" s="374"/>
      <c r="BQ740" s="374"/>
      <c r="BR740" s="374"/>
      <c r="BS740" s="374"/>
      <c r="BT740" s="374"/>
      <c r="BU740" s="374"/>
      <c r="BV740" s="374"/>
      <c r="BW740" s="374"/>
      <c r="BX740" s="374"/>
      <c r="BY740" s="374"/>
      <c r="BZ740" s="374"/>
      <c r="CA740" s="374"/>
      <c r="CB740" s="374"/>
      <c r="CC740" s="374"/>
      <c r="CD740" s="374"/>
      <c r="CE740" s="374"/>
      <c r="CF740" s="374"/>
      <c r="CG740" s="374"/>
      <c r="CH740" s="374"/>
      <c r="CI740" s="374"/>
      <c r="CJ740" s="374"/>
      <c r="CK740" s="374"/>
      <c r="CL740" s="374"/>
      <c r="CM740" s="374"/>
      <c r="CN740" s="374"/>
      <c r="CO740" s="374"/>
      <c r="CP740" s="374"/>
      <c r="CQ740" s="374"/>
      <c r="CR740" s="374"/>
      <c r="CS740" s="374"/>
      <c r="CT740" s="374"/>
      <c r="CU740" s="374"/>
      <c r="CV740" s="374"/>
      <c r="CW740" s="374"/>
      <c r="CX740" s="374"/>
      <c r="CY740" s="374"/>
      <c r="CZ740" s="374"/>
    </row>
    <row r="741" ht="25.15" customHeight="true" x14ac:dyDescent="0.2">
      <c r="C741" s="652"/>
      <c r="D741" s="652"/>
      <c r="E741" s="652"/>
      <c r="F741" s="652"/>
      <c r="G741" s="652"/>
      <c r="H741" s="652"/>
      <c r="I741" s="652"/>
      <c r="J741" s="652"/>
      <c r="K741" s="652"/>
      <c r="L741" s="652"/>
      <c r="M741" s="652"/>
      <c r="N741" s="652"/>
      <c r="O741" s="652"/>
      <c r="P741" s="652"/>
      <c r="Q741" s="652"/>
      <c r="BA741" s="374"/>
      <c r="BB741" s="450"/>
      <c r="BC741" s="374"/>
      <c r="BD741" s="374"/>
      <c r="BE741" s="374"/>
      <c r="BF741" s="374"/>
      <c r="BG741" s="374"/>
      <c r="BH741" s="374"/>
      <c r="BI741" s="374"/>
      <c r="BJ741" s="374"/>
      <c r="BK741" s="374"/>
      <c r="BL741" s="374"/>
      <c r="BM741" s="374"/>
      <c r="BN741" s="374"/>
      <c r="BO741" s="374"/>
      <c r="BP741" s="374"/>
      <c r="BQ741" s="374"/>
      <c r="BR741" s="374"/>
      <c r="BS741" s="374"/>
      <c r="BT741" s="374"/>
      <c r="BU741" s="374"/>
      <c r="BV741" s="374"/>
      <c r="BW741" s="374"/>
      <c r="BX741" s="374"/>
      <c r="BY741" s="374"/>
      <c r="BZ741" s="374"/>
      <c r="CA741" s="374"/>
      <c r="CB741" s="374"/>
      <c r="CC741" s="374"/>
      <c r="CD741" s="374"/>
      <c r="CE741" s="374"/>
      <c r="CF741" s="374"/>
      <c r="CG741" s="374"/>
      <c r="CH741" s="374"/>
      <c r="CI741" s="374"/>
      <c r="CJ741" s="374"/>
      <c r="CK741" s="374"/>
      <c r="CL741" s="374"/>
      <c r="CM741" s="374"/>
      <c r="CN741" s="374"/>
      <c r="CO741" s="374"/>
      <c r="CP741" s="374"/>
      <c r="CQ741" s="374"/>
      <c r="CR741" s="374"/>
      <c r="CS741" s="374"/>
      <c r="CT741" s="374"/>
      <c r="CU741" s="374"/>
      <c r="CV741" s="374"/>
      <c r="CW741" s="374"/>
      <c r="CX741" s="374"/>
      <c r="CY741" s="374"/>
      <c r="CZ741" s="374"/>
    </row>
    <row r="742" ht="25.15" customHeight="true" x14ac:dyDescent="0.2">
      <c r="C742" s="652"/>
      <c r="D742" s="652"/>
      <c r="E742" s="652"/>
      <c r="F742" s="652"/>
      <c r="G742" s="652"/>
      <c r="H742" s="652"/>
      <c r="I742" s="652"/>
      <c r="J742" s="652"/>
      <c r="K742" s="652"/>
      <c r="L742" s="652"/>
      <c r="M742" s="652"/>
      <c r="N742" s="652"/>
      <c r="O742" s="652"/>
      <c r="P742" s="652"/>
      <c r="Q742" s="652"/>
      <c r="BA742" s="374"/>
      <c r="BB742" s="450"/>
      <c r="BC742" s="374"/>
      <c r="BD742" s="374"/>
      <c r="BE742" s="374"/>
      <c r="BF742" s="374"/>
      <c r="BG742" s="374"/>
      <c r="BH742" s="374"/>
      <c r="BI742" s="374"/>
      <c r="BJ742" s="374"/>
      <c r="BK742" s="374"/>
      <c r="BL742" s="374"/>
      <c r="BM742" s="374"/>
      <c r="BN742" s="374"/>
      <c r="BO742" s="374"/>
      <c r="BP742" s="374"/>
      <c r="BQ742" s="374"/>
      <c r="BR742" s="374"/>
      <c r="BS742" s="374"/>
      <c r="BT742" s="374"/>
      <c r="BU742" s="374"/>
      <c r="BV742" s="374"/>
      <c r="BW742" s="374"/>
      <c r="BX742" s="374"/>
      <c r="BY742" s="374"/>
      <c r="BZ742" s="374"/>
      <c r="CA742" s="374"/>
      <c r="CB742" s="374"/>
      <c r="CC742" s="374"/>
      <c r="CD742" s="374"/>
      <c r="CE742" s="374"/>
      <c r="CF742" s="374"/>
      <c r="CG742" s="374"/>
      <c r="CH742" s="374"/>
      <c r="CI742" s="374"/>
      <c r="CJ742" s="374"/>
      <c r="CK742" s="374"/>
      <c r="CL742" s="374"/>
      <c r="CM742" s="374"/>
      <c r="CN742" s="374"/>
      <c r="CO742" s="374"/>
      <c r="CP742" s="374"/>
      <c r="CQ742" s="374"/>
      <c r="CR742" s="374"/>
      <c r="CS742" s="374"/>
      <c r="CT742" s="374"/>
      <c r="CU742" s="374"/>
      <c r="CV742" s="374"/>
      <c r="CW742" s="374"/>
      <c r="CX742" s="374"/>
      <c r="CY742" s="374"/>
      <c r="CZ742" s="374"/>
    </row>
    <row r="743" ht="25.15" customHeight="true" x14ac:dyDescent="0.2">
      <c r="C743" s="652"/>
      <c r="D743" s="652"/>
      <c r="E743" s="652"/>
      <c r="F743" s="652"/>
      <c r="G743" s="652"/>
      <c r="H743" s="652"/>
      <c r="I743" s="652"/>
      <c r="J743" s="652"/>
      <c r="K743" s="652"/>
      <c r="L743" s="652"/>
      <c r="M743" s="652"/>
      <c r="N743" s="652"/>
      <c r="O743" s="652"/>
      <c r="P743" s="652"/>
      <c r="Q743" s="652"/>
      <c r="BA743" s="374"/>
      <c r="BB743" s="450"/>
      <c r="BC743" s="374"/>
      <c r="BD743" s="374"/>
      <c r="BE743" s="374"/>
      <c r="BF743" s="374"/>
      <c r="BG743" s="374"/>
      <c r="BH743" s="374"/>
      <c r="BI743" s="374"/>
      <c r="BJ743" s="374"/>
      <c r="BK743" s="374"/>
      <c r="BL743" s="374"/>
      <c r="BM743" s="374"/>
      <c r="BN743" s="374"/>
      <c r="BO743" s="374"/>
      <c r="BP743" s="374"/>
      <c r="BQ743" s="374"/>
      <c r="BR743" s="374"/>
      <c r="BS743" s="374"/>
      <c r="BT743" s="374"/>
      <c r="BU743" s="374"/>
      <c r="BV743" s="374"/>
      <c r="BW743" s="374"/>
      <c r="BX743" s="374"/>
      <c r="BY743" s="374"/>
      <c r="BZ743" s="374"/>
      <c r="CA743" s="374"/>
      <c r="CB743" s="374"/>
      <c r="CC743" s="374"/>
      <c r="CD743" s="374"/>
      <c r="CE743" s="374"/>
      <c r="CF743" s="374"/>
      <c r="CG743" s="374"/>
      <c r="CH743" s="374"/>
      <c r="CI743" s="374"/>
      <c r="CJ743" s="374"/>
      <c r="CK743" s="374"/>
      <c r="CL743" s="374"/>
      <c r="CM743" s="374"/>
      <c r="CN743" s="374"/>
      <c r="CO743" s="374"/>
      <c r="CP743" s="374"/>
      <c r="CQ743" s="374"/>
      <c r="CR743" s="374"/>
      <c r="CS743" s="374"/>
      <c r="CT743" s="374"/>
      <c r="CU743" s="374"/>
      <c r="CV743" s="374"/>
      <c r="CW743" s="374"/>
      <c r="CX743" s="374"/>
      <c r="CY743" s="374"/>
      <c r="CZ743" s="374"/>
    </row>
    <row r="744" ht="25.15" customHeight="true" x14ac:dyDescent="0.2">
      <c r="C744" s="652"/>
      <c r="D744" s="652"/>
      <c r="E744" s="652"/>
      <c r="F744" s="652"/>
      <c r="G744" s="652"/>
      <c r="H744" s="652"/>
      <c r="I744" s="652"/>
      <c r="J744" s="652"/>
      <c r="K744" s="652"/>
      <c r="L744" s="652"/>
      <c r="M744" s="652"/>
      <c r="N744" s="652"/>
      <c r="O744" s="652"/>
      <c r="P744" s="652"/>
      <c r="Q744" s="652"/>
      <c r="BA744" s="374"/>
      <c r="BB744" s="450"/>
      <c r="BC744" s="374"/>
      <c r="BD744" s="374"/>
      <c r="BE744" s="374"/>
      <c r="BF744" s="374"/>
      <c r="BG744" s="374"/>
      <c r="BH744" s="374"/>
      <c r="BI744" s="374"/>
      <c r="BJ744" s="374"/>
      <c r="BK744" s="374"/>
      <c r="BL744" s="374"/>
      <c r="BM744" s="374"/>
      <c r="BN744" s="374"/>
      <c r="BO744" s="374"/>
      <c r="BP744" s="374"/>
      <c r="BQ744" s="374"/>
      <c r="BR744" s="374"/>
      <c r="BS744" s="374"/>
      <c r="BT744" s="374"/>
      <c r="BU744" s="374"/>
      <c r="BV744" s="374"/>
      <c r="BW744" s="374"/>
      <c r="BX744" s="374"/>
      <c r="BY744" s="374"/>
      <c r="BZ744" s="374"/>
      <c r="CA744" s="374"/>
      <c r="CB744" s="374"/>
      <c r="CC744" s="374"/>
      <c r="CD744" s="374"/>
      <c r="CE744" s="374"/>
      <c r="CF744" s="374"/>
      <c r="CG744" s="374"/>
      <c r="CH744" s="374"/>
      <c r="CI744" s="374"/>
      <c r="CJ744" s="374"/>
      <c r="CK744" s="374"/>
      <c r="CL744" s="374"/>
      <c r="CM744" s="374"/>
      <c r="CN744" s="374"/>
      <c r="CO744" s="374"/>
      <c r="CP744" s="374"/>
      <c r="CQ744" s="374"/>
      <c r="CR744" s="374"/>
      <c r="CS744" s="374"/>
      <c r="CT744" s="374"/>
      <c r="CU744" s="374"/>
      <c r="CV744" s="374"/>
      <c r="CW744" s="374"/>
      <c r="CX744" s="374"/>
      <c r="CY744" s="374"/>
      <c r="CZ744" s="374"/>
    </row>
    <row r="745" ht="25.15" customHeight="true" x14ac:dyDescent="0.2">
      <c r="C745" s="652"/>
      <c r="D745" s="652"/>
      <c r="E745" s="652"/>
      <c r="F745" s="652"/>
      <c r="G745" s="652"/>
      <c r="H745" s="652"/>
      <c r="I745" s="652"/>
      <c r="J745" s="652"/>
      <c r="K745" s="652"/>
      <c r="L745" s="652"/>
      <c r="M745" s="652"/>
      <c r="N745" s="652"/>
      <c r="O745" s="652"/>
      <c r="P745" s="652"/>
      <c r="Q745" s="652"/>
      <c r="BA745" s="374"/>
      <c r="BB745" s="450"/>
      <c r="BC745" s="374"/>
      <c r="BD745" s="374"/>
      <c r="BE745" s="374"/>
      <c r="BF745" s="374"/>
      <c r="BG745" s="374"/>
      <c r="BH745" s="374"/>
      <c r="BI745" s="374"/>
      <c r="BJ745" s="374"/>
      <c r="BK745" s="374"/>
      <c r="BL745" s="374"/>
      <c r="BM745" s="374"/>
      <c r="BN745" s="374"/>
      <c r="BO745" s="374"/>
      <c r="BP745" s="374"/>
      <c r="BQ745" s="374"/>
      <c r="BR745" s="374"/>
      <c r="BS745" s="374"/>
      <c r="BT745" s="374"/>
      <c r="BU745" s="374"/>
      <c r="BV745" s="374"/>
      <c r="BW745" s="374"/>
      <c r="BX745" s="374"/>
      <c r="BY745" s="374"/>
      <c r="BZ745" s="374"/>
      <c r="CA745" s="374"/>
      <c r="CB745" s="374"/>
      <c r="CC745" s="374"/>
      <c r="CD745" s="374"/>
      <c r="CE745" s="374"/>
      <c r="CF745" s="374"/>
      <c r="CG745" s="374"/>
      <c r="CH745" s="374"/>
      <c r="CI745" s="374"/>
      <c r="CJ745" s="374"/>
      <c r="CK745" s="374"/>
      <c r="CL745" s="374"/>
      <c r="CM745" s="374"/>
      <c r="CN745" s="374"/>
      <c r="CO745" s="374"/>
      <c r="CP745" s="374"/>
      <c r="CQ745" s="374"/>
      <c r="CR745" s="374"/>
      <c r="CS745" s="374"/>
      <c r="CT745" s="374"/>
      <c r="CU745" s="374"/>
      <c r="CV745" s="374"/>
      <c r="CW745" s="374"/>
      <c r="CX745" s="374"/>
      <c r="CY745" s="374"/>
      <c r="CZ745" s="374"/>
    </row>
    <row r="746" ht="25.15" customHeight="true" x14ac:dyDescent="0.2">
      <c r="C746" s="652"/>
      <c r="D746" s="652"/>
      <c r="E746" s="652"/>
      <c r="F746" s="652"/>
      <c r="G746" s="652"/>
      <c r="H746" s="652"/>
      <c r="I746" s="652"/>
      <c r="J746" s="652"/>
      <c r="K746" s="652"/>
      <c r="L746" s="652"/>
      <c r="M746" s="652"/>
      <c r="N746" s="652"/>
      <c r="O746" s="652"/>
      <c r="P746" s="652"/>
      <c r="Q746" s="652"/>
      <c r="BA746" s="374"/>
      <c r="BB746" s="450"/>
      <c r="BC746" s="374"/>
      <c r="BD746" s="374"/>
      <c r="BE746" s="374"/>
      <c r="BF746" s="374"/>
      <c r="BG746" s="374"/>
      <c r="BH746" s="374"/>
      <c r="BI746" s="374"/>
      <c r="BJ746" s="374"/>
      <c r="BK746" s="374"/>
      <c r="BL746" s="374"/>
      <c r="BM746" s="374"/>
      <c r="BN746" s="374"/>
      <c r="BO746" s="374"/>
      <c r="BP746" s="374"/>
      <c r="BQ746" s="374"/>
      <c r="BR746" s="374"/>
      <c r="BS746" s="374"/>
      <c r="BT746" s="374"/>
      <c r="BU746" s="374"/>
      <c r="BV746" s="374"/>
      <c r="BW746" s="374"/>
      <c r="BX746" s="374"/>
      <c r="BY746" s="374"/>
      <c r="BZ746" s="374"/>
      <c r="CA746" s="374"/>
      <c r="CB746" s="374"/>
      <c r="CC746" s="374"/>
      <c r="CD746" s="374"/>
      <c r="CE746" s="374"/>
      <c r="CF746" s="374"/>
      <c r="CG746" s="374"/>
      <c r="CH746" s="374"/>
      <c r="CI746" s="374"/>
      <c r="CJ746" s="374"/>
      <c r="CK746" s="374"/>
      <c r="CL746" s="374"/>
      <c r="CM746" s="374"/>
      <c r="CN746" s="374"/>
      <c r="CO746" s="374"/>
      <c r="CP746" s="374"/>
      <c r="CQ746" s="374"/>
      <c r="CR746" s="374"/>
      <c r="CS746" s="374"/>
      <c r="CT746" s="374"/>
      <c r="CU746" s="374"/>
      <c r="CV746" s="374"/>
      <c r="CW746" s="374"/>
      <c r="CX746" s="374"/>
      <c r="CY746" s="374"/>
      <c r="CZ746" s="374"/>
    </row>
    <row r="747" ht="25.15" customHeight="true" x14ac:dyDescent="0.2">
      <c r="C747" s="652"/>
      <c r="D747" s="652"/>
      <c r="E747" s="652"/>
      <c r="F747" s="652"/>
      <c r="G747" s="652"/>
      <c r="H747" s="652"/>
      <c r="I747" s="652"/>
      <c r="J747" s="652"/>
      <c r="K747" s="652"/>
      <c r="L747" s="652"/>
      <c r="M747" s="652"/>
      <c r="N747" s="652"/>
      <c r="O747" s="652"/>
      <c r="P747" s="652"/>
      <c r="Q747" s="652"/>
      <c r="BA747" s="374"/>
      <c r="BB747" s="450"/>
      <c r="BC747" s="374"/>
      <c r="BD747" s="374"/>
      <c r="BE747" s="374"/>
      <c r="BF747" s="374"/>
      <c r="BG747" s="374"/>
      <c r="BH747" s="374"/>
      <c r="BI747" s="374"/>
      <c r="BJ747" s="374"/>
      <c r="BK747" s="374"/>
      <c r="BL747" s="374"/>
      <c r="BM747" s="374"/>
      <c r="BN747" s="374"/>
      <c r="BO747" s="374"/>
      <c r="BP747" s="374"/>
      <c r="BQ747" s="374"/>
      <c r="BR747" s="374"/>
      <c r="BS747" s="374"/>
      <c r="BT747" s="374"/>
      <c r="BU747" s="374"/>
      <c r="BV747" s="374"/>
      <c r="BW747" s="374"/>
      <c r="BX747" s="374"/>
      <c r="BY747" s="374"/>
      <c r="BZ747" s="374"/>
      <c r="CA747" s="374"/>
      <c r="CB747" s="374"/>
      <c r="CC747" s="374"/>
      <c r="CD747" s="374"/>
      <c r="CE747" s="374"/>
      <c r="CF747" s="374"/>
      <c r="CG747" s="374"/>
      <c r="CH747" s="374"/>
      <c r="CI747" s="374"/>
      <c r="CJ747" s="374"/>
      <c r="CK747" s="374"/>
      <c r="CL747" s="374"/>
      <c r="CM747" s="374"/>
      <c r="CN747" s="374"/>
      <c r="CO747" s="374"/>
      <c r="CP747" s="374"/>
      <c r="CQ747" s="374"/>
      <c r="CR747" s="374"/>
      <c r="CS747" s="374"/>
      <c r="CT747" s="374"/>
      <c r="CU747" s="374"/>
      <c r="CV747" s="374"/>
      <c r="CW747" s="374"/>
      <c r="CX747" s="374"/>
      <c r="CY747" s="374"/>
      <c r="CZ747" s="374"/>
    </row>
    <row r="748" ht="25.15" customHeight="true" x14ac:dyDescent="0.2">
      <c r="C748" s="652"/>
      <c r="D748" s="652"/>
      <c r="E748" s="652"/>
      <c r="F748" s="652"/>
      <c r="G748" s="652"/>
      <c r="H748" s="652"/>
      <c r="I748" s="652"/>
      <c r="J748" s="652"/>
      <c r="K748" s="652"/>
      <c r="L748" s="652"/>
      <c r="M748" s="652"/>
      <c r="N748" s="652"/>
      <c r="O748" s="652"/>
      <c r="P748" s="652"/>
      <c r="Q748" s="652"/>
      <c r="BA748" s="374"/>
      <c r="BB748" s="450"/>
      <c r="BC748" s="374"/>
      <c r="BD748" s="374"/>
      <c r="BE748" s="374"/>
      <c r="BF748" s="374"/>
      <c r="BG748" s="374"/>
      <c r="BH748" s="374"/>
      <c r="BI748" s="374"/>
      <c r="BJ748" s="374"/>
      <c r="BK748" s="374"/>
      <c r="BL748" s="374"/>
      <c r="BM748" s="374"/>
      <c r="BN748" s="374"/>
      <c r="BO748" s="374"/>
      <c r="BP748" s="374"/>
      <c r="BQ748" s="374"/>
      <c r="BR748" s="374"/>
      <c r="BS748" s="374"/>
      <c r="BT748" s="374"/>
      <c r="BU748" s="374"/>
      <c r="BV748" s="374"/>
      <c r="BW748" s="374"/>
      <c r="BX748" s="374"/>
      <c r="BY748" s="374"/>
      <c r="BZ748" s="374"/>
      <c r="CA748" s="374"/>
      <c r="CB748" s="374"/>
      <c r="CC748" s="374"/>
      <c r="CD748" s="374"/>
      <c r="CE748" s="374"/>
      <c r="CF748" s="374"/>
      <c r="CG748" s="374"/>
      <c r="CH748" s="374"/>
      <c r="CI748" s="374"/>
      <c r="CJ748" s="374"/>
      <c r="CK748" s="374"/>
      <c r="CL748" s="374"/>
      <c r="CM748" s="374"/>
      <c r="CN748" s="374"/>
      <c r="CO748" s="374"/>
      <c r="CP748" s="374"/>
      <c r="CQ748" s="374"/>
      <c r="CR748" s="374"/>
      <c r="CS748" s="374"/>
      <c r="CT748" s="374"/>
      <c r="CU748" s="374"/>
      <c r="CV748" s="374"/>
      <c r="CW748" s="374"/>
      <c r="CX748" s="374"/>
      <c r="CY748" s="374"/>
      <c r="CZ748" s="374"/>
    </row>
    <row r="749" ht="25.15" customHeight="true" x14ac:dyDescent="0.2">
      <c r="C749" s="652"/>
      <c r="D749" s="652"/>
      <c r="E749" s="652"/>
      <c r="F749" s="652"/>
      <c r="G749" s="652"/>
      <c r="H749" s="652"/>
      <c r="I749" s="652"/>
      <c r="J749" s="652"/>
      <c r="K749" s="652"/>
      <c r="L749" s="652"/>
      <c r="M749" s="652"/>
      <c r="N749" s="652"/>
      <c r="O749" s="652"/>
      <c r="P749" s="652"/>
      <c r="Q749" s="652"/>
      <c r="BA749" s="374"/>
      <c r="BB749" s="450"/>
      <c r="BC749" s="374"/>
      <c r="BD749" s="374"/>
      <c r="BE749" s="374"/>
      <c r="BF749" s="374"/>
      <c r="BG749" s="374"/>
      <c r="BH749" s="374"/>
      <c r="BI749" s="374"/>
      <c r="BJ749" s="374"/>
      <c r="BK749" s="374"/>
      <c r="BL749" s="374"/>
      <c r="BM749" s="374"/>
      <c r="BN749" s="374"/>
      <c r="BO749" s="374"/>
      <c r="BP749" s="374"/>
      <c r="BQ749" s="374"/>
      <c r="BR749" s="374"/>
      <c r="BS749" s="374"/>
      <c r="BT749" s="374"/>
      <c r="BU749" s="374"/>
      <c r="BV749" s="374"/>
      <c r="BW749" s="374"/>
      <c r="BX749" s="374"/>
      <c r="BY749" s="374"/>
      <c r="BZ749" s="374"/>
      <c r="CA749" s="374"/>
      <c r="CB749" s="374"/>
      <c r="CC749" s="374"/>
      <c r="CD749" s="374"/>
      <c r="CE749" s="374"/>
      <c r="CF749" s="374"/>
      <c r="CG749" s="374"/>
      <c r="CH749" s="374"/>
      <c r="CI749" s="374"/>
      <c r="CJ749" s="374"/>
      <c r="CK749" s="374"/>
      <c r="CL749" s="374"/>
      <c r="CM749" s="374"/>
      <c r="CN749" s="374"/>
      <c r="CO749" s="374"/>
      <c r="CP749" s="374"/>
      <c r="CQ749" s="374"/>
      <c r="CR749" s="374"/>
      <c r="CS749" s="374"/>
      <c r="CT749" s="374"/>
      <c r="CU749" s="374"/>
      <c r="CV749" s="374"/>
      <c r="CW749" s="374"/>
      <c r="CX749" s="374"/>
      <c r="CY749" s="374"/>
      <c r="CZ749" s="374"/>
    </row>
    <row r="750" ht="25.15" customHeight="true" x14ac:dyDescent="0.2">
      <c r="C750" s="652"/>
      <c r="D750" s="652"/>
      <c r="E750" s="652"/>
      <c r="F750" s="652"/>
      <c r="G750" s="652"/>
      <c r="H750" s="652"/>
      <c r="I750" s="652"/>
      <c r="J750" s="652"/>
      <c r="K750" s="652"/>
      <c r="L750" s="652"/>
      <c r="M750" s="652"/>
      <c r="N750" s="652"/>
      <c r="O750" s="652"/>
      <c r="P750" s="652"/>
      <c r="Q750" s="652"/>
      <c r="BA750" s="374"/>
      <c r="BB750" s="450"/>
      <c r="BC750" s="374"/>
      <c r="BD750" s="374"/>
      <c r="BE750" s="374"/>
      <c r="BF750" s="374"/>
      <c r="BG750" s="374"/>
      <c r="BH750" s="374"/>
      <c r="BI750" s="374"/>
      <c r="BJ750" s="374"/>
      <c r="BK750" s="374"/>
      <c r="BL750" s="374"/>
      <c r="BM750" s="374"/>
      <c r="BN750" s="374"/>
      <c r="BO750" s="374"/>
      <c r="BP750" s="374"/>
      <c r="BQ750" s="374"/>
      <c r="BR750" s="374"/>
      <c r="BS750" s="374"/>
      <c r="BT750" s="374"/>
      <c r="BU750" s="374"/>
      <c r="BV750" s="374"/>
      <c r="BW750" s="374"/>
      <c r="BX750" s="374"/>
      <c r="BY750" s="374"/>
      <c r="BZ750" s="374"/>
      <c r="CA750" s="374"/>
      <c r="CB750" s="374"/>
      <c r="CC750" s="374"/>
      <c r="CD750" s="374"/>
      <c r="CE750" s="374"/>
      <c r="CF750" s="374"/>
      <c r="CG750" s="374"/>
      <c r="CH750" s="374"/>
      <c r="CI750" s="374"/>
      <c r="CJ750" s="374"/>
      <c r="CK750" s="374"/>
      <c r="CL750" s="374"/>
      <c r="CM750" s="374"/>
      <c r="CN750" s="374"/>
      <c r="CO750" s="374"/>
      <c r="CP750" s="374"/>
      <c r="CQ750" s="374"/>
      <c r="CR750" s="374"/>
      <c r="CS750" s="374"/>
      <c r="CT750" s="374"/>
      <c r="CU750" s="374"/>
      <c r="CV750" s="374"/>
      <c r="CW750" s="374"/>
      <c r="CX750" s="374"/>
      <c r="CY750" s="374"/>
      <c r="CZ750" s="374"/>
    </row>
    <row r="751" ht="25.15" customHeight="true" x14ac:dyDescent="0.2">
      <c r="C751" s="652"/>
      <c r="D751" s="652"/>
      <c r="E751" s="652"/>
      <c r="F751" s="652"/>
      <c r="G751" s="652"/>
      <c r="H751" s="652"/>
      <c r="I751" s="652"/>
      <c r="J751" s="652"/>
      <c r="K751" s="652"/>
      <c r="L751" s="652"/>
      <c r="M751" s="652"/>
      <c r="N751" s="652"/>
      <c r="O751" s="652"/>
      <c r="P751" s="652"/>
      <c r="Q751" s="652"/>
      <c r="BA751" s="374"/>
      <c r="BB751" s="450"/>
      <c r="BC751" s="374"/>
      <c r="BD751" s="374"/>
      <c r="BE751" s="374"/>
      <c r="BF751" s="374"/>
      <c r="BG751" s="374"/>
      <c r="BH751" s="374"/>
      <c r="BI751" s="374"/>
      <c r="BJ751" s="374"/>
      <c r="BK751" s="374"/>
      <c r="BL751" s="374"/>
      <c r="BM751" s="374"/>
      <c r="BN751" s="374"/>
      <c r="BO751" s="374"/>
      <c r="BP751" s="374"/>
      <c r="BQ751" s="374"/>
      <c r="BR751" s="374"/>
      <c r="BS751" s="374"/>
      <c r="BT751" s="374"/>
      <c r="BU751" s="374"/>
      <c r="BV751" s="374"/>
      <c r="BW751" s="374"/>
      <c r="BX751" s="374"/>
      <c r="BY751" s="374"/>
      <c r="BZ751" s="374"/>
      <c r="CA751" s="374"/>
      <c r="CB751" s="374"/>
      <c r="CC751" s="374"/>
      <c r="CD751" s="374"/>
      <c r="CE751" s="374"/>
      <c r="CF751" s="374"/>
      <c r="CG751" s="374"/>
      <c r="CH751" s="374"/>
      <c r="CI751" s="374"/>
      <c r="CJ751" s="374"/>
      <c r="CK751" s="374"/>
      <c r="CL751" s="374"/>
      <c r="CM751" s="374"/>
      <c r="CN751" s="374"/>
      <c r="CO751" s="374"/>
      <c r="CP751" s="374"/>
      <c r="CQ751" s="374"/>
      <c r="CR751" s="374"/>
      <c r="CS751" s="374"/>
      <c r="CT751" s="374"/>
      <c r="CU751" s="374"/>
      <c r="CV751" s="374"/>
      <c r="CW751" s="374"/>
      <c r="CX751" s="374"/>
      <c r="CY751" s="374"/>
      <c r="CZ751" s="374"/>
    </row>
    <row r="752" ht="25.15" customHeight="true" x14ac:dyDescent="0.2">
      <c r="C752" s="652"/>
      <c r="D752" s="652"/>
      <c r="E752" s="652"/>
      <c r="F752" s="652"/>
      <c r="G752" s="652"/>
      <c r="H752" s="652"/>
      <c r="I752" s="652"/>
      <c r="J752" s="652"/>
      <c r="K752" s="652"/>
      <c r="L752" s="652"/>
      <c r="M752" s="652"/>
      <c r="N752" s="652"/>
      <c r="O752" s="652"/>
      <c r="P752" s="652"/>
      <c r="Q752" s="652"/>
      <c r="BA752" s="374"/>
      <c r="BB752" s="450"/>
      <c r="BC752" s="374"/>
      <c r="BD752" s="374"/>
      <c r="BE752" s="374"/>
      <c r="BF752" s="374"/>
      <c r="BG752" s="374"/>
      <c r="BH752" s="374"/>
      <c r="BI752" s="374"/>
      <c r="BJ752" s="374"/>
      <c r="BK752" s="374"/>
      <c r="BL752" s="374"/>
      <c r="BM752" s="374"/>
      <c r="BN752" s="374"/>
      <c r="BO752" s="374"/>
      <c r="BP752" s="374"/>
      <c r="BQ752" s="374"/>
      <c r="BR752" s="374"/>
      <c r="BS752" s="374"/>
      <c r="BT752" s="374"/>
      <c r="BU752" s="374"/>
      <c r="BV752" s="374"/>
      <c r="BW752" s="374"/>
      <c r="BX752" s="374"/>
      <c r="BY752" s="374"/>
      <c r="BZ752" s="374"/>
      <c r="CA752" s="374"/>
      <c r="CB752" s="374"/>
      <c r="CC752" s="374"/>
      <c r="CD752" s="374"/>
      <c r="CE752" s="374"/>
      <c r="CF752" s="374"/>
      <c r="CG752" s="374"/>
      <c r="CH752" s="374"/>
      <c r="CI752" s="374"/>
      <c r="CJ752" s="374"/>
      <c r="CK752" s="374"/>
      <c r="CL752" s="374"/>
      <c r="CM752" s="374"/>
      <c r="CN752" s="374"/>
      <c r="CO752" s="374"/>
      <c r="CP752" s="374"/>
      <c r="CQ752" s="374"/>
      <c r="CR752" s="374"/>
      <c r="CS752" s="374"/>
      <c r="CT752" s="374"/>
      <c r="CU752" s="374"/>
      <c r="CV752" s="374"/>
      <c r="CW752" s="374"/>
      <c r="CX752" s="374"/>
      <c r="CY752" s="374"/>
      <c r="CZ752" s="374"/>
    </row>
    <row r="753" ht="25.15" customHeight="true" x14ac:dyDescent="0.2">
      <c r="C753" s="652"/>
      <c r="D753" s="652"/>
      <c r="E753" s="652"/>
      <c r="F753" s="652"/>
      <c r="G753" s="652"/>
      <c r="H753" s="652"/>
      <c r="I753" s="652"/>
      <c r="J753" s="652"/>
      <c r="K753" s="652"/>
      <c r="L753" s="652"/>
      <c r="M753" s="652"/>
      <c r="N753" s="652"/>
      <c r="O753" s="652"/>
      <c r="P753" s="652"/>
      <c r="Q753" s="652"/>
      <c r="BA753" s="374"/>
      <c r="BB753" s="450"/>
      <c r="BC753" s="374"/>
      <c r="BD753" s="374"/>
      <c r="BE753" s="374"/>
      <c r="BF753" s="374"/>
      <c r="BG753" s="374"/>
      <c r="BH753" s="374"/>
      <c r="BI753" s="374"/>
      <c r="BJ753" s="374"/>
      <c r="BK753" s="374"/>
      <c r="BL753" s="374"/>
      <c r="BM753" s="374"/>
      <c r="BN753" s="374"/>
      <c r="BO753" s="374"/>
      <c r="BP753" s="374"/>
      <c r="BQ753" s="374"/>
      <c r="BR753" s="374"/>
      <c r="BS753" s="374"/>
      <c r="BT753" s="374"/>
      <c r="BU753" s="374"/>
      <c r="BV753" s="374"/>
      <c r="BW753" s="374"/>
      <c r="BX753" s="374"/>
      <c r="BY753" s="374"/>
      <c r="BZ753" s="374"/>
      <c r="CA753" s="374"/>
      <c r="CB753" s="374"/>
      <c r="CC753" s="374"/>
      <c r="CD753" s="374"/>
      <c r="CE753" s="374"/>
      <c r="CF753" s="374"/>
      <c r="CG753" s="374"/>
      <c r="CH753" s="374"/>
      <c r="CI753" s="374"/>
      <c r="CJ753" s="374"/>
      <c r="CK753" s="374"/>
      <c r="CL753" s="374"/>
      <c r="CM753" s="374"/>
      <c r="CN753" s="374"/>
      <c r="CO753" s="374"/>
      <c r="CP753" s="374"/>
      <c r="CQ753" s="374"/>
      <c r="CR753" s="374"/>
      <c r="CS753" s="374"/>
      <c r="CT753" s="374"/>
      <c r="CU753" s="374"/>
      <c r="CV753" s="374"/>
      <c r="CW753" s="374"/>
      <c r="CX753" s="374"/>
      <c r="CY753" s="374"/>
      <c r="CZ753" s="374"/>
    </row>
    <row r="754" ht="25.15" customHeight="true" x14ac:dyDescent="0.2">
      <c r="C754" s="652"/>
      <c r="D754" s="652"/>
      <c r="E754" s="652"/>
      <c r="F754" s="652"/>
      <c r="G754" s="652"/>
      <c r="H754" s="652"/>
      <c r="I754" s="652"/>
      <c r="J754" s="652"/>
      <c r="K754" s="652"/>
      <c r="L754" s="652"/>
      <c r="M754" s="652"/>
      <c r="N754" s="652"/>
      <c r="O754" s="652"/>
      <c r="P754" s="652"/>
      <c r="Q754" s="652"/>
      <c r="BA754" s="374"/>
      <c r="BB754" s="450"/>
      <c r="BC754" s="374"/>
      <c r="BD754" s="374"/>
      <c r="BE754" s="374"/>
      <c r="BF754" s="374"/>
      <c r="BG754" s="374"/>
      <c r="BH754" s="374"/>
      <c r="BI754" s="374"/>
      <c r="BJ754" s="374"/>
      <c r="BK754" s="374"/>
      <c r="BL754" s="374"/>
      <c r="BM754" s="374"/>
      <c r="BN754" s="374"/>
      <c r="BO754" s="374"/>
      <c r="BP754" s="374"/>
      <c r="BQ754" s="374"/>
      <c r="BR754" s="374"/>
      <c r="BS754" s="374"/>
      <c r="BT754" s="374"/>
      <c r="BU754" s="374"/>
      <c r="BV754" s="374"/>
      <c r="BW754" s="374"/>
      <c r="BX754" s="374"/>
      <c r="BY754" s="374"/>
      <c r="BZ754" s="374"/>
      <c r="CA754" s="374"/>
      <c r="CB754" s="374"/>
      <c r="CC754" s="374"/>
      <c r="CD754" s="374"/>
      <c r="CE754" s="374"/>
      <c r="CF754" s="374"/>
      <c r="CG754" s="374"/>
      <c r="CH754" s="374"/>
      <c r="CI754" s="374"/>
      <c r="CJ754" s="374"/>
      <c r="CK754" s="374"/>
      <c r="CL754" s="374"/>
      <c r="CM754" s="374"/>
      <c r="CN754" s="374"/>
      <c r="CO754" s="374"/>
      <c r="CP754" s="374"/>
      <c r="CQ754" s="374"/>
      <c r="CR754" s="374"/>
      <c r="CS754" s="374"/>
      <c r="CT754" s="374"/>
      <c r="CU754" s="374"/>
      <c r="CV754" s="374"/>
      <c r="CW754" s="374"/>
      <c r="CX754" s="374"/>
      <c r="CY754" s="374"/>
      <c r="CZ754" s="374"/>
    </row>
    <row r="755" ht="25.15" customHeight="true" x14ac:dyDescent="0.2">
      <c r="C755" s="652"/>
      <c r="D755" s="652"/>
      <c r="E755" s="652"/>
      <c r="F755" s="652"/>
      <c r="G755" s="652"/>
      <c r="H755" s="652"/>
      <c r="I755" s="652"/>
      <c r="J755" s="652"/>
      <c r="K755" s="652"/>
      <c r="L755" s="652"/>
      <c r="M755" s="652"/>
      <c r="N755" s="652"/>
      <c r="O755" s="652"/>
      <c r="P755" s="652"/>
      <c r="Q755" s="652"/>
      <c r="BA755" s="374"/>
      <c r="BB755" s="450"/>
      <c r="BC755" s="374"/>
      <c r="BD755" s="374"/>
      <c r="BE755" s="374"/>
      <c r="BF755" s="374"/>
      <c r="BG755" s="374"/>
      <c r="BH755" s="374"/>
      <c r="BI755" s="374"/>
      <c r="BJ755" s="374"/>
      <c r="BK755" s="374"/>
      <c r="BL755" s="374"/>
      <c r="BM755" s="374"/>
      <c r="BN755" s="374"/>
      <c r="BO755" s="374"/>
      <c r="BP755" s="374"/>
      <c r="BQ755" s="374"/>
      <c r="BR755" s="374"/>
      <c r="BS755" s="374"/>
      <c r="BT755" s="374"/>
      <c r="BU755" s="374"/>
      <c r="BV755" s="374"/>
      <c r="BW755" s="374"/>
      <c r="BX755" s="374"/>
      <c r="BY755" s="374"/>
      <c r="BZ755" s="374"/>
      <c r="CA755" s="374"/>
      <c r="CB755" s="374"/>
      <c r="CC755" s="374"/>
      <c r="CD755" s="374"/>
      <c r="CE755" s="374"/>
      <c r="CF755" s="374"/>
      <c r="CG755" s="374"/>
      <c r="CH755" s="374"/>
      <c r="CI755" s="374"/>
      <c r="CJ755" s="374"/>
      <c r="CK755" s="374"/>
      <c r="CL755" s="374"/>
      <c r="CM755" s="374"/>
      <c r="CN755" s="374"/>
      <c r="CO755" s="374"/>
      <c r="CP755" s="374"/>
      <c r="CQ755" s="374"/>
      <c r="CR755" s="374"/>
      <c r="CS755" s="374"/>
      <c r="CT755" s="374"/>
      <c r="CU755" s="374"/>
      <c r="CV755" s="374"/>
      <c r="CW755" s="374"/>
      <c r="CX755" s="374"/>
      <c r="CY755" s="374"/>
      <c r="CZ755" s="374"/>
    </row>
    <row r="756" ht="25.15" customHeight="true" x14ac:dyDescent="0.2">
      <c r="C756" s="652"/>
      <c r="D756" s="652"/>
      <c r="E756" s="652"/>
      <c r="F756" s="652"/>
      <c r="G756" s="652"/>
      <c r="H756" s="652"/>
      <c r="I756" s="652"/>
      <c r="J756" s="652"/>
      <c r="K756" s="652"/>
      <c r="L756" s="652"/>
      <c r="M756" s="652"/>
      <c r="N756" s="652"/>
      <c r="O756" s="652"/>
      <c r="P756" s="652"/>
      <c r="Q756" s="652"/>
      <c r="BA756" s="374"/>
      <c r="BB756" s="450"/>
      <c r="BC756" s="374"/>
      <c r="BD756" s="374"/>
      <c r="BE756" s="374"/>
      <c r="BF756" s="374"/>
      <c r="BG756" s="374"/>
      <c r="BH756" s="374"/>
      <c r="BI756" s="374"/>
      <c r="BJ756" s="374"/>
      <c r="BK756" s="374"/>
      <c r="BL756" s="374"/>
      <c r="BM756" s="374"/>
      <c r="BN756" s="374"/>
      <c r="BO756" s="374"/>
      <c r="BP756" s="374"/>
      <c r="BQ756" s="374"/>
      <c r="BR756" s="374"/>
      <c r="BS756" s="374"/>
      <c r="BT756" s="374"/>
      <c r="BU756" s="374"/>
      <c r="BV756" s="374"/>
      <c r="BW756" s="374"/>
      <c r="BX756" s="374"/>
      <c r="BY756" s="374"/>
      <c r="BZ756" s="374"/>
      <c r="CA756" s="374"/>
      <c r="CB756" s="374"/>
      <c r="CC756" s="374"/>
      <c r="CD756" s="374"/>
      <c r="CE756" s="374"/>
      <c r="CF756" s="374"/>
      <c r="CG756" s="374"/>
      <c r="CH756" s="374"/>
      <c r="CI756" s="374"/>
      <c r="CJ756" s="374"/>
      <c r="CK756" s="374"/>
      <c r="CL756" s="374"/>
      <c r="CM756" s="374"/>
      <c r="CN756" s="374"/>
      <c r="CO756" s="374"/>
      <c r="CP756" s="374"/>
      <c r="CQ756" s="374"/>
      <c r="CR756" s="374"/>
      <c r="CS756" s="374"/>
      <c r="CT756" s="374"/>
      <c r="CU756" s="374"/>
      <c r="CV756" s="374"/>
      <c r="CW756" s="374"/>
      <c r="CX756" s="374"/>
      <c r="CY756" s="374"/>
      <c r="CZ756" s="374"/>
    </row>
    <row r="757" ht="25.15" customHeight="true" x14ac:dyDescent="0.2">
      <c r="C757" s="652"/>
      <c r="D757" s="652"/>
      <c r="E757" s="652"/>
      <c r="F757" s="652"/>
      <c r="G757" s="652"/>
      <c r="H757" s="652"/>
      <c r="I757" s="652"/>
      <c r="J757" s="652"/>
      <c r="K757" s="652"/>
      <c r="L757" s="652"/>
      <c r="M757" s="652"/>
      <c r="N757" s="652"/>
      <c r="O757" s="652"/>
      <c r="P757" s="652"/>
      <c r="Q757" s="652"/>
      <c r="BA757" s="374"/>
      <c r="BB757" s="450"/>
      <c r="BC757" s="374"/>
      <c r="BD757" s="374"/>
      <c r="BE757" s="374"/>
      <c r="BF757" s="374"/>
      <c r="BG757" s="374"/>
      <c r="BH757" s="374"/>
      <c r="BI757" s="374"/>
      <c r="BJ757" s="374"/>
      <c r="BK757" s="374"/>
      <c r="BL757" s="374"/>
      <c r="BM757" s="374"/>
      <c r="BN757" s="374"/>
      <c r="BO757" s="374"/>
      <c r="BP757" s="374"/>
      <c r="BQ757" s="374"/>
      <c r="BR757" s="374"/>
      <c r="BS757" s="374"/>
      <c r="BT757" s="374"/>
      <c r="BU757" s="374"/>
      <c r="BV757" s="374"/>
      <c r="BW757" s="374"/>
      <c r="BX757" s="374"/>
      <c r="BY757" s="374"/>
      <c r="BZ757" s="374"/>
      <c r="CA757" s="374"/>
      <c r="CB757" s="374"/>
      <c r="CC757" s="374"/>
      <c r="CD757" s="374"/>
      <c r="CE757" s="374"/>
      <c r="CF757" s="374"/>
      <c r="CG757" s="374"/>
      <c r="CH757" s="374"/>
      <c r="CI757" s="374"/>
      <c r="CJ757" s="374"/>
      <c r="CK757" s="374"/>
      <c r="CL757" s="374"/>
      <c r="CM757" s="374"/>
      <c r="CN757" s="374"/>
      <c r="CO757" s="374"/>
      <c r="CP757" s="374"/>
      <c r="CQ757" s="374"/>
      <c r="CR757" s="374"/>
      <c r="CS757" s="374"/>
      <c r="CT757" s="374"/>
      <c r="CU757" s="374"/>
      <c r="CV757" s="374"/>
      <c r="CW757" s="374"/>
      <c r="CX757" s="374"/>
      <c r="CY757" s="374"/>
      <c r="CZ757" s="374"/>
    </row>
    <row r="758" ht="25.15" customHeight="true" x14ac:dyDescent="0.2">
      <c r="C758" s="652"/>
      <c r="D758" s="652"/>
      <c r="E758" s="652"/>
      <c r="F758" s="652"/>
      <c r="G758" s="652"/>
      <c r="H758" s="652"/>
      <c r="I758" s="652"/>
      <c r="J758" s="652"/>
      <c r="K758" s="652"/>
      <c r="L758" s="652"/>
      <c r="M758" s="652"/>
      <c r="N758" s="652"/>
      <c r="O758" s="652"/>
      <c r="P758" s="652"/>
      <c r="Q758" s="652"/>
      <c r="BA758" s="374"/>
      <c r="BB758" s="450"/>
      <c r="BC758" s="374"/>
      <c r="BD758" s="374"/>
      <c r="BE758" s="374"/>
      <c r="BF758" s="374"/>
      <c r="BG758" s="374"/>
      <c r="BH758" s="374"/>
      <c r="BI758" s="374"/>
      <c r="BJ758" s="374"/>
      <c r="BK758" s="374"/>
      <c r="BL758" s="374"/>
      <c r="BM758" s="374"/>
      <c r="BN758" s="374"/>
      <c r="BO758" s="374"/>
      <c r="BP758" s="374"/>
      <c r="BQ758" s="374"/>
      <c r="BR758" s="374"/>
      <c r="BS758" s="374"/>
      <c r="BT758" s="374"/>
      <c r="BU758" s="374"/>
      <c r="BV758" s="374"/>
      <c r="BW758" s="374"/>
      <c r="BX758" s="374"/>
      <c r="BY758" s="374"/>
      <c r="BZ758" s="374"/>
      <c r="CA758" s="374"/>
      <c r="CB758" s="374"/>
      <c r="CC758" s="374"/>
      <c r="CD758" s="374"/>
      <c r="CE758" s="374"/>
      <c r="CF758" s="374"/>
      <c r="CG758" s="374"/>
      <c r="CH758" s="374"/>
      <c r="CI758" s="374"/>
      <c r="CJ758" s="374"/>
      <c r="CK758" s="374"/>
      <c r="CL758" s="374"/>
      <c r="CM758" s="374"/>
      <c r="CN758" s="374"/>
      <c r="CO758" s="374"/>
      <c r="CP758" s="374"/>
      <c r="CQ758" s="374"/>
      <c r="CR758" s="374"/>
      <c r="CS758" s="374"/>
      <c r="CT758" s="374"/>
      <c r="CU758" s="374"/>
      <c r="CV758" s="374"/>
      <c r="CW758" s="374"/>
      <c r="CX758" s="374"/>
      <c r="CY758" s="374"/>
      <c r="CZ758" s="374"/>
    </row>
    <row r="759" ht="25.15" customHeight="true" x14ac:dyDescent="0.2">
      <c r="C759" s="652"/>
      <c r="D759" s="652"/>
      <c r="E759" s="652"/>
      <c r="F759" s="652"/>
      <c r="G759" s="652"/>
      <c r="H759" s="652"/>
      <c r="I759" s="652"/>
      <c r="J759" s="652"/>
      <c r="K759" s="652"/>
      <c r="L759" s="652"/>
      <c r="M759" s="652"/>
      <c r="N759" s="652"/>
      <c r="O759" s="652"/>
      <c r="P759" s="652"/>
      <c r="Q759" s="652"/>
      <c r="BA759" s="374"/>
      <c r="BB759" s="450"/>
      <c r="BC759" s="374"/>
      <c r="BD759" s="374"/>
      <c r="BE759" s="374"/>
      <c r="BF759" s="374"/>
      <c r="BG759" s="374"/>
      <c r="BH759" s="374"/>
      <c r="BI759" s="374"/>
      <c r="BJ759" s="374"/>
      <c r="BK759" s="374"/>
      <c r="BL759" s="374"/>
      <c r="BM759" s="374"/>
      <c r="BN759" s="374"/>
      <c r="BO759" s="374"/>
      <c r="BP759" s="374"/>
      <c r="BQ759" s="374"/>
      <c r="BR759" s="374"/>
      <c r="BS759" s="374"/>
      <c r="BT759" s="374"/>
      <c r="BU759" s="374"/>
      <c r="BV759" s="374"/>
      <c r="BW759" s="374"/>
      <c r="BX759" s="374"/>
      <c r="BY759" s="374"/>
      <c r="BZ759" s="374"/>
      <c r="CA759" s="374"/>
      <c r="CB759" s="374"/>
      <c r="CC759" s="374"/>
      <c r="CD759" s="374"/>
      <c r="CE759" s="374"/>
      <c r="CF759" s="374"/>
      <c r="CG759" s="374"/>
      <c r="CH759" s="374"/>
      <c r="CI759" s="374"/>
      <c r="CJ759" s="374"/>
      <c r="CK759" s="374"/>
      <c r="CL759" s="374"/>
      <c r="CM759" s="374"/>
      <c r="CN759" s="374"/>
      <c r="CO759" s="374"/>
      <c r="CP759" s="374"/>
      <c r="CQ759" s="374"/>
      <c r="CR759" s="374"/>
      <c r="CS759" s="374"/>
      <c r="CT759" s="374"/>
      <c r="CU759" s="374"/>
      <c r="CV759" s="374"/>
      <c r="CW759" s="374"/>
      <c r="CX759" s="374"/>
      <c r="CY759" s="374"/>
      <c r="CZ759" s="374"/>
    </row>
    <row r="760" ht="25.15" customHeight="true" x14ac:dyDescent="0.2">
      <c r="C760" s="652"/>
      <c r="D760" s="652"/>
      <c r="E760" s="652"/>
      <c r="F760" s="652"/>
      <c r="G760" s="652"/>
      <c r="H760" s="652"/>
      <c r="I760" s="652"/>
      <c r="J760" s="652"/>
      <c r="K760" s="652"/>
      <c r="L760" s="652"/>
      <c r="M760" s="652"/>
      <c r="N760" s="652"/>
      <c r="O760" s="652"/>
      <c r="P760" s="652"/>
      <c r="Q760" s="652"/>
      <c r="BA760" s="374"/>
      <c r="BB760" s="450"/>
      <c r="BC760" s="374"/>
      <c r="BD760" s="374"/>
      <c r="BE760" s="374"/>
      <c r="BF760" s="374"/>
      <c r="BG760" s="374"/>
      <c r="BH760" s="374"/>
      <c r="BI760" s="374"/>
      <c r="BJ760" s="374"/>
      <c r="BK760" s="374"/>
      <c r="BL760" s="374"/>
      <c r="BM760" s="374"/>
      <c r="BN760" s="374"/>
      <c r="BO760" s="374"/>
      <c r="BP760" s="374"/>
      <c r="BQ760" s="374"/>
      <c r="BR760" s="374"/>
      <c r="BS760" s="374"/>
      <c r="BT760" s="374"/>
      <c r="BU760" s="374"/>
      <c r="BV760" s="374"/>
      <c r="BW760" s="374"/>
      <c r="BX760" s="374"/>
      <c r="BY760" s="374"/>
      <c r="BZ760" s="374"/>
      <c r="CA760" s="374"/>
      <c r="CB760" s="374"/>
      <c r="CC760" s="374"/>
      <c r="CD760" s="374"/>
      <c r="CE760" s="374"/>
      <c r="CF760" s="374"/>
      <c r="CG760" s="374"/>
      <c r="CH760" s="374"/>
      <c r="CI760" s="374"/>
      <c r="CJ760" s="374"/>
      <c r="CK760" s="374"/>
      <c r="CL760" s="374"/>
      <c r="CM760" s="374"/>
      <c r="CN760" s="374"/>
      <c r="CO760" s="374"/>
      <c r="CP760" s="374"/>
      <c r="CQ760" s="374"/>
      <c r="CR760" s="374"/>
      <c r="CS760" s="374"/>
      <c r="CT760" s="374"/>
      <c r="CU760" s="374"/>
      <c r="CV760" s="374"/>
      <c r="CW760" s="374"/>
      <c r="CX760" s="374"/>
      <c r="CY760" s="374"/>
      <c r="CZ760" s="374"/>
    </row>
    <row r="761" ht="25.15" customHeight="true" x14ac:dyDescent="0.2">
      <c r="C761" s="652"/>
      <c r="D761" s="652"/>
      <c r="E761" s="652"/>
      <c r="F761" s="652"/>
      <c r="G761" s="652"/>
      <c r="H761" s="652"/>
      <c r="I761" s="652"/>
      <c r="J761" s="652"/>
      <c r="K761" s="652"/>
      <c r="L761" s="652"/>
      <c r="M761" s="652"/>
      <c r="N761" s="652"/>
      <c r="O761" s="652"/>
      <c r="P761" s="652"/>
      <c r="Q761" s="652"/>
      <c r="BA761" s="374"/>
      <c r="BB761" s="450"/>
      <c r="BC761" s="374"/>
      <c r="BD761" s="374"/>
      <c r="BE761" s="374"/>
      <c r="BF761" s="374"/>
      <c r="BG761" s="374"/>
      <c r="BH761" s="374"/>
      <c r="BI761" s="374"/>
      <c r="BJ761" s="374"/>
      <c r="BK761" s="374"/>
      <c r="BL761" s="374"/>
      <c r="BM761" s="374"/>
      <c r="BN761" s="374"/>
      <c r="BO761" s="374"/>
      <c r="BP761" s="374"/>
      <c r="BQ761" s="374"/>
      <c r="BR761" s="374"/>
      <c r="BS761" s="374"/>
      <c r="BT761" s="374"/>
      <c r="BU761" s="374"/>
      <c r="BV761" s="374"/>
      <c r="BW761" s="374"/>
      <c r="BX761" s="374"/>
      <c r="BY761" s="374"/>
      <c r="BZ761" s="374"/>
      <c r="CA761" s="374"/>
      <c r="CB761" s="374"/>
      <c r="CC761" s="374"/>
      <c r="CD761" s="374"/>
      <c r="CE761" s="374"/>
      <c r="CF761" s="374"/>
      <c r="CG761" s="374"/>
      <c r="CH761" s="374"/>
      <c r="CI761" s="374"/>
      <c r="CJ761" s="374"/>
      <c r="CK761" s="374"/>
      <c r="CL761" s="374"/>
      <c r="CM761" s="374"/>
      <c r="CN761" s="374"/>
      <c r="CO761" s="374"/>
      <c r="CP761" s="374"/>
      <c r="CQ761" s="374"/>
      <c r="CR761" s="374"/>
      <c r="CS761" s="374"/>
      <c r="CT761" s="374"/>
      <c r="CU761" s="374"/>
      <c r="CV761" s="374"/>
      <c r="CW761" s="374"/>
      <c r="CX761" s="374"/>
      <c r="CY761" s="374"/>
      <c r="CZ761" s="374"/>
    </row>
    <row r="762" ht="25.15" customHeight="true" x14ac:dyDescent="0.2">
      <c r="C762" s="652"/>
      <c r="D762" s="652"/>
      <c r="E762" s="652"/>
      <c r="F762" s="652"/>
      <c r="G762" s="652"/>
      <c r="H762" s="652"/>
      <c r="I762" s="652"/>
      <c r="J762" s="652"/>
      <c r="K762" s="652"/>
      <c r="L762" s="652"/>
      <c r="M762" s="652"/>
      <c r="N762" s="652"/>
      <c r="O762" s="652"/>
      <c r="P762" s="652"/>
      <c r="Q762" s="652"/>
      <c r="BA762" s="374"/>
      <c r="BB762" s="450"/>
      <c r="BC762" s="374"/>
      <c r="BD762" s="374"/>
      <c r="BE762" s="374"/>
      <c r="BF762" s="374"/>
      <c r="BG762" s="374"/>
      <c r="BH762" s="374"/>
      <c r="BI762" s="374"/>
      <c r="BJ762" s="374"/>
      <c r="BK762" s="374"/>
      <c r="BL762" s="374"/>
      <c r="BM762" s="374"/>
      <c r="BN762" s="374"/>
      <c r="BO762" s="374"/>
      <c r="BP762" s="374"/>
      <c r="BQ762" s="374"/>
      <c r="BR762" s="374"/>
      <c r="BS762" s="374"/>
      <c r="BT762" s="374"/>
      <c r="BU762" s="374"/>
      <c r="BV762" s="374"/>
      <c r="BW762" s="374"/>
      <c r="BX762" s="374"/>
      <c r="BY762" s="374"/>
      <c r="BZ762" s="374"/>
      <c r="CA762" s="374"/>
      <c r="CB762" s="374"/>
      <c r="CC762" s="374"/>
      <c r="CD762" s="374"/>
      <c r="CE762" s="374"/>
      <c r="CF762" s="374"/>
      <c r="CG762" s="374"/>
      <c r="CH762" s="374"/>
      <c r="CI762" s="374"/>
      <c r="CJ762" s="374"/>
      <c r="CK762" s="374"/>
      <c r="CL762" s="374"/>
      <c r="CM762" s="374"/>
      <c r="CN762" s="374"/>
      <c r="CO762" s="374"/>
      <c r="CP762" s="374"/>
      <c r="CQ762" s="374"/>
      <c r="CR762" s="374"/>
      <c r="CS762" s="374"/>
      <c r="CT762" s="374"/>
      <c r="CU762" s="374"/>
      <c r="CV762" s="374"/>
      <c r="CW762" s="374"/>
      <c r="CX762" s="374"/>
      <c r="CY762" s="374"/>
      <c r="CZ762" s="374"/>
    </row>
    <row r="763" ht="25.15" customHeight="true" x14ac:dyDescent="0.2">
      <c r="C763" s="652"/>
      <c r="D763" s="652"/>
      <c r="E763" s="652"/>
      <c r="F763" s="652"/>
      <c r="G763" s="652"/>
      <c r="H763" s="652"/>
      <c r="I763" s="652"/>
      <c r="J763" s="652"/>
      <c r="K763" s="652"/>
      <c r="L763" s="652"/>
      <c r="M763" s="652"/>
      <c r="N763" s="652"/>
      <c r="O763" s="652"/>
      <c r="P763" s="652"/>
      <c r="Q763" s="652"/>
      <c r="BA763" s="374"/>
      <c r="BB763" s="450"/>
      <c r="BC763" s="374"/>
      <c r="BD763" s="374"/>
      <c r="BE763" s="374"/>
      <c r="BF763" s="374"/>
      <c r="BG763" s="374"/>
      <c r="BH763" s="374"/>
      <c r="BI763" s="374"/>
      <c r="BJ763" s="374"/>
      <c r="BK763" s="374"/>
      <c r="BL763" s="374"/>
      <c r="BM763" s="374"/>
      <c r="BN763" s="374"/>
      <c r="BO763" s="374"/>
      <c r="BP763" s="374"/>
      <c r="BQ763" s="374"/>
      <c r="BR763" s="374"/>
      <c r="BS763" s="374"/>
      <c r="BT763" s="374"/>
      <c r="BU763" s="374"/>
      <c r="BV763" s="374"/>
      <c r="BW763" s="374"/>
      <c r="BX763" s="374"/>
      <c r="BY763" s="374"/>
      <c r="BZ763" s="374"/>
      <c r="CA763" s="374"/>
      <c r="CB763" s="374"/>
      <c r="CC763" s="374"/>
      <c r="CD763" s="374"/>
      <c r="CE763" s="374"/>
      <c r="CF763" s="374"/>
      <c r="CG763" s="374"/>
      <c r="CH763" s="374"/>
      <c r="CI763" s="374"/>
      <c r="CJ763" s="374"/>
      <c r="CK763" s="374"/>
      <c r="CL763" s="374"/>
      <c r="CM763" s="374"/>
      <c r="CN763" s="374"/>
      <c r="CO763" s="374"/>
      <c r="CP763" s="374"/>
      <c r="CQ763" s="374"/>
      <c r="CR763" s="374"/>
      <c r="CS763" s="374"/>
      <c r="CT763" s="374"/>
      <c r="CU763" s="374"/>
      <c r="CV763" s="374"/>
      <c r="CW763" s="374"/>
      <c r="CX763" s="374"/>
      <c r="CY763" s="374"/>
      <c r="CZ763" s="374"/>
    </row>
    <row r="764" ht="25.15" customHeight="true" x14ac:dyDescent="0.2">
      <c r="C764" s="652"/>
      <c r="D764" s="652"/>
      <c r="E764" s="652"/>
      <c r="F764" s="652"/>
      <c r="G764" s="652"/>
      <c r="H764" s="652"/>
      <c r="I764" s="652"/>
      <c r="J764" s="652"/>
      <c r="K764" s="652"/>
      <c r="L764" s="652"/>
      <c r="M764" s="652"/>
      <c r="N764" s="652"/>
      <c r="O764" s="652"/>
      <c r="P764" s="652"/>
      <c r="Q764" s="652"/>
      <c r="BA764" s="374"/>
      <c r="BB764" s="450"/>
      <c r="BC764" s="374"/>
      <c r="BD764" s="374"/>
      <c r="BE764" s="374"/>
      <c r="BF764" s="374"/>
      <c r="BG764" s="374"/>
      <c r="BH764" s="374"/>
      <c r="BI764" s="374"/>
      <c r="BJ764" s="374"/>
      <c r="BK764" s="374"/>
      <c r="BL764" s="374"/>
      <c r="BM764" s="374"/>
      <c r="BN764" s="374"/>
      <c r="BO764" s="374"/>
      <c r="BP764" s="374"/>
      <c r="BQ764" s="374"/>
      <c r="BR764" s="374"/>
      <c r="BS764" s="374"/>
      <c r="BT764" s="374"/>
      <c r="BU764" s="374"/>
      <c r="BV764" s="374"/>
      <c r="BW764" s="374"/>
      <c r="BX764" s="374"/>
      <c r="BY764" s="374"/>
      <c r="BZ764" s="374"/>
      <c r="CA764" s="374"/>
      <c r="CB764" s="374"/>
      <c r="CC764" s="374"/>
      <c r="CD764" s="374"/>
      <c r="CE764" s="374"/>
      <c r="CF764" s="374"/>
      <c r="CG764" s="374"/>
      <c r="CH764" s="374"/>
      <c r="CI764" s="374"/>
      <c r="CJ764" s="374"/>
      <c r="CK764" s="374"/>
      <c r="CL764" s="374"/>
      <c r="CM764" s="374"/>
      <c r="CN764" s="374"/>
      <c r="CO764" s="374"/>
      <c r="CP764" s="374"/>
      <c r="CQ764" s="374"/>
      <c r="CR764" s="374"/>
      <c r="CS764" s="374"/>
      <c r="CT764" s="374"/>
      <c r="CU764" s="374"/>
      <c r="CV764" s="374"/>
      <c r="CW764" s="374"/>
      <c r="CX764" s="374"/>
      <c r="CY764" s="374"/>
      <c r="CZ764" s="374"/>
    </row>
    <row r="765" ht="25.15" customHeight="true" x14ac:dyDescent="0.2">
      <c r="C765" s="652"/>
      <c r="D765" s="652"/>
      <c r="E765" s="652"/>
      <c r="F765" s="652"/>
      <c r="G765" s="652"/>
      <c r="H765" s="652"/>
      <c r="I765" s="652"/>
      <c r="J765" s="652"/>
      <c r="K765" s="652"/>
      <c r="L765" s="652"/>
      <c r="M765" s="652"/>
      <c r="N765" s="652"/>
      <c r="O765" s="652"/>
      <c r="P765" s="652"/>
      <c r="Q765" s="652"/>
      <c r="BA765" s="374"/>
      <c r="BB765" s="450"/>
      <c r="BC765" s="374"/>
      <c r="BD765" s="374"/>
      <c r="BE765" s="374"/>
      <c r="BF765" s="374"/>
      <c r="BG765" s="374"/>
      <c r="BH765" s="374"/>
      <c r="BI765" s="374"/>
      <c r="BJ765" s="374"/>
      <c r="BK765" s="374"/>
      <c r="BL765" s="374"/>
      <c r="BM765" s="374"/>
      <c r="BN765" s="374"/>
      <c r="BO765" s="374"/>
      <c r="BP765" s="374"/>
      <c r="BQ765" s="374"/>
      <c r="BR765" s="374"/>
      <c r="BS765" s="374"/>
      <c r="BT765" s="374"/>
      <c r="BU765" s="374"/>
      <c r="BV765" s="374"/>
      <c r="BW765" s="374"/>
      <c r="BX765" s="374"/>
      <c r="BY765" s="374"/>
      <c r="BZ765" s="374"/>
      <c r="CA765" s="374"/>
      <c r="CB765" s="374"/>
      <c r="CC765" s="374"/>
      <c r="CD765" s="374"/>
      <c r="CE765" s="374"/>
      <c r="CF765" s="374"/>
      <c r="CG765" s="374"/>
      <c r="CH765" s="374"/>
      <c r="CI765" s="374"/>
      <c r="CJ765" s="374"/>
      <c r="CK765" s="374"/>
      <c r="CL765" s="374"/>
      <c r="CM765" s="374"/>
      <c r="CN765" s="374"/>
      <c r="CO765" s="374"/>
      <c r="CP765" s="374"/>
      <c r="CQ765" s="374"/>
      <c r="CR765" s="374"/>
      <c r="CS765" s="374"/>
      <c r="CT765" s="374"/>
      <c r="CU765" s="374"/>
      <c r="CV765" s="374"/>
      <c r="CW765" s="374"/>
      <c r="CX765" s="374"/>
      <c r="CY765" s="374"/>
      <c r="CZ765" s="374"/>
    </row>
    <row r="766" ht="25.15" customHeight="true" x14ac:dyDescent="0.2">
      <c r="C766" s="652"/>
      <c r="D766" s="652"/>
      <c r="E766" s="652"/>
      <c r="F766" s="652"/>
      <c r="G766" s="652"/>
      <c r="H766" s="652"/>
      <c r="I766" s="652"/>
      <c r="J766" s="652"/>
      <c r="K766" s="652"/>
      <c r="L766" s="652"/>
      <c r="M766" s="652"/>
      <c r="N766" s="652"/>
      <c r="O766" s="652"/>
      <c r="P766" s="652"/>
      <c r="Q766" s="652"/>
      <c r="BA766" s="374"/>
      <c r="BB766" s="450"/>
      <c r="BC766" s="374"/>
      <c r="BD766" s="374"/>
      <c r="BE766" s="374"/>
      <c r="BF766" s="374"/>
      <c r="BG766" s="374"/>
      <c r="BH766" s="374"/>
      <c r="BI766" s="374"/>
      <c r="BJ766" s="374"/>
      <c r="BK766" s="374"/>
      <c r="BL766" s="374"/>
      <c r="BM766" s="374"/>
      <c r="BN766" s="374"/>
      <c r="BO766" s="374"/>
      <c r="BP766" s="374"/>
      <c r="BQ766" s="374"/>
      <c r="BR766" s="374"/>
      <c r="BS766" s="374"/>
      <c r="BT766" s="374"/>
      <c r="BU766" s="374"/>
      <c r="BV766" s="374"/>
      <c r="BW766" s="374"/>
      <c r="BX766" s="374"/>
      <c r="BY766" s="374"/>
      <c r="BZ766" s="374"/>
      <c r="CA766" s="374"/>
      <c r="CB766" s="374"/>
      <c r="CC766" s="374"/>
      <c r="CD766" s="374"/>
      <c r="CE766" s="374"/>
      <c r="CF766" s="374"/>
      <c r="CG766" s="374"/>
      <c r="CH766" s="374"/>
      <c r="CI766" s="374"/>
      <c r="CJ766" s="374"/>
      <c r="CK766" s="374"/>
      <c r="CL766" s="374"/>
      <c r="CM766" s="374"/>
      <c r="CN766" s="374"/>
      <c r="CO766" s="374"/>
      <c r="CP766" s="374"/>
      <c r="CQ766" s="374"/>
      <c r="CR766" s="374"/>
      <c r="CS766" s="374"/>
      <c r="CT766" s="374"/>
      <c r="CU766" s="374"/>
      <c r="CV766" s="374"/>
      <c r="CW766" s="374"/>
      <c r="CX766" s="374"/>
      <c r="CY766" s="374"/>
      <c r="CZ766" s="374"/>
    </row>
    <row r="767" ht="25.15" customHeight="true" x14ac:dyDescent="0.2">
      <c r="C767" s="652"/>
      <c r="D767" s="652"/>
      <c r="E767" s="652"/>
      <c r="F767" s="652"/>
      <c r="G767" s="652"/>
      <c r="H767" s="652"/>
      <c r="I767" s="652"/>
      <c r="J767" s="652"/>
      <c r="K767" s="652"/>
      <c r="L767" s="652"/>
      <c r="M767" s="652"/>
      <c r="N767" s="652"/>
      <c r="O767" s="652"/>
      <c r="P767" s="652"/>
      <c r="Q767" s="652"/>
      <c r="BA767" s="374"/>
      <c r="BB767" s="450"/>
      <c r="BC767" s="374"/>
      <c r="BD767" s="374"/>
      <c r="BE767" s="374"/>
      <c r="BF767" s="374"/>
      <c r="BG767" s="374"/>
      <c r="BH767" s="374"/>
      <c r="BI767" s="374"/>
      <c r="BJ767" s="374"/>
      <c r="BK767" s="374"/>
      <c r="BL767" s="374"/>
      <c r="BM767" s="374"/>
      <c r="BN767" s="374"/>
      <c r="BO767" s="374"/>
      <c r="BP767" s="374"/>
      <c r="BQ767" s="374"/>
      <c r="BR767" s="374"/>
      <c r="BS767" s="374"/>
      <c r="BT767" s="374"/>
      <c r="BU767" s="374"/>
      <c r="BV767" s="374"/>
      <c r="BW767" s="374"/>
      <c r="BX767" s="374"/>
      <c r="BY767" s="374"/>
      <c r="BZ767" s="374"/>
      <c r="CA767" s="374"/>
      <c r="CB767" s="374"/>
      <c r="CC767" s="374"/>
      <c r="CD767" s="374"/>
      <c r="CE767" s="374"/>
      <c r="CF767" s="374"/>
      <c r="CG767" s="374"/>
      <c r="CH767" s="374"/>
      <c r="CI767" s="374"/>
      <c r="CJ767" s="374"/>
      <c r="CK767" s="374"/>
      <c r="CL767" s="374"/>
      <c r="CM767" s="374"/>
      <c r="CN767" s="374"/>
      <c r="CO767" s="374"/>
      <c r="CP767" s="374"/>
      <c r="CQ767" s="374"/>
      <c r="CR767" s="374"/>
      <c r="CS767" s="374"/>
      <c r="CT767" s="374"/>
      <c r="CU767" s="374"/>
      <c r="CV767" s="374"/>
      <c r="CW767" s="374"/>
      <c r="CX767" s="374"/>
      <c r="CY767" s="374"/>
      <c r="CZ767" s="374"/>
    </row>
    <row r="768" ht="25.15" customHeight="true" x14ac:dyDescent="0.2">
      <c r="C768" s="652"/>
      <c r="D768" s="652"/>
      <c r="E768" s="652"/>
      <c r="F768" s="652"/>
      <c r="G768" s="652"/>
      <c r="H768" s="652"/>
      <c r="I768" s="652"/>
      <c r="J768" s="652"/>
      <c r="K768" s="652"/>
      <c r="L768" s="652"/>
      <c r="M768" s="652"/>
      <c r="N768" s="652"/>
      <c r="O768" s="652"/>
      <c r="P768" s="652"/>
      <c r="Q768" s="652"/>
      <c r="BA768" s="372"/>
      <c r="BB768" s="451"/>
      <c r="BC768" s="372"/>
      <c r="BD768" s="372"/>
      <c r="BE768" s="372"/>
      <c r="BF768" s="372"/>
      <c r="BG768" s="372"/>
      <c r="BH768" s="372"/>
      <c r="BI768" s="372"/>
      <c r="BJ768" s="372"/>
      <c r="BK768" s="372"/>
      <c r="BL768" s="372"/>
      <c r="BM768" s="372"/>
      <c r="BN768" s="372"/>
      <c r="BO768" s="372"/>
      <c r="BP768" s="372"/>
      <c r="BQ768" s="372"/>
      <c r="BR768" s="372"/>
      <c r="BS768" s="372"/>
      <c r="BT768" s="372"/>
      <c r="BU768" s="372"/>
      <c r="BV768" s="372"/>
      <c r="BW768" s="372"/>
      <c r="BX768" s="372"/>
      <c r="BY768" s="372"/>
      <c r="BZ768" s="372"/>
      <c r="CA768" s="372"/>
      <c r="CB768" s="372"/>
      <c r="CC768" s="372"/>
      <c r="CD768" s="372"/>
      <c r="CE768" s="372"/>
      <c r="CF768" s="372"/>
      <c r="CG768" s="372"/>
      <c r="CH768" s="372"/>
      <c r="CI768" s="372"/>
      <c r="CJ768" s="372"/>
      <c r="CK768" s="372"/>
      <c r="CL768" s="372"/>
      <c r="CM768" s="372"/>
      <c r="CN768" s="372"/>
      <c r="CO768" s="372"/>
      <c r="CP768" s="372"/>
      <c r="CQ768" s="372"/>
      <c r="CR768" s="372"/>
      <c r="CS768" s="372"/>
      <c r="CT768" s="372"/>
      <c r="CU768" s="372"/>
      <c r="CV768" s="372"/>
      <c r="CW768" s="372"/>
      <c r="CX768" s="372"/>
      <c r="CY768" s="372"/>
      <c r="CZ768" s="372"/>
    </row>
    <row r="769" ht="25.15" customHeight="true" x14ac:dyDescent="0.2">
      <c r="C769" s="652"/>
      <c r="D769" s="652"/>
      <c r="E769" s="652"/>
      <c r="F769" s="652"/>
      <c r="G769" s="652"/>
      <c r="H769" s="652"/>
      <c r="I769" s="652"/>
      <c r="J769" s="652"/>
      <c r="K769" s="652"/>
      <c r="L769" s="652"/>
      <c r="M769" s="652"/>
      <c r="N769" s="652"/>
      <c r="O769" s="652"/>
      <c r="P769" s="652"/>
      <c r="Q769" s="652"/>
      <c r="BA769" s="372"/>
      <c r="BB769" s="451"/>
      <c r="BC769" s="372"/>
      <c r="BD769" s="372"/>
      <c r="BE769" s="372"/>
      <c r="BF769" s="372"/>
      <c r="BG769" s="372"/>
      <c r="BH769" s="372"/>
      <c r="BI769" s="372"/>
      <c r="BJ769" s="372"/>
      <c r="BK769" s="372"/>
      <c r="BL769" s="372"/>
      <c r="BM769" s="372"/>
      <c r="BN769" s="372"/>
      <c r="BO769" s="372"/>
      <c r="BP769" s="372"/>
      <c r="BQ769" s="372"/>
      <c r="BR769" s="372"/>
      <c r="BS769" s="372"/>
      <c r="BT769" s="372"/>
      <c r="BU769" s="372"/>
      <c r="BV769" s="372"/>
      <c r="BW769" s="372"/>
      <c r="BX769" s="372"/>
      <c r="BY769" s="372"/>
      <c r="BZ769" s="372"/>
      <c r="CA769" s="372"/>
      <c r="CB769" s="372"/>
      <c r="CC769" s="372"/>
      <c r="CD769" s="372"/>
      <c r="CE769" s="372"/>
      <c r="CF769" s="372"/>
      <c r="CG769" s="372"/>
      <c r="CH769" s="372"/>
      <c r="CI769" s="372"/>
      <c r="CJ769" s="372"/>
      <c r="CK769" s="372"/>
      <c r="CL769" s="372"/>
      <c r="CM769" s="372"/>
      <c r="CN769" s="372"/>
      <c r="CO769" s="372"/>
      <c r="CP769" s="372"/>
      <c r="CQ769" s="372"/>
      <c r="CR769" s="372"/>
      <c r="CS769" s="372"/>
      <c r="CT769" s="372"/>
      <c r="CU769" s="372"/>
      <c r="CV769" s="372"/>
      <c r="CW769" s="372"/>
      <c r="CX769" s="372"/>
      <c r="CY769" s="372"/>
      <c r="CZ769" s="372"/>
    </row>
    <row r="770" ht="25.15" customHeight="true" x14ac:dyDescent="0.2">
      <c r="C770" s="652"/>
      <c r="D770" s="652"/>
      <c r="E770" s="652"/>
      <c r="F770" s="652"/>
      <c r="G770" s="652"/>
      <c r="H770" s="652"/>
      <c r="I770" s="652"/>
      <c r="J770" s="652"/>
      <c r="K770" s="652"/>
      <c r="L770" s="652"/>
      <c r="M770" s="652"/>
      <c r="N770" s="652"/>
      <c r="O770" s="652"/>
      <c r="P770" s="652"/>
      <c r="Q770" s="652"/>
      <c r="BA770" s="372"/>
      <c r="BB770" s="451"/>
      <c r="BC770" s="372"/>
      <c r="BD770" s="372"/>
      <c r="BE770" s="372"/>
      <c r="BF770" s="372"/>
      <c r="BG770" s="372"/>
      <c r="BH770" s="372"/>
      <c r="BI770" s="372"/>
      <c r="BJ770" s="372"/>
      <c r="BK770" s="372"/>
      <c r="BL770" s="372"/>
      <c r="BM770" s="372"/>
      <c r="BN770" s="372"/>
      <c r="BO770" s="372"/>
      <c r="BP770" s="372"/>
      <c r="BQ770" s="372"/>
      <c r="BR770" s="372"/>
      <c r="BS770" s="372"/>
      <c r="BT770" s="372"/>
      <c r="BU770" s="372"/>
      <c r="BV770" s="372"/>
      <c r="BW770" s="372"/>
      <c r="BX770" s="372"/>
      <c r="BY770" s="372"/>
      <c r="BZ770" s="372"/>
      <c r="CA770" s="372"/>
      <c r="CB770" s="372"/>
      <c r="CC770" s="372"/>
      <c r="CD770" s="372"/>
      <c r="CE770" s="372"/>
      <c r="CF770" s="372"/>
      <c r="CG770" s="372"/>
      <c r="CH770" s="372"/>
      <c r="CI770" s="372"/>
      <c r="CJ770" s="372"/>
      <c r="CK770" s="372"/>
      <c r="CL770" s="372"/>
      <c r="CM770" s="372"/>
      <c r="CN770" s="372"/>
      <c r="CO770" s="372"/>
      <c r="CP770" s="372"/>
      <c r="CQ770" s="372"/>
      <c r="CR770" s="372"/>
      <c r="CS770" s="372"/>
      <c r="CT770" s="372"/>
      <c r="CU770" s="372"/>
      <c r="CV770" s="372"/>
      <c r="CW770" s="372"/>
      <c r="CX770" s="372"/>
      <c r="CY770" s="372"/>
      <c r="CZ770" s="372"/>
    </row>
    <row r="771" ht="25.15" customHeight="true" x14ac:dyDescent="0.2">
      <c r="C771" s="652"/>
      <c r="D771" s="652"/>
      <c r="E771" s="652"/>
      <c r="F771" s="652"/>
      <c r="G771" s="652"/>
      <c r="H771" s="652"/>
      <c r="I771" s="652"/>
      <c r="J771" s="652"/>
      <c r="K771" s="652"/>
      <c r="L771" s="652"/>
      <c r="M771" s="652"/>
      <c r="N771" s="652"/>
      <c r="O771" s="652"/>
      <c r="P771" s="652"/>
      <c r="Q771" s="652"/>
      <c r="BA771" s="372"/>
      <c r="BB771" s="451"/>
      <c r="BC771" s="372"/>
      <c r="BD771" s="372"/>
      <c r="BE771" s="372"/>
      <c r="BF771" s="372"/>
      <c r="BG771" s="372"/>
      <c r="BH771" s="372"/>
      <c r="BI771" s="372"/>
      <c r="BJ771" s="372"/>
      <c r="BK771" s="372"/>
      <c r="BL771" s="372"/>
      <c r="BM771" s="372"/>
      <c r="BN771" s="372"/>
      <c r="BO771" s="372"/>
      <c r="BP771" s="372"/>
      <c r="BQ771" s="372"/>
      <c r="BR771" s="372"/>
      <c r="BS771" s="372"/>
      <c r="BT771" s="372"/>
      <c r="BU771" s="372"/>
      <c r="BV771" s="372"/>
      <c r="BW771" s="372"/>
      <c r="BX771" s="372"/>
      <c r="BY771" s="372"/>
      <c r="BZ771" s="372"/>
      <c r="CA771" s="372"/>
      <c r="CB771" s="372"/>
      <c r="CC771" s="372"/>
      <c r="CD771" s="372"/>
      <c r="CE771" s="372"/>
      <c r="CF771" s="372"/>
      <c r="CG771" s="372"/>
      <c r="CH771" s="372"/>
      <c r="CI771" s="372"/>
      <c r="CJ771" s="372"/>
      <c r="CK771" s="372"/>
      <c r="CL771" s="372"/>
      <c r="CM771" s="372"/>
      <c r="CN771" s="372"/>
      <c r="CO771" s="372"/>
      <c r="CP771" s="372"/>
      <c r="CQ771" s="372"/>
      <c r="CR771" s="372"/>
      <c r="CS771" s="372"/>
      <c r="CT771" s="372"/>
      <c r="CU771" s="372"/>
      <c r="CV771" s="372"/>
      <c r="CW771" s="372"/>
      <c r="CX771" s="372"/>
      <c r="CY771" s="372"/>
      <c r="CZ771" s="372"/>
    </row>
    <row r="772" ht="25.15" customHeight="true" x14ac:dyDescent="0.2">
      <c r="C772" s="652"/>
      <c r="D772" s="652"/>
      <c r="E772" s="652"/>
      <c r="F772" s="652"/>
      <c r="G772" s="652"/>
      <c r="H772" s="652"/>
      <c r="I772" s="652"/>
      <c r="J772" s="652"/>
      <c r="K772" s="652"/>
      <c r="L772" s="652"/>
      <c r="M772" s="652"/>
      <c r="N772" s="652"/>
      <c r="O772" s="652"/>
      <c r="P772" s="652"/>
      <c r="Q772" s="652"/>
      <c r="BA772" s="372"/>
      <c r="BB772" s="451"/>
      <c r="BC772" s="372"/>
      <c r="BD772" s="372"/>
      <c r="BE772" s="372"/>
      <c r="BF772" s="372"/>
      <c r="BG772" s="372"/>
      <c r="BH772" s="372"/>
      <c r="BI772" s="372"/>
      <c r="BJ772" s="372"/>
      <c r="BK772" s="372"/>
      <c r="BL772" s="372"/>
      <c r="BM772" s="372"/>
      <c r="BN772" s="372"/>
      <c r="BO772" s="372"/>
      <c r="BP772" s="372"/>
      <c r="BQ772" s="372"/>
      <c r="BR772" s="372"/>
      <c r="BS772" s="372"/>
      <c r="BT772" s="372"/>
      <c r="BU772" s="372"/>
      <c r="BV772" s="372"/>
      <c r="BW772" s="372"/>
      <c r="BX772" s="372"/>
      <c r="BY772" s="372"/>
      <c r="BZ772" s="372"/>
      <c r="CA772" s="372"/>
      <c r="CB772" s="372"/>
      <c r="CC772" s="372"/>
      <c r="CD772" s="372"/>
      <c r="CE772" s="372"/>
      <c r="CF772" s="372"/>
      <c r="CG772" s="372"/>
      <c r="CH772" s="372"/>
      <c r="CI772" s="372"/>
      <c r="CJ772" s="372"/>
      <c r="CK772" s="372"/>
      <c r="CL772" s="372"/>
      <c r="CM772" s="372"/>
      <c r="CN772" s="372"/>
      <c r="CO772" s="372"/>
      <c r="CP772" s="372"/>
      <c r="CQ772" s="372"/>
      <c r="CR772" s="372"/>
      <c r="CS772" s="372"/>
      <c r="CT772" s="372"/>
      <c r="CU772" s="372"/>
      <c r="CV772" s="372"/>
      <c r="CW772" s="372"/>
      <c r="CX772" s="372"/>
      <c r="CY772" s="372"/>
      <c r="CZ772" s="372"/>
    </row>
    <row r="773" ht="25.15" customHeight="true" x14ac:dyDescent="0.2">
      <c r="C773" s="652"/>
      <c r="D773" s="652"/>
      <c r="E773" s="652"/>
      <c r="F773" s="652"/>
      <c r="G773" s="652"/>
      <c r="H773" s="652"/>
      <c r="I773" s="652"/>
      <c r="J773" s="652"/>
      <c r="K773" s="652"/>
      <c r="L773" s="652"/>
      <c r="M773" s="652"/>
      <c r="N773" s="652"/>
      <c r="O773" s="652"/>
      <c r="P773" s="652"/>
      <c r="Q773" s="652"/>
      <c r="BA773" s="372"/>
      <c r="BB773" s="451"/>
      <c r="BC773" s="372"/>
      <c r="BD773" s="372"/>
      <c r="BE773" s="372"/>
      <c r="BF773" s="372"/>
      <c r="BG773" s="372"/>
      <c r="BH773" s="372"/>
      <c r="BI773" s="372"/>
      <c r="BJ773" s="372"/>
      <c r="BK773" s="372"/>
      <c r="BL773" s="372"/>
      <c r="BM773" s="372"/>
      <c r="BN773" s="372"/>
      <c r="BO773" s="372"/>
      <c r="BP773" s="372"/>
      <c r="BQ773" s="372"/>
      <c r="BR773" s="372"/>
      <c r="BS773" s="372"/>
      <c r="BT773" s="372"/>
      <c r="BU773" s="372"/>
      <c r="BV773" s="372"/>
      <c r="BW773" s="372"/>
      <c r="BX773" s="372"/>
      <c r="BY773" s="372"/>
      <c r="BZ773" s="372"/>
      <c r="CA773" s="372"/>
      <c r="CB773" s="372"/>
      <c r="CC773" s="372"/>
      <c r="CD773" s="372"/>
      <c r="CE773" s="372"/>
      <c r="CF773" s="372"/>
      <c r="CG773" s="372"/>
      <c r="CH773" s="372"/>
      <c r="CI773" s="372"/>
      <c r="CJ773" s="372"/>
      <c r="CK773" s="372"/>
      <c r="CL773" s="372"/>
      <c r="CM773" s="372"/>
      <c r="CN773" s="372"/>
      <c r="CO773" s="372"/>
      <c r="CP773" s="372"/>
      <c r="CQ773" s="372"/>
      <c r="CR773" s="372"/>
      <c r="CS773" s="372"/>
      <c r="CT773" s="372"/>
      <c r="CU773" s="372"/>
      <c r="CV773" s="372"/>
      <c r="CW773" s="372"/>
      <c r="CX773" s="372"/>
      <c r="CY773" s="372"/>
      <c r="CZ773" s="372"/>
    </row>
    <row r="774" ht="25.15" customHeight="true" x14ac:dyDescent="0.2">
      <c r="C774" s="652"/>
      <c r="D774" s="652"/>
      <c r="E774" s="652"/>
      <c r="F774" s="652"/>
      <c r="G774" s="652"/>
      <c r="H774" s="652"/>
      <c r="I774" s="652"/>
      <c r="J774" s="652"/>
      <c r="K774" s="652"/>
      <c r="L774" s="652"/>
      <c r="M774" s="652"/>
      <c r="N774" s="652"/>
      <c r="O774" s="652"/>
      <c r="P774" s="652"/>
      <c r="Q774" s="652"/>
      <c r="BA774" s="372"/>
      <c r="BB774" s="451"/>
      <c r="BC774" s="372"/>
      <c r="BD774" s="372"/>
      <c r="BE774" s="372"/>
      <c r="BF774" s="372"/>
      <c r="BG774" s="372"/>
      <c r="BH774" s="372"/>
      <c r="BI774" s="372"/>
      <c r="BJ774" s="372"/>
      <c r="BK774" s="372"/>
      <c r="BL774" s="372"/>
      <c r="BM774" s="372"/>
      <c r="BN774" s="372"/>
      <c r="BO774" s="372"/>
      <c r="BP774" s="372"/>
      <c r="BQ774" s="372"/>
      <c r="BR774" s="372"/>
      <c r="BS774" s="372"/>
      <c r="BT774" s="372"/>
      <c r="BU774" s="372"/>
      <c r="BV774" s="372"/>
      <c r="BW774" s="372"/>
      <c r="BX774" s="372"/>
      <c r="BY774" s="372"/>
      <c r="BZ774" s="372"/>
      <c r="CA774" s="372"/>
      <c r="CB774" s="372"/>
      <c r="CC774" s="372"/>
      <c r="CD774" s="372"/>
      <c r="CE774" s="372"/>
      <c r="CF774" s="372"/>
      <c r="CG774" s="372"/>
      <c r="CH774" s="372"/>
      <c r="CI774" s="372"/>
      <c r="CJ774" s="372"/>
      <c r="CK774" s="372"/>
      <c r="CL774" s="372"/>
      <c r="CM774" s="372"/>
      <c r="CN774" s="372"/>
      <c r="CO774" s="372"/>
      <c r="CP774" s="372"/>
      <c r="CQ774" s="372"/>
      <c r="CR774" s="372"/>
      <c r="CS774" s="372"/>
      <c r="CT774" s="372"/>
      <c r="CU774" s="372"/>
      <c r="CV774" s="372"/>
      <c r="CW774" s="372"/>
      <c r="CX774" s="372"/>
      <c r="CY774" s="372"/>
      <c r="CZ774" s="372"/>
    </row>
    <row r="775" ht="25.15" customHeight="true" x14ac:dyDescent="0.2">
      <c r="C775" s="652"/>
      <c r="D775" s="652"/>
      <c r="E775" s="652"/>
      <c r="F775" s="652"/>
      <c r="G775" s="652"/>
      <c r="H775" s="652"/>
      <c r="I775" s="652"/>
      <c r="J775" s="652"/>
      <c r="K775" s="652"/>
      <c r="L775" s="652"/>
      <c r="M775" s="652"/>
      <c r="N775" s="652"/>
      <c r="O775" s="652"/>
      <c r="P775" s="652"/>
      <c r="Q775" s="652"/>
      <c r="BA775" s="372"/>
      <c r="BB775" s="451"/>
      <c r="BC775" s="372"/>
      <c r="BD775" s="372"/>
      <c r="BE775" s="372"/>
      <c r="BF775" s="372"/>
      <c r="BG775" s="372"/>
      <c r="BH775" s="372"/>
      <c r="BI775" s="372"/>
      <c r="BJ775" s="372"/>
      <c r="BK775" s="372"/>
      <c r="BL775" s="372"/>
      <c r="BM775" s="372"/>
      <c r="BN775" s="372"/>
      <c r="BO775" s="372"/>
      <c r="BP775" s="372"/>
      <c r="BQ775" s="372"/>
      <c r="BR775" s="372"/>
      <c r="BS775" s="372"/>
      <c r="BT775" s="372"/>
      <c r="BU775" s="372"/>
      <c r="BV775" s="372"/>
      <c r="BW775" s="372"/>
      <c r="BX775" s="372"/>
      <c r="BY775" s="372"/>
      <c r="BZ775" s="372"/>
      <c r="CA775" s="372"/>
      <c r="CB775" s="372"/>
      <c r="CC775" s="372"/>
      <c r="CD775" s="372"/>
      <c r="CE775" s="372"/>
      <c r="CF775" s="372"/>
      <c r="CG775" s="372"/>
      <c r="CH775" s="372"/>
      <c r="CI775" s="372"/>
      <c r="CJ775" s="372"/>
      <c r="CK775" s="372"/>
      <c r="CL775" s="372"/>
      <c r="CM775" s="372"/>
      <c r="CN775" s="372"/>
      <c r="CO775" s="372"/>
      <c r="CP775" s="372"/>
      <c r="CQ775" s="372"/>
      <c r="CR775" s="372"/>
      <c r="CS775" s="372"/>
      <c r="CT775" s="372"/>
      <c r="CU775" s="372"/>
      <c r="CV775" s="372"/>
      <c r="CW775" s="372"/>
      <c r="CX775" s="372"/>
      <c r="CY775" s="372"/>
      <c r="CZ775" s="372"/>
    </row>
    <row r="776" ht="25.15" customHeight="true" x14ac:dyDescent="0.2">
      <c r="C776" s="652"/>
      <c r="D776" s="652"/>
      <c r="E776" s="652"/>
      <c r="F776" s="652"/>
      <c r="G776" s="652"/>
      <c r="H776" s="652"/>
      <c r="I776" s="652"/>
      <c r="J776" s="652"/>
      <c r="K776" s="652"/>
      <c r="L776" s="652"/>
      <c r="M776" s="652"/>
      <c r="N776" s="652"/>
      <c r="O776" s="652"/>
      <c r="P776" s="652"/>
      <c r="Q776" s="652"/>
      <c r="BA776" s="372"/>
      <c r="BB776" s="451"/>
      <c r="BC776" s="372"/>
      <c r="BD776" s="372"/>
      <c r="BE776" s="372"/>
      <c r="BF776" s="372"/>
      <c r="BG776" s="372"/>
      <c r="BH776" s="372"/>
      <c r="BI776" s="372"/>
      <c r="BJ776" s="372"/>
      <c r="BK776" s="372"/>
      <c r="BL776" s="372"/>
      <c r="BM776" s="372"/>
      <c r="BN776" s="372"/>
      <c r="BO776" s="372"/>
      <c r="BP776" s="372"/>
      <c r="BQ776" s="372"/>
      <c r="BR776" s="372"/>
      <c r="BS776" s="372"/>
      <c r="BT776" s="372"/>
      <c r="BU776" s="372"/>
      <c r="BV776" s="372"/>
      <c r="BW776" s="372"/>
      <c r="BX776" s="372"/>
      <c r="BY776" s="372"/>
      <c r="BZ776" s="372"/>
      <c r="CA776" s="372"/>
      <c r="CB776" s="372"/>
      <c r="CC776" s="372"/>
      <c r="CD776" s="372"/>
      <c r="CE776" s="372"/>
      <c r="CF776" s="372"/>
      <c r="CG776" s="372"/>
      <c r="CH776" s="372"/>
      <c r="CI776" s="372"/>
      <c r="CJ776" s="372"/>
      <c r="CK776" s="372"/>
      <c r="CL776" s="372"/>
      <c r="CM776" s="372"/>
      <c r="CN776" s="372"/>
      <c r="CO776" s="372"/>
      <c r="CP776" s="372"/>
      <c r="CQ776" s="372"/>
      <c r="CR776" s="372"/>
      <c r="CS776" s="372"/>
      <c r="CT776" s="372"/>
      <c r="CU776" s="372"/>
      <c r="CV776" s="372"/>
      <c r="CW776" s="372"/>
      <c r="CX776" s="372"/>
      <c r="CY776" s="372"/>
      <c r="CZ776" s="372"/>
    </row>
    <row r="777" ht="25.15" customHeight="true" x14ac:dyDescent="0.2">
      <c r="C777" s="652"/>
      <c r="D777" s="652"/>
      <c r="E777" s="652"/>
      <c r="F777" s="652"/>
      <c r="G777" s="652"/>
      <c r="H777" s="652"/>
      <c r="I777" s="652"/>
      <c r="J777" s="652"/>
      <c r="K777" s="652"/>
      <c r="L777" s="652"/>
      <c r="M777" s="652"/>
      <c r="N777" s="652"/>
      <c r="O777" s="652"/>
      <c r="P777" s="652"/>
      <c r="Q777" s="652"/>
      <c r="BA777" s="372"/>
      <c r="BB777" s="451"/>
      <c r="BC777" s="372"/>
      <c r="BD777" s="372"/>
      <c r="BE777" s="372"/>
      <c r="BF777" s="372"/>
      <c r="BG777" s="372"/>
      <c r="BH777" s="372"/>
      <c r="BI777" s="372"/>
      <c r="BJ777" s="372"/>
      <c r="BK777" s="372"/>
      <c r="BL777" s="372"/>
      <c r="BM777" s="372"/>
      <c r="BN777" s="372"/>
      <c r="BO777" s="372"/>
      <c r="BP777" s="372"/>
      <c r="BQ777" s="372"/>
      <c r="BR777" s="372"/>
      <c r="BS777" s="372"/>
      <c r="BT777" s="372"/>
      <c r="BU777" s="372"/>
      <c r="BV777" s="372"/>
      <c r="BW777" s="372"/>
      <c r="BX777" s="372"/>
      <c r="BY777" s="372"/>
      <c r="BZ777" s="372"/>
      <c r="CA777" s="372"/>
      <c r="CB777" s="372"/>
      <c r="CC777" s="372"/>
      <c r="CD777" s="372"/>
      <c r="CE777" s="372"/>
      <c r="CF777" s="372"/>
      <c r="CG777" s="372"/>
      <c r="CH777" s="372"/>
      <c r="CI777" s="372"/>
      <c r="CJ777" s="372"/>
      <c r="CK777" s="372"/>
      <c r="CL777" s="372"/>
      <c r="CM777" s="372"/>
      <c r="CN777" s="372"/>
      <c r="CO777" s="372"/>
      <c r="CP777" s="372"/>
      <c r="CQ777" s="372"/>
      <c r="CR777" s="372"/>
      <c r="CS777" s="372"/>
      <c r="CT777" s="372"/>
      <c r="CU777" s="372"/>
      <c r="CV777" s="372"/>
      <c r="CW777" s="372"/>
      <c r="CX777" s="372"/>
      <c r="CY777" s="372"/>
      <c r="CZ777" s="372"/>
    </row>
    <row r="778" ht="25.15" customHeight="true" x14ac:dyDescent="0.2">
      <c r="C778" s="652"/>
      <c r="D778" s="652"/>
      <c r="E778" s="652"/>
      <c r="F778" s="652"/>
      <c r="G778" s="652"/>
      <c r="H778" s="652"/>
      <c r="I778" s="652"/>
      <c r="J778" s="652"/>
      <c r="K778" s="652"/>
      <c r="L778" s="652"/>
      <c r="M778" s="652"/>
      <c r="N778" s="652"/>
      <c r="O778" s="652"/>
      <c r="P778" s="652"/>
      <c r="Q778" s="652"/>
      <c r="BA778" s="372"/>
      <c r="BB778" s="451"/>
      <c r="BC778" s="372"/>
      <c r="BD778" s="372"/>
      <c r="BE778" s="372"/>
      <c r="BF778" s="372"/>
      <c r="BG778" s="372"/>
      <c r="BH778" s="372"/>
      <c r="BI778" s="372"/>
      <c r="BJ778" s="372"/>
      <c r="BK778" s="372"/>
      <c r="BL778" s="372"/>
      <c r="BM778" s="372"/>
      <c r="BN778" s="372"/>
      <c r="BO778" s="372"/>
      <c r="BP778" s="372"/>
      <c r="BQ778" s="372"/>
      <c r="BR778" s="372"/>
      <c r="BS778" s="372"/>
      <c r="BT778" s="372"/>
      <c r="BU778" s="372"/>
      <c r="BV778" s="372"/>
      <c r="BW778" s="372"/>
      <c r="BX778" s="372"/>
      <c r="BY778" s="372"/>
      <c r="BZ778" s="372"/>
      <c r="CA778" s="372"/>
      <c r="CB778" s="372"/>
      <c r="CC778" s="372"/>
      <c r="CD778" s="372"/>
      <c r="CE778" s="372"/>
      <c r="CF778" s="372"/>
      <c r="CG778" s="372"/>
      <c r="CH778" s="372"/>
      <c r="CI778" s="372"/>
      <c r="CJ778" s="372"/>
      <c r="CK778" s="372"/>
      <c r="CL778" s="372"/>
      <c r="CM778" s="372"/>
      <c r="CN778" s="372"/>
      <c r="CO778" s="372"/>
      <c r="CP778" s="372"/>
      <c r="CQ778" s="372"/>
      <c r="CR778" s="372"/>
      <c r="CS778" s="372"/>
      <c r="CT778" s="372"/>
      <c r="CU778" s="372"/>
      <c r="CV778" s="372"/>
      <c r="CW778" s="372"/>
      <c r="CX778" s="372"/>
      <c r="CY778" s="372"/>
      <c r="CZ778" s="372"/>
    </row>
    <row r="779" ht="25.15" customHeight="true" x14ac:dyDescent="0.2">
      <c r="C779" s="652"/>
      <c r="D779" s="652"/>
      <c r="E779" s="652"/>
      <c r="F779" s="652"/>
      <c r="G779" s="652"/>
      <c r="H779" s="652"/>
      <c r="I779" s="652"/>
      <c r="J779" s="652"/>
      <c r="K779" s="652"/>
      <c r="L779" s="652"/>
      <c r="M779" s="652"/>
      <c r="N779" s="652"/>
      <c r="O779" s="652"/>
      <c r="P779" s="652"/>
      <c r="Q779" s="652"/>
      <c r="BA779" s="372"/>
      <c r="BB779" s="451"/>
      <c r="BC779" s="372"/>
      <c r="BD779" s="372"/>
      <c r="BE779" s="372"/>
      <c r="BF779" s="372"/>
      <c r="BG779" s="372"/>
      <c r="BH779" s="372"/>
      <c r="BI779" s="372"/>
      <c r="BJ779" s="372"/>
      <c r="BK779" s="372"/>
      <c r="BL779" s="372"/>
      <c r="BM779" s="372"/>
      <c r="BN779" s="372"/>
      <c r="BO779" s="372"/>
      <c r="BP779" s="372"/>
      <c r="BQ779" s="372"/>
      <c r="BR779" s="372"/>
      <c r="BS779" s="372"/>
      <c r="BT779" s="372"/>
      <c r="BU779" s="372"/>
      <c r="BV779" s="372"/>
      <c r="BW779" s="372"/>
      <c r="BX779" s="372"/>
      <c r="BY779" s="372"/>
      <c r="BZ779" s="372"/>
      <c r="CA779" s="372"/>
      <c r="CB779" s="372"/>
      <c r="CC779" s="372"/>
      <c r="CD779" s="372"/>
      <c r="CE779" s="372"/>
      <c r="CF779" s="372"/>
      <c r="CG779" s="372"/>
      <c r="CH779" s="372"/>
      <c r="CI779" s="372"/>
      <c r="CJ779" s="372"/>
      <c r="CK779" s="372"/>
      <c r="CL779" s="372"/>
      <c r="CM779" s="372"/>
      <c r="CN779" s="372"/>
      <c r="CO779" s="372"/>
      <c r="CP779" s="372"/>
      <c r="CQ779" s="372"/>
      <c r="CR779" s="372"/>
      <c r="CS779" s="372"/>
      <c r="CT779" s="372"/>
      <c r="CU779" s="372"/>
      <c r="CV779" s="372"/>
      <c r="CW779" s="372"/>
      <c r="CX779" s="372"/>
      <c r="CY779" s="372"/>
      <c r="CZ779" s="372"/>
    </row>
    <row r="780" ht="25.15" customHeight="true" x14ac:dyDescent="0.2">
      <c r="C780" s="652"/>
      <c r="D780" s="652"/>
      <c r="E780" s="652"/>
      <c r="F780" s="652"/>
      <c r="G780" s="652"/>
      <c r="H780" s="652"/>
      <c r="I780" s="652"/>
      <c r="J780" s="652"/>
      <c r="K780" s="652"/>
      <c r="L780" s="652"/>
      <c r="M780" s="652"/>
      <c r="N780" s="652"/>
      <c r="O780" s="652"/>
      <c r="P780" s="652"/>
      <c r="Q780" s="652"/>
      <c r="BA780" s="372"/>
      <c r="BB780" s="451"/>
      <c r="BC780" s="372"/>
      <c r="BD780" s="372"/>
      <c r="BE780" s="372"/>
      <c r="BF780" s="372"/>
      <c r="BG780" s="372"/>
      <c r="BH780" s="372"/>
      <c r="BI780" s="372"/>
      <c r="BJ780" s="372"/>
      <c r="BK780" s="372"/>
      <c r="BL780" s="372"/>
      <c r="BM780" s="372"/>
      <c r="BN780" s="372"/>
      <c r="BO780" s="372"/>
      <c r="BP780" s="372"/>
      <c r="BQ780" s="372"/>
      <c r="BR780" s="372"/>
      <c r="BS780" s="372"/>
      <c r="BT780" s="372"/>
      <c r="BU780" s="372"/>
      <c r="BV780" s="372"/>
      <c r="BW780" s="372"/>
      <c r="BX780" s="372"/>
      <c r="BY780" s="372"/>
      <c r="BZ780" s="372"/>
      <c r="CA780" s="372"/>
      <c r="CB780" s="372"/>
      <c r="CC780" s="372"/>
      <c r="CD780" s="372"/>
      <c r="CE780" s="372"/>
      <c r="CF780" s="372"/>
      <c r="CG780" s="372"/>
      <c r="CH780" s="372"/>
      <c r="CI780" s="372"/>
      <c r="CJ780" s="372"/>
      <c r="CK780" s="372"/>
      <c r="CL780" s="372"/>
      <c r="CM780" s="372"/>
      <c r="CN780" s="372"/>
      <c r="CO780" s="372"/>
      <c r="CP780" s="372"/>
      <c r="CQ780" s="372"/>
      <c r="CR780" s="372"/>
      <c r="CS780" s="372"/>
      <c r="CT780" s="372"/>
      <c r="CU780" s="372"/>
      <c r="CV780" s="372"/>
      <c r="CW780" s="372"/>
      <c r="CX780" s="372"/>
      <c r="CY780" s="372"/>
      <c r="CZ780" s="372"/>
    </row>
    <row r="781" ht="25.15" customHeight="true" x14ac:dyDescent="0.2">
      <c r="C781" s="652"/>
      <c r="D781" s="652"/>
      <c r="E781" s="652"/>
      <c r="F781" s="652"/>
      <c r="G781" s="652"/>
      <c r="H781" s="652"/>
      <c r="I781" s="652"/>
      <c r="J781" s="652"/>
      <c r="K781" s="652"/>
      <c r="L781" s="652"/>
      <c r="M781" s="652"/>
      <c r="N781" s="652"/>
      <c r="O781" s="652"/>
      <c r="P781" s="652"/>
      <c r="Q781" s="652"/>
      <c r="BA781" s="372"/>
      <c r="BB781" s="451"/>
      <c r="BC781" s="372"/>
      <c r="BD781" s="372"/>
      <c r="BE781" s="372"/>
      <c r="BF781" s="372"/>
      <c r="BG781" s="372"/>
      <c r="BH781" s="372"/>
      <c r="BI781" s="372"/>
      <c r="BJ781" s="372"/>
      <c r="BK781" s="372"/>
      <c r="BL781" s="372"/>
      <c r="BM781" s="372"/>
      <c r="BN781" s="372"/>
      <c r="BO781" s="372"/>
      <c r="BP781" s="372"/>
      <c r="BQ781" s="372"/>
      <c r="BR781" s="372"/>
      <c r="BS781" s="372"/>
      <c r="BT781" s="372"/>
      <c r="BU781" s="372"/>
      <c r="BV781" s="372"/>
      <c r="BW781" s="372"/>
      <c r="BX781" s="372"/>
      <c r="BY781" s="372"/>
      <c r="BZ781" s="372"/>
      <c r="CA781" s="372"/>
      <c r="CB781" s="372"/>
      <c r="CC781" s="372"/>
      <c r="CD781" s="372"/>
      <c r="CE781" s="372"/>
      <c r="CF781" s="372"/>
      <c r="CG781" s="372"/>
      <c r="CH781" s="372"/>
      <c r="CI781" s="372"/>
      <c r="CJ781" s="372"/>
      <c r="CK781" s="372"/>
      <c r="CL781" s="372"/>
      <c r="CM781" s="372"/>
      <c r="CN781" s="372"/>
      <c r="CO781" s="372"/>
      <c r="CP781" s="372"/>
      <c r="CQ781" s="372"/>
      <c r="CR781" s="372"/>
      <c r="CS781" s="372"/>
      <c r="CT781" s="372"/>
      <c r="CU781" s="372"/>
      <c r="CV781" s="372"/>
      <c r="CW781" s="372"/>
      <c r="CX781" s="372"/>
      <c r="CY781" s="372"/>
      <c r="CZ781" s="372"/>
    </row>
    <row r="782" ht="25.15" customHeight="true" x14ac:dyDescent="0.2">
      <c r="C782" s="652"/>
      <c r="D782" s="652"/>
      <c r="E782" s="652"/>
      <c r="F782" s="652"/>
      <c r="G782" s="652"/>
      <c r="H782" s="652"/>
      <c r="I782" s="652"/>
      <c r="J782" s="652"/>
      <c r="K782" s="652"/>
      <c r="L782" s="652"/>
      <c r="M782" s="652"/>
      <c r="N782" s="652"/>
      <c r="O782" s="652"/>
      <c r="P782" s="652"/>
      <c r="Q782" s="652"/>
      <c r="BA782" s="372"/>
      <c r="BB782" s="451"/>
      <c r="BC782" s="372"/>
      <c r="BD782" s="372"/>
      <c r="BE782" s="372"/>
      <c r="BF782" s="372"/>
      <c r="BG782" s="372"/>
      <c r="BH782" s="372"/>
      <c r="BI782" s="372"/>
      <c r="BJ782" s="372"/>
      <c r="BK782" s="372"/>
      <c r="BL782" s="372"/>
      <c r="BM782" s="372"/>
      <c r="BN782" s="372"/>
      <c r="BO782" s="372"/>
      <c r="BP782" s="372"/>
      <c r="BQ782" s="372"/>
      <c r="BR782" s="372"/>
      <c r="BS782" s="372"/>
      <c r="BT782" s="372"/>
      <c r="BU782" s="372"/>
      <c r="BV782" s="372"/>
      <c r="BW782" s="372"/>
      <c r="BX782" s="372"/>
      <c r="BY782" s="372"/>
      <c r="BZ782" s="372"/>
      <c r="CA782" s="372"/>
      <c r="CB782" s="372"/>
      <c r="CC782" s="372"/>
      <c r="CD782" s="372"/>
      <c r="CE782" s="372"/>
      <c r="CF782" s="372"/>
      <c r="CG782" s="372"/>
      <c r="CH782" s="372"/>
      <c r="CI782" s="372"/>
      <c r="CJ782" s="372"/>
      <c r="CK782" s="372"/>
      <c r="CL782" s="372"/>
      <c r="CM782" s="372"/>
      <c r="CN782" s="372"/>
      <c r="CO782" s="372"/>
      <c r="CP782" s="372"/>
      <c r="CQ782" s="372"/>
      <c r="CR782" s="372"/>
      <c r="CS782" s="372"/>
      <c r="CT782" s="372"/>
      <c r="CU782" s="372"/>
      <c r="CV782" s="372"/>
      <c r="CW782" s="372"/>
      <c r="CX782" s="372"/>
      <c r="CY782" s="372"/>
      <c r="CZ782" s="372"/>
    </row>
    <row r="783" ht="25.15" customHeight="true" x14ac:dyDescent="0.2">
      <c r="C783" s="652"/>
      <c r="D783" s="652"/>
      <c r="E783" s="652"/>
      <c r="F783" s="652"/>
      <c r="G783" s="652"/>
      <c r="H783" s="652"/>
      <c r="I783" s="652"/>
      <c r="J783" s="652"/>
      <c r="K783" s="652"/>
      <c r="L783" s="652"/>
      <c r="M783" s="652"/>
      <c r="N783" s="652"/>
      <c r="O783" s="652"/>
      <c r="P783" s="652"/>
      <c r="Q783" s="652"/>
      <c r="BA783" s="372"/>
      <c r="BB783" s="451"/>
      <c r="BC783" s="372"/>
      <c r="BD783" s="372"/>
      <c r="BE783" s="372"/>
      <c r="BF783" s="372"/>
      <c r="BG783" s="372"/>
      <c r="BH783" s="372"/>
      <c r="BI783" s="372"/>
      <c r="BJ783" s="372"/>
      <c r="BK783" s="372"/>
      <c r="BL783" s="372"/>
      <c r="BM783" s="372"/>
      <c r="BN783" s="372"/>
      <c r="BO783" s="372"/>
      <c r="BP783" s="372"/>
      <c r="BQ783" s="372"/>
      <c r="BR783" s="372"/>
      <c r="BS783" s="372"/>
      <c r="BT783" s="372"/>
      <c r="BU783" s="372"/>
      <c r="BV783" s="372"/>
      <c r="BW783" s="372"/>
      <c r="BX783" s="372"/>
      <c r="BY783" s="372"/>
      <c r="BZ783" s="372"/>
      <c r="CA783" s="372"/>
      <c r="CB783" s="372"/>
      <c r="CC783" s="372"/>
      <c r="CD783" s="372"/>
      <c r="CE783" s="372"/>
      <c r="CF783" s="372"/>
      <c r="CG783" s="372"/>
      <c r="CH783" s="372"/>
      <c r="CI783" s="372"/>
      <c r="CJ783" s="372"/>
      <c r="CK783" s="372"/>
      <c r="CL783" s="372"/>
      <c r="CM783" s="372"/>
      <c r="CN783" s="372"/>
      <c r="CO783" s="372"/>
      <c r="CP783" s="372"/>
      <c r="CQ783" s="372"/>
      <c r="CR783" s="372"/>
      <c r="CS783" s="372"/>
      <c r="CT783" s="372"/>
      <c r="CU783" s="372"/>
      <c r="CV783" s="372"/>
      <c r="CW783" s="372"/>
      <c r="CX783" s="372"/>
      <c r="CY783" s="372"/>
      <c r="CZ783" s="372"/>
    </row>
    <row r="784" ht="25.15" customHeight="true" x14ac:dyDescent="0.2">
      <c r="C784" s="652"/>
      <c r="D784" s="652"/>
      <c r="E784" s="652"/>
      <c r="F784" s="652"/>
      <c r="G784" s="652"/>
      <c r="H784" s="652"/>
      <c r="I784" s="652"/>
      <c r="J784" s="652"/>
      <c r="K784" s="652"/>
      <c r="L784" s="652"/>
      <c r="M784" s="652"/>
      <c r="N784" s="652"/>
      <c r="O784" s="652"/>
      <c r="P784" s="652"/>
      <c r="Q784" s="652"/>
      <c r="BA784" s="372"/>
      <c r="BB784" s="451"/>
      <c r="BC784" s="372"/>
      <c r="BD784" s="372"/>
      <c r="BE784" s="372"/>
      <c r="BF784" s="372"/>
      <c r="BG784" s="372"/>
      <c r="BH784" s="372"/>
      <c r="BI784" s="372"/>
      <c r="BJ784" s="372"/>
      <c r="BK784" s="372"/>
      <c r="BL784" s="372"/>
      <c r="BM784" s="372"/>
      <c r="BN784" s="372"/>
      <c r="BO784" s="372"/>
      <c r="BP784" s="372"/>
      <c r="BQ784" s="372"/>
      <c r="BR784" s="372"/>
      <c r="BS784" s="372"/>
      <c r="BT784" s="372"/>
      <c r="BU784" s="372"/>
      <c r="BV784" s="372"/>
      <c r="BW784" s="372"/>
      <c r="BX784" s="372"/>
      <c r="BY784" s="372"/>
      <c r="BZ784" s="372"/>
      <c r="CA784" s="372"/>
      <c r="CB784" s="372"/>
      <c r="CC784" s="372"/>
      <c r="CD784" s="372"/>
      <c r="CE784" s="372"/>
      <c r="CF784" s="372"/>
      <c r="CG784" s="372"/>
      <c r="CH784" s="372"/>
      <c r="CI784" s="372"/>
      <c r="CJ784" s="372"/>
      <c r="CK784" s="372"/>
      <c r="CL784" s="372"/>
      <c r="CM784" s="372"/>
      <c r="CN784" s="372"/>
      <c r="CO784" s="372"/>
      <c r="CP784" s="372"/>
      <c r="CQ784" s="372"/>
      <c r="CR784" s="372"/>
      <c r="CS784" s="372"/>
      <c r="CT784" s="372"/>
      <c r="CU784" s="372"/>
      <c r="CV784" s="372"/>
      <c r="CW784" s="372"/>
      <c r="CX784" s="372"/>
      <c r="CY784" s="372"/>
      <c r="CZ784" s="372"/>
    </row>
    <row r="785" ht="25.15" customHeight="true" x14ac:dyDescent="0.2">
      <c r="C785" s="652"/>
      <c r="D785" s="652"/>
      <c r="E785" s="652"/>
      <c r="F785" s="652"/>
      <c r="G785" s="652"/>
      <c r="H785" s="652"/>
      <c r="I785" s="652"/>
      <c r="J785" s="652"/>
      <c r="K785" s="652"/>
      <c r="L785" s="652"/>
      <c r="M785" s="652"/>
      <c r="N785" s="652"/>
      <c r="O785" s="652"/>
      <c r="P785" s="652"/>
      <c r="Q785" s="652"/>
      <c r="BA785" s="372"/>
      <c r="BB785" s="451"/>
      <c r="BC785" s="372"/>
      <c r="BD785" s="372"/>
      <c r="BE785" s="372"/>
      <c r="BF785" s="372"/>
      <c r="BG785" s="372"/>
      <c r="BH785" s="372"/>
      <c r="BI785" s="372"/>
      <c r="BJ785" s="372"/>
      <c r="BK785" s="372"/>
      <c r="BL785" s="372"/>
      <c r="BM785" s="372"/>
      <c r="BN785" s="372"/>
      <c r="BO785" s="372"/>
      <c r="BP785" s="372"/>
      <c r="BQ785" s="372"/>
      <c r="BR785" s="372"/>
      <c r="BS785" s="372"/>
      <c r="BT785" s="372"/>
      <c r="BU785" s="372"/>
      <c r="BV785" s="372"/>
      <c r="BW785" s="372"/>
      <c r="BX785" s="372"/>
      <c r="BY785" s="372"/>
      <c r="BZ785" s="372"/>
      <c r="CA785" s="372"/>
      <c r="CB785" s="372"/>
      <c r="CC785" s="372"/>
      <c r="CD785" s="372"/>
      <c r="CE785" s="372"/>
      <c r="CF785" s="372"/>
      <c r="CG785" s="372"/>
      <c r="CH785" s="372"/>
      <c r="CI785" s="372"/>
      <c r="CJ785" s="372"/>
      <c r="CK785" s="372"/>
      <c r="CL785" s="372"/>
      <c r="CM785" s="372"/>
      <c r="CN785" s="372"/>
      <c r="CO785" s="372"/>
      <c r="CP785" s="372"/>
      <c r="CQ785" s="372"/>
      <c r="CR785" s="372"/>
      <c r="CS785" s="372"/>
      <c r="CT785" s="372"/>
      <c r="CU785" s="372"/>
      <c r="CV785" s="372"/>
      <c r="CW785" s="372"/>
      <c r="CX785" s="372"/>
      <c r="CY785" s="372"/>
      <c r="CZ785" s="372"/>
    </row>
    <row r="786" ht="25.15" customHeight="true" x14ac:dyDescent="0.2">
      <c r="C786" s="652"/>
      <c r="D786" s="652"/>
      <c r="E786" s="652"/>
      <c r="F786" s="652"/>
      <c r="G786" s="652"/>
      <c r="H786" s="652"/>
      <c r="I786" s="652"/>
      <c r="J786" s="652"/>
      <c r="K786" s="652"/>
      <c r="L786" s="652"/>
      <c r="M786" s="652"/>
      <c r="N786" s="652"/>
      <c r="O786" s="652"/>
      <c r="P786" s="652"/>
      <c r="Q786" s="652"/>
      <c r="BA786" s="372"/>
      <c r="BB786" s="451"/>
      <c r="BC786" s="372"/>
      <c r="BD786" s="372"/>
      <c r="BE786" s="372"/>
      <c r="BF786" s="372"/>
      <c r="BG786" s="372"/>
      <c r="BH786" s="372"/>
      <c r="BI786" s="372"/>
      <c r="BJ786" s="372"/>
      <c r="BK786" s="372"/>
      <c r="BL786" s="372"/>
      <c r="BM786" s="372"/>
      <c r="BN786" s="372"/>
      <c r="BO786" s="372"/>
      <c r="BP786" s="372"/>
      <c r="BQ786" s="372"/>
      <c r="BR786" s="372"/>
      <c r="BS786" s="372"/>
      <c r="BT786" s="372"/>
      <c r="BU786" s="372"/>
      <c r="BV786" s="372"/>
      <c r="BW786" s="372"/>
      <c r="BX786" s="372"/>
      <c r="BY786" s="372"/>
      <c r="BZ786" s="372"/>
      <c r="CA786" s="372"/>
      <c r="CB786" s="372"/>
      <c r="CC786" s="372"/>
      <c r="CD786" s="372"/>
      <c r="CE786" s="372"/>
      <c r="CF786" s="372"/>
      <c r="CG786" s="372"/>
      <c r="CH786" s="372"/>
      <c r="CI786" s="372"/>
      <c r="CJ786" s="372"/>
      <c r="CK786" s="372"/>
      <c r="CL786" s="372"/>
      <c r="CM786" s="372"/>
      <c r="CN786" s="372"/>
      <c r="CO786" s="372"/>
      <c r="CP786" s="372"/>
      <c r="CQ786" s="372"/>
      <c r="CR786" s="372"/>
      <c r="CS786" s="372"/>
      <c r="CT786" s="372"/>
      <c r="CU786" s="372"/>
      <c r="CV786" s="372"/>
      <c r="CW786" s="372"/>
      <c r="CX786" s="372"/>
      <c r="CY786" s="372"/>
      <c r="CZ786" s="372"/>
    </row>
    <row r="787" ht="25.15" customHeight="true" x14ac:dyDescent="0.2">
      <c r="C787" s="652"/>
      <c r="D787" s="652"/>
      <c r="E787" s="652"/>
      <c r="F787" s="652"/>
      <c r="G787" s="652"/>
      <c r="H787" s="652"/>
      <c r="I787" s="652"/>
      <c r="J787" s="652"/>
      <c r="K787" s="652"/>
      <c r="L787" s="652"/>
      <c r="M787" s="652"/>
      <c r="N787" s="652"/>
      <c r="O787" s="652"/>
      <c r="P787" s="652"/>
      <c r="Q787" s="652"/>
      <c r="BA787" s="372"/>
      <c r="BB787" s="451"/>
      <c r="BC787" s="372"/>
      <c r="BD787" s="372"/>
      <c r="BE787" s="372"/>
      <c r="BF787" s="372"/>
      <c r="BG787" s="372"/>
      <c r="BH787" s="372"/>
      <c r="BI787" s="372"/>
      <c r="BJ787" s="372"/>
      <c r="BK787" s="372"/>
      <c r="BL787" s="372"/>
      <c r="BM787" s="372"/>
      <c r="BN787" s="372"/>
      <c r="BO787" s="372"/>
      <c r="BP787" s="372"/>
      <c r="BQ787" s="372"/>
      <c r="BR787" s="372"/>
      <c r="BS787" s="372"/>
      <c r="BT787" s="372"/>
      <c r="BU787" s="372"/>
      <c r="BV787" s="372"/>
      <c r="BW787" s="372"/>
      <c r="BX787" s="372"/>
      <c r="BY787" s="372"/>
      <c r="BZ787" s="372"/>
      <c r="CA787" s="372"/>
      <c r="CB787" s="372"/>
      <c r="CC787" s="372"/>
      <c r="CD787" s="372"/>
      <c r="CE787" s="372"/>
      <c r="CF787" s="372"/>
      <c r="CG787" s="372"/>
      <c r="CH787" s="372"/>
      <c r="CI787" s="372"/>
      <c r="CJ787" s="372"/>
      <c r="CK787" s="372"/>
      <c r="CL787" s="372"/>
      <c r="CM787" s="372"/>
      <c r="CN787" s="372"/>
      <c r="CO787" s="372"/>
      <c r="CP787" s="372"/>
      <c r="CQ787" s="372"/>
      <c r="CR787" s="372"/>
      <c r="CS787" s="372"/>
      <c r="CT787" s="372"/>
      <c r="CU787" s="372"/>
      <c r="CV787" s="372"/>
      <c r="CW787" s="372"/>
      <c r="CX787" s="372"/>
      <c r="CY787" s="372"/>
      <c r="CZ787" s="372"/>
    </row>
    <row r="788" ht="25.15" customHeight="true" x14ac:dyDescent="0.2">
      <c r="C788" s="652"/>
      <c r="D788" s="652"/>
      <c r="E788" s="652"/>
      <c r="F788" s="652"/>
      <c r="G788" s="652"/>
      <c r="H788" s="652"/>
      <c r="I788" s="652"/>
      <c r="J788" s="652"/>
      <c r="K788" s="652"/>
      <c r="L788" s="652"/>
      <c r="M788" s="652"/>
      <c r="N788" s="652"/>
      <c r="O788" s="652"/>
      <c r="P788" s="652"/>
      <c r="Q788" s="652"/>
      <c r="BA788" s="372"/>
      <c r="BB788" s="451"/>
      <c r="BC788" s="372"/>
      <c r="BD788" s="372"/>
      <c r="BE788" s="372"/>
      <c r="BF788" s="372"/>
      <c r="BG788" s="372"/>
      <c r="BH788" s="372"/>
      <c r="BI788" s="372"/>
      <c r="BJ788" s="372"/>
      <c r="BK788" s="372"/>
      <c r="BL788" s="372"/>
      <c r="BM788" s="372"/>
      <c r="BN788" s="372"/>
      <c r="BO788" s="372"/>
      <c r="BP788" s="372"/>
      <c r="BQ788" s="372"/>
      <c r="BR788" s="372"/>
      <c r="BS788" s="372"/>
      <c r="BT788" s="372"/>
      <c r="BU788" s="372"/>
      <c r="BV788" s="372"/>
      <c r="BW788" s="372"/>
      <c r="BX788" s="372"/>
      <c r="BY788" s="372"/>
      <c r="BZ788" s="372"/>
      <c r="CA788" s="372"/>
      <c r="CB788" s="372"/>
      <c r="CC788" s="372"/>
      <c r="CD788" s="372"/>
      <c r="CE788" s="372"/>
      <c r="CF788" s="372"/>
      <c r="CG788" s="372"/>
      <c r="CH788" s="372"/>
      <c r="CI788" s="372"/>
      <c r="CJ788" s="372"/>
      <c r="CK788" s="372"/>
      <c r="CL788" s="372"/>
      <c r="CM788" s="372"/>
      <c r="CN788" s="372"/>
      <c r="CO788" s="372"/>
      <c r="CP788" s="372"/>
      <c r="CQ788" s="372"/>
      <c r="CR788" s="372"/>
      <c r="CS788" s="372"/>
      <c r="CT788" s="372"/>
      <c r="CU788" s="372"/>
      <c r="CV788" s="372"/>
      <c r="CW788" s="372"/>
      <c r="CX788" s="372"/>
      <c r="CY788" s="372"/>
      <c r="CZ788" s="372"/>
    </row>
    <row r="789" ht="25.15" customHeight="true" x14ac:dyDescent="0.2">
      <c r="C789" s="652"/>
      <c r="D789" s="652"/>
      <c r="E789" s="652"/>
      <c r="F789" s="652"/>
      <c r="G789" s="652"/>
      <c r="H789" s="652"/>
      <c r="I789" s="652"/>
      <c r="J789" s="652"/>
      <c r="K789" s="652"/>
      <c r="L789" s="652"/>
      <c r="M789" s="652"/>
      <c r="N789" s="652"/>
      <c r="O789" s="652"/>
      <c r="P789" s="652"/>
      <c r="Q789" s="652"/>
      <c r="BA789" s="372"/>
      <c r="BB789" s="451"/>
      <c r="BC789" s="372"/>
      <c r="BD789" s="372"/>
      <c r="BE789" s="372"/>
      <c r="BF789" s="372"/>
      <c r="BG789" s="372"/>
      <c r="BH789" s="372"/>
      <c r="BI789" s="372"/>
      <c r="BJ789" s="372"/>
      <c r="BK789" s="372"/>
      <c r="BL789" s="372"/>
      <c r="BM789" s="372"/>
      <c r="BN789" s="372"/>
      <c r="BO789" s="372"/>
      <c r="BP789" s="372"/>
      <c r="BQ789" s="372"/>
      <c r="BR789" s="372"/>
      <c r="BS789" s="372"/>
      <c r="BT789" s="372"/>
      <c r="BU789" s="372"/>
      <c r="BV789" s="372"/>
      <c r="BW789" s="372"/>
      <c r="BX789" s="372"/>
      <c r="BY789" s="372"/>
      <c r="BZ789" s="372"/>
      <c r="CA789" s="372"/>
      <c r="CB789" s="372"/>
      <c r="CC789" s="372"/>
      <c r="CD789" s="372"/>
      <c r="CE789" s="372"/>
      <c r="CF789" s="372"/>
      <c r="CG789" s="372"/>
      <c r="CH789" s="372"/>
      <c r="CI789" s="372"/>
      <c r="CJ789" s="372"/>
      <c r="CK789" s="372"/>
      <c r="CL789" s="372"/>
      <c r="CM789" s="372"/>
      <c r="CN789" s="372"/>
      <c r="CO789" s="372"/>
      <c r="CP789" s="372"/>
      <c r="CQ789" s="372"/>
      <c r="CR789" s="372"/>
      <c r="CS789" s="372"/>
      <c r="CT789" s="372"/>
      <c r="CU789" s="372"/>
      <c r="CV789" s="372"/>
      <c r="CW789" s="372"/>
      <c r="CX789" s="372"/>
      <c r="CY789" s="372"/>
      <c r="CZ789" s="372"/>
    </row>
    <row r="790" ht="25.15" customHeight="true" x14ac:dyDescent="0.2">
      <c r="C790" s="652"/>
      <c r="D790" s="652"/>
      <c r="E790" s="652"/>
      <c r="F790" s="652"/>
      <c r="G790" s="652"/>
      <c r="H790" s="652"/>
      <c r="I790" s="652"/>
      <c r="J790" s="652"/>
      <c r="K790" s="652"/>
      <c r="L790" s="652"/>
      <c r="M790" s="652"/>
      <c r="N790" s="652"/>
      <c r="O790" s="652"/>
      <c r="P790" s="652"/>
      <c r="Q790" s="652"/>
      <c r="BA790" s="372"/>
      <c r="BB790" s="451"/>
      <c r="BC790" s="372"/>
      <c r="BD790" s="372"/>
      <c r="BE790" s="372"/>
      <c r="BF790" s="372"/>
      <c r="BG790" s="372"/>
      <c r="BH790" s="372"/>
      <c r="BI790" s="372"/>
      <c r="BJ790" s="372"/>
      <c r="BK790" s="372"/>
      <c r="BL790" s="372"/>
      <c r="BM790" s="372"/>
      <c r="BN790" s="372"/>
      <c r="BO790" s="372"/>
      <c r="BP790" s="372"/>
      <c r="BQ790" s="372"/>
      <c r="BR790" s="372"/>
      <c r="BS790" s="372"/>
      <c r="BT790" s="372"/>
      <c r="BU790" s="372"/>
      <c r="BV790" s="372"/>
      <c r="BW790" s="372"/>
      <c r="BX790" s="372"/>
      <c r="BY790" s="372"/>
      <c r="BZ790" s="372"/>
      <c r="CA790" s="372"/>
      <c r="CB790" s="372"/>
      <c r="CC790" s="372"/>
      <c r="CD790" s="372"/>
      <c r="CE790" s="372"/>
      <c r="CF790" s="372"/>
      <c r="CG790" s="372"/>
      <c r="CH790" s="372"/>
      <c r="CI790" s="372"/>
      <c r="CJ790" s="372"/>
      <c r="CK790" s="372"/>
      <c r="CL790" s="372"/>
      <c r="CM790" s="372"/>
      <c r="CN790" s="372"/>
      <c r="CO790" s="372"/>
      <c r="CP790" s="372"/>
      <c r="CQ790" s="372"/>
      <c r="CR790" s="372"/>
      <c r="CS790" s="372"/>
      <c r="CT790" s="372"/>
      <c r="CU790" s="372"/>
      <c r="CV790" s="372"/>
      <c r="CW790" s="372"/>
      <c r="CX790" s="372"/>
      <c r="CY790" s="372"/>
      <c r="CZ790" s="372"/>
    </row>
    <row r="791" ht="25.15" customHeight="true" x14ac:dyDescent="0.2">
      <c r="C791" s="652"/>
      <c r="D791" s="652"/>
      <c r="E791" s="652"/>
      <c r="F791" s="652"/>
      <c r="G791" s="652"/>
      <c r="H791" s="652"/>
      <c r="I791" s="652"/>
      <c r="J791" s="652"/>
      <c r="K791" s="652"/>
      <c r="L791" s="652"/>
      <c r="M791" s="652"/>
      <c r="N791" s="652"/>
      <c r="O791" s="652"/>
      <c r="P791" s="652"/>
      <c r="Q791" s="652"/>
      <c r="BA791" s="372"/>
      <c r="BB791" s="451"/>
      <c r="BC791" s="372"/>
      <c r="BD791" s="372"/>
      <c r="BE791" s="372"/>
      <c r="BF791" s="372"/>
      <c r="BG791" s="372"/>
      <c r="BH791" s="372"/>
      <c r="BI791" s="372"/>
      <c r="BJ791" s="372"/>
      <c r="BK791" s="372"/>
      <c r="BL791" s="372"/>
      <c r="BM791" s="372"/>
      <c r="BN791" s="372"/>
      <c r="BO791" s="372"/>
      <c r="BP791" s="372"/>
      <c r="BQ791" s="372"/>
      <c r="BR791" s="372"/>
      <c r="BS791" s="372"/>
      <c r="BT791" s="372"/>
      <c r="BU791" s="372"/>
      <c r="BV791" s="372"/>
      <c r="BW791" s="372"/>
      <c r="BX791" s="372"/>
      <c r="BY791" s="372"/>
      <c r="BZ791" s="372"/>
      <c r="CA791" s="372"/>
      <c r="CB791" s="372"/>
      <c r="CC791" s="372"/>
      <c r="CD791" s="372"/>
      <c r="CE791" s="372"/>
      <c r="CF791" s="372"/>
      <c r="CG791" s="372"/>
      <c r="CH791" s="372"/>
      <c r="CI791" s="372"/>
      <c r="CJ791" s="372"/>
      <c r="CK791" s="372"/>
      <c r="CL791" s="372"/>
      <c r="CM791" s="372"/>
      <c r="CN791" s="372"/>
      <c r="CO791" s="372"/>
      <c r="CP791" s="372"/>
      <c r="CQ791" s="372"/>
      <c r="CR791" s="372"/>
      <c r="CS791" s="372"/>
      <c r="CT791" s="372"/>
      <c r="CU791" s="372"/>
      <c r="CV791" s="372"/>
      <c r="CW791" s="372"/>
      <c r="CX791" s="372"/>
      <c r="CY791" s="372"/>
      <c r="CZ791" s="372"/>
    </row>
    <row r="792" ht="25.15" customHeight="true" x14ac:dyDescent="0.2">
      <c r="C792" s="652"/>
      <c r="D792" s="652"/>
      <c r="E792" s="652"/>
      <c r="F792" s="652"/>
      <c r="G792" s="652"/>
      <c r="H792" s="652"/>
      <c r="I792" s="652"/>
      <c r="J792" s="652"/>
      <c r="K792" s="652"/>
      <c r="L792" s="652"/>
      <c r="M792" s="652"/>
      <c r="N792" s="652"/>
      <c r="O792" s="652"/>
      <c r="P792" s="652"/>
      <c r="Q792" s="652"/>
      <c r="BA792" s="372"/>
      <c r="BB792" s="451"/>
      <c r="BC792" s="372"/>
      <c r="BD792" s="372"/>
      <c r="BE792" s="372"/>
      <c r="BF792" s="372"/>
      <c r="BG792" s="372"/>
      <c r="BH792" s="372"/>
      <c r="BI792" s="372"/>
      <c r="BJ792" s="372"/>
      <c r="BK792" s="372"/>
      <c r="BL792" s="372"/>
      <c r="BM792" s="372"/>
      <c r="BN792" s="372"/>
      <c r="BO792" s="372"/>
      <c r="BP792" s="372"/>
      <c r="BQ792" s="372"/>
      <c r="BR792" s="372"/>
      <c r="BS792" s="372"/>
      <c r="BT792" s="372"/>
      <c r="BU792" s="372"/>
      <c r="BV792" s="372"/>
      <c r="BW792" s="372"/>
      <c r="BX792" s="372"/>
      <c r="BY792" s="372"/>
      <c r="BZ792" s="372"/>
      <c r="CA792" s="372"/>
      <c r="CB792" s="372"/>
      <c r="CC792" s="372"/>
      <c r="CD792" s="372"/>
      <c r="CE792" s="372"/>
      <c r="CF792" s="372"/>
      <c r="CG792" s="372"/>
      <c r="CH792" s="372"/>
      <c r="CI792" s="372"/>
      <c r="CJ792" s="372"/>
      <c r="CK792" s="372"/>
      <c r="CL792" s="372"/>
      <c r="CM792" s="372"/>
      <c r="CN792" s="372"/>
      <c r="CO792" s="372"/>
      <c r="CP792" s="372"/>
      <c r="CQ792" s="372"/>
      <c r="CR792" s="372"/>
      <c r="CS792" s="372"/>
      <c r="CT792" s="372"/>
      <c r="CU792" s="372"/>
      <c r="CV792" s="372"/>
      <c r="CW792" s="372"/>
      <c r="CX792" s="372"/>
      <c r="CY792" s="372"/>
      <c r="CZ792" s="372"/>
    </row>
    <row r="793" ht="25.15" customHeight="true" x14ac:dyDescent="0.2">
      <c r="C793" s="652"/>
      <c r="D793" s="652"/>
      <c r="E793" s="652"/>
      <c r="F793" s="652"/>
      <c r="G793" s="652"/>
      <c r="H793" s="652"/>
      <c r="I793" s="652"/>
      <c r="J793" s="652"/>
      <c r="K793" s="652"/>
      <c r="L793" s="652"/>
      <c r="M793" s="652"/>
      <c r="N793" s="652"/>
      <c r="O793" s="652"/>
      <c r="P793" s="652"/>
      <c r="Q793" s="652"/>
      <c r="BA793" s="372"/>
      <c r="BB793" s="451"/>
      <c r="BC793" s="372"/>
      <c r="BD793" s="372"/>
      <c r="BE793" s="372"/>
      <c r="BF793" s="372"/>
      <c r="BG793" s="372"/>
      <c r="BH793" s="372"/>
      <c r="BI793" s="372"/>
      <c r="BJ793" s="372"/>
      <c r="BK793" s="372"/>
      <c r="BL793" s="372"/>
      <c r="BM793" s="372"/>
      <c r="BN793" s="372"/>
      <c r="BO793" s="372"/>
      <c r="BP793" s="372"/>
      <c r="BQ793" s="372"/>
      <c r="BR793" s="372"/>
      <c r="BS793" s="372"/>
      <c r="BT793" s="372"/>
      <c r="BU793" s="372"/>
      <c r="BV793" s="372"/>
      <c r="BW793" s="372"/>
      <c r="BX793" s="372"/>
      <c r="BY793" s="372"/>
      <c r="BZ793" s="372"/>
      <c r="CA793" s="372"/>
      <c r="CB793" s="372"/>
      <c r="CC793" s="372"/>
      <c r="CD793" s="372"/>
      <c r="CE793" s="372"/>
      <c r="CF793" s="372"/>
      <c r="CG793" s="372"/>
      <c r="CH793" s="372"/>
      <c r="CI793" s="372"/>
      <c r="CJ793" s="372"/>
      <c r="CK793" s="372"/>
      <c r="CL793" s="372"/>
      <c r="CM793" s="372"/>
      <c r="CN793" s="372"/>
      <c r="CO793" s="372"/>
      <c r="CP793" s="372"/>
      <c r="CQ793" s="372"/>
      <c r="CR793" s="372"/>
      <c r="CS793" s="372"/>
      <c r="CT793" s="372"/>
      <c r="CU793" s="372"/>
      <c r="CV793" s="372"/>
      <c r="CW793" s="372"/>
      <c r="CX793" s="372"/>
      <c r="CY793" s="372"/>
      <c r="CZ793" s="372"/>
    </row>
    <row r="794" ht="25.15" customHeight="true" x14ac:dyDescent="0.2">
      <c r="C794" s="652"/>
      <c r="D794" s="652"/>
      <c r="E794" s="652"/>
      <c r="F794" s="652"/>
      <c r="G794" s="652"/>
      <c r="H794" s="652"/>
      <c r="I794" s="652"/>
      <c r="J794" s="652"/>
      <c r="K794" s="652"/>
      <c r="L794" s="652"/>
      <c r="M794" s="652"/>
      <c r="N794" s="652"/>
      <c r="O794" s="652"/>
      <c r="P794" s="652"/>
      <c r="Q794" s="652"/>
      <c r="BA794" s="372"/>
      <c r="BB794" s="451"/>
      <c r="BC794" s="372"/>
      <c r="BD794" s="372"/>
      <c r="BE794" s="372"/>
      <c r="BF794" s="372"/>
      <c r="BG794" s="372"/>
      <c r="BH794" s="372"/>
      <c r="BI794" s="372"/>
      <c r="BJ794" s="372"/>
      <c r="BK794" s="372"/>
      <c r="BL794" s="372"/>
      <c r="BM794" s="372"/>
      <c r="BN794" s="372"/>
      <c r="BO794" s="372"/>
      <c r="BP794" s="372"/>
      <c r="BQ794" s="372"/>
      <c r="BR794" s="372"/>
      <c r="BS794" s="372"/>
      <c r="BT794" s="372"/>
      <c r="BU794" s="372"/>
      <c r="BV794" s="372"/>
      <c r="BW794" s="372"/>
      <c r="BX794" s="372"/>
      <c r="BY794" s="372"/>
      <c r="BZ794" s="372"/>
      <c r="CA794" s="372"/>
      <c r="CB794" s="372"/>
      <c r="CC794" s="372"/>
      <c r="CD794" s="372"/>
      <c r="CE794" s="372"/>
      <c r="CF794" s="372"/>
      <c r="CG794" s="372"/>
      <c r="CH794" s="372"/>
      <c r="CI794" s="372"/>
      <c r="CJ794" s="372"/>
      <c r="CK794" s="372"/>
      <c r="CL794" s="372"/>
      <c r="CM794" s="372"/>
      <c r="CN794" s="372"/>
      <c r="CO794" s="372"/>
      <c r="CP794" s="372"/>
      <c r="CQ794" s="372"/>
      <c r="CR794" s="372"/>
      <c r="CS794" s="372"/>
      <c r="CT794" s="372"/>
      <c r="CU794" s="372"/>
      <c r="CV794" s="372"/>
      <c r="CW794" s="372"/>
      <c r="CX794" s="372"/>
      <c r="CY794" s="372"/>
      <c r="CZ794" s="372"/>
    </row>
    <row r="795" ht="25.15" customHeight="true" x14ac:dyDescent="0.2">
      <c r="C795" s="652"/>
      <c r="D795" s="652"/>
      <c r="E795" s="652"/>
      <c r="F795" s="652"/>
      <c r="G795" s="652"/>
      <c r="H795" s="652"/>
      <c r="I795" s="652"/>
      <c r="J795" s="652"/>
      <c r="K795" s="652"/>
      <c r="L795" s="652"/>
      <c r="M795" s="652"/>
      <c r="N795" s="652"/>
      <c r="O795" s="652"/>
      <c r="P795" s="652"/>
      <c r="Q795" s="652"/>
      <c r="BA795" s="372"/>
      <c r="BB795" s="451"/>
      <c r="BC795" s="372"/>
      <c r="BD795" s="372"/>
      <c r="BE795" s="372"/>
      <c r="BF795" s="372"/>
      <c r="BG795" s="372"/>
      <c r="BH795" s="372"/>
      <c r="BI795" s="372"/>
      <c r="BJ795" s="372"/>
      <c r="BK795" s="372"/>
      <c r="BL795" s="372"/>
      <c r="BM795" s="372"/>
      <c r="BN795" s="372"/>
      <c r="BO795" s="372"/>
      <c r="BP795" s="372"/>
      <c r="BQ795" s="372"/>
      <c r="BR795" s="372"/>
      <c r="BS795" s="372"/>
      <c r="BT795" s="372"/>
      <c r="BU795" s="372"/>
      <c r="BV795" s="372"/>
      <c r="BW795" s="372"/>
      <c r="BX795" s="372"/>
      <c r="BY795" s="372"/>
      <c r="BZ795" s="372"/>
      <c r="CA795" s="372"/>
      <c r="CB795" s="372"/>
      <c r="CC795" s="372"/>
      <c r="CD795" s="372"/>
      <c r="CE795" s="372"/>
      <c r="CF795" s="372"/>
      <c r="CG795" s="372"/>
      <c r="CH795" s="372"/>
      <c r="CI795" s="372"/>
      <c r="CJ795" s="372"/>
      <c r="CK795" s="372"/>
      <c r="CL795" s="372"/>
      <c r="CM795" s="372"/>
      <c r="CN795" s="372"/>
      <c r="CO795" s="372"/>
      <c r="CP795" s="372"/>
      <c r="CQ795" s="372"/>
      <c r="CR795" s="372"/>
      <c r="CS795" s="372"/>
      <c r="CT795" s="372"/>
      <c r="CU795" s="372"/>
      <c r="CV795" s="372"/>
      <c r="CW795" s="372"/>
      <c r="CX795" s="372"/>
      <c r="CY795" s="372"/>
      <c r="CZ795" s="372"/>
    </row>
    <row r="796" ht="25.15" customHeight="true" x14ac:dyDescent="0.2">
      <c r="C796" s="652"/>
      <c r="D796" s="652"/>
      <c r="E796" s="652"/>
      <c r="F796" s="652"/>
      <c r="G796" s="652"/>
      <c r="H796" s="652"/>
      <c r="I796" s="652"/>
      <c r="J796" s="652"/>
      <c r="K796" s="652"/>
      <c r="L796" s="652"/>
      <c r="M796" s="652"/>
      <c r="N796" s="652"/>
      <c r="O796" s="652"/>
      <c r="P796" s="652"/>
      <c r="Q796" s="652"/>
      <c r="BA796" s="372"/>
      <c r="BB796" s="451"/>
      <c r="BC796" s="372"/>
      <c r="BD796" s="372"/>
      <c r="BE796" s="372"/>
      <c r="BF796" s="372"/>
      <c r="BG796" s="372"/>
      <c r="BH796" s="372"/>
      <c r="BI796" s="372"/>
      <c r="BJ796" s="372"/>
      <c r="BK796" s="372"/>
      <c r="BL796" s="372"/>
      <c r="BM796" s="372"/>
      <c r="BN796" s="372"/>
      <c r="BO796" s="372"/>
      <c r="BP796" s="372"/>
      <c r="BQ796" s="372"/>
      <c r="BR796" s="372"/>
      <c r="BS796" s="372"/>
      <c r="BT796" s="372"/>
      <c r="BU796" s="372"/>
      <c r="BV796" s="372"/>
      <c r="BW796" s="372"/>
      <c r="BX796" s="372"/>
      <c r="BY796" s="372"/>
      <c r="BZ796" s="372"/>
      <c r="CA796" s="372"/>
      <c r="CB796" s="372"/>
      <c r="CC796" s="372"/>
      <c r="CD796" s="372"/>
      <c r="CE796" s="372"/>
      <c r="CF796" s="372"/>
      <c r="CG796" s="372"/>
      <c r="CH796" s="372"/>
      <c r="CI796" s="372"/>
      <c r="CJ796" s="372"/>
      <c r="CK796" s="372"/>
      <c r="CL796" s="372"/>
      <c r="CM796" s="372"/>
      <c r="CN796" s="372"/>
      <c r="CO796" s="372"/>
      <c r="CP796" s="372"/>
      <c r="CQ796" s="372"/>
      <c r="CR796" s="372"/>
      <c r="CS796" s="372"/>
      <c r="CT796" s="372"/>
      <c r="CU796" s="372"/>
      <c r="CV796" s="372"/>
      <c r="CW796" s="372"/>
      <c r="CX796" s="372"/>
      <c r="CY796" s="372"/>
      <c r="CZ796" s="372"/>
    </row>
    <row r="797" ht="25.15" customHeight="true" x14ac:dyDescent="0.2">
      <c r="C797" s="652"/>
      <c r="D797" s="652"/>
      <c r="E797" s="652"/>
      <c r="F797" s="652"/>
      <c r="G797" s="652"/>
      <c r="H797" s="652"/>
      <c r="I797" s="652"/>
      <c r="J797" s="652"/>
      <c r="K797" s="652"/>
      <c r="L797" s="652"/>
      <c r="M797" s="652"/>
      <c r="N797" s="652"/>
      <c r="O797" s="652"/>
      <c r="P797" s="652"/>
      <c r="Q797" s="652"/>
      <c r="BA797" s="372"/>
      <c r="BB797" s="451"/>
      <c r="BC797" s="372"/>
      <c r="BD797" s="372"/>
      <c r="BE797" s="372"/>
      <c r="BF797" s="372"/>
      <c r="BG797" s="372"/>
      <c r="BH797" s="372"/>
      <c r="BI797" s="372"/>
      <c r="BJ797" s="372"/>
      <c r="BK797" s="372"/>
      <c r="BL797" s="372"/>
      <c r="BM797" s="372"/>
      <c r="BN797" s="372"/>
      <c r="BO797" s="372"/>
      <c r="BP797" s="372"/>
      <c r="BQ797" s="372"/>
      <c r="BR797" s="372"/>
      <c r="BS797" s="372"/>
      <c r="BT797" s="372"/>
      <c r="BU797" s="372"/>
      <c r="BV797" s="372"/>
      <c r="BW797" s="372"/>
      <c r="BX797" s="372"/>
      <c r="BY797" s="372"/>
      <c r="BZ797" s="372"/>
      <c r="CA797" s="372"/>
      <c r="CB797" s="372"/>
      <c r="CC797" s="372"/>
      <c r="CD797" s="372"/>
      <c r="CE797" s="372"/>
      <c r="CF797" s="372"/>
      <c r="CG797" s="372"/>
      <c r="CH797" s="372"/>
      <c r="CI797" s="372"/>
      <c r="CJ797" s="372"/>
      <c r="CK797" s="372"/>
      <c r="CL797" s="372"/>
      <c r="CM797" s="372"/>
      <c r="CN797" s="372"/>
      <c r="CO797" s="372"/>
      <c r="CP797" s="372"/>
      <c r="CQ797" s="372"/>
      <c r="CR797" s="372"/>
      <c r="CS797" s="372"/>
      <c r="CT797" s="372"/>
      <c r="CU797" s="372"/>
      <c r="CV797" s="372"/>
      <c r="CW797" s="372"/>
      <c r="CX797" s="372"/>
      <c r="CY797" s="372"/>
      <c r="CZ797" s="372"/>
    </row>
    <row r="798" ht="25.15" customHeight="true" x14ac:dyDescent="0.2">
      <c r="C798" s="652"/>
      <c r="D798" s="652"/>
      <c r="E798" s="652"/>
      <c r="F798" s="652"/>
      <c r="G798" s="652"/>
      <c r="H798" s="652"/>
      <c r="I798" s="652"/>
      <c r="J798" s="652"/>
      <c r="K798" s="652"/>
      <c r="L798" s="652"/>
      <c r="M798" s="652"/>
      <c r="N798" s="652"/>
      <c r="O798" s="652"/>
      <c r="P798" s="652"/>
      <c r="Q798" s="652"/>
      <c r="BA798" s="372"/>
      <c r="BB798" s="451"/>
      <c r="BC798" s="372"/>
      <c r="BD798" s="372"/>
      <c r="BE798" s="372"/>
      <c r="BF798" s="372"/>
      <c r="BG798" s="372"/>
      <c r="BH798" s="372"/>
      <c r="BI798" s="372"/>
      <c r="BJ798" s="372"/>
      <c r="BK798" s="372"/>
      <c r="BL798" s="372"/>
      <c r="BM798" s="372"/>
      <c r="BN798" s="372"/>
      <c r="BO798" s="372"/>
      <c r="BP798" s="372"/>
      <c r="BQ798" s="372"/>
      <c r="BR798" s="372"/>
      <c r="BS798" s="372"/>
      <c r="BT798" s="372"/>
      <c r="BU798" s="372"/>
      <c r="BV798" s="372"/>
      <c r="BW798" s="372"/>
      <c r="BX798" s="372"/>
      <c r="BY798" s="372"/>
      <c r="BZ798" s="372"/>
      <c r="CA798" s="372"/>
      <c r="CB798" s="372"/>
      <c r="CC798" s="372"/>
      <c r="CD798" s="372"/>
      <c r="CE798" s="372"/>
      <c r="CF798" s="372"/>
      <c r="CG798" s="372"/>
      <c r="CH798" s="372"/>
      <c r="CI798" s="372"/>
      <c r="CJ798" s="372"/>
      <c r="CK798" s="372"/>
      <c r="CL798" s="372"/>
      <c r="CM798" s="372"/>
      <c r="CN798" s="372"/>
      <c r="CO798" s="372"/>
      <c r="CP798" s="372"/>
      <c r="CQ798" s="372"/>
      <c r="CR798" s="372"/>
      <c r="CS798" s="372"/>
      <c r="CT798" s="372"/>
      <c r="CU798" s="372"/>
      <c r="CV798" s="372"/>
      <c r="CW798" s="372"/>
      <c r="CX798" s="372"/>
      <c r="CY798" s="372"/>
      <c r="CZ798" s="372"/>
    </row>
    <row r="799" ht="25.15" customHeight="true" x14ac:dyDescent="0.2">
      <c r="C799" s="652"/>
      <c r="D799" s="652"/>
      <c r="E799" s="652"/>
      <c r="F799" s="652"/>
      <c r="G799" s="652"/>
      <c r="H799" s="652"/>
      <c r="I799" s="652"/>
      <c r="J799" s="652"/>
      <c r="K799" s="652"/>
      <c r="L799" s="652"/>
      <c r="M799" s="652"/>
      <c r="N799" s="652"/>
      <c r="O799" s="652"/>
      <c r="P799" s="652"/>
      <c r="Q799" s="652"/>
      <c r="BA799" s="372"/>
      <c r="BB799" s="451"/>
      <c r="BC799" s="372"/>
      <c r="BD799" s="372"/>
      <c r="BE799" s="372"/>
      <c r="BF799" s="372"/>
      <c r="BG799" s="372"/>
      <c r="BH799" s="372"/>
      <c r="BI799" s="372"/>
      <c r="BJ799" s="372"/>
      <c r="BK799" s="372"/>
      <c r="BL799" s="372"/>
      <c r="BM799" s="372"/>
      <c r="BN799" s="372"/>
      <c r="BO799" s="372"/>
      <c r="BP799" s="372"/>
      <c r="BQ799" s="372"/>
      <c r="BR799" s="372"/>
      <c r="BS799" s="372"/>
      <c r="BT799" s="372"/>
      <c r="BU799" s="372"/>
      <c r="BV799" s="372"/>
      <c r="BW799" s="372"/>
      <c r="BX799" s="372"/>
      <c r="BY799" s="372"/>
      <c r="BZ799" s="372"/>
      <c r="CA799" s="372"/>
      <c r="CB799" s="372"/>
      <c r="CC799" s="372"/>
      <c r="CD799" s="372"/>
      <c r="CE799" s="372"/>
      <c r="CF799" s="372"/>
      <c r="CG799" s="372"/>
      <c r="CH799" s="372"/>
      <c r="CI799" s="372"/>
      <c r="CJ799" s="372"/>
      <c r="CK799" s="372"/>
      <c r="CL799" s="372"/>
      <c r="CM799" s="372"/>
      <c r="CN799" s="372"/>
      <c r="CO799" s="372"/>
      <c r="CP799" s="372"/>
      <c r="CQ799" s="372"/>
      <c r="CR799" s="372"/>
      <c r="CS799" s="372"/>
      <c r="CT799" s="372"/>
      <c r="CU799" s="372"/>
      <c r="CV799" s="372"/>
      <c r="CW799" s="372"/>
      <c r="CX799" s="372"/>
      <c r="CY799" s="372"/>
      <c r="CZ799" s="372"/>
    </row>
    <row r="800" ht="25.15" customHeight="true" x14ac:dyDescent="0.2">
      <c r="C800" s="652"/>
      <c r="D800" s="652"/>
      <c r="E800" s="652"/>
      <c r="F800" s="652"/>
      <c r="G800" s="652"/>
      <c r="H800" s="652"/>
      <c r="I800" s="652"/>
      <c r="J800" s="652"/>
      <c r="K800" s="652"/>
      <c r="L800" s="652"/>
      <c r="M800" s="652"/>
      <c r="N800" s="652"/>
      <c r="O800" s="652"/>
      <c r="P800" s="652"/>
      <c r="Q800" s="652"/>
      <c r="BA800" s="372"/>
      <c r="BB800" s="451"/>
      <c r="BC800" s="372"/>
      <c r="BD800" s="372"/>
      <c r="BE800" s="372"/>
      <c r="BF800" s="372"/>
      <c r="BG800" s="372"/>
      <c r="BH800" s="372"/>
      <c r="BI800" s="372"/>
      <c r="BJ800" s="372"/>
      <c r="BK800" s="372"/>
      <c r="BL800" s="372"/>
      <c r="BM800" s="372"/>
      <c r="BN800" s="372"/>
      <c r="BO800" s="372"/>
      <c r="BP800" s="372"/>
      <c r="BQ800" s="372"/>
      <c r="BR800" s="372"/>
      <c r="BS800" s="372"/>
      <c r="BT800" s="372"/>
      <c r="BU800" s="372"/>
      <c r="BV800" s="372"/>
      <c r="BW800" s="372"/>
      <c r="BX800" s="372"/>
      <c r="BY800" s="372"/>
      <c r="BZ800" s="372"/>
      <c r="CA800" s="372"/>
      <c r="CB800" s="372"/>
      <c r="CC800" s="372"/>
      <c r="CD800" s="372"/>
      <c r="CE800" s="372"/>
      <c r="CF800" s="372"/>
      <c r="CG800" s="372"/>
      <c r="CH800" s="372"/>
      <c r="CI800" s="372"/>
      <c r="CJ800" s="372"/>
      <c r="CK800" s="372"/>
      <c r="CL800" s="372"/>
      <c r="CM800" s="372"/>
      <c r="CN800" s="372"/>
      <c r="CO800" s="372"/>
      <c r="CP800" s="372"/>
      <c r="CQ800" s="372"/>
      <c r="CR800" s="372"/>
      <c r="CS800" s="372"/>
      <c r="CT800" s="372"/>
      <c r="CU800" s="372"/>
      <c r="CV800" s="372"/>
      <c r="CW800" s="372"/>
      <c r="CX800" s="372"/>
      <c r="CY800" s="372"/>
      <c r="CZ800" s="372"/>
    </row>
    <row r="801" ht="25.15" customHeight="true" x14ac:dyDescent="0.2">
      <c r="C801" s="652"/>
      <c r="D801" s="652"/>
      <c r="E801" s="652"/>
      <c r="F801" s="652"/>
      <c r="G801" s="652"/>
      <c r="H801" s="652"/>
      <c r="I801" s="652"/>
      <c r="J801" s="652"/>
      <c r="K801" s="652"/>
      <c r="L801" s="652"/>
      <c r="M801" s="652"/>
      <c r="N801" s="652"/>
      <c r="O801" s="652"/>
      <c r="P801" s="652"/>
      <c r="Q801" s="652"/>
    </row>
    <row r="802" ht="25.15" customHeight="true" x14ac:dyDescent="0.2">
      <c r="C802" s="652"/>
      <c r="D802" s="652"/>
      <c r="E802" s="652"/>
      <c r="F802" s="652"/>
      <c r="G802" s="652"/>
      <c r="H802" s="652"/>
      <c r="I802" s="652"/>
      <c r="J802" s="652"/>
      <c r="K802" s="652"/>
      <c r="L802" s="652"/>
      <c r="M802" s="652"/>
      <c r="N802" s="652"/>
      <c r="O802" s="652"/>
      <c r="P802" s="652"/>
      <c r="Q802" s="652"/>
    </row>
    <row r="803" ht="25.15" customHeight="true" x14ac:dyDescent="0.2">
      <c r="C803" s="652"/>
      <c r="D803" s="652"/>
      <c r="E803" s="652"/>
      <c r="F803" s="652"/>
      <c r="G803" s="652"/>
      <c r="H803" s="652"/>
      <c r="I803" s="652"/>
      <c r="J803" s="652"/>
      <c r="K803" s="652"/>
      <c r="L803" s="652"/>
      <c r="M803" s="652"/>
      <c r="N803" s="652"/>
      <c r="O803" s="652"/>
      <c r="P803" s="652"/>
      <c r="Q803" s="652"/>
    </row>
    <row r="804" ht="25.15" customHeight="true" x14ac:dyDescent="0.2">
      <c r="C804" s="652"/>
      <c r="D804" s="652"/>
      <c r="E804" s="652"/>
      <c r="F804" s="652"/>
      <c r="G804" s="652"/>
      <c r="H804" s="652"/>
      <c r="I804" s="652"/>
      <c r="J804" s="652"/>
      <c r="K804" s="652"/>
      <c r="L804" s="652"/>
      <c r="M804" s="652"/>
      <c r="N804" s="652"/>
      <c r="O804" s="652"/>
      <c r="P804" s="652"/>
      <c r="Q804" s="652"/>
    </row>
    <row r="805" ht="25.15" customHeight="true" x14ac:dyDescent="0.2">
      <c r="C805" s="652"/>
      <c r="D805" s="652"/>
      <c r="E805" s="652"/>
      <c r="F805" s="652"/>
      <c r="G805" s="652"/>
      <c r="H805" s="652"/>
      <c r="I805" s="652"/>
      <c r="J805" s="652"/>
      <c r="K805" s="652"/>
      <c r="L805" s="652"/>
      <c r="M805" s="652"/>
      <c r="N805" s="652"/>
      <c r="O805" s="652"/>
      <c r="P805" s="652"/>
      <c r="Q805" s="652"/>
    </row>
    <row r="806" ht="25.15" customHeight="true" x14ac:dyDescent="0.2">
      <c r="C806" s="652"/>
      <c r="D806" s="652"/>
      <c r="E806" s="652"/>
      <c r="F806" s="652"/>
      <c r="G806" s="652"/>
      <c r="H806" s="652"/>
      <c r="I806" s="652"/>
      <c r="J806" s="652"/>
      <c r="K806" s="652"/>
      <c r="L806" s="652"/>
      <c r="M806" s="652"/>
      <c r="N806" s="652"/>
      <c r="O806" s="652"/>
      <c r="P806" s="652"/>
      <c r="Q806" s="652"/>
    </row>
    <row r="807" ht="25.15" customHeight="true" x14ac:dyDescent="0.2">
      <c r="C807" s="652"/>
      <c r="D807" s="652"/>
      <c r="E807" s="652"/>
      <c r="F807" s="652"/>
      <c r="G807" s="652"/>
      <c r="H807" s="652"/>
      <c r="I807" s="652"/>
      <c r="J807" s="652"/>
      <c r="K807" s="652"/>
      <c r="L807" s="652"/>
      <c r="M807" s="652"/>
      <c r="N807" s="652"/>
      <c r="O807" s="652"/>
      <c r="P807" s="652"/>
      <c r="Q807" s="652"/>
    </row>
    <row r="808" ht="25.15" customHeight="true" x14ac:dyDescent="0.2">
      <c r="C808" s="652"/>
      <c r="D808" s="652"/>
      <c r="E808" s="652"/>
      <c r="F808" s="652"/>
      <c r="G808" s="652"/>
      <c r="H808" s="652"/>
      <c r="I808" s="652"/>
      <c r="J808" s="652"/>
      <c r="K808" s="652"/>
      <c r="L808" s="652"/>
      <c r="M808" s="652"/>
      <c r="N808" s="652"/>
      <c r="O808" s="652"/>
      <c r="P808" s="652"/>
      <c r="Q808" s="652"/>
    </row>
    <row r="809" ht="25.15" customHeight="true" x14ac:dyDescent="0.2">
      <c r="C809" s="652"/>
      <c r="D809" s="652"/>
      <c r="E809" s="652"/>
      <c r="F809" s="652"/>
      <c r="G809" s="652"/>
      <c r="H809" s="652"/>
      <c r="I809" s="652"/>
      <c r="J809" s="652"/>
      <c r="K809" s="652"/>
      <c r="L809" s="652"/>
      <c r="M809" s="652"/>
      <c r="N809" s="652"/>
      <c r="O809" s="652"/>
      <c r="P809" s="652"/>
      <c r="Q809" s="652"/>
    </row>
    <row r="810" ht="25.15" customHeight="true" x14ac:dyDescent="0.2">
      <c r="C810" s="652"/>
      <c r="D810" s="652"/>
      <c r="E810" s="652"/>
      <c r="F810" s="652"/>
      <c r="G810" s="652"/>
      <c r="H810" s="652"/>
      <c r="I810" s="652"/>
      <c r="J810" s="652"/>
      <c r="K810" s="652"/>
      <c r="L810" s="652"/>
      <c r="M810" s="652"/>
      <c r="N810" s="652"/>
      <c r="O810" s="652"/>
      <c r="P810" s="652"/>
      <c r="Q810" s="652"/>
    </row>
    <row r="811" ht="25.15" customHeight="true" x14ac:dyDescent="0.2">
      <c r="C811" s="652"/>
      <c r="D811" s="652"/>
      <c r="E811" s="652"/>
      <c r="F811" s="652"/>
      <c r="G811" s="652"/>
      <c r="H811" s="652"/>
      <c r="I811" s="652"/>
      <c r="J811" s="652"/>
      <c r="K811" s="652"/>
      <c r="L811" s="652"/>
      <c r="M811" s="652"/>
      <c r="N811" s="652"/>
      <c r="O811" s="652"/>
      <c r="P811" s="652"/>
      <c r="Q811" s="652"/>
    </row>
    <row r="812" ht="25.15" customHeight="true" x14ac:dyDescent="0.2">
      <c r="C812" s="652"/>
      <c r="D812" s="652"/>
      <c r="E812" s="652"/>
      <c r="F812" s="652"/>
      <c r="G812" s="652"/>
      <c r="H812" s="652"/>
      <c r="I812" s="652"/>
      <c r="J812" s="652"/>
      <c r="K812" s="652"/>
      <c r="L812" s="652"/>
      <c r="M812" s="652"/>
      <c r="N812" s="652"/>
      <c r="O812" s="652"/>
      <c r="P812" s="652"/>
      <c r="Q812" s="652"/>
    </row>
    <row r="813" ht="25.15" customHeight="true" x14ac:dyDescent="0.2">
      <c r="C813" s="652"/>
      <c r="D813" s="652"/>
      <c r="E813" s="652"/>
      <c r="F813" s="652"/>
      <c r="G813" s="652"/>
      <c r="H813" s="652"/>
      <c r="I813" s="652"/>
      <c r="J813" s="652"/>
      <c r="K813" s="652"/>
      <c r="L813" s="652"/>
      <c r="M813" s="652"/>
      <c r="N813" s="652"/>
      <c r="O813" s="652"/>
      <c r="P813" s="652"/>
      <c r="Q813" s="652"/>
    </row>
    <row r="814" ht="25.15" customHeight="true" x14ac:dyDescent="0.2">
      <c r="C814" s="652"/>
      <c r="D814" s="652"/>
      <c r="E814" s="652"/>
      <c r="F814" s="652"/>
      <c r="G814" s="652"/>
      <c r="H814" s="652"/>
      <c r="I814" s="652"/>
      <c r="J814" s="652"/>
      <c r="K814" s="652"/>
      <c r="L814" s="652"/>
      <c r="M814" s="652"/>
      <c r="N814" s="652"/>
      <c r="O814" s="652"/>
      <c r="P814" s="652"/>
      <c r="Q814" s="652"/>
    </row>
    <row r="815" ht="25.15" customHeight="true" x14ac:dyDescent="0.2">
      <c r="C815" s="652"/>
      <c r="D815" s="652"/>
      <c r="E815" s="652"/>
      <c r="F815" s="652"/>
      <c r="G815" s="652"/>
      <c r="H815" s="652"/>
      <c r="I815" s="652"/>
      <c r="J815" s="652"/>
      <c r="K815" s="652"/>
      <c r="L815" s="652"/>
      <c r="M815" s="652"/>
      <c r="N815" s="652"/>
      <c r="O815" s="652"/>
      <c r="P815" s="652"/>
      <c r="Q815" s="652"/>
    </row>
    <row r="816" ht="25.15" customHeight="true" x14ac:dyDescent="0.2">
      <c r="C816" s="652"/>
      <c r="D816" s="652"/>
      <c r="E816" s="652"/>
      <c r="F816" s="652"/>
      <c r="G816" s="652"/>
      <c r="H816" s="652"/>
      <c r="I816" s="652"/>
      <c r="J816" s="652"/>
      <c r="K816" s="652"/>
      <c r="L816" s="652"/>
      <c r="M816" s="652"/>
      <c r="N816" s="652"/>
      <c r="O816" s="652"/>
      <c r="P816" s="652"/>
      <c r="Q816" s="652"/>
    </row>
    <row r="817" ht="25.15" customHeight="true" x14ac:dyDescent="0.2">
      <c r="C817" s="652"/>
      <c r="D817" s="652"/>
      <c r="E817" s="652"/>
      <c r="F817" s="652"/>
      <c r="G817" s="652"/>
      <c r="H817" s="652"/>
      <c r="I817" s="652"/>
      <c r="J817" s="652"/>
      <c r="K817" s="652"/>
      <c r="L817" s="652"/>
      <c r="M817" s="652"/>
      <c r="N817" s="652"/>
      <c r="O817" s="652"/>
      <c r="P817" s="652"/>
      <c r="Q817" s="652"/>
    </row>
    <row r="818" ht="25.15" customHeight="true" x14ac:dyDescent="0.2">
      <c r="C818" s="652"/>
      <c r="D818" s="652"/>
      <c r="E818" s="652"/>
      <c r="F818" s="652"/>
      <c r="G818" s="652"/>
      <c r="H818" s="652"/>
      <c r="I818" s="652"/>
      <c r="J818" s="652"/>
      <c r="K818" s="652"/>
      <c r="L818" s="652"/>
      <c r="M818" s="652"/>
      <c r="N818" s="652"/>
      <c r="O818" s="652"/>
      <c r="P818" s="652"/>
      <c r="Q818" s="652"/>
    </row>
    <row r="819" ht="25.15" customHeight="true" x14ac:dyDescent="0.2">
      <c r="C819" s="652"/>
      <c r="D819" s="652"/>
      <c r="E819" s="652"/>
      <c r="F819" s="652"/>
      <c r="G819" s="652"/>
      <c r="H819" s="652"/>
      <c r="I819" s="652"/>
      <c r="J819" s="652"/>
      <c r="K819" s="652"/>
      <c r="L819" s="652"/>
      <c r="M819" s="652"/>
      <c r="N819" s="652"/>
      <c r="O819" s="652"/>
      <c r="P819" s="652"/>
      <c r="Q819" s="652"/>
    </row>
    <row r="820" ht="25.15" customHeight="true" x14ac:dyDescent="0.2">
      <c r="C820" s="652"/>
      <c r="D820" s="652"/>
      <c r="E820" s="652"/>
      <c r="F820" s="652"/>
      <c r="G820" s="652"/>
      <c r="H820" s="652"/>
      <c r="I820" s="652"/>
      <c r="J820" s="652"/>
      <c r="K820" s="652"/>
      <c r="L820" s="652"/>
      <c r="M820" s="652"/>
      <c r="N820" s="652"/>
      <c r="O820" s="652"/>
      <c r="P820" s="652"/>
      <c r="Q820" s="652"/>
    </row>
    <row r="821" ht="25.15" customHeight="true" x14ac:dyDescent="0.2">
      <c r="C821" s="652"/>
      <c r="D821" s="652"/>
      <c r="E821" s="652"/>
      <c r="F821" s="652"/>
      <c r="G821" s="652"/>
      <c r="H821" s="652"/>
      <c r="I821" s="652"/>
      <c r="J821" s="652"/>
      <c r="K821" s="652"/>
      <c r="L821" s="652"/>
      <c r="M821" s="652"/>
      <c r="N821" s="652"/>
      <c r="O821" s="652"/>
      <c r="P821" s="652"/>
      <c r="Q821" s="652"/>
    </row>
    <row r="822" ht="25.15" customHeight="true" x14ac:dyDescent="0.2">
      <c r="C822" s="652"/>
      <c r="D822" s="652"/>
      <c r="E822" s="652"/>
      <c r="F822" s="652"/>
      <c r="G822" s="652"/>
      <c r="H822" s="652"/>
      <c r="I822" s="652"/>
      <c r="J822" s="652"/>
      <c r="K822" s="652"/>
      <c r="L822" s="652"/>
      <c r="M822" s="652"/>
      <c r="N822" s="652"/>
      <c r="O822" s="652"/>
      <c r="P822" s="652"/>
      <c r="Q822" s="652"/>
    </row>
    <row r="823" ht="25.15" customHeight="true" x14ac:dyDescent="0.2">
      <c r="C823" s="652"/>
      <c r="D823" s="652"/>
      <c r="E823" s="652"/>
      <c r="F823" s="652"/>
      <c r="G823" s="652"/>
      <c r="H823" s="652"/>
      <c r="I823" s="652"/>
      <c r="J823" s="652"/>
      <c r="K823" s="652"/>
      <c r="L823" s="652"/>
      <c r="M823" s="652"/>
      <c r="N823" s="652"/>
      <c r="O823" s="652"/>
      <c r="P823" s="652"/>
      <c r="Q823" s="652"/>
    </row>
    <row r="824" ht="25.15" customHeight="true" x14ac:dyDescent="0.2">
      <c r="C824" s="652"/>
      <c r="D824" s="652"/>
      <c r="E824" s="652"/>
      <c r="F824" s="652"/>
      <c r="G824" s="652"/>
      <c r="H824" s="652"/>
      <c r="I824" s="652"/>
      <c r="J824" s="652"/>
      <c r="K824" s="652"/>
      <c r="L824" s="652"/>
      <c r="M824" s="652"/>
      <c r="N824" s="652"/>
      <c r="O824" s="652"/>
      <c r="P824" s="652"/>
      <c r="Q824" s="652"/>
    </row>
    <row r="825" ht="25.15" customHeight="true" x14ac:dyDescent="0.2">
      <c r="C825" s="652"/>
      <c r="D825" s="652"/>
      <c r="E825" s="652"/>
      <c r="F825" s="652"/>
      <c r="G825" s="652"/>
      <c r="H825" s="652"/>
      <c r="I825" s="652"/>
      <c r="J825" s="652"/>
      <c r="K825" s="652"/>
      <c r="L825" s="652"/>
      <c r="M825" s="652"/>
      <c r="N825" s="652"/>
      <c r="O825" s="652"/>
      <c r="P825" s="652"/>
      <c r="Q825" s="652"/>
    </row>
    <row r="826" ht="25.15" customHeight="true" x14ac:dyDescent="0.2">
      <c r="C826" s="652"/>
      <c r="D826" s="652"/>
      <c r="E826" s="652"/>
      <c r="F826" s="652"/>
      <c r="G826" s="652"/>
      <c r="H826" s="652"/>
      <c r="I826" s="652"/>
      <c r="J826" s="652"/>
      <c r="K826" s="652"/>
      <c r="L826" s="652"/>
      <c r="M826" s="652"/>
      <c r="N826" s="652"/>
      <c r="O826" s="652"/>
      <c r="P826" s="652"/>
      <c r="Q826" s="652"/>
    </row>
    <row r="827" ht="25.15" customHeight="true" x14ac:dyDescent="0.2">
      <c r="C827" s="652"/>
      <c r="D827" s="652"/>
      <c r="E827" s="652"/>
      <c r="F827" s="652"/>
      <c r="G827" s="652"/>
      <c r="H827" s="652"/>
      <c r="I827" s="652"/>
      <c r="J827" s="652"/>
      <c r="K827" s="652"/>
      <c r="L827" s="652"/>
      <c r="M827" s="652"/>
      <c r="N827" s="652"/>
      <c r="O827" s="652"/>
      <c r="P827" s="652"/>
      <c r="Q827" s="652"/>
    </row>
    <row r="828" ht="25.15" customHeight="true" x14ac:dyDescent="0.2">
      <c r="C828" s="652"/>
      <c r="D828" s="652"/>
      <c r="E828" s="652"/>
      <c r="F828" s="652"/>
      <c r="G828" s="652"/>
      <c r="H828" s="652"/>
      <c r="I828" s="652"/>
      <c r="J828" s="652"/>
      <c r="K828" s="652"/>
      <c r="L828" s="652"/>
      <c r="M828" s="652"/>
      <c r="N828" s="652"/>
      <c r="O828" s="652"/>
      <c r="P828" s="652"/>
      <c r="Q828" s="652"/>
    </row>
    <row r="829" ht="25.15" customHeight="true" x14ac:dyDescent="0.2">
      <c r="C829" s="652"/>
      <c r="D829" s="652"/>
      <c r="E829" s="652"/>
      <c r="F829" s="652"/>
      <c r="G829" s="652"/>
      <c r="H829" s="652"/>
      <c r="I829" s="652"/>
      <c r="J829" s="652"/>
      <c r="K829" s="652"/>
      <c r="L829" s="652"/>
      <c r="M829" s="652"/>
      <c r="N829" s="652"/>
      <c r="O829" s="652"/>
      <c r="P829" s="652"/>
      <c r="Q829" s="652"/>
    </row>
    <row r="830" ht="25.15" customHeight="true" x14ac:dyDescent="0.2">
      <c r="C830" s="652"/>
      <c r="D830" s="652"/>
      <c r="E830" s="652"/>
      <c r="F830" s="652"/>
      <c r="G830" s="652"/>
      <c r="H830" s="652"/>
      <c r="I830" s="652"/>
      <c r="J830" s="652"/>
      <c r="K830" s="652"/>
      <c r="L830" s="652"/>
      <c r="M830" s="652"/>
      <c r="N830" s="652"/>
      <c r="O830" s="652"/>
      <c r="P830" s="652"/>
      <c r="Q830" s="652"/>
    </row>
    <row r="831" ht="25.15" customHeight="true" x14ac:dyDescent="0.2">
      <c r="C831" s="652"/>
      <c r="D831" s="652"/>
      <c r="E831" s="652"/>
      <c r="F831" s="652"/>
      <c r="G831" s="652"/>
      <c r="H831" s="652"/>
      <c r="I831" s="652"/>
      <c r="J831" s="652"/>
      <c r="K831" s="652"/>
      <c r="L831" s="652"/>
      <c r="M831" s="652"/>
      <c r="N831" s="652"/>
      <c r="O831" s="652"/>
      <c r="P831" s="652"/>
      <c r="Q831" s="652"/>
    </row>
    <row r="832" ht="25.15" customHeight="true" x14ac:dyDescent="0.2">
      <c r="C832" s="652"/>
      <c r="D832" s="652"/>
      <c r="E832" s="652"/>
      <c r="F832" s="652"/>
      <c r="G832" s="652"/>
      <c r="H832" s="652"/>
      <c r="I832" s="652"/>
      <c r="J832" s="652"/>
      <c r="K832" s="652"/>
      <c r="L832" s="652"/>
      <c r="M832" s="652"/>
      <c r="N832" s="652"/>
      <c r="O832" s="652"/>
      <c r="P832" s="652"/>
      <c r="Q832" s="652"/>
    </row>
    <row r="833" ht="25.15" customHeight="true" x14ac:dyDescent="0.2">
      <c r="C833" s="652"/>
      <c r="D833" s="652"/>
      <c r="E833" s="652"/>
      <c r="F833" s="652"/>
      <c r="G833" s="652"/>
      <c r="H833" s="652"/>
      <c r="I833" s="652"/>
      <c r="J833" s="652"/>
      <c r="K833" s="652"/>
      <c r="L833" s="652"/>
      <c r="M833" s="652"/>
      <c r="N833" s="652"/>
      <c r="O833" s="652"/>
      <c r="P833" s="652"/>
      <c r="Q833" s="652"/>
    </row>
    <row r="834" ht="25.15" customHeight="true" x14ac:dyDescent="0.2">
      <c r="C834" s="652"/>
      <c r="D834" s="652"/>
      <c r="E834" s="652"/>
      <c r="F834" s="652"/>
      <c r="G834" s="652"/>
      <c r="H834" s="652"/>
      <c r="I834" s="652"/>
      <c r="J834" s="652"/>
      <c r="K834" s="652"/>
      <c r="L834" s="652"/>
      <c r="M834" s="652"/>
      <c r="N834" s="652"/>
      <c r="O834" s="652"/>
      <c r="P834" s="652"/>
      <c r="Q834" s="652"/>
    </row>
    <row r="835" ht="25.15" customHeight="true" x14ac:dyDescent="0.2">
      <c r="C835" s="652"/>
      <c r="D835" s="652"/>
      <c r="E835" s="652"/>
      <c r="F835" s="652"/>
      <c r="G835" s="652"/>
      <c r="H835" s="652"/>
      <c r="I835" s="652"/>
      <c r="J835" s="652"/>
      <c r="K835" s="652"/>
      <c r="L835" s="652"/>
      <c r="M835" s="652"/>
      <c r="N835" s="652"/>
      <c r="O835" s="652"/>
      <c r="P835" s="652"/>
      <c r="Q835" s="652"/>
    </row>
    <row r="836" ht="25.15" customHeight="true" x14ac:dyDescent="0.2">
      <c r="C836" s="652"/>
      <c r="D836" s="652"/>
      <c r="E836" s="652"/>
      <c r="F836" s="652"/>
      <c r="G836" s="652"/>
      <c r="H836" s="652"/>
      <c r="I836" s="652"/>
      <c r="J836" s="652"/>
      <c r="K836" s="652"/>
      <c r="L836" s="652"/>
      <c r="M836" s="652"/>
      <c r="N836" s="652"/>
      <c r="O836" s="652"/>
      <c r="P836" s="652"/>
      <c r="Q836" s="652"/>
    </row>
    <row r="837" ht="25.15" customHeight="true" x14ac:dyDescent="0.2">
      <c r="C837" s="652"/>
      <c r="D837" s="652"/>
      <c r="E837" s="652"/>
      <c r="F837" s="652"/>
      <c r="G837" s="652"/>
      <c r="H837" s="652"/>
      <c r="I837" s="652"/>
      <c r="J837" s="652"/>
      <c r="K837" s="652"/>
      <c r="L837" s="652"/>
      <c r="M837" s="652"/>
      <c r="N837" s="652"/>
      <c r="O837" s="652"/>
      <c r="P837" s="652"/>
      <c r="Q837" s="652"/>
    </row>
    <row r="838" ht="25.15" customHeight="true" x14ac:dyDescent="0.2">
      <c r="C838" s="652"/>
      <c r="D838" s="652"/>
      <c r="E838" s="652"/>
      <c r="F838" s="652"/>
      <c r="G838" s="652"/>
      <c r="H838" s="652"/>
      <c r="I838" s="652"/>
      <c r="J838" s="652"/>
      <c r="K838" s="652"/>
      <c r="L838" s="652"/>
      <c r="M838" s="652"/>
      <c r="N838" s="652"/>
      <c r="O838" s="652"/>
      <c r="P838" s="652"/>
      <c r="Q838" s="652"/>
    </row>
    <row r="839" ht="25.15" customHeight="true" x14ac:dyDescent="0.2">
      <c r="C839" s="652"/>
      <c r="D839" s="652"/>
      <c r="E839" s="652"/>
      <c r="F839" s="652"/>
      <c r="G839" s="652"/>
      <c r="H839" s="652"/>
      <c r="I839" s="652"/>
      <c r="J839" s="652"/>
      <c r="K839" s="652"/>
      <c r="L839" s="652"/>
      <c r="M839" s="652"/>
      <c r="N839" s="652"/>
      <c r="O839" s="652"/>
      <c r="P839" s="652"/>
      <c r="Q839" s="652"/>
    </row>
    <row r="840" ht="25.15" customHeight="true" x14ac:dyDescent="0.2">
      <c r="C840" s="652"/>
      <c r="D840" s="652"/>
      <c r="E840" s="652"/>
      <c r="F840" s="652"/>
      <c r="G840" s="652"/>
      <c r="H840" s="652"/>
      <c r="I840" s="652"/>
      <c r="J840" s="652"/>
      <c r="K840" s="652"/>
      <c r="L840" s="652"/>
      <c r="M840" s="652"/>
      <c r="N840" s="652"/>
      <c r="O840" s="652"/>
      <c r="P840" s="652"/>
      <c r="Q840" s="652"/>
    </row>
    <row r="841" ht="25.15" customHeight="true" x14ac:dyDescent="0.2">
      <c r="C841" s="652"/>
      <c r="D841" s="652"/>
      <c r="E841" s="652"/>
      <c r="F841" s="652"/>
      <c r="G841" s="652"/>
      <c r="H841" s="652"/>
      <c r="I841" s="652"/>
      <c r="J841" s="652"/>
      <c r="K841" s="652"/>
      <c r="L841" s="652"/>
      <c r="M841" s="652"/>
      <c r="N841" s="652"/>
      <c r="O841" s="652"/>
      <c r="P841" s="652"/>
      <c r="Q841" s="652"/>
    </row>
    <row r="842" ht="25.15" customHeight="true" x14ac:dyDescent="0.2">
      <c r="C842" s="652"/>
      <c r="D842" s="652"/>
      <c r="E842" s="652"/>
      <c r="F842" s="652"/>
      <c r="G842" s="652"/>
      <c r="H842" s="652"/>
      <c r="I842" s="652"/>
      <c r="J842" s="652"/>
      <c r="K842" s="652"/>
      <c r="L842" s="652"/>
      <c r="M842" s="652"/>
      <c r="N842" s="652"/>
      <c r="O842" s="652"/>
      <c r="P842" s="652"/>
      <c r="Q842" s="652"/>
    </row>
    <row r="843" ht="25.15" customHeight="true" x14ac:dyDescent="0.2">
      <c r="C843" s="652"/>
      <c r="D843" s="652"/>
      <c r="E843" s="652"/>
      <c r="F843" s="652"/>
      <c r="G843" s="652"/>
      <c r="H843" s="652"/>
      <c r="I843" s="652"/>
      <c r="J843" s="652"/>
      <c r="K843" s="652"/>
      <c r="L843" s="652"/>
      <c r="M843" s="652"/>
      <c r="N843" s="652"/>
      <c r="O843" s="652"/>
      <c r="P843" s="652"/>
      <c r="Q843" s="652"/>
    </row>
    <row r="844" ht="25.15" customHeight="true" x14ac:dyDescent="0.2">
      <c r="C844" s="652"/>
      <c r="D844" s="652"/>
      <c r="E844" s="652"/>
      <c r="F844" s="652"/>
      <c r="G844" s="652"/>
      <c r="H844" s="652"/>
      <c r="I844" s="652"/>
      <c r="J844" s="652"/>
      <c r="K844" s="652"/>
      <c r="L844" s="652"/>
      <c r="M844" s="652"/>
      <c r="N844" s="652"/>
      <c r="O844" s="652"/>
      <c r="P844" s="652"/>
      <c r="Q844" s="652"/>
    </row>
    <row r="845" ht="25.15" customHeight="true" x14ac:dyDescent="0.2">
      <c r="C845" s="652"/>
      <c r="D845" s="652"/>
      <c r="E845" s="652"/>
      <c r="F845" s="652"/>
      <c r="G845" s="652"/>
      <c r="H845" s="652"/>
      <c r="I845" s="652"/>
      <c r="J845" s="652"/>
      <c r="K845" s="652"/>
      <c r="L845" s="652"/>
      <c r="M845" s="652"/>
      <c r="N845" s="652"/>
      <c r="O845" s="652"/>
      <c r="P845" s="652"/>
      <c r="Q845" s="652"/>
    </row>
    <row r="846" ht="25.15" customHeight="true" x14ac:dyDescent="0.2">
      <c r="C846" s="652"/>
      <c r="D846" s="652"/>
      <c r="E846" s="652"/>
      <c r="F846" s="652"/>
      <c r="G846" s="652"/>
      <c r="H846" s="652"/>
      <c r="I846" s="652"/>
      <c r="J846" s="652"/>
      <c r="K846" s="652"/>
      <c r="L846" s="652"/>
      <c r="M846" s="652"/>
      <c r="N846" s="652"/>
      <c r="O846" s="652"/>
      <c r="P846" s="652"/>
      <c r="Q846" s="652"/>
    </row>
    <row r="847" ht="25.15" customHeight="true" x14ac:dyDescent="0.2">
      <c r="C847" s="652"/>
      <c r="D847" s="652"/>
      <c r="E847" s="652"/>
      <c r="F847" s="652"/>
      <c r="G847" s="652"/>
      <c r="H847" s="652"/>
      <c r="I847" s="652"/>
      <c r="J847" s="652"/>
      <c r="K847" s="652"/>
      <c r="L847" s="652"/>
      <c r="M847" s="652"/>
      <c r="N847" s="652"/>
      <c r="O847" s="652"/>
      <c r="P847" s="652"/>
      <c r="Q847" s="652"/>
    </row>
    <row r="848" ht="25.15" customHeight="true" x14ac:dyDescent="0.2">
      <c r="C848" s="652"/>
      <c r="D848" s="652"/>
      <c r="E848" s="652"/>
      <c r="F848" s="652"/>
      <c r="G848" s="652"/>
      <c r="H848" s="652"/>
      <c r="I848" s="652"/>
      <c r="J848" s="652"/>
      <c r="K848" s="652"/>
      <c r="L848" s="652"/>
      <c r="M848" s="652"/>
      <c r="N848" s="652"/>
      <c r="O848" s="652"/>
      <c r="P848" s="652"/>
      <c r="Q848" s="652"/>
    </row>
    <row r="849" ht="25.15" customHeight="true" x14ac:dyDescent="0.2">
      <c r="C849" s="652"/>
      <c r="D849" s="652"/>
      <c r="E849" s="652"/>
      <c r="F849" s="652"/>
      <c r="G849" s="652"/>
      <c r="H849" s="652"/>
      <c r="I849" s="652"/>
      <c r="J849" s="652"/>
      <c r="K849" s="652"/>
      <c r="L849" s="652"/>
      <c r="M849" s="652"/>
      <c r="N849" s="652"/>
      <c r="O849" s="652"/>
      <c r="P849" s="652"/>
      <c r="Q849" s="652"/>
    </row>
    <row r="850" ht="25.15" customHeight="true" x14ac:dyDescent="0.2">
      <c r="C850" s="652"/>
      <c r="D850" s="652"/>
      <c r="E850" s="652"/>
      <c r="F850" s="652"/>
      <c r="G850" s="652"/>
      <c r="H850" s="652"/>
      <c r="I850" s="652"/>
      <c r="J850" s="652"/>
      <c r="K850" s="652"/>
      <c r="L850" s="652"/>
      <c r="M850" s="652"/>
      <c r="N850" s="652"/>
      <c r="O850" s="652"/>
      <c r="P850" s="652"/>
      <c r="Q850" s="652"/>
    </row>
    <row r="851" ht="25.15" customHeight="true" x14ac:dyDescent="0.2">
      <c r="C851" s="652"/>
      <c r="D851" s="652"/>
      <c r="E851" s="652"/>
      <c r="F851" s="652"/>
      <c r="G851" s="652"/>
      <c r="H851" s="652"/>
      <c r="I851" s="652"/>
      <c r="J851" s="652"/>
      <c r="K851" s="652"/>
      <c r="L851" s="652"/>
      <c r="M851" s="652"/>
      <c r="N851" s="652"/>
      <c r="O851" s="652"/>
      <c r="P851" s="652"/>
      <c r="Q851" s="652"/>
    </row>
    <row r="852" ht="25.15" customHeight="true" x14ac:dyDescent="0.2">
      <c r="C852" s="652"/>
      <c r="D852" s="652"/>
      <c r="E852" s="652"/>
      <c r="F852" s="652"/>
      <c r="G852" s="652"/>
      <c r="H852" s="652"/>
      <c r="I852" s="652"/>
      <c r="J852" s="652"/>
      <c r="K852" s="652"/>
      <c r="L852" s="652"/>
      <c r="M852" s="652"/>
      <c r="N852" s="652"/>
      <c r="O852" s="652"/>
      <c r="P852" s="652"/>
      <c r="Q852" s="652"/>
    </row>
    <row r="853" ht="25.15" customHeight="true" x14ac:dyDescent="0.2">
      <c r="C853" s="652"/>
      <c r="D853" s="652"/>
      <c r="E853" s="652"/>
      <c r="F853" s="652"/>
      <c r="G853" s="652"/>
      <c r="H853" s="652"/>
      <c r="I853" s="652"/>
      <c r="J853" s="652"/>
      <c r="K853" s="652"/>
      <c r="L853" s="652"/>
      <c r="M853" s="652"/>
      <c r="N853" s="652"/>
      <c r="O853" s="652"/>
      <c r="P853" s="652"/>
      <c r="Q853" s="652"/>
    </row>
    <row r="854" ht="25.15" customHeight="true" x14ac:dyDescent="0.2">
      <c r="C854" s="652"/>
      <c r="D854" s="652"/>
      <c r="E854" s="652"/>
      <c r="F854" s="652"/>
      <c r="G854" s="652"/>
      <c r="H854" s="652"/>
      <c r="I854" s="652"/>
      <c r="J854" s="652"/>
      <c r="K854" s="652"/>
      <c r="L854" s="652"/>
      <c r="M854" s="652"/>
      <c r="N854" s="652"/>
      <c r="O854" s="652"/>
      <c r="P854" s="652"/>
      <c r="Q854" s="652"/>
    </row>
    <row r="855" ht="25.15" customHeight="true" x14ac:dyDescent="0.2">
      <c r="C855" s="652"/>
      <c r="D855" s="652"/>
      <c r="E855" s="652"/>
      <c r="F855" s="652"/>
      <c r="G855" s="652"/>
      <c r="H855" s="652"/>
      <c r="I855" s="652"/>
      <c r="J855" s="652"/>
      <c r="K855" s="652"/>
      <c r="L855" s="652"/>
      <c r="M855" s="652"/>
      <c r="N855" s="652"/>
      <c r="O855" s="652"/>
      <c r="P855" s="652"/>
      <c r="Q855" s="652"/>
    </row>
    <row r="856" ht="25.15" customHeight="true" x14ac:dyDescent="0.2">
      <c r="C856" s="652"/>
      <c r="D856" s="652"/>
      <c r="E856" s="652"/>
      <c r="F856" s="652"/>
      <c r="G856" s="652"/>
      <c r="H856" s="652"/>
      <c r="I856" s="652"/>
      <c r="J856" s="652"/>
      <c r="K856" s="652"/>
      <c r="L856" s="652"/>
      <c r="M856" s="652"/>
      <c r="N856" s="652"/>
      <c r="O856" s="652"/>
      <c r="P856" s="652"/>
      <c r="Q856" s="652"/>
    </row>
    <row r="857" ht="25.15" customHeight="true" x14ac:dyDescent="0.2">
      <c r="C857" s="652"/>
      <c r="D857" s="652"/>
      <c r="E857" s="652"/>
      <c r="F857" s="652"/>
      <c r="G857" s="652"/>
      <c r="H857" s="652"/>
      <c r="I857" s="652"/>
      <c r="J857" s="652"/>
      <c r="K857" s="652"/>
      <c r="L857" s="652"/>
      <c r="M857" s="652"/>
      <c r="N857" s="652"/>
      <c r="O857" s="652"/>
      <c r="P857" s="652"/>
      <c r="Q857" s="652"/>
    </row>
    <row r="858" ht="25.15" customHeight="true" x14ac:dyDescent="0.2">
      <c r="C858" s="652"/>
      <c r="D858" s="652"/>
      <c r="E858" s="652"/>
      <c r="F858" s="652"/>
      <c r="G858" s="652"/>
      <c r="H858" s="652"/>
      <c r="I858" s="652"/>
      <c r="J858" s="652"/>
      <c r="K858" s="652"/>
      <c r="L858" s="652"/>
      <c r="M858" s="652"/>
      <c r="N858" s="652"/>
      <c r="O858" s="652"/>
      <c r="P858" s="652"/>
      <c r="Q858" s="652"/>
    </row>
    <row r="859" ht="25.15" customHeight="true" x14ac:dyDescent="0.2">
      <c r="C859" s="652"/>
      <c r="D859" s="652"/>
      <c r="E859" s="652"/>
      <c r="F859" s="652"/>
      <c r="G859" s="652"/>
      <c r="H859" s="652"/>
      <c r="I859" s="652"/>
      <c r="J859" s="652"/>
      <c r="K859" s="652"/>
      <c r="L859" s="652"/>
      <c r="M859" s="652"/>
      <c r="N859" s="652"/>
      <c r="O859" s="652"/>
      <c r="P859" s="652"/>
      <c r="Q859" s="652"/>
    </row>
    <row r="860" ht="25.15" customHeight="true" x14ac:dyDescent="0.2">
      <c r="C860" s="652"/>
      <c r="D860" s="652"/>
      <c r="E860" s="652"/>
      <c r="F860" s="652"/>
      <c r="G860" s="652"/>
      <c r="H860" s="652"/>
      <c r="I860" s="652"/>
      <c r="J860" s="652"/>
      <c r="K860" s="652"/>
      <c r="L860" s="652"/>
      <c r="M860" s="652"/>
      <c r="N860" s="652"/>
      <c r="O860" s="652"/>
      <c r="P860" s="652"/>
      <c r="Q860" s="652"/>
    </row>
    <row r="861" ht="25.15" customHeight="true" x14ac:dyDescent="0.2">
      <c r="C861" s="652"/>
      <c r="D861" s="652"/>
      <c r="E861" s="652"/>
      <c r="F861" s="652"/>
      <c r="G861" s="652"/>
      <c r="H861" s="652"/>
      <c r="I861" s="652"/>
      <c r="J861" s="652"/>
      <c r="K861" s="652"/>
      <c r="L861" s="652"/>
      <c r="M861" s="652"/>
      <c r="N861" s="652"/>
      <c r="O861" s="652"/>
      <c r="P861" s="652"/>
      <c r="Q861" s="652"/>
    </row>
    <row r="862" ht="25.15" customHeight="true" x14ac:dyDescent="0.2">
      <c r="C862" s="652"/>
      <c r="D862" s="652"/>
      <c r="E862" s="652"/>
      <c r="F862" s="652"/>
      <c r="G862" s="652"/>
      <c r="H862" s="652"/>
      <c r="I862" s="652"/>
      <c r="J862" s="652"/>
      <c r="K862" s="652"/>
      <c r="L862" s="652"/>
      <c r="M862" s="652"/>
      <c r="N862" s="652"/>
      <c r="O862" s="652"/>
      <c r="P862" s="652"/>
      <c r="Q862" s="652"/>
    </row>
    <row r="863" ht="25.15" customHeight="true" x14ac:dyDescent="0.2">
      <c r="C863" s="652"/>
      <c r="D863" s="652"/>
      <c r="E863" s="652"/>
      <c r="F863" s="652"/>
      <c r="G863" s="652"/>
      <c r="H863" s="652"/>
      <c r="I863" s="652"/>
      <c r="J863" s="652"/>
      <c r="K863" s="652"/>
      <c r="L863" s="652"/>
      <c r="M863" s="652"/>
      <c r="N863" s="652"/>
      <c r="O863" s="652"/>
      <c r="P863" s="652"/>
      <c r="Q863" s="652"/>
    </row>
    <row r="864" ht="25.15" customHeight="true" x14ac:dyDescent="0.2">
      <c r="C864" s="652"/>
      <c r="D864" s="652"/>
      <c r="E864" s="652"/>
      <c r="F864" s="652"/>
      <c r="G864" s="652"/>
      <c r="H864" s="652"/>
      <c r="I864" s="652"/>
      <c r="J864" s="652"/>
      <c r="K864" s="652"/>
      <c r="L864" s="652"/>
      <c r="M864" s="652"/>
      <c r="N864" s="652"/>
      <c r="O864" s="652"/>
      <c r="P864" s="652"/>
      <c r="Q864" s="652"/>
    </row>
    <row r="865" ht="25.15" customHeight="true" x14ac:dyDescent="0.2">
      <c r="C865" s="652"/>
      <c r="D865" s="652"/>
      <c r="E865" s="652"/>
      <c r="F865" s="652"/>
      <c r="G865" s="652"/>
      <c r="H865" s="652"/>
      <c r="I865" s="652"/>
      <c r="J865" s="652"/>
      <c r="K865" s="652"/>
      <c r="L865" s="652"/>
      <c r="M865" s="652"/>
      <c r="N865" s="652"/>
      <c r="O865" s="652"/>
      <c r="P865" s="652"/>
      <c r="Q865" s="652"/>
    </row>
    <row r="866" ht="25.15" customHeight="true" x14ac:dyDescent="0.2">
      <c r="C866" s="652"/>
      <c r="D866" s="652"/>
      <c r="E866" s="652"/>
      <c r="F866" s="652"/>
      <c r="G866" s="652"/>
      <c r="H866" s="652"/>
      <c r="I866" s="652"/>
      <c r="J866" s="652"/>
      <c r="K866" s="652"/>
      <c r="L866" s="652"/>
      <c r="M866" s="652"/>
      <c r="N866" s="652"/>
      <c r="O866" s="652"/>
      <c r="P866" s="652"/>
      <c r="Q866" s="652"/>
    </row>
    <row r="867" ht="25.15" customHeight="true" x14ac:dyDescent="0.2">
      <c r="C867" s="652"/>
      <c r="D867" s="652"/>
      <c r="E867" s="652"/>
      <c r="F867" s="652"/>
      <c r="G867" s="652"/>
      <c r="H867" s="652"/>
      <c r="I867" s="652"/>
      <c r="J867" s="652"/>
      <c r="K867" s="652"/>
      <c r="L867" s="652"/>
      <c r="M867" s="652"/>
      <c r="N867" s="652"/>
      <c r="O867" s="652"/>
      <c r="P867" s="652"/>
      <c r="Q867" s="652"/>
    </row>
    <row r="868" ht="25.15" customHeight="true" x14ac:dyDescent="0.2">
      <c r="C868" s="652"/>
      <c r="D868" s="652"/>
      <c r="E868" s="652"/>
      <c r="F868" s="652"/>
      <c r="G868" s="652"/>
      <c r="H868" s="652"/>
      <c r="I868" s="652"/>
      <c r="J868" s="652"/>
      <c r="K868" s="652"/>
      <c r="L868" s="652"/>
      <c r="M868" s="652"/>
      <c r="N868" s="652"/>
      <c r="O868" s="652"/>
      <c r="P868" s="652"/>
      <c r="Q868" s="652"/>
    </row>
    <row r="869" ht="25.15" customHeight="true" x14ac:dyDescent="0.2">
      <c r="C869" s="652"/>
      <c r="D869" s="652"/>
      <c r="E869" s="652"/>
      <c r="F869" s="652"/>
      <c r="G869" s="652"/>
      <c r="H869" s="652"/>
      <c r="I869" s="652"/>
      <c r="J869" s="652"/>
      <c r="K869" s="652"/>
      <c r="L869" s="652"/>
      <c r="M869" s="652"/>
      <c r="N869" s="652"/>
      <c r="O869" s="652"/>
      <c r="P869" s="652"/>
      <c r="Q869" s="652"/>
    </row>
    <row r="870" ht="25.15" customHeight="true" x14ac:dyDescent="0.2">
      <c r="C870" s="652"/>
      <c r="D870" s="652"/>
      <c r="E870" s="652"/>
      <c r="F870" s="652"/>
      <c r="G870" s="652"/>
      <c r="H870" s="652"/>
      <c r="I870" s="652"/>
      <c r="J870" s="652"/>
      <c r="K870" s="652"/>
      <c r="L870" s="652"/>
      <c r="M870" s="652"/>
      <c r="N870" s="652"/>
      <c r="O870" s="652"/>
      <c r="P870" s="652"/>
      <c r="Q870" s="652"/>
    </row>
    <row r="871" ht="25.15" customHeight="true" x14ac:dyDescent="0.2">
      <c r="C871" s="652"/>
      <c r="D871" s="652"/>
      <c r="E871" s="652"/>
      <c r="F871" s="652"/>
      <c r="G871" s="652"/>
      <c r="H871" s="652"/>
      <c r="I871" s="652"/>
      <c r="J871" s="652"/>
      <c r="K871" s="652"/>
      <c r="L871" s="652"/>
      <c r="M871" s="652"/>
      <c r="N871" s="652"/>
      <c r="O871" s="652"/>
      <c r="P871" s="652"/>
      <c r="Q871" s="652"/>
    </row>
    <row r="872" ht="25.15" customHeight="true" x14ac:dyDescent="0.2">
      <c r="C872" s="652"/>
      <c r="D872" s="652"/>
      <c r="E872" s="652"/>
      <c r="F872" s="652"/>
      <c r="G872" s="652"/>
      <c r="H872" s="652"/>
      <c r="I872" s="652"/>
      <c r="J872" s="652"/>
      <c r="K872" s="652"/>
      <c r="L872" s="652"/>
      <c r="M872" s="652"/>
      <c r="N872" s="652"/>
      <c r="O872" s="652"/>
      <c r="P872" s="652"/>
      <c r="Q872" s="652"/>
    </row>
    <row r="873" ht="25.15" customHeight="true" x14ac:dyDescent="0.2">
      <c r="C873" s="652"/>
      <c r="D873" s="652"/>
      <c r="E873" s="652"/>
      <c r="F873" s="652"/>
      <c r="G873" s="652"/>
      <c r="H873" s="652"/>
      <c r="I873" s="652"/>
      <c r="J873" s="652"/>
      <c r="K873" s="652"/>
      <c r="L873" s="652"/>
      <c r="M873" s="652"/>
      <c r="N873" s="652"/>
      <c r="O873" s="652"/>
      <c r="P873" s="652"/>
      <c r="Q873" s="652"/>
    </row>
    <row r="874" ht="25.15" customHeight="true" x14ac:dyDescent="0.2">
      <c r="C874" s="652"/>
      <c r="D874" s="652"/>
      <c r="E874" s="652"/>
      <c r="F874" s="652"/>
      <c r="G874" s="652"/>
      <c r="H874" s="652"/>
      <c r="I874" s="652"/>
      <c r="J874" s="652"/>
      <c r="K874" s="652"/>
      <c r="L874" s="652"/>
      <c r="M874" s="652"/>
      <c r="N874" s="652"/>
      <c r="O874" s="652"/>
      <c r="P874" s="652"/>
      <c r="Q874" s="652"/>
    </row>
    <row r="875" ht="25.15" customHeight="true" x14ac:dyDescent="0.2">
      <c r="C875" s="652"/>
      <c r="D875" s="652"/>
      <c r="E875" s="652"/>
      <c r="F875" s="652"/>
      <c r="G875" s="652"/>
      <c r="H875" s="652"/>
      <c r="I875" s="652"/>
      <c r="J875" s="652"/>
      <c r="K875" s="652"/>
      <c r="L875" s="652"/>
      <c r="M875" s="652"/>
      <c r="N875" s="652"/>
      <c r="O875" s="652"/>
      <c r="P875" s="652"/>
      <c r="Q875" s="652"/>
    </row>
    <row r="876" ht="25.15" customHeight="true" x14ac:dyDescent="0.2">
      <c r="C876" s="652"/>
      <c r="D876" s="652"/>
      <c r="E876" s="652"/>
      <c r="F876" s="652"/>
      <c r="G876" s="652"/>
      <c r="H876" s="652"/>
      <c r="I876" s="652"/>
      <c r="J876" s="652"/>
      <c r="K876" s="652"/>
      <c r="L876" s="652"/>
      <c r="M876" s="652"/>
      <c r="N876" s="652"/>
      <c r="O876" s="652"/>
      <c r="P876" s="652"/>
      <c r="Q876" s="652"/>
    </row>
    <row r="877" ht="25.15" customHeight="true" x14ac:dyDescent="0.2">
      <c r="C877" s="652"/>
      <c r="D877" s="652"/>
      <c r="E877" s="652"/>
      <c r="F877" s="652"/>
      <c r="G877" s="652"/>
      <c r="H877" s="652"/>
      <c r="I877" s="652"/>
      <c r="J877" s="652"/>
      <c r="K877" s="652"/>
      <c r="L877" s="652"/>
      <c r="M877" s="652"/>
      <c r="N877" s="652"/>
      <c r="O877" s="652"/>
      <c r="P877" s="652"/>
      <c r="Q877" s="652"/>
    </row>
    <row r="878" ht="25.15" customHeight="true" x14ac:dyDescent="0.2">
      <c r="C878" s="652"/>
      <c r="D878" s="652"/>
      <c r="E878" s="652"/>
      <c r="F878" s="652"/>
      <c r="G878" s="652"/>
      <c r="H878" s="652"/>
      <c r="I878" s="652"/>
      <c r="J878" s="652"/>
      <c r="K878" s="652"/>
      <c r="L878" s="652"/>
      <c r="M878" s="652"/>
      <c r="N878" s="652"/>
      <c r="O878" s="652"/>
      <c r="P878" s="652"/>
      <c r="Q878" s="652"/>
    </row>
    <row r="879" ht="25.15" customHeight="true" x14ac:dyDescent="0.2">
      <c r="C879" s="652"/>
      <c r="D879" s="652"/>
      <c r="E879" s="652"/>
      <c r="F879" s="652"/>
      <c r="G879" s="652"/>
      <c r="H879" s="652"/>
      <c r="I879" s="652"/>
      <c r="J879" s="652"/>
      <c r="K879" s="652"/>
      <c r="L879" s="652"/>
      <c r="M879" s="652"/>
      <c r="N879" s="652"/>
      <c r="O879" s="652"/>
      <c r="P879" s="652"/>
      <c r="Q879" s="652"/>
    </row>
    <row r="880" ht="25.15" customHeight="true" x14ac:dyDescent="0.2">
      <c r="C880" s="652"/>
      <c r="D880" s="652"/>
      <c r="E880" s="652"/>
      <c r="F880" s="652"/>
      <c r="G880" s="652"/>
      <c r="H880" s="652"/>
      <c r="I880" s="652"/>
      <c r="J880" s="652"/>
      <c r="K880" s="652"/>
      <c r="L880" s="652"/>
      <c r="M880" s="652"/>
      <c r="N880" s="652"/>
      <c r="O880" s="652"/>
      <c r="P880" s="652"/>
      <c r="Q880" s="652"/>
    </row>
    <row r="881" ht="25.15" customHeight="true" x14ac:dyDescent="0.2">
      <c r="C881" s="652"/>
      <c r="D881" s="652"/>
      <c r="E881" s="652"/>
      <c r="F881" s="652"/>
      <c r="G881" s="652"/>
      <c r="H881" s="652"/>
      <c r="I881" s="652"/>
      <c r="J881" s="652"/>
      <c r="K881" s="652"/>
      <c r="L881" s="652"/>
      <c r="M881" s="652"/>
      <c r="N881" s="652"/>
      <c r="O881" s="652"/>
      <c r="P881" s="652"/>
      <c r="Q881" s="652"/>
    </row>
    <row r="882" ht="25.15" customHeight="true" x14ac:dyDescent="0.2">
      <c r="C882" s="652"/>
      <c r="D882" s="652"/>
      <c r="E882" s="652"/>
      <c r="F882" s="652"/>
      <c r="G882" s="652"/>
      <c r="H882" s="652"/>
      <c r="I882" s="652"/>
      <c r="J882" s="652"/>
      <c r="K882" s="652"/>
      <c r="L882" s="652"/>
      <c r="M882" s="652"/>
      <c r="N882" s="652"/>
      <c r="O882" s="652"/>
      <c r="P882" s="652"/>
      <c r="Q882" s="652"/>
    </row>
    <row r="883" ht="25.15" customHeight="true" x14ac:dyDescent="0.2">
      <c r="C883" s="652"/>
      <c r="D883" s="652"/>
      <c r="E883" s="652"/>
      <c r="F883" s="652"/>
      <c r="G883" s="652"/>
      <c r="H883" s="652"/>
      <c r="I883" s="652"/>
      <c r="J883" s="652"/>
      <c r="K883" s="652"/>
      <c r="L883" s="652"/>
      <c r="M883" s="652"/>
      <c r="N883" s="652"/>
      <c r="O883" s="652"/>
      <c r="P883" s="652"/>
      <c r="Q883" s="652"/>
    </row>
    <row r="884" ht="25.15" customHeight="true" x14ac:dyDescent="0.2">
      <c r="C884" s="652"/>
      <c r="D884" s="652"/>
      <c r="E884" s="652"/>
      <c r="F884" s="652"/>
      <c r="G884" s="652"/>
      <c r="H884" s="652"/>
      <c r="I884" s="652"/>
      <c r="J884" s="652"/>
      <c r="K884" s="652"/>
      <c r="L884" s="652"/>
      <c r="M884" s="652"/>
      <c r="N884" s="652"/>
      <c r="O884" s="652"/>
      <c r="P884" s="652"/>
      <c r="Q884" s="652"/>
    </row>
    <row r="885" ht="25.15" customHeight="true" x14ac:dyDescent="0.2">
      <c r="C885" s="652"/>
      <c r="D885" s="652"/>
      <c r="E885" s="652"/>
      <c r="F885" s="652"/>
      <c r="G885" s="652"/>
      <c r="H885" s="652"/>
      <c r="I885" s="652"/>
      <c r="J885" s="652"/>
      <c r="K885" s="652"/>
      <c r="L885" s="652"/>
      <c r="M885" s="652"/>
      <c r="N885" s="652"/>
      <c r="O885" s="652"/>
      <c r="P885" s="652"/>
      <c r="Q885" s="652"/>
    </row>
    <row r="886" ht="25.15" customHeight="true" x14ac:dyDescent="0.2">
      <c r="C886" s="652"/>
      <c r="D886" s="652"/>
      <c r="E886" s="652"/>
      <c r="F886" s="652"/>
      <c r="G886" s="652"/>
      <c r="H886" s="652"/>
      <c r="I886" s="652"/>
      <c r="J886" s="652"/>
      <c r="K886" s="652"/>
      <c r="L886" s="652"/>
      <c r="M886" s="652"/>
      <c r="N886" s="652"/>
      <c r="O886" s="652"/>
      <c r="P886" s="652"/>
      <c r="Q886" s="652"/>
    </row>
    <row r="887" ht="25.15" customHeight="true" x14ac:dyDescent="0.2">
      <c r="C887" s="652"/>
      <c r="D887" s="652"/>
      <c r="E887" s="652"/>
      <c r="F887" s="652"/>
      <c r="G887" s="652"/>
      <c r="H887" s="652"/>
      <c r="I887" s="652"/>
      <c r="J887" s="652"/>
      <c r="K887" s="652"/>
      <c r="L887" s="652"/>
      <c r="M887" s="652"/>
      <c r="N887" s="652"/>
      <c r="O887" s="652"/>
      <c r="P887" s="652"/>
      <c r="Q887" s="652"/>
    </row>
    <row r="888" ht="25.15" customHeight="true" x14ac:dyDescent="0.2">
      <c r="C888" s="652"/>
      <c r="D888" s="652"/>
      <c r="E888" s="652"/>
      <c r="F888" s="652"/>
      <c r="G888" s="652"/>
      <c r="H888" s="652"/>
      <c r="I888" s="652"/>
      <c r="J888" s="652"/>
      <c r="K888" s="652"/>
      <c r="L888" s="652"/>
      <c r="M888" s="652"/>
      <c r="N888" s="652"/>
      <c r="O888" s="652"/>
      <c r="P888" s="652"/>
      <c r="Q888" s="652"/>
    </row>
    <row r="889" ht="25.15" customHeight="true" x14ac:dyDescent="0.2">
      <c r="C889" s="652"/>
      <c r="D889" s="652"/>
      <c r="E889" s="652"/>
      <c r="F889" s="652"/>
      <c r="G889" s="652"/>
      <c r="H889" s="652"/>
      <c r="I889" s="652"/>
      <c r="J889" s="652"/>
      <c r="K889" s="652"/>
      <c r="L889" s="652"/>
      <c r="M889" s="652"/>
      <c r="N889" s="652"/>
      <c r="O889" s="652"/>
      <c r="P889" s="652"/>
      <c r="Q889" s="652"/>
    </row>
    <row r="890" ht="25.15" customHeight="true" x14ac:dyDescent="0.2">
      <c r="C890" s="652"/>
      <c r="D890" s="652"/>
      <c r="E890" s="652"/>
      <c r="F890" s="652"/>
      <c r="G890" s="652"/>
      <c r="H890" s="652"/>
      <c r="I890" s="652"/>
      <c r="J890" s="652"/>
      <c r="K890" s="652"/>
      <c r="L890" s="652"/>
      <c r="M890" s="652"/>
      <c r="N890" s="652"/>
      <c r="O890" s="652"/>
      <c r="P890" s="652"/>
      <c r="Q890" s="652"/>
    </row>
    <row r="891" ht="25.15" customHeight="true" x14ac:dyDescent="0.2">
      <c r="C891" s="652"/>
      <c r="D891" s="652"/>
      <c r="E891" s="652"/>
      <c r="F891" s="652"/>
      <c r="G891" s="652"/>
      <c r="H891" s="652"/>
      <c r="I891" s="652"/>
      <c r="J891" s="652"/>
      <c r="K891" s="652"/>
      <c r="L891" s="652"/>
      <c r="M891" s="652"/>
      <c r="N891" s="652"/>
      <c r="O891" s="652"/>
      <c r="P891" s="652"/>
      <c r="Q891" s="652"/>
    </row>
    <row r="892" ht="25.15" customHeight="true" x14ac:dyDescent="0.2">
      <c r="C892" s="652"/>
      <c r="D892" s="652"/>
      <c r="E892" s="652"/>
      <c r="F892" s="652"/>
      <c r="G892" s="652"/>
      <c r="H892" s="652"/>
      <c r="I892" s="652"/>
      <c r="J892" s="652"/>
      <c r="K892" s="652"/>
      <c r="L892" s="652"/>
      <c r="M892" s="652"/>
      <c r="N892" s="652"/>
      <c r="O892" s="652"/>
      <c r="P892" s="652"/>
      <c r="Q892" s="652"/>
    </row>
    <row r="893" ht="25.15" customHeight="true" x14ac:dyDescent="0.2">
      <c r="C893" s="652"/>
      <c r="D893" s="652"/>
      <c r="E893" s="652"/>
      <c r="F893" s="652"/>
      <c r="G893" s="652"/>
      <c r="H893" s="652"/>
      <c r="I893" s="652"/>
      <c r="J893" s="652"/>
      <c r="K893" s="652"/>
      <c r="L893" s="652"/>
      <c r="M893" s="652"/>
      <c r="N893" s="652"/>
      <c r="O893" s="652"/>
      <c r="P893" s="652"/>
      <c r="Q893" s="652"/>
    </row>
    <row r="894" ht="25.15" customHeight="true" x14ac:dyDescent="0.2">
      <c r="C894" s="652"/>
      <c r="D894" s="652"/>
      <c r="E894" s="652"/>
      <c r="F894" s="652"/>
      <c r="G894" s="652"/>
      <c r="H894" s="652"/>
      <c r="I894" s="652"/>
      <c r="J894" s="652"/>
      <c r="K894" s="652"/>
      <c r="L894" s="652"/>
      <c r="M894" s="652"/>
      <c r="N894" s="652"/>
      <c r="O894" s="652"/>
      <c r="P894" s="652"/>
      <c r="Q894" s="652"/>
    </row>
    <row r="895" ht="25.15" customHeight="true" x14ac:dyDescent="0.2">
      <c r="C895" s="652"/>
      <c r="D895" s="652"/>
      <c r="E895" s="652"/>
      <c r="F895" s="652"/>
      <c r="G895" s="652"/>
      <c r="H895" s="652"/>
      <c r="I895" s="652"/>
      <c r="J895" s="652"/>
      <c r="K895" s="652"/>
      <c r="L895" s="652"/>
      <c r="M895" s="652"/>
      <c r="N895" s="652"/>
      <c r="O895" s="652"/>
      <c r="P895" s="652"/>
      <c r="Q895" s="652"/>
    </row>
    <row r="896" ht="25.15" customHeight="true" x14ac:dyDescent="0.2">
      <c r="C896" s="652"/>
      <c r="D896" s="652"/>
      <c r="E896" s="652"/>
      <c r="F896" s="652"/>
      <c r="G896" s="652"/>
      <c r="H896" s="652"/>
      <c r="I896" s="652"/>
      <c r="J896" s="652"/>
      <c r="K896" s="652"/>
      <c r="L896" s="652"/>
      <c r="M896" s="652"/>
      <c r="N896" s="652"/>
      <c r="O896" s="652"/>
      <c r="P896" s="652"/>
      <c r="Q896" s="652"/>
    </row>
    <row r="897" ht="25.15" customHeight="true" x14ac:dyDescent="0.2">
      <c r="C897" s="652"/>
      <c r="D897" s="652"/>
      <c r="E897" s="652"/>
      <c r="F897" s="652"/>
      <c r="G897" s="652"/>
      <c r="H897" s="652"/>
      <c r="I897" s="652"/>
      <c r="J897" s="652"/>
      <c r="K897" s="652"/>
      <c r="L897" s="652"/>
      <c r="M897" s="652"/>
      <c r="N897" s="652"/>
      <c r="O897" s="652"/>
      <c r="P897" s="652"/>
      <c r="Q897" s="652"/>
    </row>
    <row r="898" ht="25.15" customHeight="true" x14ac:dyDescent="0.2">
      <c r="C898" s="652"/>
      <c r="D898" s="652"/>
      <c r="E898" s="652"/>
      <c r="F898" s="652"/>
      <c r="G898" s="652"/>
      <c r="H898" s="652"/>
      <c r="I898" s="652"/>
      <c r="J898" s="652"/>
      <c r="K898" s="652"/>
      <c r="L898" s="652"/>
      <c r="M898" s="652"/>
      <c r="N898" s="652"/>
      <c r="O898" s="652"/>
      <c r="P898" s="652"/>
      <c r="Q898" s="652"/>
    </row>
    <row r="899" ht="25.15" customHeight="true" x14ac:dyDescent="0.2">
      <c r="C899" s="652"/>
      <c r="D899" s="652"/>
      <c r="E899" s="652"/>
      <c r="F899" s="652"/>
      <c r="G899" s="652"/>
      <c r="H899" s="652"/>
      <c r="I899" s="652"/>
      <c r="J899" s="652"/>
      <c r="K899" s="652"/>
      <c r="L899" s="652"/>
      <c r="M899" s="652"/>
      <c r="N899" s="652"/>
      <c r="O899" s="652"/>
      <c r="P899" s="652"/>
      <c r="Q899" s="652"/>
    </row>
    <row r="900" ht="25.15" customHeight="true" x14ac:dyDescent="0.2">
      <c r="C900" s="652"/>
      <c r="D900" s="652"/>
      <c r="E900" s="652"/>
      <c r="F900" s="652"/>
      <c r="G900" s="652"/>
      <c r="H900" s="652"/>
      <c r="I900" s="652"/>
      <c r="J900" s="652"/>
      <c r="K900" s="652"/>
      <c r="L900" s="652"/>
      <c r="M900" s="652"/>
      <c r="N900" s="652"/>
      <c r="O900" s="652"/>
      <c r="P900" s="652"/>
      <c r="Q900" s="652"/>
    </row>
    <row r="901" ht="25.15" customHeight="true" x14ac:dyDescent="0.2">
      <c r="C901" s="652"/>
      <c r="D901" s="652"/>
      <c r="E901" s="652"/>
      <c r="F901" s="652"/>
      <c r="G901" s="652"/>
      <c r="H901" s="652"/>
      <c r="I901" s="652"/>
      <c r="J901" s="652"/>
      <c r="K901" s="652"/>
      <c r="L901" s="652"/>
      <c r="M901" s="652"/>
      <c r="N901" s="652"/>
      <c r="O901" s="652"/>
      <c r="P901" s="652"/>
      <c r="Q901" s="652"/>
    </row>
    <row r="902" ht="25.15" customHeight="true" x14ac:dyDescent="0.2">
      <c r="C902" s="652"/>
      <c r="D902" s="652"/>
      <c r="E902" s="652"/>
      <c r="F902" s="652"/>
      <c r="G902" s="652"/>
      <c r="H902" s="652"/>
      <c r="I902" s="652"/>
      <c r="J902" s="652"/>
      <c r="K902" s="652"/>
      <c r="L902" s="652"/>
      <c r="M902" s="652"/>
      <c r="N902" s="652"/>
      <c r="O902" s="652"/>
      <c r="P902" s="652"/>
      <c r="Q902" s="652"/>
    </row>
    <row r="903" ht="25.15" customHeight="true" x14ac:dyDescent="0.2">
      <c r="C903" s="652"/>
      <c r="D903" s="652"/>
      <c r="E903" s="652"/>
      <c r="F903" s="652"/>
      <c r="G903" s="652"/>
      <c r="H903" s="652"/>
      <c r="I903" s="652"/>
      <c r="J903" s="652"/>
      <c r="K903" s="652"/>
      <c r="L903" s="652"/>
      <c r="M903" s="652"/>
      <c r="N903" s="652"/>
      <c r="O903" s="652"/>
      <c r="P903" s="652"/>
      <c r="Q903" s="652"/>
    </row>
    <row r="904" ht="25.15" customHeight="true" x14ac:dyDescent="0.2">
      <c r="C904" s="652"/>
      <c r="D904" s="652"/>
      <c r="E904" s="652"/>
      <c r="F904" s="652"/>
      <c r="G904" s="652"/>
      <c r="H904" s="652"/>
      <c r="I904" s="652"/>
      <c r="J904" s="652"/>
      <c r="K904" s="652"/>
      <c r="L904" s="652"/>
      <c r="M904" s="652"/>
      <c r="N904" s="652"/>
      <c r="O904" s="652"/>
      <c r="P904" s="652"/>
      <c r="Q904" s="652"/>
    </row>
    <row r="905" ht="25.15" customHeight="true" x14ac:dyDescent="0.2">
      <c r="C905" s="652"/>
      <c r="D905" s="652"/>
      <c r="E905" s="652"/>
      <c r="F905" s="652"/>
      <c r="G905" s="652"/>
      <c r="H905" s="652"/>
      <c r="I905" s="652"/>
      <c r="J905" s="652"/>
      <c r="K905" s="652"/>
      <c r="L905" s="652"/>
      <c r="M905" s="652"/>
      <c r="N905" s="652"/>
      <c r="O905" s="652"/>
      <c r="P905" s="652"/>
      <c r="Q905" s="652"/>
    </row>
    <row r="906" ht="25.15" customHeight="true" x14ac:dyDescent="0.2">
      <c r="C906" s="652"/>
      <c r="D906" s="652"/>
      <c r="E906" s="652"/>
      <c r="F906" s="652"/>
      <c r="G906" s="652"/>
      <c r="H906" s="652"/>
      <c r="I906" s="652"/>
      <c r="J906" s="652"/>
      <c r="K906" s="652"/>
      <c r="L906" s="652"/>
      <c r="M906" s="652"/>
      <c r="N906" s="652"/>
      <c r="O906" s="652"/>
      <c r="P906" s="652"/>
      <c r="Q906" s="652"/>
    </row>
    <row r="907" ht="25.15" customHeight="true" x14ac:dyDescent="0.2">
      <c r="C907" s="652"/>
      <c r="D907" s="652"/>
      <c r="E907" s="652"/>
      <c r="F907" s="652"/>
      <c r="G907" s="652"/>
      <c r="H907" s="652"/>
      <c r="I907" s="652"/>
      <c r="J907" s="652"/>
      <c r="K907" s="652"/>
      <c r="L907" s="652"/>
      <c r="M907" s="652"/>
      <c r="N907" s="652"/>
      <c r="O907" s="652"/>
      <c r="P907" s="652"/>
      <c r="Q907" s="652"/>
    </row>
    <row r="908" ht="25.15" customHeight="true" x14ac:dyDescent="0.2">
      <c r="C908" s="652"/>
      <c r="D908" s="652"/>
      <c r="E908" s="652"/>
      <c r="F908" s="652"/>
      <c r="G908" s="652"/>
      <c r="H908" s="652"/>
      <c r="I908" s="652"/>
      <c r="J908" s="652"/>
      <c r="K908" s="652"/>
      <c r="L908" s="652"/>
      <c r="M908" s="652"/>
      <c r="N908" s="652"/>
      <c r="O908" s="652"/>
      <c r="P908" s="652"/>
      <c r="Q908" s="652"/>
    </row>
    <row r="909" ht="25.15" customHeight="true" x14ac:dyDescent="0.2">
      <c r="C909" s="652"/>
      <c r="D909" s="652"/>
      <c r="E909" s="652"/>
      <c r="F909" s="652"/>
      <c r="G909" s="652"/>
      <c r="H909" s="652"/>
      <c r="I909" s="652"/>
      <c r="J909" s="652"/>
      <c r="K909" s="652"/>
      <c r="L909" s="652"/>
      <c r="M909" s="652"/>
      <c r="N909" s="652"/>
      <c r="O909" s="652"/>
      <c r="P909" s="652"/>
      <c r="Q909" s="652"/>
    </row>
    <row r="910" ht="25.15" customHeight="true" x14ac:dyDescent="0.2">
      <c r="C910" s="652"/>
      <c r="D910" s="652"/>
      <c r="E910" s="652"/>
      <c r="F910" s="652"/>
      <c r="G910" s="652"/>
      <c r="H910" s="652"/>
      <c r="I910" s="652"/>
      <c r="J910" s="652"/>
      <c r="K910" s="652"/>
      <c r="L910" s="652"/>
      <c r="M910" s="652"/>
      <c r="N910" s="652"/>
      <c r="O910" s="652"/>
      <c r="P910" s="652"/>
      <c r="Q910" s="652"/>
    </row>
    <row r="911" ht="25.15" customHeight="true" x14ac:dyDescent="0.2">
      <c r="C911" s="652"/>
      <c r="D911" s="652"/>
      <c r="E911" s="652"/>
      <c r="F911" s="652"/>
      <c r="G911" s="652"/>
      <c r="H911" s="652"/>
      <c r="I911" s="652"/>
      <c r="J911" s="652"/>
      <c r="K911" s="652"/>
      <c r="L911" s="652"/>
      <c r="M911" s="652"/>
      <c r="N911" s="652"/>
      <c r="O911" s="652"/>
      <c r="P911" s="652"/>
      <c r="Q911" s="652"/>
    </row>
    <row r="912" ht="25.15" customHeight="true" x14ac:dyDescent="0.2">
      <c r="C912" s="652"/>
      <c r="D912" s="652"/>
      <c r="E912" s="652"/>
      <c r="F912" s="652"/>
      <c r="G912" s="652"/>
      <c r="H912" s="652"/>
      <c r="I912" s="652"/>
      <c r="J912" s="652"/>
      <c r="K912" s="652"/>
      <c r="L912" s="652"/>
      <c r="M912" s="652"/>
      <c r="N912" s="652"/>
      <c r="O912" s="652"/>
      <c r="P912" s="652"/>
      <c r="Q912" s="652"/>
    </row>
    <row r="913" ht="25.15" customHeight="true" x14ac:dyDescent="0.2">
      <c r="C913" s="652"/>
      <c r="D913" s="652"/>
      <c r="E913" s="652"/>
      <c r="F913" s="652"/>
      <c r="G913" s="652"/>
      <c r="H913" s="652"/>
      <c r="I913" s="652"/>
      <c r="J913" s="652"/>
      <c r="K913" s="652"/>
      <c r="L913" s="652"/>
      <c r="M913" s="652"/>
      <c r="N913" s="652"/>
      <c r="O913" s="652"/>
      <c r="P913" s="652"/>
      <c r="Q913" s="652"/>
    </row>
    <row r="914" ht="25.15" customHeight="true" x14ac:dyDescent="0.2">
      <c r="C914" s="652"/>
      <c r="D914" s="652"/>
      <c r="E914" s="652"/>
      <c r="F914" s="652"/>
      <c r="G914" s="652"/>
      <c r="H914" s="652"/>
      <c r="I914" s="652"/>
      <c r="J914" s="652"/>
      <c r="K914" s="652"/>
      <c r="L914" s="652"/>
      <c r="M914" s="652"/>
      <c r="N914" s="652"/>
      <c r="O914" s="652"/>
      <c r="P914" s="652"/>
      <c r="Q914" s="652"/>
    </row>
    <row r="915" ht="25.15" customHeight="true" x14ac:dyDescent="0.2">
      <c r="C915" s="652"/>
      <c r="D915" s="652"/>
      <c r="E915" s="652"/>
      <c r="F915" s="652"/>
      <c r="G915" s="652"/>
      <c r="H915" s="652"/>
      <c r="I915" s="652"/>
      <c r="J915" s="652"/>
      <c r="K915" s="652"/>
      <c r="L915" s="652"/>
      <c r="M915" s="652"/>
      <c r="N915" s="652"/>
      <c r="O915" s="652"/>
      <c r="P915" s="652"/>
      <c r="Q915" s="652"/>
    </row>
    <row r="916" ht="25.15" customHeight="true" x14ac:dyDescent="0.2">
      <c r="C916" s="652"/>
      <c r="D916" s="652"/>
      <c r="E916" s="652"/>
      <c r="F916" s="652"/>
      <c r="G916" s="652"/>
      <c r="H916" s="652"/>
      <c r="I916" s="652"/>
      <c r="J916" s="652"/>
      <c r="K916" s="652"/>
      <c r="L916" s="652"/>
      <c r="M916" s="652"/>
      <c r="N916" s="652"/>
      <c r="O916" s="652"/>
      <c r="P916" s="652"/>
      <c r="Q916" s="652"/>
    </row>
    <row r="917" ht="25.15" customHeight="true" x14ac:dyDescent="0.2">
      <c r="C917" s="652"/>
      <c r="D917" s="652"/>
      <c r="E917" s="652"/>
      <c r="F917" s="652"/>
      <c r="G917" s="652"/>
      <c r="H917" s="652"/>
      <c r="I917" s="652"/>
      <c r="J917" s="652"/>
      <c r="K917" s="652"/>
      <c r="L917" s="652"/>
      <c r="M917" s="652"/>
      <c r="N917" s="652"/>
      <c r="O917" s="652"/>
      <c r="P917" s="652"/>
      <c r="Q917" s="652"/>
    </row>
    <row r="918" ht="25.15" customHeight="true" x14ac:dyDescent="0.2">
      <c r="C918" s="652"/>
      <c r="D918" s="652"/>
      <c r="E918" s="652"/>
      <c r="F918" s="652"/>
      <c r="G918" s="652"/>
      <c r="H918" s="652"/>
      <c r="I918" s="652"/>
      <c r="J918" s="652"/>
      <c r="K918" s="652"/>
      <c r="L918" s="652"/>
      <c r="M918" s="652"/>
      <c r="N918" s="652"/>
      <c r="O918" s="652"/>
      <c r="P918" s="652"/>
      <c r="Q918" s="652"/>
    </row>
    <row r="919" ht="25.15" customHeight="true" x14ac:dyDescent="0.2">
      <c r="C919" s="652"/>
      <c r="D919" s="652"/>
      <c r="E919" s="652"/>
      <c r="F919" s="652"/>
      <c r="G919" s="652"/>
      <c r="H919" s="652"/>
      <c r="I919" s="652"/>
      <c r="J919" s="652"/>
      <c r="K919" s="652"/>
      <c r="L919" s="652"/>
      <c r="M919" s="652"/>
      <c r="N919" s="652"/>
      <c r="O919" s="652"/>
      <c r="P919" s="652"/>
      <c r="Q919" s="652"/>
    </row>
    <row r="920" ht="25.15" customHeight="true" x14ac:dyDescent="0.2">
      <c r="C920" s="652"/>
      <c r="D920" s="652"/>
      <c r="E920" s="652"/>
      <c r="F920" s="652"/>
      <c r="G920" s="652"/>
      <c r="H920" s="652"/>
      <c r="I920" s="652"/>
      <c r="J920" s="652"/>
      <c r="K920" s="652"/>
      <c r="L920" s="652"/>
      <c r="M920" s="652"/>
      <c r="N920" s="652"/>
      <c r="O920" s="652"/>
      <c r="P920" s="652"/>
      <c r="Q920" s="652"/>
    </row>
    <row r="921" ht="25.15" customHeight="true" x14ac:dyDescent="0.2">
      <c r="C921" s="652"/>
      <c r="D921" s="652"/>
      <c r="E921" s="652"/>
      <c r="F921" s="652"/>
      <c r="G921" s="652"/>
      <c r="H921" s="652"/>
      <c r="I921" s="652"/>
      <c r="J921" s="652"/>
      <c r="K921" s="652"/>
      <c r="L921" s="652"/>
      <c r="M921" s="652"/>
      <c r="N921" s="652"/>
      <c r="O921" s="652"/>
      <c r="P921" s="652"/>
      <c r="Q921" s="652"/>
    </row>
    <row r="922" ht="25.15" customHeight="true" x14ac:dyDescent="0.2">
      <c r="C922" s="652"/>
      <c r="D922" s="652"/>
      <c r="E922" s="652"/>
      <c r="F922" s="652"/>
      <c r="G922" s="652"/>
      <c r="H922" s="652"/>
      <c r="I922" s="652"/>
      <c r="J922" s="652"/>
      <c r="K922" s="652"/>
      <c r="L922" s="652"/>
      <c r="M922" s="652"/>
      <c r="N922" s="652"/>
      <c r="O922" s="652"/>
      <c r="P922" s="652"/>
      <c r="Q922" s="652"/>
    </row>
    <row r="923" ht="25.15" customHeight="true" x14ac:dyDescent="0.2">
      <c r="C923" s="652"/>
      <c r="D923" s="652"/>
      <c r="E923" s="652"/>
      <c r="F923" s="652"/>
      <c r="G923" s="652"/>
      <c r="H923" s="652"/>
      <c r="I923" s="652"/>
      <c r="J923" s="652"/>
      <c r="K923" s="652"/>
      <c r="L923" s="652"/>
      <c r="M923" s="652"/>
      <c r="N923" s="652"/>
      <c r="O923" s="652"/>
      <c r="P923" s="652"/>
      <c r="Q923" s="652"/>
    </row>
    <row r="924" ht="25.15" customHeight="true" x14ac:dyDescent="0.2">
      <c r="C924" s="652"/>
      <c r="D924" s="652"/>
      <c r="E924" s="652"/>
      <c r="F924" s="652"/>
      <c r="G924" s="652"/>
      <c r="H924" s="652"/>
      <c r="I924" s="652"/>
      <c r="J924" s="652"/>
      <c r="K924" s="652"/>
      <c r="L924" s="652"/>
      <c r="M924" s="652"/>
      <c r="N924" s="652"/>
      <c r="O924" s="652"/>
      <c r="P924" s="652"/>
      <c r="Q924" s="652"/>
    </row>
    <row r="925" ht="25.15" customHeight="true" x14ac:dyDescent="0.2">
      <c r="C925" s="652"/>
      <c r="D925" s="652"/>
      <c r="E925" s="652"/>
      <c r="F925" s="652"/>
      <c r="G925" s="652"/>
      <c r="H925" s="652"/>
      <c r="I925" s="652"/>
      <c r="J925" s="652"/>
      <c r="K925" s="652"/>
      <c r="L925" s="652"/>
      <c r="M925" s="652"/>
      <c r="N925" s="652"/>
      <c r="O925" s="652"/>
      <c r="P925" s="652"/>
      <c r="Q925" s="652"/>
    </row>
    <row r="926" ht="25.15" customHeight="true" x14ac:dyDescent="0.2">
      <c r="C926" s="652"/>
      <c r="D926" s="652"/>
      <c r="E926" s="652"/>
      <c r="F926" s="652"/>
      <c r="G926" s="652"/>
      <c r="H926" s="652"/>
      <c r="I926" s="652"/>
      <c r="J926" s="652"/>
      <c r="K926" s="652"/>
      <c r="L926" s="652"/>
      <c r="M926" s="652"/>
      <c r="N926" s="652"/>
      <c r="O926" s="652"/>
      <c r="P926" s="652"/>
      <c r="Q926" s="652"/>
    </row>
    <row r="927" ht="25.15" customHeight="true" x14ac:dyDescent="0.2">
      <c r="C927" s="652"/>
      <c r="D927" s="652"/>
      <c r="E927" s="652"/>
      <c r="F927" s="652"/>
      <c r="G927" s="652"/>
      <c r="H927" s="652"/>
      <c r="I927" s="652"/>
      <c r="J927" s="652"/>
      <c r="K927" s="652"/>
      <c r="L927" s="652"/>
      <c r="M927" s="652"/>
      <c r="N927" s="652"/>
      <c r="O927" s="652"/>
      <c r="P927" s="652"/>
      <c r="Q927" s="652"/>
    </row>
    <row r="928" ht="25.15" customHeight="true" x14ac:dyDescent="0.2">
      <c r="C928" s="652"/>
      <c r="D928" s="652"/>
      <c r="E928" s="652"/>
      <c r="F928" s="652"/>
      <c r="G928" s="652"/>
      <c r="H928" s="652"/>
      <c r="I928" s="652"/>
      <c r="J928" s="652"/>
      <c r="K928" s="652"/>
      <c r="L928" s="652"/>
      <c r="M928" s="652"/>
      <c r="N928" s="652"/>
      <c r="O928" s="652"/>
      <c r="P928" s="652"/>
      <c r="Q928" s="652"/>
    </row>
    <row r="929" ht="25.15" customHeight="true" x14ac:dyDescent="0.2">
      <c r="C929" s="652"/>
      <c r="D929" s="652"/>
      <c r="E929" s="652"/>
      <c r="F929" s="652"/>
      <c r="G929" s="652"/>
      <c r="H929" s="652"/>
      <c r="I929" s="652"/>
      <c r="J929" s="652"/>
      <c r="K929" s="652"/>
      <c r="L929" s="652"/>
      <c r="M929" s="652"/>
      <c r="N929" s="652"/>
      <c r="O929" s="652"/>
      <c r="P929" s="652"/>
      <c r="Q929" s="652"/>
    </row>
    <row r="930" ht="25.15" customHeight="true" x14ac:dyDescent="0.2">
      <c r="C930" s="652"/>
      <c r="D930" s="652"/>
      <c r="E930" s="652"/>
      <c r="F930" s="652"/>
      <c r="G930" s="652"/>
      <c r="H930" s="652"/>
      <c r="I930" s="652"/>
      <c r="J930" s="652"/>
      <c r="K930" s="652"/>
      <c r="L930" s="652"/>
      <c r="M930" s="652"/>
      <c r="N930" s="652"/>
      <c r="O930" s="652"/>
      <c r="P930" s="652"/>
      <c r="Q930" s="652"/>
    </row>
    <row r="931" ht="25.15" customHeight="true" x14ac:dyDescent="0.2">
      <c r="C931" s="652"/>
      <c r="D931" s="652"/>
      <c r="E931" s="652"/>
      <c r="F931" s="652"/>
      <c r="G931" s="652"/>
      <c r="H931" s="652"/>
      <c r="I931" s="652"/>
      <c r="J931" s="652"/>
      <c r="K931" s="652"/>
      <c r="L931" s="652"/>
      <c r="M931" s="652"/>
      <c r="N931" s="652"/>
      <c r="O931" s="652"/>
      <c r="P931" s="652"/>
      <c r="Q931" s="652"/>
    </row>
    <row r="932" ht="25.15" customHeight="true" x14ac:dyDescent="0.2">
      <c r="C932" s="652"/>
      <c r="D932" s="652"/>
      <c r="E932" s="652"/>
      <c r="F932" s="652"/>
      <c r="G932" s="652"/>
      <c r="H932" s="652"/>
      <c r="I932" s="652"/>
      <c r="J932" s="652"/>
      <c r="K932" s="652"/>
      <c r="L932" s="652"/>
      <c r="M932" s="652"/>
      <c r="N932" s="652"/>
      <c r="O932" s="652"/>
      <c r="P932" s="652"/>
      <c r="Q932" s="652"/>
    </row>
    <row r="933" ht="25.15" customHeight="true" x14ac:dyDescent="0.2">
      <c r="C933" s="652"/>
      <c r="D933" s="652"/>
      <c r="E933" s="652"/>
      <c r="F933" s="652"/>
      <c r="G933" s="652"/>
      <c r="H933" s="652"/>
      <c r="I933" s="652"/>
      <c r="J933" s="652"/>
      <c r="K933" s="652"/>
      <c r="L933" s="652"/>
      <c r="M933" s="652"/>
      <c r="N933" s="652"/>
      <c r="O933" s="652"/>
      <c r="P933" s="652"/>
      <c r="Q933" s="652"/>
    </row>
    <row r="934" ht="25.15" customHeight="true" x14ac:dyDescent="0.2">
      <c r="C934" s="652"/>
      <c r="D934" s="652"/>
      <c r="E934" s="652"/>
      <c r="F934" s="652"/>
      <c r="G934" s="652"/>
      <c r="H934" s="652"/>
      <c r="I934" s="652"/>
      <c r="J934" s="652"/>
      <c r="K934" s="652"/>
      <c r="L934" s="652"/>
      <c r="M934" s="652"/>
      <c r="N934" s="652"/>
      <c r="O934" s="652"/>
      <c r="P934" s="652"/>
      <c r="Q934" s="652"/>
    </row>
    <row r="935" ht="25.15" customHeight="true" x14ac:dyDescent="0.2">
      <c r="C935" s="652"/>
      <c r="D935" s="652"/>
      <c r="E935" s="652"/>
      <c r="F935" s="652"/>
      <c r="G935" s="652"/>
      <c r="H935" s="652"/>
      <c r="I935" s="652"/>
      <c r="J935" s="652"/>
      <c r="K935" s="652"/>
      <c r="L935" s="652"/>
      <c r="M935" s="652"/>
      <c r="N935" s="652"/>
      <c r="O935" s="652"/>
      <c r="P935" s="652"/>
      <c r="Q935" s="652"/>
    </row>
    <row r="936" ht="25.15" customHeight="true" x14ac:dyDescent="0.2">
      <c r="C936" s="652"/>
      <c r="D936" s="652"/>
      <c r="E936" s="652"/>
      <c r="F936" s="652"/>
      <c r="G936" s="652"/>
      <c r="H936" s="652"/>
      <c r="I936" s="652"/>
      <c r="J936" s="652"/>
      <c r="K936" s="652"/>
      <c r="L936" s="652"/>
      <c r="M936" s="652"/>
      <c r="N936" s="652"/>
      <c r="O936" s="652"/>
      <c r="P936" s="652"/>
      <c r="Q936" s="652"/>
    </row>
    <row r="937" ht="25.15" customHeight="true" x14ac:dyDescent="0.2">
      <c r="C937" s="652"/>
      <c r="D937" s="652"/>
      <c r="E937" s="652"/>
      <c r="F937" s="652"/>
      <c r="G937" s="652"/>
      <c r="H937" s="652"/>
      <c r="I937" s="652"/>
      <c r="J937" s="652"/>
      <c r="K937" s="652"/>
      <c r="L937" s="652"/>
      <c r="M937" s="652"/>
      <c r="N937" s="652"/>
      <c r="O937" s="652"/>
      <c r="P937" s="652"/>
      <c r="Q937" s="652"/>
    </row>
    <row r="938" ht="25.15" customHeight="true" x14ac:dyDescent="0.2">
      <c r="C938" s="652"/>
      <c r="D938" s="652"/>
      <c r="E938" s="652"/>
      <c r="F938" s="652"/>
      <c r="G938" s="652"/>
      <c r="H938" s="652"/>
      <c r="I938" s="652"/>
      <c r="J938" s="652"/>
      <c r="K938" s="652"/>
      <c r="L938" s="652"/>
      <c r="M938" s="652"/>
      <c r="N938" s="652"/>
      <c r="O938" s="652"/>
      <c r="P938" s="652"/>
      <c r="Q938" s="652"/>
    </row>
    <row r="939" ht="25.15" customHeight="true" x14ac:dyDescent="0.2">
      <c r="C939" s="652"/>
      <c r="D939" s="652"/>
      <c r="E939" s="652"/>
      <c r="F939" s="652"/>
      <c r="G939" s="652"/>
      <c r="H939" s="652"/>
      <c r="I939" s="652"/>
      <c r="J939" s="652"/>
      <c r="K939" s="652"/>
      <c r="L939" s="652"/>
      <c r="M939" s="652"/>
      <c r="N939" s="652"/>
      <c r="O939" s="652"/>
      <c r="P939" s="652"/>
      <c r="Q939" s="652"/>
    </row>
    <row r="940" ht="25.15" customHeight="true" x14ac:dyDescent="0.2">
      <c r="C940" s="652"/>
      <c r="D940" s="652"/>
      <c r="E940" s="652"/>
      <c r="F940" s="652"/>
      <c r="G940" s="652"/>
      <c r="H940" s="652"/>
      <c r="I940" s="652"/>
      <c r="J940" s="652"/>
      <c r="K940" s="652"/>
      <c r="L940" s="652"/>
      <c r="M940" s="652"/>
      <c r="N940" s="652"/>
      <c r="O940" s="652"/>
      <c r="P940" s="652"/>
      <c r="Q940" s="652"/>
    </row>
    <row r="941" ht="25.15" customHeight="true" x14ac:dyDescent="0.2">
      <c r="C941" s="652"/>
      <c r="D941" s="652"/>
      <c r="E941" s="652"/>
      <c r="F941" s="652"/>
      <c r="G941" s="652"/>
      <c r="H941" s="652"/>
      <c r="I941" s="652"/>
      <c r="J941" s="652"/>
      <c r="K941" s="652"/>
      <c r="L941" s="652"/>
      <c r="M941" s="652"/>
      <c r="N941" s="652"/>
      <c r="O941" s="652"/>
      <c r="P941" s="652"/>
      <c r="Q941" s="652"/>
    </row>
    <row r="942" ht="25.15" customHeight="true" x14ac:dyDescent="0.2">
      <c r="C942" s="652"/>
      <c r="D942" s="652"/>
      <c r="E942" s="652"/>
      <c r="F942" s="652"/>
      <c r="G942" s="652"/>
      <c r="H942" s="652"/>
      <c r="I942" s="652"/>
      <c r="J942" s="652"/>
      <c r="K942" s="652"/>
      <c r="L942" s="652"/>
      <c r="M942" s="652"/>
      <c r="N942" s="652"/>
      <c r="O942" s="652"/>
      <c r="P942" s="652"/>
      <c r="Q942" s="652"/>
    </row>
    <row r="943" ht="25.15" customHeight="true" x14ac:dyDescent="0.2">
      <c r="C943" s="652"/>
      <c r="D943" s="652"/>
      <c r="E943" s="652"/>
      <c r="F943" s="652"/>
      <c r="G943" s="652"/>
      <c r="H943" s="652"/>
      <c r="I943" s="652"/>
      <c r="J943" s="652"/>
      <c r="K943" s="652"/>
      <c r="L943" s="652"/>
      <c r="M943" s="652"/>
      <c r="N943" s="652"/>
      <c r="O943" s="652"/>
      <c r="P943" s="652"/>
      <c r="Q943" s="652"/>
    </row>
    <row r="944" ht="25.15" customHeight="true" x14ac:dyDescent="0.2">
      <c r="C944" s="652"/>
      <c r="D944" s="652"/>
      <c r="E944" s="652"/>
      <c r="F944" s="652"/>
      <c r="G944" s="652"/>
      <c r="H944" s="652"/>
      <c r="I944" s="652"/>
      <c r="J944" s="652"/>
      <c r="K944" s="652"/>
      <c r="L944" s="652"/>
      <c r="M944" s="652"/>
      <c r="N944" s="652"/>
      <c r="O944" s="652"/>
      <c r="P944" s="652"/>
      <c r="Q944" s="652"/>
    </row>
    <row r="945" ht="25.15" customHeight="true" x14ac:dyDescent="0.2">
      <c r="C945" s="652"/>
      <c r="D945" s="652"/>
      <c r="E945" s="652"/>
      <c r="F945" s="652"/>
      <c r="G945" s="652"/>
      <c r="H945" s="652"/>
      <c r="I945" s="652"/>
      <c r="J945" s="652"/>
      <c r="K945" s="652"/>
      <c r="L945" s="652"/>
      <c r="M945" s="652"/>
      <c r="N945" s="652"/>
      <c r="O945" s="652"/>
      <c r="P945" s="652"/>
      <c r="Q945" s="652"/>
    </row>
    <row r="946" ht="25.15" customHeight="true" x14ac:dyDescent="0.2">
      <c r="C946" s="652"/>
      <c r="D946" s="652"/>
      <c r="E946" s="652"/>
      <c r="F946" s="652"/>
      <c r="G946" s="652"/>
      <c r="H946" s="652"/>
      <c r="I946" s="652"/>
      <c r="J946" s="652"/>
      <c r="K946" s="652"/>
      <c r="L946" s="652"/>
      <c r="M946" s="652"/>
      <c r="N946" s="652"/>
      <c r="O946" s="652"/>
      <c r="P946" s="652"/>
      <c r="Q946" s="652"/>
    </row>
    <row r="947" ht="25.15" customHeight="true" x14ac:dyDescent="0.2">
      <c r="C947" s="652"/>
      <c r="D947" s="652"/>
      <c r="E947" s="652"/>
      <c r="F947" s="652"/>
      <c r="G947" s="652"/>
      <c r="H947" s="652"/>
      <c r="I947" s="652"/>
      <c r="J947" s="652"/>
      <c r="K947" s="652"/>
      <c r="L947" s="652"/>
      <c r="M947" s="652"/>
      <c r="N947" s="652"/>
      <c r="O947" s="652"/>
      <c r="P947" s="652"/>
      <c r="Q947" s="652"/>
    </row>
    <row r="948" ht="25.15" customHeight="true" x14ac:dyDescent="0.2">
      <c r="C948" s="652"/>
      <c r="D948" s="652"/>
      <c r="E948" s="652"/>
      <c r="F948" s="652"/>
      <c r="G948" s="652"/>
      <c r="H948" s="652"/>
      <c r="I948" s="652"/>
      <c r="J948" s="652"/>
      <c r="K948" s="652"/>
      <c r="L948" s="652"/>
      <c r="M948" s="652"/>
      <c r="N948" s="652"/>
      <c r="O948" s="652"/>
      <c r="P948" s="652"/>
      <c r="Q948" s="652"/>
    </row>
    <row r="949" ht="25.15" customHeight="true" x14ac:dyDescent="0.2">
      <c r="C949" s="652"/>
      <c r="D949" s="652"/>
      <c r="E949" s="652"/>
      <c r="F949" s="652"/>
      <c r="G949" s="652"/>
      <c r="H949" s="652"/>
      <c r="I949" s="652"/>
      <c r="J949" s="652"/>
      <c r="K949" s="652"/>
      <c r="L949" s="652"/>
      <c r="M949" s="652"/>
      <c r="N949" s="652"/>
      <c r="O949" s="652"/>
      <c r="P949" s="652"/>
      <c r="Q949" s="652"/>
    </row>
    <row r="950" ht="25.15" customHeight="true" x14ac:dyDescent="0.2">
      <c r="C950" s="652"/>
      <c r="D950" s="652"/>
      <c r="E950" s="652"/>
      <c r="F950" s="652"/>
      <c r="G950" s="652"/>
      <c r="H950" s="652"/>
      <c r="I950" s="652"/>
      <c r="J950" s="652"/>
      <c r="K950" s="652"/>
      <c r="L950" s="652"/>
      <c r="M950" s="652"/>
      <c r="N950" s="652"/>
      <c r="O950" s="652"/>
      <c r="P950" s="652"/>
      <c r="Q950" s="652"/>
    </row>
    <row r="951" ht="25.15" customHeight="true" x14ac:dyDescent="0.2">
      <c r="C951" s="652"/>
      <c r="D951" s="652"/>
      <c r="E951" s="652"/>
      <c r="F951" s="652"/>
      <c r="G951" s="652"/>
      <c r="H951" s="652"/>
      <c r="I951" s="652"/>
      <c r="J951" s="652"/>
      <c r="K951" s="652"/>
      <c r="L951" s="652"/>
      <c r="M951" s="652"/>
      <c r="N951" s="652"/>
      <c r="O951" s="652"/>
      <c r="P951" s="652"/>
      <c r="Q951" s="652"/>
    </row>
    <row r="952" ht="25.15" customHeight="true" x14ac:dyDescent="0.2">
      <c r="C952" s="652"/>
      <c r="D952" s="652"/>
      <c r="E952" s="652"/>
      <c r="F952" s="652"/>
      <c r="G952" s="652"/>
      <c r="H952" s="652"/>
      <c r="I952" s="652"/>
      <c r="J952" s="652"/>
      <c r="K952" s="652"/>
      <c r="L952" s="652"/>
      <c r="M952" s="652"/>
      <c r="N952" s="652"/>
      <c r="O952" s="652"/>
      <c r="P952" s="652"/>
      <c r="Q952" s="652"/>
    </row>
    <row r="953" ht="25.15" customHeight="true" x14ac:dyDescent="0.2">
      <c r="C953" s="652"/>
      <c r="D953" s="652"/>
      <c r="E953" s="652"/>
      <c r="F953" s="652"/>
      <c r="G953" s="652"/>
      <c r="H953" s="652"/>
      <c r="I953" s="652"/>
      <c r="J953" s="652"/>
      <c r="K953" s="652"/>
      <c r="L953" s="652"/>
      <c r="M953" s="652"/>
      <c r="N953" s="652"/>
      <c r="O953" s="652"/>
      <c r="P953" s="652"/>
      <c r="Q953" s="652"/>
    </row>
    <row r="954" ht="25.15" customHeight="true" x14ac:dyDescent="0.2">
      <c r="C954" s="652"/>
      <c r="D954" s="652"/>
      <c r="E954" s="652"/>
      <c r="F954" s="652"/>
      <c r="G954" s="652"/>
      <c r="H954" s="652"/>
      <c r="I954" s="652"/>
      <c r="J954" s="652"/>
      <c r="K954" s="652"/>
      <c r="L954" s="652"/>
      <c r="M954" s="652"/>
      <c r="N954" s="652"/>
      <c r="O954" s="652"/>
      <c r="P954" s="652"/>
      <c r="Q954" s="652"/>
    </row>
    <row r="955" ht="25.15" customHeight="true" x14ac:dyDescent="0.2">
      <c r="C955" s="652"/>
      <c r="D955" s="652"/>
      <c r="E955" s="652"/>
      <c r="F955" s="652"/>
      <c r="G955" s="652"/>
      <c r="H955" s="652"/>
      <c r="I955" s="652"/>
      <c r="J955" s="652"/>
      <c r="K955" s="652"/>
      <c r="L955" s="652"/>
      <c r="M955" s="652"/>
      <c r="N955" s="652"/>
      <c r="O955" s="652"/>
      <c r="P955" s="652"/>
      <c r="Q955" s="652"/>
    </row>
    <row r="956" ht="25.15" customHeight="true" x14ac:dyDescent="0.2">
      <c r="C956" s="652"/>
      <c r="D956" s="652"/>
      <c r="E956" s="652"/>
      <c r="F956" s="652"/>
      <c r="G956" s="652"/>
      <c r="H956" s="652"/>
      <c r="I956" s="652"/>
      <c r="J956" s="652"/>
      <c r="K956" s="652"/>
      <c r="L956" s="652"/>
      <c r="M956" s="652"/>
      <c r="N956" s="652"/>
      <c r="O956" s="652"/>
      <c r="P956" s="652"/>
      <c r="Q956" s="652"/>
    </row>
    <row r="957" ht="25.15" customHeight="true" x14ac:dyDescent="0.2">
      <c r="C957" s="652"/>
      <c r="D957" s="652"/>
      <c r="E957" s="652"/>
      <c r="F957" s="652"/>
      <c r="G957" s="652"/>
      <c r="H957" s="652"/>
      <c r="I957" s="652"/>
      <c r="J957" s="652"/>
      <c r="K957" s="652"/>
      <c r="L957" s="652"/>
      <c r="M957" s="652"/>
      <c r="N957" s="652"/>
      <c r="O957" s="652"/>
      <c r="P957" s="652"/>
      <c r="Q957" s="652"/>
    </row>
    <row r="958" ht="25.15" customHeight="true" x14ac:dyDescent="0.2">
      <c r="C958" s="652"/>
      <c r="D958" s="652"/>
      <c r="E958" s="652"/>
      <c r="F958" s="652"/>
      <c r="G958" s="652"/>
      <c r="H958" s="652"/>
      <c r="I958" s="652"/>
      <c r="J958" s="652"/>
      <c r="K958" s="652"/>
      <c r="L958" s="652"/>
      <c r="M958" s="652"/>
      <c r="N958" s="652"/>
      <c r="O958" s="652"/>
      <c r="P958" s="652"/>
      <c r="Q958" s="652"/>
    </row>
    <row r="959" ht="25.15" customHeight="true" x14ac:dyDescent="0.2">
      <c r="C959" s="652"/>
      <c r="D959" s="652"/>
      <c r="E959" s="652"/>
      <c r="F959" s="652"/>
      <c r="G959" s="652"/>
      <c r="H959" s="652"/>
      <c r="I959" s="652"/>
      <c r="J959" s="652"/>
      <c r="K959" s="652"/>
      <c r="L959" s="652"/>
      <c r="M959" s="652"/>
      <c r="N959" s="652"/>
      <c r="O959" s="652"/>
      <c r="P959" s="652"/>
      <c r="Q959" s="652"/>
    </row>
    <row r="960" ht="25.15" customHeight="true" x14ac:dyDescent="0.2">
      <c r="C960" s="652"/>
      <c r="D960" s="652"/>
      <c r="E960" s="652"/>
      <c r="F960" s="652"/>
      <c r="G960" s="652"/>
      <c r="H960" s="652"/>
      <c r="I960" s="652"/>
      <c r="J960" s="652"/>
      <c r="K960" s="652"/>
      <c r="L960" s="652"/>
      <c r="M960" s="652"/>
      <c r="N960" s="652"/>
      <c r="O960" s="652"/>
      <c r="P960" s="652"/>
      <c r="Q960" s="652"/>
    </row>
    <row r="961" ht="25.15" customHeight="true" x14ac:dyDescent="0.2">
      <c r="C961" s="652"/>
      <c r="D961" s="652"/>
      <c r="E961" s="652"/>
      <c r="F961" s="652"/>
      <c r="G961" s="652"/>
      <c r="H961" s="652"/>
      <c r="I961" s="652"/>
      <c r="J961" s="652"/>
      <c r="K961" s="652"/>
      <c r="L961" s="652"/>
      <c r="M961" s="652"/>
      <c r="N961" s="652"/>
      <c r="O961" s="652"/>
      <c r="P961" s="652"/>
      <c r="Q961" s="652"/>
    </row>
    <row r="962" ht="25.15" customHeight="true" x14ac:dyDescent="0.2">
      <c r="C962" s="652"/>
      <c r="D962" s="652"/>
      <c r="E962" s="652"/>
      <c r="F962" s="652"/>
      <c r="G962" s="652"/>
      <c r="H962" s="652"/>
      <c r="I962" s="652"/>
      <c r="J962" s="652"/>
      <c r="K962" s="652"/>
      <c r="L962" s="652"/>
      <c r="M962" s="652"/>
      <c r="N962" s="652"/>
      <c r="O962" s="652"/>
      <c r="P962" s="652"/>
      <c r="Q962" s="652"/>
    </row>
    <row r="963" ht="25.15" customHeight="true" x14ac:dyDescent="0.2">
      <c r="C963" s="652"/>
      <c r="D963" s="652"/>
      <c r="E963" s="652"/>
      <c r="F963" s="652"/>
      <c r="G963" s="652"/>
      <c r="H963" s="652"/>
      <c r="I963" s="652"/>
      <c r="J963" s="652"/>
      <c r="K963" s="652"/>
      <c r="L963" s="652"/>
      <c r="M963" s="652"/>
      <c r="N963" s="652"/>
      <c r="O963" s="652"/>
      <c r="P963" s="652"/>
      <c r="Q963" s="652"/>
    </row>
    <row r="964" ht="25.15" customHeight="true" x14ac:dyDescent="0.2">
      <c r="C964" s="652"/>
      <c r="D964" s="652"/>
      <c r="E964" s="652"/>
      <c r="F964" s="652"/>
      <c r="G964" s="652"/>
      <c r="H964" s="652"/>
      <c r="I964" s="652"/>
      <c r="J964" s="652"/>
      <c r="K964" s="652"/>
      <c r="L964" s="652"/>
      <c r="M964" s="652"/>
      <c r="N964" s="652"/>
      <c r="O964" s="652"/>
      <c r="P964" s="652"/>
      <c r="Q964" s="652"/>
    </row>
    <row r="965" ht="25.15" customHeight="true" x14ac:dyDescent="0.2">
      <c r="C965" s="652"/>
      <c r="D965" s="652"/>
      <c r="E965" s="652"/>
      <c r="F965" s="652"/>
      <c r="G965" s="652"/>
      <c r="H965" s="652"/>
      <c r="I965" s="652"/>
      <c r="J965" s="652"/>
      <c r="K965" s="652"/>
      <c r="L965" s="652"/>
      <c r="M965" s="652"/>
      <c r="N965" s="652"/>
      <c r="O965" s="652"/>
      <c r="P965" s="652"/>
      <c r="Q965" s="652"/>
    </row>
    <row r="966" ht="25.15" customHeight="true" x14ac:dyDescent="0.2">
      <c r="C966" s="652"/>
      <c r="D966" s="652"/>
      <c r="E966" s="652"/>
      <c r="F966" s="652"/>
      <c r="G966" s="652"/>
      <c r="H966" s="652"/>
      <c r="I966" s="652"/>
      <c r="J966" s="652"/>
      <c r="K966" s="652"/>
      <c r="L966" s="652"/>
      <c r="M966" s="652"/>
      <c r="N966" s="652"/>
      <c r="O966" s="652"/>
      <c r="P966" s="652"/>
      <c r="Q966" s="652"/>
    </row>
    <row r="967" ht="25.15" customHeight="true" x14ac:dyDescent="0.2">
      <c r="C967" s="652"/>
      <c r="D967" s="652"/>
      <c r="E967" s="652"/>
      <c r="F967" s="652"/>
      <c r="G967" s="652"/>
      <c r="H967" s="652"/>
      <c r="I967" s="652"/>
      <c r="J967" s="652"/>
      <c r="K967" s="652"/>
      <c r="L967" s="652"/>
      <c r="M967" s="652"/>
      <c r="N967" s="652"/>
      <c r="O967" s="652"/>
      <c r="P967" s="652"/>
      <c r="Q967" s="652"/>
    </row>
    <row r="968" ht="25.15" customHeight="true" x14ac:dyDescent="0.2">
      <c r="C968" s="652"/>
      <c r="D968" s="652"/>
      <c r="E968" s="652"/>
      <c r="F968" s="652"/>
      <c r="G968" s="652"/>
      <c r="H968" s="652"/>
      <c r="I968" s="652"/>
      <c r="J968" s="652"/>
      <c r="K968" s="652"/>
      <c r="L968" s="652"/>
      <c r="M968" s="652"/>
      <c r="N968" s="652"/>
      <c r="O968" s="652"/>
      <c r="P968" s="652"/>
      <c r="Q968" s="652"/>
    </row>
    <row r="969" ht="25.15" customHeight="true" x14ac:dyDescent="0.2">
      <c r="C969" s="652"/>
      <c r="D969" s="652"/>
      <c r="E969" s="652"/>
      <c r="F969" s="652"/>
      <c r="G969" s="652"/>
      <c r="H969" s="652"/>
      <c r="I969" s="652"/>
      <c r="J969" s="652"/>
      <c r="K969" s="652"/>
      <c r="L969" s="652"/>
      <c r="M969" s="652"/>
      <c r="N969" s="652"/>
      <c r="O969" s="652"/>
      <c r="P969" s="652"/>
      <c r="Q969" s="652"/>
    </row>
    <row r="970" ht="25.15" customHeight="true" x14ac:dyDescent="0.2">
      <c r="C970" s="652"/>
      <c r="D970" s="652"/>
      <c r="E970" s="652"/>
      <c r="F970" s="652"/>
      <c r="G970" s="652"/>
      <c r="H970" s="652"/>
      <c r="I970" s="652"/>
      <c r="J970" s="652"/>
      <c r="K970" s="652"/>
      <c r="L970" s="652"/>
      <c r="M970" s="652"/>
      <c r="N970" s="652"/>
      <c r="O970" s="652"/>
      <c r="P970" s="652"/>
      <c r="Q970" s="652"/>
    </row>
    <row r="971" ht="25.15" customHeight="true" x14ac:dyDescent="0.2">
      <c r="C971" s="652"/>
      <c r="D971" s="652"/>
      <c r="E971" s="652"/>
      <c r="F971" s="652"/>
      <c r="G971" s="652"/>
      <c r="H971" s="652"/>
      <c r="I971" s="652"/>
      <c r="J971" s="652"/>
      <c r="K971" s="652"/>
      <c r="L971" s="652"/>
      <c r="M971" s="652"/>
      <c r="N971" s="652"/>
      <c r="O971" s="652"/>
      <c r="P971" s="652"/>
      <c r="Q971" s="652"/>
    </row>
    <row r="972" ht="25.15" customHeight="true" x14ac:dyDescent="0.2">
      <c r="C972" s="652"/>
      <c r="D972" s="652"/>
      <c r="E972" s="652"/>
      <c r="F972" s="652"/>
      <c r="G972" s="652"/>
      <c r="H972" s="652"/>
      <c r="I972" s="652"/>
      <c r="J972" s="652"/>
      <c r="K972" s="652"/>
      <c r="L972" s="652"/>
      <c r="M972" s="652"/>
      <c r="N972" s="652"/>
      <c r="O972" s="652"/>
      <c r="P972" s="652"/>
      <c r="Q972" s="652"/>
    </row>
    <row r="973" ht="25.15" customHeight="true" x14ac:dyDescent="0.2">
      <c r="C973" s="652"/>
      <c r="D973" s="652"/>
      <c r="E973" s="652"/>
      <c r="F973" s="652"/>
      <c r="G973" s="652"/>
      <c r="H973" s="652"/>
      <c r="I973" s="652"/>
      <c r="J973" s="652"/>
      <c r="K973" s="652"/>
      <c r="L973" s="652"/>
      <c r="M973" s="652"/>
      <c r="N973" s="652"/>
      <c r="O973" s="652"/>
      <c r="P973" s="652"/>
      <c r="Q973" s="652"/>
    </row>
    <row r="974" ht="25.15" customHeight="true" x14ac:dyDescent="0.2">
      <c r="C974" s="652"/>
      <c r="D974" s="652"/>
      <c r="E974" s="652"/>
      <c r="F974" s="652"/>
      <c r="G974" s="652"/>
      <c r="H974" s="652"/>
      <c r="I974" s="652"/>
      <c r="J974" s="652"/>
      <c r="K974" s="652"/>
      <c r="L974" s="652"/>
      <c r="M974" s="652"/>
      <c r="N974" s="652"/>
      <c r="O974" s="652"/>
      <c r="P974" s="652"/>
      <c r="Q974" s="652"/>
    </row>
    <row r="975" ht="25.15" customHeight="true" x14ac:dyDescent="0.2">
      <c r="C975" s="652"/>
      <c r="D975" s="652"/>
      <c r="E975" s="652"/>
      <c r="F975" s="652"/>
      <c r="G975" s="652"/>
      <c r="H975" s="652"/>
      <c r="I975" s="652"/>
      <c r="J975" s="652"/>
      <c r="K975" s="652"/>
      <c r="L975" s="652"/>
      <c r="M975" s="652"/>
      <c r="N975" s="652"/>
      <c r="O975" s="652"/>
      <c r="P975" s="652"/>
      <c r="Q975" s="652"/>
    </row>
    <row r="976" ht="25.15" customHeight="true" x14ac:dyDescent="0.2">
      <c r="C976" s="652"/>
      <c r="D976" s="652"/>
      <c r="E976" s="652"/>
      <c r="F976" s="652"/>
      <c r="G976" s="652"/>
      <c r="H976" s="652"/>
      <c r="I976" s="652"/>
      <c r="J976" s="652"/>
      <c r="K976" s="652"/>
      <c r="L976" s="652"/>
      <c r="M976" s="652"/>
      <c r="N976" s="652"/>
      <c r="O976" s="652"/>
      <c r="P976" s="652"/>
      <c r="Q976" s="652"/>
    </row>
    <row r="977" ht="25.15" customHeight="true" x14ac:dyDescent="0.2">
      <c r="C977" s="652"/>
      <c r="D977" s="652"/>
      <c r="E977" s="652"/>
      <c r="F977" s="652"/>
      <c r="G977" s="652"/>
      <c r="H977" s="652"/>
      <c r="I977" s="652"/>
      <c r="J977" s="652"/>
      <c r="K977" s="652"/>
      <c r="L977" s="652"/>
      <c r="M977" s="652"/>
      <c r="N977" s="652"/>
      <c r="O977" s="652"/>
      <c r="P977" s="652"/>
      <c r="Q977" s="652"/>
    </row>
    <row r="978" ht="25.15" customHeight="true" x14ac:dyDescent="0.2">
      <c r="C978" s="652"/>
      <c r="D978" s="652"/>
      <c r="E978" s="652"/>
      <c r="F978" s="652"/>
      <c r="G978" s="652"/>
      <c r="H978" s="652"/>
      <c r="I978" s="652"/>
      <c r="J978" s="652"/>
      <c r="K978" s="652"/>
      <c r="L978" s="652"/>
      <c r="M978" s="652"/>
      <c r="N978" s="652"/>
      <c r="O978" s="652"/>
      <c r="P978" s="652"/>
      <c r="Q978" s="652"/>
    </row>
    <row r="979" ht="25.15" customHeight="true" x14ac:dyDescent="0.2">
      <c r="C979" s="652"/>
      <c r="D979" s="652"/>
      <c r="E979" s="652"/>
      <c r="F979" s="652"/>
      <c r="G979" s="652"/>
      <c r="H979" s="652"/>
      <c r="I979" s="652"/>
      <c r="J979" s="652"/>
      <c r="K979" s="652"/>
      <c r="L979" s="652"/>
      <c r="M979" s="652"/>
      <c r="N979" s="652"/>
      <c r="O979" s="652"/>
      <c r="P979" s="652"/>
      <c r="Q979" s="652"/>
    </row>
    <row r="980" ht="25.15" customHeight="true" x14ac:dyDescent="0.2">
      <c r="C980" s="652"/>
      <c r="D980" s="652"/>
      <c r="E980" s="652"/>
      <c r="F980" s="652"/>
      <c r="G980" s="652"/>
      <c r="H980" s="652"/>
      <c r="I980" s="652"/>
      <c r="J980" s="652"/>
      <c r="K980" s="652"/>
      <c r="L980" s="652"/>
      <c r="M980" s="652"/>
      <c r="N980" s="652"/>
      <c r="O980" s="652"/>
      <c r="P980" s="652"/>
      <c r="Q980" s="652"/>
    </row>
    <row r="981" ht="25.15" customHeight="true" x14ac:dyDescent="0.2">
      <c r="C981" s="652"/>
      <c r="D981" s="652"/>
      <c r="E981" s="652"/>
      <c r="F981" s="652"/>
      <c r="G981" s="652"/>
      <c r="H981" s="652"/>
      <c r="I981" s="652"/>
      <c r="J981" s="652"/>
      <c r="K981" s="652"/>
      <c r="L981" s="652"/>
      <c r="M981" s="652"/>
      <c r="N981" s="652"/>
      <c r="O981" s="652"/>
      <c r="P981" s="652"/>
      <c r="Q981" s="652"/>
    </row>
    <row r="982" ht="25.15" customHeight="true" x14ac:dyDescent="0.2">
      <c r="C982" s="652"/>
      <c r="D982" s="652"/>
      <c r="E982" s="652"/>
      <c r="F982" s="652"/>
      <c r="G982" s="652"/>
      <c r="H982" s="652"/>
      <c r="I982" s="652"/>
      <c r="J982" s="652"/>
      <c r="K982" s="652"/>
      <c r="L982" s="652"/>
      <c r="M982" s="652"/>
      <c r="N982" s="652"/>
      <c r="O982" s="652"/>
      <c r="P982" s="652"/>
      <c r="Q982" s="652"/>
    </row>
    <row r="983" ht="25.15" customHeight="true" x14ac:dyDescent="0.2">
      <c r="C983" s="652"/>
      <c r="D983" s="652"/>
      <c r="E983" s="652"/>
      <c r="F983" s="652"/>
      <c r="G983" s="652"/>
      <c r="H983" s="652"/>
      <c r="I983" s="652"/>
      <c r="J983" s="652"/>
      <c r="K983" s="652"/>
      <c r="L983" s="652"/>
      <c r="M983" s="652"/>
      <c r="N983" s="652"/>
      <c r="O983" s="652"/>
      <c r="P983" s="652"/>
      <c r="Q983" s="652"/>
    </row>
    <row r="984" ht="25.15" customHeight="true" x14ac:dyDescent="0.2">
      <c r="C984" s="652"/>
      <c r="D984" s="652"/>
      <c r="E984" s="652"/>
      <c r="F984" s="652"/>
      <c r="G984" s="652"/>
      <c r="H984" s="652"/>
      <c r="I984" s="652"/>
      <c r="J984" s="652"/>
      <c r="K984" s="652"/>
      <c r="L984" s="652"/>
      <c r="M984" s="652"/>
      <c r="N984" s="652"/>
      <c r="O984" s="652"/>
      <c r="P984" s="652"/>
      <c r="Q984" s="652"/>
    </row>
    <row r="985" ht="25.15" customHeight="true" x14ac:dyDescent="0.2">
      <c r="C985" s="652"/>
      <c r="D985" s="652"/>
      <c r="E985" s="652"/>
      <c r="F985" s="652"/>
      <c r="G985" s="652"/>
      <c r="H985" s="652"/>
      <c r="I985" s="652"/>
      <c r="J985" s="652"/>
      <c r="K985" s="652"/>
      <c r="L985" s="652"/>
      <c r="M985" s="652"/>
      <c r="N985" s="652"/>
      <c r="O985" s="652"/>
      <c r="P985" s="652"/>
      <c r="Q985" s="652"/>
    </row>
    <row r="986" ht="25.15" customHeight="true" x14ac:dyDescent="0.2">
      <c r="C986" s="652"/>
      <c r="D986" s="652"/>
      <c r="E986" s="652"/>
      <c r="F986" s="652"/>
      <c r="G986" s="652"/>
      <c r="H986" s="652"/>
      <c r="I986" s="652"/>
      <c r="J986" s="652"/>
      <c r="K986" s="652"/>
      <c r="L986" s="652"/>
      <c r="M986" s="652"/>
      <c r="N986" s="652"/>
      <c r="O986" s="652"/>
      <c r="P986" s="652"/>
      <c r="Q986" s="652"/>
    </row>
    <row r="987" ht="25.15" customHeight="true" x14ac:dyDescent="0.2">
      <c r="C987" s="652"/>
      <c r="D987" s="652"/>
      <c r="E987" s="652"/>
      <c r="F987" s="652"/>
      <c r="G987" s="652"/>
      <c r="H987" s="652"/>
      <c r="I987" s="652"/>
      <c r="J987" s="652"/>
      <c r="K987" s="652"/>
      <c r="L987" s="652"/>
      <c r="M987" s="652"/>
      <c r="N987" s="652"/>
      <c r="O987" s="652"/>
      <c r="P987" s="652"/>
      <c r="Q987" s="652"/>
    </row>
    <row r="988" ht="25.15" customHeight="true" x14ac:dyDescent="0.2">
      <c r="C988" s="652"/>
      <c r="D988" s="652"/>
      <c r="E988" s="652"/>
      <c r="F988" s="652"/>
      <c r="G988" s="652"/>
      <c r="H988" s="652"/>
      <c r="I988" s="652"/>
      <c r="J988" s="652"/>
      <c r="K988" s="652"/>
      <c r="L988" s="652"/>
      <c r="M988" s="652"/>
      <c r="N988" s="652"/>
      <c r="O988" s="652"/>
      <c r="P988" s="652"/>
      <c r="Q988" s="652"/>
    </row>
    <row r="989" ht="25.15" customHeight="true" x14ac:dyDescent="0.2">
      <c r="C989" s="652"/>
      <c r="D989" s="652"/>
      <c r="E989" s="652"/>
      <c r="F989" s="652"/>
      <c r="G989" s="652"/>
      <c r="H989" s="652"/>
      <c r="I989" s="652"/>
      <c r="J989" s="652"/>
      <c r="K989" s="652"/>
      <c r="L989" s="652"/>
      <c r="M989" s="652"/>
      <c r="N989" s="652"/>
      <c r="O989" s="652"/>
      <c r="P989" s="652"/>
      <c r="Q989" s="652"/>
    </row>
    <row r="990" ht="25.15" customHeight="true" x14ac:dyDescent="0.2">
      <c r="C990" s="652"/>
      <c r="D990" s="652"/>
      <c r="E990" s="652"/>
      <c r="F990" s="652"/>
      <c r="G990" s="652"/>
      <c r="H990" s="652"/>
      <c r="I990" s="652"/>
      <c r="J990" s="652"/>
      <c r="K990" s="652"/>
      <c r="L990" s="652"/>
      <c r="M990" s="652"/>
      <c r="N990" s="652"/>
      <c r="O990" s="652"/>
      <c r="P990" s="652"/>
      <c r="Q990" s="652"/>
    </row>
    <row r="991" ht="25.15" customHeight="true" x14ac:dyDescent="0.2">
      <c r="C991" s="652"/>
      <c r="D991" s="652"/>
      <c r="E991" s="652"/>
      <c r="F991" s="652"/>
      <c r="G991" s="652"/>
      <c r="H991" s="652"/>
      <c r="I991" s="652"/>
      <c r="J991" s="652"/>
      <c r="K991" s="652"/>
      <c r="L991" s="652"/>
      <c r="M991" s="652"/>
      <c r="N991" s="652"/>
      <c r="O991" s="652"/>
      <c r="P991" s="652"/>
      <c r="Q991" s="652"/>
    </row>
    <row r="992" ht="25.15" customHeight="true" x14ac:dyDescent="0.2">
      <c r="C992" s="652"/>
      <c r="D992" s="652"/>
      <c r="E992" s="652"/>
      <c r="F992" s="652"/>
      <c r="G992" s="652"/>
      <c r="H992" s="652"/>
      <c r="I992" s="652"/>
      <c r="J992" s="652"/>
      <c r="K992" s="652"/>
      <c r="L992" s="652"/>
      <c r="M992" s="652"/>
      <c r="N992" s="652"/>
      <c r="O992" s="652"/>
      <c r="P992" s="652"/>
      <c r="Q992" s="652"/>
    </row>
    <row r="993" ht="25.15" customHeight="true" x14ac:dyDescent="0.2">
      <c r="C993" s="652"/>
      <c r="D993" s="652"/>
      <c r="E993" s="652"/>
      <c r="F993" s="652"/>
      <c r="G993" s="652"/>
      <c r="H993" s="652"/>
      <c r="I993" s="652"/>
      <c r="J993" s="652"/>
      <c r="K993" s="652"/>
      <c r="L993" s="652"/>
      <c r="M993" s="652"/>
      <c r="N993" s="652"/>
      <c r="O993" s="652"/>
      <c r="P993" s="652"/>
      <c r="Q993" s="652"/>
    </row>
    <row r="994" ht="25.15" customHeight="true" x14ac:dyDescent="0.2">
      <c r="C994" s="652"/>
      <c r="D994" s="652"/>
      <c r="E994" s="652"/>
      <c r="F994" s="652"/>
      <c r="G994" s="652"/>
      <c r="H994" s="652"/>
      <c r="I994" s="652"/>
      <c r="J994" s="652"/>
      <c r="K994" s="652"/>
      <c r="L994" s="652"/>
      <c r="M994" s="652"/>
      <c r="N994" s="652"/>
      <c r="O994" s="652"/>
      <c r="P994" s="652"/>
      <c r="Q994" s="652"/>
    </row>
    <row r="995" ht="25.15" customHeight="true" x14ac:dyDescent="0.2">
      <c r="C995" s="652"/>
      <c r="D995" s="652"/>
      <c r="E995" s="652"/>
      <c r="F995" s="652"/>
      <c r="G995" s="652"/>
      <c r="H995" s="652"/>
      <c r="I995" s="652"/>
      <c r="J995" s="652"/>
      <c r="K995" s="652"/>
      <c r="L995" s="652"/>
      <c r="M995" s="652"/>
      <c r="N995" s="652"/>
      <c r="O995" s="652"/>
      <c r="P995" s="652"/>
      <c r="Q995" s="652"/>
    </row>
    <row r="996" ht="25.15" customHeight="true" x14ac:dyDescent="0.2">
      <c r="C996" s="652"/>
      <c r="D996" s="652"/>
      <c r="E996" s="652"/>
      <c r="F996" s="652"/>
      <c r="G996" s="652"/>
      <c r="H996" s="652"/>
      <c r="I996" s="652"/>
      <c r="J996" s="652"/>
      <c r="K996" s="652"/>
      <c r="L996" s="652"/>
      <c r="M996" s="652"/>
      <c r="N996" s="652"/>
      <c r="O996" s="652"/>
      <c r="P996" s="652"/>
      <c r="Q996" s="652"/>
    </row>
    <row r="997" ht="25.15" customHeight="true" x14ac:dyDescent="0.2">
      <c r="C997" s="652"/>
      <c r="D997" s="652"/>
      <c r="E997" s="652"/>
      <c r="F997" s="652"/>
      <c r="G997" s="652"/>
      <c r="H997" s="652"/>
      <c r="I997" s="652"/>
      <c r="J997" s="652"/>
      <c r="K997" s="652"/>
      <c r="L997" s="652"/>
      <c r="M997" s="652"/>
      <c r="N997" s="652"/>
      <c r="O997" s="652"/>
      <c r="P997" s="652"/>
      <c r="Q997" s="652"/>
    </row>
    <row r="998" ht="25.15" customHeight="true" x14ac:dyDescent="0.2">
      <c r="C998" s="652"/>
      <c r="D998" s="652"/>
      <c r="E998" s="652"/>
      <c r="F998" s="652"/>
      <c r="G998" s="652"/>
      <c r="H998" s="652"/>
      <c r="I998" s="652"/>
      <c r="J998" s="652"/>
      <c r="K998" s="652"/>
      <c r="L998" s="652"/>
      <c r="M998" s="652"/>
      <c r="N998" s="652"/>
      <c r="O998" s="652"/>
      <c r="P998" s="652"/>
      <c r="Q998" s="652"/>
    </row>
    <row r="999" ht="25.15" customHeight="true" x14ac:dyDescent="0.2">
      <c r="C999" s="652"/>
      <c r="D999" s="652"/>
      <c r="E999" s="652"/>
      <c r="F999" s="652"/>
      <c r="G999" s="652"/>
      <c r="H999" s="652"/>
      <c r="I999" s="652"/>
      <c r="J999" s="652"/>
      <c r="K999" s="652"/>
      <c r="L999" s="652"/>
      <c r="M999" s="652"/>
      <c r="N999" s="652"/>
      <c r="O999" s="652"/>
      <c r="P999" s="652"/>
      <c r="Q999" s="652"/>
    </row>
    <row r="1000" ht="25.15" customHeight="true" x14ac:dyDescent="0.2">
      <c r="C1000" s="652"/>
      <c r="D1000" s="652"/>
      <c r="E1000" s="652"/>
      <c r="F1000" s="652"/>
      <c r="G1000" s="652"/>
      <c r="H1000" s="652"/>
      <c r="I1000" s="652"/>
      <c r="J1000" s="652"/>
      <c r="K1000" s="652"/>
      <c r="L1000" s="652"/>
      <c r="M1000" s="652"/>
      <c r="N1000" s="652"/>
      <c r="O1000" s="652"/>
      <c r="P1000" s="652"/>
      <c r="Q1000" s="652"/>
    </row>
    <row r="1001" ht="25.15" customHeight="true" x14ac:dyDescent="0.2">
      <c r="C1001" s="652"/>
      <c r="D1001" s="652"/>
      <c r="E1001" s="652"/>
      <c r="F1001" s="652"/>
      <c r="G1001" s="652"/>
      <c r="H1001" s="652"/>
      <c r="I1001" s="652"/>
      <c r="J1001" s="652"/>
      <c r="K1001" s="652"/>
      <c r="L1001" s="652"/>
      <c r="M1001" s="652"/>
      <c r="N1001" s="652"/>
      <c r="O1001" s="652"/>
      <c r="P1001" s="652"/>
      <c r="Q1001" s="652"/>
    </row>
    <row r="1002" ht="25.15" customHeight="true" x14ac:dyDescent="0.2">
      <c r="C1002" s="652"/>
      <c r="D1002" s="652"/>
      <c r="E1002" s="652"/>
      <c r="F1002" s="652"/>
      <c r="G1002" s="652"/>
      <c r="H1002" s="652"/>
      <c r="I1002" s="652"/>
      <c r="J1002" s="652"/>
      <c r="K1002" s="652"/>
      <c r="L1002" s="652"/>
      <c r="M1002" s="652"/>
      <c r="N1002" s="652"/>
      <c r="O1002" s="652"/>
      <c r="P1002" s="652"/>
      <c r="Q1002" s="652"/>
    </row>
    <row r="1003" ht="25.15" customHeight="true" x14ac:dyDescent="0.2">
      <c r="C1003" s="652"/>
      <c r="D1003" s="652"/>
      <c r="E1003" s="652"/>
      <c r="F1003" s="652"/>
      <c r="G1003" s="652"/>
      <c r="H1003" s="652"/>
      <c r="I1003" s="652"/>
      <c r="J1003" s="652"/>
      <c r="K1003" s="652"/>
      <c r="L1003" s="652"/>
      <c r="M1003" s="652"/>
      <c r="N1003" s="652"/>
      <c r="O1003" s="652"/>
      <c r="P1003" s="652"/>
      <c r="Q1003" s="652"/>
    </row>
    <row r="1004" ht="25.15" customHeight="true" x14ac:dyDescent="0.2">
      <c r="C1004" s="652"/>
      <c r="D1004" s="652"/>
      <c r="E1004" s="652"/>
      <c r="F1004" s="652"/>
      <c r="G1004" s="652"/>
      <c r="H1004" s="652"/>
      <c r="I1004" s="652"/>
      <c r="J1004" s="652"/>
      <c r="K1004" s="652"/>
      <c r="L1004" s="652"/>
      <c r="M1004" s="652"/>
      <c r="N1004" s="652"/>
      <c r="O1004" s="652"/>
      <c r="P1004" s="652"/>
      <c r="Q1004" s="652"/>
    </row>
    <row r="1005" ht="25.15" customHeight="true" x14ac:dyDescent="0.2">
      <c r="C1005" s="652"/>
      <c r="D1005" s="652"/>
      <c r="E1005" s="652"/>
      <c r="F1005" s="652"/>
      <c r="G1005" s="652"/>
      <c r="H1005" s="652"/>
      <c r="I1005" s="652"/>
      <c r="J1005" s="652"/>
      <c r="K1005" s="652"/>
      <c r="L1005" s="652"/>
      <c r="M1005" s="652"/>
      <c r="N1005" s="652"/>
      <c r="O1005" s="652"/>
      <c r="P1005" s="652"/>
      <c r="Q1005" s="652"/>
    </row>
    <row r="1006" ht="25.15" customHeight="true" x14ac:dyDescent="0.2">
      <c r="C1006" s="652"/>
      <c r="D1006" s="652"/>
      <c r="E1006" s="652"/>
      <c r="F1006" s="652"/>
      <c r="G1006" s="652"/>
      <c r="H1006" s="652"/>
      <c r="I1006" s="652"/>
      <c r="J1006" s="652"/>
      <c r="K1006" s="652"/>
      <c r="L1006" s="652"/>
      <c r="M1006" s="652"/>
      <c r="N1006" s="652"/>
      <c r="O1006" s="652"/>
      <c r="P1006" s="652"/>
      <c r="Q1006" s="652"/>
    </row>
    <row r="1007" ht="25.15" customHeight="true" x14ac:dyDescent="0.2">
      <c r="C1007" s="652"/>
      <c r="D1007" s="652"/>
      <c r="E1007" s="652"/>
      <c r="F1007" s="652"/>
      <c r="G1007" s="652"/>
      <c r="H1007" s="652"/>
      <c r="I1007" s="652"/>
      <c r="J1007" s="652"/>
      <c r="K1007" s="652"/>
      <c r="L1007" s="652"/>
      <c r="M1007" s="652"/>
      <c r="N1007" s="652"/>
      <c r="O1007" s="652"/>
      <c r="P1007" s="652"/>
      <c r="Q1007" s="652"/>
    </row>
    <row r="1008" ht="25.15" customHeight="true" x14ac:dyDescent="0.2">
      <c r="C1008" s="652"/>
      <c r="D1008" s="652"/>
      <c r="E1008" s="652"/>
      <c r="F1008" s="652"/>
      <c r="G1008" s="652"/>
      <c r="H1008" s="652"/>
      <c r="I1008" s="652"/>
      <c r="J1008" s="652"/>
      <c r="K1008" s="652"/>
      <c r="L1008" s="652"/>
      <c r="M1008" s="652"/>
      <c r="N1008" s="652"/>
      <c r="O1008" s="652"/>
      <c r="P1008" s="652"/>
      <c r="Q1008" s="652"/>
    </row>
    <row r="1009" ht="25.15" customHeight="true" x14ac:dyDescent="0.2">
      <c r="C1009" s="652"/>
      <c r="D1009" s="652"/>
      <c r="E1009" s="652"/>
      <c r="F1009" s="652"/>
      <c r="G1009" s="652"/>
      <c r="H1009" s="652"/>
      <c r="I1009" s="652"/>
      <c r="J1009" s="652"/>
      <c r="K1009" s="652"/>
      <c r="L1009" s="652"/>
      <c r="M1009" s="652"/>
      <c r="N1009" s="652"/>
      <c r="O1009" s="652"/>
      <c r="P1009" s="652"/>
      <c r="Q1009" s="652"/>
    </row>
    <row r="1010" ht="25.15" customHeight="true" x14ac:dyDescent="0.2">
      <c r="C1010" s="652"/>
      <c r="D1010" s="652"/>
      <c r="E1010" s="652"/>
      <c r="F1010" s="652"/>
      <c r="G1010" s="652"/>
      <c r="H1010" s="652"/>
      <c r="I1010" s="652"/>
      <c r="J1010" s="652"/>
      <c r="K1010" s="652"/>
      <c r="L1010" s="652"/>
      <c r="M1010" s="652"/>
      <c r="N1010" s="652"/>
      <c r="O1010" s="652"/>
      <c r="P1010" s="652"/>
      <c r="Q1010" s="652"/>
    </row>
    <row r="1011" ht="25.15" customHeight="true" x14ac:dyDescent="0.2">
      <c r="C1011" s="652"/>
      <c r="D1011" s="652"/>
      <c r="E1011" s="652"/>
      <c r="F1011" s="652"/>
      <c r="G1011" s="652"/>
      <c r="H1011" s="652"/>
      <c r="I1011" s="652"/>
      <c r="J1011" s="652"/>
      <c r="K1011" s="652"/>
      <c r="L1011" s="652"/>
      <c r="M1011" s="652"/>
      <c r="N1011" s="652"/>
      <c r="O1011" s="652"/>
      <c r="P1011" s="652"/>
      <c r="Q1011" s="652"/>
    </row>
    <row r="1012" ht="25.15" customHeight="true" x14ac:dyDescent="0.2">
      <c r="C1012" s="652"/>
      <c r="D1012" s="652"/>
      <c r="E1012" s="652"/>
      <c r="F1012" s="652"/>
      <c r="G1012" s="652"/>
      <c r="H1012" s="652"/>
      <c r="I1012" s="652"/>
      <c r="J1012" s="652"/>
      <c r="K1012" s="652"/>
      <c r="L1012" s="652"/>
      <c r="M1012" s="652"/>
      <c r="N1012" s="652"/>
      <c r="O1012" s="652"/>
      <c r="P1012" s="652"/>
      <c r="Q1012" s="652"/>
    </row>
    <row r="1013" ht="25.15" customHeight="true" x14ac:dyDescent="0.2">
      <c r="C1013" s="652"/>
      <c r="D1013" s="652"/>
      <c r="E1013" s="652"/>
      <c r="F1013" s="652"/>
      <c r="G1013" s="652"/>
      <c r="H1013" s="652"/>
      <c r="I1013" s="652"/>
      <c r="J1013" s="652"/>
      <c r="K1013" s="652"/>
      <c r="L1013" s="652"/>
      <c r="M1013" s="652"/>
      <c r="N1013" s="652"/>
      <c r="O1013" s="652"/>
      <c r="P1013" s="652"/>
      <c r="Q1013" s="652"/>
    </row>
    <row r="1014" ht="25.15" customHeight="true" x14ac:dyDescent="0.2">
      <c r="C1014" s="652"/>
      <c r="D1014" s="652"/>
      <c r="E1014" s="652"/>
      <c r="F1014" s="652"/>
      <c r="G1014" s="652"/>
      <c r="H1014" s="652"/>
      <c r="I1014" s="652"/>
      <c r="J1014" s="652"/>
      <c r="K1014" s="652"/>
      <c r="L1014" s="652"/>
      <c r="M1014" s="652"/>
      <c r="N1014" s="652"/>
      <c r="O1014" s="652"/>
      <c r="P1014" s="652"/>
      <c r="Q1014" s="652"/>
    </row>
    <row r="1015" ht="25.15" customHeight="true" x14ac:dyDescent="0.2">
      <c r="C1015" s="652"/>
      <c r="D1015" s="652"/>
      <c r="E1015" s="652"/>
      <c r="F1015" s="652"/>
      <c r="G1015" s="652"/>
      <c r="H1015" s="652"/>
      <c r="I1015" s="652"/>
      <c r="J1015" s="652"/>
      <c r="K1015" s="652"/>
      <c r="L1015" s="652"/>
      <c r="M1015" s="652"/>
      <c r="N1015" s="652"/>
      <c r="O1015" s="652"/>
      <c r="P1015" s="652"/>
      <c r="Q1015" s="652"/>
    </row>
    <row r="1016" ht="25.15" customHeight="true" x14ac:dyDescent="0.2">
      <c r="C1016" s="652"/>
      <c r="D1016" s="652"/>
      <c r="E1016" s="652"/>
      <c r="F1016" s="652"/>
      <c r="G1016" s="652"/>
      <c r="H1016" s="652"/>
      <c r="I1016" s="652"/>
      <c r="J1016" s="652"/>
      <c r="K1016" s="652"/>
      <c r="L1016" s="652"/>
      <c r="M1016" s="652"/>
      <c r="N1016" s="652"/>
      <c r="O1016" s="652"/>
      <c r="P1016" s="652"/>
      <c r="Q1016" s="652"/>
    </row>
    <row r="1017" ht="25.15" customHeight="true" x14ac:dyDescent="0.2">
      <c r="C1017" s="652"/>
      <c r="D1017" s="652"/>
      <c r="E1017" s="652"/>
      <c r="F1017" s="652"/>
      <c r="G1017" s="652"/>
      <c r="H1017" s="652"/>
      <c r="I1017" s="652"/>
      <c r="J1017" s="652"/>
      <c r="K1017" s="652"/>
      <c r="L1017" s="652"/>
      <c r="M1017" s="652"/>
      <c r="N1017" s="652"/>
      <c r="O1017" s="652"/>
      <c r="P1017" s="652"/>
      <c r="Q1017" s="652"/>
    </row>
    <row r="1018" ht="25.15" customHeight="true" x14ac:dyDescent="0.2">
      <c r="C1018" s="652"/>
      <c r="D1018" s="652"/>
      <c r="E1018" s="652"/>
      <c r="F1018" s="652"/>
      <c r="G1018" s="652"/>
      <c r="H1018" s="652"/>
      <c r="I1018" s="652"/>
      <c r="J1018" s="652"/>
      <c r="K1018" s="652"/>
      <c r="L1018" s="652"/>
      <c r="M1018" s="652"/>
      <c r="N1018" s="652"/>
      <c r="O1018" s="652"/>
      <c r="P1018" s="652"/>
      <c r="Q1018" s="652"/>
    </row>
    <row r="1019" ht="25.15" customHeight="true" x14ac:dyDescent="0.2">
      <c r="C1019" s="652"/>
      <c r="D1019" s="652"/>
      <c r="E1019" s="652"/>
      <c r="F1019" s="652"/>
      <c r="G1019" s="652"/>
      <c r="H1019" s="652"/>
      <c r="I1019" s="652"/>
      <c r="J1019" s="652"/>
      <c r="K1019" s="652"/>
      <c r="L1019" s="652"/>
      <c r="M1019" s="652"/>
      <c r="N1019" s="652"/>
      <c r="O1019" s="652"/>
      <c r="P1019" s="652"/>
      <c r="Q1019" s="652"/>
    </row>
    <row r="1020" ht="25.15" customHeight="true" x14ac:dyDescent="0.2">
      <c r="C1020" s="652"/>
      <c r="D1020" s="652"/>
      <c r="E1020" s="652"/>
      <c r="F1020" s="652"/>
      <c r="G1020" s="652"/>
      <c r="H1020" s="652"/>
      <c r="I1020" s="652"/>
      <c r="J1020" s="652"/>
      <c r="K1020" s="652"/>
      <c r="L1020" s="652"/>
      <c r="M1020" s="652"/>
      <c r="N1020" s="652"/>
      <c r="O1020" s="652"/>
      <c r="P1020" s="652"/>
      <c r="Q1020" s="652"/>
    </row>
    <row r="1021" ht="25.15" customHeight="true" x14ac:dyDescent="0.2">
      <c r="C1021" s="652"/>
      <c r="D1021" s="652"/>
      <c r="E1021" s="652"/>
      <c r="F1021" s="652"/>
      <c r="G1021" s="652"/>
      <c r="H1021" s="652"/>
      <c r="I1021" s="652"/>
      <c r="J1021" s="652"/>
      <c r="K1021" s="652"/>
      <c r="L1021" s="652"/>
      <c r="M1021" s="652"/>
      <c r="N1021" s="652"/>
      <c r="O1021" s="652"/>
      <c r="P1021" s="652"/>
      <c r="Q1021" s="652"/>
    </row>
    <row r="1022" ht="25.15" customHeight="true" x14ac:dyDescent="0.2">
      <c r="C1022" s="652"/>
      <c r="D1022" s="652"/>
      <c r="E1022" s="652"/>
      <c r="F1022" s="652"/>
      <c r="G1022" s="652"/>
      <c r="H1022" s="652"/>
      <c r="I1022" s="652"/>
      <c r="J1022" s="652"/>
      <c r="K1022" s="652"/>
      <c r="L1022" s="652"/>
      <c r="M1022" s="652"/>
      <c r="N1022" s="652"/>
      <c r="O1022" s="652"/>
      <c r="P1022" s="652"/>
      <c r="Q1022" s="652"/>
    </row>
    <row r="1023" ht="25.15" customHeight="true" x14ac:dyDescent="0.2">
      <c r="C1023" s="652"/>
      <c r="D1023" s="652"/>
      <c r="E1023" s="652"/>
      <c r="F1023" s="652"/>
      <c r="G1023" s="652"/>
      <c r="H1023" s="652"/>
      <c r="I1023" s="652"/>
      <c r="J1023" s="652"/>
      <c r="K1023" s="652"/>
      <c r="L1023" s="652"/>
      <c r="M1023" s="652"/>
      <c r="N1023" s="652"/>
      <c r="O1023" s="652"/>
      <c r="P1023" s="652"/>
      <c r="Q1023" s="652"/>
    </row>
    <row r="1024" ht="25.15" customHeight="true" x14ac:dyDescent="0.2">
      <c r="C1024" s="652"/>
      <c r="D1024" s="652"/>
      <c r="E1024" s="652"/>
      <c r="F1024" s="652"/>
      <c r="G1024" s="652"/>
      <c r="H1024" s="652"/>
      <c r="I1024" s="652"/>
      <c r="J1024" s="652"/>
      <c r="K1024" s="652"/>
      <c r="L1024" s="652"/>
      <c r="M1024" s="652"/>
      <c r="N1024" s="652"/>
      <c r="O1024" s="652"/>
      <c r="P1024" s="652"/>
      <c r="Q1024" s="652"/>
    </row>
    <row r="1025" s="378" customFormat="true" ht="21" customHeight="true" x14ac:dyDescent="0.2">
      <c r="A1025" s="1091" t="s">
        <v>180</v>
      </c>
      <c r="B1025" s="1091"/>
      <c r="C1025" s="1091"/>
      <c r="AC1025" s="371"/>
      <c r="AD1025" s="371"/>
      <c r="AE1025" s="371"/>
      <c r="AF1025" s="371"/>
      <c r="AG1025" s="371"/>
      <c r="AH1025" s="371"/>
      <c r="AI1025" s="371"/>
      <c r="AJ1025" s="371"/>
      <c r="AK1025" s="371"/>
      <c r="AL1025" s="371"/>
      <c r="AM1025" s="371"/>
      <c r="AN1025" s="371"/>
      <c r="AO1025" s="371"/>
      <c r="AP1025" s="371"/>
      <c r="AQ1025" s="371"/>
      <c r="AR1025" s="371"/>
      <c r="AS1025" s="371"/>
      <c r="AT1025" s="371"/>
      <c r="AU1025" s="371"/>
      <c r="AV1025" s="371"/>
      <c r="AW1025" s="371"/>
      <c r="AX1025" s="371"/>
      <c r="AY1025" s="371"/>
      <c r="AZ1025" s="371"/>
      <c r="BA1025" s="386"/>
      <c r="BB1025" s="452"/>
      <c r="BC1025"/>
      <c r="BD1025"/>
      <c r="BE1025"/>
      <c r="BF1025"/>
      <c r="BG1025"/>
      <c r="BH1025"/>
      <c r="BI1025"/>
      <c r="BJ1025"/>
      <c r="BK1025"/>
      <c r="BL1025"/>
      <c r="BM1025"/>
      <c r="BN1025"/>
      <c r="BO1025"/>
      <c r="BP1025"/>
      <c r="BQ1025"/>
      <c r="BR1025"/>
      <c r="BS1025"/>
      <c r="BT1025"/>
      <c r="BU1025"/>
      <c r="BV1025"/>
      <c r="BW1025"/>
      <c r="BX1025"/>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s="378" customFormat="true" ht="15.95" customHeight="true" x14ac:dyDescent="0.2">
      <c r="A1026" s="1106" t="s">
        <v>189</v>
      </c>
      <c r="B1026" s="1106"/>
      <c r="C1026" s="568" t="s">
        <v>190</v>
      </c>
      <c r="AC1026" s="371"/>
      <c r="AD1026" s="371"/>
      <c r="AE1026" s="371"/>
      <c r="AF1026" s="371"/>
      <c r="AG1026" s="371"/>
      <c r="AH1026" s="371"/>
      <c r="AI1026" s="371"/>
      <c r="AJ1026" s="371"/>
      <c r="AK1026" s="371"/>
      <c r="AL1026" s="371"/>
      <c r="AM1026" s="371"/>
      <c r="AN1026" s="371"/>
      <c r="AO1026" s="371"/>
      <c r="AP1026" s="371"/>
      <c r="AQ1026" s="371"/>
      <c r="AR1026" s="371"/>
      <c r="AS1026" s="371"/>
      <c r="AT1026" s="371"/>
      <c r="AU1026" s="371"/>
      <c r="AV1026" s="371"/>
      <c r="AW1026" s="371"/>
      <c r="AX1026" s="371"/>
      <c r="AY1026" s="371"/>
      <c r="AZ1026" s="371"/>
      <c r="BA1026" s="386"/>
      <c r="BB1026" s="452"/>
      <c r="BC1026"/>
      <c r="BD1026"/>
      <c r="BE1026"/>
      <c r="BF1026"/>
      <c r="BG1026"/>
      <c r="BH1026"/>
      <c r="BI1026"/>
      <c r="BJ1026"/>
      <c r="BK1026"/>
      <c r="BL1026"/>
      <c r="BM1026"/>
      <c r="BN1026"/>
      <c r="BO1026"/>
      <c r="BP1026"/>
      <c r="BQ1026"/>
      <c r="BR1026"/>
      <c r="BS1026"/>
      <c r="BT1026"/>
      <c r="BU1026"/>
      <c r="BV1026"/>
      <c r="BW1026"/>
      <c r="BX1026"/>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s="378" customFormat="true" ht="17.1" hidden="true" customHeight="true" x14ac:dyDescent="0.2">
      <c r="A1027" s="569" t="s">
        <v>191</v>
      </c>
      <c r="B1027" s="570" t="s">
        <v>379</v>
      </c>
      <c r="C1027" s="571">
        <v>6097</v>
      </c>
      <c r="AC1027" s="371"/>
      <c r="AD1027" s="371"/>
      <c r="AE1027" s="371"/>
      <c r="AF1027" s="371"/>
      <c r="AG1027" s="371"/>
      <c r="AH1027" s="371"/>
      <c r="AI1027" s="371"/>
      <c r="AJ1027" s="371"/>
      <c r="AK1027" s="371"/>
      <c r="AL1027" s="371"/>
      <c r="AM1027" s="371"/>
      <c r="AN1027" s="371"/>
      <c r="AO1027" s="371"/>
      <c r="AP1027" s="371"/>
      <c r="AQ1027" s="371"/>
      <c r="AR1027" s="371"/>
      <c r="AS1027" s="371"/>
      <c r="AT1027" s="371"/>
      <c r="AU1027" s="371"/>
      <c r="AV1027" s="371"/>
      <c r="AW1027" s="371"/>
      <c r="AX1027" s="371"/>
      <c r="AY1027" s="371"/>
      <c r="AZ1027" s="371"/>
      <c r="BA1027" s="386"/>
      <c r="BB1027" s="452"/>
      <c r="BC1027"/>
      <c r="BD1027"/>
      <c r="BE1027"/>
      <c r="BF1027"/>
      <c r="BG1027"/>
      <c r="BH1027"/>
      <c r="BI1027"/>
      <c r="BJ1027"/>
      <c r="BK1027"/>
      <c r="BL1027"/>
      <c r="BM1027"/>
      <c r="BN1027"/>
      <c r="BO1027"/>
      <c r="BP1027"/>
      <c r="BQ1027"/>
      <c r="BR1027"/>
      <c r="BS1027"/>
      <c r="BT1027"/>
      <c r="BU1027"/>
      <c r="BV1027"/>
      <c r="BW1027"/>
      <c r="BX1027"/>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s="378" customFormat="true" ht="17.1" hidden="true" customHeight="true" x14ac:dyDescent="0.2">
      <c r="A1028" s="572" t="s">
        <v>193</v>
      </c>
      <c r="B1028" s="573" t="s">
        <v>192</v>
      </c>
      <c r="C1028" s="574">
        <v>6097</v>
      </c>
      <c r="AC1028" s="371"/>
      <c r="AD1028" s="371"/>
      <c r="AE1028" s="371"/>
      <c r="AF1028" s="371"/>
      <c r="AG1028" s="371"/>
      <c r="AH1028" s="371"/>
      <c r="AI1028" s="371"/>
      <c r="AJ1028" s="371"/>
      <c r="AK1028" s="371"/>
      <c r="AL1028" s="371"/>
      <c r="AM1028" s="371"/>
      <c r="AN1028" s="371"/>
      <c r="AO1028" s="371"/>
      <c r="AP1028" s="371"/>
      <c r="AQ1028" s="371"/>
      <c r="AR1028" s="371"/>
      <c r="AS1028" s="371"/>
      <c r="AT1028" s="371"/>
      <c r="AU1028" s="371"/>
      <c r="AV1028" s="371"/>
      <c r="AW1028" s="371"/>
      <c r="AX1028" s="371"/>
      <c r="AY1028" s="371"/>
      <c r="AZ1028" s="371"/>
      <c r="BA1028" s="386"/>
      <c r="BB1028" s="452"/>
      <c r="BC1028"/>
      <c r="BD1028"/>
      <c r="BE1028"/>
      <c r="BF1028"/>
      <c r="BG1028"/>
      <c r="BH1028"/>
      <c r="BI1028"/>
      <c r="BJ1028"/>
      <c r="BK1028"/>
      <c r="BL1028"/>
      <c r="BM1028"/>
      <c r="BN1028"/>
      <c r="BO1028"/>
      <c r="BP1028"/>
      <c r="BQ1028"/>
      <c r="BR1028"/>
      <c r="BS1028"/>
      <c r="BT1028"/>
      <c r="BU1028"/>
      <c r="BV1028"/>
      <c r="BW1028"/>
      <c r="BX1028"/>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s="378" customFormat="true" ht="17.1" hidden="true" customHeight="true" x14ac:dyDescent="0.2">
      <c r="A1029" s="572" t="s">
        <v>194</v>
      </c>
      <c r="B1029" s="573" t="s">
        <v>192</v>
      </c>
      <c r="C1029" s="574">
        <v>6097</v>
      </c>
      <c r="AC1029" s="371"/>
      <c r="AD1029" s="371"/>
      <c r="AE1029" s="371"/>
      <c r="AF1029" s="371"/>
      <c r="AG1029" s="371"/>
      <c r="AH1029" s="371"/>
      <c r="AI1029" s="371"/>
      <c r="AJ1029" s="371"/>
      <c r="AK1029" s="371"/>
      <c r="AL1029" s="371"/>
      <c r="AM1029" s="371"/>
      <c r="AN1029" s="371"/>
      <c r="AO1029" s="371"/>
      <c r="AP1029" s="371"/>
      <c r="AQ1029" s="371"/>
      <c r="AR1029" s="371"/>
      <c r="AS1029" s="371"/>
      <c r="AT1029" s="371"/>
      <c r="AU1029" s="371"/>
      <c r="AV1029" s="371"/>
      <c r="AW1029" s="371"/>
      <c r="AX1029" s="371"/>
      <c r="AY1029" s="371"/>
      <c r="AZ1029" s="371"/>
      <c r="BA1029" s="386"/>
      <c r="BB1029" s="452"/>
      <c r="BC1029"/>
      <c r="BD1029"/>
      <c r="BE1029"/>
      <c r="BF1029"/>
      <c r="BG1029"/>
      <c r="BH1029"/>
      <c r="BI1029"/>
      <c r="BJ1029"/>
      <c r="BK1029"/>
      <c r="BL1029"/>
      <c r="BM1029"/>
      <c r="BN1029"/>
      <c r="BO1029"/>
      <c r="BP1029"/>
      <c r="BQ1029"/>
      <c r="BR1029"/>
      <c r="BS1029"/>
      <c r="BT1029"/>
      <c r="BU1029"/>
      <c r="BV1029"/>
      <c r="BW1029"/>
      <c r="BX1029"/>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s="378" customFormat="true" ht="17.1" hidden="true" customHeight="true" x14ac:dyDescent="0.2">
      <c r="A1030" s="572" t="s">
        <v>196</v>
      </c>
      <c r="B1030" s="573" t="s">
        <v>192</v>
      </c>
      <c r="C1030" s="574">
        <v>6097</v>
      </c>
      <c r="AC1030" s="371"/>
      <c r="AD1030" s="371"/>
      <c r="AE1030" s="371"/>
      <c r="AF1030" s="371"/>
      <c r="AG1030" s="371"/>
      <c r="AH1030" s="371"/>
      <c r="AI1030" s="371"/>
      <c r="AJ1030" s="371"/>
      <c r="AK1030" s="371"/>
      <c r="AL1030" s="371"/>
      <c r="AM1030" s="371"/>
      <c r="AN1030" s="371"/>
      <c r="AO1030" s="371"/>
      <c r="AP1030" s="371"/>
      <c r="AQ1030" s="371"/>
      <c r="AR1030" s="371"/>
      <c r="AS1030" s="371"/>
      <c r="AT1030" s="371"/>
      <c r="AU1030" s="371"/>
      <c r="AV1030" s="371"/>
      <c r="AW1030" s="371"/>
      <c r="AX1030" s="371"/>
      <c r="AY1030" s="371"/>
      <c r="AZ1030" s="371"/>
      <c r="BA1030" s="386"/>
      <c r="BB1030" s="452"/>
      <c r="BC1030"/>
      <c r="BD1030"/>
      <c r="BE1030"/>
      <c r="BF1030"/>
      <c r="BG1030"/>
      <c r="BH1030"/>
      <c r="BI1030"/>
      <c r="BJ1030"/>
      <c r="BK1030"/>
      <c r="BL1030"/>
      <c r="BM1030"/>
      <c r="BN1030"/>
      <c r="BO1030"/>
      <c r="BP1030"/>
      <c r="BQ1030"/>
      <c r="BR1030"/>
      <c r="BS1030"/>
      <c r="BT1030"/>
      <c r="BU1030"/>
      <c r="BV1030"/>
      <c r="BW1030"/>
      <c r="BX1030"/>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s="378" customFormat="true" ht="17.1" customHeight="true" x14ac:dyDescent="0.2">
      <c r="A1031" s="1081" t="s">
        <v>198</v>
      </c>
      <c r="B1031" s="573" t="s">
        <v>199</v>
      </c>
      <c r="C1031" s="574">
        <v>2641</v>
      </c>
      <c r="AC1031" s="371"/>
      <c r="AD1031" s="371"/>
      <c r="AE1031" s="371"/>
      <c r="AF1031" s="371"/>
      <c r="AG1031" s="371"/>
      <c r="AH1031" s="371"/>
      <c r="AI1031" s="371"/>
      <c r="AJ1031" s="371"/>
      <c r="AK1031" s="371"/>
      <c r="AL1031" s="371"/>
      <c r="AM1031" s="371"/>
      <c r="AN1031" s="371"/>
      <c r="AO1031" s="371"/>
      <c r="AP1031" s="371"/>
      <c r="AQ1031" s="371"/>
      <c r="AR1031" s="371"/>
      <c r="AS1031" s="371"/>
      <c r="AT1031" s="371"/>
      <c r="AU1031" s="371"/>
      <c r="AV1031" s="371"/>
      <c r="AW1031" s="371"/>
      <c r="AX1031" s="371"/>
      <c r="AY1031" s="371"/>
      <c r="AZ1031" s="371"/>
      <c r="BA1031" s="386"/>
      <c r="BB1031" s="452"/>
      <c r="BC1031"/>
      <c r="BD1031"/>
      <c r="BE1031"/>
      <c r="BF1031"/>
      <c r="BG1031"/>
      <c r="BH1031"/>
      <c r="BI1031"/>
      <c r="BJ1031"/>
      <c r="BK1031"/>
      <c r="BL1031"/>
      <c r="BM1031"/>
      <c r="BN1031"/>
      <c r="BO1031"/>
      <c r="BP1031"/>
      <c r="BQ1031"/>
      <c r="BR1031"/>
      <c r="BS1031"/>
      <c r="BT1031"/>
      <c r="BU1031"/>
      <c r="BV1031"/>
      <c r="BW1031"/>
      <c r="BX1031"/>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s="378" customFormat="true" ht="17.1" customHeight="true" x14ac:dyDescent="0.2">
      <c r="A1032" s="1081"/>
      <c r="B1032" s="573" t="s">
        <v>200</v>
      </c>
      <c r="C1032" s="574">
        <v>3456</v>
      </c>
      <c r="AC1032" s="371"/>
      <c r="AD1032" s="371"/>
      <c r="AE1032" s="371"/>
      <c r="AF1032" s="371"/>
      <c r="AG1032" s="371"/>
      <c r="AH1032" s="371"/>
      <c r="AI1032" s="371"/>
      <c r="AJ1032" s="371"/>
      <c r="AK1032" s="371"/>
      <c r="AL1032" s="371"/>
      <c r="AM1032" s="371"/>
      <c r="AN1032" s="371"/>
      <c r="AO1032" s="371"/>
      <c r="AP1032" s="371"/>
      <c r="AQ1032" s="371"/>
      <c r="AR1032" s="371"/>
      <c r="AS1032" s="371"/>
      <c r="AT1032" s="371"/>
      <c r="AU1032" s="371"/>
      <c r="AV1032" s="371"/>
      <c r="AW1032" s="371"/>
      <c r="AX1032" s="371"/>
      <c r="AY1032" s="371"/>
      <c r="AZ1032" s="371"/>
      <c r="BA1032" s="386"/>
      <c r="BB1032" s="452"/>
      <c r="BC1032"/>
      <c r="BD1032"/>
      <c r="BE1032"/>
      <c r="BF1032"/>
      <c r="BG1032"/>
      <c r="BH1032"/>
      <c r="BI1032"/>
      <c r="BJ1032"/>
      <c r="BK1032"/>
      <c r="BL1032"/>
      <c r="BM1032"/>
      <c r="BN1032"/>
      <c r="BO1032"/>
      <c r="BP1032"/>
      <c r="BQ1032"/>
      <c r="BR1032"/>
      <c r="BS1032"/>
      <c r="BT1032"/>
      <c r="BU1032"/>
      <c r="BV1032"/>
      <c r="BW1032"/>
      <c r="BX103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378" customFormat="true" ht="17.1" customHeight="true" x14ac:dyDescent="0.2">
      <c r="A1033" s="1082"/>
      <c r="B1033" s="575" t="s">
        <v>201</v>
      </c>
      <c r="C1033" s="576">
        <v>0</v>
      </c>
      <c r="AC1033" s="371"/>
      <c r="AD1033" s="371"/>
      <c r="AE1033" s="371"/>
      <c r="AF1033" s="371"/>
      <c r="AG1033" s="371"/>
      <c r="AH1033" s="371"/>
      <c r="AI1033" s="371"/>
      <c r="AJ1033" s="371"/>
      <c r="AK1033" s="371"/>
      <c r="AL1033" s="371"/>
      <c r="AM1033" s="371"/>
      <c r="AN1033" s="371"/>
      <c r="AO1033" s="371"/>
      <c r="AP1033" s="371"/>
      <c r="AQ1033" s="371"/>
      <c r="AR1033" s="371"/>
      <c r="AS1033" s="371"/>
      <c r="AT1033" s="371"/>
      <c r="AU1033" s="371"/>
      <c r="AV1033" s="371"/>
      <c r="AW1033" s="371"/>
      <c r="AX1033" s="371"/>
      <c r="AY1033" s="371"/>
      <c r="AZ1033" s="371"/>
      <c r="BA1033" s="545"/>
      <c r="BB1033" s="344"/>
      <c r="BC1033" s="545"/>
      <c r="BD1033" s="545"/>
      <c r="BE1033" s="545"/>
      <c r="BF1033" s="545"/>
      <c r="BG1033" s="545"/>
      <c r="BH1033" s="545"/>
      <c r="BI1033" s="545"/>
      <c r="BJ1033" s="545"/>
      <c r="BK1033" s="545"/>
      <c r="BL1033" s="545"/>
      <c r="BM1033" s="545"/>
      <c r="BN1033" s="545"/>
      <c r="BO1033" s="545"/>
      <c r="BP1033" s="545"/>
      <c r="BQ1033" s="545"/>
      <c r="BR1033" s="545"/>
      <c r="BS1033" s="545"/>
      <c r="BT1033" s="545"/>
      <c r="BU1033" s="545"/>
      <c r="BV1033" s="545"/>
      <c r="BW1033" s="545"/>
      <c r="BX1033" s="545"/>
      <c r="BY1033" s="545"/>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s="378" customFormat="true" ht="12.95" customHeight="true" x14ac:dyDescent="0.2">
      <c r="A1034" s="1083" t="s">
        <v>380</v>
      </c>
      <c r="B1034" s="1083"/>
      <c r="C1034" s="1083"/>
      <c r="AC1034" s="371"/>
      <c r="AD1034" s="371"/>
      <c r="AE1034" s="371"/>
      <c r="AF1034" s="371"/>
      <c r="AG1034" s="371"/>
      <c r="AH1034" s="371"/>
      <c r="AI1034" s="371"/>
      <c r="AJ1034" s="371"/>
      <c r="AK1034" s="371"/>
      <c r="AL1034" s="371"/>
      <c r="AM1034" s="371"/>
      <c r="AN1034" s="371"/>
      <c r="AO1034" s="371"/>
      <c r="AP1034" s="371"/>
      <c r="AQ1034" s="371"/>
      <c r="AR1034" s="371"/>
      <c r="AS1034" s="371"/>
      <c r="AT1034" s="371"/>
      <c r="AU1034" s="371"/>
      <c r="AV1034" s="371"/>
      <c r="AW1034" s="371"/>
      <c r="AX1034" s="371"/>
      <c r="AY1034" s="371"/>
      <c r="AZ1034" s="371"/>
      <c r="BA1034" s="386"/>
      <c r="BB1034" s="452"/>
      <c r="BC1034"/>
      <c r="BD1034"/>
      <c r="BE1034"/>
      <c r="BF1034"/>
      <c r="BG1034"/>
      <c r="BH1034"/>
      <c r="BI1034"/>
      <c r="BJ1034"/>
      <c r="BK1034"/>
      <c r="BL1034"/>
      <c r="BM1034"/>
      <c r="BN1034"/>
      <c r="BO1034"/>
      <c r="BP1034"/>
      <c r="BQ1034"/>
      <c r="BR1034"/>
      <c r="BS1034"/>
      <c r="BT1034"/>
      <c r="BU1034"/>
      <c r="BV1034"/>
      <c r="BW1034"/>
      <c r="BX1034"/>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5" s="378" customFormat="true" ht="15" customHeight="true" x14ac:dyDescent="0.2">
      <c r="B1035" s="529"/>
      <c r="AC1035" s="371"/>
      <c r="AD1035" s="371"/>
      <c r="AE1035" s="371"/>
      <c r="AF1035" s="371"/>
      <c r="AG1035" s="371"/>
      <c r="AH1035" s="371"/>
      <c r="AI1035" s="371"/>
      <c r="AJ1035" s="371"/>
      <c r="AK1035" s="371"/>
      <c r="AL1035" s="371"/>
      <c r="AM1035" s="371"/>
      <c r="AN1035" s="371"/>
      <c r="AO1035" s="371"/>
      <c r="AP1035" s="371"/>
      <c r="AQ1035" s="371"/>
      <c r="AR1035" s="371"/>
      <c r="AS1035" s="371"/>
      <c r="AT1035" s="371"/>
      <c r="AU1035" s="371"/>
      <c r="AV1035" s="371"/>
      <c r="AW1035" s="371"/>
      <c r="AX1035" s="371"/>
      <c r="AY1035" s="371"/>
      <c r="AZ1035" s="371"/>
      <c r="BA1035" s="528"/>
      <c r="BB1035" s="39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371"/>
      <c r="CA1035" s="371"/>
      <c r="CB1035" s="371"/>
      <c r="CC1035" s="371"/>
      <c r="CD1035" s="371"/>
      <c r="CE1035" s="371"/>
      <c r="CF1035" s="371"/>
      <c r="CG1035" s="371"/>
      <c r="CH1035" s="371"/>
      <c r="CI1035" s="371"/>
      <c r="CJ1035" s="371"/>
      <c r="CK1035" s="371"/>
      <c r="CL1035" s="371"/>
      <c r="CM1035" s="371"/>
      <c r="CN1035" s="371"/>
      <c r="CO1035" s="371"/>
      <c r="CP1035" s="371"/>
      <c r="CQ1035" s="371"/>
      <c r="CR1035" s="371"/>
      <c r="CS1035" s="371"/>
      <c r="CT1035" s="371"/>
      <c r="CU1035" s="371"/>
      <c r="CV1035" s="371"/>
      <c r="CW1035" s="371"/>
      <c r="CX1035" s="371"/>
      <c r="CY1035" s="371"/>
      <c r="CZ1035" s="371"/>
    </row>
    <row r="1036" ht="15" customHeight="true" x14ac:dyDescent="0.25">
      <c r="A1036" s="453" t="s">
        <v>121</v>
      </c>
      <c r="B1036" s="326" t="s">
        <v>122</v>
      </c>
    </row>
    <row r="1037" ht="15" customHeight="true" x14ac:dyDescent="0.2">
      <c r="A1037" s="454" t="str">
        <f>R15</f>
        <v>Cabo Delgado</v>
      </c>
      <c r="B1037" s="454">
        <f>BR122+BR123</f>
        <v>2160.7375510000015</v>
      </c>
    </row>
    <row r="1038" ht="15" customHeight="true" x14ac:dyDescent="0.2">
      <c r="A1038" s="454" t="str">
        <f>S15</f>
        <v>Gaza</v>
      </c>
      <c r="B1038" s="454">
        <f>BS122+BS123</f>
        <v>1461.436588</v>
      </c>
    </row>
    <row r="1039" ht="15" customHeight="true" x14ac:dyDescent="0.2">
      <c r="A1039" s="454" t="str">
        <f>T15</f>
        <v>Inhambane</v>
      </c>
      <c r="B1039" s="454">
        <f>BT122+BT123</f>
        <v>1653.6357540000004</v>
      </c>
    </row>
    <row r="1040" ht="15" customHeight="true" x14ac:dyDescent="0.2">
      <c r="A1040" s="454" t="str">
        <f>U15</f>
        <v>Manica</v>
      </c>
      <c r="B1040" s="454">
        <f>BU122+BU123</f>
        <v>1596.9423470000006</v>
      </c>
    </row>
    <row r="1041" ht="15" customHeight="true" x14ac:dyDescent="0.2">
      <c r="A1041" s="454" t="str">
        <f>V15</f>
        <v>Maputo cidade</v>
      </c>
      <c r="B1041" s="454">
        <f>BV122+BV123</f>
        <v>1309.5769699999998</v>
      </c>
    </row>
    <row r="1042" ht="15" customHeight="true" x14ac:dyDescent="0.2">
      <c r="A1042" s="454" t="str">
        <f>W15</f>
        <v>Maputo provincia</v>
      </c>
      <c r="B1042" s="454">
        <f>BW122+BW123</f>
        <v>1539.3576940000005</v>
      </c>
    </row>
    <row r="1043" ht="15" customHeight="true" x14ac:dyDescent="0.2">
      <c r="A1043" s="454" t="str">
        <f>X15</f>
        <v>Nampula</v>
      </c>
      <c r="B1043" s="454">
        <f>BX122+XR123</f>
        <v>1736.611365999999</v>
      </c>
    </row>
    <row r="1044" ht="15" customHeight="true" x14ac:dyDescent="0.2">
      <c r="A1044" s="454" t="str">
        <f>Y15</f>
        <v>Niassa</v>
      </c>
      <c r="B1044" s="454">
        <f>BY122+BY123</f>
        <v>1524.7462829999995</v>
      </c>
    </row>
    <row r="1045" ht="15" customHeight="true" x14ac:dyDescent="0.2">
      <c r="A1045" s="454" t="str">
        <f>Z15</f>
        <v>Sofala</v>
      </c>
      <c r="B1045" s="454">
        <f>BZ122+BZ123</f>
        <v>2079.3737139999976</v>
      </c>
    </row>
    <row r="1046" ht="15" customHeight="true" x14ac:dyDescent="0.2">
      <c r="A1046" s="398" t="str">
        <f>AA15</f>
        <v>Tete</v>
      </c>
      <c r="B1046" s="454">
        <f>CA122+CA123</f>
        <v>2164.5201279999983</v>
      </c>
    </row>
    <row r="1047" ht="15" customHeight="true" x14ac:dyDescent="0.2">
      <c r="A1047" s="398" t="str">
        <f>AB15</f>
        <v>Zambezia</v>
      </c>
      <c r="B1047" s="454">
        <f>CB122+CB123</f>
        <v>5262.3730399999877</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A1071" s="398"/>
      <c r="B1071" s="454"/>
    </row>
    <row r="1072" ht="15" customHeight="true" x14ac:dyDescent="0.2">
      <c r="A1072" s="454">
        <f>34-COUNTIF(A1037:A1071,"0")</f>
        <v>11</v>
      </c>
      <c r="B1072" s="398" t="s">
        <v>141</v>
      </c>
    </row>
    <row r="1100" s="371" customFormat="true" ht="17.1" customHeight="true" x14ac:dyDescent="0.2">
      <c r="A1100" s="902"/>
      <c r="B1100" s="899"/>
      <c r="BA1100" s="528"/>
      <c r="BB1100" s="39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row>
    <row r="1101" s="371" customFormat="true" ht="17.1" customHeight="true" x14ac:dyDescent="0.2">
      <c r="A1101" s="903"/>
      <c r="B1101" s="900"/>
      <c r="BA1101" s="528"/>
      <c r="BB1101" s="39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row>
    <row r="1102" s="371" customFormat="true" ht="15" customHeight="true" x14ac:dyDescent="0.2">
      <c r="BA1102" s="528"/>
      <c r="BB1102" s="39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row>
    <row r="1103" s="371" customFormat="true" ht="15" customHeight="true" x14ac:dyDescent="0.2">
      <c r="BA1103" s="528"/>
      <c r="BB1103" s="39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row>
    <row r="1104" s="371" customFormat="true" ht="15" customHeight="true" x14ac:dyDescent="0.2">
      <c r="BA1104" s="528"/>
      <c r="BB1104" s="39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row>
    <row r="1105" s="371" customFormat="true" ht="15" customHeight="true" x14ac:dyDescent="0.2">
      <c r="BA1105" s="528"/>
      <c r="BB1105" s="39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row>
    <row r="1106" s="371" customFormat="true" ht="15" customHeight="true" x14ac:dyDescent="0.2">
      <c r="BA1106" s="528"/>
      <c r="BB1106" s="39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row>
    <row r="1107" s="371" customFormat="true" ht="15" customHeight="true" x14ac:dyDescent="0.2">
      <c r="BA1107" s="528"/>
      <c r="BB1107" s="39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row>
    <row r="1108" s="371" customFormat="true" ht="15" customHeight="true" x14ac:dyDescent="0.2">
      <c r="BA1108" s="528"/>
      <c r="BB1108" s="39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row>
    <row r="1109" s="371" customFormat="true" ht="15" customHeight="true" x14ac:dyDescent="0.2">
      <c r="BA1109" s="528"/>
      <c r="BB1109" s="39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row>
    <row r="1110" s="371" customFormat="true" ht="15" customHeight="true" x14ac:dyDescent="0.2">
      <c r="BA1110" s="528"/>
      <c r="BB1110" s="39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row>
    <row r="1111" s="371" customFormat="true" ht="15" customHeight="true" x14ac:dyDescent="0.2">
      <c r="BA1111" s="528"/>
      <c r="BB1111" s="39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row>
    <row r="1112" s="371" customFormat="true" ht="15" customHeight="true" x14ac:dyDescent="0.2">
      <c r="BA1112" s="528"/>
      <c r="BB1112" s="39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row>
    <row r="1113" s="371" customFormat="true" ht="15" customHeight="true" x14ac:dyDescent="0.2">
      <c r="BA1113" s="528"/>
      <c r="BB1113" s="39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row>
    <row r="1114" s="371" customFormat="true" ht="17.1" customHeight="true" x14ac:dyDescent="0.2">
      <c r="A1114" s="903"/>
      <c r="B1114" s="900"/>
      <c r="C1114" s="873"/>
      <c r="D1114" s="873"/>
      <c r="E1114" s="873"/>
      <c r="F1114" s="873"/>
      <c r="G1114" s="873"/>
      <c r="H1114" s="873"/>
      <c r="I1114" s="873"/>
      <c r="J1114" s="873"/>
      <c r="K1114" s="873"/>
      <c r="L1114" s="873"/>
      <c r="M1114" s="873"/>
      <c r="N1114" s="873"/>
      <c r="O1114" s="873"/>
      <c r="P1114" s="873"/>
      <c r="Q1114" s="873"/>
      <c r="R1114" s="873"/>
      <c r="S1114" s="873"/>
      <c r="T1114" s="873"/>
      <c r="U1114" s="873"/>
      <c r="V1114" s="873"/>
      <c r="W1114" s="873"/>
      <c r="X1114" s="873"/>
      <c r="Y1114" s="873"/>
      <c r="Z1114" s="873"/>
      <c r="AA1114" s="873"/>
      <c r="AB1114" s="873"/>
      <c r="BA1114" s="528"/>
      <c r="BB1114" s="39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row>
    <row r="1115" s="371" customFormat="true" ht="17.1" customHeight="true" x14ac:dyDescent="0.2">
      <c r="A1115" s="903"/>
      <c r="B1115" s="900"/>
      <c r="C1115" s="873"/>
      <c r="D1115" s="873"/>
      <c r="E1115" s="873"/>
      <c r="F1115" s="873"/>
      <c r="G1115" s="873"/>
      <c r="H1115" s="873"/>
      <c r="I1115" s="873"/>
      <c r="J1115" s="873"/>
      <c r="K1115" s="873"/>
      <c r="L1115" s="873"/>
      <c r="M1115" s="873"/>
      <c r="N1115" s="873"/>
      <c r="O1115" s="873"/>
      <c r="P1115" s="873"/>
      <c r="Q1115" s="873"/>
      <c r="R1115" s="873"/>
      <c r="S1115" s="873"/>
      <c r="T1115" s="873"/>
      <c r="U1115" s="873"/>
      <c r="V1115" s="873"/>
      <c r="W1115" s="873"/>
      <c r="X1115" s="873"/>
      <c r="Y1115" s="873"/>
      <c r="Z1115" s="873"/>
      <c r="AA1115" s="873"/>
      <c r="AB1115" s="873"/>
      <c r="BA1115" s="528"/>
      <c r="BB1115" s="39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row>
    <row r="1116" s="371" customFormat="true" ht="17.1" customHeight="true" x14ac:dyDescent="0.2">
      <c r="A1116" s="903"/>
      <c r="B1116" s="900"/>
      <c r="C1116" s="873"/>
      <c r="D1116" s="873"/>
      <c r="E1116" s="873"/>
      <c r="F1116" s="873"/>
      <c r="G1116" s="873"/>
      <c r="H1116" s="873"/>
      <c r="I1116" s="873"/>
      <c r="J1116" s="873"/>
      <c r="K1116" s="873"/>
      <c r="L1116" s="873"/>
      <c r="M1116" s="873"/>
      <c r="N1116" s="873"/>
      <c r="O1116" s="873"/>
      <c r="P1116" s="873"/>
      <c r="Q1116" s="873"/>
      <c r="R1116" s="873"/>
      <c r="S1116" s="873"/>
      <c r="T1116" s="873"/>
      <c r="U1116" s="873"/>
      <c r="V1116" s="873"/>
      <c r="W1116" s="873"/>
      <c r="X1116" s="873"/>
      <c r="Y1116" s="873"/>
      <c r="Z1116" s="873"/>
      <c r="AA1116" s="873"/>
      <c r="AB1116" s="873"/>
      <c r="BA1116" s="528"/>
      <c r="BB1116" s="39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row>
    <row r="1117" s="371" customFormat="true" ht="17.1" customHeight="true" x14ac:dyDescent="0.2">
      <c r="A1117" s="904"/>
      <c r="B1117" s="901"/>
      <c r="C1117" s="875"/>
      <c r="D1117" s="875"/>
      <c r="E1117" s="875"/>
      <c r="F1117" s="875"/>
      <c r="G1117" s="875"/>
      <c r="H1117" s="875"/>
      <c r="I1117" s="875"/>
      <c r="J1117" s="875"/>
      <c r="K1117" s="875"/>
      <c r="L1117" s="875"/>
      <c r="M1117" s="875"/>
      <c r="N1117" s="875"/>
      <c r="O1117" s="875"/>
      <c r="P1117" s="875"/>
      <c r="Q1117" s="875"/>
      <c r="R1117" s="875"/>
      <c r="S1117" s="875"/>
      <c r="T1117" s="875"/>
      <c r="U1117" s="875"/>
      <c r="V1117" s="875"/>
      <c r="W1117" s="875"/>
      <c r="X1117" s="875"/>
      <c r="Y1117" s="875"/>
      <c r="Z1117" s="875"/>
      <c r="AA1117" s="875"/>
      <c r="AB1117" s="875"/>
      <c r="BA1117" s="528"/>
      <c r="BB1117" s="39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row>
    <row r="1118" s="371" customFormat="true" ht="15" customHeight="true" x14ac:dyDescent="0.2">
      <c r="BA1118" s="528"/>
      <c r="BB1118" s="39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row>
    <row r="1119" s="371" customFormat="true" ht="15" customHeight="true" x14ac:dyDescent="0.2">
      <c r="BA1119" s="528"/>
      <c r="BB1119" s="39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row>
    <row r="1120" s="371" customFormat="true" ht="15" customHeight="true" x14ac:dyDescent="0.2">
      <c r="BA1120" s="528"/>
      <c r="BB1120" s="39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row>
    <row r="1121" s="371" customFormat="true" ht="15" customHeight="true" x14ac:dyDescent="0.2">
      <c r="BA1121" s="528"/>
      <c r="BB1121" s="39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row>
    <row r="1122" s="371" customFormat="true" ht="15" customHeight="true" x14ac:dyDescent="0.2">
      <c r="BA1122" s="528"/>
      <c r="BB1122" s="39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row>
    <row r="1123" s="371" customFormat="true" ht="15" customHeight="true" x14ac:dyDescent="0.2">
      <c r="BA1123" s="528"/>
      <c r="BB1123" s="39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row>
    <row r="1124" s="371" customFormat="true" ht="15" customHeight="true" x14ac:dyDescent="0.2">
      <c r="BA1124" s="528"/>
      <c r="BB1124" s="39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row>
    <row r="1125" s="371" customFormat="true" ht="15" customHeight="true" x14ac:dyDescent="0.2">
      <c r="BA1125" s="528"/>
      <c r="BB1125" s="39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row>
    <row r="1126" s="371" customFormat="true" ht="15" customHeight="true" x14ac:dyDescent="0.2">
      <c r="BA1126" s="528"/>
      <c r="BB1126" s="39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row>
    <row r="1127" s="371" customFormat="true" ht="15" customHeight="true" x14ac:dyDescent="0.2">
      <c r="BA1127" s="528"/>
      <c r="BB1127" s="39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row>
    <row r="1128" s="371" customFormat="true" ht="15" customHeight="true" x14ac:dyDescent="0.2">
      <c r="BA1128" s="528"/>
      <c r="BB1128" s="39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row>
    <row r="1129" s="371" customFormat="true" ht="15" customHeight="true" x14ac:dyDescent="0.2">
      <c r="BA1129" s="528"/>
      <c r="BB1129" s="39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row>
    <row r="1130" s="371" customFormat="true" ht="15" customHeight="true" x14ac:dyDescent="0.2">
      <c r="BA1130" s="528"/>
      <c r="BB1130" s="39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row>
    <row r="1131" s="371" customFormat="true" ht="15" customHeight="true" x14ac:dyDescent="0.2">
      <c r="BA1131" s="528"/>
      <c r="BB1131" s="39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row>
    <row r="1132" s="371" customFormat="true" ht="15" customHeight="true" x14ac:dyDescent="0.2">
      <c r="BA1132" s="528"/>
      <c r="BB1132" s="39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row>
    <row r="1133" s="371" customFormat="true" ht="15" customHeight="true" x14ac:dyDescent="0.2">
      <c r="BA1133" s="528"/>
      <c r="BB1133" s="39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row>
    <row r="1134" s="371" customFormat="true" ht="15" customHeight="true" x14ac:dyDescent="0.2">
      <c r="BA1134" s="528"/>
      <c r="BB1134" s="39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row>
    <row r="1135" s="371" customFormat="true" ht="15" customHeight="true" x14ac:dyDescent="0.2">
      <c r="BA1135" s="528"/>
      <c r="BB1135" s="39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row>
    <row r="1136" s="371" customFormat="true" ht="15" customHeight="true" x14ac:dyDescent="0.2">
      <c r="BA1136" s="528"/>
      <c r="BB1136" s="39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row>
    <row r="1137" s="371" customFormat="true" ht="15" customHeight="true" x14ac:dyDescent="0.2">
      <c r="BA1137" s="528"/>
      <c r="BB1137" s="39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row>
    <row r="1138" s="371" customFormat="true" ht="15" customHeight="true" x14ac:dyDescent="0.2">
      <c r="BA1138" s="528"/>
      <c r="BB1138" s="39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row>
    <row r="1139" s="371" customFormat="true" ht="15" customHeight="true" x14ac:dyDescent="0.2">
      <c r="BA1139" s="528"/>
      <c r="BB1139" s="39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row>
    <row r="1140" s="371" customFormat="true" ht="15" customHeight="true" x14ac:dyDescent="0.2">
      <c r="BA1140" s="528"/>
      <c r="BB1140" s="39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row>
    <row r="1141" s="371" customFormat="true" ht="15" customHeight="true" x14ac:dyDescent="0.2">
      <c r="BA1141" s="528"/>
      <c r="BB1141" s="39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row>
    <row r="1142" s="371" customFormat="true" ht="15" customHeight="true" x14ac:dyDescent="0.2">
      <c r="BA1142" s="528"/>
      <c r="BB1142" s="39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row>
    <row r="1143" s="371" customFormat="true" ht="15" customHeight="true" x14ac:dyDescent="0.2">
      <c r="BA1143" s="528"/>
      <c r="BB1143" s="39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row>
    <row r="1144" s="371" customFormat="true" ht="15" customHeight="true" x14ac:dyDescent="0.2">
      <c r="BA1144" s="528"/>
      <c r="BB1144" s="39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row>
    <row r="1145" s="371" customFormat="true" ht="15" customHeight="true" x14ac:dyDescent="0.2">
      <c r="BA1145" s="528"/>
      <c r="BB1145" s="39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row>
    <row r="1146" s="371" customFormat="true" ht="15" customHeight="true" x14ac:dyDescent="0.2">
      <c r="BA1146" s="528"/>
      <c r="BB1146" s="39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row>
    <row r="1147" s="371" customFormat="true" ht="15" customHeight="true" x14ac:dyDescent="0.2">
      <c r="BA1147" s="528"/>
      <c r="BB1147" s="39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row>
    <row r="1148" s="371" customFormat="true" ht="15" customHeight="true" x14ac:dyDescent="0.2">
      <c r="BA1148" s="528"/>
      <c r="BB1148" s="39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row>
    <row r="1149" s="371" customFormat="true" ht="15" customHeight="true" x14ac:dyDescent="0.2">
      <c r="BA1149" s="528"/>
      <c r="BB1149" s="39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row>
    <row r="1150" s="371" customFormat="true" ht="15" customHeight="true" x14ac:dyDescent="0.2">
      <c r="BA1150" s="528"/>
      <c r="BB1150" s="39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row>
    <row r="1151" s="371" customFormat="true" ht="15" customHeight="true" x14ac:dyDescent="0.2">
      <c r="BA1151" s="528"/>
      <c r="BB1151" s="39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row>
    <row r="1152" s="371" customFormat="true" ht="15" customHeight="true" x14ac:dyDescent="0.2">
      <c r="BA1152" s="528"/>
      <c r="BB1152" s="39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row>
    <row r="1153" s="371" customFormat="true" ht="15" customHeight="true" x14ac:dyDescent="0.2">
      <c r="BA1153" s="528"/>
      <c r="BB1153" s="39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row>
    <row r="1154" s="371" customFormat="true" ht="15" customHeight="true" x14ac:dyDescent="0.2">
      <c r="BA1154" s="528"/>
      <c r="BB1154" s="39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row>
    <row r="1155" s="371" customFormat="true" ht="15" customHeight="true" x14ac:dyDescent="0.2">
      <c r="BA1155" s="528"/>
      <c r="BB1155" s="39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row>
    <row r="1156" s="371" customFormat="true" ht="15" customHeight="true" x14ac:dyDescent="0.2">
      <c r="BA1156" s="528"/>
      <c r="BB1156" s="39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row>
    <row r="1157" s="371" customFormat="true" ht="15" customHeight="true" x14ac:dyDescent="0.2">
      <c r="BA1157" s="528"/>
      <c r="BB1157" s="39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row>
    <row r="1158" s="371" customFormat="true" ht="15" customHeight="true" x14ac:dyDescent="0.2">
      <c r="BA1158" s="528"/>
      <c r="BB1158" s="39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row>
    <row r="1159" s="371" customFormat="true" ht="15" customHeight="true" x14ac:dyDescent="0.2">
      <c r="BA1159" s="528"/>
      <c r="BB1159" s="39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row>
    <row r="1160" s="371" customFormat="true" ht="15" customHeight="true" x14ac:dyDescent="0.2">
      <c r="BA1160" s="528"/>
      <c r="BB1160" s="39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row>
    <row r="1161" s="371" customFormat="true" ht="15" customHeight="true" x14ac:dyDescent="0.2">
      <c r="BA1161" s="528"/>
      <c r="BB1161" s="39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row>
    <row r="1162" s="371" customFormat="true" ht="15" customHeight="true" x14ac:dyDescent="0.2">
      <c r="BA1162" s="528"/>
      <c r="BB1162" s="39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row>
    <row r="1163" s="371" customFormat="true" ht="15" customHeight="true" x14ac:dyDescent="0.2">
      <c r="BA1163" s="528"/>
      <c r="BB1163" s="39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row>
    <row r="1164" s="371" customFormat="true" ht="15" customHeight="true" x14ac:dyDescent="0.2">
      <c r="BA1164" s="528"/>
      <c r="BB1164" s="39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row>
    <row r="1165" s="371" customFormat="true" ht="15" customHeight="true" x14ac:dyDescent="0.2">
      <c r="BA1165" s="528"/>
      <c r="BB1165" s="39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row>
    <row r="1166" s="371" customFormat="true" ht="15" customHeight="true" x14ac:dyDescent="0.2">
      <c r="BA1166" s="528"/>
      <c r="BB1166" s="39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row>
    <row r="1167" s="371" customFormat="true" ht="15" customHeight="true" x14ac:dyDescent="0.2">
      <c r="BA1167" s="528"/>
      <c r="BB1167" s="39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row>
    <row r="1168" s="371" customFormat="true" ht="15" customHeight="true" x14ac:dyDescent="0.2">
      <c r="BA1168" s="528"/>
      <c r="BB1168" s="39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row>
    <row r="1169" s="371" customFormat="true" ht="15" customHeight="true" x14ac:dyDescent="0.2">
      <c r="BA1169" s="528"/>
      <c r="BB1169" s="39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row>
    <row r="1170" s="371" customFormat="true" ht="15" customHeight="true" x14ac:dyDescent="0.2">
      <c r="A1170" s="467"/>
      <c r="B1170" s="876"/>
      <c r="C1170" s="877"/>
      <c r="D1170" s="877"/>
      <c r="E1170" s="877"/>
      <c r="F1170" s="877"/>
      <c r="G1170" s="877"/>
      <c r="H1170" s="877"/>
      <c r="I1170" s="877"/>
      <c r="J1170" s="877"/>
      <c r="K1170" s="877"/>
      <c r="L1170" s="877"/>
      <c r="M1170" s="877"/>
      <c r="N1170" s="877"/>
      <c r="O1170" s="877"/>
      <c r="P1170" s="877"/>
      <c r="Q1170" s="877"/>
      <c r="R1170" s="877"/>
      <c r="S1170" s="877"/>
      <c r="T1170" s="877"/>
      <c r="U1170" s="877"/>
      <c r="V1170" s="877"/>
      <c r="W1170" s="877"/>
      <c r="X1170" s="877"/>
      <c r="Y1170" s="877"/>
      <c r="Z1170" s="877"/>
      <c r="AA1170" s="877"/>
      <c r="AB1170" s="877"/>
      <c r="BA1170" s="528"/>
      <c r="BB1170" s="39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row>
    <row r="1171" s="371" customFormat="true" ht="15" customHeight="true" x14ac:dyDescent="0.2">
      <c r="A1171" s="467"/>
      <c r="B1171" s="876"/>
      <c r="C1171" s="877"/>
      <c r="D1171" s="877"/>
      <c r="E1171" s="877"/>
      <c r="F1171" s="877"/>
      <c r="G1171" s="877"/>
      <c r="H1171" s="877"/>
      <c r="I1171" s="877"/>
      <c r="J1171" s="877"/>
      <c r="K1171" s="877"/>
      <c r="L1171" s="877"/>
      <c r="M1171" s="877"/>
      <c r="N1171" s="877"/>
      <c r="O1171" s="877"/>
      <c r="P1171" s="877"/>
      <c r="Q1171" s="877"/>
      <c r="R1171" s="877"/>
      <c r="S1171" s="877"/>
      <c r="T1171" s="877"/>
      <c r="U1171" s="877"/>
      <c r="V1171" s="877"/>
      <c r="W1171" s="877"/>
      <c r="X1171" s="877"/>
      <c r="Y1171" s="877"/>
      <c r="Z1171" s="877"/>
      <c r="AA1171" s="877"/>
      <c r="AB1171" s="877"/>
      <c r="BA1171" s="528"/>
      <c r="BB1171" s="39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row>
    <row r="1172" s="371" customFormat="true" ht="15" customHeight="true" x14ac:dyDescent="0.2">
      <c r="A1172" s="467"/>
      <c r="B1172" s="876"/>
      <c r="C1172" s="877"/>
      <c r="D1172" s="877"/>
      <c r="E1172" s="877"/>
      <c r="F1172" s="877"/>
      <c r="G1172" s="877"/>
      <c r="H1172" s="877"/>
      <c r="I1172" s="877"/>
      <c r="J1172" s="877"/>
      <c r="K1172" s="877"/>
      <c r="L1172" s="877"/>
      <c r="M1172" s="877"/>
      <c r="N1172" s="877"/>
      <c r="O1172" s="877"/>
      <c r="P1172" s="877"/>
      <c r="Q1172" s="877"/>
      <c r="R1172" s="877"/>
      <c r="S1172" s="877"/>
      <c r="T1172" s="877"/>
      <c r="U1172" s="877"/>
      <c r="V1172" s="877"/>
      <c r="W1172" s="877"/>
      <c r="X1172" s="877"/>
      <c r="Y1172" s="877"/>
      <c r="Z1172" s="877"/>
      <c r="AA1172" s="877"/>
      <c r="AB1172" s="877"/>
      <c r="BA1172" s="528"/>
      <c r="BB1172" s="39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row>
    <row r="1173" s="371" customFormat="true" ht="15" customHeight="true" x14ac:dyDescent="0.2">
      <c r="A1173" s="467"/>
      <c r="B1173" s="876"/>
      <c r="C1173" s="877"/>
      <c r="D1173" s="877"/>
      <c r="E1173" s="877"/>
      <c r="F1173" s="877"/>
      <c r="G1173" s="877"/>
      <c r="H1173" s="877"/>
      <c r="I1173" s="877"/>
      <c r="J1173" s="877"/>
      <c r="K1173" s="877"/>
      <c r="L1173" s="877"/>
      <c r="M1173" s="877"/>
      <c r="N1173" s="877"/>
      <c r="O1173" s="877"/>
      <c r="P1173" s="877"/>
      <c r="Q1173" s="877"/>
      <c r="R1173" s="877"/>
      <c r="S1173" s="877"/>
      <c r="T1173" s="877"/>
      <c r="U1173" s="877"/>
      <c r="V1173" s="877"/>
      <c r="W1173" s="877"/>
      <c r="X1173" s="877"/>
      <c r="Y1173" s="877"/>
      <c r="Z1173" s="877"/>
      <c r="AA1173" s="877"/>
      <c r="AB1173" s="877"/>
      <c r="BA1173" s="528"/>
      <c r="BB1173" s="39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row>
    <row r="1174" s="371" customFormat="true" ht="15" customHeight="true" x14ac:dyDescent="0.2">
      <c r="A1174" s="467"/>
      <c r="B1174" s="876"/>
      <c r="C1174" s="877"/>
      <c r="D1174" s="877"/>
      <c r="E1174" s="877"/>
      <c r="F1174" s="877"/>
      <c r="G1174" s="877"/>
      <c r="H1174" s="877"/>
      <c r="I1174" s="877"/>
      <c r="J1174" s="877"/>
      <c r="K1174" s="877"/>
      <c r="L1174" s="877"/>
      <c r="M1174" s="877"/>
      <c r="N1174" s="877"/>
      <c r="O1174" s="877"/>
      <c r="P1174" s="877"/>
      <c r="Q1174" s="877"/>
      <c r="R1174" s="877"/>
      <c r="S1174" s="877"/>
      <c r="T1174" s="877"/>
      <c r="U1174" s="877"/>
      <c r="V1174" s="877"/>
      <c r="W1174" s="877"/>
      <c r="X1174" s="877"/>
      <c r="Y1174" s="877"/>
      <c r="Z1174" s="877"/>
      <c r="AA1174" s="877"/>
      <c r="AB1174" s="877"/>
      <c r="BA1174" s="528"/>
      <c r="BB1174" s="39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row>
    <row r="1175" s="371" customFormat="true" ht="15" customHeight="true" x14ac:dyDescent="0.2">
      <c r="A1175" s="467"/>
      <c r="B1175" s="876"/>
      <c r="C1175" s="877"/>
      <c r="D1175" s="877"/>
      <c r="E1175" s="877"/>
      <c r="F1175" s="877"/>
      <c r="G1175" s="877"/>
      <c r="H1175" s="877"/>
      <c r="I1175" s="877"/>
      <c r="J1175" s="877"/>
      <c r="K1175" s="877"/>
      <c r="L1175" s="877"/>
      <c r="M1175" s="877"/>
      <c r="N1175" s="877"/>
      <c r="O1175" s="877"/>
      <c r="P1175" s="877"/>
      <c r="Q1175" s="877"/>
      <c r="R1175" s="877"/>
      <c r="S1175" s="877"/>
      <c r="T1175" s="877"/>
      <c r="U1175" s="877"/>
      <c r="V1175" s="877"/>
      <c r="W1175" s="877"/>
      <c r="X1175" s="877"/>
      <c r="Y1175" s="877"/>
      <c r="Z1175" s="877"/>
      <c r="AA1175" s="877"/>
      <c r="AB1175" s="877"/>
      <c r="BA1175" s="528"/>
      <c r="BB1175" s="39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row>
    <row r="1176" s="371" customFormat="true" ht="15" customHeight="true" x14ac:dyDescent="0.2">
      <c r="A1176" s="878"/>
      <c r="B1176" s="467"/>
      <c r="C1176" s="879"/>
      <c r="D1176" s="880"/>
      <c r="E1176" s="880"/>
      <c r="F1176" s="880"/>
      <c r="G1176" s="880"/>
      <c r="H1176" s="879"/>
      <c r="I1176" s="880"/>
      <c r="J1176" s="880"/>
      <c r="K1176" s="880"/>
      <c r="L1176" s="880"/>
      <c r="M1176" s="879"/>
      <c r="N1176" s="880"/>
      <c r="O1176" s="880"/>
      <c r="P1176" s="880"/>
      <c r="Q1176" s="880"/>
      <c r="R1176" s="879"/>
      <c r="S1176" s="880"/>
      <c r="T1176" s="880"/>
      <c r="U1176" s="880"/>
      <c r="BA1176" s="528"/>
      <c r="BB1176" s="39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row>
    <row r="1177" s="371" customFormat="true" ht="15" customHeight="true" x14ac:dyDescent="0.2">
      <c r="A1177" s="880"/>
      <c r="B1177" s="880"/>
      <c r="C1177" s="879"/>
      <c r="D1177" s="879"/>
      <c r="E1177" s="879"/>
      <c r="F1177" s="879"/>
      <c r="G1177" s="879"/>
      <c r="H1177" s="879"/>
      <c r="I1177" s="879"/>
      <c r="J1177" s="879"/>
      <c r="K1177" s="879"/>
      <c r="L1177" s="879"/>
      <c r="M1177" s="879"/>
      <c r="N1177" s="879"/>
      <c r="O1177" s="879"/>
      <c r="P1177" s="879"/>
      <c r="Q1177" s="879"/>
      <c r="R1177" s="879"/>
      <c r="S1177" s="879"/>
      <c r="T1177" s="879"/>
      <c r="U1177" s="879"/>
      <c r="BA1177" s="528"/>
      <c r="BB1177" s="39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row>
    <row r="1178" s="371" customFormat="true" ht="15" customHeight="true" x14ac:dyDescent="0.2">
      <c r="BA1178" s="528"/>
      <c r="BB1178" s="39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row>
    <row r="1179" s="371" customFormat="true" ht="15" customHeight="true" x14ac:dyDescent="0.2">
      <c r="BA1179" s="528"/>
      <c r="BB1179" s="39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row>
    <row r="1180" s="371" customFormat="true" ht="15" customHeight="true" x14ac:dyDescent="0.2">
      <c r="BA1180" s="528"/>
      <c r="BB1180" s="39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row>
    <row r="1181" s="371" customFormat="true" ht="15" customHeight="true" x14ac:dyDescent="0.2">
      <c r="BA1181" s="528"/>
      <c r="BB1181" s="39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row>
    <row r="1182" s="371" customFormat="true" ht="15" customHeight="true" x14ac:dyDescent="0.2">
      <c r="BA1182" s="528"/>
      <c r="BB1182" s="39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row>
    <row r="1183" s="371" customFormat="true" ht="15" customHeight="true" x14ac:dyDescent="0.2">
      <c r="BA1183" s="528"/>
      <c r="BB1183" s="39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row>
    <row r="1184" s="371" customFormat="true" ht="15" customHeight="true" x14ac:dyDescent="0.2">
      <c r="BA1184" s="528"/>
      <c r="BB1184" s="39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row>
    <row r="1185" s="371" customFormat="true" ht="15" customHeight="true" x14ac:dyDescent="0.2">
      <c r="BA1185" s="528"/>
      <c r="BB1185" s="39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row>
    <row r="1186" s="371" customFormat="true" ht="15" customHeight="true" x14ac:dyDescent="0.2">
      <c r="BA1186" s="528"/>
      <c r="BB1186" s="39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row>
    <row r="1187" s="371" customFormat="true" ht="15" customHeight="true" x14ac:dyDescent="0.2">
      <c r="BA1187" s="528"/>
      <c r="BB1187" s="39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row>
    <row r="1188" s="371" customFormat="true" ht="15" customHeight="true" x14ac:dyDescent="0.2">
      <c r="BA1188" s="528"/>
      <c r="BB1188" s="39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row>
    <row r="1189" s="371" customFormat="true" ht="15" customHeight="true" x14ac:dyDescent="0.2">
      <c r="BA1189" s="528"/>
      <c r="BB1189" s="39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row>
    <row r="1190" s="371" customFormat="true" ht="15" customHeight="true" x14ac:dyDescent="0.2">
      <c r="BA1190" s="528"/>
      <c r="BB1190" s="39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row>
    <row r="1191" s="371" customFormat="true" ht="15" customHeight="true" x14ac:dyDescent="0.2">
      <c r="BA1191" s="528"/>
      <c r="BB1191" s="39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row>
    <row r="1192" s="371" customFormat="true" ht="15" customHeight="true" x14ac:dyDescent="0.2">
      <c r="BA1192" s="528"/>
      <c r="BB1192" s="39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row>
    <row r="1193" s="371" customFormat="true" ht="15" customHeight="true" x14ac:dyDescent="0.2">
      <c r="BA1193" s="528"/>
      <c r="BB1193" s="39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row>
    <row r="1194" s="371" customFormat="true" ht="15" customHeight="true" x14ac:dyDescent="0.2">
      <c r="BA1194" s="528"/>
      <c r="BB1194" s="39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row>
    <row r="1195" s="371" customFormat="true" ht="15" customHeight="true" x14ac:dyDescent="0.2">
      <c r="BA1195" s="528"/>
      <c r="BB1195" s="39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row>
    <row r="1196" s="371" customFormat="true" ht="15" customHeight="true" x14ac:dyDescent="0.2">
      <c r="BA1196" s="528"/>
      <c r="BB1196" s="39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row>
    <row r="1197" s="371" customFormat="true" ht="15" customHeight="true" x14ac:dyDescent="0.2">
      <c r="BA1197" s="528"/>
      <c r="BB1197" s="39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row>
    <row r="1198" s="371" customFormat="true" ht="15" customHeight="true" x14ac:dyDescent="0.2">
      <c r="BA1198" s="528"/>
      <c r="BB1198" s="39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row>
    <row r="1199" s="371" customFormat="true" ht="15" customHeight="true" x14ac:dyDescent="0.2">
      <c r="BA1199" s="528"/>
      <c r="BB1199" s="39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row>
    <row r="1200" s="371" customFormat="true" ht="15" customHeight="true" x14ac:dyDescent="0.2">
      <c r="BA1200" s="528"/>
      <c r="BB1200" s="39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row>
  </sheetData>
  <mergeCells count="99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M120:Q120"/>
    <mergeCell ref="M133:Q133"/>
    <mergeCell ref="A135:A139"/>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H56:L56"/>
    <mergeCell ref="M56:Q56"/>
    <mergeCell ref="A35:A36"/>
    <mergeCell ref="A37:A38"/>
    <mergeCell ref="A41:A42"/>
    <mergeCell ref="A43:A44"/>
    <mergeCell ref="B402:B445"/>
    <mergeCell ref="C403:D403"/>
    <mergeCell ref="H403:I403"/>
    <mergeCell ref="A45:A46"/>
    <mergeCell ref="A140:A143"/>
    <mergeCell ref="A122:A123"/>
    <mergeCell ref="A124:A127"/>
    <mergeCell ref="A128:A129"/>
    <mergeCell ref="A130:A132"/>
    <mergeCell ref="C133:G133"/>
    <mergeCell ref="A58:A72"/>
    <mergeCell ref="A108:B108"/>
    <mergeCell ref="C120:G120"/>
    <mergeCell ref="H120:L120"/>
    <mergeCell ref="A144:A147"/>
    <mergeCell ref="A153:A165"/>
    <mergeCell ref="C220:G220"/>
    <mergeCell ref="H220:L220"/>
    <mergeCell ref="C408:D408"/>
    <mergeCell ref="H408:I408"/>
    <mergeCell ref="C410:D410"/>
    <mergeCell ref="H410:I410"/>
    <mergeCell ref="H413:I413"/>
    <mergeCell ref="H133:L133"/>
    <mergeCell ref="M220:Q220"/>
    <mergeCell ref="A222:A224"/>
    <mergeCell ref="A208:B208"/>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C411:D411"/>
    <mergeCell ref="H411:I411"/>
    <mergeCell ref="M411:N411"/>
    <mergeCell ref="M408:N408"/>
    <mergeCell ref="C409:D409"/>
    <mergeCell ref="H409:I409"/>
    <mergeCell ref="M409:N409"/>
    <mergeCell ref="M403:N403"/>
    <mergeCell ref="C404:D404"/>
    <mergeCell ref="H404:I404"/>
    <mergeCell ref="M404:N404"/>
    <mergeCell ref="C405:D405"/>
    <mergeCell ref="H405:I405"/>
    <mergeCell ref="M405:N405"/>
    <mergeCell ref="M410:N410"/>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M413:N413"/>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8:D458"/>
    <mergeCell ref="H458:I458"/>
    <mergeCell ref="M458:N458"/>
    <mergeCell ref="C459:D459"/>
    <mergeCell ref="H459:I459"/>
    <mergeCell ref="M459:O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66:D466"/>
    <mergeCell ref="H466:I466"/>
    <mergeCell ref="M466:N466"/>
    <mergeCell ref="C467:D467"/>
    <mergeCell ref="H467:J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E469"/>
    <mergeCell ref="H469:I469"/>
    <mergeCell ref="M469:N469"/>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21:D521"/>
    <mergeCell ref="H521:I521"/>
    <mergeCell ref="M521:N521"/>
    <mergeCell ref="C522:D522"/>
    <mergeCell ref="H522:I522"/>
    <mergeCell ref="M522:O522"/>
    <mergeCell ref="C519:D519"/>
    <mergeCell ref="H519:I519"/>
    <mergeCell ref="M519:N519"/>
    <mergeCell ref="C520:D520"/>
    <mergeCell ref="H520:I520"/>
    <mergeCell ref="M520:N520"/>
    <mergeCell ref="C516:D516"/>
    <mergeCell ref="H516:I516"/>
    <mergeCell ref="M516:Q516"/>
    <mergeCell ref="C517:D517"/>
    <mergeCell ref="H517:I517"/>
    <mergeCell ref="M517:N518"/>
    <mergeCell ref="O517:Q517"/>
    <mergeCell ref="C518:D518"/>
    <mergeCell ref="H518:I518"/>
    <mergeCell ref="C526:D526"/>
    <mergeCell ref="H526:I526"/>
    <mergeCell ref="M526:N526"/>
    <mergeCell ref="C527:D527"/>
    <mergeCell ref="H527:I527"/>
    <mergeCell ref="M527:N527"/>
    <mergeCell ref="C523:D523"/>
    <mergeCell ref="H523:I523"/>
    <mergeCell ref="M523:N524"/>
    <mergeCell ref="C524:D524"/>
    <mergeCell ref="H524:I524"/>
    <mergeCell ref="C525:D525"/>
    <mergeCell ref="H525:I525"/>
    <mergeCell ref="M525:N525"/>
    <mergeCell ref="C535:D535"/>
    <mergeCell ref="H535:I535"/>
    <mergeCell ref="M535:N535"/>
    <mergeCell ref="C536:G536"/>
    <mergeCell ref="H536:I536"/>
    <mergeCell ref="M536:N536"/>
    <mergeCell ref="C532:D532"/>
    <mergeCell ref="H532:L532"/>
    <mergeCell ref="M532:N532"/>
    <mergeCell ref="C533:D533"/>
    <mergeCell ref="H533:I534"/>
    <mergeCell ref="J533:L533"/>
    <mergeCell ref="M533:N533"/>
    <mergeCell ref="C534:D534"/>
    <mergeCell ref="M534:N534"/>
    <mergeCell ref="C531:D531"/>
    <mergeCell ref="H531:I531"/>
    <mergeCell ref="M531:N531"/>
    <mergeCell ref="C528:D528"/>
    <mergeCell ref="H528:I528"/>
    <mergeCell ref="M528:N528"/>
    <mergeCell ref="C529:D529"/>
    <mergeCell ref="H529:I529"/>
    <mergeCell ref="M529:N529"/>
    <mergeCell ref="C530:D530"/>
    <mergeCell ref="H530:I530"/>
    <mergeCell ref="M530:N530"/>
    <mergeCell ref="C539:D539"/>
    <mergeCell ref="H539:I540"/>
    <mergeCell ref="M539:N539"/>
    <mergeCell ref="C540:D540"/>
    <mergeCell ref="M540:N540"/>
    <mergeCell ref="C541:D541"/>
    <mergeCell ref="H541:I541"/>
    <mergeCell ref="M541:N541"/>
    <mergeCell ref="C537:D538"/>
    <mergeCell ref="E537:G537"/>
    <mergeCell ref="H537:I537"/>
    <mergeCell ref="M537:N537"/>
    <mergeCell ref="H538:J538"/>
    <mergeCell ref="M538:N538"/>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6:D546"/>
    <mergeCell ref="H546:I546"/>
    <mergeCell ref="M546:N546"/>
    <mergeCell ref="C542:E542"/>
    <mergeCell ref="H542:I542"/>
    <mergeCell ref="M542:N542"/>
    <mergeCell ref="C543:D544"/>
    <mergeCell ref="H543:I543"/>
    <mergeCell ref="M543:N543"/>
    <mergeCell ref="H544:I544"/>
    <mergeCell ref="M544:N544"/>
    <mergeCell ref="C545:D545"/>
    <mergeCell ref="H545:I545"/>
    <mergeCell ref="M545:N545"/>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81:D581"/>
    <mergeCell ref="H581:I581"/>
    <mergeCell ref="M581:N581"/>
    <mergeCell ref="C582:D582"/>
    <mergeCell ref="H582:I582"/>
    <mergeCell ref="M582:N582"/>
    <mergeCell ref="C579:D579"/>
    <mergeCell ref="H579:I579"/>
    <mergeCell ref="M579:N579"/>
    <mergeCell ref="C580:D580"/>
    <mergeCell ref="H580:I580"/>
    <mergeCell ref="M580:O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5:D605"/>
    <mergeCell ref="H605:I605"/>
    <mergeCell ref="M605:N605"/>
    <mergeCell ref="C606:D606"/>
    <mergeCell ref="H606:I606"/>
    <mergeCell ref="M606:N606"/>
    <mergeCell ref="C603:D603"/>
    <mergeCell ref="H603:I603"/>
    <mergeCell ref="M603:N603"/>
    <mergeCell ref="C604:D604"/>
    <mergeCell ref="H604:J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E610"/>
    <mergeCell ref="H610:I610"/>
    <mergeCell ref="M610:N610"/>
    <mergeCell ref="C607:D607"/>
    <mergeCell ref="H607:I607"/>
    <mergeCell ref="M607:N607"/>
    <mergeCell ref="C608:D608"/>
    <mergeCell ref="H608:I608"/>
    <mergeCell ref="M608:N608"/>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5094D-DD3B-4B87-BDB6-1B4448F1296C}">
  <sheetPr codeName="Feuil4"/>
  <dimension ref="A1:CZ1200"/>
  <sheetViews>
    <sheetView showGridLines="false" workbookViewId="0"/>
  </sheetViews>
  <sheetFormatPr defaultColWidth="9.140625" defaultRowHeight="15" customHeight="true" x14ac:dyDescent="0.2"/>
  <cols>
    <col min="1" max="1" width="31.5703125" style="524" customWidth="true"/>
    <col min="2" max="2" width="41.5703125" style="524" customWidth="true"/>
    <col min="3" max="17" width="10.7109375" style="524" customWidth="true"/>
    <col min="18" max="28" width="12.5703125" style="524" customWidth="true"/>
    <col min="29" max="52" width="12.5703125" style="371" customWidth="true"/>
    <col min="53" max="53" width="31.5703125" style="528" customWidth="true"/>
    <col min="54" max="54" width="41.5703125" style="398" customWidth="true"/>
    <col min="55" max="69" width="9.140625" style="528"/>
    <col min="70" max="77" width="12.5703125" style="528" customWidth="true"/>
    <col min="78" max="104" width="12.5703125" style="371" customWidth="true"/>
    <col min="105" max="16384" width="9.140625" style="524"/>
  </cols>
  <sheetData>
    <row r="1" s="319" customFormat="true" ht="18" customHeight="true" x14ac:dyDescent="0.2">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19" customFormat="true" ht="22.5" customHeight="true" x14ac:dyDescent="0.35">
      <c r="A2" s="388" t="str">
        <f>A1026</f>
        <v>Mozambique</v>
      </c>
      <c r="B2" s="389"/>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19" customFormat="true" ht="22.5" customHeight="true" x14ac:dyDescent="0.35">
      <c r="A3" s="346" t="str">
        <f>A1034</f>
        <v>2011</v>
      </c>
      <c r="B3" s="39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19" customFormat="true" ht="22.5" customHeight="true" x14ac:dyDescent="0.35">
      <c r="A4" s="390" t="s">
        <v>96</v>
      </c>
      <c r="B4" s="39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19" customFormat="true" ht="20.1" customHeight="true" x14ac:dyDescent="0.35">
      <c r="A5" s="390" t="s">
        <v>97</v>
      </c>
      <c r="B5" s="39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19" customFormat="true" ht="15" customHeight="true" x14ac:dyDescent="0.2">
      <c r="A6" s="392" t="s">
        <v>98</v>
      </c>
      <c r="B6" s="393"/>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19" customFormat="true" ht="15" customHeight="true" x14ac:dyDescent="0.2">
      <c r="A7" s="394" t="s">
        <v>40</v>
      </c>
      <c r="B7" s="395"/>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19" customFormat="true" ht="15" customHeight="true" x14ac:dyDescent="0.2">
      <c r="A8" s="394" t="s">
        <v>39</v>
      </c>
      <c r="B8" s="395"/>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19" customFormat="true" ht="15" customHeight="true" x14ac:dyDescent="0.2">
      <c r="A9" s="394" t="s">
        <v>136</v>
      </c>
      <c r="B9" s="396" t="str">
        <f>A1025</f>
        <v>DHS11</v>
      </c>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19" customFormat="true" ht="15" customHeight="true" x14ac:dyDescent="0.2">
      <c r="A10" s="208" t="str">
        <f>B1028</f>
        <v/>
      </c>
      <c r="B10" s="207"/>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19" customFormat="true" ht="15" customHeight="true" x14ac:dyDescent="0.2">
      <c r="A11" s="208" t="str">
        <f>B1027</f>
        <v/>
      </c>
      <c r="B11" s="206"/>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19" customFormat="true" ht="18" customHeight="true" x14ac:dyDescent="0.2">
      <c r="A12" s="205"/>
      <c r="B12" s="207"/>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19" customFormat="true" ht="18" customHeight="true" x14ac:dyDescent="0.2">
      <c r="A13" s="204"/>
      <c r="B13" s="203"/>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530"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43" t="s">
        <v>142</v>
      </c>
      <c r="S14" s="456"/>
      <c r="T14" s="456"/>
      <c r="U14" s="456"/>
      <c r="V14" s="456"/>
      <c r="W14" s="456"/>
      <c r="X14" s="456"/>
      <c r="Y14" s="456"/>
      <c r="Z14" s="456"/>
      <c r="AA14" s="456"/>
      <c r="AB14" s="456"/>
      <c r="AC14" s="467"/>
      <c r="AD14" s="467"/>
      <c r="AE14" s="467"/>
      <c r="AF14" s="467"/>
      <c r="AG14" s="467"/>
      <c r="AH14" s="467"/>
      <c r="AI14" s="467"/>
      <c r="AJ14" s="467"/>
      <c r="AK14" s="467"/>
      <c r="AL14" s="467"/>
      <c r="AM14" s="467"/>
      <c r="AN14" s="467"/>
      <c r="AO14" s="467"/>
      <c r="AP14" s="467"/>
      <c r="AQ14" s="467"/>
      <c r="AR14" s="467"/>
      <c r="AS14" s="467"/>
      <c r="AT14" s="467"/>
      <c r="AU14" s="467"/>
      <c r="AV14" s="467"/>
      <c r="AW14" s="467"/>
      <c r="AX14" s="467"/>
      <c r="AY14" s="467"/>
      <c r="AZ14" s="919"/>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04"/>
      <c r="BR14" s="42" t="s">
        <v>142</v>
      </c>
      <c r="BS14" s="456"/>
      <c r="BT14" s="456"/>
      <c r="BU14" s="456"/>
      <c r="BV14" s="456"/>
      <c r="BW14" s="456"/>
      <c r="BX14" s="456"/>
      <c r="BY14" s="45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530"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28" t="s">
        <v>4</v>
      </c>
      <c r="R15" s="410" t="s">
        <v>238</v>
      </c>
      <c r="S15" s="634" t="s">
        <v>159</v>
      </c>
      <c r="T15" s="634" t="s">
        <v>160</v>
      </c>
      <c r="U15" s="634" t="s">
        <v>161</v>
      </c>
      <c r="V15" s="634" t="s">
        <v>353</v>
      </c>
      <c r="W15" s="634" t="s">
        <v>354</v>
      </c>
      <c r="X15" s="634" t="s">
        <v>164</v>
      </c>
      <c r="Y15" s="634" t="s">
        <v>165</v>
      </c>
      <c r="Z15" s="634" t="s">
        <v>166</v>
      </c>
      <c r="AA15" s="634" t="s">
        <v>167</v>
      </c>
      <c r="AB15" s="635" t="s">
        <v>168</v>
      </c>
      <c r="AC15" s="467"/>
      <c r="AD15" s="467"/>
      <c r="AE15" s="467"/>
      <c r="AF15" s="467"/>
      <c r="AG15" s="467"/>
      <c r="AH15" s="467"/>
      <c r="AI15" s="467"/>
      <c r="AJ15" s="467"/>
      <c r="AK15" s="467"/>
      <c r="AL15" s="467"/>
      <c r="AM15" s="467"/>
      <c r="AN15" s="467"/>
      <c r="AO15" s="467"/>
      <c r="AP15" s="467"/>
      <c r="AQ15" s="467"/>
      <c r="AR15" s="467"/>
      <c r="AS15" s="467"/>
      <c r="AT15" s="467"/>
      <c r="AU15" s="467"/>
      <c r="AV15" s="467"/>
      <c r="AW15" s="467"/>
      <c r="AX15" s="467"/>
      <c r="AY15" s="467"/>
      <c r="AZ15" s="919"/>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238</v>
      </c>
      <c r="BS15" s="598" t="s">
        <v>159</v>
      </c>
      <c r="BT15" s="598" t="s">
        <v>160</v>
      </c>
      <c r="BU15" s="598" t="s">
        <v>161</v>
      </c>
      <c r="BV15" s="598" t="s">
        <v>353</v>
      </c>
      <c r="BW15" s="598" t="s">
        <v>354</v>
      </c>
      <c r="BX15" s="598" t="s">
        <v>164</v>
      </c>
      <c r="BY15" s="599" t="s">
        <v>165</v>
      </c>
      <c r="BZ15" s="599" t="s">
        <v>166</v>
      </c>
      <c r="CA15" s="599" t="s">
        <v>167</v>
      </c>
      <c r="CB15" s="599" t="s">
        <v>168</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530" customFormat="true" ht="15" customHeight="true" x14ac:dyDescent="0.2">
      <c r="A16" s="1086" t="s">
        <v>13</v>
      </c>
      <c r="B16" s="407" t="s">
        <v>14</v>
      </c>
      <c r="C16" s="156">
        <v>17.291702246682313</v>
      </c>
      <c r="D16" s="155">
        <v>15.45130782941316</v>
      </c>
      <c r="E16" s="155">
        <v>25.703193438777415</v>
      </c>
      <c r="F16" s="155">
        <v>54.212370780329124</v>
      </c>
      <c r="G16" s="154">
        <v>90.543629333462277</v>
      </c>
      <c r="H16" s="153">
        <v>40.495973626823471</v>
      </c>
      <c r="I16" s="155">
        <v>70.767153140463662</v>
      </c>
      <c r="J16" s="155">
        <v>87.819197394324661</v>
      </c>
      <c r="K16" s="155">
        <v>95.656287102379522</v>
      </c>
      <c r="L16" s="152">
        <v>98.005783618892124</v>
      </c>
      <c r="M16" s="156">
        <v>14.31644954034569</v>
      </c>
      <c r="N16" s="155">
        <v>14.869362427517016</v>
      </c>
      <c r="O16" s="155">
        <v>14.008743134772891</v>
      </c>
      <c r="P16" s="155">
        <v>25.969899154546155</v>
      </c>
      <c r="Q16" s="154">
        <v>46.564307894865237</v>
      </c>
      <c r="R16" s="153">
        <v>28.273569916703149</v>
      </c>
      <c r="S16" s="155">
        <v>56.515024728860695</v>
      </c>
      <c r="T16" s="155">
        <v>47.424195324857365</v>
      </c>
      <c r="U16" s="155">
        <v>62.154646809151949</v>
      </c>
      <c r="V16" s="155">
        <v>98.178495460310231</v>
      </c>
      <c r="W16" s="155">
        <v>80.929766741281114</v>
      </c>
      <c r="X16" s="155">
        <v>41.391855787886001</v>
      </c>
      <c r="Y16" s="155">
        <v>27.226116954061936</v>
      </c>
      <c r="Z16" s="155">
        <v>47.211076972900251</v>
      </c>
      <c r="AA16" s="155">
        <v>24.640778556957038</v>
      </c>
      <c r="AB16" s="152">
        <v>12.028109695291555</v>
      </c>
      <c r="AC16" s="467"/>
      <c r="AD16" s="467"/>
      <c r="AE16" s="467"/>
      <c r="AF16" s="467"/>
      <c r="AG16" s="467"/>
      <c r="AH16" s="467"/>
      <c r="AI16" s="467"/>
      <c r="AJ16" s="467"/>
      <c r="AK16" s="467"/>
      <c r="AL16" s="467"/>
      <c r="AM16" s="467"/>
      <c r="AN16" s="467"/>
      <c r="AO16" s="467"/>
      <c r="AP16" s="467"/>
      <c r="AQ16" s="467"/>
      <c r="AR16" s="467"/>
      <c r="AS16" s="467"/>
      <c r="AT16" s="467"/>
      <c r="AU16" s="467"/>
      <c r="AV16" s="467"/>
      <c r="AW16" s="467"/>
      <c r="AX16" s="467"/>
      <c r="AY16" s="467"/>
      <c r="AZ16" s="919"/>
      <c r="BA16" s="1114" t="s">
        <v>13</v>
      </c>
      <c r="BB16" s="624" t="s">
        <v>14</v>
      </c>
      <c r="BC16" s="87" t="s">
        <v>35</v>
      </c>
      <c r="BD16" s="83" t="s">
        <v>35</v>
      </c>
      <c r="BE16" s="83" t="s">
        <v>35</v>
      </c>
      <c r="BF16" s="83" t="s">
        <v>35</v>
      </c>
      <c r="BG16" s="78" t="s">
        <v>35</v>
      </c>
      <c r="BH16" s="87" t="s">
        <v>35</v>
      </c>
      <c r="BI16" s="83" t="s">
        <v>35</v>
      </c>
      <c r="BJ16" s="83" t="s">
        <v>35</v>
      </c>
      <c r="BK16" s="83" t="s">
        <v>35</v>
      </c>
      <c r="BL16" s="78" t="s">
        <v>35</v>
      </c>
      <c r="BM16" s="87" t="s">
        <v>35</v>
      </c>
      <c r="BN16" s="83" t="s">
        <v>35</v>
      </c>
      <c r="BO16" s="83" t="s">
        <v>35</v>
      </c>
      <c r="BP16" s="83" t="s">
        <v>35</v>
      </c>
      <c r="BQ16" s="78" t="s">
        <v>35</v>
      </c>
      <c r="BR16" s="87" t="s">
        <v>35</v>
      </c>
      <c r="BS16" s="83" t="s">
        <v>35</v>
      </c>
      <c r="BT16" s="83" t="s">
        <v>35</v>
      </c>
      <c r="BU16" s="83" t="s">
        <v>35</v>
      </c>
      <c r="BV16" s="83" t="s">
        <v>35</v>
      </c>
      <c r="BW16" s="83" t="s">
        <v>35</v>
      </c>
      <c r="BX16" s="83" t="s">
        <v>35</v>
      </c>
      <c r="BY16" s="71" t="s">
        <v>35</v>
      </c>
      <c r="BZ16" s="71" t="s">
        <v>35</v>
      </c>
      <c r="CA16" s="71" t="s">
        <v>35</v>
      </c>
      <c r="CB16" s="71" t="s">
        <v>35</v>
      </c>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530" customFormat="true" ht="15" customHeight="true" x14ac:dyDescent="0.2">
      <c r="A17" s="1087"/>
      <c r="B17" s="408" t="s">
        <v>51</v>
      </c>
      <c r="C17" s="151">
        <v>82.708297753317524</v>
      </c>
      <c r="D17" s="150">
        <v>84.548692170586662</v>
      </c>
      <c r="E17" s="150">
        <v>74.296806561222056</v>
      </c>
      <c r="F17" s="150">
        <v>45.787629219670912</v>
      </c>
      <c r="G17" s="149">
        <v>9.456370666537838</v>
      </c>
      <c r="H17" s="148">
        <v>59.504026373176544</v>
      </c>
      <c r="I17" s="150">
        <v>29.232846859536192</v>
      </c>
      <c r="J17" s="150">
        <v>12.180802605675344</v>
      </c>
      <c r="K17" s="150">
        <v>4.3437128976204633</v>
      </c>
      <c r="L17" s="147">
        <v>1.9942163811078888</v>
      </c>
      <c r="M17" s="151">
        <v>85.683550459654299</v>
      </c>
      <c r="N17" s="150">
        <v>85.130637572482854</v>
      </c>
      <c r="O17" s="150">
        <v>85.9912568652272</v>
      </c>
      <c r="P17" s="150">
        <v>74.030100845453731</v>
      </c>
      <c r="Q17" s="149">
        <v>53.435692105134983</v>
      </c>
      <c r="R17" s="148">
        <v>71.726430083297046</v>
      </c>
      <c r="S17" s="150">
        <v>43.484975271139362</v>
      </c>
      <c r="T17" s="150">
        <v>52.575804675142656</v>
      </c>
      <c r="U17" s="150">
        <v>37.845353190848115</v>
      </c>
      <c r="V17" s="150">
        <v>1.8215045396897243</v>
      </c>
      <c r="W17" s="150">
        <v>19.070233258718833</v>
      </c>
      <c r="X17" s="150">
        <v>58.608144212113856</v>
      </c>
      <c r="Y17" s="150">
        <v>72.773883045938007</v>
      </c>
      <c r="Z17" s="150">
        <v>52.788923027099756</v>
      </c>
      <c r="AA17" s="150">
        <v>75.359221443043069</v>
      </c>
      <c r="AB17" s="147">
        <v>87.971890304708438</v>
      </c>
      <c r="AC17" s="467"/>
      <c r="AD17" s="467"/>
      <c r="AE17" s="467"/>
      <c r="AF17" s="467"/>
      <c r="AG17" s="467"/>
      <c r="AH17" s="467"/>
      <c r="AI17" s="467"/>
      <c r="AJ17" s="467"/>
      <c r="AK17" s="467"/>
      <c r="AL17" s="467"/>
      <c r="AM17" s="467"/>
      <c r="AN17" s="467"/>
      <c r="AO17" s="467"/>
      <c r="AP17" s="467"/>
      <c r="AQ17" s="467"/>
      <c r="AR17" s="467"/>
      <c r="AS17" s="467"/>
      <c r="AT17" s="467"/>
      <c r="AU17" s="467"/>
      <c r="AV17" s="467"/>
      <c r="AW17" s="467"/>
      <c r="AX17" s="467"/>
      <c r="AY17" s="467"/>
      <c r="AZ17" s="919"/>
      <c r="BA17" s="1115"/>
      <c r="BB17" s="622" t="s">
        <v>51</v>
      </c>
      <c r="BC17" s="86" t="s">
        <v>35</v>
      </c>
      <c r="BD17" s="82" t="s">
        <v>35</v>
      </c>
      <c r="BE17" s="82" t="s">
        <v>35</v>
      </c>
      <c r="BF17" s="82" t="s">
        <v>35</v>
      </c>
      <c r="BG17" s="77" t="s">
        <v>35</v>
      </c>
      <c r="BH17" s="86" t="s">
        <v>35</v>
      </c>
      <c r="BI17" s="82" t="s">
        <v>35</v>
      </c>
      <c r="BJ17" s="82" t="s">
        <v>35</v>
      </c>
      <c r="BK17" s="82" t="s">
        <v>35</v>
      </c>
      <c r="BL17" s="77" t="s">
        <v>35</v>
      </c>
      <c r="BM17" s="86" t="s">
        <v>35</v>
      </c>
      <c r="BN17" s="82" t="s">
        <v>35</v>
      </c>
      <c r="BO17" s="82" t="s">
        <v>35</v>
      </c>
      <c r="BP17" s="82" t="s">
        <v>35</v>
      </c>
      <c r="BQ17" s="77" t="s">
        <v>35</v>
      </c>
      <c r="BR17" s="86" t="s">
        <v>35</v>
      </c>
      <c r="BS17" s="82" t="s">
        <v>35</v>
      </c>
      <c r="BT17" s="82" t="s">
        <v>35</v>
      </c>
      <c r="BU17" s="82" t="s">
        <v>35</v>
      </c>
      <c r="BV17" s="82" t="s">
        <v>35</v>
      </c>
      <c r="BW17" s="82" t="s">
        <v>35</v>
      </c>
      <c r="BX17" s="82" t="s">
        <v>35</v>
      </c>
      <c r="BY17" s="70" t="s">
        <v>35</v>
      </c>
      <c r="BZ17" s="70" t="s">
        <v>35</v>
      </c>
      <c r="CA17" s="70" t="s">
        <v>35</v>
      </c>
      <c r="CB17" s="70" t="s">
        <v>35</v>
      </c>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530" customFormat="true" ht="15" customHeight="true" x14ac:dyDescent="0.2">
      <c r="A18" s="1087" t="s">
        <v>60</v>
      </c>
      <c r="B18" s="408" t="s">
        <v>15</v>
      </c>
      <c r="C18" s="151">
        <f>C16*C23/100</f>
        <v>12.00153318772384</v>
      </c>
      <c r="D18" s="150">
        <f>D16*D23/100</f>
        <v>10.701292836733298</v>
      </c>
      <c r="E18" s="150">
        <f t="shared" ref="E18:AB18" si="0">E16*E23/100</f>
        <v>19.467913057392881</v>
      </c>
      <c r="F18" s="150">
        <f t="shared" si="0"/>
        <v>44.660543166538993</v>
      </c>
      <c r="G18" s="149">
        <f t="shared" si="0"/>
        <v>87.971010271397702</v>
      </c>
      <c r="H18" s="148">
        <f t="shared" si="0"/>
        <v>34.241152878241017</v>
      </c>
      <c r="I18" s="150">
        <f t="shared" si="0"/>
        <v>63.349461961455262</v>
      </c>
      <c r="J18" s="150">
        <f t="shared" si="0"/>
        <v>82.271731176862062</v>
      </c>
      <c r="K18" s="150">
        <f t="shared" si="0"/>
        <v>94.785224804865862</v>
      </c>
      <c r="L18" s="147">
        <f t="shared" si="0"/>
        <v>97.443716708114039</v>
      </c>
      <c r="M18" s="151">
        <f t="shared" si="0"/>
        <v>9.2685777784934924</v>
      </c>
      <c r="N18" s="150">
        <f t="shared" si="0"/>
        <v>9.3338781186160382</v>
      </c>
      <c r="O18" s="150">
        <f t="shared" si="0"/>
        <v>9.6410165948983675</v>
      </c>
      <c r="P18" s="150">
        <f t="shared" si="0"/>
        <v>18.410884814150258</v>
      </c>
      <c r="Q18" s="149">
        <f t="shared" si="0"/>
        <v>37.057222012251771</v>
      </c>
      <c r="R18" s="148">
        <f t="shared" si="0"/>
        <v>22.537406554379977</v>
      </c>
      <c r="S18" s="150">
        <f t="shared" si="0"/>
        <v>46.355647719742457</v>
      </c>
      <c r="T18" s="150">
        <f t="shared" si="0"/>
        <v>38.955689831970055</v>
      </c>
      <c r="U18" s="150">
        <f t="shared" si="0"/>
        <v>51.342300828066627</v>
      </c>
      <c r="V18" s="150">
        <f t="shared" si="0"/>
        <v>97.814748818028633</v>
      </c>
      <c r="W18" s="150">
        <f t="shared" si="0"/>
        <v>77.14722325820324</v>
      </c>
      <c r="X18" s="150">
        <f t="shared" si="0"/>
        <v>34.250519628752315</v>
      </c>
      <c r="Y18" s="150">
        <f t="shared" si="0"/>
        <v>24.733564108638237</v>
      </c>
      <c r="Z18" s="150">
        <f t="shared" si="0"/>
        <v>38.145481499585571</v>
      </c>
      <c r="AA18" s="150">
        <f t="shared" si="0"/>
        <v>18.930520381386405</v>
      </c>
      <c r="AB18" s="147">
        <f t="shared" si="0"/>
        <v>10.21178252843171</v>
      </c>
      <c r="AC18" s="467"/>
      <c r="AD18" s="467"/>
      <c r="AE18" s="467"/>
      <c r="AF18" s="467"/>
      <c r="AG18" s="467"/>
      <c r="AH18" s="467"/>
      <c r="AI18" s="467"/>
      <c r="AJ18" s="467"/>
      <c r="AK18" s="467"/>
      <c r="AL18" s="467"/>
      <c r="AM18" s="467"/>
      <c r="AN18" s="467"/>
      <c r="AO18" s="467"/>
      <c r="AP18" s="467"/>
      <c r="AQ18" s="467"/>
      <c r="AR18" s="467"/>
      <c r="AS18" s="467"/>
      <c r="AT18" s="467"/>
      <c r="AU18" s="467"/>
      <c r="AV18" s="467"/>
      <c r="AW18" s="467"/>
      <c r="AX18" s="467"/>
      <c r="AY18" s="467"/>
      <c r="AZ18" s="919"/>
      <c r="BA18" s="1115" t="s">
        <v>60</v>
      </c>
      <c r="BB18" s="622" t="s">
        <v>15</v>
      </c>
      <c r="BC18" s="86" t="s">
        <v>35</v>
      </c>
      <c r="BD18" s="82" t="s">
        <v>35</v>
      </c>
      <c r="BE18" s="82" t="s">
        <v>35</v>
      </c>
      <c r="BF18" s="82" t="s">
        <v>35</v>
      </c>
      <c r="BG18" s="77" t="s">
        <v>35</v>
      </c>
      <c r="BH18" s="86" t="s">
        <v>35</v>
      </c>
      <c r="BI18" s="82" t="s">
        <v>35</v>
      </c>
      <c r="BJ18" s="82" t="s">
        <v>35</v>
      </c>
      <c r="BK18" s="82" t="s">
        <v>35</v>
      </c>
      <c r="BL18" s="77" t="s">
        <v>35</v>
      </c>
      <c r="BM18" s="86" t="s">
        <v>35</v>
      </c>
      <c r="BN18" s="82" t="s">
        <v>35</v>
      </c>
      <c r="BO18" s="82" t="s">
        <v>35</v>
      </c>
      <c r="BP18" s="82" t="s">
        <v>35</v>
      </c>
      <c r="BQ18" s="77" t="s">
        <v>35</v>
      </c>
      <c r="BR18" s="86" t="s">
        <v>35</v>
      </c>
      <c r="BS18" s="82" t="s">
        <v>35</v>
      </c>
      <c r="BT18" s="82" t="s">
        <v>35</v>
      </c>
      <c r="BU18" s="82" t="s">
        <v>35</v>
      </c>
      <c r="BV18" s="82" t="s">
        <v>35</v>
      </c>
      <c r="BW18" s="82" t="s">
        <v>35</v>
      </c>
      <c r="BX18" s="82" t="s">
        <v>35</v>
      </c>
      <c r="BY18" s="70" t="s">
        <v>35</v>
      </c>
      <c r="BZ18" s="70" t="s">
        <v>35</v>
      </c>
      <c r="CA18" s="70" t="s">
        <v>35</v>
      </c>
      <c r="CB18" s="70" t="s">
        <v>35</v>
      </c>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530" customFormat="true" ht="15" customHeight="true" x14ac:dyDescent="0.2">
      <c r="A19" s="1087"/>
      <c r="B19" s="408" t="s">
        <v>16</v>
      </c>
      <c r="C19" s="151">
        <f>C16*C22/100</f>
        <v>5.2901690589584645</v>
      </c>
      <c r="D19" s="150">
        <f>D16*D22/100</f>
        <v>4.7500149926798603</v>
      </c>
      <c r="E19" s="150">
        <f t="shared" ref="E19:AB19" si="1">E16*E22/100</f>
        <v>6.2352803813845767</v>
      </c>
      <c r="F19" s="150">
        <f t="shared" si="1"/>
        <v>9.5518276137902145</v>
      </c>
      <c r="G19" s="149">
        <f t="shared" si="1"/>
        <v>2.5726190620645815</v>
      </c>
      <c r="H19" s="148">
        <f t="shared" si="1"/>
        <v>6.2548207485824605</v>
      </c>
      <c r="I19" s="150">
        <f t="shared" si="1"/>
        <v>7.4176911790084263</v>
      </c>
      <c r="J19" s="150">
        <f t="shared" si="1"/>
        <v>5.5474662174625076</v>
      </c>
      <c r="K19" s="150">
        <f t="shared" si="1"/>
        <v>0.87106229751364483</v>
      </c>
      <c r="L19" s="147">
        <f t="shared" si="1"/>
        <v>0.56206691077806947</v>
      </c>
      <c r="M19" s="151">
        <f t="shared" si="1"/>
        <v>5.0478717618521944</v>
      </c>
      <c r="N19" s="150">
        <f t="shared" si="1"/>
        <v>5.5354843089009877</v>
      </c>
      <c r="O19" s="150">
        <f t="shared" si="1"/>
        <v>4.3677265398745417</v>
      </c>
      <c r="P19" s="150">
        <f t="shared" si="1"/>
        <v>7.5590143403958789</v>
      </c>
      <c r="Q19" s="149">
        <f t="shared" si="1"/>
        <v>9.5070858826134401</v>
      </c>
      <c r="R19" s="148">
        <f t="shared" si="1"/>
        <v>5.7361633623231763</v>
      </c>
      <c r="S19" s="150">
        <f t="shared" si="1"/>
        <v>10.159377009118225</v>
      </c>
      <c r="T19" s="150">
        <f t="shared" si="1"/>
        <v>8.4685054928873829</v>
      </c>
      <c r="U19" s="150">
        <f t="shared" si="1"/>
        <v>10.812345981085342</v>
      </c>
      <c r="V19" s="150">
        <f t="shared" si="1"/>
        <v>0.36374664228158771</v>
      </c>
      <c r="W19" s="150">
        <f t="shared" si="1"/>
        <v>3.7825434830778613</v>
      </c>
      <c r="X19" s="150">
        <f t="shared" si="1"/>
        <v>7.1413361591336812</v>
      </c>
      <c r="Y19" s="150">
        <f t="shared" si="1"/>
        <v>2.4925528454236958</v>
      </c>
      <c r="Z19" s="150">
        <f t="shared" si="1"/>
        <v>9.0655954733147173</v>
      </c>
      <c r="AA19" s="150">
        <f t="shared" si="1"/>
        <v>5.7102581755706288</v>
      </c>
      <c r="AB19" s="147">
        <f t="shared" si="1"/>
        <v>1.8163271668598415</v>
      </c>
      <c r="AC19" s="467"/>
      <c r="AD19" s="467"/>
      <c r="AE19" s="467"/>
      <c r="AF19" s="467"/>
      <c r="AG19" s="467"/>
      <c r="AH19" s="467"/>
      <c r="AI19" s="467"/>
      <c r="AJ19" s="467"/>
      <c r="AK19" s="467"/>
      <c r="AL19" s="467"/>
      <c r="AM19" s="467"/>
      <c r="AN19" s="467"/>
      <c r="AO19" s="467"/>
      <c r="AP19" s="467"/>
      <c r="AQ19" s="467"/>
      <c r="AR19" s="467"/>
      <c r="AS19" s="467"/>
      <c r="AT19" s="467"/>
      <c r="AU19" s="467"/>
      <c r="AV19" s="467"/>
      <c r="AW19" s="467"/>
      <c r="AX19" s="467"/>
      <c r="AY19" s="467"/>
      <c r="AZ19" s="919"/>
      <c r="BA19" s="1115"/>
      <c r="BB19" s="622" t="s">
        <v>16</v>
      </c>
      <c r="BC19" s="86" t="s">
        <v>35</v>
      </c>
      <c r="BD19" s="82" t="s">
        <v>35</v>
      </c>
      <c r="BE19" s="82" t="s">
        <v>35</v>
      </c>
      <c r="BF19" s="82" t="s">
        <v>35</v>
      </c>
      <c r="BG19" s="77" t="s">
        <v>35</v>
      </c>
      <c r="BH19" s="86" t="s">
        <v>35</v>
      </c>
      <c r="BI19" s="82" t="s">
        <v>35</v>
      </c>
      <c r="BJ19" s="82" t="s">
        <v>35</v>
      </c>
      <c r="BK19" s="82" t="s">
        <v>35</v>
      </c>
      <c r="BL19" s="77" t="s">
        <v>35</v>
      </c>
      <c r="BM19" s="86" t="s">
        <v>35</v>
      </c>
      <c r="BN19" s="82" t="s">
        <v>35</v>
      </c>
      <c r="BO19" s="82" t="s">
        <v>35</v>
      </c>
      <c r="BP19" s="82" t="s">
        <v>35</v>
      </c>
      <c r="BQ19" s="77" t="s">
        <v>35</v>
      </c>
      <c r="BR19" s="86" t="s">
        <v>35</v>
      </c>
      <c r="BS19" s="82" t="s">
        <v>35</v>
      </c>
      <c r="BT19" s="82" t="s">
        <v>35</v>
      </c>
      <c r="BU19" s="82" t="s">
        <v>35</v>
      </c>
      <c r="BV19" s="82" t="s">
        <v>35</v>
      </c>
      <c r="BW19" s="82" t="s">
        <v>35</v>
      </c>
      <c r="BX19" s="82" t="s">
        <v>35</v>
      </c>
      <c r="BY19" s="70" t="s">
        <v>35</v>
      </c>
      <c r="BZ19" s="70" t="s">
        <v>35</v>
      </c>
      <c r="CA19" s="70" t="s">
        <v>35</v>
      </c>
      <c r="CB19" s="70" t="s">
        <v>35</v>
      </c>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530" customFormat="true" ht="15" customHeight="true" x14ac:dyDescent="0.2">
      <c r="A20" s="1087"/>
      <c r="B20" s="408" t="s">
        <v>22</v>
      </c>
      <c r="C20" s="151">
        <f>100-C18-C19-C21</f>
        <v>60.415635098864669</v>
      </c>
      <c r="D20" s="150">
        <f>100-D18-D19-D21</f>
        <v>61.034840098977497</v>
      </c>
      <c r="E20" s="150">
        <f t="shared" ref="E20:AB20" si="2">100-E18-E19-E21</f>
        <v>53.890445266726637</v>
      </c>
      <c r="F20" s="150">
        <f t="shared" si="2"/>
        <v>35.573251221966892</v>
      </c>
      <c r="G20" s="149">
        <f t="shared" si="2"/>
        <v>8.2285772602767047</v>
      </c>
      <c r="H20" s="148">
        <f t="shared" si="2"/>
        <v>48.180120264162298</v>
      </c>
      <c r="I20" s="150">
        <f t="shared" si="2"/>
        <v>26.237929197627267</v>
      </c>
      <c r="J20" s="150">
        <f t="shared" si="2"/>
        <v>10.887450797406421</v>
      </c>
      <c r="K20" s="150">
        <f t="shared" si="2"/>
        <v>4.3437128976204926</v>
      </c>
      <c r="L20" s="147">
        <f t="shared" si="2"/>
        <v>1.9942163811078917</v>
      </c>
      <c r="M20" s="151">
        <f t="shared" si="2"/>
        <v>62.137770345287244</v>
      </c>
      <c r="N20" s="150">
        <f t="shared" si="2"/>
        <v>61.285205116183349</v>
      </c>
      <c r="O20" s="150">
        <f t="shared" si="2"/>
        <v>61.176331679023917</v>
      </c>
      <c r="P20" s="150">
        <f t="shared" si="2"/>
        <v>52.204208421107566</v>
      </c>
      <c r="Q20" s="149">
        <f t="shared" si="2"/>
        <v>41.203446424984506</v>
      </c>
      <c r="R20" s="148">
        <f t="shared" si="2"/>
        <v>63.268861270578256</v>
      </c>
      <c r="S20" s="150">
        <f t="shared" si="2"/>
        <v>35.054457780289553</v>
      </c>
      <c r="T20" s="150">
        <f t="shared" si="2"/>
        <v>44.266678594805938</v>
      </c>
      <c r="U20" s="150">
        <f t="shared" si="2"/>
        <v>32.451544684877142</v>
      </c>
      <c r="V20" s="150">
        <f t="shared" si="2"/>
        <v>1.744896819209786</v>
      </c>
      <c r="W20" s="150">
        <f t="shared" si="2"/>
        <v>15.737150535835319</v>
      </c>
      <c r="X20" s="150">
        <f t="shared" si="2"/>
        <v>45.987241645977321</v>
      </c>
      <c r="Y20" s="150">
        <f t="shared" si="2"/>
        <v>49.296165294806713</v>
      </c>
      <c r="Z20" s="150">
        <f t="shared" si="2"/>
        <v>41.073419324733635</v>
      </c>
      <c r="AA20" s="150">
        <f t="shared" si="2"/>
        <v>44.658068970816316</v>
      </c>
      <c r="AB20" s="147">
        <f t="shared" si="2"/>
        <v>61.161214715701455</v>
      </c>
      <c r="AC20" s="467"/>
      <c r="AD20" s="467"/>
      <c r="AE20" s="467"/>
      <c r="AF20" s="467"/>
      <c r="AG20" s="467"/>
      <c r="AH20" s="467"/>
      <c r="AI20" s="467"/>
      <c r="AJ20" s="467"/>
      <c r="AK20" s="467"/>
      <c r="AL20" s="467"/>
      <c r="AM20" s="467"/>
      <c r="AN20" s="467"/>
      <c r="AO20" s="467"/>
      <c r="AP20" s="467"/>
      <c r="AQ20" s="467"/>
      <c r="AR20" s="467"/>
      <c r="AS20" s="467"/>
      <c r="AT20" s="467"/>
      <c r="AU20" s="467"/>
      <c r="AV20" s="467"/>
      <c r="AW20" s="467"/>
      <c r="AX20" s="467"/>
      <c r="AY20" s="467"/>
      <c r="AZ20" s="919"/>
      <c r="BA20" s="1115"/>
      <c r="BB20" s="622" t="s">
        <v>22</v>
      </c>
      <c r="BC20" s="86" t="s">
        <v>35</v>
      </c>
      <c r="BD20" s="82" t="s">
        <v>35</v>
      </c>
      <c r="BE20" s="82" t="s">
        <v>35</v>
      </c>
      <c r="BF20" s="82" t="s">
        <v>35</v>
      </c>
      <c r="BG20" s="77" t="s">
        <v>35</v>
      </c>
      <c r="BH20" s="86" t="s">
        <v>35</v>
      </c>
      <c r="BI20" s="82" t="s">
        <v>35</v>
      </c>
      <c r="BJ20" s="82" t="s">
        <v>35</v>
      </c>
      <c r="BK20" s="82" t="s">
        <v>35</v>
      </c>
      <c r="BL20" s="77" t="s">
        <v>35</v>
      </c>
      <c r="BM20" s="86" t="s">
        <v>35</v>
      </c>
      <c r="BN20" s="82" t="s">
        <v>35</v>
      </c>
      <c r="BO20" s="82" t="s">
        <v>35</v>
      </c>
      <c r="BP20" s="82" t="s">
        <v>35</v>
      </c>
      <c r="BQ20" s="77" t="s">
        <v>35</v>
      </c>
      <c r="BR20" s="86" t="s">
        <v>35</v>
      </c>
      <c r="BS20" s="82" t="s">
        <v>35</v>
      </c>
      <c r="BT20" s="82" t="s">
        <v>35</v>
      </c>
      <c r="BU20" s="82" t="s">
        <v>35</v>
      </c>
      <c r="BV20" s="82" t="s">
        <v>35</v>
      </c>
      <c r="BW20" s="82" t="s">
        <v>35</v>
      </c>
      <c r="BX20" s="82" t="s">
        <v>35</v>
      </c>
      <c r="BY20" s="70" t="s">
        <v>35</v>
      </c>
      <c r="BZ20" s="70" t="s">
        <v>35</v>
      </c>
      <c r="CA20" s="70" t="s">
        <v>35</v>
      </c>
      <c r="CB20" s="70" t="s">
        <v>35</v>
      </c>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530" customFormat="true" ht="15" customHeight="true" x14ac:dyDescent="0.2">
      <c r="A21" s="1087"/>
      <c r="B21" s="408" t="s">
        <v>17</v>
      </c>
      <c r="C21" s="151">
        <v>22.292662654453022</v>
      </c>
      <c r="D21" s="150">
        <v>23.513852071609332</v>
      </c>
      <c r="E21" s="150">
        <v>20.406361294495916</v>
      </c>
      <c r="F21" s="150">
        <v>10.214377997703899</v>
      </c>
      <c r="G21" s="149">
        <v>1.2277934062610116</v>
      </c>
      <c r="H21" s="148">
        <v>11.323906109014215</v>
      </c>
      <c r="I21" s="150">
        <v>2.994917661909045</v>
      </c>
      <c r="J21" s="150">
        <v>1.2933518082690107</v>
      </c>
      <c r="K21" s="150">
        <v>0</v>
      </c>
      <c r="L21" s="147">
        <v>0</v>
      </c>
      <c r="M21" s="151">
        <v>23.545780114367069</v>
      </c>
      <c r="N21" s="150">
        <v>23.845432456299616</v>
      </c>
      <c r="O21" s="150">
        <v>24.814925186203183</v>
      </c>
      <c r="P21" s="150">
        <v>21.825892424346303</v>
      </c>
      <c r="Q21" s="149">
        <v>12.232245680150289</v>
      </c>
      <c r="R21" s="148">
        <v>8.4575688127185877</v>
      </c>
      <c r="S21" s="150">
        <v>8.4305174908497698</v>
      </c>
      <c r="T21" s="150">
        <v>8.3091260803366218</v>
      </c>
      <c r="U21" s="150">
        <v>5.3938085059708865</v>
      </c>
      <c r="V21" s="150">
        <v>7.6607720479993188E-2</v>
      </c>
      <c r="W21" s="150">
        <v>3.3330827228835771</v>
      </c>
      <c r="X21" s="150">
        <v>12.620902566136685</v>
      </c>
      <c r="Y21" s="150">
        <v>23.477717751131351</v>
      </c>
      <c r="Z21" s="150">
        <v>11.715503702366078</v>
      </c>
      <c r="AA21" s="150">
        <v>30.701152472226656</v>
      </c>
      <c r="AB21" s="147">
        <v>26.810675589006998</v>
      </c>
      <c r="AC21" s="467"/>
      <c r="AD21" s="467"/>
      <c r="AE21" s="467"/>
      <c r="AF21" s="467"/>
      <c r="AG21" s="467"/>
      <c r="AH21" s="467"/>
      <c r="AI21" s="467"/>
      <c r="AJ21" s="467"/>
      <c r="AK21" s="467"/>
      <c r="AL21" s="467"/>
      <c r="AM21" s="467"/>
      <c r="AN21" s="467"/>
      <c r="AO21" s="467"/>
      <c r="AP21" s="467"/>
      <c r="AQ21" s="467"/>
      <c r="AR21" s="467"/>
      <c r="AS21" s="467"/>
      <c r="AT21" s="467"/>
      <c r="AU21" s="467"/>
      <c r="AV21" s="467"/>
      <c r="AW21" s="467"/>
      <c r="AX21" s="467"/>
      <c r="AY21" s="467"/>
      <c r="AZ21" s="919"/>
      <c r="BA21" s="1115"/>
      <c r="BB21" s="622" t="s">
        <v>17</v>
      </c>
      <c r="BC21" s="86" t="s">
        <v>35</v>
      </c>
      <c r="BD21" s="82" t="s">
        <v>35</v>
      </c>
      <c r="BE21" s="82" t="s">
        <v>35</v>
      </c>
      <c r="BF21" s="82" t="s">
        <v>35</v>
      </c>
      <c r="BG21" s="77" t="s">
        <v>35</v>
      </c>
      <c r="BH21" s="86" t="s">
        <v>35</v>
      </c>
      <c r="BI21" s="82" t="s">
        <v>35</v>
      </c>
      <c r="BJ21" s="82" t="s">
        <v>35</v>
      </c>
      <c r="BK21" s="82" t="s">
        <v>35</v>
      </c>
      <c r="BL21" s="77" t="s">
        <v>35</v>
      </c>
      <c r="BM21" s="86" t="s">
        <v>35</v>
      </c>
      <c r="BN21" s="82" t="s">
        <v>35</v>
      </c>
      <c r="BO21" s="82" t="s">
        <v>35</v>
      </c>
      <c r="BP21" s="82" t="s">
        <v>35</v>
      </c>
      <c r="BQ21" s="77" t="s">
        <v>35</v>
      </c>
      <c r="BR21" s="86" t="s">
        <v>35</v>
      </c>
      <c r="BS21" s="82" t="s">
        <v>35</v>
      </c>
      <c r="BT21" s="82" t="s">
        <v>35</v>
      </c>
      <c r="BU21" s="82" t="s">
        <v>35</v>
      </c>
      <c r="BV21" s="82" t="s">
        <v>35</v>
      </c>
      <c r="BW21" s="82" t="s">
        <v>35</v>
      </c>
      <c r="BX21" s="82" t="s">
        <v>35</v>
      </c>
      <c r="BY21" s="70" t="s">
        <v>35</v>
      </c>
      <c r="BZ21" s="70" t="s">
        <v>35</v>
      </c>
      <c r="CA21" s="70" t="s">
        <v>35</v>
      </c>
      <c r="CB21" s="70" t="s">
        <v>35</v>
      </c>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530" customFormat="true" ht="15" customHeight="true" x14ac:dyDescent="0.2">
      <c r="A22" s="1087" t="s">
        <v>54</v>
      </c>
      <c r="B22" s="408" t="s">
        <v>49</v>
      </c>
      <c r="C22" s="151">
        <v>30.593685823924403</v>
      </c>
      <c r="D22" s="150">
        <v>30.741831339595187</v>
      </c>
      <c r="E22" s="150">
        <v>24.258777012422314</v>
      </c>
      <c r="F22" s="150">
        <v>17.619276700690019</v>
      </c>
      <c r="G22" s="149">
        <v>2.8413032269668661</v>
      </c>
      <c r="H22" s="148">
        <v>15.445537391498673</v>
      </c>
      <c r="I22" s="150">
        <v>10.481827867634108</v>
      </c>
      <c r="J22" s="150">
        <v>6.3169174645873198</v>
      </c>
      <c r="K22" s="150">
        <v>0.91061688039528399</v>
      </c>
      <c r="L22" s="147">
        <v>0.57350381786011495</v>
      </c>
      <c r="M22" s="151">
        <v>35.25924320570271</v>
      </c>
      <c r="N22" s="150">
        <v>37.227448963494929</v>
      </c>
      <c r="O22" s="150">
        <v>31.178575392911945</v>
      </c>
      <c r="P22" s="150">
        <v>29.10682977786087</v>
      </c>
      <c r="Q22" s="149">
        <v>20.417109826004332</v>
      </c>
      <c r="R22" s="148">
        <v>20.28807603434057</v>
      </c>
      <c r="S22" s="150">
        <v>17.976417878005645</v>
      </c>
      <c r="T22" s="150">
        <v>17.856930275522505</v>
      </c>
      <c r="U22" s="150">
        <v>17.395877116452827</v>
      </c>
      <c r="V22" s="150">
        <v>0.37049522971009102</v>
      </c>
      <c r="W22" s="150">
        <v>4.6738593664430272</v>
      </c>
      <c r="X22" s="150">
        <v>17.25299826064747</v>
      </c>
      <c r="Y22" s="150">
        <v>9.1550067518968223</v>
      </c>
      <c r="Z22" s="150">
        <v>19.202263652063014</v>
      </c>
      <c r="AA22" s="150">
        <v>23.174016853288119</v>
      </c>
      <c r="AB22" s="147">
        <v>15.100686748565728</v>
      </c>
      <c r="AC22" s="467"/>
      <c r="AD22" s="467"/>
      <c r="AE22" s="467"/>
      <c r="AF22" s="467"/>
      <c r="AG22" s="467"/>
      <c r="AH22" s="467"/>
      <c r="AI22" s="467"/>
      <c r="AJ22" s="467"/>
      <c r="AK22" s="467"/>
      <c r="AL22" s="467"/>
      <c r="AM22" s="467"/>
      <c r="AN22" s="467"/>
      <c r="AO22" s="467"/>
      <c r="AP22" s="467"/>
      <c r="AQ22" s="467"/>
      <c r="AR22" s="467"/>
      <c r="AS22" s="467"/>
      <c r="AT22" s="467"/>
      <c r="AU22" s="467"/>
      <c r="AV22" s="467"/>
      <c r="AW22" s="467"/>
      <c r="AX22" s="467"/>
      <c r="AY22" s="467"/>
      <c r="AZ22" s="919"/>
      <c r="BA22" s="1115" t="s">
        <v>54</v>
      </c>
      <c r="BB22" s="622" t="s">
        <v>49</v>
      </c>
      <c r="BC22" s="86" t="s">
        <v>35</v>
      </c>
      <c r="BD22" s="82" t="s">
        <v>35</v>
      </c>
      <c r="BE22" s="82" t="s">
        <v>35</v>
      </c>
      <c r="BF22" s="82" t="s">
        <v>35</v>
      </c>
      <c r="BG22" s="77" t="s">
        <v>35</v>
      </c>
      <c r="BH22" s="86" t="s">
        <v>35</v>
      </c>
      <c r="BI22" s="82" t="s">
        <v>35</v>
      </c>
      <c r="BJ22" s="82" t="s">
        <v>35</v>
      </c>
      <c r="BK22" s="82" t="s">
        <v>35</v>
      </c>
      <c r="BL22" s="77" t="s">
        <v>35</v>
      </c>
      <c r="BM22" s="86" t="s">
        <v>35</v>
      </c>
      <c r="BN22" s="82" t="s">
        <v>35</v>
      </c>
      <c r="BO22" s="82" t="s">
        <v>35</v>
      </c>
      <c r="BP22" s="82" t="s">
        <v>35</v>
      </c>
      <c r="BQ22" s="77" t="s">
        <v>35</v>
      </c>
      <c r="BR22" s="86" t="s">
        <v>35</v>
      </c>
      <c r="BS22" s="82" t="s">
        <v>35</v>
      </c>
      <c r="BT22" s="82" t="s">
        <v>35</v>
      </c>
      <c r="BU22" s="82" t="s">
        <v>35</v>
      </c>
      <c r="BV22" s="82" t="s">
        <v>35</v>
      </c>
      <c r="BW22" s="82" t="s">
        <v>35</v>
      </c>
      <c r="BX22" s="82" t="s">
        <v>35</v>
      </c>
      <c r="BY22" s="70" t="s">
        <v>35</v>
      </c>
      <c r="BZ22" s="70" t="s">
        <v>35</v>
      </c>
      <c r="CA22" s="70" t="s">
        <v>35</v>
      </c>
      <c r="CB22" s="70" t="s">
        <v>35</v>
      </c>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530" customFormat="true" ht="15" customHeight="true" x14ac:dyDescent="0.2">
      <c r="A23" s="1088"/>
      <c r="B23" s="409" t="s">
        <v>48</v>
      </c>
      <c r="C23" s="146">
        <v>69.40631417607554</v>
      </c>
      <c r="D23" s="145">
        <v>69.258168660404806</v>
      </c>
      <c r="E23" s="145">
        <v>75.741222987577856</v>
      </c>
      <c r="F23" s="145">
        <v>82.380723299310134</v>
      </c>
      <c r="G23" s="144">
        <v>97.158696773033142</v>
      </c>
      <c r="H23" s="143">
        <v>84.554462608501339</v>
      </c>
      <c r="I23" s="145">
        <v>89.518172132365933</v>
      </c>
      <c r="J23" s="145">
        <v>93.683082535412581</v>
      </c>
      <c r="K23" s="145">
        <v>99.089383119604705</v>
      </c>
      <c r="L23" s="142">
        <v>99.426496182139871</v>
      </c>
      <c r="M23" s="146">
        <v>64.740756794297269</v>
      </c>
      <c r="N23" s="145">
        <v>62.772551036505142</v>
      </c>
      <c r="O23" s="145">
        <v>68.82142460708819</v>
      </c>
      <c r="P23" s="145">
        <v>70.893170222139062</v>
      </c>
      <c r="Q23" s="144">
        <v>79.582890173995608</v>
      </c>
      <c r="R23" s="143">
        <v>79.711923965659452</v>
      </c>
      <c r="S23" s="145">
        <v>82.023582121994338</v>
      </c>
      <c r="T23" s="145">
        <v>82.143069724477641</v>
      </c>
      <c r="U23" s="145">
        <v>82.604122883547205</v>
      </c>
      <c r="V23" s="145">
        <v>99.629504770289913</v>
      </c>
      <c r="W23" s="145">
        <v>95.32614063355696</v>
      </c>
      <c r="X23" s="145">
        <v>82.747001739352527</v>
      </c>
      <c r="Y23" s="145">
        <v>90.844993248103165</v>
      </c>
      <c r="Z23" s="145">
        <v>80.797736347937061</v>
      </c>
      <c r="AA23" s="145">
        <v>76.825983146711863</v>
      </c>
      <c r="AB23" s="142">
        <v>84.899313251434251</v>
      </c>
      <c r="AC23" s="467"/>
      <c r="AD23" s="467"/>
      <c r="AE23" s="467"/>
      <c r="AF23" s="467"/>
      <c r="AG23" s="467"/>
      <c r="AH23" s="467"/>
      <c r="AI23" s="467"/>
      <c r="AJ23" s="467"/>
      <c r="AK23" s="467"/>
      <c r="AL23" s="467"/>
      <c r="AM23" s="467"/>
      <c r="AN23" s="467"/>
      <c r="AO23" s="467"/>
      <c r="AP23" s="467"/>
      <c r="AQ23" s="467"/>
      <c r="AR23" s="467"/>
      <c r="AS23" s="467"/>
      <c r="AT23" s="467"/>
      <c r="AU23" s="467"/>
      <c r="AV23" s="467"/>
      <c r="AW23" s="467"/>
      <c r="AX23" s="467"/>
      <c r="AY23" s="467"/>
      <c r="AZ23" s="919"/>
      <c r="BA23" s="1117"/>
      <c r="BB23" s="623" t="s">
        <v>48</v>
      </c>
      <c r="BC23" s="85" t="s">
        <v>35</v>
      </c>
      <c r="BD23" s="81" t="s">
        <v>35</v>
      </c>
      <c r="BE23" s="81" t="s">
        <v>35</v>
      </c>
      <c r="BF23" s="81" t="s">
        <v>35</v>
      </c>
      <c r="BG23" s="76" t="s">
        <v>35</v>
      </c>
      <c r="BH23" s="85" t="s">
        <v>35</v>
      </c>
      <c r="BI23" s="81" t="s">
        <v>35</v>
      </c>
      <c r="BJ23" s="81" t="s">
        <v>35</v>
      </c>
      <c r="BK23" s="81" t="s">
        <v>35</v>
      </c>
      <c r="BL23" s="76" t="s">
        <v>35</v>
      </c>
      <c r="BM23" s="85" t="s">
        <v>35</v>
      </c>
      <c r="BN23" s="81" t="s">
        <v>35</v>
      </c>
      <c r="BO23" s="81" t="s">
        <v>35</v>
      </c>
      <c r="BP23" s="81" t="s">
        <v>35</v>
      </c>
      <c r="BQ23" s="76" t="s">
        <v>35</v>
      </c>
      <c r="BR23" s="85" t="s">
        <v>35</v>
      </c>
      <c r="BS23" s="81" t="s">
        <v>35</v>
      </c>
      <c r="BT23" s="81" t="s">
        <v>35</v>
      </c>
      <c r="BU23" s="81" t="s">
        <v>35</v>
      </c>
      <c r="BV23" s="81" t="s">
        <v>35</v>
      </c>
      <c r="BW23" s="81" t="s">
        <v>35</v>
      </c>
      <c r="BX23" s="81" t="s">
        <v>35</v>
      </c>
      <c r="BY23" s="69" t="s">
        <v>35</v>
      </c>
      <c r="BZ23" s="69" t="s">
        <v>35</v>
      </c>
      <c r="CA23" s="69" t="s">
        <v>35</v>
      </c>
      <c r="CB23" s="69" t="s">
        <v>35</v>
      </c>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339" customFormat="true" ht="15" hidden="true" customHeight="true" x14ac:dyDescent="0.2">
      <c r="A24" s="1107"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880"/>
      <c r="AD24" s="880"/>
      <c r="AE24" s="880"/>
      <c r="AF24" s="880"/>
      <c r="AG24" s="880"/>
      <c r="AH24" s="880"/>
      <c r="AI24" s="880"/>
      <c r="AJ24" s="880"/>
      <c r="AK24" s="880"/>
      <c r="AL24" s="880"/>
      <c r="AM24" s="880"/>
      <c r="AN24" s="880"/>
      <c r="AO24" s="880"/>
      <c r="AP24" s="880"/>
      <c r="AQ24" s="880"/>
      <c r="AR24" s="880"/>
      <c r="AS24" s="880"/>
      <c r="AT24" s="880"/>
      <c r="AU24" s="880"/>
      <c r="AV24" s="880"/>
      <c r="AW24" s="880"/>
      <c r="AX24" s="880"/>
      <c r="AY24" s="880"/>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08"/>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09"/>
      <c r="B26" s="404" t="s">
        <v>46</v>
      </c>
      <c r="C26" s="422"/>
      <c r="D26" s="423"/>
      <c r="E26" s="423"/>
      <c r="F26" s="423"/>
      <c r="G26" s="424"/>
      <c r="H26" s="425"/>
      <c r="I26" s="423"/>
      <c r="J26" s="423"/>
      <c r="K26" s="423"/>
      <c r="L26" s="426"/>
      <c r="M26" s="422"/>
      <c r="N26" s="423"/>
      <c r="O26" s="423"/>
      <c r="P26" s="423"/>
      <c r="Q26" s="424"/>
      <c r="R26" s="41"/>
      <c r="S26" s="40"/>
      <c r="T26" s="40"/>
      <c r="U26" s="40"/>
      <c r="V26" s="40"/>
      <c r="W26" s="40"/>
      <c r="X26" s="40"/>
      <c r="Y26" s="40"/>
      <c r="Z26" s="40"/>
      <c r="AA26" s="40"/>
      <c r="AB26" s="39"/>
      <c r="AC26" s="880"/>
      <c r="AD26" s="880"/>
      <c r="AE26" s="880"/>
      <c r="AF26" s="880"/>
      <c r="AG26" s="880"/>
      <c r="AH26" s="880"/>
      <c r="AI26" s="880"/>
      <c r="AJ26" s="880"/>
      <c r="AK26" s="880"/>
      <c r="AL26" s="880"/>
      <c r="AM26" s="880"/>
      <c r="AN26" s="880"/>
      <c r="AO26" s="880"/>
      <c r="AP26" s="880"/>
      <c r="AQ26" s="880"/>
      <c r="AR26" s="880"/>
      <c r="AS26" s="880"/>
      <c r="AT26" s="880"/>
      <c r="AU26" s="880"/>
      <c r="AV26" s="880"/>
      <c r="AW26" s="880"/>
      <c r="AX26" s="880"/>
      <c r="AY26" s="880"/>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531" customFormat="true" ht="15" customHeight="true" x14ac:dyDescent="0.2">
      <c r="A27" s="338"/>
      <c r="B27" s="405"/>
      <c r="C27" s="1110" t="s">
        <v>115</v>
      </c>
      <c r="D27" s="1111"/>
      <c r="E27" s="1111"/>
      <c r="F27" s="1111"/>
      <c r="G27" s="1112"/>
      <c r="H27" s="1099" t="s">
        <v>38</v>
      </c>
      <c r="I27" s="1100"/>
      <c r="J27" s="1100"/>
      <c r="K27" s="1100"/>
      <c r="L27" s="1101"/>
      <c r="M27" s="1113" t="s">
        <v>37</v>
      </c>
      <c r="N27" s="1100"/>
      <c r="O27" s="1100"/>
      <c r="P27" s="1100"/>
      <c r="Q27" s="1101"/>
      <c r="R27" s="43" t="s">
        <v>142</v>
      </c>
      <c r="S27" s="456"/>
      <c r="T27" s="456"/>
      <c r="U27" s="456"/>
      <c r="V27" s="456"/>
      <c r="W27" s="456"/>
      <c r="X27" s="456"/>
      <c r="Y27" s="456"/>
      <c r="Z27" s="456"/>
      <c r="AA27" s="456"/>
      <c r="AB27" s="456"/>
      <c r="AC27" s="880"/>
      <c r="AD27" s="880"/>
      <c r="AE27" s="880"/>
      <c r="AF27" s="880"/>
      <c r="AG27" s="880"/>
      <c r="AH27" s="880"/>
      <c r="AI27" s="880"/>
      <c r="AJ27" s="880"/>
      <c r="AK27" s="880"/>
      <c r="AL27" s="880"/>
      <c r="AM27" s="880"/>
      <c r="AN27" s="880"/>
      <c r="AO27" s="880"/>
      <c r="AP27" s="880"/>
      <c r="AQ27" s="880"/>
      <c r="AR27" s="880"/>
      <c r="AS27" s="880"/>
      <c r="AT27" s="880"/>
      <c r="AU27" s="880"/>
      <c r="AV27" s="880"/>
      <c r="AW27" s="880"/>
      <c r="AX27" s="880"/>
      <c r="AY27" s="880"/>
      <c r="AZ27" s="376"/>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04"/>
      <c r="BR27" s="42" t="s">
        <v>142</v>
      </c>
      <c r="BS27" s="456"/>
      <c r="BT27" s="456"/>
      <c r="BU27" s="456"/>
      <c r="BV27" s="456"/>
      <c r="BW27" s="456"/>
      <c r="BX27" s="456"/>
      <c r="BY27" s="45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531"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0" t="s">
        <v>238</v>
      </c>
      <c r="S28" s="634" t="s">
        <v>159</v>
      </c>
      <c r="T28" s="634" t="s">
        <v>160</v>
      </c>
      <c r="U28" s="634" t="s">
        <v>161</v>
      </c>
      <c r="V28" s="634" t="s">
        <v>353</v>
      </c>
      <c r="W28" s="634" t="s">
        <v>354</v>
      </c>
      <c r="X28" s="634" t="s">
        <v>164</v>
      </c>
      <c r="Y28" s="634" t="s">
        <v>165</v>
      </c>
      <c r="Z28" s="634" t="s">
        <v>166</v>
      </c>
      <c r="AA28" s="634" t="s">
        <v>167</v>
      </c>
      <c r="AB28" s="635" t="s">
        <v>168</v>
      </c>
      <c r="AC28" s="880"/>
      <c r="AD28" s="880"/>
      <c r="AE28" s="880"/>
      <c r="AF28" s="880"/>
      <c r="AG28" s="880"/>
      <c r="AH28" s="880"/>
      <c r="AI28" s="880"/>
      <c r="AJ28" s="880"/>
      <c r="AK28" s="880"/>
      <c r="AL28" s="880"/>
      <c r="AM28" s="880"/>
      <c r="AN28" s="880"/>
      <c r="AO28" s="880"/>
      <c r="AP28" s="880"/>
      <c r="AQ28" s="880"/>
      <c r="AR28" s="880"/>
      <c r="AS28" s="880"/>
      <c r="AT28" s="880"/>
      <c r="AU28" s="880"/>
      <c r="AV28" s="880"/>
      <c r="AW28" s="880"/>
      <c r="AX28" s="880"/>
      <c r="AY28" s="880"/>
      <c r="AZ28" s="376"/>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238</v>
      </c>
      <c r="BS28" s="598" t="s">
        <v>159</v>
      </c>
      <c r="BT28" s="598" t="s">
        <v>160</v>
      </c>
      <c r="BU28" s="598" t="s">
        <v>161</v>
      </c>
      <c r="BV28" s="598" t="s">
        <v>353</v>
      </c>
      <c r="BW28" s="598" t="s">
        <v>354</v>
      </c>
      <c r="BX28" s="598" t="s">
        <v>164</v>
      </c>
      <c r="BY28" s="599" t="s">
        <v>165</v>
      </c>
      <c r="BZ28" s="599" t="s">
        <v>166</v>
      </c>
      <c r="CA28" s="599" t="s">
        <v>167</v>
      </c>
      <c r="CB28" s="599" t="s">
        <v>168</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531" customFormat="true" ht="15" customHeight="true" x14ac:dyDescent="0.2">
      <c r="A29" s="1086" t="s">
        <v>57</v>
      </c>
      <c r="B29" s="407" t="s">
        <v>49</v>
      </c>
      <c r="C29" s="156">
        <v>12.171561328918589</v>
      </c>
      <c r="D29" s="155">
        <v>9.7218188370825107</v>
      </c>
      <c r="E29" s="155">
        <v>18.386846817658505</v>
      </c>
      <c r="F29" s="155">
        <v>42.022238006889111</v>
      </c>
      <c r="G29" s="154">
        <v>83.679929326995222</v>
      </c>
      <c r="H29" s="153">
        <v>32.560593220915436</v>
      </c>
      <c r="I29" s="155">
        <v>61.713595054217706</v>
      </c>
      <c r="J29" s="155">
        <v>81.605736452246674</v>
      </c>
      <c r="K29" s="155">
        <v>89.764325497279884</v>
      </c>
      <c r="L29" s="152">
        <v>92.751150486077051</v>
      </c>
      <c r="M29" s="156">
        <v>9.843120138705693</v>
      </c>
      <c r="N29" s="155">
        <v>9.1911562844763601</v>
      </c>
      <c r="O29" s="155">
        <v>9.0941464137463228</v>
      </c>
      <c r="P29" s="155">
        <v>16.922758897853729</v>
      </c>
      <c r="Q29" s="154">
        <v>32.134039172397799</v>
      </c>
      <c r="R29" s="153">
        <v>18.752545051685221</v>
      </c>
      <c r="S29" s="155">
        <v>46.423327566476026</v>
      </c>
      <c r="T29" s="155">
        <v>27.775692455604055</v>
      </c>
      <c r="U29" s="155">
        <v>47.781821706744381</v>
      </c>
      <c r="V29" s="155">
        <v>95.351952339343867</v>
      </c>
      <c r="W29" s="155">
        <v>75.318624474924405</v>
      </c>
      <c r="X29" s="155">
        <v>35.327665079317704</v>
      </c>
      <c r="Y29" s="155">
        <v>16.163068383667884</v>
      </c>
      <c r="Z29" s="155">
        <v>43.514792122804188</v>
      </c>
      <c r="AA29" s="155">
        <v>19.579674407423216</v>
      </c>
      <c r="AB29" s="152">
        <v>7.1859391254711813</v>
      </c>
      <c r="AC29" s="880"/>
      <c r="AD29" s="880"/>
      <c r="AE29" s="880"/>
      <c r="AF29" s="880"/>
      <c r="AG29" s="880"/>
      <c r="AH29" s="880"/>
      <c r="AI29" s="880"/>
      <c r="AJ29" s="880"/>
      <c r="AK29" s="880"/>
      <c r="AL29" s="880"/>
      <c r="AM29" s="880"/>
      <c r="AN29" s="880"/>
      <c r="AO29" s="880"/>
      <c r="AP29" s="880"/>
      <c r="AQ29" s="880"/>
      <c r="AR29" s="880"/>
      <c r="AS29" s="880"/>
      <c r="AT29" s="880"/>
      <c r="AU29" s="880"/>
      <c r="AV29" s="880"/>
      <c r="AW29" s="880"/>
      <c r="AX29" s="880"/>
      <c r="AY29" s="880"/>
      <c r="AZ29" s="376"/>
      <c r="BA29" s="1114" t="s">
        <v>57</v>
      </c>
      <c r="BB29" s="624" t="s">
        <v>49</v>
      </c>
      <c r="BC29" s="87" t="s">
        <v>35</v>
      </c>
      <c r="BD29" s="83" t="s">
        <v>35</v>
      </c>
      <c r="BE29" s="83" t="s">
        <v>35</v>
      </c>
      <c r="BF29" s="83" t="s">
        <v>35</v>
      </c>
      <c r="BG29" s="78" t="s">
        <v>35</v>
      </c>
      <c r="BH29" s="87" t="s">
        <v>35</v>
      </c>
      <c r="BI29" s="83" t="s">
        <v>35</v>
      </c>
      <c r="BJ29" s="83" t="s">
        <v>35</v>
      </c>
      <c r="BK29" s="83" t="s">
        <v>35</v>
      </c>
      <c r="BL29" s="78" t="s">
        <v>35</v>
      </c>
      <c r="BM29" s="87" t="s">
        <v>35</v>
      </c>
      <c r="BN29" s="83" t="s">
        <v>35</v>
      </c>
      <c r="BO29" s="83" t="s">
        <v>35</v>
      </c>
      <c r="BP29" s="83" t="s">
        <v>35</v>
      </c>
      <c r="BQ29" s="78" t="s">
        <v>35</v>
      </c>
      <c r="BR29" s="87" t="s">
        <v>35</v>
      </c>
      <c r="BS29" s="83" t="s">
        <v>35</v>
      </c>
      <c r="BT29" s="83" t="s">
        <v>35</v>
      </c>
      <c r="BU29" s="83" t="s">
        <v>35</v>
      </c>
      <c r="BV29" s="83" t="s">
        <v>35</v>
      </c>
      <c r="BW29" s="83" t="s">
        <v>35</v>
      </c>
      <c r="BX29" s="83" t="s">
        <v>35</v>
      </c>
      <c r="BY29" s="71" t="s">
        <v>35</v>
      </c>
      <c r="BZ29" s="71" t="s">
        <v>35</v>
      </c>
      <c r="CA29" s="71" t="s">
        <v>35</v>
      </c>
      <c r="CB29" s="71" t="s">
        <v>35</v>
      </c>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531" customFormat="true" ht="15" customHeight="true" x14ac:dyDescent="0.2">
      <c r="A30" s="1087"/>
      <c r="B30" s="408" t="s">
        <v>48</v>
      </c>
      <c r="C30" s="151">
        <v>87.828438671081315</v>
      </c>
      <c r="D30" s="150">
        <v>90.278181162917377</v>
      </c>
      <c r="E30" s="150">
        <v>81.61315318234125</v>
      </c>
      <c r="F30" s="150">
        <v>57.977761993110953</v>
      </c>
      <c r="G30" s="149">
        <v>16.320070673004878</v>
      </c>
      <c r="H30" s="148">
        <v>67.439406779084649</v>
      </c>
      <c r="I30" s="150">
        <v>38.286404945782138</v>
      </c>
      <c r="J30" s="150">
        <v>18.394263547753241</v>
      </c>
      <c r="K30" s="150">
        <v>10.235674502720046</v>
      </c>
      <c r="L30" s="147">
        <v>7.248849513922961</v>
      </c>
      <c r="M30" s="151">
        <v>90.1568798612943</v>
      </c>
      <c r="N30" s="150">
        <v>90.808843715523551</v>
      </c>
      <c r="O30" s="150">
        <v>90.905853586253812</v>
      </c>
      <c r="P30" s="150">
        <v>83.077241102146274</v>
      </c>
      <c r="Q30" s="149">
        <v>67.865960827602436</v>
      </c>
      <c r="R30" s="148">
        <v>81.247454948314896</v>
      </c>
      <c r="S30" s="150">
        <v>53.576672433524088</v>
      </c>
      <c r="T30" s="150">
        <v>72.224307544395899</v>
      </c>
      <c r="U30" s="150">
        <v>52.218178293255676</v>
      </c>
      <c r="V30" s="150">
        <v>4.6480476606560597</v>
      </c>
      <c r="W30" s="150">
        <v>24.681375525075552</v>
      </c>
      <c r="X30" s="150">
        <v>64.672334920682232</v>
      </c>
      <c r="Y30" s="150">
        <v>83.836931616332095</v>
      </c>
      <c r="Z30" s="150">
        <v>56.485207877195833</v>
      </c>
      <c r="AA30" s="150">
        <v>80.420325592576802</v>
      </c>
      <c r="AB30" s="147">
        <v>92.81406087452882</v>
      </c>
      <c r="AC30" s="880"/>
      <c r="AD30" s="880"/>
      <c r="AE30" s="880"/>
      <c r="AF30" s="880"/>
      <c r="AG30" s="880"/>
      <c r="AH30" s="880"/>
      <c r="AI30" s="880"/>
      <c r="AJ30" s="880"/>
      <c r="AK30" s="880"/>
      <c r="AL30" s="880"/>
      <c r="AM30" s="880"/>
      <c r="AN30" s="880"/>
      <c r="AO30" s="880"/>
      <c r="AP30" s="880"/>
      <c r="AQ30" s="880"/>
      <c r="AR30" s="880"/>
      <c r="AS30" s="880"/>
      <c r="AT30" s="880"/>
      <c r="AU30" s="880"/>
      <c r="AV30" s="880"/>
      <c r="AW30" s="880"/>
      <c r="AX30" s="880"/>
      <c r="AY30" s="880"/>
      <c r="AZ30" s="376"/>
      <c r="BA30" s="1115"/>
      <c r="BB30" s="622" t="s">
        <v>48</v>
      </c>
      <c r="BC30" s="86" t="s">
        <v>35</v>
      </c>
      <c r="BD30" s="82" t="s">
        <v>35</v>
      </c>
      <c r="BE30" s="82" t="s">
        <v>35</v>
      </c>
      <c r="BF30" s="82" t="s">
        <v>35</v>
      </c>
      <c r="BG30" s="77" t="s">
        <v>35</v>
      </c>
      <c r="BH30" s="86" t="s">
        <v>35</v>
      </c>
      <c r="BI30" s="82" t="s">
        <v>35</v>
      </c>
      <c r="BJ30" s="82" t="s">
        <v>35</v>
      </c>
      <c r="BK30" s="82" t="s">
        <v>35</v>
      </c>
      <c r="BL30" s="77" t="s">
        <v>35</v>
      </c>
      <c r="BM30" s="86" t="s">
        <v>35</v>
      </c>
      <c r="BN30" s="82" t="s">
        <v>35</v>
      </c>
      <c r="BO30" s="82" t="s">
        <v>35</v>
      </c>
      <c r="BP30" s="82" t="s">
        <v>35</v>
      </c>
      <c r="BQ30" s="77" t="s">
        <v>35</v>
      </c>
      <c r="BR30" s="86" t="s">
        <v>35</v>
      </c>
      <c r="BS30" s="82" t="s">
        <v>35</v>
      </c>
      <c r="BT30" s="82" t="s">
        <v>35</v>
      </c>
      <c r="BU30" s="82" t="s">
        <v>35</v>
      </c>
      <c r="BV30" s="82" t="s">
        <v>35</v>
      </c>
      <c r="BW30" s="82" t="s">
        <v>35</v>
      </c>
      <c r="BX30" s="82" t="s">
        <v>35</v>
      </c>
      <c r="BY30" s="70" t="s">
        <v>35</v>
      </c>
      <c r="BZ30" s="70" t="s">
        <v>35</v>
      </c>
      <c r="CA30" s="70" t="s">
        <v>35</v>
      </c>
      <c r="CB30" s="70" t="s">
        <v>35</v>
      </c>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338" customFormat="true" ht="15" customHeight="true" x14ac:dyDescent="0.2">
      <c r="A31" s="1087" t="s">
        <v>104</v>
      </c>
      <c r="B31" s="408" t="s">
        <v>49</v>
      </c>
      <c r="C31" s="151">
        <v>3.0226481964143227E-2</v>
      </c>
      <c r="D31" s="150">
        <v>0</v>
      </c>
      <c r="E31" s="150">
        <v>0.30157997308955437</v>
      </c>
      <c r="F31" s="150">
        <v>5.4662765784591363</v>
      </c>
      <c r="G31" s="149">
        <v>55.325234371469648</v>
      </c>
      <c r="H31" s="148">
        <v>0.67936752838520797</v>
      </c>
      <c r="I31" s="150">
        <v>6.9542383558036187</v>
      </c>
      <c r="J31" s="150">
        <v>30.993339876599951</v>
      </c>
      <c r="K31" s="150">
        <v>61.192906651787112</v>
      </c>
      <c r="L31" s="147">
        <v>80.188492101953116</v>
      </c>
      <c r="M31" s="151">
        <v>0</v>
      </c>
      <c r="N31" s="150">
        <v>0</v>
      </c>
      <c r="O31" s="150">
        <v>6.7396193038823715E-2</v>
      </c>
      <c r="P31" s="150">
        <v>5.659479440744377E-2</v>
      </c>
      <c r="Q31" s="149">
        <v>6.1551214902372555</v>
      </c>
      <c r="R31" s="148">
        <v>3.8340810716286935</v>
      </c>
      <c r="S31" s="150">
        <v>17.795432366763343</v>
      </c>
      <c r="T31" s="150">
        <v>12.880420425603903</v>
      </c>
      <c r="U31" s="150">
        <v>5.9717401972682449</v>
      </c>
      <c r="V31" s="150">
        <v>68.56804547069153</v>
      </c>
      <c r="W31" s="150">
        <v>47.132727982580839</v>
      </c>
      <c r="X31" s="150">
        <v>5.2791709745113229</v>
      </c>
      <c r="Y31" s="150">
        <v>2.9004576481127287</v>
      </c>
      <c r="Z31" s="150">
        <v>11.557032602970983</v>
      </c>
      <c r="AA31" s="150">
        <v>4.6931051514710651</v>
      </c>
      <c r="AB31" s="147">
        <v>1.9533964312759537</v>
      </c>
      <c r="AC31" s="880"/>
      <c r="AD31" s="880"/>
      <c r="AE31" s="880"/>
      <c r="AF31" s="880"/>
      <c r="AG31" s="880"/>
      <c r="AH31" s="880"/>
      <c r="AI31" s="880"/>
      <c r="AJ31" s="880"/>
      <c r="AK31" s="880"/>
      <c r="AL31" s="880"/>
      <c r="AM31" s="880"/>
      <c r="AN31" s="880"/>
      <c r="AO31" s="880"/>
      <c r="AP31" s="880"/>
      <c r="AQ31" s="880"/>
      <c r="AR31" s="880"/>
      <c r="AS31" s="880"/>
      <c r="AT31" s="880"/>
      <c r="AU31" s="880"/>
      <c r="AV31" s="880"/>
      <c r="AW31" s="880"/>
      <c r="AX31" s="880"/>
      <c r="AY31" s="880"/>
      <c r="AZ31" s="376"/>
      <c r="BA31" s="1115" t="s">
        <v>104</v>
      </c>
      <c r="BB31" s="622" t="s">
        <v>49</v>
      </c>
      <c r="BC31" s="86" t="s">
        <v>35</v>
      </c>
      <c r="BD31" s="82" t="s">
        <v>35</v>
      </c>
      <c r="BE31" s="82" t="s">
        <v>35</v>
      </c>
      <c r="BF31" s="82" t="s">
        <v>35</v>
      </c>
      <c r="BG31" s="77" t="s">
        <v>35</v>
      </c>
      <c r="BH31" s="86" t="s">
        <v>35</v>
      </c>
      <c r="BI31" s="82" t="s">
        <v>35</v>
      </c>
      <c r="BJ31" s="82" t="s">
        <v>35</v>
      </c>
      <c r="BK31" s="82" t="s">
        <v>35</v>
      </c>
      <c r="BL31" s="77" t="s">
        <v>35</v>
      </c>
      <c r="BM31" s="86" t="s">
        <v>35</v>
      </c>
      <c r="BN31" s="82" t="s">
        <v>35</v>
      </c>
      <c r="BO31" s="82" t="s">
        <v>35</v>
      </c>
      <c r="BP31" s="82" t="s">
        <v>35</v>
      </c>
      <c r="BQ31" s="77" t="s">
        <v>35</v>
      </c>
      <c r="BR31" s="86" t="s">
        <v>35</v>
      </c>
      <c r="BS31" s="82" t="s">
        <v>35</v>
      </c>
      <c r="BT31" s="82" t="s">
        <v>35</v>
      </c>
      <c r="BU31" s="82" t="s">
        <v>35</v>
      </c>
      <c r="BV31" s="82" t="s">
        <v>35</v>
      </c>
      <c r="BW31" s="82" t="s">
        <v>35</v>
      </c>
      <c r="BX31" s="82" t="s">
        <v>35</v>
      </c>
      <c r="BY31" s="70" t="s">
        <v>35</v>
      </c>
      <c r="BZ31" s="70" t="s">
        <v>35</v>
      </c>
      <c r="CA31" s="70" t="s">
        <v>35</v>
      </c>
      <c r="CB31" s="70" t="s">
        <v>35</v>
      </c>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338" customFormat="true" ht="15" customHeight="true" x14ac:dyDescent="0.2">
      <c r="A32" s="1087"/>
      <c r="B32" s="408" t="s">
        <v>48</v>
      </c>
      <c r="C32" s="151">
        <v>99.969773518035851</v>
      </c>
      <c r="D32" s="150">
        <v>100</v>
      </c>
      <c r="E32" s="150">
        <v>99.698420026910455</v>
      </c>
      <c r="F32" s="150">
        <v>94.533723421540898</v>
      </c>
      <c r="G32" s="149">
        <v>44.674765628530608</v>
      </c>
      <c r="H32" s="148">
        <v>99.320632471614815</v>
      </c>
      <c r="I32" s="150">
        <v>93.045761644196361</v>
      </c>
      <c r="J32" s="150">
        <v>69.006660123399968</v>
      </c>
      <c r="K32" s="150">
        <v>38.80709334821276</v>
      </c>
      <c r="L32" s="147">
        <v>19.81150789804687</v>
      </c>
      <c r="M32" s="151">
        <v>100</v>
      </c>
      <c r="N32" s="150">
        <v>100</v>
      </c>
      <c r="O32" s="150">
        <v>99.932603806961168</v>
      </c>
      <c r="P32" s="150">
        <v>99.943405205592541</v>
      </c>
      <c r="Q32" s="149">
        <v>93.844878509762694</v>
      </c>
      <c r="R32" s="148">
        <v>96.165918928371397</v>
      </c>
      <c r="S32" s="150">
        <v>82.204567633236735</v>
      </c>
      <c r="T32" s="150">
        <v>87.119579574396184</v>
      </c>
      <c r="U32" s="150">
        <v>94.028259802731753</v>
      </c>
      <c r="V32" s="150">
        <v>31.431954529308502</v>
      </c>
      <c r="W32" s="150">
        <v>52.867272017418976</v>
      </c>
      <c r="X32" s="150">
        <v>94.720829025488612</v>
      </c>
      <c r="Y32" s="150">
        <v>97.099542351887251</v>
      </c>
      <c r="Z32" s="150">
        <v>88.442967397028909</v>
      </c>
      <c r="AA32" s="150">
        <v>95.306894848528955</v>
      </c>
      <c r="AB32" s="147">
        <v>98.046603568724095</v>
      </c>
      <c r="AC32" s="880"/>
      <c r="AD32" s="880"/>
      <c r="AE32" s="880"/>
      <c r="AF32" s="880"/>
      <c r="AG32" s="880"/>
      <c r="AH32" s="880"/>
      <c r="AI32" s="880"/>
      <c r="AJ32" s="880"/>
      <c r="AK32" s="880"/>
      <c r="AL32" s="880"/>
      <c r="AM32" s="880"/>
      <c r="AN32" s="880"/>
      <c r="AO32" s="880"/>
      <c r="AP32" s="880"/>
      <c r="AQ32" s="880"/>
      <c r="AR32" s="880"/>
      <c r="AS32" s="880"/>
      <c r="AT32" s="880"/>
      <c r="AU32" s="880"/>
      <c r="AV32" s="880"/>
      <c r="AW32" s="880"/>
      <c r="AX32" s="880"/>
      <c r="AY32" s="880"/>
      <c r="AZ32" s="376"/>
      <c r="BA32" s="1115"/>
      <c r="BB32" s="622" t="s">
        <v>48</v>
      </c>
      <c r="BC32" s="86" t="s">
        <v>35</v>
      </c>
      <c r="BD32" s="82" t="s">
        <v>35</v>
      </c>
      <c r="BE32" s="82" t="s">
        <v>35</v>
      </c>
      <c r="BF32" s="82" t="s">
        <v>35</v>
      </c>
      <c r="BG32" s="77" t="s">
        <v>35</v>
      </c>
      <c r="BH32" s="86" t="s">
        <v>35</v>
      </c>
      <c r="BI32" s="82" t="s">
        <v>35</v>
      </c>
      <c r="BJ32" s="82" t="s">
        <v>35</v>
      </c>
      <c r="BK32" s="82" t="s">
        <v>35</v>
      </c>
      <c r="BL32" s="77" t="s">
        <v>35</v>
      </c>
      <c r="BM32" s="86" t="s">
        <v>35</v>
      </c>
      <c r="BN32" s="82" t="s">
        <v>35</v>
      </c>
      <c r="BO32" s="82" t="s">
        <v>35</v>
      </c>
      <c r="BP32" s="82" t="s">
        <v>35</v>
      </c>
      <c r="BQ32" s="77" t="s">
        <v>35</v>
      </c>
      <c r="BR32" s="86" t="s">
        <v>35</v>
      </c>
      <c r="BS32" s="82" t="s">
        <v>35</v>
      </c>
      <c r="BT32" s="82" t="s">
        <v>35</v>
      </c>
      <c r="BU32" s="82" t="s">
        <v>35</v>
      </c>
      <c r="BV32" s="82" t="s">
        <v>35</v>
      </c>
      <c r="BW32" s="82" t="s">
        <v>35</v>
      </c>
      <c r="BX32" s="82" t="s">
        <v>35</v>
      </c>
      <c r="BY32" s="70" t="s">
        <v>35</v>
      </c>
      <c r="BZ32" s="70" t="s">
        <v>35</v>
      </c>
      <c r="CA32" s="70" t="s">
        <v>35</v>
      </c>
      <c r="CB32" s="70" t="s">
        <v>35</v>
      </c>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338" customFormat="true" ht="15" customHeight="true" x14ac:dyDescent="0.2">
      <c r="A33" s="1087" t="s">
        <v>105</v>
      </c>
      <c r="B33" s="408" t="s">
        <v>49</v>
      </c>
      <c r="C33" s="102" t="s">
        <v>35</v>
      </c>
      <c r="D33" s="99" t="s">
        <v>35</v>
      </c>
      <c r="E33" s="99" t="s">
        <v>35</v>
      </c>
      <c r="F33" s="99" t="s">
        <v>35</v>
      </c>
      <c r="G33" s="96" t="s">
        <v>35</v>
      </c>
      <c r="H33" s="93" t="s">
        <v>35</v>
      </c>
      <c r="I33" s="99" t="s">
        <v>35</v>
      </c>
      <c r="J33" s="99" t="s">
        <v>35</v>
      </c>
      <c r="K33" s="99" t="s">
        <v>35</v>
      </c>
      <c r="L33" s="90" t="s">
        <v>35</v>
      </c>
      <c r="M33" s="102" t="s">
        <v>35</v>
      </c>
      <c r="N33" s="99" t="s">
        <v>35</v>
      </c>
      <c r="O33" s="99" t="s">
        <v>35</v>
      </c>
      <c r="P33" s="99" t="s">
        <v>35</v>
      </c>
      <c r="Q33" s="96" t="s">
        <v>35</v>
      </c>
      <c r="R33" s="93" t="s">
        <v>35</v>
      </c>
      <c r="S33" s="99" t="s">
        <v>35</v>
      </c>
      <c r="T33" s="99" t="s">
        <v>35</v>
      </c>
      <c r="U33" s="99" t="s">
        <v>35</v>
      </c>
      <c r="V33" s="99" t="s">
        <v>35</v>
      </c>
      <c r="W33" s="99" t="s">
        <v>35</v>
      </c>
      <c r="X33" s="99" t="s">
        <v>35</v>
      </c>
      <c r="Y33" s="99" t="s">
        <v>35</v>
      </c>
      <c r="Z33" s="99" t="s">
        <v>35</v>
      </c>
      <c r="AA33" s="99" t="s">
        <v>35</v>
      </c>
      <c r="AB33" s="90" t="s">
        <v>35</v>
      </c>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75"/>
      <c r="BA33" s="1115" t="s">
        <v>105</v>
      </c>
      <c r="BB33" s="622" t="s">
        <v>49</v>
      </c>
      <c r="BC33" s="86" t="s">
        <v>35</v>
      </c>
      <c r="BD33" s="82" t="s">
        <v>35</v>
      </c>
      <c r="BE33" s="82" t="s">
        <v>35</v>
      </c>
      <c r="BF33" s="82" t="s">
        <v>35</v>
      </c>
      <c r="BG33" s="77" t="s">
        <v>35</v>
      </c>
      <c r="BH33" s="86" t="s">
        <v>35</v>
      </c>
      <c r="BI33" s="82" t="s">
        <v>35</v>
      </c>
      <c r="BJ33" s="82" t="s">
        <v>35</v>
      </c>
      <c r="BK33" s="82" t="s">
        <v>35</v>
      </c>
      <c r="BL33" s="77" t="s">
        <v>35</v>
      </c>
      <c r="BM33" s="86" t="s">
        <v>35</v>
      </c>
      <c r="BN33" s="82" t="s">
        <v>35</v>
      </c>
      <c r="BO33" s="82" t="s">
        <v>35</v>
      </c>
      <c r="BP33" s="82" t="s">
        <v>35</v>
      </c>
      <c r="BQ33" s="77" t="s">
        <v>35</v>
      </c>
      <c r="BR33" s="86" t="s">
        <v>35</v>
      </c>
      <c r="BS33" s="82" t="s">
        <v>35</v>
      </c>
      <c r="BT33" s="82" t="s">
        <v>35</v>
      </c>
      <c r="BU33" s="82" t="s">
        <v>35</v>
      </c>
      <c r="BV33" s="82" t="s">
        <v>35</v>
      </c>
      <c r="BW33" s="82" t="s">
        <v>35</v>
      </c>
      <c r="BX33" s="82" t="s">
        <v>35</v>
      </c>
      <c r="BY33" s="70" t="s">
        <v>35</v>
      </c>
      <c r="BZ33" s="70" t="s">
        <v>35</v>
      </c>
      <c r="CA33" s="70" t="s">
        <v>35</v>
      </c>
      <c r="CB33" s="70" t="s">
        <v>35</v>
      </c>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338" customFormat="true" ht="15" customHeight="true" x14ac:dyDescent="0.2">
      <c r="A34" s="1087"/>
      <c r="B34" s="408" t="s">
        <v>48</v>
      </c>
      <c r="C34" s="102" t="s">
        <v>35</v>
      </c>
      <c r="D34" s="99" t="s">
        <v>35</v>
      </c>
      <c r="E34" s="99" t="s">
        <v>35</v>
      </c>
      <c r="F34" s="99" t="s">
        <v>35</v>
      </c>
      <c r="G34" s="96" t="s">
        <v>35</v>
      </c>
      <c r="H34" s="93" t="s">
        <v>35</v>
      </c>
      <c r="I34" s="99" t="s">
        <v>35</v>
      </c>
      <c r="J34" s="99" t="s">
        <v>35</v>
      </c>
      <c r="K34" s="99" t="s">
        <v>35</v>
      </c>
      <c r="L34" s="90" t="s">
        <v>35</v>
      </c>
      <c r="M34" s="102" t="s">
        <v>35</v>
      </c>
      <c r="N34" s="99" t="s">
        <v>35</v>
      </c>
      <c r="O34" s="99" t="s">
        <v>35</v>
      </c>
      <c r="P34" s="99" t="s">
        <v>35</v>
      </c>
      <c r="Q34" s="96" t="s">
        <v>35</v>
      </c>
      <c r="R34" s="93" t="s">
        <v>35</v>
      </c>
      <c r="S34" s="99" t="s">
        <v>35</v>
      </c>
      <c r="T34" s="99" t="s">
        <v>35</v>
      </c>
      <c r="U34" s="99" t="s">
        <v>35</v>
      </c>
      <c r="V34" s="99" t="s">
        <v>35</v>
      </c>
      <c r="W34" s="99" t="s">
        <v>35</v>
      </c>
      <c r="X34" s="99" t="s">
        <v>35</v>
      </c>
      <c r="Y34" s="99" t="s">
        <v>35</v>
      </c>
      <c r="Z34" s="99" t="s">
        <v>35</v>
      </c>
      <c r="AA34" s="99" t="s">
        <v>35</v>
      </c>
      <c r="AB34" s="90" t="s">
        <v>35</v>
      </c>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75"/>
      <c r="BA34" s="1115"/>
      <c r="BB34" s="622" t="s">
        <v>48</v>
      </c>
      <c r="BC34" s="86" t="s">
        <v>35</v>
      </c>
      <c r="BD34" s="82" t="s">
        <v>35</v>
      </c>
      <c r="BE34" s="82" t="s">
        <v>35</v>
      </c>
      <c r="BF34" s="82" t="s">
        <v>35</v>
      </c>
      <c r="BG34" s="77" t="s">
        <v>35</v>
      </c>
      <c r="BH34" s="86" t="s">
        <v>35</v>
      </c>
      <c r="BI34" s="82" t="s">
        <v>35</v>
      </c>
      <c r="BJ34" s="82" t="s">
        <v>35</v>
      </c>
      <c r="BK34" s="82" t="s">
        <v>35</v>
      </c>
      <c r="BL34" s="77" t="s">
        <v>35</v>
      </c>
      <c r="BM34" s="86" t="s">
        <v>35</v>
      </c>
      <c r="BN34" s="82" t="s">
        <v>35</v>
      </c>
      <c r="BO34" s="82" t="s">
        <v>35</v>
      </c>
      <c r="BP34" s="82" t="s">
        <v>35</v>
      </c>
      <c r="BQ34" s="77" t="s">
        <v>35</v>
      </c>
      <c r="BR34" s="86" t="s">
        <v>35</v>
      </c>
      <c r="BS34" s="82" t="s">
        <v>35</v>
      </c>
      <c r="BT34" s="82" t="s">
        <v>35</v>
      </c>
      <c r="BU34" s="82" t="s">
        <v>35</v>
      </c>
      <c r="BV34" s="82" t="s">
        <v>35</v>
      </c>
      <c r="BW34" s="82" t="s">
        <v>35</v>
      </c>
      <c r="BX34" s="82" t="s">
        <v>35</v>
      </c>
      <c r="BY34" s="70" t="s">
        <v>35</v>
      </c>
      <c r="BZ34" s="70" t="s">
        <v>35</v>
      </c>
      <c r="CA34" s="70" t="s">
        <v>35</v>
      </c>
      <c r="CB34" s="70" t="s">
        <v>35</v>
      </c>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531" customFormat="true" ht="15" customHeight="true" x14ac:dyDescent="0.2">
      <c r="A35" s="1087" t="s">
        <v>55</v>
      </c>
      <c r="B35" s="408" t="s">
        <v>49</v>
      </c>
      <c r="C35" s="151">
        <v>2.2593061041296396</v>
      </c>
      <c r="D35" s="150">
        <v>2.5910262682877154</v>
      </c>
      <c r="E35" s="150">
        <v>5.3481294549371858</v>
      </c>
      <c r="F35" s="150">
        <v>12.085821943606669</v>
      </c>
      <c r="G35" s="149">
        <v>61.536612814418866</v>
      </c>
      <c r="H35" s="148">
        <v>5.7866540880628108</v>
      </c>
      <c r="I35" s="150">
        <v>12.900878497414952</v>
      </c>
      <c r="J35" s="150">
        <v>34.254559171746962</v>
      </c>
      <c r="K35" s="150">
        <v>67.084238509000201</v>
      </c>
      <c r="L35" s="147">
        <v>86.060806400076288</v>
      </c>
      <c r="M35" s="151">
        <v>1.7935141091986315</v>
      </c>
      <c r="N35" s="150">
        <v>1.8855626190952743</v>
      </c>
      <c r="O35" s="150">
        <v>3.1412077659992059</v>
      </c>
      <c r="P35" s="150">
        <v>5.5683017760871465</v>
      </c>
      <c r="Q35" s="149">
        <v>15.028779427860044</v>
      </c>
      <c r="R35" s="148">
        <v>9.0442721275250815</v>
      </c>
      <c r="S35" s="150">
        <v>24.305022665582047</v>
      </c>
      <c r="T35" s="150">
        <v>23.666360157478692</v>
      </c>
      <c r="U35" s="150">
        <v>12.402093934386754</v>
      </c>
      <c r="V35" s="150">
        <v>71.337118870450468</v>
      </c>
      <c r="W35" s="150">
        <v>49.958076602603612</v>
      </c>
      <c r="X35" s="150">
        <v>7.0506822391834243</v>
      </c>
      <c r="Y35" s="150">
        <v>15.941274852220232</v>
      </c>
      <c r="Z35" s="150">
        <v>15.43986794063783</v>
      </c>
      <c r="AA35" s="150">
        <v>6.7384928972512084</v>
      </c>
      <c r="AB35" s="147">
        <v>5.6183540668830103</v>
      </c>
      <c r="AC35" s="880"/>
      <c r="AD35" s="880"/>
      <c r="AE35" s="880"/>
      <c r="AF35" s="880"/>
      <c r="AG35" s="880"/>
      <c r="AH35" s="880"/>
      <c r="AI35" s="880"/>
      <c r="AJ35" s="880"/>
      <c r="AK35" s="880"/>
      <c r="AL35" s="880"/>
      <c r="AM35" s="880"/>
      <c r="AN35" s="880"/>
      <c r="AO35" s="880"/>
      <c r="AP35" s="880"/>
      <c r="AQ35" s="880"/>
      <c r="AR35" s="880"/>
      <c r="AS35" s="880"/>
      <c r="AT35" s="880"/>
      <c r="AU35" s="880"/>
      <c r="AV35" s="880"/>
      <c r="AW35" s="880"/>
      <c r="AX35" s="880"/>
      <c r="AY35" s="880"/>
      <c r="AZ35" s="376"/>
      <c r="BA35" s="1115" t="s">
        <v>55</v>
      </c>
      <c r="BB35" s="622" t="s">
        <v>49</v>
      </c>
      <c r="BC35" s="86" t="s">
        <v>35</v>
      </c>
      <c r="BD35" s="82" t="s">
        <v>35</v>
      </c>
      <c r="BE35" s="82" t="s">
        <v>35</v>
      </c>
      <c r="BF35" s="82" t="s">
        <v>35</v>
      </c>
      <c r="BG35" s="77" t="s">
        <v>35</v>
      </c>
      <c r="BH35" s="86" t="s">
        <v>35</v>
      </c>
      <c r="BI35" s="82" t="s">
        <v>35</v>
      </c>
      <c r="BJ35" s="82" t="s">
        <v>35</v>
      </c>
      <c r="BK35" s="82" t="s">
        <v>35</v>
      </c>
      <c r="BL35" s="77" t="s">
        <v>35</v>
      </c>
      <c r="BM35" s="86" t="s">
        <v>35</v>
      </c>
      <c r="BN35" s="82" t="s">
        <v>35</v>
      </c>
      <c r="BO35" s="82" t="s">
        <v>35</v>
      </c>
      <c r="BP35" s="82" t="s">
        <v>35</v>
      </c>
      <c r="BQ35" s="77" t="s">
        <v>35</v>
      </c>
      <c r="BR35" s="86" t="s">
        <v>35</v>
      </c>
      <c r="BS35" s="82" t="s">
        <v>35</v>
      </c>
      <c r="BT35" s="82" t="s">
        <v>35</v>
      </c>
      <c r="BU35" s="82" t="s">
        <v>35</v>
      </c>
      <c r="BV35" s="82" t="s">
        <v>35</v>
      </c>
      <c r="BW35" s="82" t="s">
        <v>35</v>
      </c>
      <c r="BX35" s="82" t="s">
        <v>35</v>
      </c>
      <c r="BY35" s="70" t="s">
        <v>35</v>
      </c>
      <c r="BZ35" s="70" t="s">
        <v>35</v>
      </c>
      <c r="CA35" s="70" t="s">
        <v>35</v>
      </c>
      <c r="CB35" s="70" t="s">
        <v>35</v>
      </c>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531" customFormat="true" ht="15" customHeight="true" x14ac:dyDescent="0.2">
      <c r="A36" s="1087"/>
      <c r="B36" s="408" t="s">
        <v>48</v>
      </c>
      <c r="C36" s="151">
        <v>97.740693895870422</v>
      </c>
      <c r="D36" s="150">
        <v>97.408973731712294</v>
      </c>
      <c r="E36" s="150">
        <v>94.651870545062607</v>
      </c>
      <c r="F36" s="150">
        <v>87.914178056393311</v>
      </c>
      <c r="G36" s="149">
        <v>38.463387185581283</v>
      </c>
      <c r="H36" s="148">
        <v>94.213345911937239</v>
      </c>
      <c r="I36" s="150">
        <v>87.09912150258495</v>
      </c>
      <c r="J36" s="150">
        <v>65.745440828252967</v>
      </c>
      <c r="K36" s="150">
        <v>32.915761490999692</v>
      </c>
      <c r="L36" s="147">
        <v>13.939193599923675</v>
      </c>
      <c r="M36" s="151">
        <v>98.206485890801318</v>
      </c>
      <c r="N36" s="150">
        <v>98.114437380904647</v>
      </c>
      <c r="O36" s="150">
        <v>96.858792234000845</v>
      </c>
      <c r="P36" s="150">
        <v>94.431698223912818</v>
      </c>
      <c r="Q36" s="149">
        <v>84.971220572139941</v>
      </c>
      <c r="R36" s="148">
        <v>90.955727872475052</v>
      </c>
      <c r="S36" s="150">
        <v>75.694977334418056</v>
      </c>
      <c r="T36" s="150">
        <v>76.333639842521407</v>
      </c>
      <c r="U36" s="150">
        <v>87.59790606561323</v>
      </c>
      <c r="V36" s="150">
        <v>28.662881129549543</v>
      </c>
      <c r="W36" s="150">
        <v>50.041923397396324</v>
      </c>
      <c r="X36" s="150">
        <v>92.949317760816484</v>
      </c>
      <c r="Y36" s="150">
        <v>84.058725147779739</v>
      </c>
      <c r="Z36" s="150">
        <v>84.560132059362076</v>
      </c>
      <c r="AA36" s="150">
        <v>93.26150710274878</v>
      </c>
      <c r="AB36" s="147">
        <v>94.381645933117071</v>
      </c>
      <c r="AC36" s="880"/>
      <c r="AD36" s="880"/>
      <c r="AE36" s="880"/>
      <c r="AF36" s="880"/>
      <c r="AG36" s="880"/>
      <c r="AH36" s="880"/>
      <c r="AI36" s="880"/>
      <c r="AJ36" s="880"/>
      <c r="AK36" s="880"/>
      <c r="AL36" s="880"/>
      <c r="AM36" s="880"/>
      <c r="AN36" s="880"/>
      <c r="AO36" s="880"/>
      <c r="AP36" s="880"/>
      <c r="AQ36" s="880"/>
      <c r="AR36" s="880"/>
      <c r="AS36" s="880"/>
      <c r="AT36" s="880"/>
      <c r="AU36" s="880"/>
      <c r="AV36" s="880"/>
      <c r="AW36" s="880"/>
      <c r="AX36" s="880"/>
      <c r="AY36" s="880"/>
      <c r="AZ36" s="376"/>
      <c r="BA36" s="1115"/>
      <c r="BB36" s="622" t="s">
        <v>48</v>
      </c>
      <c r="BC36" s="86" t="s">
        <v>35</v>
      </c>
      <c r="BD36" s="82" t="s">
        <v>35</v>
      </c>
      <c r="BE36" s="82" t="s">
        <v>35</v>
      </c>
      <c r="BF36" s="82" t="s">
        <v>35</v>
      </c>
      <c r="BG36" s="77" t="s">
        <v>35</v>
      </c>
      <c r="BH36" s="86" t="s">
        <v>35</v>
      </c>
      <c r="BI36" s="82" t="s">
        <v>35</v>
      </c>
      <c r="BJ36" s="82" t="s">
        <v>35</v>
      </c>
      <c r="BK36" s="82" t="s">
        <v>35</v>
      </c>
      <c r="BL36" s="77" t="s">
        <v>35</v>
      </c>
      <c r="BM36" s="86" t="s">
        <v>35</v>
      </c>
      <c r="BN36" s="82" t="s">
        <v>35</v>
      </c>
      <c r="BO36" s="82" t="s">
        <v>35</v>
      </c>
      <c r="BP36" s="82" t="s">
        <v>35</v>
      </c>
      <c r="BQ36" s="77" t="s">
        <v>35</v>
      </c>
      <c r="BR36" s="86" t="s">
        <v>35</v>
      </c>
      <c r="BS36" s="82" t="s">
        <v>35</v>
      </c>
      <c r="BT36" s="82" t="s">
        <v>35</v>
      </c>
      <c r="BU36" s="82" t="s">
        <v>35</v>
      </c>
      <c r="BV36" s="82" t="s">
        <v>35</v>
      </c>
      <c r="BW36" s="82" t="s">
        <v>35</v>
      </c>
      <c r="BX36" s="82" t="s">
        <v>35</v>
      </c>
      <c r="BY36" s="70" t="s">
        <v>35</v>
      </c>
      <c r="BZ36" s="70" t="s">
        <v>35</v>
      </c>
      <c r="CA36" s="70" t="s">
        <v>35</v>
      </c>
      <c r="CB36" s="70" t="s">
        <v>35</v>
      </c>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531" customFormat="true" ht="15" customHeight="true" x14ac:dyDescent="0.2">
      <c r="A37" s="1087" t="s">
        <v>169</v>
      </c>
      <c r="B37" s="408" t="s">
        <v>49</v>
      </c>
      <c r="C37" s="151">
        <v>0.53435150830113609</v>
      </c>
      <c r="D37" s="150">
        <v>0.77980972941045645</v>
      </c>
      <c r="E37" s="150">
        <v>2.2414681907838032</v>
      </c>
      <c r="F37" s="150">
        <v>9.6840414948521865</v>
      </c>
      <c r="G37" s="149">
        <v>60.086170064542998</v>
      </c>
      <c r="H37" s="148">
        <v>2.9331062202364095</v>
      </c>
      <c r="I37" s="150">
        <v>9.4412071639771522</v>
      </c>
      <c r="J37" s="150">
        <v>33.27710408676495</v>
      </c>
      <c r="K37" s="150">
        <v>65.724440875478336</v>
      </c>
      <c r="L37" s="147">
        <v>85.278244389824991</v>
      </c>
      <c r="M37" s="151">
        <v>0.19573048263558596</v>
      </c>
      <c r="N37" s="150">
        <v>0.61602438956761396</v>
      </c>
      <c r="O37" s="150">
        <v>0.7393671510293871</v>
      </c>
      <c r="P37" s="150">
        <v>2.4174266913642422</v>
      </c>
      <c r="Q37" s="149">
        <v>12.464261686082454</v>
      </c>
      <c r="R37" s="148">
        <v>5.4068145988009615</v>
      </c>
      <c r="S37" s="150">
        <v>22.690403698258329</v>
      </c>
      <c r="T37" s="150">
        <v>22.22945364163489</v>
      </c>
      <c r="U37" s="150">
        <v>11.316366986412438</v>
      </c>
      <c r="V37" s="150">
        <v>70.86169084051312</v>
      </c>
      <c r="W37" s="150">
        <v>49.004393160290078</v>
      </c>
      <c r="X37" s="150">
        <v>6.5715006241424065</v>
      </c>
      <c r="Y37" s="150">
        <v>6.8557260634383042</v>
      </c>
      <c r="Z37" s="150">
        <v>12.391449743509861</v>
      </c>
      <c r="AA37" s="150">
        <v>5.7539541306855488</v>
      </c>
      <c r="AB37" s="147">
        <v>3.2361517762657352</v>
      </c>
      <c r="AC37" s="880"/>
      <c r="AD37" s="880"/>
      <c r="AE37" s="880"/>
      <c r="AF37" s="880"/>
      <c r="AG37" s="880"/>
      <c r="AH37" s="880"/>
      <c r="AI37" s="880"/>
      <c r="AJ37" s="880"/>
      <c r="AK37" s="880"/>
      <c r="AL37" s="880"/>
      <c r="AM37" s="880"/>
      <c r="AN37" s="880"/>
      <c r="AO37" s="880"/>
      <c r="AP37" s="880"/>
      <c r="AQ37" s="880"/>
      <c r="AR37" s="880"/>
      <c r="AS37" s="880"/>
      <c r="AT37" s="880"/>
      <c r="AU37" s="880"/>
      <c r="AV37" s="880"/>
      <c r="AW37" s="880"/>
      <c r="AX37" s="880"/>
      <c r="AY37" s="880"/>
      <c r="AZ37" s="376"/>
      <c r="BA37" s="1115" t="s">
        <v>126</v>
      </c>
      <c r="BB37" s="622" t="s">
        <v>49</v>
      </c>
      <c r="BC37" s="86" t="s">
        <v>35</v>
      </c>
      <c r="BD37" s="82" t="s">
        <v>35</v>
      </c>
      <c r="BE37" s="82" t="s">
        <v>35</v>
      </c>
      <c r="BF37" s="82" t="s">
        <v>35</v>
      </c>
      <c r="BG37" s="77" t="s">
        <v>35</v>
      </c>
      <c r="BH37" s="86" t="s">
        <v>35</v>
      </c>
      <c r="BI37" s="82" t="s">
        <v>35</v>
      </c>
      <c r="BJ37" s="82" t="s">
        <v>35</v>
      </c>
      <c r="BK37" s="82" t="s">
        <v>35</v>
      </c>
      <c r="BL37" s="77" t="s">
        <v>35</v>
      </c>
      <c r="BM37" s="86" t="s">
        <v>35</v>
      </c>
      <c r="BN37" s="82" t="s">
        <v>35</v>
      </c>
      <c r="BO37" s="82" t="s">
        <v>35</v>
      </c>
      <c r="BP37" s="82" t="s">
        <v>35</v>
      </c>
      <c r="BQ37" s="77" t="s">
        <v>35</v>
      </c>
      <c r="BR37" s="86" t="s">
        <v>35</v>
      </c>
      <c r="BS37" s="82" t="s">
        <v>35</v>
      </c>
      <c r="BT37" s="82" t="s">
        <v>35</v>
      </c>
      <c r="BU37" s="82" t="s">
        <v>35</v>
      </c>
      <c r="BV37" s="82" t="s">
        <v>35</v>
      </c>
      <c r="BW37" s="82" t="s">
        <v>35</v>
      </c>
      <c r="BX37" s="82" t="s">
        <v>35</v>
      </c>
      <c r="BY37" s="70" t="s">
        <v>35</v>
      </c>
      <c r="BZ37" s="70" t="s">
        <v>35</v>
      </c>
      <c r="CA37" s="70" t="s">
        <v>35</v>
      </c>
      <c r="CB37" s="70" t="s">
        <v>35</v>
      </c>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531" customFormat="true" ht="15" customHeight="true" x14ac:dyDescent="0.2">
      <c r="A38" s="1087"/>
      <c r="B38" s="408" t="s">
        <v>48</v>
      </c>
      <c r="C38" s="151">
        <v>99.465648491698886</v>
      </c>
      <c r="D38" s="150">
        <v>99.220190270589541</v>
      </c>
      <c r="E38" s="150">
        <v>97.758531809216123</v>
      </c>
      <c r="F38" s="150">
        <v>90.315958505147719</v>
      </c>
      <c r="G38" s="149">
        <v>39.913829935457187</v>
      </c>
      <c r="H38" s="148">
        <v>97.066893779763632</v>
      </c>
      <c r="I38" s="150">
        <v>90.558792836022803</v>
      </c>
      <c r="J38" s="150">
        <v>66.722895913234979</v>
      </c>
      <c r="K38" s="150">
        <v>34.275559124521557</v>
      </c>
      <c r="L38" s="147">
        <v>14.72175561017497</v>
      </c>
      <c r="M38" s="151">
        <v>99.804269517364375</v>
      </c>
      <c r="N38" s="150">
        <v>99.383975610432344</v>
      </c>
      <c r="O38" s="150">
        <v>99.260632848970673</v>
      </c>
      <c r="P38" s="150">
        <v>97.582573308635716</v>
      </c>
      <c r="Q38" s="149">
        <v>87.53573831391752</v>
      </c>
      <c r="R38" s="148">
        <v>94.593185401199193</v>
      </c>
      <c r="S38" s="150">
        <v>77.309596301741806</v>
      </c>
      <c r="T38" s="150">
        <v>77.770546358365237</v>
      </c>
      <c r="U38" s="150">
        <v>88.683633013587524</v>
      </c>
      <c r="V38" s="150">
        <v>29.138309159486891</v>
      </c>
      <c r="W38" s="150">
        <v>50.995606839709829</v>
      </c>
      <c r="X38" s="150">
        <v>93.42849937585747</v>
      </c>
      <c r="Y38" s="150">
        <v>93.144273936561746</v>
      </c>
      <c r="Z38" s="150">
        <v>87.60855025649002</v>
      </c>
      <c r="AA38" s="150">
        <v>94.246045869314472</v>
      </c>
      <c r="AB38" s="147">
        <v>96.763848223734342</v>
      </c>
      <c r="AC38" s="880"/>
      <c r="AD38" s="880"/>
      <c r="AE38" s="880"/>
      <c r="AF38" s="880"/>
      <c r="AG38" s="880"/>
      <c r="AH38" s="880"/>
      <c r="AI38" s="880"/>
      <c r="AJ38" s="880"/>
      <c r="AK38" s="880"/>
      <c r="AL38" s="880"/>
      <c r="AM38" s="880"/>
      <c r="AN38" s="880"/>
      <c r="AO38" s="880"/>
      <c r="AP38" s="880"/>
      <c r="AQ38" s="880"/>
      <c r="AR38" s="880"/>
      <c r="AS38" s="880"/>
      <c r="AT38" s="880"/>
      <c r="AU38" s="880"/>
      <c r="AV38" s="880"/>
      <c r="AW38" s="880"/>
      <c r="AX38" s="880"/>
      <c r="AY38" s="880"/>
      <c r="AZ38" s="376"/>
      <c r="BA38" s="1115"/>
      <c r="BB38" s="622" t="s">
        <v>48</v>
      </c>
      <c r="BC38" s="86" t="s">
        <v>35</v>
      </c>
      <c r="BD38" s="82" t="s">
        <v>35</v>
      </c>
      <c r="BE38" s="82" t="s">
        <v>35</v>
      </c>
      <c r="BF38" s="82" t="s">
        <v>35</v>
      </c>
      <c r="BG38" s="77" t="s">
        <v>35</v>
      </c>
      <c r="BH38" s="86" t="s">
        <v>35</v>
      </c>
      <c r="BI38" s="82" t="s">
        <v>35</v>
      </c>
      <c r="BJ38" s="82" t="s">
        <v>35</v>
      </c>
      <c r="BK38" s="82" t="s">
        <v>35</v>
      </c>
      <c r="BL38" s="77" t="s">
        <v>35</v>
      </c>
      <c r="BM38" s="86" t="s">
        <v>35</v>
      </c>
      <c r="BN38" s="82" t="s">
        <v>35</v>
      </c>
      <c r="BO38" s="82" t="s">
        <v>35</v>
      </c>
      <c r="BP38" s="82" t="s">
        <v>35</v>
      </c>
      <c r="BQ38" s="77" t="s">
        <v>35</v>
      </c>
      <c r="BR38" s="86" t="s">
        <v>35</v>
      </c>
      <c r="BS38" s="82" t="s">
        <v>35</v>
      </c>
      <c r="BT38" s="82" t="s">
        <v>35</v>
      </c>
      <c r="BU38" s="82" t="s">
        <v>35</v>
      </c>
      <c r="BV38" s="82" t="s">
        <v>35</v>
      </c>
      <c r="BW38" s="82" t="s">
        <v>35</v>
      </c>
      <c r="BX38" s="82" t="s">
        <v>35</v>
      </c>
      <c r="BY38" s="70" t="s">
        <v>35</v>
      </c>
      <c r="BZ38" s="70" t="s">
        <v>35</v>
      </c>
      <c r="CA38" s="70" t="s">
        <v>35</v>
      </c>
      <c r="CB38" s="70" t="s">
        <v>35</v>
      </c>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338" customFormat="true" ht="15" customHeight="true" x14ac:dyDescent="0.2">
      <c r="A39" s="1087" t="s">
        <v>123</v>
      </c>
      <c r="B39" s="408" t="s">
        <v>49</v>
      </c>
      <c r="C39" s="102" t="s">
        <v>35</v>
      </c>
      <c r="D39" s="99" t="s">
        <v>35</v>
      </c>
      <c r="E39" s="99" t="s">
        <v>35</v>
      </c>
      <c r="F39" s="99" t="s">
        <v>35</v>
      </c>
      <c r="G39" s="96" t="s">
        <v>35</v>
      </c>
      <c r="H39" s="93" t="s">
        <v>35</v>
      </c>
      <c r="I39" s="99" t="s">
        <v>35</v>
      </c>
      <c r="J39" s="99" t="s">
        <v>35</v>
      </c>
      <c r="K39" s="99" t="s">
        <v>35</v>
      </c>
      <c r="L39" s="90" t="s">
        <v>35</v>
      </c>
      <c r="M39" s="102" t="s">
        <v>35</v>
      </c>
      <c r="N39" s="99" t="s">
        <v>35</v>
      </c>
      <c r="O39" s="99" t="s">
        <v>35</v>
      </c>
      <c r="P39" s="99" t="s">
        <v>35</v>
      </c>
      <c r="Q39" s="96" t="s">
        <v>35</v>
      </c>
      <c r="R39" s="93" t="s">
        <v>35</v>
      </c>
      <c r="S39" s="99" t="s">
        <v>35</v>
      </c>
      <c r="T39" s="99" t="s">
        <v>35</v>
      </c>
      <c r="U39" s="99" t="s">
        <v>35</v>
      </c>
      <c r="V39" s="99" t="s">
        <v>35</v>
      </c>
      <c r="W39" s="99" t="s">
        <v>35</v>
      </c>
      <c r="X39" s="99" t="s">
        <v>35</v>
      </c>
      <c r="Y39" s="99" t="s">
        <v>35</v>
      </c>
      <c r="Z39" s="99" t="s">
        <v>35</v>
      </c>
      <c r="AA39" s="99" t="s">
        <v>35</v>
      </c>
      <c r="AB39" s="90"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102" t="s">
        <v>35</v>
      </c>
      <c r="D40" s="99" t="s">
        <v>35</v>
      </c>
      <c r="E40" s="99" t="s">
        <v>35</v>
      </c>
      <c r="F40" s="99" t="s">
        <v>35</v>
      </c>
      <c r="G40" s="96" t="s">
        <v>35</v>
      </c>
      <c r="H40" s="93" t="s">
        <v>35</v>
      </c>
      <c r="I40" s="99" t="s">
        <v>35</v>
      </c>
      <c r="J40" s="99" t="s">
        <v>35</v>
      </c>
      <c r="K40" s="99" t="s">
        <v>35</v>
      </c>
      <c r="L40" s="90" t="s">
        <v>35</v>
      </c>
      <c r="M40" s="102" t="s">
        <v>35</v>
      </c>
      <c r="N40" s="99" t="s">
        <v>35</v>
      </c>
      <c r="O40" s="99" t="s">
        <v>35</v>
      </c>
      <c r="P40" s="99" t="s">
        <v>35</v>
      </c>
      <c r="Q40" s="96" t="s">
        <v>35</v>
      </c>
      <c r="R40" s="93" t="s">
        <v>35</v>
      </c>
      <c r="S40" s="99" t="s">
        <v>35</v>
      </c>
      <c r="T40" s="99" t="s">
        <v>35</v>
      </c>
      <c r="U40" s="99" t="s">
        <v>35</v>
      </c>
      <c r="V40" s="99" t="s">
        <v>35</v>
      </c>
      <c r="W40" s="99" t="s">
        <v>35</v>
      </c>
      <c r="X40" s="99" t="s">
        <v>35</v>
      </c>
      <c r="Y40" s="99" t="s">
        <v>35</v>
      </c>
      <c r="Z40" s="99" t="s">
        <v>35</v>
      </c>
      <c r="AA40" s="99" t="s">
        <v>35</v>
      </c>
      <c r="AB40" s="90"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531" customFormat="true" ht="15" customHeight="true" x14ac:dyDescent="0.2">
      <c r="A41" s="1087" t="s">
        <v>56</v>
      </c>
      <c r="B41" s="408" t="s">
        <v>49</v>
      </c>
      <c r="C41" s="151">
        <v>35.01477218035452</v>
      </c>
      <c r="D41" s="150">
        <v>35.683398177747726</v>
      </c>
      <c r="E41" s="150">
        <v>35.734027834713125</v>
      </c>
      <c r="F41" s="150">
        <v>24.462712379002177</v>
      </c>
      <c r="G41" s="149">
        <v>4.5574073561573636</v>
      </c>
      <c r="H41" s="148">
        <v>26.686246587632439</v>
      </c>
      <c r="I41" s="150">
        <v>16.595431159783651</v>
      </c>
      <c r="J41" s="150">
        <v>7.5179667024161763</v>
      </c>
      <c r="K41" s="150">
        <v>1.3434135011771871</v>
      </c>
      <c r="L41" s="147">
        <v>0.77439343801176663</v>
      </c>
      <c r="M41" s="151">
        <v>34.659798254488102</v>
      </c>
      <c r="N41" s="150">
        <v>38.0915360367582</v>
      </c>
      <c r="O41" s="150">
        <v>37.105033652627881</v>
      </c>
      <c r="P41" s="150">
        <v>36.814320536035787</v>
      </c>
      <c r="Q41" s="149">
        <v>27.015846582572745</v>
      </c>
      <c r="R41" s="148">
        <v>32.851759498607628</v>
      </c>
      <c r="S41" s="150">
        <v>29.592199160032511</v>
      </c>
      <c r="T41" s="150">
        <v>22.102024719178534</v>
      </c>
      <c r="U41" s="150">
        <v>21.690074933284762</v>
      </c>
      <c r="V41" s="150">
        <v>0.38911834804928058</v>
      </c>
      <c r="W41" s="150">
        <v>10.17860307883066</v>
      </c>
      <c r="X41" s="150">
        <v>35.09045350323737</v>
      </c>
      <c r="Y41" s="150">
        <v>29.914034641419363</v>
      </c>
      <c r="Z41" s="150">
        <v>28.857328668214883</v>
      </c>
      <c r="AA41" s="150">
        <v>30.739075048721215</v>
      </c>
      <c r="AB41" s="147">
        <v>29.906821149765072</v>
      </c>
      <c r="AC41" s="880"/>
      <c r="AD41" s="880"/>
      <c r="AE41" s="880"/>
      <c r="AF41" s="880"/>
      <c r="AG41" s="880"/>
      <c r="AH41" s="880"/>
      <c r="AI41" s="880"/>
      <c r="AJ41" s="880"/>
      <c r="AK41" s="880"/>
      <c r="AL41" s="880"/>
      <c r="AM41" s="880"/>
      <c r="AN41" s="880"/>
      <c r="AO41" s="880"/>
      <c r="AP41" s="880"/>
      <c r="AQ41" s="880"/>
      <c r="AR41" s="880"/>
      <c r="AS41" s="880"/>
      <c r="AT41" s="880"/>
      <c r="AU41" s="880"/>
      <c r="AV41" s="880"/>
      <c r="AW41" s="880"/>
      <c r="AX41" s="880"/>
      <c r="AY41" s="880"/>
      <c r="AZ41" s="376"/>
      <c r="BA41" s="1115" t="s">
        <v>56</v>
      </c>
      <c r="BB41" s="622" t="s">
        <v>49</v>
      </c>
      <c r="BC41" s="86" t="s">
        <v>35</v>
      </c>
      <c r="BD41" s="82" t="s">
        <v>35</v>
      </c>
      <c r="BE41" s="82" t="s">
        <v>35</v>
      </c>
      <c r="BF41" s="82" t="s">
        <v>35</v>
      </c>
      <c r="BG41" s="77" t="s">
        <v>35</v>
      </c>
      <c r="BH41" s="86" t="s">
        <v>35</v>
      </c>
      <c r="BI41" s="82" t="s">
        <v>35</v>
      </c>
      <c r="BJ41" s="82" t="s">
        <v>35</v>
      </c>
      <c r="BK41" s="82" t="s">
        <v>35</v>
      </c>
      <c r="BL41" s="77" t="s">
        <v>35</v>
      </c>
      <c r="BM41" s="86" t="s">
        <v>35</v>
      </c>
      <c r="BN41" s="82" t="s">
        <v>35</v>
      </c>
      <c r="BO41" s="82" t="s">
        <v>35</v>
      </c>
      <c r="BP41" s="82" t="s">
        <v>35</v>
      </c>
      <c r="BQ41" s="77" t="s">
        <v>35</v>
      </c>
      <c r="BR41" s="86" t="s">
        <v>35</v>
      </c>
      <c r="BS41" s="82" t="s">
        <v>35</v>
      </c>
      <c r="BT41" s="82" t="s">
        <v>35</v>
      </c>
      <c r="BU41" s="82" t="s">
        <v>35</v>
      </c>
      <c r="BV41" s="82" t="s">
        <v>35</v>
      </c>
      <c r="BW41" s="82" t="s">
        <v>35</v>
      </c>
      <c r="BX41" s="82" t="s">
        <v>35</v>
      </c>
      <c r="BY41" s="70" t="s">
        <v>35</v>
      </c>
      <c r="BZ41" s="70" t="s">
        <v>35</v>
      </c>
      <c r="CA41" s="70" t="s">
        <v>35</v>
      </c>
      <c r="CB41" s="70" t="s">
        <v>35</v>
      </c>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531" customFormat="true" ht="15" customHeight="true" x14ac:dyDescent="0.2">
      <c r="A42" s="1087"/>
      <c r="B42" s="408" t="s">
        <v>48</v>
      </c>
      <c r="C42" s="151">
        <v>64.985227819645345</v>
      </c>
      <c r="D42" s="150">
        <v>64.316601822252011</v>
      </c>
      <c r="E42" s="150">
        <v>64.265972165286328</v>
      </c>
      <c r="F42" s="150">
        <v>75.537287620997645</v>
      </c>
      <c r="G42" s="149">
        <v>95.442592643842872</v>
      </c>
      <c r="H42" s="148">
        <v>73.31375341236766</v>
      </c>
      <c r="I42" s="150">
        <v>83.404568840216257</v>
      </c>
      <c r="J42" s="150">
        <v>92.482033297583797</v>
      </c>
      <c r="K42" s="150">
        <v>98.656586498822804</v>
      </c>
      <c r="L42" s="147">
        <v>99.225606561988229</v>
      </c>
      <c r="M42" s="151">
        <v>65.340201745511862</v>
      </c>
      <c r="N42" s="150">
        <v>61.908463963241722</v>
      </c>
      <c r="O42" s="150">
        <v>62.894966347372041</v>
      </c>
      <c r="P42" s="150">
        <v>63.185679463964121</v>
      </c>
      <c r="Q42" s="149">
        <v>72.984153417427322</v>
      </c>
      <c r="R42" s="148">
        <v>67.148240501392152</v>
      </c>
      <c r="S42" s="150">
        <v>70.40780083996755</v>
      </c>
      <c r="T42" s="150">
        <v>77.897975280821498</v>
      </c>
      <c r="U42" s="150">
        <v>78.309925066715309</v>
      </c>
      <c r="V42" s="150">
        <v>99.61088165195072</v>
      </c>
      <c r="W42" s="150">
        <v>89.82139692116931</v>
      </c>
      <c r="X42" s="150">
        <v>64.90954649676253</v>
      </c>
      <c r="Y42" s="150">
        <v>70.085965358580623</v>
      </c>
      <c r="Z42" s="150">
        <v>71.142671331785124</v>
      </c>
      <c r="AA42" s="150">
        <v>69.260924951278952</v>
      </c>
      <c r="AB42" s="147">
        <v>70.093178850234906</v>
      </c>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376"/>
      <c r="BA42" s="1115"/>
      <c r="BB42" s="622" t="s">
        <v>48</v>
      </c>
      <c r="BC42" s="86" t="s">
        <v>35</v>
      </c>
      <c r="BD42" s="82" t="s">
        <v>35</v>
      </c>
      <c r="BE42" s="82" t="s">
        <v>35</v>
      </c>
      <c r="BF42" s="82" t="s">
        <v>35</v>
      </c>
      <c r="BG42" s="77" t="s">
        <v>35</v>
      </c>
      <c r="BH42" s="86" t="s">
        <v>35</v>
      </c>
      <c r="BI42" s="82" t="s">
        <v>35</v>
      </c>
      <c r="BJ42" s="82" t="s">
        <v>35</v>
      </c>
      <c r="BK42" s="82" t="s">
        <v>35</v>
      </c>
      <c r="BL42" s="77" t="s">
        <v>35</v>
      </c>
      <c r="BM42" s="86" t="s">
        <v>35</v>
      </c>
      <c r="BN42" s="82" t="s">
        <v>35</v>
      </c>
      <c r="BO42" s="82" t="s">
        <v>35</v>
      </c>
      <c r="BP42" s="82" t="s">
        <v>35</v>
      </c>
      <c r="BQ42" s="77" t="s">
        <v>35</v>
      </c>
      <c r="BR42" s="86" t="s">
        <v>35</v>
      </c>
      <c r="BS42" s="82" t="s">
        <v>35</v>
      </c>
      <c r="BT42" s="82" t="s">
        <v>35</v>
      </c>
      <c r="BU42" s="82" t="s">
        <v>35</v>
      </c>
      <c r="BV42" s="82" t="s">
        <v>35</v>
      </c>
      <c r="BW42" s="82" t="s">
        <v>35</v>
      </c>
      <c r="BX42" s="82" t="s">
        <v>35</v>
      </c>
      <c r="BY42" s="70" t="s">
        <v>35</v>
      </c>
      <c r="BZ42" s="70" t="s">
        <v>35</v>
      </c>
      <c r="CA42" s="70" t="s">
        <v>35</v>
      </c>
      <c r="CB42" s="70" t="s">
        <v>35</v>
      </c>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531" customFormat="true" ht="15" customHeight="true" x14ac:dyDescent="0.2">
      <c r="A43" s="1087" t="s">
        <v>53</v>
      </c>
      <c r="B43" s="408" t="s">
        <v>49</v>
      </c>
      <c r="C43" s="102" t="s">
        <v>35</v>
      </c>
      <c r="D43" s="99" t="s">
        <v>35</v>
      </c>
      <c r="E43" s="99" t="s">
        <v>35</v>
      </c>
      <c r="F43" s="99" t="s">
        <v>35</v>
      </c>
      <c r="G43" s="96" t="s">
        <v>35</v>
      </c>
      <c r="H43" s="93" t="s">
        <v>35</v>
      </c>
      <c r="I43" s="99" t="s">
        <v>35</v>
      </c>
      <c r="J43" s="99" t="s">
        <v>35</v>
      </c>
      <c r="K43" s="99" t="s">
        <v>35</v>
      </c>
      <c r="L43" s="90" t="s">
        <v>35</v>
      </c>
      <c r="M43" s="102" t="s">
        <v>35</v>
      </c>
      <c r="N43" s="99" t="s">
        <v>35</v>
      </c>
      <c r="O43" s="99" t="s">
        <v>35</v>
      </c>
      <c r="P43" s="99" t="s">
        <v>35</v>
      </c>
      <c r="Q43" s="96" t="s">
        <v>35</v>
      </c>
      <c r="R43" s="93" t="s">
        <v>35</v>
      </c>
      <c r="S43" s="99" t="s">
        <v>35</v>
      </c>
      <c r="T43" s="99" t="s">
        <v>35</v>
      </c>
      <c r="U43" s="99" t="s">
        <v>35</v>
      </c>
      <c r="V43" s="99" t="s">
        <v>35</v>
      </c>
      <c r="W43" s="99" t="s">
        <v>35</v>
      </c>
      <c r="X43" s="99" t="s">
        <v>35</v>
      </c>
      <c r="Y43" s="99" t="s">
        <v>35</v>
      </c>
      <c r="Z43" s="99" t="s">
        <v>35</v>
      </c>
      <c r="AA43" s="99" t="s">
        <v>35</v>
      </c>
      <c r="AB43" s="90" t="s">
        <v>35</v>
      </c>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376"/>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531" customFormat="true" ht="15" customHeight="true" x14ac:dyDescent="0.2">
      <c r="A44" s="1087"/>
      <c r="B44" s="408" t="s">
        <v>48</v>
      </c>
      <c r="C44" s="102" t="s">
        <v>35</v>
      </c>
      <c r="D44" s="99" t="s">
        <v>35</v>
      </c>
      <c r="E44" s="99" t="s">
        <v>35</v>
      </c>
      <c r="F44" s="99" t="s">
        <v>35</v>
      </c>
      <c r="G44" s="96" t="s">
        <v>35</v>
      </c>
      <c r="H44" s="93" t="s">
        <v>35</v>
      </c>
      <c r="I44" s="99" t="s">
        <v>35</v>
      </c>
      <c r="J44" s="99" t="s">
        <v>35</v>
      </c>
      <c r="K44" s="99" t="s">
        <v>35</v>
      </c>
      <c r="L44" s="90" t="s">
        <v>35</v>
      </c>
      <c r="M44" s="102" t="s">
        <v>35</v>
      </c>
      <c r="N44" s="99" t="s">
        <v>35</v>
      </c>
      <c r="O44" s="99" t="s">
        <v>35</v>
      </c>
      <c r="P44" s="99" t="s">
        <v>35</v>
      </c>
      <c r="Q44" s="96" t="s">
        <v>35</v>
      </c>
      <c r="R44" s="93" t="s">
        <v>35</v>
      </c>
      <c r="S44" s="99" t="s">
        <v>35</v>
      </c>
      <c r="T44" s="99" t="s">
        <v>35</v>
      </c>
      <c r="U44" s="99" t="s">
        <v>35</v>
      </c>
      <c r="V44" s="99" t="s">
        <v>35</v>
      </c>
      <c r="W44" s="99" t="s">
        <v>35</v>
      </c>
      <c r="X44" s="99" t="s">
        <v>35</v>
      </c>
      <c r="Y44" s="99" t="s">
        <v>35</v>
      </c>
      <c r="Z44" s="99" t="s">
        <v>35</v>
      </c>
      <c r="AA44" s="99" t="s">
        <v>35</v>
      </c>
      <c r="AB44" s="90" t="s">
        <v>35</v>
      </c>
      <c r="AC44" s="880"/>
      <c r="AD44" s="880"/>
      <c r="AE44" s="880"/>
      <c r="AF44" s="880"/>
      <c r="AG44" s="880"/>
      <c r="AH44" s="880"/>
      <c r="AI44" s="880"/>
      <c r="AJ44" s="880"/>
      <c r="AK44" s="880"/>
      <c r="AL44" s="880"/>
      <c r="AM44" s="880"/>
      <c r="AN44" s="880"/>
      <c r="AO44" s="880"/>
      <c r="AP44" s="880"/>
      <c r="AQ44" s="880"/>
      <c r="AR44" s="880"/>
      <c r="AS44" s="880"/>
      <c r="AT44" s="880"/>
      <c r="AU44" s="880"/>
      <c r="AV44" s="880"/>
      <c r="AW44" s="880"/>
      <c r="AX44" s="880"/>
      <c r="AY44" s="880"/>
      <c r="AZ44" s="376"/>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531" customFormat="true" ht="15" customHeight="true" x14ac:dyDescent="0.2">
      <c r="A45" s="1087" t="s">
        <v>52</v>
      </c>
      <c r="B45" s="408" t="s">
        <v>49</v>
      </c>
      <c r="C45" s="102" t="s">
        <v>35</v>
      </c>
      <c r="D45" s="99" t="s">
        <v>35</v>
      </c>
      <c r="E45" s="99" t="s">
        <v>35</v>
      </c>
      <c r="F45" s="99" t="s">
        <v>35</v>
      </c>
      <c r="G45" s="96" t="s">
        <v>35</v>
      </c>
      <c r="H45" s="93" t="s">
        <v>35</v>
      </c>
      <c r="I45" s="99" t="s">
        <v>35</v>
      </c>
      <c r="J45" s="99" t="s">
        <v>35</v>
      </c>
      <c r="K45" s="99" t="s">
        <v>35</v>
      </c>
      <c r="L45" s="90" t="s">
        <v>35</v>
      </c>
      <c r="M45" s="102" t="s">
        <v>35</v>
      </c>
      <c r="N45" s="99" t="s">
        <v>35</v>
      </c>
      <c r="O45" s="99" t="s">
        <v>35</v>
      </c>
      <c r="P45" s="99" t="s">
        <v>35</v>
      </c>
      <c r="Q45" s="96" t="s">
        <v>35</v>
      </c>
      <c r="R45" s="93" t="s">
        <v>35</v>
      </c>
      <c r="S45" s="99" t="s">
        <v>35</v>
      </c>
      <c r="T45" s="99" t="s">
        <v>35</v>
      </c>
      <c r="U45" s="99" t="s">
        <v>35</v>
      </c>
      <c r="V45" s="99" t="s">
        <v>35</v>
      </c>
      <c r="W45" s="99" t="s">
        <v>35</v>
      </c>
      <c r="X45" s="99" t="s">
        <v>35</v>
      </c>
      <c r="Y45" s="99" t="s">
        <v>35</v>
      </c>
      <c r="Z45" s="99" t="s">
        <v>35</v>
      </c>
      <c r="AA45" s="99" t="s">
        <v>35</v>
      </c>
      <c r="AB45" s="90" t="s">
        <v>35</v>
      </c>
      <c r="AC45" s="880"/>
      <c r="AD45" s="880"/>
      <c r="AE45" s="880"/>
      <c r="AF45" s="880"/>
      <c r="AG45" s="880"/>
      <c r="AH45" s="880"/>
      <c r="AI45" s="880"/>
      <c r="AJ45" s="880"/>
      <c r="AK45" s="880"/>
      <c r="AL45" s="880"/>
      <c r="AM45" s="880"/>
      <c r="AN45" s="880"/>
      <c r="AO45" s="880"/>
      <c r="AP45" s="880"/>
      <c r="AQ45" s="880"/>
      <c r="AR45" s="880"/>
      <c r="AS45" s="880"/>
      <c r="AT45" s="880"/>
      <c r="AU45" s="880"/>
      <c r="AV45" s="880"/>
      <c r="AW45" s="880"/>
      <c r="AX45" s="880"/>
      <c r="AY45" s="880"/>
      <c r="AZ45" s="376"/>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531" customFormat="true" ht="15" customHeight="true" x14ac:dyDescent="0.2">
      <c r="A46" s="1087"/>
      <c r="B46" s="408" t="s">
        <v>48</v>
      </c>
      <c r="C46" s="102" t="s">
        <v>35</v>
      </c>
      <c r="D46" s="99" t="s">
        <v>35</v>
      </c>
      <c r="E46" s="99" t="s">
        <v>35</v>
      </c>
      <c r="F46" s="99" t="s">
        <v>35</v>
      </c>
      <c r="G46" s="96" t="s">
        <v>35</v>
      </c>
      <c r="H46" s="93" t="s">
        <v>35</v>
      </c>
      <c r="I46" s="99" t="s">
        <v>35</v>
      </c>
      <c r="J46" s="99" t="s">
        <v>35</v>
      </c>
      <c r="K46" s="99" t="s">
        <v>35</v>
      </c>
      <c r="L46" s="90" t="s">
        <v>35</v>
      </c>
      <c r="M46" s="102" t="s">
        <v>35</v>
      </c>
      <c r="N46" s="99" t="s">
        <v>35</v>
      </c>
      <c r="O46" s="99" t="s">
        <v>35</v>
      </c>
      <c r="P46" s="99" t="s">
        <v>35</v>
      </c>
      <c r="Q46" s="96" t="s">
        <v>35</v>
      </c>
      <c r="R46" s="93" t="s">
        <v>35</v>
      </c>
      <c r="S46" s="99" t="s">
        <v>35</v>
      </c>
      <c r="T46" s="99" t="s">
        <v>35</v>
      </c>
      <c r="U46" s="99" t="s">
        <v>35</v>
      </c>
      <c r="V46" s="99" t="s">
        <v>35</v>
      </c>
      <c r="W46" s="99" t="s">
        <v>35</v>
      </c>
      <c r="X46" s="99" t="s">
        <v>35</v>
      </c>
      <c r="Y46" s="99" t="s">
        <v>35</v>
      </c>
      <c r="Z46" s="99" t="s">
        <v>35</v>
      </c>
      <c r="AA46" s="99" t="s">
        <v>35</v>
      </c>
      <c r="AB46" s="90" t="s">
        <v>35</v>
      </c>
      <c r="AC46" s="880"/>
      <c r="AD46" s="880"/>
      <c r="AE46" s="880"/>
      <c r="AF46" s="880"/>
      <c r="AG46" s="880"/>
      <c r="AH46" s="880"/>
      <c r="AI46" s="880"/>
      <c r="AJ46" s="880"/>
      <c r="AK46" s="880"/>
      <c r="AL46" s="880"/>
      <c r="AM46" s="880"/>
      <c r="AN46" s="880"/>
      <c r="AO46" s="880"/>
      <c r="AP46" s="880"/>
      <c r="AQ46" s="880"/>
      <c r="AR46" s="880"/>
      <c r="AS46" s="880"/>
      <c r="AT46" s="880"/>
      <c r="AU46" s="880"/>
      <c r="AV46" s="880"/>
      <c r="AW46" s="880"/>
      <c r="AX46" s="880"/>
      <c r="AY46" s="880"/>
      <c r="AZ46" s="376"/>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102" t="s">
        <v>35</v>
      </c>
      <c r="D47" s="99" t="s">
        <v>35</v>
      </c>
      <c r="E47" s="99" t="s">
        <v>35</v>
      </c>
      <c r="F47" s="99" t="s">
        <v>35</v>
      </c>
      <c r="G47" s="96" t="s">
        <v>35</v>
      </c>
      <c r="H47" s="93" t="s">
        <v>35</v>
      </c>
      <c r="I47" s="99" t="s">
        <v>35</v>
      </c>
      <c r="J47" s="99" t="s">
        <v>35</v>
      </c>
      <c r="K47" s="99" t="s">
        <v>35</v>
      </c>
      <c r="L47" s="90" t="s">
        <v>35</v>
      </c>
      <c r="M47" s="102" t="s">
        <v>35</v>
      </c>
      <c r="N47" s="99" t="s">
        <v>35</v>
      </c>
      <c r="O47" s="99" t="s">
        <v>35</v>
      </c>
      <c r="P47" s="99" t="s">
        <v>35</v>
      </c>
      <c r="Q47" s="96" t="s">
        <v>35</v>
      </c>
      <c r="R47" s="93" t="s">
        <v>35</v>
      </c>
      <c r="S47" s="99" t="s">
        <v>35</v>
      </c>
      <c r="T47" s="99" t="s">
        <v>35</v>
      </c>
      <c r="U47" s="99" t="s">
        <v>35</v>
      </c>
      <c r="V47" s="99" t="s">
        <v>35</v>
      </c>
      <c r="W47" s="99" t="s">
        <v>35</v>
      </c>
      <c r="X47" s="99" t="s">
        <v>35</v>
      </c>
      <c r="Y47" s="99" t="s">
        <v>35</v>
      </c>
      <c r="Z47" s="99" t="s">
        <v>35</v>
      </c>
      <c r="AA47" s="99" t="s">
        <v>35</v>
      </c>
      <c r="AB47" s="90"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102" t="s">
        <v>35</v>
      </c>
      <c r="D48" s="99" t="s">
        <v>35</v>
      </c>
      <c r="E48" s="99" t="s">
        <v>35</v>
      </c>
      <c r="F48" s="99" t="s">
        <v>35</v>
      </c>
      <c r="G48" s="96" t="s">
        <v>35</v>
      </c>
      <c r="H48" s="93" t="s">
        <v>35</v>
      </c>
      <c r="I48" s="99" t="s">
        <v>35</v>
      </c>
      <c r="J48" s="99" t="s">
        <v>35</v>
      </c>
      <c r="K48" s="99" t="s">
        <v>35</v>
      </c>
      <c r="L48" s="90" t="s">
        <v>35</v>
      </c>
      <c r="M48" s="102" t="s">
        <v>35</v>
      </c>
      <c r="N48" s="99" t="s">
        <v>35</v>
      </c>
      <c r="O48" s="99" t="s">
        <v>35</v>
      </c>
      <c r="P48" s="99" t="s">
        <v>35</v>
      </c>
      <c r="Q48" s="96" t="s">
        <v>35</v>
      </c>
      <c r="R48" s="93" t="s">
        <v>35</v>
      </c>
      <c r="S48" s="99" t="s">
        <v>35</v>
      </c>
      <c r="T48" s="99" t="s">
        <v>35</v>
      </c>
      <c r="U48" s="99" t="s">
        <v>35</v>
      </c>
      <c r="V48" s="99" t="s">
        <v>35</v>
      </c>
      <c r="W48" s="99" t="s">
        <v>35</v>
      </c>
      <c r="X48" s="99" t="s">
        <v>35</v>
      </c>
      <c r="Y48" s="99" t="s">
        <v>35</v>
      </c>
      <c r="Z48" s="99" t="s">
        <v>35</v>
      </c>
      <c r="AA48" s="99" t="s">
        <v>35</v>
      </c>
      <c r="AB48" s="90"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102" t="s">
        <v>35</v>
      </c>
      <c r="D49" s="99" t="s">
        <v>35</v>
      </c>
      <c r="E49" s="99" t="s">
        <v>35</v>
      </c>
      <c r="F49" s="99" t="s">
        <v>35</v>
      </c>
      <c r="G49" s="96" t="s">
        <v>35</v>
      </c>
      <c r="H49" s="93" t="s">
        <v>35</v>
      </c>
      <c r="I49" s="99" t="s">
        <v>35</v>
      </c>
      <c r="J49" s="99" t="s">
        <v>35</v>
      </c>
      <c r="K49" s="99" t="s">
        <v>35</v>
      </c>
      <c r="L49" s="90" t="s">
        <v>35</v>
      </c>
      <c r="M49" s="102" t="s">
        <v>35</v>
      </c>
      <c r="N49" s="99" t="s">
        <v>35</v>
      </c>
      <c r="O49" s="99" t="s">
        <v>35</v>
      </c>
      <c r="P49" s="99" t="s">
        <v>35</v>
      </c>
      <c r="Q49" s="96" t="s">
        <v>35</v>
      </c>
      <c r="R49" s="93" t="s">
        <v>35</v>
      </c>
      <c r="S49" s="99" t="s">
        <v>35</v>
      </c>
      <c r="T49" s="99" t="s">
        <v>35</v>
      </c>
      <c r="U49" s="99" t="s">
        <v>35</v>
      </c>
      <c r="V49" s="99" t="s">
        <v>35</v>
      </c>
      <c r="W49" s="99" t="s">
        <v>35</v>
      </c>
      <c r="X49" s="99" t="s">
        <v>35</v>
      </c>
      <c r="Y49" s="99" t="s">
        <v>35</v>
      </c>
      <c r="Z49" s="99" t="s">
        <v>35</v>
      </c>
      <c r="AA49" s="99" t="s">
        <v>35</v>
      </c>
      <c r="AB49" s="90"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102" t="s">
        <v>35</v>
      </c>
      <c r="D50" s="99" t="s">
        <v>35</v>
      </c>
      <c r="E50" s="99" t="s">
        <v>35</v>
      </c>
      <c r="F50" s="99" t="s">
        <v>35</v>
      </c>
      <c r="G50" s="96" t="s">
        <v>35</v>
      </c>
      <c r="H50" s="93" t="s">
        <v>35</v>
      </c>
      <c r="I50" s="99" t="s">
        <v>35</v>
      </c>
      <c r="J50" s="99" t="s">
        <v>35</v>
      </c>
      <c r="K50" s="99" t="s">
        <v>35</v>
      </c>
      <c r="L50" s="90" t="s">
        <v>35</v>
      </c>
      <c r="M50" s="102" t="s">
        <v>35</v>
      </c>
      <c r="N50" s="99" t="s">
        <v>35</v>
      </c>
      <c r="O50" s="99" t="s">
        <v>35</v>
      </c>
      <c r="P50" s="99" t="s">
        <v>35</v>
      </c>
      <c r="Q50" s="96" t="s">
        <v>35</v>
      </c>
      <c r="R50" s="93" t="s">
        <v>35</v>
      </c>
      <c r="S50" s="99" t="s">
        <v>35</v>
      </c>
      <c r="T50" s="99" t="s">
        <v>35</v>
      </c>
      <c r="U50" s="99" t="s">
        <v>35</v>
      </c>
      <c r="V50" s="99" t="s">
        <v>35</v>
      </c>
      <c r="W50" s="99" t="s">
        <v>35</v>
      </c>
      <c r="X50" s="99" t="s">
        <v>35</v>
      </c>
      <c r="Y50" s="99" t="s">
        <v>35</v>
      </c>
      <c r="Z50" s="99" t="s">
        <v>35</v>
      </c>
      <c r="AA50" s="99" t="s">
        <v>35</v>
      </c>
      <c r="AB50" s="90"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102" t="s">
        <v>35</v>
      </c>
      <c r="D51" s="99" t="s">
        <v>35</v>
      </c>
      <c r="E51" s="99" t="s">
        <v>35</v>
      </c>
      <c r="F51" s="99" t="s">
        <v>35</v>
      </c>
      <c r="G51" s="96" t="s">
        <v>35</v>
      </c>
      <c r="H51" s="93" t="s">
        <v>35</v>
      </c>
      <c r="I51" s="99" t="s">
        <v>35</v>
      </c>
      <c r="J51" s="99" t="s">
        <v>35</v>
      </c>
      <c r="K51" s="99" t="s">
        <v>35</v>
      </c>
      <c r="L51" s="90" t="s">
        <v>35</v>
      </c>
      <c r="M51" s="102" t="s">
        <v>35</v>
      </c>
      <c r="N51" s="99" t="s">
        <v>35</v>
      </c>
      <c r="O51" s="99" t="s">
        <v>35</v>
      </c>
      <c r="P51" s="99" t="s">
        <v>35</v>
      </c>
      <c r="Q51" s="96" t="s">
        <v>35</v>
      </c>
      <c r="R51" s="93" t="s">
        <v>35</v>
      </c>
      <c r="S51" s="99" t="s">
        <v>35</v>
      </c>
      <c r="T51" s="99" t="s">
        <v>35</v>
      </c>
      <c r="U51" s="99" t="s">
        <v>35</v>
      </c>
      <c r="V51" s="99" t="s">
        <v>35</v>
      </c>
      <c r="W51" s="99" t="s">
        <v>35</v>
      </c>
      <c r="X51" s="99" t="s">
        <v>35</v>
      </c>
      <c r="Y51" s="99" t="s">
        <v>35</v>
      </c>
      <c r="Z51" s="99" t="s">
        <v>35</v>
      </c>
      <c r="AA51" s="99" t="s">
        <v>35</v>
      </c>
      <c r="AB51" s="90"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102" t="s">
        <v>35</v>
      </c>
      <c r="D52" s="99" t="s">
        <v>35</v>
      </c>
      <c r="E52" s="99" t="s">
        <v>35</v>
      </c>
      <c r="F52" s="99" t="s">
        <v>35</v>
      </c>
      <c r="G52" s="96" t="s">
        <v>35</v>
      </c>
      <c r="H52" s="93" t="s">
        <v>35</v>
      </c>
      <c r="I52" s="99" t="s">
        <v>35</v>
      </c>
      <c r="J52" s="99" t="s">
        <v>35</v>
      </c>
      <c r="K52" s="99" t="s">
        <v>35</v>
      </c>
      <c r="L52" s="90" t="s">
        <v>35</v>
      </c>
      <c r="M52" s="102" t="s">
        <v>35</v>
      </c>
      <c r="N52" s="99" t="s">
        <v>35</v>
      </c>
      <c r="O52" s="99" t="s">
        <v>35</v>
      </c>
      <c r="P52" s="99" t="s">
        <v>35</v>
      </c>
      <c r="Q52" s="96" t="s">
        <v>35</v>
      </c>
      <c r="R52" s="93" t="s">
        <v>35</v>
      </c>
      <c r="S52" s="99" t="s">
        <v>35</v>
      </c>
      <c r="T52" s="99" t="s">
        <v>35</v>
      </c>
      <c r="U52" s="99" t="s">
        <v>35</v>
      </c>
      <c r="V52" s="99" t="s">
        <v>35</v>
      </c>
      <c r="W52" s="99" t="s">
        <v>35</v>
      </c>
      <c r="X52" s="99" t="s">
        <v>35</v>
      </c>
      <c r="Y52" s="99" t="s">
        <v>35</v>
      </c>
      <c r="Z52" s="99" t="s">
        <v>35</v>
      </c>
      <c r="AA52" s="99" t="s">
        <v>35</v>
      </c>
      <c r="AB52" s="90"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102" t="s">
        <v>35</v>
      </c>
      <c r="D53" s="99" t="s">
        <v>35</v>
      </c>
      <c r="E53" s="99" t="s">
        <v>35</v>
      </c>
      <c r="F53" s="99" t="s">
        <v>35</v>
      </c>
      <c r="G53" s="96" t="s">
        <v>35</v>
      </c>
      <c r="H53" s="93" t="s">
        <v>35</v>
      </c>
      <c r="I53" s="99" t="s">
        <v>35</v>
      </c>
      <c r="J53" s="99" t="s">
        <v>35</v>
      </c>
      <c r="K53" s="99" t="s">
        <v>35</v>
      </c>
      <c r="L53" s="90" t="s">
        <v>35</v>
      </c>
      <c r="M53" s="102" t="s">
        <v>35</v>
      </c>
      <c r="N53" s="99" t="s">
        <v>35</v>
      </c>
      <c r="O53" s="99" t="s">
        <v>35</v>
      </c>
      <c r="P53" s="99" t="s">
        <v>35</v>
      </c>
      <c r="Q53" s="96" t="s">
        <v>35</v>
      </c>
      <c r="R53" s="93" t="s">
        <v>35</v>
      </c>
      <c r="S53" s="99" t="s">
        <v>35</v>
      </c>
      <c r="T53" s="99" t="s">
        <v>35</v>
      </c>
      <c r="U53" s="99" t="s">
        <v>35</v>
      </c>
      <c r="V53" s="99" t="s">
        <v>35</v>
      </c>
      <c r="W53" s="99" t="s">
        <v>35</v>
      </c>
      <c r="X53" s="99" t="s">
        <v>35</v>
      </c>
      <c r="Y53" s="99" t="s">
        <v>35</v>
      </c>
      <c r="Z53" s="99" t="s">
        <v>35</v>
      </c>
      <c r="AA53" s="99" t="s">
        <v>35</v>
      </c>
      <c r="AB53" s="90"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102" t="s">
        <v>35</v>
      </c>
      <c r="D54" s="99" t="s">
        <v>35</v>
      </c>
      <c r="E54" s="99" t="s">
        <v>35</v>
      </c>
      <c r="F54" s="99" t="s">
        <v>35</v>
      </c>
      <c r="G54" s="96" t="s">
        <v>35</v>
      </c>
      <c r="H54" s="93" t="s">
        <v>35</v>
      </c>
      <c r="I54" s="99" t="s">
        <v>35</v>
      </c>
      <c r="J54" s="99" t="s">
        <v>35</v>
      </c>
      <c r="K54" s="99" t="s">
        <v>35</v>
      </c>
      <c r="L54" s="90" t="s">
        <v>35</v>
      </c>
      <c r="M54" s="102" t="s">
        <v>35</v>
      </c>
      <c r="N54" s="99" t="s">
        <v>35</v>
      </c>
      <c r="O54" s="99" t="s">
        <v>35</v>
      </c>
      <c r="P54" s="99" t="s">
        <v>35</v>
      </c>
      <c r="Q54" s="96" t="s">
        <v>35</v>
      </c>
      <c r="R54" s="93" t="s">
        <v>35</v>
      </c>
      <c r="S54" s="99" t="s">
        <v>35</v>
      </c>
      <c r="T54" s="99" t="s">
        <v>35</v>
      </c>
      <c r="U54" s="99" t="s">
        <v>35</v>
      </c>
      <c r="V54" s="99" t="s">
        <v>35</v>
      </c>
      <c r="W54" s="99" t="s">
        <v>35</v>
      </c>
      <c r="X54" s="99" t="s">
        <v>35</v>
      </c>
      <c r="Y54" s="99" t="s">
        <v>35</v>
      </c>
      <c r="Z54" s="99" t="s">
        <v>35</v>
      </c>
      <c r="AA54" s="99" t="s">
        <v>35</v>
      </c>
      <c r="AB54" s="90"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101" t="s">
        <v>35</v>
      </c>
      <c r="D55" s="98" t="s">
        <v>35</v>
      </c>
      <c r="E55" s="98" t="s">
        <v>35</v>
      </c>
      <c r="F55" s="98" t="s">
        <v>35</v>
      </c>
      <c r="G55" s="95" t="s">
        <v>35</v>
      </c>
      <c r="H55" s="92" t="s">
        <v>35</v>
      </c>
      <c r="I55" s="98" t="s">
        <v>35</v>
      </c>
      <c r="J55" s="98" t="s">
        <v>35</v>
      </c>
      <c r="K55" s="98" t="s">
        <v>35</v>
      </c>
      <c r="L55" s="89" t="s">
        <v>35</v>
      </c>
      <c r="M55" s="101" t="s">
        <v>35</v>
      </c>
      <c r="N55" s="98" t="s">
        <v>35</v>
      </c>
      <c r="O55" s="98" t="s">
        <v>35</v>
      </c>
      <c r="P55" s="98" t="s">
        <v>35</v>
      </c>
      <c r="Q55" s="95" t="s">
        <v>35</v>
      </c>
      <c r="R55" s="38" t="s">
        <v>35</v>
      </c>
      <c r="S55" s="37" t="s">
        <v>35</v>
      </c>
      <c r="T55" s="37" t="s">
        <v>35</v>
      </c>
      <c r="U55" s="37" t="s">
        <v>35</v>
      </c>
      <c r="V55" s="37" t="s">
        <v>35</v>
      </c>
      <c r="W55" s="37" t="s">
        <v>35</v>
      </c>
      <c r="X55" s="37" t="s">
        <v>35</v>
      </c>
      <c r="Y55" s="37" t="s">
        <v>35</v>
      </c>
      <c r="Z55" s="37" t="s">
        <v>35</v>
      </c>
      <c r="AA55" s="37" t="s">
        <v>35</v>
      </c>
      <c r="AB55" s="34"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36" t="s">
        <v>35</v>
      </c>
      <c r="BS55" s="35" t="s">
        <v>35</v>
      </c>
      <c r="BT55" s="35" t="s">
        <v>35</v>
      </c>
      <c r="BU55" s="35" t="s">
        <v>35</v>
      </c>
      <c r="BV55" s="35" t="s">
        <v>35</v>
      </c>
      <c r="BW55" s="35" t="s">
        <v>35</v>
      </c>
      <c r="BX55" s="35" t="s">
        <v>35</v>
      </c>
      <c r="BY55" s="35"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531" customFormat="true" ht="15" customHeight="true" x14ac:dyDescent="0.2">
      <c r="A56" s="340"/>
      <c r="B56" s="405"/>
      <c r="C56" s="1110" t="s">
        <v>115</v>
      </c>
      <c r="D56" s="1111"/>
      <c r="E56" s="1111"/>
      <c r="F56" s="1111"/>
      <c r="G56" s="1112"/>
      <c r="H56" s="1099" t="s">
        <v>38</v>
      </c>
      <c r="I56" s="1100"/>
      <c r="J56" s="1100"/>
      <c r="K56" s="1100"/>
      <c r="L56" s="1101"/>
      <c r="M56" s="1113" t="s">
        <v>37</v>
      </c>
      <c r="N56" s="1100"/>
      <c r="O56" s="1100"/>
      <c r="P56" s="1100"/>
      <c r="Q56" s="1101"/>
      <c r="R56" s="43" t="s">
        <v>142</v>
      </c>
      <c r="S56" s="456"/>
      <c r="T56" s="456"/>
      <c r="U56" s="456"/>
      <c r="V56" s="456"/>
      <c r="W56" s="456"/>
      <c r="X56" s="456"/>
      <c r="Y56" s="456"/>
      <c r="Z56" s="456"/>
      <c r="AA56" s="456"/>
      <c r="AB56" s="456"/>
      <c r="AC56" s="880"/>
      <c r="AD56" s="880"/>
      <c r="AE56" s="880"/>
      <c r="AF56" s="880"/>
      <c r="AG56" s="880"/>
      <c r="AH56" s="880"/>
      <c r="AI56" s="880"/>
      <c r="AJ56" s="880"/>
      <c r="AK56" s="880"/>
      <c r="AL56" s="880"/>
      <c r="AM56" s="880"/>
      <c r="AN56" s="880"/>
      <c r="AO56" s="880"/>
      <c r="AP56" s="880"/>
      <c r="AQ56" s="880"/>
      <c r="AR56" s="880"/>
      <c r="AS56" s="880"/>
      <c r="AT56" s="880"/>
      <c r="AU56" s="880"/>
      <c r="AV56" s="880"/>
      <c r="AW56" s="880"/>
      <c r="AX56" s="880"/>
      <c r="AY56" s="880"/>
      <c r="AZ56" s="376"/>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01"/>
      <c r="BR56" s="4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531"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0" t="s">
        <v>238</v>
      </c>
      <c r="S57" s="634" t="s">
        <v>159</v>
      </c>
      <c r="T57" s="634" t="s">
        <v>160</v>
      </c>
      <c r="U57" s="634" t="s">
        <v>161</v>
      </c>
      <c r="V57" s="634" t="s">
        <v>353</v>
      </c>
      <c r="W57" s="634" t="s">
        <v>354</v>
      </c>
      <c r="X57" s="634" t="s">
        <v>164</v>
      </c>
      <c r="Y57" s="634" t="s">
        <v>165</v>
      </c>
      <c r="Z57" s="634" t="s">
        <v>166</v>
      </c>
      <c r="AA57" s="634" t="s">
        <v>167</v>
      </c>
      <c r="AB57" s="635" t="s">
        <v>168</v>
      </c>
      <c r="AC57" s="880"/>
      <c r="AD57" s="880"/>
      <c r="AE57" s="880"/>
      <c r="AF57" s="880"/>
      <c r="AG57" s="880"/>
      <c r="AH57" s="880"/>
      <c r="AI57" s="880"/>
      <c r="AJ57" s="880"/>
      <c r="AK57" s="880"/>
      <c r="AL57" s="880"/>
      <c r="AM57" s="880"/>
      <c r="AN57" s="880"/>
      <c r="AO57" s="880"/>
      <c r="AP57" s="880"/>
      <c r="AQ57" s="880"/>
      <c r="AR57" s="880"/>
      <c r="AS57" s="880"/>
      <c r="AT57" s="880"/>
      <c r="AU57" s="880"/>
      <c r="AV57" s="880"/>
      <c r="AW57" s="880"/>
      <c r="AX57" s="880"/>
      <c r="AY57" s="880"/>
      <c r="AZ57" s="376"/>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238</v>
      </c>
      <c r="BS57" s="598" t="s">
        <v>159</v>
      </c>
      <c r="BT57" s="598" t="s">
        <v>160</v>
      </c>
      <c r="BU57" s="598" t="s">
        <v>161</v>
      </c>
      <c r="BV57" s="598" t="s">
        <v>353</v>
      </c>
      <c r="BW57" s="598" t="s">
        <v>354</v>
      </c>
      <c r="BX57" s="598" t="s">
        <v>164</v>
      </c>
      <c r="BY57" s="599" t="s">
        <v>165</v>
      </c>
      <c r="BZ57" s="599" t="s">
        <v>166</v>
      </c>
      <c r="CA57" s="599" t="s">
        <v>167</v>
      </c>
      <c r="CB57" s="599" t="s">
        <v>168</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531" customFormat="true" ht="15" customHeight="true" x14ac:dyDescent="0.2">
      <c r="A58" s="1086" t="s">
        <v>170</v>
      </c>
      <c r="B58" s="407" t="s">
        <v>355</v>
      </c>
      <c r="C58" s="156">
        <v>3.0226481964143227E-2</v>
      </c>
      <c r="D58" s="155">
        <v>0</v>
      </c>
      <c r="E58" s="155">
        <v>3.0223015577288272E-2</v>
      </c>
      <c r="F58" s="155">
        <v>0.77293692952971471</v>
      </c>
      <c r="G58" s="154">
        <v>13.782169913085907</v>
      </c>
      <c r="H58" s="153">
        <v>0.19175193426131237</v>
      </c>
      <c r="I58" s="155">
        <v>1.6093623665968875</v>
      </c>
      <c r="J58" s="155">
        <v>2.61465653817808</v>
      </c>
      <c r="K58" s="155">
        <v>11.162272096997203</v>
      </c>
      <c r="L58" s="152">
        <v>28.88431290652192</v>
      </c>
      <c r="M58" s="156">
        <v>0</v>
      </c>
      <c r="N58" s="155">
        <v>0</v>
      </c>
      <c r="O58" s="155">
        <v>0</v>
      </c>
      <c r="P58" s="155">
        <v>0</v>
      </c>
      <c r="Q58" s="154">
        <v>0.84724758581237836</v>
      </c>
      <c r="R58" s="153">
        <v>0.53431190724703548</v>
      </c>
      <c r="S58" s="155">
        <v>2.4132118541020899</v>
      </c>
      <c r="T58" s="155">
        <v>0.59867652677918848</v>
      </c>
      <c r="U58" s="155">
        <v>1.9031798407653504</v>
      </c>
      <c r="V58" s="155">
        <v>26.664973888600557</v>
      </c>
      <c r="W58" s="155">
        <v>4.0018112775671248</v>
      </c>
      <c r="X58" s="155">
        <v>1.4166006994068394</v>
      </c>
      <c r="Y58" s="155">
        <v>0.91485413868150844</v>
      </c>
      <c r="Z58" s="155">
        <v>4.1636097963144794</v>
      </c>
      <c r="AA58" s="155">
        <v>1.9534803459731804</v>
      </c>
      <c r="AB58" s="152">
        <v>0.18486406743787678</v>
      </c>
      <c r="AC58" s="880"/>
      <c r="AD58" s="880"/>
      <c r="AE58" s="880"/>
      <c r="AF58" s="880"/>
      <c r="AG58" s="880"/>
      <c r="AH58" s="880"/>
      <c r="AI58" s="880"/>
      <c r="AJ58" s="880"/>
      <c r="AK58" s="880"/>
      <c r="AL58" s="880"/>
      <c r="AM58" s="880"/>
      <c r="AN58" s="880"/>
      <c r="AO58" s="880"/>
      <c r="AP58" s="880"/>
      <c r="AQ58" s="880"/>
      <c r="AR58" s="880"/>
      <c r="AS58" s="880"/>
      <c r="AT58" s="880"/>
      <c r="AU58" s="880"/>
      <c r="AV58" s="880"/>
      <c r="AW58" s="880"/>
      <c r="AX58" s="880"/>
      <c r="AY58" s="880"/>
      <c r="AZ58" s="376"/>
      <c r="BA58" s="630"/>
      <c r="BB58" s="624"/>
      <c r="BC58" s="476"/>
      <c r="BD58" s="460"/>
      <c r="BE58" s="460"/>
      <c r="BF58" s="460"/>
      <c r="BG58" s="477"/>
      <c r="BH58" s="476"/>
      <c r="BI58" s="460"/>
      <c r="BJ58" s="460"/>
      <c r="BK58" s="460"/>
      <c r="BL58" s="477"/>
      <c r="BM58" s="476"/>
      <c r="BN58" s="460"/>
      <c r="BO58" s="460"/>
      <c r="BP58" s="460"/>
      <c r="BQ58" s="477"/>
      <c r="BR58" s="476"/>
      <c r="BS58" s="460"/>
      <c r="BT58" s="460"/>
      <c r="BU58" s="460"/>
      <c r="BV58" s="460"/>
      <c r="BW58" s="460"/>
      <c r="BX58" s="460"/>
      <c r="BY58" s="461"/>
      <c r="BZ58" s="461"/>
      <c r="CA58" s="461"/>
      <c r="CB58" s="46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531" customFormat="true" ht="15" customHeight="true" x14ac:dyDescent="0.2">
      <c r="A59" s="1087"/>
      <c r="B59" s="408" t="s">
        <v>356</v>
      </c>
      <c r="C59" s="151">
        <v>0</v>
      </c>
      <c r="D59" s="150">
        <v>0</v>
      </c>
      <c r="E59" s="150">
        <v>0.27135695751226607</v>
      </c>
      <c r="F59" s="150">
        <v>4.6933396489294212</v>
      </c>
      <c r="G59" s="149">
        <v>41.543064458383725</v>
      </c>
      <c r="H59" s="148">
        <v>0.48761559412389566</v>
      </c>
      <c r="I59" s="150">
        <v>5.344875989206729</v>
      </c>
      <c r="J59" s="150">
        <v>28.37868333842188</v>
      </c>
      <c r="K59" s="150">
        <v>50.030634554789877</v>
      </c>
      <c r="L59" s="147">
        <v>51.304179195431551</v>
      </c>
      <c r="M59" s="151">
        <v>0</v>
      </c>
      <c r="N59" s="150">
        <v>0</v>
      </c>
      <c r="O59" s="150">
        <v>6.7396193038823715E-2</v>
      </c>
      <c r="P59" s="150">
        <v>5.659479440744377E-2</v>
      </c>
      <c r="Q59" s="149">
        <v>5.3078739044248771</v>
      </c>
      <c r="R59" s="148">
        <v>3.299769164381658</v>
      </c>
      <c r="S59" s="150">
        <v>15.382220512661265</v>
      </c>
      <c r="T59" s="150">
        <v>12.281743898824713</v>
      </c>
      <c r="U59" s="150">
        <v>4.0685603565028945</v>
      </c>
      <c r="V59" s="150">
        <v>41.903071582090881</v>
      </c>
      <c r="W59" s="150">
        <v>43.130916705013711</v>
      </c>
      <c r="X59" s="150">
        <v>3.8625702751044813</v>
      </c>
      <c r="Y59" s="150">
        <v>1.9856035094312205</v>
      </c>
      <c r="Z59" s="150">
        <v>7.3934228066565035</v>
      </c>
      <c r="AA59" s="150">
        <v>2.7396248054978809</v>
      </c>
      <c r="AB59" s="147">
        <v>1.7685323638380768</v>
      </c>
      <c r="AC59" s="880"/>
      <c r="AD59" s="880"/>
      <c r="AE59" s="880"/>
      <c r="AF59" s="880"/>
      <c r="AG59" s="880"/>
      <c r="AH59" s="880"/>
      <c r="AI59" s="880"/>
      <c r="AJ59" s="880"/>
      <c r="AK59" s="880"/>
      <c r="AL59" s="880"/>
      <c r="AM59" s="880"/>
      <c r="AN59" s="880"/>
      <c r="AO59" s="880"/>
      <c r="AP59" s="880"/>
      <c r="AQ59" s="880"/>
      <c r="AR59" s="880"/>
      <c r="AS59" s="880"/>
      <c r="AT59" s="880"/>
      <c r="AU59" s="880"/>
      <c r="AV59" s="880"/>
      <c r="AW59" s="880"/>
      <c r="AX59" s="880"/>
      <c r="AY59" s="880"/>
      <c r="AZ59" s="376"/>
      <c r="BA59" s="926"/>
      <c r="BB59" s="622"/>
      <c r="BC59" s="479"/>
      <c r="BD59" s="464"/>
      <c r="BE59" s="464"/>
      <c r="BF59" s="464"/>
      <c r="BG59" s="483"/>
      <c r="BH59" s="479"/>
      <c r="BI59" s="464"/>
      <c r="BJ59" s="464"/>
      <c r="BK59" s="464"/>
      <c r="BL59" s="483"/>
      <c r="BM59" s="479"/>
      <c r="BN59" s="464"/>
      <c r="BO59" s="464"/>
      <c r="BP59" s="464"/>
      <c r="BQ59" s="483"/>
      <c r="BR59" s="479"/>
      <c r="BS59" s="464"/>
      <c r="BT59" s="464"/>
      <c r="BU59" s="464"/>
      <c r="BV59" s="464"/>
      <c r="BW59" s="464"/>
      <c r="BX59" s="464"/>
      <c r="BY59" s="465"/>
      <c r="BZ59" s="465"/>
      <c r="CA59" s="465"/>
      <c r="CB59" s="465"/>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531" customFormat="true" ht="15" customHeight="true" x14ac:dyDescent="0.2">
      <c r="A60" s="1087"/>
      <c r="B60" s="408" t="s">
        <v>357</v>
      </c>
      <c r="C60" s="151">
        <v>11.301644230511029</v>
      </c>
      <c r="D60" s="150">
        <v>8.9915725288907051</v>
      </c>
      <c r="E60" s="150">
        <v>15.950101710133577</v>
      </c>
      <c r="F60" s="150">
        <v>25.245642975808007</v>
      </c>
      <c r="G60" s="149">
        <v>13.141058775646385</v>
      </c>
      <c r="H60" s="148">
        <v>24.533359055021446</v>
      </c>
      <c r="I60" s="150">
        <v>31.459787157659008</v>
      </c>
      <c r="J60" s="150">
        <v>23.388462100154399</v>
      </c>
      <c r="K60" s="150">
        <v>12.663010880700936</v>
      </c>
      <c r="L60" s="147">
        <v>4.3229845527739759</v>
      </c>
      <c r="M60" s="151">
        <v>9.5912475854841599</v>
      </c>
      <c r="N60" s="150">
        <v>9.0669308017043111</v>
      </c>
      <c r="O60" s="150">
        <v>8.6222471460477603</v>
      </c>
      <c r="P60" s="150">
        <v>15.969141021725569</v>
      </c>
      <c r="Q60" s="149">
        <v>21.339139205873906</v>
      </c>
      <c r="R60" s="148">
        <v>11.706100805758453</v>
      </c>
      <c r="S60" s="150">
        <v>19.215974070336912</v>
      </c>
      <c r="T60" s="150">
        <v>11.954361414047431</v>
      </c>
      <c r="U60" s="150">
        <v>34.105813249069776</v>
      </c>
      <c r="V60" s="150">
        <v>12.2086960290309</v>
      </c>
      <c r="W60" s="150">
        <v>11.673165134151056</v>
      </c>
      <c r="X60" s="150">
        <v>23.742791103885359</v>
      </c>
      <c r="Y60" s="150">
        <v>11.225193949427823</v>
      </c>
      <c r="Z60" s="150">
        <v>24.7390713764614</v>
      </c>
      <c r="AA60" s="150">
        <v>11.313750452051583</v>
      </c>
      <c r="AB60" s="147">
        <v>2.6167678873364104</v>
      </c>
      <c r="AC60" s="880"/>
      <c r="AD60" s="880"/>
      <c r="AE60" s="880"/>
      <c r="AF60" s="880"/>
      <c r="AG60" s="880"/>
      <c r="AH60" s="880"/>
      <c r="AI60" s="880"/>
      <c r="AJ60" s="880"/>
      <c r="AK60" s="880"/>
      <c r="AL60" s="880"/>
      <c r="AM60" s="880"/>
      <c r="AN60" s="880"/>
      <c r="AO60" s="880"/>
      <c r="AP60" s="880"/>
      <c r="AQ60" s="880"/>
      <c r="AR60" s="880"/>
      <c r="AS60" s="880"/>
      <c r="AT60" s="880"/>
      <c r="AU60" s="880"/>
      <c r="AV60" s="880"/>
      <c r="AW60" s="880"/>
      <c r="AX60" s="880"/>
      <c r="AY60" s="880"/>
      <c r="AZ60" s="376"/>
      <c r="BA60" s="926"/>
      <c r="BB60" s="622"/>
      <c r="BC60" s="479"/>
      <c r="BD60" s="464"/>
      <c r="BE60" s="464"/>
      <c r="BF60" s="464"/>
      <c r="BG60" s="483"/>
      <c r="BH60" s="479"/>
      <c r="BI60" s="464"/>
      <c r="BJ60" s="464"/>
      <c r="BK60" s="464"/>
      <c r="BL60" s="483"/>
      <c r="BM60" s="479"/>
      <c r="BN60" s="464"/>
      <c r="BO60" s="464"/>
      <c r="BP60" s="464"/>
      <c r="BQ60" s="483"/>
      <c r="BR60" s="479"/>
      <c r="BS60" s="464"/>
      <c r="BT60" s="464"/>
      <c r="BU60" s="464"/>
      <c r="BV60" s="464"/>
      <c r="BW60" s="464"/>
      <c r="BX60" s="464"/>
      <c r="BY60" s="465"/>
      <c r="BZ60" s="465"/>
      <c r="CA60" s="465"/>
      <c r="CB60" s="465"/>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531" customFormat="true" ht="15" customHeight="true" x14ac:dyDescent="0.2">
      <c r="A61" s="1087"/>
      <c r="B61" s="408" t="s">
        <v>437</v>
      </c>
      <c r="C61" s="151">
        <v>0.83969061644341725</v>
      </c>
      <c r="D61" s="150">
        <v>0.73024630819180758</v>
      </c>
      <c r="E61" s="150">
        <v>2.1351651344353932</v>
      </c>
      <c r="F61" s="150">
        <v>11.310318452621985</v>
      </c>
      <c r="G61" s="149">
        <v>15.213636179879344</v>
      </c>
      <c r="H61" s="148">
        <v>7.3478666375087878</v>
      </c>
      <c r="I61" s="150">
        <v>23.299569540755147</v>
      </c>
      <c r="J61" s="150">
        <v>27.223934475492399</v>
      </c>
      <c r="K61" s="150">
        <v>15.908407964791827</v>
      </c>
      <c r="L61" s="147">
        <v>8.239673831349938</v>
      </c>
      <c r="M61" s="151">
        <v>0.25187255322153296</v>
      </c>
      <c r="N61" s="150">
        <v>0.12422548277204799</v>
      </c>
      <c r="O61" s="150">
        <v>0.40450307465973812</v>
      </c>
      <c r="P61" s="150">
        <v>0.89702308172071765</v>
      </c>
      <c r="Q61" s="149">
        <v>4.6397784762865877</v>
      </c>
      <c r="R61" s="148">
        <v>3.2123631742980745</v>
      </c>
      <c r="S61" s="150">
        <v>9.4119211293757754</v>
      </c>
      <c r="T61" s="150">
        <v>2.9409106159527427</v>
      </c>
      <c r="U61" s="150">
        <v>7.7042682604063231</v>
      </c>
      <c r="V61" s="150">
        <v>14.575210839621544</v>
      </c>
      <c r="W61" s="150">
        <v>16.512731358192493</v>
      </c>
      <c r="X61" s="150">
        <v>6.3057030009210395</v>
      </c>
      <c r="Y61" s="150">
        <v>2.0374167861273347</v>
      </c>
      <c r="Z61" s="150">
        <v>7.218688143371824</v>
      </c>
      <c r="AA61" s="150">
        <v>3.5728188039005806</v>
      </c>
      <c r="AB61" s="147">
        <v>2.6157748068588194</v>
      </c>
      <c r="AC61" s="880"/>
      <c r="AD61" s="880"/>
      <c r="AE61" s="880"/>
      <c r="AF61" s="880"/>
      <c r="AG61" s="880"/>
      <c r="AH61" s="880"/>
      <c r="AI61" s="880"/>
      <c r="AJ61" s="880"/>
      <c r="AK61" s="880"/>
      <c r="AL61" s="880"/>
      <c r="AM61" s="880"/>
      <c r="AN61" s="880"/>
      <c r="AO61" s="880"/>
      <c r="AP61" s="880"/>
      <c r="AQ61" s="880"/>
      <c r="AR61" s="880"/>
      <c r="AS61" s="880"/>
      <c r="AT61" s="880"/>
      <c r="AU61" s="880"/>
      <c r="AV61" s="880"/>
      <c r="AW61" s="880"/>
      <c r="AX61" s="880"/>
      <c r="AY61" s="880"/>
      <c r="AZ61" s="376"/>
      <c r="BA61" s="926"/>
      <c r="BB61" s="622"/>
      <c r="BC61" s="479"/>
      <c r="BD61" s="464"/>
      <c r="BE61" s="464"/>
      <c r="BF61" s="464"/>
      <c r="BG61" s="483"/>
      <c r="BH61" s="479"/>
      <c r="BI61" s="464"/>
      <c r="BJ61" s="464"/>
      <c r="BK61" s="464"/>
      <c r="BL61" s="483"/>
      <c r="BM61" s="479"/>
      <c r="BN61" s="464"/>
      <c r="BO61" s="464"/>
      <c r="BP61" s="464"/>
      <c r="BQ61" s="483"/>
      <c r="BR61" s="479"/>
      <c r="BS61" s="464"/>
      <c r="BT61" s="464"/>
      <c r="BU61" s="464"/>
      <c r="BV61" s="464"/>
      <c r="BW61" s="464"/>
      <c r="BX61" s="464"/>
      <c r="BY61" s="465"/>
      <c r="BZ61" s="465"/>
      <c r="CA61" s="465"/>
      <c r="CB61" s="465"/>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531" customFormat="true" ht="15" customHeight="true" x14ac:dyDescent="0.2">
      <c r="A62" s="1087"/>
      <c r="B62" s="408" t="s">
        <v>360</v>
      </c>
      <c r="C62" s="151">
        <v>4.9736715972915926</v>
      </c>
      <c r="D62" s="150">
        <v>5.5096043717258203</v>
      </c>
      <c r="E62" s="150">
        <v>6.7142920938367849</v>
      </c>
      <c r="F62" s="150">
        <v>9.9138176196972143</v>
      </c>
      <c r="G62" s="149">
        <v>5.0655986569391178</v>
      </c>
      <c r="H62" s="148">
        <v>7.7110396505983347</v>
      </c>
      <c r="I62" s="150">
        <v>8.9638659235139286</v>
      </c>
      <c r="J62" s="150">
        <v>5.9786152126736098</v>
      </c>
      <c r="K62" s="150">
        <v>5.3827646380827243</v>
      </c>
      <c r="L62" s="147">
        <v>2.8697226051060483</v>
      </c>
      <c r="M62" s="151">
        <v>4.3626710761990424</v>
      </c>
      <c r="N62" s="150">
        <v>5.5757489521195494</v>
      </c>
      <c r="O62" s="150">
        <v>4.6553542982167304</v>
      </c>
      <c r="P62" s="150">
        <v>8.009407190476594</v>
      </c>
      <c r="Q62" s="149">
        <v>10.158697942155335</v>
      </c>
      <c r="R62" s="148">
        <v>8.5214907605221999</v>
      </c>
      <c r="S62" s="150">
        <v>6.0067303445155549</v>
      </c>
      <c r="T62" s="150">
        <v>11.683272155609483</v>
      </c>
      <c r="U62" s="150">
        <v>14.19205067903755</v>
      </c>
      <c r="V62" s="150">
        <v>1.3282041000797811</v>
      </c>
      <c r="W62" s="150">
        <v>4.4416146586524636</v>
      </c>
      <c r="X62" s="150">
        <v>5.8821637662457471</v>
      </c>
      <c r="Y62" s="150">
        <v>11.063048570394056</v>
      </c>
      <c r="Z62" s="150">
        <v>3.4458376107971445</v>
      </c>
      <c r="AA62" s="150">
        <v>5.0232972811698824</v>
      </c>
      <c r="AB62" s="147">
        <v>4.8421705698203716</v>
      </c>
      <c r="AC62" s="880"/>
      <c r="AD62" s="880"/>
      <c r="AE62" s="880"/>
      <c r="AF62" s="880"/>
      <c r="AG62" s="880"/>
      <c r="AH62" s="880"/>
      <c r="AI62" s="880"/>
      <c r="AJ62" s="880"/>
      <c r="AK62" s="880"/>
      <c r="AL62" s="880"/>
      <c r="AM62" s="880"/>
      <c r="AN62" s="880"/>
      <c r="AO62" s="880"/>
      <c r="AP62" s="880"/>
      <c r="AQ62" s="880"/>
      <c r="AR62" s="880"/>
      <c r="AS62" s="880"/>
      <c r="AT62" s="880"/>
      <c r="AU62" s="880"/>
      <c r="AV62" s="880"/>
      <c r="AW62" s="880"/>
      <c r="AX62" s="880"/>
      <c r="AY62" s="880"/>
      <c r="AZ62" s="376"/>
      <c r="BA62" s="926"/>
      <c r="BB62" s="622"/>
      <c r="BC62" s="479"/>
      <c r="BD62" s="464"/>
      <c r="BE62" s="464"/>
      <c r="BF62" s="464"/>
      <c r="BG62" s="483"/>
      <c r="BH62" s="479"/>
      <c r="BI62" s="464"/>
      <c r="BJ62" s="464"/>
      <c r="BK62" s="464"/>
      <c r="BL62" s="483"/>
      <c r="BM62" s="479"/>
      <c r="BN62" s="464"/>
      <c r="BO62" s="464"/>
      <c r="BP62" s="464"/>
      <c r="BQ62" s="483"/>
      <c r="BR62" s="479"/>
      <c r="BS62" s="464"/>
      <c r="BT62" s="464"/>
      <c r="BU62" s="464"/>
      <c r="BV62" s="464"/>
      <c r="BW62" s="464"/>
      <c r="BX62" s="464"/>
      <c r="BY62" s="465"/>
      <c r="BZ62" s="465"/>
      <c r="CA62" s="465"/>
      <c r="CB62" s="465"/>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531" customFormat="true" ht="15" customHeight="true" x14ac:dyDescent="0.2">
      <c r="A63" s="1087"/>
      <c r="B63" s="408" t="s">
        <v>361</v>
      </c>
      <c r="C63" s="151">
        <v>45.64419436038235</v>
      </c>
      <c r="D63" s="150">
        <v>46.621296585346599</v>
      </c>
      <c r="E63" s="150">
        <v>38.843100718135979</v>
      </c>
      <c r="F63" s="150">
        <v>22.209367428946361</v>
      </c>
      <c r="G63" s="149">
        <v>4.1022124496358616</v>
      </c>
      <c r="H63" s="148">
        <v>34.346655028323731</v>
      </c>
      <c r="I63" s="150">
        <v>16.613362891733406</v>
      </c>
      <c r="J63" s="150">
        <v>4.755091819935072</v>
      </c>
      <c r="K63" s="150">
        <v>1.699170220514987</v>
      </c>
      <c r="L63" s="147">
        <v>0.60020275592518901</v>
      </c>
      <c r="M63" s="151">
        <v>47.03133996775167</v>
      </c>
      <c r="N63" s="150">
        <v>46.716100435574468</v>
      </c>
      <c r="O63" s="150">
        <v>46.670570461610858</v>
      </c>
      <c r="P63" s="150">
        <v>37.271352852770463</v>
      </c>
      <c r="Q63" s="149">
        <v>25.609917094644629</v>
      </c>
      <c r="R63" s="148">
        <v>53.374367772670929</v>
      </c>
      <c r="S63" s="150">
        <v>21.519703606102635</v>
      </c>
      <c r="T63" s="150">
        <v>29.782008657055741</v>
      </c>
      <c r="U63" s="150">
        <v>10.116338138170985</v>
      </c>
      <c r="V63" s="150">
        <v>0.87180007067693666</v>
      </c>
      <c r="W63" s="150">
        <v>8.9604222351751215</v>
      </c>
      <c r="X63" s="150">
        <v>44.491064057563221</v>
      </c>
      <c r="Y63" s="150">
        <v>31.120390052327295</v>
      </c>
      <c r="Z63" s="150">
        <v>23.864863827087067</v>
      </c>
      <c r="AA63" s="150">
        <v>25.209028763282369</v>
      </c>
      <c r="AB63" s="147">
        <v>47.312547532928626</v>
      </c>
      <c r="AC63" s="880"/>
      <c r="AD63" s="880"/>
      <c r="AE63" s="880"/>
      <c r="AF63" s="880"/>
      <c r="AG63" s="880"/>
      <c r="AH63" s="880"/>
      <c r="AI63" s="880"/>
      <c r="AJ63" s="880"/>
      <c r="AK63" s="880"/>
      <c r="AL63" s="880"/>
      <c r="AM63" s="880"/>
      <c r="AN63" s="880"/>
      <c r="AO63" s="880"/>
      <c r="AP63" s="880"/>
      <c r="AQ63" s="880"/>
      <c r="AR63" s="880"/>
      <c r="AS63" s="880"/>
      <c r="AT63" s="880"/>
      <c r="AU63" s="880"/>
      <c r="AV63" s="880"/>
      <c r="AW63" s="880"/>
      <c r="AX63" s="880"/>
      <c r="AY63" s="880"/>
      <c r="AZ63" s="376"/>
      <c r="BA63" s="926"/>
      <c r="BB63" s="622"/>
      <c r="BC63" s="479"/>
      <c r="BD63" s="464"/>
      <c r="BE63" s="464"/>
      <c r="BF63" s="464"/>
      <c r="BG63" s="483"/>
      <c r="BH63" s="479"/>
      <c r="BI63" s="464"/>
      <c r="BJ63" s="464"/>
      <c r="BK63" s="464"/>
      <c r="BL63" s="483"/>
      <c r="BM63" s="479"/>
      <c r="BN63" s="464"/>
      <c r="BO63" s="464"/>
      <c r="BP63" s="464"/>
      <c r="BQ63" s="483"/>
      <c r="BR63" s="479"/>
      <c r="BS63" s="464"/>
      <c r="BT63" s="464"/>
      <c r="BU63" s="464"/>
      <c r="BV63" s="464"/>
      <c r="BW63" s="464"/>
      <c r="BX63" s="464"/>
      <c r="BY63" s="465"/>
      <c r="BZ63" s="465"/>
      <c r="CA63" s="465"/>
      <c r="CB63" s="465"/>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531" customFormat="true" ht="15" customHeight="true" x14ac:dyDescent="0.2">
      <c r="A64" s="1087"/>
      <c r="B64" s="408" t="s">
        <v>438</v>
      </c>
      <c r="C64" s="151">
        <v>14.875286646509345</v>
      </c>
      <c r="D64" s="150">
        <v>14.450650544616012</v>
      </c>
      <c r="E64" s="150">
        <v>14.893896415358842</v>
      </c>
      <c r="F64" s="150">
        <v>13.234476855570479</v>
      </c>
      <c r="G64" s="149">
        <v>3.4272024764677416</v>
      </c>
      <c r="H64" s="148">
        <v>13.891452802582361</v>
      </c>
      <c r="I64" s="150">
        <v>9.6076568502236004</v>
      </c>
      <c r="J64" s="150">
        <v>5.1501193626640838</v>
      </c>
      <c r="K64" s="150">
        <v>1.4448091317186065</v>
      </c>
      <c r="L64" s="147">
        <v>1.1601317442768164</v>
      </c>
      <c r="M64" s="151">
        <v>15.213691041663255</v>
      </c>
      <c r="N64" s="150">
        <v>14.626555164179564</v>
      </c>
      <c r="O64" s="150">
        <v>14.482138994858548</v>
      </c>
      <c r="P64" s="150">
        <v>14.762164602003578</v>
      </c>
      <c r="Q64" s="149">
        <v>15.468340301452619</v>
      </c>
      <c r="R64" s="148">
        <v>10.140878232446921</v>
      </c>
      <c r="S64" s="150">
        <v>13.578313287168397</v>
      </c>
      <c r="T64" s="150">
        <v>14.544715649147246</v>
      </c>
      <c r="U64" s="150">
        <v>21.837759743810039</v>
      </c>
      <c r="V64" s="150">
        <v>0.87491642938242431</v>
      </c>
      <c r="W64" s="150">
        <v>4.5252180995257989</v>
      </c>
      <c r="X64" s="150">
        <v>1.5102261267271102</v>
      </c>
      <c r="Y64" s="150">
        <v>18.175775242479496</v>
      </c>
      <c r="Z64" s="150">
        <v>17.078053500633462</v>
      </c>
      <c r="AA64" s="150">
        <v>19.404609461858236</v>
      </c>
      <c r="AB64" s="147">
        <v>13.848667182772822</v>
      </c>
      <c r="AC64" s="880"/>
      <c r="AD64" s="880"/>
      <c r="AE64" s="880"/>
      <c r="AF64" s="880"/>
      <c r="AG64" s="880"/>
      <c r="AH64" s="880"/>
      <c r="AI64" s="880"/>
      <c r="AJ64" s="880"/>
      <c r="AK64" s="880"/>
      <c r="AL64" s="880"/>
      <c r="AM64" s="880"/>
      <c r="AN64" s="880"/>
      <c r="AO64" s="880"/>
      <c r="AP64" s="880"/>
      <c r="AQ64" s="880"/>
      <c r="AR64" s="880"/>
      <c r="AS64" s="880"/>
      <c r="AT64" s="880"/>
      <c r="AU64" s="880"/>
      <c r="AV64" s="880"/>
      <c r="AW64" s="880"/>
      <c r="AX64" s="880"/>
      <c r="AY64" s="880"/>
      <c r="AZ64" s="376"/>
      <c r="BA64" s="926"/>
      <c r="BB64" s="622"/>
      <c r="BC64" s="479"/>
      <c r="BD64" s="464"/>
      <c r="BE64" s="464"/>
      <c r="BF64" s="464"/>
      <c r="BG64" s="483"/>
      <c r="BH64" s="479"/>
      <c r="BI64" s="464"/>
      <c r="BJ64" s="464"/>
      <c r="BK64" s="464"/>
      <c r="BL64" s="483"/>
      <c r="BM64" s="479"/>
      <c r="BN64" s="464"/>
      <c r="BO64" s="464"/>
      <c r="BP64" s="464"/>
      <c r="BQ64" s="483"/>
      <c r="BR64" s="479"/>
      <c r="BS64" s="464"/>
      <c r="BT64" s="464"/>
      <c r="BU64" s="464"/>
      <c r="BV64" s="464"/>
      <c r="BW64" s="464"/>
      <c r="BX64" s="464"/>
      <c r="BY64" s="465"/>
      <c r="BZ64" s="465"/>
      <c r="CA64" s="465"/>
      <c r="CB64" s="465"/>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531" customFormat="true" ht="15" customHeight="true" x14ac:dyDescent="0.2">
      <c r="A65" s="1087"/>
      <c r="B65" s="408" t="s">
        <v>439</v>
      </c>
      <c r="C65" s="151">
        <v>22.188816746425953</v>
      </c>
      <c r="D65" s="150">
        <v>23.432717983479435</v>
      </c>
      <c r="E65" s="150">
        <v>20.311745702055383</v>
      </c>
      <c r="F65" s="150">
        <v>10.120349536588691</v>
      </c>
      <c r="G65" s="149">
        <v>1.2135369989044298</v>
      </c>
      <c r="H65" s="148">
        <v>11.265918542270413</v>
      </c>
      <c r="I65" s="150">
        <v>2.9680192726049595</v>
      </c>
      <c r="J65" s="150">
        <v>1.2740528771856834</v>
      </c>
      <c r="K65" s="150">
        <v>0</v>
      </c>
      <c r="L65" s="147">
        <v>0</v>
      </c>
      <c r="M65" s="151">
        <v>23.438519450239323</v>
      </c>
      <c r="N65" s="150">
        <v>23.754212162104153</v>
      </c>
      <c r="O65" s="150">
        <v>24.717876662444954</v>
      </c>
      <c r="P65" s="150">
        <v>21.724281145325868</v>
      </c>
      <c r="Q65" s="149">
        <v>12.13208639060362</v>
      </c>
      <c r="R65" s="148">
        <v>8.2111840781790395</v>
      </c>
      <c r="S65" s="150">
        <v>8.3869583778683552</v>
      </c>
      <c r="T65" s="150">
        <v>8.2490803689397225</v>
      </c>
      <c r="U65" s="150">
        <v>5.3909428849345167</v>
      </c>
      <c r="V65" s="150">
        <v>7.4788039630362749E-2</v>
      </c>
      <c r="W65" s="150">
        <v>3.2915249899987091</v>
      </c>
      <c r="X65" s="150">
        <v>12.606854027823672</v>
      </c>
      <c r="Y65" s="150">
        <v>23.477717751131351</v>
      </c>
      <c r="Z65" s="150">
        <v>11.682682750085768</v>
      </c>
      <c r="AA65" s="150">
        <v>30.417112365367068</v>
      </c>
      <c r="AB65" s="147">
        <v>26.810675589006998</v>
      </c>
      <c r="AC65" s="880"/>
      <c r="AD65" s="880"/>
      <c r="AE65" s="880"/>
      <c r="AF65" s="880"/>
      <c r="AG65" s="880"/>
      <c r="AH65" s="880"/>
      <c r="AI65" s="880"/>
      <c r="AJ65" s="880"/>
      <c r="AK65" s="880"/>
      <c r="AL65" s="880"/>
      <c r="AM65" s="880"/>
      <c r="AN65" s="880"/>
      <c r="AO65" s="880"/>
      <c r="AP65" s="880"/>
      <c r="AQ65" s="880"/>
      <c r="AR65" s="880"/>
      <c r="AS65" s="880"/>
      <c r="AT65" s="880"/>
      <c r="AU65" s="880"/>
      <c r="AV65" s="880"/>
      <c r="AW65" s="880"/>
      <c r="AX65" s="880"/>
      <c r="AY65" s="880"/>
      <c r="AZ65" s="376"/>
      <c r="BA65" s="926"/>
      <c r="BB65" s="622"/>
      <c r="BC65" s="479"/>
      <c r="BD65" s="464"/>
      <c r="BE65" s="464"/>
      <c r="BF65" s="464"/>
      <c r="BG65" s="483"/>
      <c r="BH65" s="479"/>
      <c r="BI65" s="464"/>
      <c r="BJ65" s="464"/>
      <c r="BK65" s="464"/>
      <c r="BL65" s="483"/>
      <c r="BM65" s="479"/>
      <c r="BN65" s="464"/>
      <c r="BO65" s="464"/>
      <c r="BP65" s="464"/>
      <c r="BQ65" s="483"/>
      <c r="BR65" s="479"/>
      <c r="BS65" s="464"/>
      <c r="BT65" s="464"/>
      <c r="BU65" s="464"/>
      <c r="BV65" s="464"/>
      <c r="BW65" s="464"/>
      <c r="BX65" s="464"/>
      <c r="BY65" s="465"/>
      <c r="BZ65" s="465"/>
      <c r="CA65" s="465"/>
      <c r="CB65" s="465"/>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531" customFormat="true" ht="15" customHeight="true" x14ac:dyDescent="0.2">
      <c r="A66" s="1087"/>
      <c r="B66" s="408" t="s">
        <v>179</v>
      </c>
      <c r="C66" s="151">
        <v>6.4056657197076594E-2</v>
      </c>
      <c r="D66" s="150">
        <v>0.14586619777437132</v>
      </c>
      <c r="E66" s="150">
        <v>0.47230254583204356</v>
      </c>
      <c r="F66" s="150">
        <v>2.129821077114038</v>
      </c>
      <c r="G66" s="149">
        <v>0.76113717345970655</v>
      </c>
      <c r="H66" s="148">
        <v>0</v>
      </c>
      <c r="I66" s="150">
        <v>8.9692162732033037E-2</v>
      </c>
      <c r="J66" s="150">
        <v>0.2223760690577217</v>
      </c>
      <c r="K66" s="150">
        <v>0.13403096318136101</v>
      </c>
      <c r="L66" s="147">
        <v>1.1159069123184795E-2</v>
      </c>
      <c r="M66" s="151">
        <v>9.358591535787214E-2</v>
      </c>
      <c r="N66" s="150">
        <v>0.10245719092112129</v>
      </c>
      <c r="O66" s="150">
        <v>0.15101954564109887</v>
      </c>
      <c r="P66" s="150">
        <v>0.82448592280111122</v>
      </c>
      <c r="Q66" s="149">
        <v>3.8396170597247608</v>
      </c>
      <c r="R66" s="148">
        <v>0.54358368008817837</v>
      </c>
      <c r="S66" s="150">
        <v>4.084966817869133</v>
      </c>
      <c r="T66" s="150">
        <v>7.4130475283409103</v>
      </c>
      <c r="U66" s="150">
        <v>0</v>
      </c>
      <c r="V66" s="150">
        <v>0</v>
      </c>
      <c r="W66" s="150">
        <v>0</v>
      </c>
      <c r="X66" s="150">
        <v>0</v>
      </c>
      <c r="Y66" s="150">
        <v>0</v>
      </c>
      <c r="Z66" s="150">
        <v>0</v>
      </c>
      <c r="AA66" s="150">
        <v>0</v>
      </c>
      <c r="AB66" s="147">
        <v>0</v>
      </c>
      <c r="AC66" s="880"/>
      <c r="AD66" s="880"/>
      <c r="AE66" s="880"/>
      <c r="AF66" s="880"/>
      <c r="AG66" s="880"/>
      <c r="AH66" s="880"/>
      <c r="AI66" s="880"/>
      <c r="AJ66" s="880"/>
      <c r="AK66" s="880"/>
      <c r="AL66" s="880"/>
      <c r="AM66" s="880"/>
      <c r="AN66" s="880"/>
      <c r="AO66" s="880"/>
      <c r="AP66" s="880"/>
      <c r="AQ66" s="880"/>
      <c r="AR66" s="880"/>
      <c r="AS66" s="880"/>
      <c r="AT66" s="880"/>
      <c r="AU66" s="880"/>
      <c r="AV66" s="880"/>
      <c r="AW66" s="880"/>
      <c r="AX66" s="880"/>
      <c r="AY66" s="880"/>
      <c r="AZ66" s="376"/>
      <c r="BA66" s="926"/>
      <c r="BB66" s="622"/>
      <c r="BC66" s="479"/>
      <c r="BD66" s="464"/>
      <c r="BE66" s="464"/>
      <c r="BF66" s="464"/>
      <c r="BG66" s="483"/>
      <c r="BH66" s="479"/>
      <c r="BI66" s="464"/>
      <c r="BJ66" s="464"/>
      <c r="BK66" s="464"/>
      <c r="BL66" s="483"/>
      <c r="BM66" s="479"/>
      <c r="BN66" s="464"/>
      <c r="BO66" s="464"/>
      <c r="BP66" s="464"/>
      <c r="BQ66" s="483"/>
      <c r="BR66" s="479"/>
      <c r="BS66" s="464"/>
      <c r="BT66" s="464"/>
      <c r="BU66" s="464"/>
      <c r="BV66" s="464"/>
      <c r="BW66" s="464"/>
      <c r="BX66" s="464"/>
      <c r="BY66" s="465"/>
      <c r="BZ66" s="465"/>
      <c r="CA66" s="465"/>
      <c r="CB66" s="465"/>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531" customFormat="true" ht="15" customHeight="true" x14ac:dyDescent="0.2">
      <c r="A67" s="1087"/>
      <c r="B67" s="408" t="s">
        <v>365</v>
      </c>
      <c r="C67" s="151">
        <v>8.2412663275045095E-2</v>
      </c>
      <c r="D67" s="150">
        <v>5.8397090893489555E-3</v>
      </c>
      <c r="E67" s="150">
        <v>0.12975198145013556</v>
      </c>
      <c r="F67" s="150">
        <v>0.14649407662884883</v>
      </c>
      <c r="G67" s="149">
        <v>0.24279916612142557</v>
      </c>
      <c r="H67" s="148">
        <v>0.2243407553096953</v>
      </c>
      <c r="I67" s="150">
        <v>0</v>
      </c>
      <c r="J67" s="150">
        <v>0</v>
      </c>
      <c r="K67" s="150">
        <v>0.16820454515383818</v>
      </c>
      <c r="L67" s="147">
        <v>0.29350241482809958</v>
      </c>
      <c r="M67" s="151">
        <v>1.7072410083098309E-2</v>
      </c>
      <c r="N67" s="150">
        <v>0</v>
      </c>
      <c r="O67" s="150">
        <v>8.5382813536216424E-3</v>
      </c>
      <c r="P67" s="150">
        <v>0.21324714341476123</v>
      </c>
      <c r="Q67" s="149">
        <v>0.33229429827308349</v>
      </c>
      <c r="R67" s="148">
        <v>0.45595042440753009</v>
      </c>
      <c r="S67" s="150">
        <v>0</v>
      </c>
      <c r="T67" s="150">
        <v>0.55218318530299804</v>
      </c>
      <c r="U67" s="150">
        <v>0.11297377314606291</v>
      </c>
      <c r="V67" s="150">
        <v>0</v>
      </c>
      <c r="W67" s="150">
        <v>0.45150388715998979</v>
      </c>
      <c r="X67" s="150">
        <v>9.2659415291622846E-2</v>
      </c>
      <c r="Y67" s="150">
        <v>0</v>
      </c>
      <c r="Z67" s="150">
        <v>0</v>
      </c>
      <c r="AA67" s="150">
        <v>0</v>
      </c>
      <c r="AB67" s="147">
        <v>0</v>
      </c>
      <c r="AC67" s="880"/>
      <c r="AD67" s="880"/>
      <c r="AE67" s="880"/>
      <c r="AF67" s="880"/>
      <c r="AG67" s="880"/>
      <c r="AH67" s="880"/>
      <c r="AI67" s="880"/>
      <c r="AJ67" s="880"/>
      <c r="AK67" s="880"/>
      <c r="AL67" s="880"/>
      <c r="AM67" s="880"/>
      <c r="AN67" s="880"/>
      <c r="AO67" s="880"/>
      <c r="AP67" s="880"/>
      <c r="AQ67" s="880"/>
      <c r="AR67" s="880"/>
      <c r="AS67" s="880"/>
      <c r="AT67" s="880"/>
      <c r="AU67" s="880"/>
      <c r="AV67" s="880"/>
      <c r="AW67" s="880"/>
      <c r="AX67" s="880"/>
      <c r="AY67" s="880"/>
      <c r="AZ67" s="376"/>
      <c r="BA67" s="926"/>
      <c r="BB67" s="622"/>
      <c r="BC67" s="479"/>
      <c r="BD67" s="464"/>
      <c r="BE67" s="464"/>
      <c r="BF67" s="464"/>
      <c r="BG67" s="483"/>
      <c r="BH67" s="479"/>
      <c r="BI67" s="464"/>
      <c r="BJ67" s="464"/>
      <c r="BK67" s="464"/>
      <c r="BL67" s="483"/>
      <c r="BM67" s="479"/>
      <c r="BN67" s="464"/>
      <c r="BO67" s="464"/>
      <c r="BP67" s="464"/>
      <c r="BQ67" s="483"/>
      <c r="BR67" s="479"/>
      <c r="BS67" s="464"/>
      <c r="BT67" s="464"/>
      <c r="BU67" s="464"/>
      <c r="BV67" s="464"/>
      <c r="BW67" s="464"/>
      <c r="BX67" s="464"/>
      <c r="BY67" s="465"/>
      <c r="BZ67" s="465"/>
      <c r="CA67" s="465"/>
      <c r="CB67" s="465"/>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531" customFormat="true" ht="15" customHeight="true" x14ac:dyDescent="0.2">
      <c r="A68" s="1087"/>
      <c r="B68" s="408" t="s">
        <v>367</v>
      </c>
      <c r="C68" s="151">
        <v>0</v>
      </c>
      <c r="D68" s="150">
        <v>6.8178713741118016E-2</v>
      </c>
      <c r="E68" s="150">
        <v>0</v>
      </c>
      <c r="F68" s="150">
        <v>0</v>
      </c>
      <c r="G68" s="149">
        <v>0.79416500994680983</v>
      </c>
      <c r="H68" s="148">
        <v>0</v>
      </c>
      <c r="I68" s="150">
        <v>0</v>
      </c>
      <c r="J68" s="150">
        <v>1.2469660346567289E-2</v>
      </c>
      <c r="K68" s="150">
        <v>0.20696145868166252</v>
      </c>
      <c r="L68" s="147">
        <v>2.0802490437577421</v>
      </c>
      <c r="M68" s="151">
        <v>0</v>
      </c>
      <c r="N68" s="150">
        <v>0</v>
      </c>
      <c r="O68" s="150">
        <v>9.9684595815130686E-2</v>
      </c>
      <c r="P68" s="150">
        <v>0</v>
      </c>
      <c r="Q68" s="149">
        <v>9.9659422314212168E-2</v>
      </c>
      <c r="R68" s="148">
        <v>0</v>
      </c>
      <c r="S68" s="150">
        <v>0</v>
      </c>
      <c r="T68" s="150">
        <v>0</v>
      </c>
      <c r="U68" s="150">
        <v>6.7800650224038833E-2</v>
      </c>
      <c r="V68" s="150">
        <v>1.4983390208865541</v>
      </c>
      <c r="W68" s="150">
        <v>0.71802372054426766</v>
      </c>
      <c r="X68" s="150">
        <v>8.9367527030927596E-2</v>
      </c>
      <c r="Y68" s="150">
        <v>0</v>
      </c>
      <c r="Z68" s="150">
        <v>0.25044723929891932</v>
      </c>
      <c r="AA68" s="150">
        <v>3.7806868363930698E-2</v>
      </c>
      <c r="AB68" s="147">
        <v>0</v>
      </c>
      <c r="AC68" s="880"/>
      <c r="AD68" s="880"/>
      <c r="AE68" s="880"/>
      <c r="AF68" s="880"/>
      <c r="AG68" s="880"/>
      <c r="AH68" s="880"/>
      <c r="AI68" s="880"/>
      <c r="AJ68" s="880"/>
      <c r="AK68" s="880"/>
      <c r="AL68" s="880"/>
      <c r="AM68" s="880"/>
      <c r="AN68" s="880"/>
      <c r="AO68" s="880"/>
      <c r="AP68" s="880"/>
      <c r="AQ68" s="880"/>
      <c r="AR68" s="880"/>
      <c r="AS68" s="880"/>
      <c r="AT68" s="880"/>
      <c r="AU68" s="880"/>
      <c r="AV68" s="880"/>
      <c r="AW68" s="880"/>
      <c r="AX68" s="880"/>
      <c r="AY68" s="880"/>
      <c r="AZ68" s="376"/>
      <c r="BA68" s="926"/>
      <c r="BB68" s="622"/>
      <c r="BC68" s="479"/>
      <c r="BD68" s="464"/>
      <c r="BE68" s="464"/>
      <c r="BF68" s="464"/>
      <c r="BG68" s="483"/>
      <c r="BH68" s="479"/>
      <c r="BI68" s="464"/>
      <c r="BJ68" s="464"/>
      <c r="BK68" s="464"/>
      <c r="BL68" s="483"/>
      <c r="BM68" s="479"/>
      <c r="BN68" s="464"/>
      <c r="BO68" s="464"/>
      <c r="BP68" s="464"/>
      <c r="BQ68" s="483"/>
      <c r="BR68" s="479"/>
      <c r="BS68" s="464"/>
      <c r="BT68" s="464"/>
      <c r="BU68" s="464"/>
      <c r="BV68" s="464"/>
      <c r="BW68" s="464"/>
      <c r="BX68" s="464"/>
      <c r="BY68" s="465"/>
      <c r="BZ68" s="465"/>
      <c r="CA68" s="465"/>
      <c r="CB68" s="465"/>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531" customFormat="true" ht="15" customHeight="true" x14ac:dyDescent="0.2">
      <c r="A69" s="1087"/>
      <c r="B69" s="408" t="s">
        <v>46</v>
      </c>
      <c r="C69" s="151">
        <v>0</v>
      </c>
      <c r="D69" s="150">
        <v>4.4027057144592222E-2</v>
      </c>
      <c r="E69" s="150">
        <v>0.24806372567182555</v>
      </c>
      <c r="F69" s="150">
        <v>0.22343539856528064</v>
      </c>
      <c r="G69" s="149">
        <v>0.71341874152980111</v>
      </c>
      <c r="H69" s="148">
        <v>0</v>
      </c>
      <c r="I69" s="150">
        <v>4.3807844974215401E-2</v>
      </c>
      <c r="J69" s="150">
        <v>1.0015385458905093</v>
      </c>
      <c r="K69" s="150">
        <v>1.1997335453868698</v>
      </c>
      <c r="L69" s="147">
        <v>0.23388188090588269</v>
      </c>
      <c r="M69" s="151">
        <v>0</v>
      </c>
      <c r="N69" s="150">
        <v>3.3769810624686855E-2</v>
      </c>
      <c r="O69" s="150">
        <v>0.1206707463127045</v>
      </c>
      <c r="P69" s="150">
        <v>0.27230224535392467</v>
      </c>
      <c r="Q69" s="149">
        <v>0.22534831843413577</v>
      </c>
      <c r="R69" s="148">
        <v>0</v>
      </c>
      <c r="S69" s="150">
        <v>0</v>
      </c>
      <c r="T69" s="150">
        <v>0</v>
      </c>
      <c r="U69" s="150">
        <v>0.50031242393256425</v>
      </c>
      <c r="V69" s="150">
        <v>0</v>
      </c>
      <c r="W69" s="150">
        <v>2.2930679340192004</v>
      </c>
      <c r="X69" s="150">
        <v>0</v>
      </c>
      <c r="Y69" s="150">
        <v>0</v>
      </c>
      <c r="Z69" s="150">
        <v>0.16332294929343752</v>
      </c>
      <c r="AA69" s="150">
        <v>0.32847085253546249</v>
      </c>
      <c r="AB69" s="147">
        <v>0</v>
      </c>
      <c r="AC69" s="880"/>
      <c r="AD69" s="880"/>
      <c r="AE69" s="880"/>
      <c r="AF69" s="880"/>
      <c r="AG69" s="880"/>
      <c r="AH69" s="880"/>
      <c r="AI69" s="880"/>
      <c r="AJ69" s="880"/>
      <c r="AK69" s="880"/>
      <c r="AL69" s="880"/>
      <c r="AM69" s="880"/>
      <c r="AN69" s="880"/>
      <c r="AO69" s="880"/>
      <c r="AP69" s="880"/>
      <c r="AQ69" s="880"/>
      <c r="AR69" s="880"/>
      <c r="AS69" s="880"/>
      <c r="AT69" s="880"/>
      <c r="AU69" s="880"/>
      <c r="AV69" s="880"/>
      <c r="AW69" s="880"/>
      <c r="AX69" s="880"/>
      <c r="AY69" s="880"/>
      <c r="AZ69" s="376"/>
      <c r="BA69" s="926"/>
      <c r="BB69" s="622"/>
      <c r="BC69" s="479"/>
      <c r="BD69" s="464"/>
      <c r="BE69" s="464"/>
      <c r="BF69" s="464"/>
      <c r="BG69" s="483"/>
      <c r="BH69" s="479"/>
      <c r="BI69" s="464"/>
      <c r="BJ69" s="464"/>
      <c r="BK69" s="464"/>
      <c r="BL69" s="483"/>
      <c r="BM69" s="479"/>
      <c r="BN69" s="464"/>
      <c r="BO69" s="464"/>
      <c r="BP69" s="464"/>
      <c r="BQ69" s="483"/>
      <c r="BR69" s="479"/>
      <c r="BS69" s="464"/>
      <c r="BT69" s="464"/>
      <c r="BU69" s="464"/>
      <c r="BV69" s="464"/>
      <c r="BW69" s="464"/>
      <c r="BX69" s="464"/>
      <c r="BY69" s="465"/>
      <c r="BZ69" s="465"/>
      <c r="CA69" s="465"/>
      <c r="CB69" s="465"/>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531" customFormat="true" ht="15" customHeight="true" x14ac:dyDescent="0.2">
      <c r="A70" s="173"/>
      <c r="B70" s="167"/>
      <c r="C70" s="151"/>
      <c r="D70" s="150"/>
      <c r="E70" s="150"/>
      <c r="F70" s="150"/>
      <c r="G70" s="149"/>
      <c r="H70" s="148"/>
      <c r="I70" s="150"/>
      <c r="J70" s="150"/>
      <c r="K70" s="150"/>
      <c r="L70" s="147"/>
      <c r="M70" s="151"/>
      <c r="N70" s="150"/>
      <c r="O70" s="150"/>
      <c r="P70" s="150"/>
      <c r="Q70" s="149"/>
      <c r="R70" s="148"/>
      <c r="S70" s="150"/>
      <c r="T70" s="150"/>
      <c r="U70" s="150"/>
      <c r="V70" s="150"/>
      <c r="W70" s="150"/>
      <c r="X70" s="150"/>
      <c r="Y70" s="150"/>
      <c r="Z70" s="150"/>
      <c r="AA70" s="150"/>
      <c r="AB70" s="147"/>
      <c r="AC70" s="880"/>
      <c r="AD70" s="880"/>
      <c r="AE70" s="880"/>
      <c r="AF70" s="880"/>
      <c r="AG70" s="880"/>
      <c r="AH70" s="880"/>
      <c r="AI70" s="880"/>
      <c r="AJ70" s="880"/>
      <c r="AK70" s="880"/>
      <c r="AL70" s="880"/>
      <c r="AM70" s="880"/>
      <c r="AN70" s="880"/>
      <c r="AO70" s="880"/>
      <c r="AP70" s="880"/>
      <c r="AQ70" s="880"/>
      <c r="AR70" s="880"/>
      <c r="AS70" s="880"/>
      <c r="AT70" s="880"/>
      <c r="AU70" s="880"/>
      <c r="AV70" s="880"/>
      <c r="AW70" s="880"/>
      <c r="AX70" s="880"/>
      <c r="AY70" s="880"/>
      <c r="AZ70" s="376"/>
      <c r="BA70" s="926"/>
      <c r="BB70" s="622"/>
      <c r="BC70" s="479"/>
      <c r="BD70" s="464"/>
      <c r="BE70" s="464"/>
      <c r="BF70" s="464"/>
      <c r="BG70" s="483"/>
      <c r="BH70" s="479"/>
      <c r="BI70" s="464"/>
      <c r="BJ70" s="464"/>
      <c r="BK70" s="464"/>
      <c r="BL70" s="483"/>
      <c r="BM70" s="479"/>
      <c r="BN70" s="464"/>
      <c r="BO70" s="464"/>
      <c r="BP70" s="464"/>
      <c r="BQ70" s="483"/>
      <c r="BR70" s="479"/>
      <c r="BS70" s="464"/>
      <c r="BT70" s="464"/>
      <c r="BU70" s="464"/>
      <c r="BV70" s="464"/>
      <c r="BW70" s="464"/>
      <c r="BX70" s="464"/>
      <c r="BY70" s="465"/>
      <c r="BZ70" s="465"/>
      <c r="CA70" s="465"/>
      <c r="CB70" s="465"/>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531" customFormat="true" ht="15" customHeight="true" x14ac:dyDescent="0.2">
      <c r="A71" s="173"/>
      <c r="B71" s="167"/>
      <c r="C71" s="151"/>
      <c r="D71" s="150"/>
      <c r="E71" s="150"/>
      <c r="F71" s="150"/>
      <c r="G71" s="149"/>
      <c r="H71" s="148"/>
      <c r="I71" s="150"/>
      <c r="J71" s="150"/>
      <c r="K71" s="150"/>
      <c r="L71" s="147"/>
      <c r="M71" s="151"/>
      <c r="N71" s="150"/>
      <c r="O71" s="150"/>
      <c r="P71" s="150"/>
      <c r="Q71" s="149"/>
      <c r="R71" s="148"/>
      <c r="S71" s="150"/>
      <c r="T71" s="150"/>
      <c r="U71" s="150"/>
      <c r="V71" s="150"/>
      <c r="W71" s="150"/>
      <c r="X71" s="150"/>
      <c r="Y71" s="150"/>
      <c r="Z71" s="150"/>
      <c r="AA71" s="150"/>
      <c r="AB71" s="147"/>
      <c r="AC71" s="880"/>
      <c r="AD71" s="880"/>
      <c r="AE71" s="880"/>
      <c r="AF71" s="880"/>
      <c r="AG71" s="880"/>
      <c r="AH71" s="880"/>
      <c r="AI71" s="880"/>
      <c r="AJ71" s="880"/>
      <c r="AK71" s="880"/>
      <c r="AL71" s="880"/>
      <c r="AM71" s="880"/>
      <c r="AN71" s="880"/>
      <c r="AO71" s="880"/>
      <c r="AP71" s="880"/>
      <c r="AQ71" s="880"/>
      <c r="AR71" s="880"/>
      <c r="AS71" s="880"/>
      <c r="AT71" s="880"/>
      <c r="AU71" s="880"/>
      <c r="AV71" s="880"/>
      <c r="AW71" s="880"/>
      <c r="AX71" s="880"/>
      <c r="AY71" s="880"/>
      <c r="AZ71" s="376"/>
      <c r="BA71" s="926"/>
      <c r="BB71" s="622"/>
      <c r="BC71" s="479"/>
      <c r="BD71" s="464"/>
      <c r="BE71" s="464"/>
      <c r="BF71" s="464"/>
      <c r="BG71" s="483"/>
      <c r="BH71" s="479"/>
      <c r="BI71" s="464"/>
      <c r="BJ71" s="464"/>
      <c r="BK71" s="464"/>
      <c r="BL71" s="483"/>
      <c r="BM71" s="479"/>
      <c r="BN71" s="464"/>
      <c r="BO71" s="464"/>
      <c r="BP71" s="464"/>
      <c r="BQ71" s="483"/>
      <c r="BR71" s="479"/>
      <c r="BS71" s="464"/>
      <c r="BT71" s="464"/>
      <c r="BU71" s="464"/>
      <c r="BV71" s="464"/>
      <c r="BW71" s="464"/>
      <c r="BX71" s="464"/>
      <c r="BY71" s="465"/>
      <c r="BZ71" s="465"/>
      <c r="CA71" s="465"/>
      <c r="CB71" s="465"/>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531" customFormat="true" ht="15" customHeight="true" x14ac:dyDescent="0.2">
      <c r="A72" s="173"/>
      <c r="B72" s="167"/>
      <c r="C72" s="151"/>
      <c r="D72" s="150"/>
      <c r="E72" s="150"/>
      <c r="F72" s="150"/>
      <c r="G72" s="149"/>
      <c r="H72" s="148"/>
      <c r="I72" s="150"/>
      <c r="J72" s="150"/>
      <c r="K72" s="150"/>
      <c r="L72" s="147"/>
      <c r="M72" s="151"/>
      <c r="N72" s="150"/>
      <c r="O72" s="150"/>
      <c r="P72" s="150"/>
      <c r="Q72" s="149"/>
      <c r="R72" s="148"/>
      <c r="S72" s="150"/>
      <c r="T72" s="150"/>
      <c r="U72" s="150"/>
      <c r="V72" s="150"/>
      <c r="W72" s="150"/>
      <c r="X72" s="150"/>
      <c r="Y72" s="150"/>
      <c r="Z72" s="150"/>
      <c r="AA72" s="150"/>
      <c r="AB72" s="147"/>
      <c r="AC72" s="880"/>
      <c r="AD72" s="880"/>
      <c r="AE72" s="880"/>
      <c r="AF72" s="880"/>
      <c r="AG72" s="880"/>
      <c r="AH72" s="880"/>
      <c r="AI72" s="880"/>
      <c r="AJ72" s="880"/>
      <c r="AK72" s="880"/>
      <c r="AL72" s="880"/>
      <c r="AM72" s="880"/>
      <c r="AN72" s="880"/>
      <c r="AO72" s="880"/>
      <c r="AP72" s="880"/>
      <c r="AQ72" s="880"/>
      <c r="AR72" s="880"/>
      <c r="AS72" s="880"/>
      <c r="AT72" s="880"/>
      <c r="AU72" s="880"/>
      <c r="AV72" s="880"/>
      <c r="AW72" s="880"/>
      <c r="AX72" s="880"/>
      <c r="AY72" s="880"/>
      <c r="AZ72" s="376"/>
      <c r="BA72" s="926"/>
      <c r="BB72" s="622"/>
      <c r="BC72" s="479"/>
      <c r="BD72" s="464"/>
      <c r="BE72" s="464"/>
      <c r="BF72" s="464"/>
      <c r="BG72" s="483"/>
      <c r="BH72" s="479"/>
      <c r="BI72" s="464"/>
      <c r="BJ72" s="464"/>
      <c r="BK72" s="464"/>
      <c r="BL72" s="483"/>
      <c r="BM72" s="479"/>
      <c r="BN72" s="464"/>
      <c r="BO72" s="464"/>
      <c r="BP72" s="464"/>
      <c r="BQ72" s="483"/>
      <c r="BR72" s="479"/>
      <c r="BS72" s="464"/>
      <c r="BT72" s="464"/>
      <c r="BU72" s="464"/>
      <c r="BV72" s="464"/>
      <c r="BW72" s="464"/>
      <c r="BX72" s="464"/>
      <c r="BY72" s="465"/>
      <c r="BZ72" s="465"/>
      <c r="CA72" s="465"/>
      <c r="CB72" s="465"/>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531" customFormat="true" ht="15" customHeight="true" x14ac:dyDescent="0.2">
      <c r="A73" s="173"/>
      <c r="B73" s="167"/>
      <c r="C73" s="151"/>
      <c r="D73" s="150"/>
      <c r="E73" s="150"/>
      <c r="F73" s="150"/>
      <c r="G73" s="149"/>
      <c r="H73" s="148"/>
      <c r="I73" s="150"/>
      <c r="J73" s="150"/>
      <c r="K73" s="150"/>
      <c r="L73" s="147"/>
      <c r="M73" s="151"/>
      <c r="N73" s="150"/>
      <c r="O73" s="150"/>
      <c r="P73" s="150"/>
      <c r="Q73" s="149"/>
      <c r="R73" s="148"/>
      <c r="S73" s="150"/>
      <c r="T73" s="150"/>
      <c r="U73" s="150"/>
      <c r="V73" s="150"/>
      <c r="W73" s="150"/>
      <c r="X73" s="150"/>
      <c r="Y73" s="150"/>
      <c r="Z73" s="150"/>
      <c r="AA73" s="150"/>
      <c r="AB73" s="147"/>
      <c r="AC73" s="880"/>
      <c r="AD73" s="880"/>
      <c r="AE73" s="880"/>
      <c r="AF73" s="880"/>
      <c r="AG73" s="880"/>
      <c r="AH73" s="880"/>
      <c r="AI73" s="880"/>
      <c r="AJ73" s="880"/>
      <c r="AK73" s="880"/>
      <c r="AL73" s="880"/>
      <c r="AM73" s="880"/>
      <c r="AN73" s="880"/>
      <c r="AO73" s="880"/>
      <c r="AP73" s="880"/>
      <c r="AQ73" s="880"/>
      <c r="AR73" s="880"/>
      <c r="AS73" s="880"/>
      <c r="AT73" s="880"/>
      <c r="AU73" s="880"/>
      <c r="AV73" s="880"/>
      <c r="AW73" s="880"/>
      <c r="AX73" s="880"/>
      <c r="AY73" s="880"/>
      <c r="AZ73" s="376"/>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531" customFormat="true" ht="15" customHeight="true" x14ac:dyDescent="0.2">
      <c r="A74" s="173"/>
      <c r="B74" s="167"/>
      <c r="C74" s="151"/>
      <c r="D74" s="150"/>
      <c r="E74" s="150"/>
      <c r="F74" s="150"/>
      <c r="G74" s="149"/>
      <c r="H74" s="148"/>
      <c r="I74" s="150"/>
      <c r="J74" s="150"/>
      <c r="K74" s="150"/>
      <c r="L74" s="147"/>
      <c r="M74" s="151"/>
      <c r="N74" s="150"/>
      <c r="O74" s="150"/>
      <c r="P74" s="150"/>
      <c r="Q74" s="149"/>
      <c r="R74" s="148"/>
      <c r="S74" s="150"/>
      <c r="T74" s="150"/>
      <c r="U74" s="150"/>
      <c r="V74" s="150"/>
      <c r="W74" s="150"/>
      <c r="X74" s="150"/>
      <c r="Y74" s="150"/>
      <c r="Z74" s="150"/>
      <c r="AA74" s="150"/>
      <c r="AB74" s="147"/>
      <c r="AC74" s="880"/>
      <c r="AD74" s="880"/>
      <c r="AE74" s="880"/>
      <c r="AF74" s="880"/>
      <c r="AG74" s="880"/>
      <c r="AH74" s="880"/>
      <c r="AI74" s="880"/>
      <c r="AJ74" s="880"/>
      <c r="AK74" s="880"/>
      <c r="AL74" s="880"/>
      <c r="AM74" s="880"/>
      <c r="AN74" s="880"/>
      <c r="AO74" s="880"/>
      <c r="AP74" s="880"/>
      <c r="AQ74" s="880"/>
      <c r="AR74" s="880"/>
      <c r="AS74" s="880"/>
      <c r="AT74" s="880"/>
      <c r="AU74" s="880"/>
      <c r="AV74" s="880"/>
      <c r="AW74" s="880"/>
      <c r="AX74" s="880"/>
      <c r="AY74" s="880"/>
      <c r="AZ74" s="376"/>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531" customFormat="true" ht="15" customHeight="true" x14ac:dyDescent="0.2">
      <c r="A75" s="173"/>
      <c r="B75" s="167"/>
      <c r="C75" s="151"/>
      <c r="D75" s="150"/>
      <c r="E75" s="150"/>
      <c r="F75" s="150"/>
      <c r="G75" s="149"/>
      <c r="H75" s="148"/>
      <c r="I75" s="150"/>
      <c r="J75" s="150"/>
      <c r="K75" s="150"/>
      <c r="L75" s="147"/>
      <c r="M75" s="151"/>
      <c r="N75" s="150"/>
      <c r="O75" s="150"/>
      <c r="P75" s="150"/>
      <c r="Q75" s="149"/>
      <c r="R75" s="148"/>
      <c r="S75" s="150"/>
      <c r="T75" s="150"/>
      <c r="U75" s="150"/>
      <c r="V75" s="150"/>
      <c r="W75" s="150"/>
      <c r="X75" s="150"/>
      <c r="Y75" s="150"/>
      <c r="Z75" s="150"/>
      <c r="AA75" s="150"/>
      <c r="AB75" s="147"/>
      <c r="AC75" s="880"/>
      <c r="AD75" s="880"/>
      <c r="AE75" s="880"/>
      <c r="AF75" s="880"/>
      <c r="AG75" s="880"/>
      <c r="AH75" s="880"/>
      <c r="AI75" s="880"/>
      <c r="AJ75" s="880"/>
      <c r="AK75" s="880"/>
      <c r="AL75" s="880"/>
      <c r="AM75" s="880"/>
      <c r="AN75" s="880"/>
      <c r="AO75" s="880"/>
      <c r="AP75" s="880"/>
      <c r="AQ75" s="880"/>
      <c r="AR75" s="880"/>
      <c r="AS75" s="880"/>
      <c r="AT75" s="880"/>
      <c r="AU75" s="880"/>
      <c r="AV75" s="880"/>
      <c r="AW75" s="880"/>
      <c r="AX75" s="880"/>
      <c r="AY75" s="880"/>
      <c r="AZ75" s="376"/>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531" customFormat="true" ht="15" customHeight="true" x14ac:dyDescent="0.2">
      <c r="A76" s="173"/>
      <c r="B76" s="167"/>
      <c r="C76" s="151"/>
      <c r="D76" s="150"/>
      <c r="E76" s="150"/>
      <c r="F76" s="150"/>
      <c r="G76" s="149"/>
      <c r="H76" s="148"/>
      <c r="I76" s="150"/>
      <c r="J76" s="150"/>
      <c r="K76" s="150"/>
      <c r="L76" s="147"/>
      <c r="M76" s="151"/>
      <c r="N76" s="150"/>
      <c r="O76" s="150"/>
      <c r="P76" s="150"/>
      <c r="Q76" s="149"/>
      <c r="R76" s="148"/>
      <c r="S76" s="150"/>
      <c r="T76" s="150"/>
      <c r="U76" s="150"/>
      <c r="V76" s="150"/>
      <c r="W76" s="150"/>
      <c r="X76" s="150"/>
      <c r="Y76" s="150"/>
      <c r="Z76" s="150"/>
      <c r="AA76" s="150"/>
      <c r="AB76" s="147"/>
      <c r="AC76" s="880"/>
      <c r="AD76" s="880"/>
      <c r="AE76" s="880"/>
      <c r="AF76" s="880"/>
      <c r="AG76" s="880"/>
      <c r="AH76" s="880"/>
      <c r="AI76" s="880"/>
      <c r="AJ76" s="880"/>
      <c r="AK76" s="880"/>
      <c r="AL76" s="880"/>
      <c r="AM76" s="880"/>
      <c r="AN76" s="880"/>
      <c r="AO76" s="880"/>
      <c r="AP76" s="880"/>
      <c r="AQ76" s="880"/>
      <c r="AR76" s="880"/>
      <c r="AS76" s="880"/>
      <c r="AT76" s="880"/>
      <c r="AU76" s="880"/>
      <c r="AV76" s="880"/>
      <c r="AW76" s="880"/>
      <c r="AX76" s="880"/>
      <c r="AY76" s="880"/>
      <c r="AZ76" s="376"/>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531" customFormat="true" ht="15" customHeight="true" x14ac:dyDescent="0.2">
      <c r="A77" s="173"/>
      <c r="B77" s="167"/>
      <c r="C77" s="151"/>
      <c r="D77" s="150"/>
      <c r="E77" s="150"/>
      <c r="F77" s="150"/>
      <c r="G77" s="149"/>
      <c r="H77" s="148"/>
      <c r="I77" s="150"/>
      <c r="J77" s="150"/>
      <c r="K77" s="150"/>
      <c r="L77" s="147"/>
      <c r="M77" s="151"/>
      <c r="N77" s="150"/>
      <c r="O77" s="150"/>
      <c r="P77" s="150"/>
      <c r="Q77" s="149"/>
      <c r="R77" s="148"/>
      <c r="S77" s="150"/>
      <c r="T77" s="150"/>
      <c r="U77" s="150"/>
      <c r="V77" s="150"/>
      <c r="W77" s="150"/>
      <c r="X77" s="150"/>
      <c r="Y77" s="150"/>
      <c r="Z77" s="150"/>
      <c r="AA77" s="150"/>
      <c r="AB77" s="147"/>
      <c r="AC77" s="880"/>
      <c r="AD77" s="880"/>
      <c r="AE77" s="880"/>
      <c r="AF77" s="880"/>
      <c r="AG77" s="880"/>
      <c r="AH77" s="880"/>
      <c r="AI77" s="880"/>
      <c r="AJ77" s="880"/>
      <c r="AK77" s="880"/>
      <c r="AL77" s="880"/>
      <c r="AM77" s="880"/>
      <c r="AN77" s="880"/>
      <c r="AO77" s="880"/>
      <c r="AP77" s="880"/>
      <c r="AQ77" s="880"/>
      <c r="AR77" s="880"/>
      <c r="AS77" s="880"/>
      <c r="AT77" s="880"/>
      <c r="AU77" s="880"/>
      <c r="AV77" s="880"/>
      <c r="AW77" s="880"/>
      <c r="AX77" s="880"/>
      <c r="AY77" s="880"/>
      <c r="AZ77" s="376"/>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531" customFormat="true" ht="15" customHeight="true" x14ac:dyDescent="0.2">
      <c r="A78" s="173"/>
      <c r="B78" s="167"/>
      <c r="C78" s="151"/>
      <c r="D78" s="150"/>
      <c r="E78" s="150"/>
      <c r="F78" s="150"/>
      <c r="G78" s="149"/>
      <c r="H78" s="148"/>
      <c r="I78" s="150"/>
      <c r="J78" s="150"/>
      <c r="K78" s="150"/>
      <c r="L78" s="147"/>
      <c r="M78" s="151"/>
      <c r="N78" s="150"/>
      <c r="O78" s="150"/>
      <c r="P78" s="150"/>
      <c r="Q78" s="149"/>
      <c r="R78" s="148"/>
      <c r="S78" s="150"/>
      <c r="T78" s="150"/>
      <c r="U78" s="150"/>
      <c r="V78" s="150"/>
      <c r="W78" s="150"/>
      <c r="X78" s="150"/>
      <c r="Y78" s="150"/>
      <c r="Z78" s="150"/>
      <c r="AA78" s="150"/>
      <c r="AB78" s="147"/>
      <c r="AC78" s="880"/>
      <c r="AD78" s="880"/>
      <c r="AE78" s="880"/>
      <c r="AF78" s="880"/>
      <c r="AG78" s="880"/>
      <c r="AH78" s="880"/>
      <c r="AI78" s="880"/>
      <c r="AJ78" s="880"/>
      <c r="AK78" s="880"/>
      <c r="AL78" s="880"/>
      <c r="AM78" s="880"/>
      <c r="AN78" s="880"/>
      <c r="AO78" s="880"/>
      <c r="AP78" s="880"/>
      <c r="AQ78" s="880"/>
      <c r="AR78" s="880"/>
      <c r="AS78" s="880"/>
      <c r="AT78" s="880"/>
      <c r="AU78" s="880"/>
      <c r="AV78" s="880"/>
      <c r="AW78" s="880"/>
      <c r="AX78" s="880"/>
      <c r="AY78" s="880"/>
      <c r="AZ78" s="376"/>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531" customFormat="true" ht="15" customHeight="true" x14ac:dyDescent="0.2">
      <c r="A79" s="173"/>
      <c r="B79" s="167"/>
      <c r="C79" s="151"/>
      <c r="D79" s="150"/>
      <c r="E79" s="150"/>
      <c r="F79" s="150"/>
      <c r="G79" s="149"/>
      <c r="H79" s="148"/>
      <c r="I79" s="150"/>
      <c r="J79" s="150"/>
      <c r="K79" s="150"/>
      <c r="L79" s="147"/>
      <c r="M79" s="151"/>
      <c r="N79" s="150"/>
      <c r="O79" s="150"/>
      <c r="P79" s="150"/>
      <c r="Q79" s="149"/>
      <c r="R79" s="148"/>
      <c r="S79" s="150"/>
      <c r="T79" s="150"/>
      <c r="U79" s="150"/>
      <c r="V79" s="150"/>
      <c r="W79" s="150"/>
      <c r="X79" s="150"/>
      <c r="Y79" s="150"/>
      <c r="Z79" s="150"/>
      <c r="AA79" s="150"/>
      <c r="AB79" s="147"/>
      <c r="AC79" s="880"/>
      <c r="AD79" s="880"/>
      <c r="AE79" s="880"/>
      <c r="AF79" s="880"/>
      <c r="AG79" s="880"/>
      <c r="AH79" s="880"/>
      <c r="AI79" s="880"/>
      <c r="AJ79" s="880"/>
      <c r="AK79" s="880"/>
      <c r="AL79" s="880"/>
      <c r="AM79" s="880"/>
      <c r="AN79" s="880"/>
      <c r="AO79" s="880"/>
      <c r="AP79" s="880"/>
      <c r="AQ79" s="880"/>
      <c r="AR79" s="880"/>
      <c r="AS79" s="880"/>
      <c r="AT79" s="880"/>
      <c r="AU79" s="880"/>
      <c r="AV79" s="880"/>
      <c r="AW79" s="880"/>
      <c r="AX79" s="880"/>
      <c r="AY79" s="880"/>
      <c r="AZ79" s="376"/>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531" customFormat="true" ht="15" customHeight="true" x14ac:dyDescent="0.2">
      <c r="A80" s="173"/>
      <c r="B80" s="167"/>
      <c r="C80" s="151"/>
      <c r="D80" s="150"/>
      <c r="E80" s="150"/>
      <c r="F80" s="150"/>
      <c r="G80" s="149"/>
      <c r="H80" s="148"/>
      <c r="I80" s="150"/>
      <c r="J80" s="150"/>
      <c r="K80" s="150"/>
      <c r="L80" s="147"/>
      <c r="M80" s="151"/>
      <c r="N80" s="150"/>
      <c r="O80" s="150"/>
      <c r="P80" s="150"/>
      <c r="Q80" s="149"/>
      <c r="R80" s="148"/>
      <c r="S80" s="150"/>
      <c r="T80" s="150"/>
      <c r="U80" s="150"/>
      <c r="V80" s="150"/>
      <c r="W80" s="150"/>
      <c r="X80" s="150"/>
      <c r="Y80" s="150"/>
      <c r="Z80" s="150"/>
      <c r="AA80" s="150"/>
      <c r="AB80" s="147"/>
      <c r="AC80" s="880"/>
      <c r="AD80" s="880"/>
      <c r="AE80" s="880"/>
      <c r="AF80" s="880"/>
      <c r="AG80" s="880"/>
      <c r="AH80" s="880"/>
      <c r="AI80" s="880"/>
      <c r="AJ80" s="880"/>
      <c r="AK80" s="880"/>
      <c r="AL80" s="880"/>
      <c r="AM80" s="880"/>
      <c r="AN80" s="880"/>
      <c r="AO80" s="880"/>
      <c r="AP80" s="880"/>
      <c r="AQ80" s="880"/>
      <c r="AR80" s="880"/>
      <c r="AS80" s="880"/>
      <c r="AT80" s="880"/>
      <c r="AU80" s="880"/>
      <c r="AV80" s="880"/>
      <c r="AW80" s="880"/>
      <c r="AX80" s="880"/>
      <c r="AY80" s="880"/>
      <c r="AZ80" s="376"/>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531" customFormat="true" ht="15" customHeight="true" x14ac:dyDescent="0.2">
      <c r="A81" s="173"/>
      <c r="B81" s="167"/>
      <c r="C81" s="151"/>
      <c r="D81" s="150"/>
      <c r="E81" s="150"/>
      <c r="F81" s="150"/>
      <c r="G81" s="149"/>
      <c r="H81" s="148"/>
      <c r="I81" s="150"/>
      <c r="J81" s="150"/>
      <c r="K81" s="150"/>
      <c r="L81" s="147"/>
      <c r="M81" s="151"/>
      <c r="N81" s="150"/>
      <c r="O81" s="150"/>
      <c r="P81" s="150"/>
      <c r="Q81" s="149"/>
      <c r="R81" s="148"/>
      <c r="S81" s="150"/>
      <c r="T81" s="150"/>
      <c r="U81" s="150"/>
      <c r="V81" s="150"/>
      <c r="W81" s="150"/>
      <c r="X81" s="150"/>
      <c r="Y81" s="150"/>
      <c r="Z81" s="150"/>
      <c r="AA81" s="150"/>
      <c r="AB81" s="147"/>
      <c r="AC81" s="880"/>
      <c r="AD81" s="880"/>
      <c r="AE81" s="880"/>
      <c r="AF81" s="880"/>
      <c r="AG81" s="880"/>
      <c r="AH81" s="880"/>
      <c r="AI81" s="880"/>
      <c r="AJ81" s="880"/>
      <c r="AK81" s="880"/>
      <c r="AL81" s="880"/>
      <c r="AM81" s="880"/>
      <c r="AN81" s="880"/>
      <c r="AO81" s="880"/>
      <c r="AP81" s="880"/>
      <c r="AQ81" s="880"/>
      <c r="AR81" s="880"/>
      <c r="AS81" s="880"/>
      <c r="AT81" s="880"/>
      <c r="AU81" s="880"/>
      <c r="AV81" s="880"/>
      <c r="AW81" s="880"/>
      <c r="AX81" s="880"/>
      <c r="AY81" s="880"/>
      <c r="AZ81" s="376"/>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531" customFormat="true" ht="15" customHeight="true" x14ac:dyDescent="0.2">
      <c r="A82" s="173"/>
      <c r="B82" s="167"/>
      <c r="C82" s="151"/>
      <c r="D82" s="150"/>
      <c r="E82" s="150"/>
      <c r="F82" s="150"/>
      <c r="G82" s="149"/>
      <c r="H82" s="148"/>
      <c r="I82" s="150"/>
      <c r="J82" s="150"/>
      <c r="K82" s="150"/>
      <c r="L82" s="147"/>
      <c r="M82" s="151"/>
      <c r="N82" s="150"/>
      <c r="O82" s="150"/>
      <c r="P82" s="150"/>
      <c r="Q82" s="149"/>
      <c r="R82" s="148"/>
      <c r="S82" s="150"/>
      <c r="T82" s="150"/>
      <c r="U82" s="150"/>
      <c r="V82" s="150"/>
      <c r="W82" s="150"/>
      <c r="X82" s="150"/>
      <c r="Y82" s="150"/>
      <c r="Z82" s="150"/>
      <c r="AA82" s="150"/>
      <c r="AB82" s="147"/>
      <c r="AC82" s="880"/>
      <c r="AD82" s="880"/>
      <c r="AE82" s="880"/>
      <c r="AF82" s="880"/>
      <c r="AG82" s="880"/>
      <c r="AH82" s="880"/>
      <c r="AI82" s="880"/>
      <c r="AJ82" s="880"/>
      <c r="AK82" s="880"/>
      <c r="AL82" s="880"/>
      <c r="AM82" s="880"/>
      <c r="AN82" s="880"/>
      <c r="AO82" s="880"/>
      <c r="AP82" s="880"/>
      <c r="AQ82" s="880"/>
      <c r="AR82" s="880"/>
      <c r="AS82" s="880"/>
      <c r="AT82" s="880"/>
      <c r="AU82" s="880"/>
      <c r="AV82" s="880"/>
      <c r="AW82" s="880"/>
      <c r="AX82" s="880"/>
      <c r="AY82" s="880"/>
      <c r="AZ82" s="376"/>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531" customFormat="true" ht="15" customHeight="true" x14ac:dyDescent="0.2">
      <c r="A83" s="173"/>
      <c r="B83" s="167"/>
      <c r="C83" s="151"/>
      <c r="D83" s="150"/>
      <c r="E83" s="150"/>
      <c r="F83" s="150"/>
      <c r="G83" s="149"/>
      <c r="H83" s="148"/>
      <c r="I83" s="150"/>
      <c r="J83" s="150"/>
      <c r="K83" s="150"/>
      <c r="L83" s="147"/>
      <c r="M83" s="151"/>
      <c r="N83" s="150"/>
      <c r="O83" s="150"/>
      <c r="P83" s="150"/>
      <c r="Q83" s="149"/>
      <c r="R83" s="148"/>
      <c r="S83" s="150"/>
      <c r="T83" s="150"/>
      <c r="U83" s="150"/>
      <c r="V83" s="150"/>
      <c r="W83" s="150"/>
      <c r="X83" s="150"/>
      <c r="Y83" s="150"/>
      <c r="Z83" s="150"/>
      <c r="AA83" s="150"/>
      <c r="AB83" s="147"/>
      <c r="AC83" s="880"/>
      <c r="AD83" s="880"/>
      <c r="AE83" s="880"/>
      <c r="AF83" s="880"/>
      <c r="AG83" s="880"/>
      <c r="AH83" s="880"/>
      <c r="AI83" s="880"/>
      <c r="AJ83" s="880"/>
      <c r="AK83" s="880"/>
      <c r="AL83" s="880"/>
      <c r="AM83" s="880"/>
      <c r="AN83" s="880"/>
      <c r="AO83" s="880"/>
      <c r="AP83" s="880"/>
      <c r="AQ83" s="880"/>
      <c r="AR83" s="880"/>
      <c r="AS83" s="880"/>
      <c r="AT83" s="880"/>
      <c r="AU83" s="880"/>
      <c r="AV83" s="880"/>
      <c r="AW83" s="880"/>
      <c r="AX83" s="880"/>
      <c r="AY83" s="880"/>
      <c r="AZ83" s="376"/>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531" customFormat="true" ht="15" customHeight="true" x14ac:dyDescent="0.2">
      <c r="A84" s="173"/>
      <c r="B84" s="167"/>
      <c r="C84" s="137"/>
      <c r="D84" s="136"/>
      <c r="E84" s="136"/>
      <c r="F84" s="136"/>
      <c r="G84" s="135"/>
      <c r="H84" s="134"/>
      <c r="I84" s="136"/>
      <c r="J84" s="136"/>
      <c r="K84" s="136"/>
      <c r="L84" s="133"/>
      <c r="M84" s="137"/>
      <c r="N84" s="136"/>
      <c r="O84" s="136"/>
      <c r="P84" s="136"/>
      <c r="Q84" s="135"/>
      <c r="R84" s="134"/>
      <c r="S84" s="136"/>
      <c r="T84" s="136"/>
      <c r="U84" s="136"/>
      <c r="V84" s="136"/>
      <c r="W84" s="136"/>
      <c r="X84" s="136"/>
      <c r="Y84" s="136"/>
      <c r="Z84" s="136"/>
      <c r="AA84" s="136"/>
      <c r="AB84" s="133"/>
      <c r="AC84" s="880"/>
      <c r="AD84" s="880"/>
      <c r="AE84" s="880"/>
      <c r="AF84" s="880"/>
      <c r="AG84" s="880"/>
      <c r="AH84" s="880"/>
      <c r="AI84" s="880"/>
      <c r="AJ84" s="880"/>
      <c r="AK84" s="880"/>
      <c r="AL84" s="880"/>
      <c r="AM84" s="880"/>
      <c r="AN84" s="880"/>
      <c r="AO84" s="880"/>
      <c r="AP84" s="880"/>
      <c r="AQ84" s="880"/>
      <c r="AR84" s="880"/>
      <c r="AS84" s="880"/>
      <c r="AT84" s="880"/>
      <c r="AU84" s="880"/>
      <c r="AV84" s="880"/>
      <c r="AW84" s="880"/>
      <c r="AX84" s="880"/>
      <c r="AY84" s="880"/>
      <c r="AZ84" s="376"/>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531" customFormat="true" ht="15" customHeight="true" x14ac:dyDescent="0.2">
      <c r="A85" s="173"/>
      <c r="B85" s="167"/>
      <c r="C85" s="137"/>
      <c r="D85" s="136"/>
      <c r="E85" s="136"/>
      <c r="F85" s="136"/>
      <c r="G85" s="135"/>
      <c r="H85" s="134"/>
      <c r="I85" s="136"/>
      <c r="J85" s="136"/>
      <c r="K85" s="136"/>
      <c r="L85" s="133"/>
      <c r="M85" s="137"/>
      <c r="N85" s="136"/>
      <c r="O85" s="136"/>
      <c r="P85" s="136"/>
      <c r="Q85" s="135"/>
      <c r="R85" s="134"/>
      <c r="S85" s="136"/>
      <c r="T85" s="136"/>
      <c r="U85" s="136"/>
      <c r="V85" s="136"/>
      <c r="W85" s="136"/>
      <c r="X85" s="136"/>
      <c r="Y85" s="136"/>
      <c r="Z85" s="136"/>
      <c r="AA85" s="136"/>
      <c r="AB85" s="133"/>
      <c r="AC85" s="880"/>
      <c r="AD85" s="880"/>
      <c r="AE85" s="880"/>
      <c r="AF85" s="880"/>
      <c r="AG85" s="880"/>
      <c r="AH85" s="880"/>
      <c r="AI85" s="880"/>
      <c r="AJ85" s="880"/>
      <c r="AK85" s="880"/>
      <c r="AL85" s="880"/>
      <c r="AM85" s="880"/>
      <c r="AN85" s="880"/>
      <c r="AO85" s="880"/>
      <c r="AP85" s="880"/>
      <c r="AQ85" s="880"/>
      <c r="AR85" s="880"/>
      <c r="AS85" s="880"/>
      <c r="AT85" s="880"/>
      <c r="AU85" s="880"/>
      <c r="AV85" s="880"/>
      <c r="AW85" s="880"/>
      <c r="AX85" s="880"/>
      <c r="AY85" s="880"/>
      <c r="AZ85" s="376"/>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531" customFormat="true" ht="15" customHeight="true" x14ac:dyDescent="0.2">
      <c r="A86" s="173"/>
      <c r="B86" s="167"/>
      <c r="C86" s="137"/>
      <c r="D86" s="136"/>
      <c r="E86" s="136"/>
      <c r="F86" s="136"/>
      <c r="G86" s="135"/>
      <c r="H86" s="134"/>
      <c r="I86" s="136"/>
      <c r="J86" s="136"/>
      <c r="K86" s="136"/>
      <c r="L86" s="133"/>
      <c r="M86" s="137"/>
      <c r="N86" s="136"/>
      <c r="O86" s="136"/>
      <c r="P86" s="136"/>
      <c r="Q86" s="135"/>
      <c r="R86" s="134"/>
      <c r="S86" s="136"/>
      <c r="T86" s="136"/>
      <c r="U86" s="136"/>
      <c r="V86" s="136"/>
      <c r="W86" s="136"/>
      <c r="X86" s="136"/>
      <c r="Y86" s="136"/>
      <c r="Z86" s="136"/>
      <c r="AA86" s="136"/>
      <c r="AB86" s="133"/>
      <c r="AC86" s="880"/>
      <c r="AD86" s="880"/>
      <c r="AE86" s="880"/>
      <c r="AF86" s="880"/>
      <c r="AG86" s="880"/>
      <c r="AH86" s="880"/>
      <c r="AI86" s="880"/>
      <c r="AJ86" s="880"/>
      <c r="AK86" s="880"/>
      <c r="AL86" s="880"/>
      <c r="AM86" s="880"/>
      <c r="AN86" s="880"/>
      <c r="AO86" s="880"/>
      <c r="AP86" s="880"/>
      <c r="AQ86" s="880"/>
      <c r="AR86" s="880"/>
      <c r="AS86" s="880"/>
      <c r="AT86" s="880"/>
      <c r="AU86" s="880"/>
      <c r="AV86" s="880"/>
      <c r="AW86" s="880"/>
      <c r="AX86" s="880"/>
      <c r="AY86" s="880"/>
      <c r="AZ86" s="376"/>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531" customFormat="true" ht="15" customHeight="true" x14ac:dyDescent="0.2">
      <c r="A87" s="173"/>
      <c r="B87" s="167"/>
      <c r="C87" s="137"/>
      <c r="D87" s="136"/>
      <c r="E87" s="136"/>
      <c r="F87" s="136"/>
      <c r="G87" s="135"/>
      <c r="H87" s="134"/>
      <c r="I87" s="136"/>
      <c r="J87" s="136"/>
      <c r="K87" s="136"/>
      <c r="L87" s="133"/>
      <c r="M87" s="137"/>
      <c r="N87" s="136"/>
      <c r="O87" s="136"/>
      <c r="P87" s="136"/>
      <c r="Q87" s="135"/>
      <c r="R87" s="134"/>
      <c r="S87" s="136"/>
      <c r="T87" s="136"/>
      <c r="U87" s="136"/>
      <c r="V87" s="136"/>
      <c r="W87" s="136"/>
      <c r="X87" s="136"/>
      <c r="Y87" s="136"/>
      <c r="Z87" s="136"/>
      <c r="AA87" s="136"/>
      <c r="AB87" s="133"/>
      <c r="AC87" s="880"/>
      <c r="AD87" s="880"/>
      <c r="AE87" s="880"/>
      <c r="AF87" s="880"/>
      <c r="AG87" s="880"/>
      <c r="AH87" s="880"/>
      <c r="AI87" s="880"/>
      <c r="AJ87" s="880"/>
      <c r="AK87" s="880"/>
      <c r="AL87" s="880"/>
      <c r="AM87" s="880"/>
      <c r="AN87" s="880"/>
      <c r="AO87" s="880"/>
      <c r="AP87" s="880"/>
      <c r="AQ87" s="880"/>
      <c r="AR87" s="880"/>
      <c r="AS87" s="880"/>
      <c r="AT87" s="880"/>
      <c r="AU87" s="880"/>
      <c r="AV87" s="880"/>
      <c r="AW87" s="880"/>
      <c r="AX87" s="880"/>
      <c r="AY87" s="880"/>
      <c r="AZ87" s="376"/>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531" customFormat="true" ht="15" customHeight="true" x14ac:dyDescent="0.2">
      <c r="A88" s="173"/>
      <c r="B88" s="167"/>
      <c r="C88" s="137"/>
      <c r="D88" s="136"/>
      <c r="E88" s="136"/>
      <c r="F88" s="136"/>
      <c r="G88" s="135"/>
      <c r="H88" s="134"/>
      <c r="I88" s="136"/>
      <c r="J88" s="136"/>
      <c r="K88" s="136"/>
      <c r="L88" s="133"/>
      <c r="M88" s="137"/>
      <c r="N88" s="136"/>
      <c r="O88" s="136"/>
      <c r="P88" s="136"/>
      <c r="Q88" s="135"/>
      <c r="R88" s="134"/>
      <c r="S88" s="136"/>
      <c r="T88" s="136"/>
      <c r="U88" s="136"/>
      <c r="V88" s="136"/>
      <c r="W88" s="136"/>
      <c r="X88" s="136"/>
      <c r="Y88" s="136"/>
      <c r="Z88" s="136"/>
      <c r="AA88" s="136"/>
      <c r="AB88" s="133"/>
      <c r="AC88" s="880"/>
      <c r="AD88" s="880"/>
      <c r="AE88" s="880"/>
      <c r="AF88" s="880"/>
      <c r="AG88" s="880"/>
      <c r="AH88" s="880"/>
      <c r="AI88" s="880"/>
      <c r="AJ88" s="880"/>
      <c r="AK88" s="880"/>
      <c r="AL88" s="880"/>
      <c r="AM88" s="880"/>
      <c r="AN88" s="880"/>
      <c r="AO88" s="880"/>
      <c r="AP88" s="880"/>
      <c r="AQ88" s="880"/>
      <c r="AR88" s="880"/>
      <c r="AS88" s="880"/>
      <c r="AT88" s="880"/>
      <c r="AU88" s="880"/>
      <c r="AV88" s="880"/>
      <c r="AW88" s="880"/>
      <c r="AX88" s="880"/>
      <c r="AY88" s="880"/>
      <c r="AZ88" s="376"/>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531" customFormat="true" ht="15" customHeight="true" x14ac:dyDescent="0.2">
      <c r="A89" s="173"/>
      <c r="B89" s="167"/>
      <c r="C89" s="137"/>
      <c r="D89" s="136"/>
      <c r="E89" s="136"/>
      <c r="F89" s="136"/>
      <c r="G89" s="135"/>
      <c r="H89" s="134"/>
      <c r="I89" s="136"/>
      <c r="J89" s="136"/>
      <c r="K89" s="136"/>
      <c r="L89" s="133"/>
      <c r="M89" s="137"/>
      <c r="N89" s="136"/>
      <c r="O89" s="136"/>
      <c r="P89" s="136"/>
      <c r="Q89" s="135"/>
      <c r="R89" s="134"/>
      <c r="S89" s="136"/>
      <c r="T89" s="136"/>
      <c r="U89" s="136"/>
      <c r="V89" s="136"/>
      <c r="W89" s="136"/>
      <c r="X89" s="136"/>
      <c r="Y89" s="136"/>
      <c r="Z89" s="136"/>
      <c r="AA89" s="136"/>
      <c r="AB89" s="133"/>
      <c r="AC89" s="880"/>
      <c r="AD89" s="880"/>
      <c r="AE89" s="880"/>
      <c r="AF89" s="880"/>
      <c r="AG89" s="880"/>
      <c r="AH89" s="880"/>
      <c r="AI89" s="880"/>
      <c r="AJ89" s="880"/>
      <c r="AK89" s="880"/>
      <c r="AL89" s="880"/>
      <c r="AM89" s="880"/>
      <c r="AN89" s="880"/>
      <c r="AO89" s="880"/>
      <c r="AP89" s="880"/>
      <c r="AQ89" s="880"/>
      <c r="AR89" s="880"/>
      <c r="AS89" s="880"/>
      <c r="AT89" s="880"/>
      <c r="AU89" s="880"/>
      <c r="AV89" s="880"/>
      <c r="AW89" s="880"/>
      <c r="AX89" s="880"/>
      <c r="AY89" s="880"/>
      <c r="AZ89" s="376"/>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531" customFormat="true" ht="15" customHeight="true" x14ac:dyDescent="0.2">
      <c r="A90" s="173"/>
      <c r="B90" s="167"/>
      <c r="C90" s="137"/>
      <c r="D90" s="136"/>
      <c r="E90" s="136"/>
      <c r="F90" s="136"/>
      <c r="G90" s="135"/>
      <c r="H90" s="134"/>
      <c r="I90" s="136"/>
      <c r="J90" s="136"/>
      <c r="K90" s="136"/>
      <c r="L90" s="133"/>
      <c r="M90" s="137"/>
      <c r="N90" s="136"/>
      <c r="O90" s="136"/>
      <c r="P90" s="136"/>
      <c r="Q90" s="135"/>
      <c r="R90" s="134"/>
      <c r="S90" s="136"/>
      <c r="T90" s="136"/>
      <c r="U90" s="136"/>
      <c r="V90" s="136"/>
      <c r="W90" s="136"/>
      <c r="X90" s="136"/>
      <c r="Y90" s="136"/>
      <c r="Z90" s="136"/>
      <c r="AA90" s="136"/>
      <c r="AB90" s="133"/>
      <c r="AC90" s="880"/>
      <c r="AD90" s="880"/>
      <c r="AE90" s="880"/>
      <c r="AF90" s="880"/>
      <c r="AG90" s="880"/>
      <c r="AH90" s="880"/>
      <c r="AI90" s="880"/>
      <c r="AJ90" s="880"/>
      <c r="AK90" s="880"/>
      <c r="AL90" s="880"/>
      <c r="AM90" s="880"/>
      <c r="AN90" s="880"/>
      <c r="AO90" s="880"/>
      <c r="AP90" s="880"/>
      <c r="AQ90" s="880"/>
      <c r="AR90" s="880"/>
      <c r="AS90" s="880"/>
      <c r="AT90" s="880"/>
      <c r="AU90" s="880"/>
      <c r="AV90" s="880"/>
      <c r="AW90" s="880"/>
      <c r="AX90" s="880"/>
      <c r="AY90" s="880"/>
      <c r="AZ90" s="376"/>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531" customFormat="true" ht="15" customHeight="true" x14ac:dyDescent="0.2">
      <c r="A91" s="197"/>
      <c r="B91" s="166"/>
      <c r="C91" s="132"/>
      <c r="D91" s="139"/>
      <c r="E91" s="139"/>
      <c r="F91" s="139"/>
      <c r="G91" s="138"/>
      <c r="H91" s="131"/>
      <c r="I91" s="139"/>
      <c r="J91" s="139"/>
      <c r="K91" s="139"/>
      <c r="L91" s="130"/>
      <c r="M91" s="132"/>
      <c r="N91" s="139"/>
      <c r="O91" s="139"/>
      <c r="P91" s="139"/>
      <c r="Q91" s="138"/>
      <c r="R91" s="131"/>
      <c r="S91" s="139"/>
      <c r="T91" s="139"/>
      <c r="U91" s="139"/>
      <c r="V91" s="139"/>
      <c r="W91" s="139"/>
      <c r="X91" s="139"/>
      <c r="Y91" s="139"/>
      <c r="Z91" s="139"/>
      <c r="AA91" s="139"/>
      <c r="AB91" s="130"/>
      <c r="AC91" s="880"/>
      <c r="AD91" s="880"/>
      <c r="AE91" s="880"/>
      <c r="AF91" s="880"/>
      <c r="AG91" s="880"/>
      <c r="AH91" s="880"/>
      <c r="AI91" s="880"/>
      <c r="AJ91" s="880"/>
      <c r="AK91" s="880"/>
      <c r="AL91" s="880"/>
      <c r="AM91" s="880"/>
      <c r="AN91" s="880"/>
      <c r="AO91" s="880"/>
      <c r="AP91" s="880"/>
      <c r="AQ91" s="880"/>
      <c r="AR91" s="880"/>
      <c r="AS91" s="880"/>
      <c r="AT91" s="880"/>
      <c r="AU91" s="880"/>
      <c r="AV91" s="880"/>
      <c r="AW91" s="880"/>
      <c r="AX91" s="880"/>
      <c r="AY91" s="880"/>
      <c r="AZ91" s="376"/>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531" customFormat="true" ht="15" customHeight="true" x14ac:dyDescent="0.2">
      <c r="A92" s="197"/>
      <c r="B92" s="166"/>
      <c r="C92" s="132"/>
      <c r="D92" s="139"/>
      <c r="E92" s="139"/>
      <c r="F92" s="139"/>
      <c r="G92" s="138"/>
      <c r="H92" s="131"/>
      <c r="I92" s="139"/>
      <c r="J92" s="139"/>
      <c r="K92" s="139"/>
      <c r="L92" s="130"/>
      <c r="M92" s="132"/>
      <c r="N92" s="139"/>
      <c r="O92" s="139"/>
      <c r="P92" s="139"/>
      <c r="Q92" s="138"/>
      <c r="R92" s="131"/>
      <c r="S92" s="139"/>
      <c r="T92" s="139"/>
      <c r="U92" s="139"/>
      <c r="V92" s="139"/>
      <c r="W92" s="139"/>
      <c r="X92" s="139"/>
      <c r="Y92" s="139"/>
      <c r="Z92" s="139"/>
      <c r="AA92" s="139"/>
      <c r="AB92" s="130"/>
      <c r="AC92" s="880"/>
      <c r="AD92" s="880"/>
      <c r="AE92" s="880"/>
      <c r="AF92" s="880"/>
      <c r="AG92" s="880"/>
      <c r="AH92" s="880"/>
      <c r="AI92" s="880"/>
      <c r="AJ92" s="880"/>
      <c r="AK92" s="880"/>
      <c r="AL92" s="880"/>
      <c r="AM92" s="880"/>
      <c r="AN92" s="880"/>
      <c r="AO92" s="880"/>
      <c r="AP92" s="880"/>
      <c r="AQ92" s="880"/>
      <c r="AR92" s="880"/>
      <c r="AS92" s="880"/>
      <c r="AT92" s="880"/>
      <c r="AU92" s="880"/>
      <c r="AV92" s="880"/>
      <c r="AW92" s="880"/>
      <c r="AX92" s="880"/>
      <c r="AY92" s="880"/>
      <c r="AZ92" s="376"/>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531" customFormat="true" ht="15" customHeight="true" x14ac:dyDescent="0.2">
      <c r="A93" s="172"/>
      <c r="B93" s="165"/>
      <c r="C93" s="188"/>
      <c r="D93" s="187"/>
      <c r="E93" s="187"/>
      <c r="F93" s="187"/>
      <c r="G93" s="176"/>
      <c r="H93" s="178"/>
      <c r="I93" s="187"/>
      <c r="J93" s="187"/>
      <c r="K93" s="187"/>
      <c r="L93" s="182"/>
      <c r="M93" s="188"/>
      <c r="N93" s="187"/>
      <c r="O93" s="187"/>
      <c r="P93" s="187"/>
      <c r="Q93" s="176"/>
      <c r="R93" s="178"/>
      <c r="S93" s="187"/>
      <c r="T93" s="187"/>
      <c r="U93" s="187"/>
      <c r="V93" s="187"/>
      <c r="W93" s="187"/>
      <c r="X93" s="187"/>
      <c r="Y93" s="187"/>
      <c r="Z93" s="187"/>
      <c r="AA93" s="187"/>
      <c r="AB93" s="182"/>
      <c r="AC93" s="880"/>
      <c r="AD93" s="880"/>
      <c r="AE93" s="880"/>
      <c r="AF93" s="880"/>
      <c r="AG93" s="880"/>
      <c r="AH93" s="880"/>
      <c r="AI93" s="880"/>
      <c r="AJ93" s="880"/>
      <c r="AK93" s="880"/>
      <c r="AL93" s="880"/>
      <c r="AM93" s="880"/>
      <c r="AN93" s="880"/>
      <c r="AO93" s="880"/>
      <c r="AP93" s="880"/>
      <c r="AQ93" s="880"/>
      <c r="AR93" s="880"/>
      <c r="AS93" s="880"/>
      <c r="AT93" s="880"/>
      <c r="AU93" s="880"/>
      <c r="AV93" s="880"/>
      <c r="AW93" s="880"/>
      <c r="AX93" s="880"/>
      <c r="AY93" s="880"/>
      <c r="AZ93" s="376"/>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531" customFormat="true" ht="15" customHeight="true" x14ac:dyDescent="0.2">
      <c r="A94" s="104"/>
      <c r="B94" s="165"/>
      <c r="C94" s="188"/>
      <c r="D94" s="186"/>
      <c r="E94" s="186"/>
      <c r="F94" s="186"/>
      <c r="G94" s="175"/>
      <c r="H94" s="178"/>
      <c r="I94" s="186"/>
      <c r="J94" s="186"/>
      <c r="K94" s="186"/>
      <c r="L94" s="181"/>
      <c r="M94" s="188"/>
      <c r="N94" s="186"/>
      <c r="O94" s="186"/>
      <c r="P94" s="186"/>
      <c r="Q94" s="175"/>
      <c r="R94" s="178"/>
      <c r="S94" s="186"/>
      <c r="T94" s="186"/>
      <c r="U94" s="186"/>
      <c r="V94" s="186"/>
      <c r="W94" s="186"/>
      <c r="X94" s="186"/>
      <c r="Y94" s="186"/>
      <c r="Z94" s="186"/>
      <c r="AA94" s="186"/>
      <c r="AB94" s="181"/>
      <c r="AC94" s="880"/>
      <c r="AD94" s="880"/>
      <c r="AE94" s="880"/>
      <c r="AF94" s="880"/>
      <c r="AG94" s="880"/>
      <c r="AH94" s="880"/>
      <c r="AI94" s="880"/>
      <c r="AJ94" s="880"/>
      <c r="AK94" s="880"/>
      <c r="AL94" s="880"/>
      <c r="AM94" s="880"/>
      <c r="AN94" s="880"/>
      <c r="AO94" s="880"/>
      <c r="AP94" s="880"/>
      <c r="AQ94" s="880"/>
      <c r="AR94" s="880"/>
      <c r="AS94" s="880"/>
      <c r="AT94" s="880"/>
      <c r="AU94" s="880"/>
      <c r="AV94" s="880"/>
      <c r="AW94" s="880"/>
      <c r="AX94" s="880"/>
      <c r="AY94" s="880"/>
      <c r="AZ94" s="376"/>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531" customFormat="true" ht="15" customHeight="true" x14ac:dyDescent="0.2">
      <c r="A95" s="172"/>
      <c r="B95" s="164"/>
      <c r="C95" s="129"/>
      <c r="D95" s="128"/>
      <c r="E95" s="128"/>
      <c r="F95" s="128"/>
      <c r="G95" s="127"/>
      <c r="H95" s="126"/>
      <c r="I95" s="128"/>
      <c r="J95" s="128"/>
      <c r="K95" s="128"/>
      <c r="L95" s="125"/>
      <c r="M95" s="129"/>
      <c r="N95" s="128"/>
      <c r="O95" s="128"/>
      <c r="P95" s="128"/>
      <c r="Q95" s="127"/>
      <c r="R95" s="126"/>
      <c r="S95" s="128"/>
      <c r="T95" s="128"/>
      <c r="U95" s="128"/>
      <c r="V95" s="128"/>
      <c r="W95" s="128"/>
      <c r="X95" s="128"/>
      <c r="Y95" s="128"/>
      <c r="Z95" s="128"/>
      <c r="AA95" s="128"/>
      <c r="AB95" s="125"/>
      <c r="AC95" s="880"/>
      <c r="AD95" s="880"/>
      <c r="AE95" s="880"/>
      <c r="AF95" s="880"/>
      <c r="AG95" s="880"/>
      <c r="AH95" s="880"/>
      <c r="AI95" s="880"/>
      <c r="AJ95" s="880"/>
      <c r="AK95" s="880"/>
      <c r="AL95" s="880"/>
      <c r="AM95" s="880"/>
      <c r="AN95" s="880"/>
      <c r="AO95" s="880"/>
      <c r="AP95" s="880"/>
      <c r="AQ95" s="880"/>
      <c r="AR95" s="880"/>
      <c r="AS95" s="880"/>
      <c r="AT95" s="880"/>
      <c r="AU95" s="880"/>
      <c r="AV95" s="880"/>
      <c r="AW95" s="880"/>
      <c r="AX95" s="880"/>
      <c r="AY95" s="880"/>
      <c r="AZ95" s="376"/>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9" customFormat="true" ht="15" customHeight="true" x14ac:dyDescent="0.2">
      <c r="A96" s="104"/>
      <c r="B96" s="164"/>
      <c r="C96" s="129"/>
      <c r="D96" s="128"/>
      <c r="E96" s="128"/>
      <c r="F96" s="128"/>
      <c r="G96" s="127"/>
      <c r="H96" s="126"/>
      <c r="I96" s="128"/>
      <c r="J96" s="128"/>
      <c r="K96" s="128"/>
      <c r="L96" s="125"/>
      <c r="M96" s="129"/>
      <c r="N96" s="128"/>
      <c r="O96" s="128"/>
      <c r="P96" s="128"/>
      <c r="Q96" s="127"/>
      <c r="R96" s="126"/>
      <c r="S96" s="128"/>
      <c r="T96" s="128"/>
      <c r="U96" s="128"/>
      <c r="V96" s="128"/>
      <c r="W96" s="128"/>
      <c r="X96" s="128"/>
      <c r="Y96" s="128"/>
      <c r="Z96" s="128"/>
      <c r="AA96" s="128"/>
      <c r="AB96" s="125"/>
      <c r="AC96" s="880"/>
      <c r="AD96" s="880"/>
      <c r="AE96" s="880"/>
      <c r="AF96" s="880"/>
      <c r="AG96" s="880"/>
      <c r="AH96" s="880"/>
      <c r="AI96" s="880"/>
      <c r="AJ96" s="880"/>
      <c r="AK96" s="880"/>
      <c r="AL96" s="880"/>
      <c r="AM96" s="880"/>
      <c r="AN96" s="880"/>
      <c r="AO96" s="880"/>
      <c r="AP96" s="880"/>
      <c r="AQ96" s="880"/>
      <c r="AR96" s="880"/>
      <c r="AS96" s="880"/>
      <c r="AT96" s="880"/>
      <c r="AU96" s="880"/>
      <c r="AV96" s="880"/>
      <c r="AW96" s="880"/>
      <c r="AX96" s="880"/>
      <c r="AY96" s="880"/>
      <c r="AZ96" s="376"/>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9" customFormat="true" ht="15" customHeight="true" x14ac:dyDescent="0.2">
      <c r="A97" s="172"/>
      <c r="B97" s="164"/>
      <c r="C97" s="129"/>
      <c r="D97" s="128"/>
      <c r="E97" s="128"/>
      <c r="F97" s="128"/>
      <c r="G97" s="127"/>
      <c r="H97" s="126"/>
      <c r="I97" s="128"/>
      <c r="J97" s="128"/>
      <c r="K97" s="128"/>
      <c r="L97" s="125"/>
      <c r="M97" s="129"/>
      <c r="N97" s="128"/>
      <c r="O97" s="128"/>
      <c r="P97" s="128"/>
      <c r="Q97" s="127"/>
      <c r="R97" s="126"/>
      <c r="S97" s="128"/>
      <c r="T97" s="128"/>
      <c r="U97" s="128"/>
      <c r="V97" s="128"/>
      <c r="W97" s="128"/>
      <c r="X97" s="128"/>
      <c r="Y97" s="128"/>
      <c r="Z97" s="128"/>
      <c r="AA97" s="128"/>
      <c r="AB97" s="125"/>
      <c r="AC97" s="880"/>
      <c r="AD97" s="880"/>
      <c r="AE97" s="880"/>
      <c r="AF97" s="880"/>
      <c r="AG97" s="880"/>
      <c r="AH97" s="880"/>
      <c r="AI97" s="880"/>
      <c r="AJ97" s="880"/>
      <c r="AK97" s="880"/>
      <c r="AL97" s="880"/>
      <c r="AM97" s="880"/>
      <c r="AN97" s="880"/>
      <c r="AO97" s="880"/>
      <c r="AP97" s="880"/>
      <c r="AQ97" s="880"/>
      <c r="AR97" s="880"/>
      <c r="AS97" s="880"/>
      <c r="AT97" s="880"/>
      <c r="AU97" s="880"/>
      <c r="AV97" s="880"/>
      <c r="AW97" s="880"/>
      <c r="AX97" s="880"/>
      <c r="AY97" s="880"/>
      <c r="AZ97" s="376"/>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9" customFormat="true" ht="15" customHeight="true" x14ac:dyDescent="0.2">
      <c r="A98" s="104"/>
      <c r="B98" s="164"/>
      <c r="C98" s="129"/>
      <c r="D98" s="128"/>
      <c r="E98" s="128"/>
      <c r="F98" s="128"/>
      <c r="G98" s="127"/>
      <c r="H98" s="126"/>
      <c r="I98" s="128"/>
      <c r="J98" s="128"/>
      <c r="K98" s="128"/>
      <c r="L98" s="125"/>
      <c r="M98" s="129"/>
      <c r="N98" s="128"/>
      <c r="O98" s="128"/>
      <c r="P98" s="128"/>
      <c r="Q98" s="127"/>
      <c r="R98" s="126"/>
      <c r="S98" s="128"/>
      <c r="T98" s="128"/>
      <c r="U98" s="128"/>
      <c r="V98" s="128"/>
      <c r="W98" s="128"/>
      <c r="X98" s="128"/>
      <c r="Y98" s="128"/>
      <c r="Z98" s="128"/>
      <c r="AA98" s="128"/>
      <c r="AB98" s="125"/>
      <c r="AC98" s="880"/>
      <c r="AD98" s="880"/>
      <c r="AE98" s="880"/>
      <c r="AF98" s="880"/>
      <c r="AG98" s="880"/>
      <c r="AH98" s="880"/>
      <c r="AI98" s="880"/>
      <c r="AJ98" s="880"/>
      <c r="AK98" s="880"/>
      <c r="AL98" s="880"/>
      <c r="AM98" s="880"/>
      <c r="AN98" s="880"/>
      <c r="AO98" s="880"/>
      <c r="AP98" s="880"/>
      <c r="AQ98" s="880"/>
      <c r="AR98" s="880"/>
      <c r="AS98" s="880"/>
      <c r="AT98" s="880"/>
      <c r="AU98" s="880"/>
      <c r="AV98" s="880"/>
      <c r="AW98" s="880"/>
      <c r="AX98" s="880"/>
      <c r="AY98" s="880"/>
      <c r="AZ98" s="376"/>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9" customFormat="true" ht="15" customHeight="true" x14ac:dyDescent="0.2">
      <c r="A99" s="104"/>
      <c r="B99" s="164"/>
      <c r="C99" s="129"/>
      <c r="D99" s="128"/>
      <c r="E99" s="128"/>
      <c r="F99" s="128"/>
      <c r="G99" s="127"/>
      <c r="H99" s="126"/>
      <c r="I99" s="128"/>
      <c r="J99" s="128"/>
      <c r="K99" s="128"/>
      <c r="L99" s="125"/>
      <c r="M99" s="129"/>
      <c r="N99" s="128"/>
      <c r="O99" s="128"/>
      <c r="P99" s="128"/>
      <c r="Q99" s="127"/>
      <c r="R99" s="126"/>
      <c r="S99" s="128"/>
      <c r="T99" s="128"/>
      <c r="U99" s="128"/>
      <c r="V99" s="128"/>
      <c r="W99" s="128"/>
      <c r="X99" s="128"/>
      <c r="Y99" s="128"/>
      <c r="Z99" s="128"/>
      <c r="AA99" s="128"/>
      <c r="AB99" s="125"/>
      <c r="AC99" s="880"/>
      <c r="AD99" s="880"/>
      <c r="AE99" s="880"/>
      <c r="AF99" s="880"/>
      <c r="AG99" s="880"/>
      <c r="AH99" s="880"/>
      <c r="AI99" s="880"/>
      <c r="AJ99" s="880"/>
      <c r="AK99" s="880"/>
      <c r="AL99" s="880"/>
      <c r="AM99" s="880"/>
      <c r="AN99" s="880"/>
      <c r="AO99" s="880"/>
      <c r="AP99" s="880"/>
      <c r="AQ99" s="880"/>
      <c r="AR99" s="880"/>
      <c r="AS99" s="880"/>
      <c r="AT99" s="880"/>
      <c r="AU99" s="880"/>
      <c r="AV99" s="880"/>
      <c r="AW99" s="880"/>
      <c r="AX99" s="880"/>
      <c r="AY99" s="880"/>
      <c r="AZ99" s="376"/>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9" customFormat="true" ht="15" customHeight="true" x14ac:dyDescent="0.2">
      <c r="A100" s="104"/>
      <c r="B100" s="164"/>
      <c r="C100" s="129"/>
      <c r="D100" s="128"/>
      <c r="E100" s="128"/>
      <c r="F100" s="128"/>
      <c r="G100" s="127"/>
      <c r="H100" s="126"/>
      <c r="I100" s="128"/>
      <c r="J100" s="128"/>
      <c r="K100" s="128"/>
      <c r="L100" s="125"/>
      <c r="M100" s="129"/>
      <c r="N100" s="128"/>
      <c r="O100" s="128"/>
      <c r="P100" s="128"/>
      <c r="Q100" s="127"/>
      <c r="R100" s="126"/>
      <c r="S100" s="128"/>
      <c r="T100" s="128"/>
      <c r="U100" s="128"/>
      <c r="V100" s="128"/>
      <c r="W100" s="128"/>
      <c r="X100" s="128"/>
      <c r="Y100" s="128"/>
      <c r="Z100" s="128"/>
      <c r="AA100" s="128"/>
      <c r="AB100" s="125"/>
      <c r="AC100" s="880"/>
      <c r="AD100" s="880"/>
      <c r="AE100" s="880"/>
      <c r="AF100" s="880"/>
      <c r="AG100" s="880"/>
      <c r="AH100" s="880"/>
      <c r="AI100" s="880"/>
      <c r="AJ100" s="880"/>
      <c r="AK100" s="880"/>
      <c r="AL100" s="880"/>
      <c r="AM100" s="880"/>
      <c r="AN100" s="880"/>
      <c r="AO100" s="880"/>
      <c r="AP100" s="880"/>
      <c r="AQ100" s="880"/>
      <c r="AR100" s="880"/>
      <c r="AS100" s="880"/>
      <c r="AT100" s="880"/>
      <c r="AU100" s="880"/>
      <c r="AV100" s="880"/>
      <c r="AW100" s="880"/>
      <c r="AX100" s="880"/>
      <c r="AY100" s="880"/>
      <c r="AZ100" s="376"/>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9" customFormat="true" ht="15" customHeight="true" x14ac:dyDescent="0.2">
      <c r="A101" s="172"/>
      <c r="B101" s="164"/>
      <c r="C101" s="129"/>
      <c r="D101" s="128"/>
      <c r="E101" s="128"/>
      <c r="F101" s="128"/>
      <c r="G101" s="127"/>
      <c r="H101" s="126"/>
      <c r="I101" s="128"/>
      <c r="J101" s="128"/>
      <c r="K101" s="128"/>
      <c r="L101" s="125"/>
      <c r="M101" s="129"/>
      <c r="N101" s="128"/>
      <c r="O101" s="128"/>
      <c r="P101" s="128"/>
      <c r="Q101" s="127"/>
      <c r="R101" s="126"/>
      <c r="S101" s="128"/>
      <c r="T101" s="128"/>
      <c r="U101" s="128"/>
      <c r="V101" s="128"/>
      <c r="W101" s="128"/>
      <c r="X101" s="128"/>
      <c r="Y101" s="128"/>
      <c r="Z101" s="128"/>
      <c r="AA101" s="128"/>
      <c r="AB101" s="125"/>
      <c r="AC101" s="880"/>
      <c r="AD101" s="880"/>
      <c r="AE101" s="880"/>
      <c r="AF101" s="880"/>
      <c r="AG101" s="880"/>
      <c r="AH101" s="880"/>
      <c r="AI101" s="880"/>
      <c r="AJ101" s="880"/>
      <c r="AK101" s="880"/>
      <c r="AL101" s="880"/>
      <c r="AM101" s="880"/>
      <c r="AN101" s="880"/>
      <c r="AO101" s="880"/>
      <c r="AP101" s="880"/>
      <c r="AQ101" s="880"/>
      <c r="AR101" s="880"/>
      <c r="AS101" s="880"/>
      <c r="AT101" s="880"/>
      <c r="AU101" s="880"/>
      <c r="AV101" s="880"/>
      <c r="AW101" s="880"/>
      <c r="AX101" s="880"/>
      <c r="AY101" s="880"/>
      <c r="AZ101" s="376"/>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9" customFormat="true" ht="15" customHeight="true" x14ac:dyDescent="0.2">
      <c r="A102" s="104"/>
      <c r="B102" s="164"/>
      <c r="C102" s="129"/>
      <c r="D102" s="128"/>
      <c r="E102" s="128"/>
      <c r="F102" s="128"/>
      <c r="G102" s="127"/>
      <c r="H102" s="126"/>
      <c r="I102" s="128"/>
      <c r="J102" s="128"/>
      <c r="K102" s="128"/>
      <c r="L102" s="125"/>
      <c r="M102" s="129"/>
      <c r="N102" s="128"/>
      <c r="O102" s="128"/>
      <c r="P102" s="128"/>
      <c r="Q102" s="127"/>
      <c r="R102" s="126"/>
      <c r="S102" s="128"/>
      <c r="T102" s="128"/>
      <c r="U102" s="128"/>
      <c r="V102" s="128"/>
      <c r="W102" s="128"/>
      <c r="X102" s="128"/>
      <c r="Y102" s="128"/>
      <c r="Z102" s="128"/>
      <c r="AA102" s="128"/>
      <c r="AB102" s="125"/>
      <c r="AC102" s="880"/>
      <c r="AD102" s="880"/>
      <c r="AE102" s="880"/>
      <c r="AF102" s="880"/>
      <c r="AG102" s="880"/>
      <c r="AH102" s="880"/>
      <c r="AI102" s="880"/>
      <c r="AJ102" s="880"/>
      <c r="AK102" s="880"/>
      <c r="AL102" s="880"/>
      <c r="AM102" s="880"/>
      <c r="AN102" s="880"/>
      <c r="AO102" s="880"/>
      <c r="AP102" s="880"/>
      <c r="AQ102" s="880"/>
      <c r="AR102" s="880"/>
      <c r="AS102" s="880"/>
      <c r="AT102" s="880"/>
      <c r="AU102" s="880"/>
      <c r="AV102" s="880"/>
      <c r="AW102" s="880"/>
      <c r="AX102" s="880"/>
      <c r="AY102" s="880"/>
      <c r="AZ102" s="376"/>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9" customFormat="true" ht="15" customHeight="true" x14ac:dyDescent="0.2">
      <c r="A103" s="104"/>
      <c r="B103" s="164"/>
      <c r="C103" s="129"/>
      <c r="D103" s="128"/>
      <c r="E103" s="128"/>
      <c r="F103" s="128"/>
      <c r="G103" s="127"/>
      <c r="H103" s="126"/>
      <c r="I103" s="128"/>
      <c r="J103" s="128"/>
      <c r="K103" s="128"/>
      <c r="L103" s="125"/>
      <c r="M103" s="129"/>
      <c r="N103" s="128"/>
      <c r="O103" s="128"/>
      <c r="P103" s="128"/>
      <c r="Q103" s="127"/>
      <c r="R103" s="126"/>
      <c r="S103" s="128"/>
      <c r="T103" s="128"/>
      <c r="U103" s="128"/>
      <c r="V103" s="128"/>
      <c r="W103" s="128"/>
      <c r="X103" s="128"/>
      <c r="Y103" s="128"/>
      <c r="Z103" s="128"/>
      <c r="AA103" s="128"/>
      <c r="AB103" s="125"/>
      <c r="AC103" s="880"/>
      <c r="AD103" s="880"/>
      <c r="AE103" s="880"/>
      <c r="AF103" s="880"/>
      <c r="AG103" s="880"/>
      <c r="AH103" s="880"/>
      <c r="AI103" s="880"/>
      <c r="AJ103" s="880"/>
      <c r="AK103" s="880"/>
      <c r="AL103" s="880"/>
      <c r="AM103" s="880"/>
      <c r="AN103" s="880"/>
      <c r="AO103" s="880"/>
      <c r="AP103" s="880"/>
      <c r="AQ103" s="880"/>
      <c r="AR103" s="880"/>
      <c r="AS103" s="880"/>
      <c r="AT103" s="880"/>
      <c r="AU103" s="880"/>
      <c r="AV103" s="880"/>
      <c r="AW103" s="880"/>
      <c r="AX103" s="880"/>
      <c r="AY103" s="880"/>
      <c r="AZ103" s="376"/>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9" customFormat="true" ht="15" customHeight="true" x14ac:dyDescent="0.2">
      <c r="A104" s="104"/>
      <c r="B104" s="164"/>
      <c r="C104" s="129"/>
      <c r="D104" s="128"/>
      <c r="E104" s="128"/>
      <c r="F104" s="128"/>
      <c r="G104" s="127"/>
      <c r="H104" s="126"/>
      <c r="I104" s="128"/>
      <c r="J104" s="128"/>
      <c r="K104" s="128"/>
      <c r="L104" s="125"/>
      <c r="M104" s="129"/>
      <c r="N104" s="128"/>
      <c r="O104" s="128"/>
      <c r="P104" s="128"/>
      <c r="Q104" s="127"/>
      <c r="R104" s="126"/>
      <c r="S104" s="128"/>
      <c r="T104" s="128"/>
      <c r="U104" s="128"/>
      <c r="V104" s="128"/>
      <c r="W104" s="128"/>
      <c r="X104" s="128"/>
      <c r="Y104" s="128"/>
      <c r="Z104" s="128"/>
      <c r="AA104" s="128"/>
      <c r="AB104" s="125"/>
      <c r="AC104" s="880"/>
      <c r="AD104" s="880"/>
      <c r="AE104" s="880"/>
      <c r="AF104" s="880"/>
      <c r="AG104" s="880"/>
      <c r="AH104" s="880"/>
      <c r="AI104" s="880"/>
      <c r="AJ104" s="880"/>
      <c r="AK104" s="880"/>
      <c r="AL104" s="880"/>
      <c r="AM104" s="880"/>
      <c r="AN104" s="880"/>
      <c r="AO104" s="880"/>
      <c r="AP104" s="880"/>
      <c r="AQ104" s="880"/>
      <c r="AR104" s="880"/>
      <c r="AS104" s="880"/>
      <c r="AT104" s="880"/>
      <c r="AU104" s="880"/>
      <c r="AV104" s="880"/>
      <c r="AW104" s="880"/>
      <c r="AX104" s="880"/>
      <c r="AY104" s="880"/>
      <c r="AZ104" s="376"/>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9" customFormat="true" ht="15" customHeight="true" x14ac:dyDescent="0.2">
      <c r="A105" s="169"/>
      <c r="B105" s="163"/>
      <c r="C105" s="124"/>
      <c r="D105" s="123"/>
      <c r="E105" s="123"/>
      <c r="F105" s="123"/>
      <c r="G105" s="122"/>
      <c r="H105" s="121"/>
      <c r="I105" s="123"/>
      <c r="J105" s="123"/>
      <c r="K105" s="123"/>
      <c r="L105" s="120"/>
      <c r="M105" s="124"/>
      <c r="N105" s="123"/>
      <c r="O105" s="123"/>
      <c r="P105" s="123"/>
      <c r="Q105" s="122"/>
      <c r="R105" s="121"/>
      <c r="S105" s="123"/>
      <c r="T105" s="123"/>
      <c r="U105" s="123"/>
      <c r="V105" s="123"/>
      <c r="W105" s="123"/>
      <c r="X105" s="123"/>
      <c r="Y105" s="123"/>
      <c r="Z105" s="123"/>
      <c r="AA105" s="123"/>
      <c r="AB105" s="120"/>
      <c r="AC105" s="880"/>
      <c r="AD105" s="880"/>
      <c r="AE105" s="880"/>
      <c r="AF105" s="880"/>
      <c r="AG105" s="880"/>
      <c r="AH105" s="880"/>
      <c r="AI105" s="880"/>
      <c r="AJ105" s="880"/>
      <c r="AK105" s="880"/>
      <c r="AL105" s="880"/>
      <c r="AM105" s="880"/>
      <c r="AN105" s="880"/>
      <c r="AO105" s="880"/>
      <c r="AP105" s="880"/>
      <c r="AQ105" s="880"/>
      <c r="AR105" s="880"/>
      <c r="AS105" s="880"/>
      <c r="AT105" s="880"/>
      <c r="AU105" s="880"/>
      <c r="AV105" s="880"/>
      <c r="AW105" s="880"/>
      <c r="AX105" s="880"/>
      <c r="AY105" s="880"/>
      <c r="AZ105" s="376"/>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9" customFormat="true" ht="250.15" customHeight="true" x14ac:dyDescent="0.2">
      <c r="A106" s="532"/>
      <c r="B106" s="202"/>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19" customFormat="true" ht="18" customHeight="true" x14ac:dyDescent="0.2">
      <c r="A107" s="532"/>
      <c r="B107" s="320"/>
      <c r="C107" s="444"/>
      <c r="D107" s="444"/>
      <c r="E107" s="444"/>
      <c r="F107" s="444"/>
      <c r="G107" s="444"/>
      <c r="H107" s="444"/>
      <c r="I107" s="444"/>
      <c r="J107" s="444"/>
      <c r="K107" s="444"/>
      <c r="L107" s="444"/>
      <c r="M107" s="444"/>
      <c r="N107" s="444"/>
      <c r="O107" s="444"/>
      <c r="P107" s="444"/>
      <c r="Q107" s="444"/>
      <c r="R107" s="444"/>
      <c r="S107" s="444"/>
      <c r="T107" s="444"/>
      <c r="U107" s="444"/>
      <c r="V107" s="444"/>
      <c r="W107" s="444"/>
      <c r="X107" s="444"/>
      <c r="Y107" s="444"/>
      <c r="Z107" s="444"/>
      <c r="AA107" s="444"/>
      <c r="AB107" s="444"/>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19" customFormat="true" ht="22.5" customHeight="true" x14ac:dyDescent="0.35">
      <c r="A108" s="1094" t="str">
        <f>A1026</f>
        <v>Mozambique</v>
      </c>
      <c r="B108" s="1095"/>
      <c r="C108" s="321"/>
      <c r="D108" s="321"/>
      <c r="E108" s="321"/>
      <c r="F108" s="321"/>
      <c r="G108" s="321"/>
      <c r="H108" s="321"/>
      <c r="I108" s="321"/>
      <c r="J108" s="321"/>
      <c r="K108" s="321"/>
      <c r="L108" s="321"/>
      <c r="M108" s="321"/>
      <c r="N108" s="321"/>
      <c r="O108" s="321"/>
      <c r="P108" s="321"/>
      <c r="Q108" s="321"/>
      <c r="R108" s="321"/>
      <c r="S108" s="321"/>
      <c r="T108" s="321"/>
      <c r="U108" s="32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19" customFormat="true" ht="22.5" customHeight="true" x14ac:dyDescent="0.35">
      <c r="A109" s="346" t="str">
        <f>A1034</f>
        <v>2011</v>
      </c>
      <c r="B109" s="347"/>
      <c r="C109" s="321"/>
      <c r="D109" s="321"/>
      <c r="E109" s="321"/>
      <c r="F109" s="321"/>
      <c r="G109" s="321"/>
      <c r="H109" s="321"/>
      <c r="I109" s="321"/>
      <c r="J109" s="321"/>
      <c r="K109" s="321"/>
      <c r="L109" s="321"/>
      <c r="M109" s="321"/>
      <c r="N109" s="321"/>
      <c r="O109" s="321"/>
      <c r="P109" s="321"/>
      <c r="Q109" s="321"/>
      <c r="R109" s="321"/>
      <c r="S109" s="321"/>
      <c r="T109" s="321"/>
      <c r="U109" s="32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19" customFormat="true" ht="22.5" customHeight="true" x14ac:dyDescent="0.35">
      <c r="A110" s="348" t="s">
        <v>99</v>
      </c>
      <c r="B110" s="349"/>
      <c r="C110" s="321"/>
      <c r="D110" s="321"/>
      <c r="E110" s="321"/>
      <c r="F110" s="321"/>
      <c r="G110" s="321"/>
      <c r="H110" s="321"/>
      <c r="I110" s="321"/>
      <c r="J110" s="321"/>
      <c r="K110" s="321"/>
      <c r="L110" s="321"/>
      <c r="M110" s="321"/>
      <c r="N110" s="321"/>
      <c r="O110" s="321"/>
      <c r="P110" s="321"/>
      <c r="Q110" s="321"/>
      <c r="R110" s="321"/>
      <c r="S110" s="321"/>
      <c r="T110" s="321"/>
      <c r="U110" s="32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19" customFormat="true" ht="20.1" customHeight="true" x14ac:dyDescent="0.35">
      <c r="A111" s="350" t="s">
        <v>97</v>
      </c>
      <c r="B111" s="347"/>
      <c r="C111" s="321"/>
      <c r="D111" s="321"/>
      <c r="E111" s="321"/>
      <c r="F111" s="321"/>
      <c r="G111" s="321"/>
      <c r="H111" s="321"/>
      <c r="I111" s="321"/>
      <c r="J111" s="321"/>
      <c r="K111" s="321"/>
      <c r="L111" s="321"/>
      <c r="M111" s="321"/>
      <c r="N111" s="321"/>
      <c r="O111" s="321"/>
      <c r="P111" s="321"/>
      <c r="Q111" s="321"/>
      <c r="R111" s="321"/>
      <c r="S111" s="321"/>
      <c r="T111" s="321"/>
      <c r="U111" s="32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19" customFormat="true" ht="15" customHeight="true" x14ac:dyDescent="0.2">
      <c r="A112" s="626" t="s">
        <v>98</v>
      </c>
      <c r="B112" s="384"/>
      <c r="C112" s="321"/>
      <c r="D112" s="321"/>
      <c r="E112" s="321"/>
      <c r="F112" s="321"/>
      <c r="G112" s="321"/>
      <c r="H112" s="321"/>
      <c r="I112" s="321"/>
      <c r="J112" s="321"/>
      <c r="K112" s="321"/>
      <c r="L112" s="321"/>
      <c r="M112" s="321"/>
      <c r="N112" s="321"/>
      <c r="O112" s="321"/>
      <c r="P112" s="321"/>
      <c r="Q112" s="321"/>
      <c r="R112" s="321"/>
      <c r="S112" s="321"/>
      <c r="T112" s="321"/>
      <c r="U112" s="32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19" customFormat="true" ht="15" customHeight="true" x14ac:dyDescent="0.2">
      <c r="A113" s="360" t="s">
        <v>40</v>
      </c>
      <c r="B113" s="359"/>
      <c r="C113" s="321"/>
      <c r="D113" s="321"/>
      <c r="E113" s="321"/>
      <c r="F113" s="321"/>
      <c r="G113" s="321"/>
      <c r="H113" s="321"/>
      <c r="I113" s="321"/>
      <c r="J113" s="321"/>
      <c r="K113" s="321"/>
      <c r="L113" s="321"/>
      <c r="M113" s="321"/>
      <c r="N113" s="321"/>
      <c r="O113" s="321"/>
      <c r="P113" s="321"/>
      <c r="Q113" s="321"/>
      <c r="R113" s="321"/>
      <c r="S113" s="321"/>
      <c r="T113" s="321"/>
      <c r="U113" s="32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19" customFormat="true" ht="15" customHeight="true" x14ac:dyDescent="0.2">
      <c r="A114" s="358" t="s">
        <v>39</v>
      </c>
      <c r="B114" s="359"/>
      <c r="C114" s="321"/>
      <c r="D114" s="321"/>
      <c r="E114" s="321"/>
      <c r="F114" s="321"/>
      <c r="G114" s="321"/>
      <c r="H114" s="321"/>
      <c r="I114" s="321"/>
      <c r="J114" s="321"/>
      <c r="K114" s="321"/>
      <c r="L114" s="321"/>
      <c r="M114" s="321"/>
      <c r="N114" s="321"/>
      <c r="O114" s="321"/>
      <c r="P114" s="321"/>
      <c r="Q114" s="321"/>
      <c r="R114" s="321"/>
      <c r="S114" s="321"/>
      <c r="T114" s="321"/>
      <c r="U114" s="32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19" customFormat="true" ht="15" customHeight="true" x14ac:dyDescent="0.2">
      <c r="A115" s="358" t="s">
        <v>136</v>
      </c>
      <c r="B115" s="383" t="str">
        <f>A1025</f>
        <v>DHS11</v>
      </c>
      <c r="C115" s="321"/>
      <c r="D115" s="321"/>
      <c r="E115" s="321"/>
      <c r="F115" s="321"/>
      <c r="G115" s="321"/>
      <c r="H115" s="321"/>
      <c r="I115" s="321"/>
      <c r="J115" s="321"/>
      <c r="K115" s="321"/>
      <c r="L115" s="321"/>
      <c r="M115" s="321"/>
      <c r="N115" s="321"/>
      <c r="O115" s="321"/>
      <c r="P115" s="321"/>
      <c r="Q115" s="321"/>
      <c r="R115" s="321"/>
      <c r="S115" s="321"/>
      <c r="T115" s="321"/>
      <c r="U115" s="32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19" customFormat="true" ht="15" customHeight="true" x14ac:dyDescent="0.2">
      <c r="A116" s="208" t="str">
        <f>B1030</f>
        <v/>
      </c>
      <c r="B116" s="207"/>
      <c r="C116" s="321"/>
      <c r="D116" s="321"/>
      <c r="E116" s="321"/>
      <c r="F116" s="321"/>
      <c r="G116" s="321"/>
      <c r="H116" s="321"/>
      <c r="I116" s="321"/>
      <c r="J116" s="321"/>
      <c r="K116" s="321"/>
      <c r="L116" s="321"/>
      <c r="M116" s="321"/>
      <c r="N116" s="321"/>
      <c r="O116" s="321"/>
      <c r="P116" s="321"/>
      <c r="Q116" s="321"/>
      <c r="R116" s="321"/>
      <c r="S116" s="321"/>
      <c r="T116" s="321"/>
      <c r="U116" s="32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19" customFormat="true" ht="15" customHeight="true" x14ac:dyDescent="0.2">
      <c r="A117" s="208" t="str">
        <f>B1029</f>
        <v/>
      </c>
      <c r="B117" s="206"/>
      <c r="C117" s="321"/>
      <c r="D117" s="321"/>
      <c r="E117" s="321"/>
      <c r="F117" s="321"/>
      <c r="G117" s="321"/>
      <c r="H117" s="321"/>
      <c r="I117" s="321"/>
      <c r="J117" s="321"/>
      <c r="K117" s="321"/>
      <c r="L117" s="321"/>
      <c r="M117" s="321"/>
      <c r="N117" s="321"/>
      <c r="O117" s="321"/>
      <c r="P117" s="321"/>
      <c r="Q117" s="321"/>
      <c r="R117" s="321"/>
      <c r="S117" s="321"/>
      <c r="T117" s="321"/>
      <c r="U117" s="32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19" customFormat="true" ht="21" customHeight="true" x14ac:dyDescent="0.2">
      <c r="A118" s="205"/>
      <c r="B118" s="207"/>
      <c r="C118" s="321"/>
      <c r="D118" s="321"/>
      <c r="E118" s="321"/>
      <c r="F118" s="321"/>
      <c r="G118" s="321"/>
      <c r="H118" s="321"/>
      <c r="I118" s="321"/>
      <c r="J118" s="321"/>
      <c r="K118" s="321"/>
      <c r="L118" s="321"/>
      <c r="M118" s="321"/>
      <c r="N118" s="321"/>
      <c r="O118" s="321"/>
      <c r="P118" s="321"/>
      <c r="Q118" s="321"/>
      <c r="R118" s="321"/>
      <c r="S118" s="321"/>
      <c r="T118" s="321"/>
      <c r="U118" s="32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19" customFormat="true" ht="15" customHeight="true" x14ac:dyDescent="0.2">
      <c r="A119" s="204"/>
      <c r="B119" s="203"/>
      <c r="C119" s="321"/>
      <c r="D119" s="321"/>
      <c r="E119" s="321"/>
      <c r="F119" s="321"/>
      <c r="G119" s="321"/>
      <c r="H119" s="321"/>
      <c r="I119" s="321"/>
      <c r="J119" s="321"/>
      <c r="K119" s="321"/>
      <c r="L119" s="321"/>
      <c r="M119" s="321"/>
      <c r="N119" s="321"/>
      <c r="O119" s="321"/>
      <c r="P119" s="321"/>
      <c r="Q119" s="321"/>
      <c r="R119" s="321"/>
      <c r="S119" s="321"/>
      <c r="T119" s="321"/>
      <c r="U119" s="32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343"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43" t="s">
        <v>142</v>
      </c>
      <c r="S120" s="456"/>
      <c r="T120" s="456"/>
      <c r="U120" s="456"/>
      <c r="V120" s="456"/>
      <c r="W120" s="456"/>
      <c r="X120" s="456"/>
      <c r="Y120" s="456"/>
      <c r="Z120" s="456"/>
      <c r="AA120" s="456"/>
      <c r="AB120" s="456"/>
      <c r="AC120" s="467"/>
      <c r="AD120" s="467"/>
      <c r="AE120" s="467"/>
      <c r="AF120" s="467"/>
      <c r="AG120" s="467"/>
      <c r="AH120" s="467"/>
      <c r="AI120" s="467"/>
      <c r="AJ120" s="467"/>
      <c r="AK120" s="467"/>
      <c r="AL120" s="467"/>
      <c r="AM120" s="467"/>
      <c r="AN120" s="467"/>
      <c r="AO120" s="467"/>
      <c r="AP120" s="467"/>
      <c r="AQ120" s="467"/>
      <c r="AR120" s="467"/>
      <c r="AS120" s="467"/>
      <c r="AT120" s="467"/>
      <c r="AU120" s="467"/>
      <c r="AV120" s="467"/>
      <c r="AW120" s="467"/>
      <c r="AX120" s="467"/>
      <c r="AY120" s="467"/>
      <c r="AZ120" s="919"/>
      <c r="BA120" s="377" t="s">
        <v>131</v>
      </c>
      <c r="BB120" s="324" t="s">
        <v>99</v>
      </c>
      <c r="BC120" s="1102" t="s">
        <v>115</v>
      </c>
      <c r="BD120" s="1103"/>
      <c r="BE120" s="1103"/>
      <c r="BF120" s="1103"/>
      <c r="BG120" s="1116"/>
      <c r="BH120" s="1102" t="s">
        <v>38</v>
      </c>
      <c r="BI120" s="1103"/>
      <c r="BJ120" s="1103"/>
      <c r="BK120" s="1103"/>
      <c r="BL120" s="1116"/>
      <c r="BM120" s="1102" t="s">
        <v>37</v>
      </c>
      <c r="BN120" s="1103"/>
      <c r="BO120" s="1103"/>
      <c r="BP120" s="1103"/>
      <c r="BQ120" s="1104"/>
      <c r="BR120" s="42" t="s">
        <v>142</v>
      </c>
      <c r="BS120" s="456"/>
      <c r="BT120" s="456"/>
      <c r="BU120" s="456"/>
      <c r="BV120" s="456"/>
      <c r="BW120" s="456"/>
      <c r="BX120" s="456"/>
      <c r="BY120" s="45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343"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28" t="s">
        <v>4</v>
      </c>
      <c r="R121" s="410" t="s">
        <v>238</v>
      </c>
      <c r="S121" s="634" t="s">
        <v>159</v>
      </c>
      <c r="T121" s="634" t="s">
        <v>160</v>
      </c>
      <c r="U121" s="634" t="s">
        <v>161</v>
      </c>
      <c r="V121" s="634" t="s">
        <v>353</v>
      </c>
      <c r="W121" s="634" t="s">
        <v>354</v>
      </c>
      <c r="X121" s="634" t="s">
        <v>164</v>
      </c>
      <c r="Y121" s="634" t="s">
        <v>165</v>
      </c>
      <c r="Z121" s="634" t="s">
        <v>166</v>
      </c>
      <c r="AA121" s="634" t="s">
        <v>167</v>
      </c>
      <c r="AB121" s="635" t="s">
        <v>168</v>
      </c>
      <c r="AC121" s="467"/>
      <c r="AD121" s="467"/>
      <c r="AE121" s="467"/>
      <c r="AF121" s="467"/>
      <c r="AG121" s="467"/>
      <c r="AH121" s="467"/>
      <c r="AI121" s="467"/>
      <c r="AJ121" s="467"/>
      <c r="AK121" s="467"/>
      <c r="AL121" s="467"/>
      <c r="AM121" s="467"/>
      <c r="AN121" s="467"/>
      <c r="AO121" s="467"/>
      <c r="AP121" s="467"/>
      <c r="AQ121" s="467"/>
      <c r="AR121" s="467"/>
      <c r="AS121" s="467"/>
      <c r="AT121" s="467"/>
      <c r="AU121" s="467"/>
      <c r="AV121" s="467"/>
      <c r="AW121" s="467"/>
      <c r="AX121" s="467"/>
      <c r="AY121" s="467"/>
      <c r="AZ121" s="919"/>
      <c r="BA121" s="363" t="s">
        <v>117</v>
      </c>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238</v>
      </c>
      <c r="BS121" s="598" t="s">
        <v>159</v>
      </c>
      <c r="BT121" s="598" t="s">
        <v>160</v>
      </c>
      <c r="BU121" s="598" t="s">
        <v>161</v>
      </c>
      <c r="BV121" s="598" t="s">
        <v>353</v>
      </c>
      <c r="BW121" s="598" t="s">
        <v>354</v>
      </c>
      <c r="BX121" s="598" t="s">
        <v>164</v>
      </c>
      <c r="BY121" s="599" t="s">
        <v>165</v>
      </c>
      <c r="BZ121" s="599" t="s">
        <v>166</v>
      </c>
      <c r="CA121" s="599" t="s">
        <v>167</v>
      </c>
      <c r="CB121" s="599" t="s">
        <v>168</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343" customFormat="true" ht="15" customHeight="true" x14ac:dyDescent="0.2">
      <c r="A122" s="1086" t="s">
        <v>18</v>
      </c>
      <c r="B122" s="407" t="s">
        <v>14</v>
      </c>
      <c r="C122" s="156">
        <v>9.3456301473584915</v>
      </c>
      <c r="D122" s="155">
        <v>8.930614950729419</v>
      </c>
      <c r="E122" s="155">
        <v>15.330691481409048</v>
      </c>
      <c r="F122" s="155">
        <v>29.267429817900393</v>
      </c>
      <c r="G122" s="154">
        <v>76.607705365527536</v>
      </c>
      <c r="H122" s="153">
        <v>17.207253819409118</v>
      </c>
      <c r="I122" s="155">
        <v>32.595971021125749</v>
      </c>
      <c r="J122" s="155">
        <v>59.311761749556091</v>
      </c>
      <c r="K122" s="155">
        <v>81.42856788931924</v>
      </c>
      <c r="L122" s="152">
        <v>94.698882791766337</v>
      </c>
      <c r="M122" s="156">
        <v>8.4130269637895836</v>
      </c>
      <c r="N122" s="155">
        <v>8.6671099840649664</v>
      </c>
      <c r="O122" s="155">
        <v>9.5790550733286608</v>
      </c>
      <c r="P122" s="155">
        <v>15.394189172980685</v>
      </c>
      <c r="Q122" s="154">
        <v>30.173512825539312</v>
      </c>
      <c r="R122" s="153">
        <v>7.2107832157896583</v>
      </c>
      <c r="S122" s="155">
        <v>36.103529421403373</v>
      </c>
      <c r="T122" s="155">
        <v>20.596838809057772</v>
      </c>
      <c r="U122" s="155">
        <v>30.446285898155573</v>
      </c>
      <c r="V122" s="155">
        <v>89.699302433957683</v>
      </c>
      <c r="W122" s="155">
        <v>54.576862124756801</v>
      </c>
      <c r="X122" s="155">
        <v>28.348105746561597</v>
      </c>
      <c r="Y122" s="155">
        <v>31.034721712443393</v>
      </c>
      <c r="Z122" s="155">
        <v>32.359541349227591</v>
      </c>
      <c r="AA122" s="155">
        <v>23.444309868597351</v>
      </c>
      <c r="AB122" s="152">
        <v>8.4070299464961451</v>
      </c>
      <c r="AC122" s="467"/>
      <c r="AD122" s="467"/>
      <c r="AE122" s="467"/>
      <c r="AF122" s="467"/>
      <c r="AG122" s="467"/>
      <c r="AH122" s="467"/>
      <c r="AI122" s="467"/>
      <c r="AJ122" s="467"/>
      <c r="AK122" s="467"/>
      <c r="AL122" s="467"/>
      <c r="AM122" s="467"/>
      <c r="AN122" s="467"/>
      <c r="AO122" s="467"/>
      <c r="AP122" s="467"/>
      <c r="AQ122" s="467"/>
      <c r="AR122" s="467"/>
      <c r="AS122" s="467"/>
      <c r="AT122" s="467"/>
      <c r="AU122" s="467"/>
      <c r="AV122" s="467"/>
      <c r="AW122" s="467"/>
      <c r="AX122" s="467"/>
      <c r="AY122" s="467"/>
      <c r="AZ122" s="919"/>
      <c r="BA122" s="1114" t="s">
        <v>18</v>
      </c>
      <c r="BB122" s="624" t="s">
        <v>14</v>
      </c>
      <c r="BC122" s="507">
        <v>1147.2037230000003</v>
      </c>
      <c r="BD122" s="504">
        <v>1096.8335520000003</v>
      </c>
      <c r="BE122" s="504">
        <v>1882.103532000001</v>
      </c>
      <c r="BF122" s="504">
        <v>3592.4239930000008</v>
      </c>
      <c r="BG122" s="513">
        <v>9406.8363249999766</v>
      </c>
      <c r="BH122" s="507">
        <v>665.91894100000025</v>
      </c>
      <c r="BI122" s="504">
        <v>1264.9882770000008</v>
      </c>
      <c r="BJ122" s="504">
        <v>2301.687237000001</v>
      </c>
      <c r="BK122" s="504">
        <v>3153.9695020000045</v>
      </c>
      <c r="BL122" s="513">
        <v>3671.3135139999913</v>
      </c>
      <c r="BM122" s="507">
        <v>706.86750500000016</v>
      </c>
      <c r="BN122" s="504">
        <v>728.05415400000038</v>
      </c>
      <c r="BO122" s="504">
        <v>804.64215900000022</v>
      </c>
      <c r="BP122" s="504">
        <v>1293.9513780000007</v>
      </c>
      <c r="BQ122" s="513">
        <v>2534.0084580000021</v>
      </c>
      <c r="BR122" s="507">
        <v>349.93298199999998</v>
      </c>
      <c r="BS122" s="504">
        <v>1241.2844849999999</v>
      </c>
      <c r="BT122" s="504">
        <v>755.24451099999999</v>
      </c>
      <c r="BU122" s="504">
        <v>1234.1027670000005</v>
      </c>
      <c r="BV122" s="504">
        <v>2826.8434490000036</v>
      </c>
      <c r="BW122" s="504">
        <v>2287.3246430000017</v>
      </c>
      <c r="BX122" s="504">
        <v>2656.1492190000026</v>
      </c>
      <c r="BY122" s="510">
        <v>1132.7556030000012</v>
      </c>
      <c r="BZ122" s="510">
        <v>1883.788213000001</v>
      </c>
      <c r="CA122" s="510">
        <v>1784.2864280000003</v>
      </c>
      <c r="CB122" s="510">
        <v>973.68882500000052</v>
      </c>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2"/>
    </row>
    <row r="123" s="343" customFormat="true" ht="15" customHeight="true" x14ac:dyDescent="0.2">
      <c r="A123" s="1087"/>
      <c r="B123" s="408" t="s">
        <v>51</v>
      </c>
      <c r="C123" s="151">
        <v>90.654369852641452</v>
      </c>
      <c r="D123" s="150">
        <v>91.069385049270622</v>
      </c>
      <c r="E123" s="150">
        <v>84.669308518590796</v>
      </c>
      <c r="F123" s="150">
        <v>70.732570182099707</v>
      </c>
      <c r="G123" s="149">
        <v>23.392294634472531</v>
      </c>
      <c r="H123" s="148">
        <v>82.792746180590896</v>
      </c>
      <c r="I123" s="150">
        <v>67.40402897887418</v>
      </c>
      <c r="J123" s="150">
        <v>40.68823825044386</v>
      </c>
      <c r="K123" s="150">
        <v>18.571432110680718</v>
      </c>
      <c r="L123" s="147">
        <v>5.3011172082336753</v>
      </c>
      <c r="M123" s="151">
        <v>91.586973036210352</v>
      </c>
      <c r="N123" s="150">
        <v>91.332890015934922</v>
      </c>
      <c r="O123" s="150">
        <v>90.420944926671467</v>
      </c>
      <c r="P123" s="150">
        <v>84.605810827019255</v>
      </c>
      <c r="Q123" s="149">
        <v>69.826487174460766</v>
      </c>
      <c r="R123" s="148">
        <v>92.78921678421041</v>
      </c>
      <c r="S123" s="150">
        <v>63.896470578596762</v>
      </c>
      <c r="T123" s="150">
        <v>79.403161190942242</v>
      </c>
      <c r="U123" s="150">
        <v>69.55371410184452</v>
      </c>
      <c r="V123" s="150">
        <v>10.300697566042324</v>
      </c>
      <c r="W123" s="150">
        <v>45.423137875243192</v>
      </c>
      <c r="X123" s="150">
        <v>71.651894253438343</v>
      </c>
      <c r="Y123" s="150">
        <v>68.965278287556558</v>
      </c>
      <c r="Z123" s="150">
        <v>67.640458650772416</v>
      </c>
      <c r="AA123" s="150">
        <v>76.555690131402727</v>
      </c>
      <c r="AB123" s="147">
        <v>91.592970053503848</v>
      </c>
      <c r="AC123" s="467"/>
      <c r="AD123" s="467"/>
      <c r="AE123" s="467"/>
      <c r="AF123" s="467"/>
      <c r="AG123" s="467"/>
      <c r="AH123" s="467"/>
      <c r="AI123" s="467"/>
      <c r="AJ123" s="467"/>
      <c r="AK123" s="467"/>
      <c r="AL123" s="467"/>
      <c r="AM123" s="467"/>
      <c r="AN123" s="467"/>
      <c r="AO123" s="467"/>
      <c r="AP123" s="467"/>
      <c r="AQ123" s="467"/>
      <c r="AR123" s="467"/>
      <c r="AS123" s="467"/>
      <c r="AT123" s="467"/>
      <c r="AU123" s="467"/>
      <c r="AV123" s="467"/>
      <c r="AW123" s="467"/>
      <c r="AX123" s="467"/>
      <c r="AY123" s="467"/>
      <c r="AZ123" s="919"/>
      <c r="BA123" s="1115"/>
      <c r="BB123" s="622" t="s">
        <v>51</v>
      </c>
      <c r="BC123" s="508">
        <v>11128.091841999998</v>
      </c>
      <c r="BD123" s="505">
        <v>11184.891257000028</v>
      </c>
      <c r="BE123" s="505">
        <v>10394.599931000048</v>
      </c>
      <c r="BF123" s="505">
        <v>8682.0531830000073</v>
      </c>
      <c r="BG123" s="514">
        <v>2872.3936559999975</v>
      </c>
      <c r="BH123" s="508">
        <v>3204.070704000002</v>
      </c>
      <c r="BI123" s="505">
        <v>2615.8234839999991</v>
      </c>
      <c r="BJ123" s="505">
        <v>1578.9717909999999</v>
      </c>
      <c r="BK123" s="505">
        <v>719.32654600000035</v>
      </c>
      <c r="BL123" s="514">
        <v>205.51523600000002</v>
      </c>
      <c r="BM123" s="508">
        <v>7695.1916829999955</v>
      </c>
      <c r="BN123" s="505">
        <v>7672.1410129999967</v>
      </c>
      <c r="BO123" s="505">
        <v>7595.3738430000085</v>
      </c>
      <c r="BP123" s="505">
        <v>7111.5018969999965</v>
      </c>
      <c r="BQ123" s="514">
        <v>5864.113671999994</v>
      </c>
      <c r="BR123" s="508">
        <v>4502.979268</v>
      </c>
      <c r="BS123" s="505">
        <v>2196.8405540000012</v>
      </c>
      <c r="BT123" s="505">
        <v>2911.5536709999965</v>
      </c>
      <c r="BU123" s="505">
        <v>2819.2742890000004</v>
      </c>
      <c r="BV123" s="505">
        <v>324.62303100000003</v>
      </c>
      <c r="BW123" s="505">
        <v>1903.6906590000015</v>
      </c>
      <c r="BX123" s="505">
        <v>6713.6098849999926</v>
      </c>
      <c r="BY123" s="511">
        <v>2517.2065699999953</v>
      </c>
      <c r="BZ123" s="511">
        <v>3937.6422969999999</v>
      </c>
      <c r="CA123" s="511">
        <v>5826.4576629999947</v>
      </c>
      <c r="CB123" s="511">
        <v>10608.151981999994</v>
      </c>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2"/>
    </row>
    <row r="124" s="343" customFormat="true" ht="15" customHeight="true" x14ac:dyDescent="0.2">
      <c r="A124" s="1087" t="s">
        <v>50</v>
      </c>
      <c r="B124" s="408" t="s">
        <v>15</v>
      </c>
      <c r="C124" s="151">
        <v>7.9245188504754314</v>
      </c>
      <c r="D124" s="150">
        <v>8.3028905211484485</v>
      </c>
      <c r="E124" s="150">
        <v>13.378384131782555</v>
      </c>
      <c r="F124" s="150">
        <v>22.703895465698007</v>
      </c>
      <c r="G124" s="149">
        <v>67.075456455692816</v>
      </c>
      <c r="H124" s="148">
        <v>13.000947990908632</v>
      </c>
      <c r="I124" s="150">
        <v>23.002752593441212</v>
      </c>
      <c r="J124" s="150">
        <v>45.759384119742855</v>
      </c>
      <c r="K124" s="150">
        <v>69.288959835274611</v>
      </c>
      <c r="L124" s="147">
        <v>87.929359350732184</v>
      </c>
      <c r="M124" s="151">
        <v>7.4424714347775183</v>
      </c>
      <c r="N124" s="150">
        <v>8.1282768129284779</v>
      </c>
      <c r="O124" s="150">
        <v>8.6538920500499312</v>
      </c>
      <c r="P124" s="150">
        <v>13.874564319673762</v>
      </c>
      <c r="Q124" s="149">
        <v>26.107774345977564</v>
      </c>
      <c r="R124" s="148">
        <v>7.0122903211365548</v>
      </c>
      <c r="S124" s="150">
        <v>34.324522250163611</v>
      </c>
      <c r="T124" s="150">
        <v>19.807494848376166</v>
      </c>
      <c r="U124" s="150">
        <v>22.943249718735288</v>
      </c>
      <c r="V124" s="150">
        <v>77.831224401917126</v>
      </c>
      <c r="W124" s="150">
        <v>50.72728615391722</v>
      </c>
      <c r="X124" s="150">
        <v>24.943296877315341</v>
      </c>
      <c r="Y124" s="150">
        <v>29.951255360585392</v>
      </c>
      <c r="Z124" s="150">
        <v>22.302141333986324</v>
      </c>
      <c r="AA124" s="150">
        <v>18.396807542848727</v>
      </c>
      <c r="AB124" s="147">
        <v>6.6808903255891634</v>
      </c>
      <c r="AC124" s="467"/>
      <c r="AD124" s="467"/>
      <c r="AE124" s="467"/>
      <c r="AF124" s="467"/>
      <c r="AG124" s="467"/>
      <c r="AH124" s="467"/>
      <c r="AI124" s="467"/>
      <c r="AJ124" s="467"/>
      <c r="AK124" s="467"/>
      <c r="AL124" s="467"/>
      <c r="AM124" s="467"/>
      <c r="AN124" s="467"/>
      <c r="AO124" s="467"/>
      <c r="AP124" s="467"/>
      <c r="AQ124" s="467"/>
      <c r="AR124" s="467"/>
      <c r="AS124" s="467"/>
      <c r="AT124" s="467"/>
      <c r="AU124" s="467"/>
      <c r="AV124" s="467"/>
      <c r="AW124" s="467"/>
      <c r="AX124" s="467"/>
      <c r="AY124" s="467"/>
      <c r="AZ124" s="919"/>
      <c r="BA124" s="1115" t="s">
        <v>50</v>
      </c>
      <c r="BB124" s="622" t="s">
        <v>15</v>
      </c>
      <c r="BC124" s="508">
        <v>972.7581110000001</v>
      </c>
      <c r="BD124" s="505">
        <v>1019.7381650000003</v>
      </c>
      <c r="BE124" s="505">
        <v>1642.4245480000006</v>
      </c>
      <c r="BF124" s="505">
        <v>2786.7844669999999</v>
      </c>
      <c r="BG124" s="514">
        <v>8236.3495590000093</v>
      </c>
      <c r="BH124" s="508">
        <v>503.13534099999987</v>
      </c>
      <c r="BI124" s="505">
        <v>892.69352799999979</v>
      </c>
      <c r="BJ124" s="505">
        <v>1775.7656710000008</v>
      </c>
      <c r="BK124" s="505">
        <v>2683.7665430000034</v>
      </c>
      <c r="BL124" s="514">
        <v>3408.8706829999905</v>
      </c>
      <c r="BM124" s="508">
        <v>625.32085500000005</v>
      </c>
      <c r="BN124" s="505">
        <v>682.79111600000022</v>
      </c>
      <c r="BO124" s="505">
        <v>726.92831699999999</v>
      </c>
      <c r="BP124" s="505">
        <v>1166.2200210000001</v>
      </c>
      <c r="BQ124" s="514">
        <v>2192.5627750000017</v>
      </c>
      <c r="BR124" s="508">
        <v>340.300296</v>
      </c>
      <c r="BS124" s="505">
        <v>1180.1199939999999</v>
      </c>
      <c r="BT124" s="505">
        <v>726.30086100000005</v>
      </c>
      <c r="BU124" s="505">
        <v>929.97642000000008</v>
      </c>
      <c r="BV124" s="505">
        <v>2452.8249480000013</v>
      </c>
      <c r="BW124" s="505">
        <v>2125.9883249999993</v>
      </c>
      <c r="BX124" s="505">
        <v>2337.126830000002</v>
      </c>
      <c r="BY124" s="511">
        <v>1093.2094910000012</v>
      </c>
      <c r="BZ124" s="511">
        <v>1298.3036600000007</v>
      </c>
      <c r="CA124" s="511">
        <v>1400.133943</v>
      </c>
      <c r="CB124" s="511">
        <v>773.77008200000057</v>
      </c>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2"/>
    </row>
    <row r="125" s="343" customFormat="true" ht="15" customHeight="true" x14ac:dyDescent="0.2">
      <c r="A125" s="1087"/>
      <c r="B125" s="408" t="s">
        <v>16</v>
      </c>
      <c r="C125" s="151">
        <v>1.4211112968830577</v>
      </c>
      <c r="D125" s="150">
        <v>0.62772442958097108</v>
      </c>
      <c r="E125" s="150">
        <v>1.9523073496264889</v>
      </c>
      <c r="F125" s="150">
        <v>6.5635343522023746</v>
      </c>
      <c r="G125" s="149">
        <v>9.5322489098350065</v>
      </c>
      <c r="H125" s="148">
        <v>4.2063058285004784</v>
      </c>
      <c r="I125" s="150">
        <v>9.5932184276845103</v>
      </c>
      <c r="J125" s="150">
        <v>13.552377629813229</v>
      </c>
      <c r="K125" s="150">
        <v>12.139608054044599</v>
      </c>
      <c r="L125" s="147">
        <v>6.7695234410341376</v>
      </c>
      <c r="M125" s="151">
        <v>0.9705555290120621</v>
      </c>
      <c r="N125" s="150">
        <v>0.53883317113648621</v>
      </c>
      <c r="O125" s="150">
        <v>0.92516302327872635</v>
      </c>
      <c r="P125" s="150">
        <v>1.5196248533069145</v>
      </c>
      <c r="Q125" s="149">
        <v>4.0657384795617473</v>
      </c>
      <c r="R125" s="148">
        <v>0.19849289465310249</v>
      </c>
      <c r="S125" s="150">
        <v>1.7790071712397677</v>
      </c>
      <c r="T125" s="150">
        <v>0.78934396068160906</v>
      </c>
      <c r="U125" s="150">
        <v>7.5030361794202722</v>
      </c>
      <c r="V125" s="150">
        <v>11.868078032040493</v>
      </c>
      <c r="W125" s="150">
        <v>3.8495759708395303</v>
      </c>
      <c r="X125" s="150">
        <v>3.4048088692462515</v>
      </c>
      <c r="Y125" s="150">
        <v>1.0834663518579983</v>
      </c>
      <c r="Z125" s="150">
        <v>10.057400015241273</v>
      </c>
      <c r="AA125" s="150">
        <v>5.047502325748618</v>
      </c>
      <c r="AB125" s="147">
        <v>1.7261396209069833</v>
      </c>
      <c r="AC125" s="467"/>
      <c r="AD125" s="467"/>
      <c r="AE125" s="467"/>
      <c r="AF125" s="467"/>
      <c r="AG125" s="467"/>
      <c r="AH125" s="467"/>
      <c r="AI125" s="467"/>
      <c r="AJ125" s="467"/>
      <c r="AK125" s="467"/>
      <c r="AL125" s="467"/>
      <c r="AM125" s="467"/>
      <c r="AN125" s="467"/>
      <c r="AO125" s="467"/>
      <c r="AP125" s="467"/>
      <c r="AQ125" s="467"/>
      <c r="AR125" s="467"/>
      <c r="AS125" s="467"/>
      <c r="AT125" s="467"/>
      <c r="AU125" s="467"/>
      <c r="AV125" s="467"/>
      <c r="AW125" s="467"/>
      <c r="AX125" s="467"/>
      <c r="AY125" s="467"/>
      <c r="AZ125" s="919"/>
      <c r="BA125" s="1115"/>
      <c r="BB125" s="622" t="s">
        <v>16</v>
      </c>
      <c r="BC125" s="508">
        <v>174.44561200000004</v>
      </c>
      <c r="BD125" s="505">
        <v>77.095387000000002</v>
      </c>
      <c r="BE125" s="505">
        <v>239.67898400000004</v>
      </c>
      <c r="BF125" s="505">
        <v>805.63952599999959</v>
      </c>
      <c r="BG125" s="514">
        <v>1170.4867660000025</v>
      </c>
      <c r="BH125" s="508">
        <v>162.78360000000006</v>
      </c>
      <c r="BI125" s="505">
        <v>372.29474900000008</v>
      </c>
      <c r="BJ125" s="505">
        <v>525.92156599999987</v>
      </c>
      <c r="BK125" s="505">
        <v>470.20295899999996</v>
      </c>
      <c r="BL125" s="514">
        <v>262.44283100000013</v>
      </c>
      <c r="BM125" s="508">
        <v>81.546649999999985</v>
      </c>
      <c r="BN125" s="505">
        <v>45.263037999999995</v>
      </c>
      <c r="BO125" s="505">
        <v>77.713841999999985</v>
      </c>
      <c r="BP125" s="505">
        <v>127.73135700000002</v>
      </c>
      <c r="BQ125" s="514">
        <v>341.44568300000014</v>
      </c>
      <c r="BR125" s="508">
        <v>9.6326859999999996</v>
      </c>
      <c r="BS125" s="505">
        <v>61.164490999999998</v>
      </c>
      <c r="BT125" s="505">
        <v>28.943650000000002</v>
      </c>
      <c r="BU125" s="505">
        <v>304.12634700000007</v>
      </c>
      <c r="BV125" s="505">
        <v>374.01850100000019</v>
      </c>
      <c r="BW125" s="505">
        <v>161.33631799999992</v>
      </c>
      <c r="BX125" s="505">
        <v>319.02238900000015</v>
      </c>
      <c r="BY125" s="511">
        <v>39.546112000000001</v>
      </c>
      <c r="BZ125" s="511">
        <v>585.48455300000012</v>
      </c>
      <c r="CA125" s="511">
        <v>384.15248499999996</v>
      </c>
      <c r="CB125" s="511">
        <v>199.91874300000001</v>
      </c>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2"/>
    </row>
    <row r="126" s="343" customFormat="true" ht="15" customHeight="true" x14ac:dyDescent="0.2">
      <c r="A126" s="1087"/>
      <c r="B126" s="408" t="s">
        <v>22</v>
      </c>
      <c r="C126" s="151">
        <v>28.352158296890661</v>
      </c>
      <c r="D126" s="150">
        <v>31.526845872353139</v>
      </c>
      <c r="E126" s="150">
        <v>37.324641063540291</v>
      </c>
      <c r="F126" s="150">
        <v>46.258435683941215</v>
      </c>
      <c r="G126" s="149">
        <v>20.610474532328126</v>
      </c>
      <c r="H126" s="148">
        <v>40.95490115969028</v>
      </c>
      <c r="I126" s="150">
        <v>48.273673766574575</v>
      </c>
      <c r="J126" s="150">
        <v>32.978049237671883</v>
      </c>
      <c r="K126" s="150">
        <v>17.618175051513628</v>
      </c>
      <c r="L126" s="147">
        <v>5.2534668703125069</v>
      </c>
      <c r="M126" s="151">
        <v>26.201389227823675</v>
      </c>
      <c r="N126" s="150">
        <v>29.876299694311616</v>
      </c>
      <c r="O126" s="150">
        <v>31.199579243372931</v>
      </c>
      <c r="P126" s="150">
        <v>38.90311516840827</v>
      </c>
      <c r="Q126" s="149">
        <v>46.644961925553822</v>
      </c>
      <c r="R126" s="148">
        <v>65.921597552067951</v>
      </c>
      <c r="S126" s="150">
        <v>40.25473711108971</v>
      </c>
      <c r="T126" s="150">
        <v>51.382923043022274</v>
      </c>
      <c r="U126" s="150">
        <v>42.208806295665816</v>
      </c>
      <c r="V126" s="150">
        <v>9.5342178286471846</v>
      </c>
      <c r="W126" s="150">
        <v>33.735236884611112</v>
      </c>
      <c r="X126" s="150">
        <v>25.888338580278631</v>
      </c>
      <c r="Y126" s="150">
        <v>57.441609244863798</v>
      </c>
      <c r="Z126" s="150">
        <v>14.550191100709361</v>
      </c>
      <c r="AA126" s="150">
        <v>34.380338948648088</v>
      </c>
      <c r="AB126" s="147">
        <v>19.55684604670979</v>
      </c>
      <c r="AC126" s="467"/>
      <c r="AD126" s="467"/>
      <c r="AE126" s="467"/>
      <c r="AF126" s="467"/>
      <c r="AG126" s="467"/>
      <c r="AH126" s="467"/>
      <c r="AI126" s="467"/>
      <c r="AJ126" s="467"/>
      <c r="AK126" s="467"/>
      <c r="AL126" s="467"/>
      <c r="AM126" s="467"/>
      <c r="AN126" s="467"/>
      <c r="AO126" s="467"/>
      <c r="AP126" s="467"/>
      <c r="AQ126" s="467"/>
      <c r="AR126" s="467"/>
      <c r="AS126" s="467"/>
      <c r="AT126" s="467"/>
      <c r="AU126" s="467"/>
      <c r="AV126" s="467"/>
      <c r="AW126" s="467"/>
      <c r="AX126" s="467"/>
      <c r="AY126" s="467"/>
      <c r="AZ126" s="919"/>
      <c r="BA126" s="1115"/>
      <c r="BB126" s="622" t="s">
        <v>22</v>
      </c>
      <c r="BC126" s="508">
        <v>3480.3112300000003</v>
      </c>
      <c r="BD126" s="505">
        <v>3872.0404509999948</v>
      </c>
      <c r="BE126" s="505">
        <v>4582.2355019999968</v>
      </c>
      <c r="BF126" s="505">
        <v>5677.9811300000028</v>
      </c>
      <c r="BG126" s="514">
        <v>2530.8075679999979</v>
      </c>
      <c r="BH126" s="508">
        <v>1584.9504339999994</v>
      </c>
      <c r="BI126" s="505">
        <v>1873.4104089999994</v>
      </c>
      <c r="BJ126" s="505">
        <v>1279.7656450000002</v>
      </c>
      <c r="BK126" s="505">
        <v>682.40407800000037</v>
      </c>
      <c r="BL126" s="514">
        <v>203.66791400000002</v>
      </c>
      <c r="BM126" s="508">
        <v>2201.4562310000015</v>
      </c>
      <c r="BN126" s="505">
        <v>2509.667483000002</v>
      </c>
      <c r="BO126" s="505">
        <v>2620.7696489999962</v>
      </c>
      <c r="BP126" s="505">
        <v>3269.9831679999952</v>
      </c>
      <c r="BQ126" s="514">
        <v>3917.3008700000046</v>
      </c>
      <c r="BR126" s="508">
        <v>3199.1172830000032</v>
      </c>
      <c r="BS126" s="505">
        <v>1384.0081959999991</v>
      </c>
      <c r="BT126" s="505">
        <v>1884.1080879999977</v>
      </c>
      <c r="BU126" s="505">
        <v>1710.8820700000006</v>
      </c>
      <c r="BV126" s="505">
        <v>300.46767900000015</v>
      </c>
      <c r="BW126" s="505">
        <v>1413.8489400000008</v>
      </c>
      <c r="BX126" s="505">
        <v>2425.6749610000015</v>
      </c>
      <c r="BY126" s="511">
        <v>2096.5970089999987</v>
      </c>
      <c r="BZ126" s="511">
        <v>847.02926399999956</v>
      </c>
      <c r="CA126" s="511">
        <v>2616.5996150000024</v>
      </c>
      <c r="CB126" s="511">
        <v>2265.0427759999998</v>
      </c>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2"/>
    </row>
    <row r="127" s="343" customFormat="true" ht="15" customHeight="true" x14ac:dyDescent="0.2">
      <c r="A127" s="1087"/>
      <c r="B127" s="408" t="s">
        <v>19</v>
      </c>
      <c r="C127" s="151">
        <v>62.302211555750752</v>
      </c>
      <c r="D127" s="150">
        <v>59.542539176917188</v>
      </c>
      <c r="E127" s="150">
        <v>47.344667455050093</v>
      </c>
      <c r="F127" s="150">
        <v>24.474134498158449</v>
      </c>
      <c r="G127" s="149">
        <v>2.7818201021444078</v>
      </c>
      <c r="H127" s="148">
        <v>41.837845020900559</v>
      </c>
      <c r="I127" s="150">
        <v>19.130355212299595</v>
      </c>
      <c r="J127" s="150">
        <v>7.7101890127719717</v>
      </c>
      <c r="K127" s="150">
        <v>0.95325705916709069</v>
      </c>
      <c r="L127" s="147">
        <v>4.7650337921168281E-2</v>
      </c>
      <c r="M127" s="151">
        <v>65.385583808386698</v>
      </c>
      <c r="N127" s="150">
        <v>61.456590321623203</v>
      </c>
      <c r="O127" s="150">
        <v>59.221365683298352</v>
      </c>
      <c r="P127" s="150">
        <v>45.70269565861102</v>
      </c>
      <c r="Q127" s="149">
        <v>23.181525248907086</v>
      </c>
      <c r="R127" s="148">
        <v>26.867619232142548</v>
      </c>
      <c r="S127" s="150">
        <v>23.641733467506992</v>
      </c>
      <c r="T127" s="150">
        <v>28.020238147920008</v>
      </c>
      <c r="U127" s="150">
        <v>27.344907806178721</v>
      </c>
      <c r="V127" s="150">
        <v>0.76647973739514352</v>
      </c>
      <c r="W127" s="150">
        <v>11.687900990632073</v>
      </c>
      <c r="X127" s="150">
        <v>45.763555673159843</v>
      </c>
      <c r="Y127" s="150">
        <v>11.523669042692855</v>
      </c>
      <c r="Z127" s="150">
        <v>53.090267550063032</v>
      </c>
      <c r="AA127" s="150">
        <v>42.175351182754746</v>
      </c>
      <c r="AB127" s="147">
        <v>72.036124006794083</v>
      </c>
      <c r="AC127" s="467"/>
      <c r="AD127" s="467"/>
      <c r="AE127" s="467"/>
      <c r="AF127" s="467"/>
      <c r="AG127" s="467"/>
      <c r="AH127" s="467"/>
      <c r="AI127" s="467"/>
      <c r="AJ127" s="467"/>
      <c r="AK127" s="467"/>
      <c r="AL127" s="467"/>
      <c r="AM127" s="467"/>
      <c r="AN127" s="467"/>
      <c r="AO127" s="467"/>
      <c r="AP127" s="467"/>
      <c r="AQ127" s="467"/>
      <c r="AR127" s="467"/>
      <c r="AS127" s="467"/>
      <c r="AT127" s="467"/>
      <c r="AU127" s="467"/>
      <c r="AV127" s="467"/>
      <c r="AW127" s="467"/>
      <c r="AX127" s="467"/>
      <c r="AY127" s="467"/>
      <c r="AZ127" s="919"/>
      <c r="BA127" s="1115"/>
      <c r="BB127" s="622" t="s">
        <v>19</v>
      </c>
      <c r="BC127" s="508">
        <v>7647.7806119999932</v>
      </c>
      <c r="BD127" s="505">
        <v>7312.8508059999967</v>
      </c>
      <c r="BE127" s="505">
        <v>5812.3644290000011</v>
      </c>
      <c r="BF127" s="505">
        <v>3004.0720530000003</v>
      </c>
      <c r="BG127" s="514">
        <v>341.58608800000002</v>
      </c>
      <c r="BH127" s="508">
        <v>1619.1202700000006</v>
      </c>
      <c r="BI127" s="505">
        <v>742.41307499999971</v>
      </c>
      <c r="BJ127" s="505">
        <v>299.20614599999982</v>
      </c>
      <c r="BK127" s="505">
        <v>36.922468000000009</v>
      </c>
      <c r="BL127" s="514">
        <v>1.8473219999999999</v>
      </c>
      <c r="BM127" s="508">
        <v>5493.7354519999963</v>
      </c>
      <c r="BN127" s="505">
        <v>5162.4735299999866</v>
      </c>
      <c r="BO127" s="505">
        <v>4974.6041939999977</v>
      </c>
      <c r="BP127" s="505">
        <v>3841.5187290000035</v>
      </c>
      <c r="BQ127" s="514">
        <v>1946.8128020000011</v>
      </c>
      <c r="BR127" s="508">
        <v>1303.8619850000007</v>
      </c>
      <c r="BS127" s="505">
        <v>812.832358</v>
      </c>
      <c r="BT127" s="505">
        <v>1027.4455830000002</v>
      </c>
      <c r="BU127" s="505">
        <v>1108.3922190000003</v>
      </c>
      <c r="BV127" s="505">
        <v>24.155351999999997</v>
      </c>
      <c r="BW127" s="505">
        <v>489.84171900000018</v>
      </c>
      <c r="BX127" s="505">
        <v>4287.9349240000029</v>
      </c>
      <c r="BY127" s="511">
        <v>420.60956100000027</v>
      </c>
      <c r="BZ127" s="511">
        <v>3090.6130329999987</v>
      </c>
      <c r="CA127" s="511">
        <v>3209.858048000001</v>
      </c>
      <c r="CB127" s="511">
        <v>8343.1092059999974</v>
      </c>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2"/>
    </row>
    <row r="128" s="343" customFormat="true" ht="15" customHeight="true" x14ac:dyDescent="0.2">
      <c r="A128" s="1087" t="s">
        <v>181</v>
      </c>
      <c r="B128" s="408" t="s">
        <v>49</v>
      </c>
      <c r="C128" s="151">
        <v>15.206158113208982</v>
      </c>
      <c r="D128" s="150">
        <v>7.0289048743468765</v>
      </c>
      <c r="E128" s="150">
        <v>12.734633346408275</v>
      </c>
      <c r="F128" s="150">
        <v>22.426070184639237</v>
      </c>
      <c r="G128" s="149">
        <v>12.442937514382715</v>
      </c>
      <c r="H128" s="148">
        <v>24.444957182859291</v>
      </c>
      <c r="I128" s="150">
        <v>29.430687680594197</v>
      </c>
      <c r="J128" s="150">
        <v>22.849393155843426</v>
      </c>
      <c r="K128" s="150">
        <v>14.908291240667785</v>
      </c>
      <c r="L128" s="147">
        <v>7.1484723382847752</v>
      </c>
      <c r="M128" s="151">
        <v>11.536341594879222</v>
      </c>
      <c r="N128" s="150">
        <v>6.2169878093985806</v>
      </c>
      <c r="O128" s="150">
        <v>9.658186702096474</v>
      </c>
      <c r="P128" s="150">
        <v>9.8714185997798722</v>
      </c>
      <c r="Q128" s="149">
        <v>13.474528150134526</v>
      </c>
      <c r="R128" s="148">
        <v>2.7527230914175447</v>
      </c>
      <c r="S128" s="150">
        <v>4.9275159513493803</v>
      </c>
      <c r="T128" s="150">
        <v>3.8323548967838841</v>
      </c>
      <c r="U128" s="150">
        <v>24.643518767833694</v>
      </c>
      <c r="V128" s="150">
        <v>13.230959115628044</v>
      </c>
      <c r="W128" s="150">
        <v>7.0534945047588424</v>
      </c>
      <c r="X128" s="150">
        <v>12.010710344056157</v>
      </c>
      <c r="Y128" s="150">
        <v>3.4911424755053684</v>
      </c>
      <c r="Z128" s="150">
        <v>31.080168617659769</v>
      </c>
      <c r="AA128" s="150">
        <v>21.529754358474552</v>
      </c>
      <c r="AB128" s="147">
        <v>20.532097921530514</v>
      </c>
      <c r="AC128" s="467"/>
      <c r="AD128" s="467"/>
      <c r="AE128" s="467"/>
      <c r="AF128" s="467"/>
      <c r="AG128" s="467"/>
      <c r="AH128" s="467"/>
      <c r="AI128" s="467"/>
      <c r="AJ128" s="467"/>
      <c r="AK128" s="467"/>
      <c r="AL128" s="467"/>
      <c r="AM128" s="467"/>
      <c r="AN128" s="467"/>
      <c r="AO128" s="467"/>
      <c r="AP128" s="467"/>
      <c r="AQ128" s="467"/>
      <c r="AR128" s="467"/>
      <c r="AS128" s="467"/>
      <c r="AT128" s="467"/>
      <c r="AU128" s="467"/>
      <c r="AV128" s="467"/>
      <c r="AW128" s="467"/>
      <c r="AX128" s="467"/>
      <c r="AY128" s="467"/>
      <c r="AZ128" s="919"/>
      <c r="BA128" s="1115" t="s">
        <v>109</v>
      </c>
      <c r="BB128" s="622" t="s">
        <v>49</v>
      </c>
      <c r="BC128" s="86" t="s">
        <v>35</v>
      </c>
      <c r="BD128" s="82" t="s">
        <v>35</v>
      </c>
      <c r="BE128" s="82" t="s">
        <v>35</v>
      </c>
      <c r="BF128" s="82" t="s">
        <v>35</v>
      </c>
      <c r="BG128" s="77" t="s">
        <v>35</v>
      </c>
      <c r="BH128" s="86" t="s">
        <v>35</v>
      </c>
      <c r="BI128" s="82" t="s">
        <v>35</v>
      </c>
      <c r="BJ128" s="82" t="s">
        <v>35</v>
      </c>
      <c r="BK128" s="82" t="s">
        <v>35</v>
      </c>
      <c r="BL128" s="77" t="s">
        <v>35</v>
      </c>
      <c r="BM128" s="86" t="s">
        <v>35</v>
      </c>
      <c r="BN128" s="82" t="s">
        <v>35</v>
      </c>
      <c r="BO128" s="82" t="s">
        <v>35</v>
      </c>
      <c r="BP128" s="82" t="s">
        <v>35</v>
      </c>
      <c r="BQ128" s="77" t="s">
        <v>35</v>
      </c>
      <c r="BR128" s="86" t="s">
        <v>35</v>
      </c>
      <c r="BS128" s="82" t="s">
        <v>35</v>
      </c>
      <c r="BT128" s="82" t="s">
        <v>35</v>
      </c>
      <c r="BU128" s="82" t="s">
        <v>35</v>
      </c>
      <c r="BV128" s="82" t="s">
        <v>35</v>
      </c>
      <c r="BW128" s="82" t="s">
        <v>35</v>
      </c>
      <c r="BX128" s="82" t="s">
        <v>35</v>
      </c>
      <c r="BY128" s="70" t="s">
        <v>35</v>
      </c>
      <c r="BZ128" s="70" t="s">
        <v>35</v>
      </c>
      <c r="CA128" s="70" t="s">
        <v>35</v>
      </c>
      <c r="CB128" s="70" t="s">
        <v>35</v>
      </c>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row>
    <row r="129" s="343" customFormat="true" ht="15" customHeight="true" x14ac:dyDescent="0.2">
      <c r="A129" s="1088"/>
      <c r="B129" s="409" t="s">
        <v>48</v>
      </c>
      <c r="C129" s="146">
        <v>84.793841886791</v>
      </c>
      <c r="D129" s="145">
        <v>92.971095125653122</v>
      </c>
      <c r="E129" s="145">
        <v>87.265366653591713</v>
      </c>
      <c r="F129" s="145">
        <v>77.573929815360728</v>
      </c>
      <c r="G129" s="144">
        <v>87.557062485617649</v>
      </c>
      <c r="H129" s="143">
        <v>75.555042817140659</v>
      </c>
      <c r="I129" s="145">
        <v>70.569312319405725</v>
      </c>
      <c r="J129" s="145">
        <v>77.150606844156556</v>
      </c>
      <c r="K129" s="145">
        <v>85.091708759332192</v>
      </c>
      <c r="L129" s="142">
        <v>92.85152766171521</v>
      </c>
      <c r="M129" s="146">
        <v>88.463658405120754</v>
      </c>
      <c r="N129" s="145">
        <v>93.783012190601397</v>
      </c>
      <c r="O129" s="145">
        <v>90.341813297903499</v>
      </c>
      <c r="P129" s="145">
        <v>90.128581400220085</v>
      </c>
      <c r="Q129" s="144">
        <v>86.525471849865468</v>
      </c>
      <c r="R129" s="143">
        <v>97.247276908582464</v>
      </c>
      <c r="S129" s="145">
        <v>95.072484048650622</v>
      </c>
      <c r="T129" s="145">
        <v>96.167645103216131</v>
      </c>
      <c r="U129" s="145">
        <v>75.356481232166274</v>
      </c>
      <c r="V129" s="145">
        <v>86.76904088437189</v>
      </c>
      <c r="W129" s="145">
        <v>92.946505495241055</v>
      </c>
      <c r="X129" s="145">
        <v>87.989289655943821</v>
      </c>
      <c r="Y129" s="145">
        <v>96.50885752449463</v>
      </c>
      <c r="Z129" s="145">
        <v>68.91983138234022</v>
      </c>
      <c r="AA129" s="145">
        <v>78.470245641525423</v>
      </c>
      <c r="AB129" s="142">
        <v>79.467902078469493</v>
      </c>
      <c r="AC129" s="467"/>
      <c r="AD129" s="467"/>
      <c r="AE129" s="467"/>
      <c r="AF129" s="467"/>
      <c r="AG129" s="467"/>
      <c r="AH129" s="467"/>
      <c r="AI129" s="467"/>
      <c r="AJ129" s="467"/>
      <c r="AK129" s="467"/>
      <c r="AL129" s="467"/>
      <c r="AM129" s="467"/>
      <c r="AN129" s="467"/>
      <c r="AO129" s="467"/>
      <c r="AP129" s="467"/>
      <c r="AQ129" s="467"/>
      <c r="AR129" s="467"/>
      <c r="AS129" s="467"/>
      <c r="AT129" s="467"/>
      <c r="AU129" s="467"/>
      <c r="AV129" s="467"/>
      <c r="AW129" s="467"/>
      <c r="AX129" s="467"/>
      <c r="AY129" s="467"/>
      <c r="AZ129" s="919"/>
      <c r="BA129" s="1117"/>
      <c r="BB129" s="623" t="s">
        <v>48</v>
      </c>
      <c r="BC129" s="85" t="s">
        <v>35</v>
      </c>
      <c r="BD129" s="81" t="s">
        <v>35</v>
      </c>
      <c r="BE129" s="81" t="s">
        <v>35</v>
      </c>
      <c r="BF129" s="81" t="s">
        <v>35</v>
      </c>
      <c r="BG129" s="76" t="s">
        <v>35</v>
      </c>
      <c r="BH129" s="85" t="s">
        <v>35</v>
      </c>
      <c r="BI129" s="81" t="s">
        <v>35</v>
      </c>
      <c r="BJ129" s="81" t="s">
        <v>35</v>
      </c>
      <c r="BK129" s="81" t="s">
        <v>35</v>
      </c>
      <c r="BL129" s="76" t="s">
        <v>35</v>
      </c>
      <c r="BM129" s="85" t="s">
        <v>35</v>
      </c>
      <c r="BN129" s="81" t="s">
        <v>35</v>
      </c>
      <c r="BO129" s="81" t="s">
        <v>35</v>
      </c>
      <c r="BP129" s="81" t="s">
        <v>35</v>
      </c>
      <c r="BQ129" s="76" t="s">
        <v>35</v>
      </c>
      <c r="BR129" s="85" t="s">
        <v>35</v>
      </c>
      <c r="BS129" s="81" t="s">
        <v>35</v>
      </c>
      <c r="BT129" s="81" t="s">
        <v>35</v>
      </c>
      <c r="BU129" s="81" t="s">
        <v>35</v>
      </c>
      <c r="BV129" s="81" t="s">
        <v>35</v>
      </c>
      <c r="BW129" s="81" t="s">
        <v>35</v>
      </c>
      <c r="BX129" s="81" t="s">
        <v>35</v>
      </c>
      <c r="BY129" s="69" t="s">
        <v>35</v>
      </c>
      <c r="BZ129" s="69" t="s">
        <v>35</v>
      </c>
      <c r="CA129" s="69" t="s">
        <v>35</v>
      </c>
      <c r="CB129" s="69" t="s">
        <v>35</v>
      </c>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row>
    <row r="130" s="339" customFormat="true" ht="15" hidden="true" customHeight="true" x14ac:dyDescent="0.2">
      <c r="A130" s="1107" t="s">
        <v>47</v>
      </c>
      <c r="B130" s="406" t="s">
        <v>42</v>
      </c>
      <c r="C130" s="412"/>
      <c r="D130" s="413"/>
      <c r="E130" s="413"/>
      <c r="F130" s="413"/>
      <c r="G130" s="414"/>
      <c r="H130" s="415"/>
      <c r="I130" s="413"/>
      <c r="J130" s="413"/>
      <c r="K130" s="413"/>
      <c r="L130" s="416"/>
      <c r="M130" s="412"/>
      <c r="N130" s="413"/>
      <c r="O130" s="413"/>
      <c r="P130" s="413"/>
      <c r="Q130" s="414"/>
      <c r="R130" s="415"/>
      <c r="S130" s="413"/>
      <c r="T130" s="413"/>
      <c r="U130" s="413"/>
      <c r="V130" s="413"/>
      <c r="W130" s="413"/>
      <c r="X130" s="413"/>
      <c r="Y130" s="413"/>
      <c r="Z130" s="413"/>
      <c r="AA130" s="413"/>
      <c r="AB130" s="416"/>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hidden="true" customHeight="true" x14ac:dyDescent="0.2">
      <c r="A131" s="1108"/>
      <c r="B131" s="403" t="s">
        <v>46</v>
      </c>
      <c r="C131" s="417"/>
      <c r="D131" s="418"/>
      <c r="E131" s="418"/>
      <c r="F131" s="418"/>
      <c r="G131" s="419"/>
      <c r="H131" s="420"/>
      <c r="I131" s="418"/>
      <c r="J131" s="418"/>
      <c r="K131" s="418"/>
      <c r="L131" s="421"/>
      <c r="M131" s="417"/>
      <c r="N131" s="418"/>
      <c r="O131" s="418"/>
      <c r="P131" s="418"/>
      <c r="Q131" s="419"/>
      <c r="R131" s="420"/>
      <c r="S131" s="418"/>
      <c r="T131" s="418"/>
      <c r="U131" s="418"/>
      <c r="V131" s="418"/>
      <c r="W131" s="418"/>
      <c r="X131" s="418"/>
      <c r="Y131" s="418"/>
      <c r="Z131" s="418"/>
      <c r="AA131" s="418"/>
      <c r="AB131" s="421"/>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hidden="true" customHeight="true" x14ac:dyDescent="0.2">
      <c r="A132" s="1109"/>
      <c r="B132" s="404" t="s">
        <v>46</v>
      </c>
      <c r="C132" s="422"/>
      <c r="D132" s="423"/>
      <c r="E132" s="423"/>
      <c r="F132" s="423"/>
      <c r="G132" s="424"/>
      <c r="H132" s="425"/>
      <c r="I132" s="423"/>
      <c r="J132" s="423"/>
      <c r="K132" s="423"/>
      <c r="L132" s="426"/>
      <c r="M132" s="422"/>
      <c r="N132" s="423"/>
      <c r="O132" s="423"/>
      <c r="P132" s="423"/>
      <c r="Q132" s="424"/>
      <c r="R132" s="41"/>
      <c r="S132" s="40"/>
      <c r="T132" s="40"/>
      <c r="U132" s="40"/>
      <c r="V132" s="40"/>
      <c r="W132" s="40"/>
      <c r="X132" s="40"/>
      <c r="Y132" s="40"/>
      <c r="Z132" s="40"/>
      <c r="AA132" s="40"/>
      <c r="AB132" s="39"/>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343" customFormat="true" ht="15" customHeight="true" x14ac:dyDescent="0.2">
      <c r="A133" s="338"/>
      <c r="B133" s="405"/>
      <c r="C133" s="1110" t="s">
        <v>115</v>
      </c>
      <c r="D133" s="1111"/>
      <c r="E133" s="1111"/>
      <c r="F133" s="1111"/>
      <c r="G133" s="1112"/>
      <c r="H133" s="1099" t="s">
        <v>38</v>
      </c>
      <c r="I133" s="1100"/>
      <c r="J133" s="1100"/>
      <c r="K133" s="1100"/>
      <c r="L133" s="1101"/>
      <c r="M133" s="1113" t="s">
        <v>37</v>
      </c>
      <c r="N133" s="1100"/>
      <c r="O133" s="1100"/>
      <c r="P133" s="1100"/>
      <c r="Q133" s="1101"/>
      <c r="R133" s="43" t="s">
        <v>142</v>
      </c>
      <c r="S133" s="456"/>
      <c r="T133" s="456"/>
      <c r="U133" s="456"/>
      <c r="V133" s="456"/>
      <c r="W133" s="456"/>
      <c r="X133" s="456"/>
      <c r="Y133" s="456"/>
      <c r="Z133" s="456"/>
      <c r="AA133" s="456"/>
      <c r="AB133" s="456"/>
      <c r="AC133" s="467"/>
      <c r="AD133" s="467"/>
      <c r="AE133" s="467"/>
      <c r="AF133" s="467"/>
      <c r="AG133" s="467"/>
      <c r="AH133" s="467"/>
      <c r="AI133" s="467"/>
      <c r="AJ133" s="467"/>
      <c r="AK133" s="467"/>
      <c r="AL133" s="467"/>
      <c r="AM133" s="467"/>
      <c r="AN133" s="467"/>
      <c r="AO133" s="467"/>
      <c r="AP133" s="467"/>
      <c r="AQ133" s="467"/>
      <c r="AR133" s="467"/>
      <c r="AS133" s="467"/>
      <c r="AT133" s="467"/>
      <c r="AU133" s="467"/>
      <c r="AV133" s="467"/>
      <c r="AW133" s="467"/>
      <c r="AX133" s="467"/>
      <c r="AY133" s="467"/>
      <c r="AZ133" s="919"/>
      <c r="BA133" s="377" t="s">
        <v>131</v>
      </c>
      <c r="BB133" s="324" t="s">
        <v>99</v>
      </c>
      <c r="BC133" s="1102" t="s">
        <v>115</v>
      </c>
      <c r="BD133" s="1103"/>
      <c r="BE133" s="1103"/>
      <c r="BF133" s="1103"/>
      <c r="BG133" s="1116"/>
      <c r="BH133" s="1102" t="s">
        <v>38</v>
      </c>
      <c r="BI133" s="1103"/>
      <c r="BJ133" s="1103"/>
      <c r="BK133" s="1103"/>
      <c r="BL133" s="1116"/>
      <c r="BM133" s="1102" t="s">
        <v>37</v>
      </c>
      <c r="BN133" s="1103"/>
      <c r="BO133" s="1103"/>
      <c r="BP133" s="1103"/>
      <c r="BQ133" s="1104"/>
      <c r="BR133" s="42" t="s">
        <v>142</v>
      </c>
      <c r="BS133" s="456"/>
      <c r="BT133" s="456"/>
      <c r="BU133" s="456"/>
      <c r="BV133" s="456"/>
      <c r="BW133" s="456"/>
      <c r="BX133" s="456"/>
      <c r="BY133" s="45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343"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28" t="s">
        <v>4</v>
      </c>
      <c r="R134" s="410" t="s">
        <v>238</v>
      </c>
      <c r="S134" s="634" t="s">
        <v>159</v>
      </c>
      <c r="T134" s="634" t="s">
        <v>160</v>
      </c>
      <c r="U134" s="634" t="s">
        <v>161</v>
      </c>
      <c r="V134" s="634" t="s">
        <v>353</v>
      </c>
      <c r="W134" s="634" t="s">
        <v>354</v>
      </c>
      <c r="X134" s="634" t="s">
        <v>164</v>
      </c>
      <c r="Y134" s="634" t="s">
        <v>165</v>
      </c>
      <c r="Z134" s="634" t="s">
        <v>166</v>
      </c>
      <c r="AA134" s="634" t="s">
        <v>167</v>
      </c>
      <c r="AB134" s="635" t="s">
        <v>168</v>
      </c>
      <c r="AC134" s="467"/>
      <c r="AD134" s="467"/>
      <c r="AE134" s="467"/>
      <c r="AF134" s="467"/>
      <c r="AG134" s="467"/>
      <c r="AH134" s="467"/>
      <c r="AI134" s="467"/>
      <c r="AJ134" s="467"/>
      <c r="AK134" s="467"/>
      <c r="AL134" s="467"/>
      <c r="AM134" s="467"/>
      <c r="AN134" s="467"/>
      <c r="AO134" s="467"/>
      <c r="AP134" s="467"/>
      <c r="AQ134" s="467"/>
      <c r="AR134" s="467"/>
      <c r="AS134" s="467"/>
      <c r="AT134" s="467"/>
      <c r="AU134" s="467"/>
      <c r="AV134" s="467"/>
      <c r="AW134" s="467"/>
      <c r="AX134" s="467"/>
      <c r="AY134" s="467"/>
      <c r="AZ134" s="919"/>
      <c r="BA134" s="363" t="s">
        <v>117</v>
      </c>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238</v>
      </c>
      <c r="BS134" s="598" t="s">
        <v>159</v>
      </c>
      <c r="BT134" s="598" t="s">
        <v>160</v>
      </c>
      <c r="BU134" s="598" t="s">
        <v>161</v>
      </c>
      <c r="BV134" s="598" t="s">
        <v>353</v>
      </c>
      <c r="BW134" s="598" t="s">
        <v>354</v>
      </c>
      <c r="BX134" s="598" t="s">
        <v>164</v>
      </c>
      <c r="BY134" s="599" t="s">
        <v>165</v>
      </c>
      <c r="BZ134" s="599" t="s">
        <v>166</v>
      </c>
      <c r="CA134" s="599" t="s">
        <v>167</v>
      </c>
      <c r="CB134" s="599" t="s">
        <v>168</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343" customFormat="true" ht="15" customHeight="true" x14ac:dyDescent="0.2">
      <c r="A135" s="1086" t="s">
        <v>45</v>
      </c>
      <c r="B135" s="407" t="s">
        <v>44</v>
      </c>
      <c r="C135" s="100" t="s">
        <v>35</v>
      </c>
      <c r="D135" s="97" t="s">
        <v>35</v>
      </c>
      <c r="E135" s="97" t="s">
        <v>35</v>
      </c>
      <c r="F135" s="97" t="s">
        <v>35</v>
      </c>
      <c r="G135" s="94" t="s">
        <v>35</v>
      </c>
      <c r="H135" s="91" t="s">
        <v>35</v>
      </c>
      <c r="I135" s="97" t="s">
        <v>35</v>
      </c>
      <c r="J135" s="97" t="s">
        <v>35</v>
      </c>
      <c r="K135" s="97" t="s">
        <v>35</v>
      </c>
      <c r="L135" s="88" t="s">
        <v>35</v>
      </c>
      <c r="M135" s="100" t="s">
        <v>35</v>
      </c>
      <c r="N135" s="97" t="s">
        <v>35</v>
      </c>
      <c r="O135" s="97" t="s">
        <v>35</v>
      </c>
      <c r="P135" s="97" t="s">
        <v>35</v>
      </c>
      <c r="Q135" s="94" t="s">
        <v>35</v>
      </c>
      <c r="R135" s="91" t="s">
        <v>35</v>
      </c>
      <c r="S135" s="97" t="s">
        <v>35</v>
      </c>
      <c r="T135" s="97" t="s">
        <v>35</v>
      </c>
      <c r="U135" s="97" t="s">
        <v>35</v>
      </c>
      <c r="V135" s="97" t="s">
        <v>35</v>
      </c>
      <c r="W135" s="97" t="s">
        <v>35</v>
      </c>
      <c r="X135" s="97" t="s">
        <v>35</v>
      </c>
      <c r="Y135" s="97" t="s">
        <v>35</v>
      </c>
      <c r="Z135" s="97" t="s">
        <v>35</v>
      </c>
      <c r="AA135" s="97" t="s">
        <v>35</v>
      </c>
      <c r="AB135" s="88" t="s">
        <v>35</v>
      </c>
      <c r="AC135" s="467"/>
      <c r="AD135" s="467"/>
      <c r="AE135" s="467"/>
      <c r="AF135" s="467"/>
      <c r="AG135" s="467"/>
      <c r="AH135" s="467"/>
      <c r="AI135" s="467"/>
      <c r="AJ135" s="467"/>
      <c r="AK135" s="467"/>
      <c r="AL135" s="467"/>
      <c r="AM135" s="467"/>
      <c r="AN135" s="467"/>
      <c r="AO135" s="467"/>
      <c r="AP135" s="467"/>
      <c r="AQ135" s="467"/>
      <c r="AR135" s="467"/>
      <c r="AS135" s="467"/>
      <c r="AT135" s="467"/>
      <c r="AU135" s="467"/>
      <c r="AV135" s="467"/>
      <c r="AW135" s="467"/>
      <c r="AX135" s="467"/>
      <c r="AY135" s="467"/>
      <c r="AZ135" s="919"/>
      <c r="BA135" s="1114" t="s">
        <v>45</v>
      </c>
      <c r="BB135" s="624" t="s">
        <v>44</v>
      </c>
      <c r="BC135" s="87" t="s">
        <v>35</v>
      </c>
      <c r="BD135" s="83" t="s">
        <v>35</v>
      </c>
      <c r="BE135" s="83" t="s">
        <v>35</v>
      </c>
      <c r="BF135" s="83" t="s">
        <v>35</v>
      </c>
      <c r="BG135" s="78" t="s">
        <v>35</v>
      </c>
      <c r="BH135" s="87" t="s">
        <v>35</v>
      </c>
      <c r="BI135" s="83" t="s">
        <v>35</v>
      </c>
      <c r="BJ135" s="83" t="s">
        <v>35</v>
      </c>
      <c r="BK135" s="83" t="s">
        <v>35</v>
      </c>
      <c r="BL135" s="78" t="s">
        <v>35</v>
      </c>
      <c r="BM135" s="87" t="s">
        <v>35</v>
      </c>
      <c r="BN135" s="83" t="s">
        <v>35</v>
      </c>
      <c r="BO135" s="83" t="s">
        <v>35</v>
      </c>
      <c r="BP135" s="83" t="s">
        <v>35</v>
      </c>
      <c r="BQ135" s="78" t="s">
        <v>35</v>
      </c>
      <c r="BR135" s="87" t="s">
        <v>35</v>
      </c>
      <c r="BS135" s="83" t="s">
        <v>35</v>
      </c>
      <c r="BT135" s="83" t="s">
        <v>35</v>
      </c>
      <c r="BU135" s="83" t="s">
        <v>35</v>
      </c>
      <c r="BV135" s="83" t="s">
        <v>35</v>
      </c>
      <c r="BW135" s="83" t="s">
        <v>35</v>
      </c>
      <c r="BX135" s="83" t="s">
        <v>35</v>
      </c>
      <c r="BY135" s="71" t="s">
        <v>35</v>
      </c>
      <c r="BZ135" s="71" t="s">
        <v>35</v>
      </c>
      <c r="CA135" s="71" t="s">
        <v>35</v>
      </c>
      <c r="CB135" s="71" t="s">
        <v>35</v>
      </c>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row>
    <row r="136" s="343" customFormat="true" ht="15" customHeight="true" x14ac:dyDescent="0.2">
      <c r="A136" s="1087"/>
      <c r="B136" s="408" t="s">
        <v>43</v>
      </c>
      <c r="C136" s="102" t="s">
        <v>35</v>
      </c>
      <c r="D136" s="99" t="s">
        <v>35</v>
      </c>
      <c r="E136" s="99" t="s">
        <v>35</v>
      </c>
      <c r="F136" s="99" t="s">
        <v>35</v>
      </c>
      <c r="G136" s="96" t="s">
        <v>35</v>
      </c>
      <c r="H136" s="93" t="s">
        <v>35</v>
      </c>
      <c r="I136" s="99" t="s">
        <v>35</v>
      </c>
      <c r="J136" s="99" t="s">
        <v>35</v>
      </c>
      <c r="K136" s="99" t="s">
        <v>35</v>
      </c>
      <c r="L136" s="90" t="s">
        <v>35</v>
      </c>
      <c r="M136" s="102" t="s">
        <v>35</v>
      </c>
      <c r="N136" s="99" t="s">
        <v>35</v>
      </c>
      <c r="O136" s="99" t="s">
        <v>35</v>
      </c>
      <c r="P136" s="99" t="s">
        <v>35</v>
      </c>
      <c r="Q136" s="96" t="s">
        <v>35</v>
      </c>
      <c r="R136" s="93" t="s">
        <v>35</v>
      </c>
      <c r="S136" s="99" t="s">
        <v>35</v>
      </c>
      <c r="T136" s="99" t="s">
        <v>35</v>
      </c>
      <c r="U136" s="99" t="s">
        <v>35</v>
      </c>
      <c r="V136" s="99" t="s">
        <v>35</v>
      </c>
      <c r="W136" s="99" t="s">
        <v>35</v>
      </c>
      <c r="X136" s="99" t="s">
        <v>35</v>
      </c>
      <c r="Y136" s="99" t="s">
        <v>35</v>
      </c>
      <c r="Z136" s="99" t="s">
        <v>35</v>
      </c>
      <c r="AA136" s="99" t="s">
        <v>35</v>
      </c>
      <c r="AB136" s="90" t="s">
        <v>35</v>
      </c>
      <c r="AC136" s="467"/>
      <c r="AD136" s="467"/>
      <c r="AE136" s="467"/>
      <c r="AF136" s="467"/>
      <c r="AG136" s="467"/>
      <c r="AH136" s="467"/>
      <c r="AI136" s="467"/>
      <c r="AJ136" s="467"/>
      <c r="AK136" s="467"/>
      <c r="AL136" s="467"/>
      <c r="AM136" s="467"/>
      <c r="AN136" s="467"/>
      <c r="AO136" s="467"/>
      <c r="AP136" s="467"/>
      <c r="AQ136" s="467"/>
      <c r="AR136" s="467"/>
      <c r="AS136" s="467"/>
      <c r="AT136" s="467"/>
      <c r="AU136" s="467"/>
      <c r="AV136" s="467"/>
      <c r="AW136" s="467"/>
      <c r="AX136" s="467"/>
      <c r="AY136" s="467"/>
      <c r="AZ136" s="919"/>
      <c r="BA136" s="1115"/>
      <c r="BB136" s="622" t="s">
        <v>43</v>
      </c>
      <c r="BC136" s="86" t="s">
        <v>35</v>
      </c>
      <c r="BD136" s="82" t="s">
        <v>35</v>
      </c>
      <c r="BE136" s="82" t="s">
        <v>35</v>
      </c>
      <c r="BF136" s="82" t="s">
        <v>35</v>
      </c>
      <c r="BG136" s="77" t="s">
        <v>35</v>
      </c>
      <c r="BH136" s="86" t="s">
        <v>35</v>
      </c>
      <c r="BI136" s="82" t="s">
        <v>35</v>
      </c>
      <c r="BJ136" s="82" t="s">
        <v>35</v>
      </c>
      <c r="BK136" s="82" t="s">
        <v>35</v>
      </c>
      <c r="BL136" s="77" t="s">
        <v>35</v>
      </c>
      <c r="BM136" s="86" t="s">
        <v>35</v>
      </c>
      <c r="BN136" s="82" t="s">
        <v>35</v>
      </c>
      <c r="BO136" s="82" t="s">
        <v>35</v>
      </c>
      <c r="BP136" s="82" t="s">
        <v>35</v>
      </c>
      <c r="BQ136" s="77" t="s">
        <v>35</v>
      </c>
      <c r="BR136" s="86" t="s">
        <v>35</v>
      </c>
      <c r="BS136" s="82" t="s">
        <v>35</v>
      </c>
      <c r="BT136" s="82" t="s">
        <v>35</v>
      </c>
      <c r="BU136" s="82" t="s">
        <v>35</v>
      </c>
      <c r="BV136" s="82" t="s">
        <v>35</v>
      </c>
      <c r="BW136" s="82" t="s">
        <v>35</v>
      </c>
      <c r="BX136" s="82" t="s">
        <v>35</v>
      </c>
      <c r="BY136" s="70" t="s">
        <v>35</v>
      </c>
      <c r="BZ136" s="70" t="s">
        <v>35</v>
      </c>
      <c r="CA136" s="70" t="s">
        <v>35</v>
      </c>
      <c r="CB136" s="70" t="s">
        <v>35</v>
      </c>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row>
    <row r="137" s="343" customFormat="true" ht="15" customHeight="true" x14ac:dyDescent="0.2">
      <c r="A137" s="1087"/>
      <c r="B137" s="408" t="s">
        <v>42</v>
      </c>
      <c r="C137" s="102" t="s">
        <v>35</v>
      </c>
      <c r="D137" s="99" t="s">
        <v>35</v>
      </c>
      <c r="E137" s="99" t="s">
        <v>35</v>
      </c>
      <c r="F137" s="99" t="s">
        <v>35</v>
      </c>
      <c r="G137" s="96" t="s">
        <v>35</v>
      </c>
      <c r="H137" s="93" t="s">
        <v>35</v>
      </c>
      <c r="I137" s="99" t="s">
        <v>35</v>
      </c>
      <c r="J137" s="99" t="s">
        <v>35</v>
      </c>
      <c r="K137" s="99" t="s">
        <v>35</v>
      </c>
      <c r="L137" s="90" t="s">
        <v>35</v>
      </c>
      <c r="M137" s="102" t="s">
        <v>35</v>
      </c>
      <c r="N137" s="99" t="s">
        <v>35</v>
      </c>
      <c r="O137" s="99" t="s">
        <v>35</v>
      </c>
      <c r="P137" s="99" t="s">
        <v>35</v>
      </c>
      <c r="Q137" s="96" t="s">
        <v>35</v>
      </c>
      <c r="R137" s="93" t="s">
        <v>35</v>
      </c>
      <c r="S137" s="99" t="s">
        <v>35</v>
      </c>
      <c r="T137" s="99" t="s">
        <v>35</v>
      </c>
      <c r="U137" s="99" t="s">
        <v>35</v>
      </c>
      <c r="V137" s="99" t="s">
        <v>35</v>
      </c>
      <c r="W137" s="99" t="s">
        <v>35</v>
      </c>
      <c r="X137" s="99" t="s">
        <v>35</v>
      </c>
      <c r="Y137" s="99" t="s">
        <v>35</v>
      </c>
      <c r="Z137" s="99" t="s">
        <v>35</v>
      </c>
      <c r="AA137" s="99" t="s">
        <v>35</v>
      </c>
      <c r="AB137" s="90" t="s">
        <v>35</v>
      </c>
      <c r="AC137" s="467"/>
      <c r="AD137" s="467"/>
      <c r="AE137" s="467"/>
      <c r="AF137" s="467"/>
      <c r="AG137" s="467"/>
      <c r="AH137" s="467"/>
      <c r="AI137" s="467"/>
      <c r="AJ137" s="467"/>
      <c r="AK137" s="467"/>
      <c r="AL137" s="467"/>
      <c r="AM137" s="467"/>
      <c r="AN137" s="467"/>
      <c r="AO137" s="467"/>
      <c r="AP137" s="467"/>
      <c r="AQ137" s="467"/>
      <c r="AR137" s="467"/>
      <c r="AS137" s="467"/>
      <c r="AT137" s="467"/>
      <c r="AU137" s="467"/>
      <c r="AV137" s="467"/>
      <c r="AW137" s="467"/>
      <c r="AX137" s="467"/>
      <c r="AY137" s="467"/>
      <c r="AZ137" s="919"/>
      <c r="BA137" s="1115"/>
      <c r="BB137" s="622" t="s">
        <v>42</v>
      </c>
      <c r="BC137" s="86" t="s">
        <v>35</v>
      </c>
      <c r="BD137" s="82" t="s">
        <v>35</v>
      </c>
      <c r="BE137" s="82" t="s">
        <v>35</v>
      </c>
      <c r="BF137" s="82" t="s">
        <v>35</v>
      </c>
      <c r="BG137" s="77" t="s">
        <v>35</v>
      </c>
      <c r="BH137" s="86" t="s">
        <v>35</v>
      </c>
      <c r="BI137" s="82" t="s">
        <v>35</v>
      </c>
      <c r="BJ137" s="82" t="s">
        <v>35</v>
      </c>
      <c r="BK137" s="82" t="s">
        <v>35</v>
      </c>
      <c r="BL137" s="77" t="s">
        <v>35</v>
      </c>
      <c r="BM137" s="86" t="s">
        <v>35</v>
      </c>
      <c r="BN137" s="82" t="s">
        <v>35</v>
      </c>
      <c r="BO137" s="82" t="s">
        <v>35</v>
      </c>
      <c r="BP137" s="82" t="s">
        <v>35</v>
      </c>
      <c r="BQ137" s="77" t="s">
        <v>35</v>
      </c>
      <c r="BR137" s="86" t="s">
        <v>35</v>
      </c>
      <c r="BS137" s="82" t="s">
        <v>35</v>
      </c>
      <c r="BT137" s="82" t="s">
        <v>35</v>
      </c>
      <c r="BU137" s="82" t="s">
        <v>35</v>
      </c>
      <c r="BV137" s="82" t="s">
        <v>35</v>
      </c>
      <c r="BW137" s="82" t="s">
        <v>35</v>
      </c>
      <c r="BX137" s="82" t="s">
        <v>35</v>
      </c>
      <c r="BY137" s="70" t="s">
        <v>35</v>
      </c>
      <c r="BZ137" s="70" t="s">
        <v>35</v>
      </c>
      <c r="CA137" s="70" t="s">
        <v>35</v>
      </c>
      <c r="CB137" s="70" t="s">
        <v>35</v>
      </c>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row>
    <row r="138" s="343" customFormat="true" ht="15" customHeight="true" x14ac:dyDescent="0.2">
      <c r="A138" s="1087"/>
      <c r="B138" s="408" t="s">
        <v>41</v>
      </c>
      <c r="C138" s="102" t="s">
        <v>35</v>
      </c>
      <c r="D138" s="99" t="s">
        <v>35</v>
      </c>
      <c r="E138" s="99" t="s">
        <v>35</v>
      </c>
      <c r="F138" s="99" t="s">
        <v>35</v>
      </c>
      <c r="G138" s="96" t="s">
        <v>35</v>
      </c>
      <c r="H138" s="93" t="s">
        <v>35</v>
      </c>
      <c r="I138" s="99" t="s">
        <v>35</v>
      </c>
      <c r="J138" s="99" t="s">
        <v>35</v>
      </c>
      <c r="K138" s="99" t="s">
        <v>35</v>
      </c>
      <c r="L138" s="90" t="s">
        <v>35</v>
      </c>
      <c r="M138" s="102" t="s">
        <v>35</v>
      </c>
      <c r="N138" s="99" t="s">
        <v>35</v>
      </c>
      <c r="O138" s="99" t="s">
        <v>35</v>
      </c>
      <c r="P138" s="99" t="s">
        <v>35</v>
      </c>
      <c r="Q138" s="96" t="s">
        <v>35</v>
      </c>
      <c r="R138" s="93" t="s">
        <v>35</v>
      </c>
      <c r="S138" s="99" t="s">
        <v>35</v>
      </c>
      <c r="T138" s="99" t="s">
        <v>35</v>
      </c>
      <c r="U138" s="99" t="s">
        <v>35</v>
      </c>
      <c r="V138" s="99" t="s">
        <v>35</v>
      </c>
      <c r="W138" s="99" t="s">
        <v>35</v>
      </c>
      <c r="X138" s="99" t="s">
        <v>35</v>
      </c>
      <c r="Y138" s="99" t="s">
        <v>35</v>
      </c>
      <c r="Z138" s="99" t="s">
        <v>35</v>
      </c>
      <c r="AA138" s="99" t="s">
        <v>35</v>
      </c>
      <c r="AB138" s="90" t="s">
        <v>35</v>
      </c>
      <c r="AC138" s="467"/>
      <c r="AD138" s="467"/>
      <c r="AE138" s="467"/>
      <c r="AF138" s="467"/>
      <c r="AG138" s="467"/>
      <c r="AH138" s="467"/>
      <c r="AI138" s="467"/>
      <c r="AJ138" s="467"/>
      <c r="AK138" s="467"/>
      <c r="AL138" s="467"/>
      <c r="AM138" s="467"/>
      <c r="AN138" s="467"/>
      <c r="AO138" s="467"/>
      <c r="AP138" s="467"/>
      <c r="AQ138" s="467"/>
      <c r="AR138" s="467"/>
      <c r="AS138" s="467"/>
      <c r="AT138" s="467"/>
      <c r="AU138" s="467"/>
      <c r="AV138" s="467"/>
      <c r="AW138" s="467"/>
      <c r="AX138" s="467"/>
      <c r="AY138" s="467"/>
      <c r="AZ138" s="919"/>
      <c r="BA138" s="1115"/>
      <c r="BB138" s="622" t="s">
        <v>41</v>
      </c>
      <c r="BC138" s="86" t="s">
        <v>35</v>
      </c>
      <c r="BD138" s="82" t="s">
        <v>35</v>
      </c>
      <c r="BE138" s="82" t="s">
        <v>35</v>
      </c>
      <c r="BF138" s="82" t="s">
        <v>35</v>
      </c>
      <c r="BG138" s="77" t="s">
        <v>35</v>
      </c>
      <c r="BH138" s="86" t="s">
        <v>35</v>
      </c>
      <c r="BI138" s="82" t="s">
        <v>35</v>
      </c>
      <c r="BJ138" s="82" t="s">
        <v>35</v>
      </c>
      <c r="BK138" s="82" t="s">
        <v>35</v>
      </c>
      <c r="BL138" s="77" t="s">
        <v>35</v>
      </c>
      <c r="BM138" s="86" t="s">
        <v>35</v>
      </c>
      <c r="BN138" s="82" t="s">
        <v>35</v>
      </c>
      <c r="BO138" s="82" t="s">
        <v>35</v>
      </c>
      <c r="BP138" s="82" t="s">
        <v>35</v>
      </c>
      <c r="BQ138" s="77" t="s">
        <v>35</v>
      </c>
      <c r="BR138" s="86" t="s">
        <v>35</v>
      </c>
      <c r="BS138" s="82" t="s">
        <v>35</v>
      </c>
      <c r="BT138" s="82" t="s">
        <v>35</v>
      </c>
      <c r="BU138" s="82" t="s">
        <v>35</v>
      </c>
      <c r="BV138" s="82" t="s">
        <v>35</v>
      </c>
      <c r="BW138" s="82" t="s">
        <v>35</v>
      </c>
      <c r="BX138" s="82" t="s">
        <v>35</v>
      </c>
      <c r="BY138" s="70" t="s">
        <v>35</v>
      </c>
      <c r="BZ138" s="70" t="s">
        <v>35</v>
      </c>
      <c r="CA138" s="70" t="s">
        <v>35</v>
      </c>
      <c r="CB138" s="70" t="s">
        <v>35</v>
      </c>
      <c r="CC138" s="32"/>
      <c r="CD138" s="32"/>
      <c r="CE138" s="32"/>
      <c r="CF138" s="32"/>
      <c r="CG138" s="32"/>
      <c r="CH138" s="32"/>
      <c r="CI138" s="32"/>
      <c r="CJ138" s="32"/>
      <c r="CK138" s="32"/>
      <c r="CL138" s="32"/>
      <c r="CM138" s="32"/>
      <c r="CN138" s="32"/>
      <c r="CO138" s="32"/>
      <c r="CP138" s="32"/>
      <c r="CQ138" s="32"/>
      <c r="CR138" s="32"/>
      <c r="CS138" s="32"/>
      <c r="CT138" s="32"/>
      <c r="CU138" s="32"/>
      <c r="CV138" s="32"/>
      <c r="CW138" s="32"/>
      <c r="CX138" s="32"/>
      <c r="CY138" s="32"/>
      <c r="CZ138" s="32"/>
    </row>
    <row r="139" s="343" customFormat="true" ht="15" customHeight="true" x14ac:dyDescent="0.2">
      <c r="A139" s="1087"/>
      <c r="B139" s="408" t="s">
        <v>19</v>
      </c>
      <c r="C139" s="151">
        <v>62.302211555750752</v>
      </c>
      <c r="D139" s="150">
        <v>59.542539176917188</v>
      </c>
      <c r="E139" s="150">
        <v>47.344667455050093</v>
      </c>
      <c r="F139" s="150">
        <v>24.474134498158449</v>
      </c>
      <c r="G139" s="149">
        <v>2.7818201021444078</v>
      </c>
      <c r="H139" s="148">
        <v>41.837845020900559</v>
      </c>
      <c r="I139" s="150">
        <v>19.130355212299595</v>
      </c>
      <c r="J139" s="150">
        <v>7.7101890127719717</v>
      </c>
      <c r="K139" s="150">
        <v>0.95325705916709069</v>
      </c>
      <c r="L139" s="147">
        <v>4.7650337921168281E-2</v>
      </c>
      <c r="M139" s="151">
        <v>65.385583808386698</v>
      </c>
      <c r="N139" s="150">
        <v>61.456590321623203</v>
      </c>
      <c r="O139" s="150">
        <v>59.221365683298352</v>
      </c>
      <c r="P139" s="150">
        <v>45.70269565861102</v>
      </c>
      <c r="Q139" s="149">
        <v>23.181525248907086</v>
      </c>
      <c r="R139" s="148">
        <v>26.867619232142548</v>
      </c>
      <c r="S139" s="150">
        <v>23.641733467506992</v>
      </c>
      <c r="T139" s="150">
        <v>28.020238147920008</v>
      </c>
      <c r="U139" s="150">
        <v>27.344907806178721</v>
      </c>
      <c r="V139" s="150">
        <v>0.76647973739514352</v>
      </c>
      <c r="W139" s="150">
        <v>11.687900990632073</v>
      </c>
      <c r="X139" s="150">
        <v>45.763555673159843</v>
      </c>
      <c r="Y139" s="150">
        <v>11.523669042692855</v>
      </c>
      <c r="Z139" s="150">
        <v>53.090267550063032</v>
      </c>
      <c r="AA139" s="150">
        <v>42.175351182754746</v>
      </c>
      <c r="AB139" s="147">
        <v>72.036124006794083</v>
      </c>
      <c r="AC139" s="467"/>
      <c r="AD139" s="467"/>
      <c r="AE139" s="467"/>
      <c r="AF139" s="467"/>
      <c r="AG139" s="467"/>
      <c r="AH139" s="467"/>
      <c r="AI139" s="467"/>
      <c r="AJ139" s="467"/>
      <c r="AK139" s="467"/>
      <c r="AL139" s="467"/>
      <c r="AM139" s="467"/>
      <c r="AN139" s="467"/>
      <c r="AO139" s="467"/>
      <c r="AP139" s="467"/>
      <c r="AQ139" s="467"/>
      <c r="AR139" s="467"/>
      <c r="AS139" s="467"/>
      <c r="AT139" s="467"/>
      <c r="AU139" s="467"/>
      <c r="AV139" s="467"/>
      <c r="AW139" s="467"/>
      <c r="AX139" s="467"/>
      <c r="AY139" s="467"/>
      <c r="AZ139" s="919"/>
      <c r="BA139" s="1115"/>
      <c r="BB139" s="622" t="s">
        <v>19</v>
      </c>
      <c r="BC139" s="86" t="s">
        <v>35</v>
      </c>
      <c r="BD139" s="82" t="s">
        <v>35</v>
      </c>
      <c r="BE139" s="82" t="s">
        <v>35</v>
      </c>
      <c r="BF139" s="82" t="s">
        <v>35</v>
      </c>
      <c r="BG139" s="77" t="s">
        <v>35</v>
      </c>
      <c r="BH139" s="86" t="s">
        <v>35</v>
      </c>
      <c r="BI139" s="82" t="s">
        <v>35</v>
      </c>
      <c r="BJ139" s="82" t="s">
        <v>35</v>
      </c>
      <c r="BK139" s="82" t="s">
        <v>35</v>
      </c>
      <c r="BL139" s="77" t="s">
        <v>35</v>
      </c>
      <c r="BM139" s="86" t="s">
        <v>35</v>
      </c>
      <c r="BN139" s="82" t="s">
        <v>35</v>
      </c>
      <c r="BO139" s="82" t="s">
        <v>35</v>
      </c>
      <c r="BP139" s="82" t="s">
        <v>35</v>
      </c>
      <c r="BQ139" s="77" t="s">
        <v>35</v>
      </c>
      <c r="BR139" s="86" t="s">
        <v>35</v>
      </c>
      <c r="BS139" s="82" t="s">
        <v>35</v>
      </c>
      <c r="BT139" s="82" t="s">
        <v>35</v>
      </c>
      <c r="BU139" s="82" t="s">
        <v>35</v>
      </c>
      <c r="BV139" s="82" t="s">
        <v>35</v>
      </c>
      <c r="BW139" s="82" t="s">
        <v>35</v>
      </c>
      <c r="BX139" s="82" t="s">
        <v>35</v>
      </c>
      <c r="BY139" s="70" t="s">
        <v>35</v>
      </c>
      <c r="BZ139" s="70" t="s">
        <v>35</v>
      </c>
      <c r="CA139" s="70" t="s">
        <v>35</v>
      </c>
      <c r="CB139" s="70" t="s">
        <v>35</v>
      </c>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row>
    <row r="140" s="338" customFormat="true" ht="15" customHeight="true" x14ac:dyDescent="0.2">
      <c r="A140" s="1087" t="s">
        <v>107</v>
      </c>
      <c r="B140" s="408" t="s">
        <v>64</v>
      </c>
      <c r="C140" s="102" t="s">
        <v>35</v>
      </c>
      <c r="D140" s="99" t="s">
        <v>35</v>
      </c>
      <c r="E140" s="99" t="s">
        <v>35</v>
      </c>
      <c r="F140" s="99" t="s">
        <v>35</v>
      </c>
      <c r="G140" s="96" t="s">
        <v>35</v>
      </c>
      <c r="H140" s="93" t="s">
        <v>35</v>
      </c>
      <c r="I140" s="99" t="s">
        <v>35</v>
      </c>
      <c r="J140" s="99" t="s">
        <v>35</v>
      </c>
      <c r="K140" s="99" t="s">
        <v>35</v>
      </c>
      <c r="L140" s="90" t="s">
        <v>35</v>
      </c>
      <c r="M140" s="102" t="s">
        <v>35</v>
      </c>
      <c r="N140" s="99" t="s">
        <v>35</v>
      </c>
      <c r="O140" s="99" t="s">
        <v>35</v>
      </c>
      <c r="P140" s="99" t="s">
        <v>35</v>
      </c>
      <c r="Q140" s="96" t="s">
        <v>35</v>
      </c>
      <c r="R140" s="93" t="s">
        <v>35</v>
      </c>
      <c r="S140" s="99" t="s">
        <v>35</v>
      </c>
      <c r="T140" s="99" t="s">
        <v>35</v>
      </c>
      <c r="U140" s="99" t="s">
        <v>35</v>
      </c>
      <c r="V140" s="99" t="s">
        <v>35</v>
      </c>
      <c r="W140" s="99" t="s">
        <v>35</v>
      </c>
      <c r="X140" s="99" t="s">
        <v>35</v>
      </c>
      <c r="Y140" s="99" t="s">
        <v>35</v>
      </c>
      <c r="Z140" s="99" t="s">
        <v>35</v>
      </c>
      <c r="AA140" s="99" t="s">
        <v>35</v>
      </c>
      <c r="AB140" s="90"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75"/>
      <c r="BA140" s="1115" t="s">
        <v>107</v>
      </c>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087"/>
      <c r="B141" s="408" t="s">
        <v>65</v>
      </c>
      <c r="C141" s="102" t="s">
        <v>35</v>
      </c>
      <c r="D141" s="99" t="s">
        <v>35</v>
      </c>
      <c r="E141" s="99" t="s">
        <v>35</v>
      </c>
      <c r="F141" s="99" t="s">
        <v>35</v>
      </c>
      <c r="G141" s="96" t="s">
        <v>35</v>
      </c>
      <c r="H141" s="93" t="s">
        <v>35</v>
      </c>
      <c r="I141" s="99" t="s">
        <v>35</v>
      </c>
      <c r="J141" s="99" t="s">
        <v>35</v>
      </c>
      <c r="K141" s="99" t="s">
        <v>35</v>
      </c>
      <c r="L141" s="90" t="s">
        <v>35</v>
      </c>
      <c r="M141" s="102" t="s">
        <v>35</v>
      </c>
      <c r="N141" s="99" t="s">
        <v>35</v>
      </c>
      <c r="O141" s="99" t="s">
        <v>35</v>
      </c>
      <c r="P141" s="99" t="s">
        <v>35</v>
      </c>
      <c r="Q141" s="96" t="s">
        <v>35</v>
      </c>
      <c r="R141" s="93" t="s">
        <v>35</v>
      </c>
      <c r="S141" s="99" t="s">
        <v>35</v>
      </c>
      <c r="T141" s="99" t="s">
        <v>35</v>
      </c>
      <c r="U141" s="99" t="s">
        <v>35</v>
      </c>
      <c r="V141" s="99" t="s">
        <v>35</v>
      </c>
      <c r="W141" s="99" t="s">
        <v>35</v>
      </c>
      <c r="X141" s="99" t="s">
        <v>35</v>
      </c>
      <c r="Y141" s="99" t="s">
        <v>35</v>
      </c>
      <c r="Z141" s="99" t="s">
        <v>35</v>
      </c>
      <c r="AA141" s="99" t="s">
        <v>35</v>
      </c>
      <c r="AB141" s="90"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75"/>
      <c r="BA141" s="1115"/>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087"/>
      <c r="B142" s="408" t="s">
        <v>66</v>
      </c>
      <c r="C142" s="102" t="s">
        <v>35</v>
      </c>
      <c r="D142" s="99" t="s">
        <v>35</v>
      </c>
      <c r="E142" s="99" t="s">
        <v>35</v>
      </c>
      <c r="F142" s="99" t="s">
        <v>35</v>
      </c>
      <c r="G142" s="96" t="s">
        <v>35</v>
      </c>
      <c r="H142" s="93" t="s">
        <v>35</v>
      </c>
      <c r="I142" s="99" t="s">
        <v>35</v>
      </c>
      <c r="J142" s="99" t="s">
        <v>35</v>
      </c>
      <c r="K142" s="99" t="s">
        <v>35</v>
      </c>
      <c r="L142" s="90" t="s">
        <v>35</v>
      </c>
      <c r="M142" s="102" t="s">
        <v>35</v>
      </c>
      <c r="N142" s="99" t="s">
        <v>35</v>
      </c>
      <c r="O142" s="99" t="s">
        <v>35</v>
      </c>
      <c r="P142" s="99" t="s">
        <v>35</v>
      </c>
      <c r="Q142" s="96" t="s">
        <v>35</v>
      </c>
      <c r="R142" s="93" t="s">
        <v>35</v>
      </c>
      <c r="S142" s="99" t="s">
        <v>35</v>
      </c>
      <c r="T142" s="99" t="s">
        <v>35</v>
      </c>
      <c r="U142" s="99" t="s">
        <v>35</v>
      </c>
      <c r="V142" s="99" t="s">
        <v>35</v>
      </c>
      <c r="W142" s="99" t="s">
        <v>35</v>
      </c>
      <c r="X142" s="99" t="s">
        <v>35</v>
      </c>
      <c r="Y142" s="99" t="s">
        <v>35</v>
      </c>
      <c r="Z142" s="99" t="s">
        <v>35</v>
      </c>
      <c r="AA142" s="99" t="s">
        <v>35</v>
      </c>
      <c r="AB142" s="90"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75"/>
      <c r="BA142" s="1115"/>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087"/>
      <c r="B143" s="408" t="s">
        <v>67</v>
      </c>
      <c r="C143" s="102" t="s">
        <v>35</v>
      </c>
      <c r="D143" s="99" t="s">
        <v>35</v>
      </c>
      <c r="E143" s="99" t="s">
        <v>35</v>
      </c>
      <c r="F143" s="99" t="s">
        <v>35</v>
      </c>
      <c r="G143" s="96" t="s">
        <v>35</v>
      </c>
      <c r="H143" s="93" t="s">
        <v>35</v>
      </c>
      <c r="I143" s="99" t="s">
        <v>35</v>
      </c>
      <c r="J143" s="99" t="s">
        <v>35</v>
      </c>
      <c r="K143" s="99" t="s">
        <v>35</v>
      </c>
      <c r="L143" s="90" t="s">
        <v>35</v>
      </c>
      <c r="M143" s="102" t="s">
        <v>35</v>
      </c>
      <c r="N143" s="99" t="s">
        <v>35</v>
      </c>
      <c r="O143" s="99" t="s">
        <v>35</v>
      </c>
      <c r="P143" s="99" t="s">
        <v>35</v>
      </c>
      <c r="Q143" s="96" t="s">
        <v>35</v>
      </c>
      <c r="R143" s="93" t="s">
        <v>35</v>
      </c>
      <c r="S143" s="99" t="s">
        <v>35</v>
      </c>
      <c r="T143" s="99" t="s">
        <v>35</v>
      </c>
      <c r="U143" s="99" t="s">
        <v>35</v>
      </c>
      <c r="V143" s="99" t="s">
        <v>35</v>
      </c>
      <c r="W143" s="99" t="s">
        <v>35</v>
      </c>
      <c r="X143" s="99" t="s">
        <v>35</v>
      </c>
      <c r="Y143" s="99" t="s">
        <v>35</v>
      </c>
      <c r="Z143" s="99" t="s">
        <v>35</v>
      </c>
      <c r="AA143" s="99" t="s">
        <v>35</v>
      </c>
      <c r="AB143" s="90"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75"/>
      <c r="BA143" s="1115"/>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087" t="s">
        <v>108</v>
      </c>
      <c r="B144" s="408" t="s">
        <v>64</v>
      </c>
      <c r="C144" s="102" t="s">
        <v>35</v>
      </c>
      <c r="D144" s="99" t="s">
        <v>35</v>
      </c>
      <c r="E144" s="99" t="s">
        <v>35</v>
      </c>
      <c r="F144" s="99" t="s">
        <v>35</v>
      </c>
      <c r="G144" s="96" t="s">
        <v>35</v>
      </c>
      <c r="H144" s="93" t="s">
        <v>35</v>
      </c>
      <c r="I144" s="99" t="s">
        <v>35</v>
      </c>
      <c r="J144" s="99" t="s">
        <v>35</v>
      </c>
      <c r="K144" s="99" t="s">
        <v>35</v>
      </c>
      <c r="L144" s="90" t="s">
        <v>35</v>
      </c>
      <c r="M144" s="102" t="s">
        <v>35</v>
      </c>
      <c r="N144" s="99" t="s">
        <v>35</v>
      </c>
      <c r="O144" s="99" t="s">
        <v>35</v>
      </c>
      <c r="P144" s="99" t="s">
        <v>35</v>
      </c>
      <c r="Q144" s="96" t="s">
        <v>35</v>
      </c>
      <c r="R144" s="93" t="s">
        <v>35</v>
      </c>
      <c r="S144" s="99" t="s">
        <v>35</v>
      </c>
      <c r="T144" s="99" t="s">
        <v>35</v>
      </c>
      <c r="U144" s="99" t="s">
        <v>35</v>
      </c>
      <c r="V144" s="99" t="s">
        <v>35</v>
      </c>
      <c r="W144" s="99" t="s">
        <v>35</v>
      </c>
      <c r="X144" s="99" t="s">
        <v>35</v>
      </c>
      <c r="Y144" s="99" t="s">
        <v>35</v>
      </c>
      <c r="Z144" s="99" t="s">
        <v>35</v>
      </c>
      <c r="AA144" s="99" t="s">
        <v>35</v>
      </c>
      <c r="AB144" s="90"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75"/>
      <c r="BA144" s="1115" t="s">
        <v>108</v>
      </c>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087"/>
      <c r="B145" s="408" t="s">
        <v>65</v>
      </c>
      <c r="C145" s="102" t="s">
        <v>35</v>
      </c>
      <c r="D145" s="99" t="s">
        <v>35</v>
      </c>
      <c r="E145" s="99" t="s">
        <v>35</v>
      </c>
      <c r="F145" s="99" t="s">
        <v>35</v>
      </c>
      <c r="G145" s="96" t="s">
        <v>35</v>
      </c>
      <c r="H145" s="93" t="s">
        <v>35</v>
      </c>
      <c r="I145" s="99" t="s">
        <v>35</v>
      </c>
      <c r="J145" s="99" t="s">
        <v>35</v>
      </c>
      <c r="K145" s="99" t="s">
        <v>35</v>
      </c>
      <c r="L145" s="90" t="s">
        <v>35</v>
      </c>
      <c r="M145" s="102" t="s">
        <v>35</v>
      </c>
      <c r="N145" s="99" t="s">
        <v>35</v>
      </c>
      <c r="O145" s="99" t="s">
        <v>35</v>
      </c>
      <c r="P145" s="99" t="s">
        <v>35</v>
      </c>
      <c r="Q145" s="96" t="s">
        <v>35</v>
      </c>
      <c r="R145" s="93" t="s">
        <v>35</v>
      </c>
      <c r="S145" s="99" t="s">
        <v>35</v>
      </c>
      <c r="T145" s="99" t="s">
        <v>35</v>
      </c>
      <c r="U145" s="99" t="s">
        <v>35</v>
      </c>
      <c r="V145" s="99" t="s">
        <v>35</v>
      </c>
      <c r="W145" s="99" t="s">
        <v>35</v>
      </c>
      <c r="X145" s="99" t="s">
        <v>35</v>
      </c>
      <c r="Y145" s="99" t="s">
        <v>35</v>
      </c>
      <c r="Z145" s="99" t="s">
        <v>35</v>
      </c>
      <c r="AA145" s="99" t="s">
        <v>35</v>
      </c>
      <c r="AB145" s="90"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75"/>
      <c r="BA145" s="1115"/>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087"/>
      <c r="B146" s="408" t="s">
        <v>66</v>
      </c>
      <c r="C146" s="102" t="s">
        <v>35</v>
      </c>
      <c r="D146" s="99" t="s">
        <v>35</v>
      </c>
      <c r="E146" s="99" t="s">
        <v>35</v>
      </c>
      <c r="F146" s="99" t="s">
        <v>35</v>
      </c>
      <c r="G146" s="96" t="s">
        <v>35</v>
      </c>
      <c r="H146" s="93" t="s">
        <v>35</v>
      </c>
      <c r="I146" s="99" t="s">
        <v>35</v>
      </c>
      <c r="J146" s="99" t="s">
        <v>35</v>
      </c>
      <c r="K146" s="99" t="s">
        <v>35</v>
      </c>
      <c r="L146" s="90" t="s">
        <v>35</v>
      </c>
      <c r="M146" s="102" t="s">
        <v>35</v>
      </c>
      <c r="N146" s="99" t="s">
        <v>35</v>
      </c>
      <c r="O146" s="99" t="s">
        <v>35</v>
      </c>
      <c r="P146" s="99" t="s">
        <v>35</v>
      </c>
      <c r="Q146" s="96" t="s">
        <v>35</v>
      </c>
      <c r="R146" s="93" t="s">
        <v>35</v>
      </c>
      <c r="S146" s="99" t="s">
        <v>35</v>
      </c>
      <c r="T146" s="99" t="s">
        <v>35</v>
      </c>
      <c r="U146" s="99" t="s">
        <v>35</v>
      </c>
      <c r="V146" s="99" t="s">
        <v>35</v>
      </c>
      <c r="W146" s="99" t="s">
        <v>35</v>
      </c>
      <c r="X146" s="99" t="s">
        <v>35</v>
      </c>
      <c r="Y146" s="99" t="s">
        <v>35</v>
      </c>
      <c r="Z146" s="99" t="s">
        <v>35</v>
      </c>
      <c r="AA146" s="99" t="s">
        <v>35</v>
      </c>
      <c r="AB146" s="90"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75"/>
      <c r="BA146" s="1115"/>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087"/>
      <c r="B147" s="408" t="s">
        <v>67</v>
      </c>
      <c r="C147" s="102" t="s">
        <v>35</v>
      </c>
      <c r="D147" s="99" t="s">
        <v>35</v>
      </c>
      <c r="E147" s="99" t="s">
        <v>35</v>
      </c>
      <c r="F147" s="99" t="s">
        <v>35</v>
      </c>
      <c r="G147" s="96" t="s">
        <v>35</v>
      </c>
      <c r="H147" s="93" t="s">
        <v>35</v>
      </c>
      <c r="I147" s="99" t="s">
        <v>35</v>
      </c>
      <c r="J147" s="99" t="s">
        <v>35</v>
      </c>
      <c r="K147" s="99" t="s">
        <v>35</v>
      </c>
      <c r="L147" s="90" t="s">
        <v>35</v>
      </c>
      <c r="M147" s="102" t="s">
        <v>35</v>
      </c>
      <c r="N147" s="99" t="s">
        <v>35</v>
      </c>
      <c r="O147" s="99" t="s">
        <v>35</v>
      </c>
      <c r="P147" s="99" t="s">
        <v>35</v>
      </c>
      <c r="Q147" s="96" t="s">
        <v>35</v>
      </c>
      <c r="R147" s="93" t="s">
        <v>35</v>
      </c>
      <c r="S147" s="99" t="s">
        <v>35</v>
      </c>
      <c r="T147" s="99" t="s">
        <v>35</v>
      </c>
      <c r="U147" s="99" t="s">
        <v>35</v>
      </c>
      <c r="V147" s="99" t="s">
        <v>35</v>
      </c>
      <c r="W147" s="99" t="s">
        <v>35</v>
      </c>
      <c r="X147" s="99" t="s">
        <v>35</v>
      </c>
      <c r="Y147" s="99" t="s">
        <v>35</v>
      </c>
      <c r="Z147" s="99" t="s">
        <v>35</v>
      </c>
      <c r="AA147" s="99" t="s">
        <v>35</v>
      </c>
      <c r="AB147" s="90"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75"/>
      <c r="BA147" s="1115"/>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087" t="s">
        <v>109</v>
      </c>
      <c r="B148" s="408" t="s">
        <v>49</v>
      </c>
      <c r="C148" s="191">
        <v>1.4211112968830577</v>
      </c>
      <c r="D148" s="190">
        <v>0.62772442958097108</v>
      </c>
      <c r="E148" s="190">
        <v>1.9523073496264889</v>
      </c>
      <c r="F148" s="190">
        <v>6.5635343522023746</v>
      </c>
      <c r="G148" s="189">
        <v>9.5322489098350065</v>
      </c>
      <c r="H148" s="179">
        <v>4.2063058285004784</v>
      </c>
      <c r="I148" s="190">
        <v>9.5932184276845103</v>
      </c>
      <c r="J148" s="190">
        <v>13.552377629813229</v>
      </c>
      <c r="K148" s="190">
        <v>12.139608054044599</v>
      </c>
      <c r="L148" s="183">
        <v>6.7695234410341376</v>
      </c>
      <c r="M148" s="191">
        <v>0.9705555290120621</v>
      </c>
      <c r="N148" s="190">
        <v>0.53883317113648621</v>
      </c>
      <c r="O148" s="190">
        <v>0.92516302327872635</v>
      </c>
      <c r="P148" s="190">
        <v>1.5196248533069145</v>
      </c>
      <c r="Q148" s="189">
        <v>4.0657384795617473</v>
      </c>
      <c r="R148" s="179">
        <v>0.19849289465310249</v>
      </c>
      <c r="S148" s="190">
        <v>1.7790071712397677</v>
      </c>
      <c r="T148" s="190">
        <v>0.78934396068160906</v>
      </c>
      <c r="U148" s="190">
        <v>7.5030361794202722</v>
      </c>
      <c r="V148" s="190">
        <v>11.868078032040493</v>
      </c>
      <c r="W148" s="190">
        <v>3.8495759708395303</v>
      </c>
      <c r="X148" s="190">
        <v>3.4048088692462515</v>
      </c>
      <c r="Y148" s="190">
        <v>1.0834663518579983</v>
      </c>
      <c r="Z148" s="190">
        <v>10.057400015241273</v>
      </c>
      <c r="AA148" s="190">
        <v>5.047502325748618</v>
      </c>
      <c r="AB148" s="183">
        <v>1.7261396209069833</v>
      </c>
      <c r="AC148" s="923"/>
      <c r="AD148" s="923"/>
      <c r="AE148" s="923"/>
      <c r="AF148" s="923"/>
      <c r="AG148" s="923"/>
      <c r="AH148" s="923"/>
      <c r="AI148" s="923"/>
      <c r="AJ148" s="923"/>
      <c r="AK148" s="923"/>
      <c r="AL148" s="923"/>
      <c r="AM148" s="923"/>
      <c r="AN148" s="923"/>
      <c r="AO148" s="923"/>
      <c r="AP148" s="923"/>
      <c r="AQ148" s="923"/>
      <c r="AR148" s="923"/>
      <c r="AS148" s="923"/>
      <c r="AT148" s="923"/>
      <c r="AU148" s="923"/>
      <c r="AV148" s="923"/>
      <c r="AW148" s="923"/>
      <c r="AX148" s="923"/>
      <c r="AY148" s="923"/>
      <c r="AZ148" s="375"/>
      <c r="BA148" s="1115" t="s">
        <v>109</v>
      </c>
      <c r="BB148" s="622" t="s">
        <v>49</v>
      </c>
      <c r="BC148" s="86" t="s">
        <v>35</v>
      </c>
      <c r="BD148" s="82" t="s">
        <v>35</v>
      </c>
      <c r="BE148" s="82" t="s">
        <v>35</v>
      </c>
      <c r="BF148" s="82" t="s">
        <v>35</v>
      </c>
      <c r="BG148" s="77" t="s">
        <v>35</v>
      </c>
      <c r="BH148" s="86" t="s">
        <v>35</v>
      </c>
      <c r="BI148" s="82" t="s">
        <v>35</v>
      </c>
      <c r="BJ148" s="82" t="s">
        <v>35</v>
      </c>
      <c r="BK148" s="82" t="s">
        <v>35</v>
      </c>
      <c r="BL148" s="77" t="s">
        <v>35</v>
      </c>
      <c r="BM148" s="86" t="s">
        <v>35</v>
      </c>
      <c r="BN148" s="82" t="s">
        <v>35</v>
      </c>
      <c r="BO148" s="82" t="s">
        <v>35</v>
      </c>
      <c r="BP148" s="82" t="s">
        <v>35</v>
      </c>
      <c r="BQ148" s="77" t="s">
        <v>35</v>
      </c>
      <c r="BR148" s="86" t="s">
        <v>35</v>
      </c>
      <c r="BS148" s="82" t="s">
        <v>35</v>
      </c>
      <c r="BT148" s="82" t="s">
        <v>35</v>
      </c>
      <c r="BU148" s="82" t="s">
        <v>35</v>
      </c>
      <c r="BV148" s="82" t="s">
        <v>35</v>
      </c>
      <c r="BW148" s="82" t="s">
        <v>35</v>
      </c>
      <c r="BX148" s="82" t="s">
        <v>35</v>
      </c>
      <c r="BY148" s="70" t="s">
        <v>35</v>
      </c>
      <c r="BZ148" s="70" t="s">
        <v>35</v>
      </c>
      <c r="CA148" s="70" t="s">
        <v>35</v>
      </c>
      <c r="CB148" s="70" t="s">
        <v>35</v>
      </c>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row>
    <row r="149" s="338" customFormat="true" ht="15" customHeight="true" x14ac:dyDescent="0.2">
      <c r="A149" s="1087"/>
      <c r="B149" s="408" t="s">
        <v>48</v>
      </c>
      <c r="C149" s="191">
        <v>7.9245188504754314</v>
      </c>
      <c r="D149" s="190">
        <v>8.3028905211484485</v>
      </c>
      <c r="E149" s="190">
        <v>13.378384131782555</v>
      </c>
      <c r="F149" s="190">
        <v>22.703895465698007</v>
      </c>
      <c r="G149" s="189">
        <v>67.075456455692816</v>
      </c>
      <c r="H149" s="179">
        <v>13.000947990908632</v>
      </c>
      <c r="I149" s="190">
        <v>23.002752593441212</v>
      </c>
      <c r="J149" s="190">
        <v>45.759384119742855</v>
      </c>
      <c r="K149" s="190">
        <v>69.288959835274611</v>
      </c>
      <c r="L149" s="183">
        <v>87.929359350732184</v>
      </c>
      <c r="M149" s="191">
        <v>7.4424714347775183</v>
      </c>
      <c r="N149" s="190">
        <v>8.1282768129284779</v>
      </c>
      <c r="O149" s="190">
        <v>8.6538920500499312</v>
      </c>
      <c r="P149" s="190">
        <v>13.874564319673762</v>
      </c>
      <c r="Q149" s="189">
        <v>26.107774345977564</v>
      </c>
      <c r="R149" s="179">
        <v>7.0122903211365548</v>
      </c>
      <c r="S149" s="190">
        <v>34.324522250163611</v>
      </c>
      <c r="T149" s="190">
        <v>19.807494848376166</v>
      </c>
      <c r="U149" s="190">
        <v>22.943249718735288</v>
      </c>
      <c r="V149" s="190">
        <v>77.831224401917126</v>
      </c>
      <c r="W149" s="190">
        <v>50.72728615391722</v>
      </c>
      <c r="X149" s="190">
        <v>24.943296877315341</v>
      </c>
      <c r="Y149" s="190">
        <v>29.951255360585392</v>
      </c>
      <c r="Z149" s="190">
        <v>22.302141333986324</v>
      </c>
      <c r="AA149" s="190">
        <v>18.396807542848727</v>
      </c>
      <c r="AB149" s="183">
        <v>6.6808903255891634</v>
      </c>
      <c r="AC149" s="923"/>
      <c r="AD149" s="923"/>
      <c r="AE149" s="923"/>
      <c r="AF149" s="923"/>
      <c r="AG149" s="923"/>
      <c r="AH149" s="923"/>
      <c r="AI149" s="923"/>
      <c r="AJ149" s="923"/>
      <c r="AK149" s="923"/>
      <c r="AL149" s="923"/>
      <c r="AM149" s="923"/>
      <c r="AN149" s="923"/>
      <c r="AO149" s="923"/>
      <c r="AP149" s="923"/>
      <c r="AQ149" s="923"/>
      <c r="AR149" s="923"/>
      <c r="AS149" s="923"/>
      <c r="AT149" s="923"/>
      <c r="AU149" s="923"/>
      <c r="AV149" s="923"/>
      <c r="AW149" s="923"/>
      <c r="AX149" s="923"/>
      <c r="AY149" s="923"/>
      <c r="AZ149" s="375"/>
      <c r="BA149" s="1115"/>
      <c r="BB149" s="622" t="s">
        <v>48</v>
      </c>
      <c r="BC149" s="86" t="s">
        <v>35</v>
      </c>
      <c r="BD149" s="82" t="s">
        <v>35</v>
      </c>
      <c r="BE149" s="82" t="s">
        <v>35</v>
      </c>
      <c r="BF149" s="82" t="s">
        <v>35</v>
      </c>
      <c r="BG149" s="77" t="s">
        <v>35</v>
      </c>
      <c r="BH149" s="86" t="s">
        <v>35</v>
      </c>
      <c r="BI149" s="82" t="s">
        <v>35</v>
      </c>
      <c r="BJ149" s="82" t="s">
        <v>35</v>
      </c>
      <c r="BK149" s="82" t="s">
        <v>35</v>
      </c>
      <c r="BL149" s="77" t="s">
        <v>35</v>
      </c>
      <c r="BM149" s="86" t="s">
        <v>35</v>
      </c>
      <c r="BN149" s="82" t="s">
        <v>35</v>
      </c>
      <c r="BO149" s="82" t="s">
        <v>35</v>
      </c>
      <c r="BP149" s="82" t="s">
        <v>35</v>
      </c>
      <c r="BQ149" s="77" t="s">
        <v>35</v>
      </c>
      <c r="BR149" s="86" t="s">
        <v>35</v>
      </c>
      <c r="BS149" s="82" t="s">
        <v>35</v>
      </c>
      <c r="BT149" s="82" t="s">
        <v>35</v>
      </c>
      <c r="BU149" s="82" t="s">
        <v>35</v>
      </c>
      <c r="BV149" s="82" t="s">
        <v>35</v>
      </c>
      <c r="BW149" s="82" t="s">
        <v>35</v>
      </c>
      <c r="BX149" s="82" t="s">
        <v>35</v>
      </c>
      <c r="BY149" s="70" t="s">
        <v>35</v>
      </c>
      <c r="BZ149" s="70" t="s">
        <v>35</v>
      </c>
      <c r="CA149" s="70" t="s">
        <v>35</v>
      </c>
      <c r="CB149" s="70" t="s">
        <v>35</v>
      </c>
      <c r="CC149" s="32"/>
      <c r="CD149" s="32"/>
      <c r="CE149" s="32"/>
      <c r="CF149" s="32"/>
      <c r="CG149" s="32"/>
      <c r="CH149" s="32"/>
      <c r="CI149" s="32"/>
      <c r="CJ149" s="32"/>
      <c r="CK149" s="32"/>
      <c r="CL149" s="32"/>
      <c r="CM149" s="32"/>
      <c r="CN149" s="32"/>
      <c r="CO149" s="32"/>
      <c r="CP149" s="32"/>
      <c r="CQ149" s="32"/>
      <c r="CR149" s="32"/>
      <c r="CS149" s="32"/>
      <c r="CT149" s="32"/>
      <c r="CU149" s="32"/>
      <c r="CV149" s="32"/>
      <c r="CW149" s="32"/>
      <c r="CX149" s="32"/>
      <c r="CY149" s="32"/>
      <c r="CZ149" s="32"/>
    </row>
    <row r="150" s="338" customFormat="true" ht="15" customHeight="true" x14ac:dyDescent="0.2">
      <c r="A150" s="1087"/>
      <c r="B150" s="408" t="s">
        <v>111</v>
      </c>
      <c r="C150" s="191">
        <v>90.654369852641452</v>
      </c>
      <c r="D150" s="190">
        <v>91.069385049270622</v>
      </c>
      <c r="E150" s="190">
        <v>84.669308518590796</v>
      </c>
      <c r="F150" s="190">
        <v>70.732570182099707</v>
      </c>
      <c r="G150" s="189">
        <v>23.392294634472531</v>
      </c>
      <c r="H150" s="179">
        <v>82.792746180590896</v>
      </c>
      <c r="I150" s="190">
        <v>67.40402897887418</v>
      </c>
      <c r="J150" s="190">
        <v>40.68823825044386</v>
      </c>
      <c r="K150" s="190">
        <v>18.571432110680718</v>
      </c>
      <c r="L150" s="183">
        <v>5.3011172082336753</v>
      </c>
      <c r="M150" s="191">
        <v>91.586973036210352</v>
      </c>
      <c r="N150" s="190">
        <v>91.332890015934922</v>
      </c>
      <c r="O150" s="190">
        <v>90.420944926671467</v>
      </c>
      <c r="P150" s="190">
        <v>84.605810827019255</v>
      </c>
      <c r="Q150" s="189">
        <v>69.826487174460766</v>
      </c>
      <c r="R150" s="179">
        <v>92.78921678421041</v>
      </c>
      <c r="S150" s="190">
        <v>63.896470578596762</v>
      </c>
      <c r="T150" s="190">
        <v>79.403161190942242</v>
      </c>
      <c r="U150" s="190">
        <v>69.55371410184452</v>
      </c>
      <c r="V150" s="190">
        <v>10.300697566042324</v>
      </c>
      <c r="W150" s="190">
        <v>45.423137875243192</v>
      </c>
      <c r="X150" s="190">
        <v>71.651894253438343</v>
      </c>
      <c r="Y150" s="190">
        <v>68.965278287556558</v>
      </c>
      <c r="Z150" s="190">
        <v>67.640458650772416</v>
      </c>
      <c r="AA150" s="190">
        <v>76.555690131402727</v>
      </c>
      <c r="AB150" s="183">
        <v>91.592970053503848</v>
      </c>
      <c r="AC150" s="923"/>
      <c r="AD150" s="923"/>
      <c r="AE150" s="923"/>
      <c r="AF150" s="923"/>
      <c r="AG150" s="923"/>
      <c r="AH150" s="923"/>
      <c r="AI150" s="923"/>
      <c r="AJ150" s="923"/>
      <c r="AK150" s="923"/>
      <c r="AL150" s="923"/>
      <c r="AM150" s="923"/>
      <c r="AN150" s="923"/>
      <c r="AO150" s="923"/>
      <c r="AP150" s="923"/>
      <c r="AQ150" s="923"/>
      <c r="AR150" s="923"/>
      <c r="AS150" s="923"/>
      <c r="AT150" s="923"/>
      <c r="AU150" s="923"/>
      <c r="AV150" s="923"/>
      <c r="AW150" s="923"/>
      <c r="AX150" s="923"/>
      <c r="AY150" s="923"/>
      <c r="AZ150" s="375"/>
      <c r="BA150" s="1115"/>
      <c r="BB150" s="622" t="s">
        <v>111</v>
      </c>
      <c r="BC150" s="86" t="s">
        <v>35</v>
      </c>
      <c r="BD150" s="82" t="s">
        <v>35</v>
      </c>
      <c r="BE150" s="82" t="s">
        <v>35</v>
      </c>
      <c r="BF150" s="82" t="s">
        <v>35</v>
      </c>
      <c r="BG150" s="77" t="s">
        <v>35</v>
      </c>
      <c r="BH150" s="86" t="s">
        <v>35</v>
      </c>
      <c r="BI150" s="82" t="s">
        <v>35</v>
      </c>
      <c r="BJ150" s="82" t="s">
        <v>35</v>
      </c>
      <c r="BK150" s="82" t="s">
        <v>35</v>
      </c>
      <c r="BL150" s="77" t="s">
        <v>35</v>
      </c>
      <c r="BM150" s="86" t="s">
        <v>35</v>
      </c>
      <c r="BN150" s="82" t="s">
        <v>35</v>
      </c>
      <c r="BO150" s="82" t="s">
        <v>35</v>
      </c>
      <c r="BP150" s="82" t="s">
        <v>35</v>
      </c>
      <c r="BQ150" s="77" t="s">
        <v>35</v>
      </c>
      <c r="BR150" s="86" t="s">
        <v>35</v>
      </c>
      <c r="BS150" s="82" t="s">
        <v>35</v>
      </c>
      <c r="BT150" s="82" t="s">
        <v>35</v>
      </c>
      <c r="BU150" s="82" t="s">
        <v>35</v>
      </c>
      <c r="BV150" s="82" t="s">
        <v>35</v>
      </c>
      <c r="BW150" s="82" t="s">
        <v>35</v>
      </c>
      <c r="BX150" s="82" t="s">
        <v>35</v>
      </c>
      <c r="BY150" s="70" t="s">
        <v>35</v>
      </c>
      <c r="BZ150" s="70" t="s">
        <v>35</v>
      </c>
      <c r="CA150" s="70" t="s">
        <v>35</v>
      </c>
      <c r="CB150" s="70" t="s">
        <v>35</v>
      </c>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row>
    <row r="151" s="338" customFormat="true" ht="15" customHeight="true" x14ac:dyDescent="0.2">
      <c r="A151" s="1087" t="s">
        <v>110</v>
      </c>
      <c r="B151" s="408" t="s">
        <v>49</v>
      </c>
      <c r="C151" s="191">
        <v>16.941980198070279</v>
      </c>
      <c r="D151" s="190">
        <v>10.528960558954257</v>
      </c>
      <c r="E151" s="190">
        <v>13.186427174017565</v>
      </c>
      <c r="F151" s="190">
        <v>17.023561873089953</v>
      </c>
      <c r="G151" s="189">
        <v>12.398403590074365</v>
      </c>
      <c r="H151" s="179">
        <v>18.969589383657592</v>
      </c>
      <c r="I151" s="190">
        <v>22.791241953763691</v>
      </c>
      <c r="J151" s="190">
        <v>20.722731792175502</v>
      </c>
      <c r="K151" s="190">
        <v>14.12869158065673</v>
      </c>
      <c r="L151" s="183">
        <v>7.565025676814698</v>
      </c>
      <c r="M151" s="191">
        <v>15.820228927911916</v>
      </c>
      <c r="N151" s="190">
        <v>13.834874804587772</v>
      </c>
      <c r="O151" s="190">
        <v>9.0547513521037235</v>
      </c>
      <c r="P151" s="190">
        <v>11.545473290405099</v>
      </c>
      <c r="Q151" s="189">
        <v>11.673170463730724</v>
      </c>
      <c r="R151" s="179">
        <v>4.957813185550914</v>
      </c>
      <c r="S151" s="190">
        <v>4.3770405422465002</v>
      </c>
      <c r="T151" s="190">
        <v>3.8240468908262049</v>
      </c>
      <c r="U151" s="190">
        <v>26.67854265763745</v>
      </c>
      <c r="V151" s="190">
        <v>14.993853275477479</v>
      </c>
      <c r="W151" s="190">
        <v>7.9127175322217251</v>
      </c>
      <c r="X151" s="190">
        <v>11.412429148621209</v>
      </c>
      <c r="Y151" s="190">
        <v>8.2243408171990708</v>
      </c>
      <c r="Z151" s="190">
        <v>29.635466625512574</v>
      </c>
      <c r="AA151" s="190">
        <v>25.074821438633734</v>
      </c>
      <c r="AB151" s="183">
        <v>16.062136357312827</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1115" t="s">
        <v>110</v>
      </c>
      <c r="BB151" s="622" t="s">
        <v>49</v>
      </c>
      <c r="BC151" s="86" t="s">
        <v>35</v>
      </c>
      <c r="BD151" s="82" t="s">
        <v>35</v>
      </c>
      <c r="BE151" s="82" t="s">
        <v>35</v>
      </c>
      <c r="BF151" s="82" t="s">
        <v>35</v>
      </c>
      <c r="BG151" s="77" t="s">
        <v>35</v>
      </c>
      <c r="BH151" s="86" t="s">
        <v>35</v>
      </c>
      <c r="BI151" s="82" t="s">
        <v>35</v>
      </c>
      <c r="BJ151" s="82" t="s">
        <v>35</v>
      </c>
      <c r="BK151" s="82" t="s">
        <v>35</v>
      </c>
      <c r="BL151" s="77" t="s">
        <v>35</v>
      </c>
      <c r="BM151" s="86" t="s">
        <v>35</v>
      </c>
      <c r="BN151" s="82" t="s">
        <v>35</v>
      </c>
      <c r="BO151" s="82" t="s">
        <v>35</v>
      </c>
      <c r="BP151" s="82" t="s">
        <v>35</v>
      </c>
      <c r="BQ151" s="77" t="s">
        <v>35</v>
      </c>
      <c r="BR151" s="86" t="s">
        <v>35</v>
      </c>
      <c r="BS151" s="82" t="s">
        <v>35</v>
      </c>
      <c r="BT151" s="82" t="s">
        <v>35</v>
      </c>
      <c r="BU151" s="82" t="s">
        <v>35</v>
      </c>
      <c r="BV151" s="82" t="s">
        <v>35</v>
      </c>
      <c r="BW151" s="82" t="s">
        <v>35</v>
      </c>
      <c r="BX151" s="82" t="s">
        <v>35</v>
      </c>
      <c r="BY151" s="70" t="s">
        <v>35</v>
      </c>
      <c r="BZ151" s="70" t="s">
        <v>35</v>
      </c>
      <c r="CA151" s="70" t="s">
        <v>35</v>
      </c>
      <c r="CB151" s="70" t="s">
        <v>35</v>
      </c>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row>
    <row r="152" s="338" customFormat="true" ht="15" customHeight="true" x14ac:dyDescent="0.2">
      <c r="A152" s="1087"/>
      <c r="B152" s="408" t="s">
        <v>48</v>
      </c>
      <c r="C152" s="191">
        <v>83.058019801929831</v>
      </c>
      <c r="D152" s="190">
        <v>89.471039441045946</v>
      </c>
      <c r="E152" s="190">
        <v>86.813572825982519</v>
      </c>
      <c r="F152" s="190">
        <v>82.976438126910352</v>
      </c>
      <c r="G152" s="189">
        <v>87.601596409925747</v>
      </c>
      <c r="H152" s="179">
        <v>81.030410616342408</v>
      </c>
      <c r="I152" s="190">
        <v>77.208758046236369</v>
      </c>
      <c r="J152" s="190">
        <v>79.277268207824477</v>
      </c>
      <c r="K152" s="190">
        <v>85.871308419343222</v>
      </c>
      <c r="L152" s="183">
        <v>92.434974323185344</v>
      </c>
      <c r="M152" s="191">
        <v>84.179771072088172</v>
      </c>
      <c r="N152" s="190">
        <v>86.165125195412216</v>
      </c>
      <c r="O152" s="190">
        <v>90.945248647896321</v>
      </c>
      <c r="P152" s="190">
        <v>88.454526709595058</v>
      </c>
      <c r="Q152" s="189">
        <v>88.3268295362694</v>
      </c>
      <c r="R152" s="179">
        <v>95.042186814449053</v>
      </c>
      <c r="S152" s="190">
        <v>95.622959457753552</v>
      </c>
      <c r="T152" s="190">
        <v>96.175953109173733</v>
      </c>
      <c r="U152" s="190">
        <v>73.321457342362478</v>
      </c>
      <c r="V152" s="190">
        <v>85.006146724522551</v>
      </c>
      <c r="W152" s="190">
        <v>92.087282467778323</v>
      </c>
      <c r="X152" s="190">
        <v>88.587570851378928</v>
      </c>
      <c r="Y152" s="190">
        <v>91.775659182800979</v>
      </c>
      <c r="Z152" s="190">
        <v>70.364533374487408</v>
      </c>
      <c r="AA152" s="190">
        <v>74.925178561366494</v>
      </c>
      <c r="AB152" s="183">
        <v>83.937863642687304</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1115"/>
      <c r="BB152" s="622" t="s">
        <v>48</v>
      </c>
      <c r="BC152" s="86" t="s">
        <v>35</v>
      </c>
      <c r="BD152" s="82" t="s">
        <v>35</v>
      </c>
      <c r="BE152" s="82" t="s">
        <v>35</v>
      </c>
      <c r="BF152" s="82" t="s">
        <v>35</v>
      </c>
      <c r="BG152" s="77" t="s">
        <v>35</v>
      </c>
      <c r="BH152" s="86" t="s">
        <v>35</v>
      </c>
      <c r="BI152" s="82" t="s">
        <v>35</v>
      </c>
      <c r="BJ152" s="82" t="s">
        <v>35</v>
      </c>
      <c r="BK152" s="82" t="s">
        <v>35</v>
      </c>
      <c r="BL152" s="77" t="s">
        <v>35</v>
      </c>
      <c r="BM152" s="86" t="s">
        <v>35</v>
      </c>
      <c r="BN152" s="82" t="s">
        <v>35</v>
      </c>
      <c r="BO152" s="82" t="s">
        <v>35</v>
      </c>
      <c r="BP152" s="82" t="s">
        <v>35</v>
      </c>
      <c r="BQ152" s="77" t="s">
        <v>35</v>
      </c>
      <c r="BR152" s="86" t="s">
        <v>35</v>
      </c>
      <c r="BS152" s="82" t="s">
        <v>35</v>
      </c>
      <c r="BT152" s="82" t="s">
        <v>35</v>
      </c>
      <c r="BU152" s="82" t="s">
        <v>35</v>
      </c>
      <c r="BV152" s="82" t="s">
        <v>35</v>
      </c>
      <c r="BW152" s="82" t="s">
        <v>35</v>
      </c>
      <c r="BX152" s="82" t="s">
        <v>35</v>
      </c>
      <c r="BY152" s="70" t="s">
        <v>35</v>
      </c>
      <c r="BZ152" s="70" t="s">
        <v>35</v>
      </c>
      <c r="CA152" s="70" t="s">
        <v>35</v>
      </c>
      <c r="CB152" s="70" t="s">
        <v>35</v>
      </c>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row>
    <row r="153" s="343" customFormat="true" ht="15" customHeight="true" x14ac:dyDescent="0.2">
      <c r="A153" s="1087" t="s">
        <v>62</v>
      </c>
      <c r="B153" s="408" t="s">
        <v>372</v>
      </c>
      <c r="C153" s="151">
        <v>0</v>
      </c>
      <c r="D153" s="150">
        <v>0</v>
      </c>
      <c r="E153" s="150">
        <v>0</v>
      </c>
      <c r="F153" s="150">
        <v>9.1212178241619341E-2</v>
      </c>
      <c r="G153" s="149">
        <v>15.015254017172937</v>
      </c>
      <c r="H153" s="148">
        <v>0</v>
      </c>
      <c r="I153" s="150">
        <v>0</v>
      </c>
      <c r="J153" s="150">
        <v>0.69958820922207487</v>
      </c>
      <c r="K153" s="150">
        <v>8.2309239740302793</v>
      </c>
      <c r="L153" s="147">
        <v>36.163349129104667</v>
      </c>
      <c r="M153" s="151">
        <v>0</v>
      </c>
      <c r="N153" s="150">
        <v>0</v>
      </c>
      <c r="O153" s="150">
        <v>0</v>
      </c>
      <c r="P153" s="150">
        <v>0</v>
      </c>
      <c r="Q153" s="149">
        <v>1.2741609057785888</v>
      </c>
      <c r="R153" s="148">
        <v>0.83216732385795811</v>
      </c>
      <c r="S153" s="150">
        <v>2.2048801931313373</v>
      </c>
      <c r="T153" s="150">
        <v>0.53197724640957678</v>
      </c>
      <c r="U153" s="150">
        <v>0.71141856781655444</v>
      </c>
      <c r="V153" s="150">
        <v>24.717740009089336</v>
      </c>
      <c r="W153" s="150">
        <v>8.018388475929255</v>
      </c>
      <c r="X153" s="150">
        <v>1.2847406818453886</v>
      </c>
      <c r="Y153" s="150">
        <v>1.4336620085295342</v>
      </c>
      <c r="Z153" s="150">
        <v>4.754000370262947</v>
      </c>
      <c r="AA153" s="150">
        <v>1.5944732807860769</v>
      </c>
      <c r="AB153" s="147">
        <v>3.9622181624413708E-2</v>
      </c>
      <c r="AC153" s="467"/>
      <c r="AD153" s="467"/>
      <c r="AE153" s="467"/>
      <c r="AF153" s="467"/>
      <c r="AG153" s="467"/>
      <c r="AH153" s="467"/>
      <c r="AI153" s="467"/>
      <c r="AJ153" s="467"/>
      <c r="AK153" s="467"/>
      <c r="AL153" s="467"/>
      <c r="AM153" s="467"/>
      <c r="AN153" s="467"/>
      <c r="AO153" s="467"/>
      <c r="AP153" s="467"/>
      <c r="AQ153" s="467"/>
      <c r="AR153" s="467"/>
      <c r="AS153" s="467"/>
      <c r="AT153" s="467"/>
      <c r="AU153" s="467"/>
      <c r="AV153" s="467"/>
      <c r="AW153" s="467"/>
      <c r="AX153" s="467"/>
      <c r="AY153" s="467"/>
      <c r="AZ153" s="919"/>
      <c r="BA153" s="1115" t="s">
        <v>62</v>
      </c>
      <c r="BB153" s="397" t="s">
        <v>372</v>
      </c>
      <c r="BC153" s="478">
        <v>0</v>
      </c>
      <c r="BD153" s="462">
        <v>0</v>
      </c>
      <c r="BE153" s="462">
        <v>0</v>
      </c>
      <c r="BF153" s="462">
        <v>11.195818000000001</v>
      </c>
      <c r="BG153" s="480">
        <v>1843.7575730000012</v>
      </c>
      <c r="BH153" s="478">
        <v>0</v>
      </c>
      <c r="BI153" s="462">
        <v>0</v>
      </c>
      <c r="BJ153" s="462">
        <v>27.148632999999997</v>
      </c>
      <c r="BK153" s="462">
        <v>318.80805299999992</v>
      </c>
      <c r="BL153" s="480">
        <v>1401.9911160000011</v>
      </c>
      <c r="BM153" s="478">
        <v>0</v>
      </c>
      <c r="BN153" s="462">
        <v>0</v>
      </c>
      <c r="BO153" s="462">
        <v>0</v>
      </c>
      <c r="BP153" s="462">
        <v>0</v>
      </c>
      <c r="BQ153" s="480">
        <v>107.00558899999997</v>
      </c>
      <c r="BR153" s="478">
        <v>40.384349999999998</v>
      </c>
      <c r="BS153" s="462">
        <v>75.806537999999989</v>
      </c>
      <c r="BT153" s="462">
        <v>19.506532</v>
      </c>
      <c r="BU153" s="462">
        <v>28.836476999999999</v>
      </c>
      <c r="BV153" s="462">
        <v>778.97129100000018</v>
      </c>
      <c r="BW153" s="462">
        <v>336.05188799999991</v>
      </c>
      <c r="BX153" s="462">
        <v>120.377107</v>
      </c>
      <c r="BY153" s="463">
        <v>52.32812100000001</v>
      </c>
      <c r="BZ153" s="463">
        <v>276.75082800000013</v>
      </c>
      <c r="CA153" s="463">
        <v>121.351281</v>
      </c>
      <c r="CB153" s="463">
        <v>4.588978</v>
      </c>
      <c r="CC153" s="31"/>
      <c r="CD153" s="31"/>
      <c r="CE153" s="31"/>
      <c r="CF153" s="31"/>
      <c r="CG153" s="31"/>
      <c r="CH153" s="31"/>
      <c r="CI153" s="31"/>
      <c r="CJ153" s="31"/>
      <c r="CK153" s="31"/>
      <c r="CL153" s="31"/>
      <c r="CM153" s="31"/>
      <c r="CN153" s="31"/>
      <c r="CO153" s="31"/>
      <c r="CP153" s="31"/>
      <c r="CQ153" s="31"/>
      <c r="CR153" s="31"/>
      <c r="CS153" s="31"/>
      <c r="CT153" s="31"/>
      <c r="CU153" s="31"/>
      <c r="CV153" s="31"/>
      <c r="CW153" s="31"/>
      <c r="CX153" s="31"/>
      <c r="CY153" s="31"/>
      <c r="CZ153" s="31"/>
    </row>
    <row r="154" s="343" customFormat="true" ht="15" customHeight="true" x14ac:dyDescent="0.2">
      <c r="A154" s="1087"/>
      <c r="B154" s="408" t="s">
        <v>440</v>
      </c>
      <c r="C154" s="151">
        <v>0</v>
      </c>
      <c r="D154" s="150">
        <v>0</v>
      </c>
      <c r="E154" s="150">
        <v>0</v>
      </c>
      <c r="F154" s="150">
        <v>0.56994583147530731</v>
      </c>
      <c r="G154" s="149">
        <v>15.364563697554939</v>
      </c>
      <c r="H154" s="148">
        <v>0</v>
      </c>
      <c r="I154" s="150">
        <v>0.82695683213788262</v>
      </c>
      <c r="J154" s="150">
        <v>4.2802821840703054</v>
      </c>
      <c r="K154" s="150">
        <v>16.602893040723217</v>
      </c>
      <c r="L154" s="147">
        <v>26.407497081216235</v>
      </c>
      <c r="M154" s="151">
        <v>0</v>
      </c>
      <c r="N154" s="150">
        <v>0</v>
      </c>
      <c r="O154" s="150">
        <v>0</v>
      </c>
      <c r="P154" s="150">
        <v>0</v>
      </c>
      <c r="Q154" s="149">
        <v>1.0902383602273253</v>
      </c>
      <c r="R154" s="148">
        <v>0.3455055673013665</v>
      </c>
      <c r="S154" s="150">
        <v>1.6243201851740465</v>
      </c>
      <c r="T154" s="150">
        <v>1.21400226547838</v>
      </c>
      <c r="U154" s="150">
        <v>1.1648727800959866</v>
      </c>
      <c r="V154" s="150">
        <v>23.017456082858274</v>
      </c>
      <c r="W154" s="150">
        <v>14.18126389842514</v>
      </c>
      <c r="X154" s="150">
        <v>1.0409335706225644</v>
      </c>
      <c r="Y154" s="150">
        <v>0.71655698772634957</v>
      </c>
      <c r="Z154" s="150">
        <v>4.8790946574401346</v>
      </c>
      <c r="AA154" s="150">
        <v>0.23522950957148436</v>
      </c>
      <c r="AB154" s="147">
        <v>0.40506377856312409</v>
      </c>
      <c r="AC154" s="467"/>
      <c r="AD154" s="467"/>
      <c r="AE154" s="467"/>
      <c r="AF154" s="467"/>
      <c r="AG154" s="467"/>
      <c r="AH154" s="467"/>
      <c r="AI154" s="467"/>
      <c r="AJ154" s="467"/>
      <c r="AK154" s="467"/>
      <c r="AL154" s="467"/>
      <c r="AM154" s="467"/>
      <c r="AN154" s="467"/>
      <c r="AO154" s="467"/>
      <c r="AP154" s="467"/>
      <c r="AQ154" s="467"/>
      <c r="AR154" s="467"/>
      <c r="AS154" s="467"/>
      <c r="AT154" s="467"/>
      <c r="AU154" s="467"/>
      <c r="AV154" s="467"/>
      <c r="AW154" s="467"/>
      <c r="AX154" s="467"/>
      <c r="AY154" s="467"/>
      <c r="AZ154" s="919"/>
      <c r="BA154" s="1115"/>
      <c r="BB154" s="622" t="s">
        <v>440</v>
      </c>
      <c r="BC154" s="479">
        <v>0</v>
      </c>
      <c r="BD154" s="464">
        <v>0</v>
      </c>
      <c r="BE154" s="464">
        <v>0</v>
      </c>
      <c r="BF154" s="464">
        <v>69.957870999999997</v>
      </c>
      <c r="BG154" s="483">
        <v>1886.650112000003</v>
      </c>
      <c r="BH154" s="479">
        <v>0</v>
      </c>
      <c r="BI154" s="464">
        <v>32.092638000000001</v>
      </c>
      <c r="BJ154" s="464">
        <v>166.10315700000001</v>
      </c>
      <c r="BK154" s="464">
        <v>643.07920000000047</v>
      </c>
      <c r="BL154" s="483">
        <v>1023.7734389999995</v>
      </c>
      <c r="BM154" s="479">
        <v>0</v>
      </c>
      <c r="BN154" s="464">
        <v>0</v>
      </c>
      <c r="BO154" s="464">
        <v>0</v>
      </c>
      <c r="BP154" s="464">
        <v>0</v>
      </c>
      <c r="BQ154" s="483">
        <v>91.559549000000004</v>
      </c>
      <c r="BR154" s="479">
        <v>16.767081999999998</v>
      </c>
      <c r="BS154" s="464">
        <v>55.846159</v>
      </c>
      <c r="BT154" s="464">
        <v>44.515012999999996</v>
      </c>
      <c r="BU154" s="464">
        <v>47.216686000000017</v>
      </c>
      <c r="BV154" s="464">
        <v>725.38741300000027</v>
      </c>
      <c r="BW154" s="464">
        <v>594.33893999999987</v>
      </c>
      <c r="BX154" s="464">
        <v>97.532968000000011</v>
      </c>
      <c r="BY154" s="465">
        <v>26.154059</v>
      </c>
      <c r="BZ154" s="465">
        <v>284.03310499999998</v>
      </c>
      <c r="CA154" s="465">
        <v>17.902716000000002</v>
      </c>
      <c r="CB154" s="465">
        <v>46.913842000000002</v>
      </c>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row>
    <row r="155" s="343" customFormat="true" ht="15" customHeight="true" x14ac:dyDescent="0.2">
      <c r="A155" s="1087"/>
      <c r="B155" s="408" t="s">
        <v>441</v>
      </c>
      <c r="C155" s="151">
        <v>0.78889449534814482</v>
      </c>
      <c r="D155" s="150">
        <v>0.53731519820116402</v>
      </c>
      <c r="E155" s="150">
        <v>2.0020448546367127</v>
      </c>
      <c r="F155" s="150">
        <v>9.1453116161629708</v>
      </c>
      <c r="G155" s="149">
        <v>32.242296537535736</v>
      </c>
      <c r="H155" s="148">
        <v>2.3857968229783189</v>
      </c>
      <c r="I155" s="150">
        <v>10.353033095747708</v>
      </c>
      <c r="J155" s="150">
        <v>31.855683147640896</v>
      </c>
      <c r="K155" s="150">
        <v>43.040965145455793</v>
      </c>
      <c r="L155" s="147">
        <v>25.06623925547402</v>
      </c>
      <c r="M155" s="151">
        <v>0.7205388779748737</v>
      </c>
      <c r="N155" s="150">
        <v>0.37206459348446197</v>
      </c>
      <c r="O155" s="150">
        <v>0.7703591157992179</v>
      </c>
      <c r="P155" s="150">
        <v>1.9430680613711449</v>
      </c>
      <c r="Q155" s="149">
        <v>9.5405982265704541</v>
      </c>
      <c r="R155" s="148">
        <v>3.2147131034565901</v>
      </c>
      <c r="S155" s="150">
        <v>13.126225453721801</v>
      </c>
      <c r="T155" s="150">
        <v>10.230726300714647</v>
      </c>
      <c r="U155" s="150">
        <v>13.76343269556417</v>
      </c>
      <c r="V155" s="150">
        <v>27.772248746875423</v>
      </c>
      <c r="W155" s="150">
        <v>21.181843993181371</v>
      </c>
      <c r="X155" s="150">
        <v>7.1176819126042723</v>
      </c>
      <c r="Y155" s="150">
        <v>4.9698633684990821</v>
      </c>
      <c r="Z155" s="150">
        <v>5.9098314479407907</v>
      </c>
      <c r="AA155" s="150">
        <v>7.616028157949013</v>
      </c>
      <c r="AB155" s="147">
        <v>3.5830679588445506</v>
      </c>
      <c r="AC155" s="467"/>
      <c r="AD155" s="467"/>
      <c r="AE155" s="467"/>
      <c r="AF155" s="467"/>
      <c r="AG155" s="467"/>
      <c r="AH155" s="467"/>
      <c r="AI155" s="467"/>
      <c r="AJ155" s="467"/>
      <c r="AK155" s="467"/>
      <c r="AL155" s="467"/>
      <c r="AM155" s="467"/>
      <c r="AN155" s="467"/>
      <c r="AO155" s="467"/>
      <c r="AP155" s="467"/>
      <c r="AQ155" s="467"/>
      <c r="AR155" s="467"/>
      <c r="AS155" s="467"/>
      <c r="AT155" s="467"/>
      <c r="AU155" s="467"/>
      <c r="AV155" s="467"/>
      <c r="AW155" s="467"/>
      <c r="AX155" s="467"/>
      <c r="AY155" s="467"/>
      <c r="AZ155" s="919"/>
      <c r="BA155" s="1115"/>
      <c r="BB155" s="622" t="s">
        <v>441</v>
      </c>
      <c r="BC155" s="479">
        <v>96.839130999999995</v>
      </c>
      <c r="BD155" s="464">
        <v>65.991574</v>
      </c>
      <c r="BE155" s="464">
        <v>245.78510999999997</v>
      </c>
      <c r="BF155" s="464">
        <v>1122.5391870000003</v>
      </c>
      <c r="BG155" s="483">
        <v>3959.1057430000023</v>
      </c>
      <c r="BH155" s="479">
        <v>92.33008999999997</v>
      </c>
      <c r="BI155" s="464">
        <v>401.78172599999982</v>
      </c>
      <c r="BJ155" s="464">
        <v>1236.2104440000019</v>
      </c>
      <c r="BK155" s="464">
        <v>1667.1040019999996</v>
      </c>
      <c r="BL155" s="483">
        <v>971.77517000000046</v>
      </c>
      <c r="BM155" s="479">
        <v>60.540102999999995</v>
      </c>
      <c r="BN155" s="464">
        <v>31.254151999999998</v>
      </c>
      <c r="BO155" s="464">
        <v>64.710289000000003</v>
      </c>
      <c r="BP155" s="464">
        <v>163.32367799999994</v>
      </c>
      <c r="BQ155" s="483">
        <v>801.23109099999976</v>
      </c>
      <c r="BR155" s="479">
        <v>156.00720599999994</v>
      </c>
      <c r="BS155" s="464">
        <v>451.29604400000017</v>
      </c>
      <c r="BT155" s="464">
        <v>375.14008600000011</v>
      </c>
      <c r="BU155" s="464">
        <v>557.88382300000001</v>
      </c>
      <c r="BV155" s="464">
        <v>875.2331099999999</v>
      </c>
      <c r="BW155" s="464">
        <v>887.73432299999979</v>
      </c>
      <c r="BX155" s="464">
        <v>666.90964900000017</v>
      </c>
      <c r="BY155" s="465">
        <v>181.39813300000003</v>
      </c>
      <c r="BZ155" s="465">
        <v>344.03673099999997</v>
      </c>
      <c r="CA155" s="465">
        <v>579.63641299999983</v>
      </c>
      <c r="CB155" s="465">
        <v>414.98522699999995</v>
      </c>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343" customFormat="true" ht="15" customHeight="true" x14ac:dyDescent="0.2">
      <c r="A156" s="1087"/>
      <c r="B156" s="408" t="s">
        <v>374</v>
      </c>
      <c r="C156" s="151">
        <v>8.5567356520103459</v>
      </c>
      <c r="D156" s="150">
        <v>8.3932997525282556</v>
      </c>
      <c r="E156" s="150">
        <v>13.328646626772336</v>
      </c>
      <c r="F156" s="150">
        <v>19.46096019202048</v>
      </c>
      <c r="G156" s="149">
        <v>13.985591113264178</v>
      </c>
      <c r="H156" s="148">
        <v>14.82145699643079</v>
      </c>
      <c r="I156" s="150">
        <v>21.41598109324012</v>
      </c>
      <c r="J156" s="150">
        <v>22.476208208622854</v>
      </c>
      <c r="K156" s="150">
        <v>13.55378572910983</v>
      </c>
      <c r="L156" s="147">
        <v>7.0617973259716624</v>
      </c>
      <c r="M156" s="151">
        <v>7.6924880858147082</v>
      </c>
      <c r="N156" s="150">
        <v>8.2950453905805031</v>
      </c>
      <c r="O156" s="150">
        <v>8.8086959575294408</v>
      </c>
      <c r="P156" s="150">
        <v>13.451121111609535</v>
      </c>
      <c r="Q156" s="149">
        <v>18.268515332962931</v>
      </c>
      <c r="R156" s="148">
        <v>2.8183972211737411</v>
      </c>
      <c r="S156" s="150">
        <v>19.148103589376209</v>
      </c>
      <c r="T156" s="150">
        <v>8.6201329964551778</v>
      </c>
      <c r="U156" s="150">
        <v>14.806561854678844</v>
      </c>
      <c r="V156" s="150">
        <v>14.191857595134557</v>
      </c>
      <c r="W156" s="150">
        <v>11.195365757220985</v>
      </c>
      <c r="X156" s="150">
        <v>18.904749581489337</v>
      </c>
      <c r="Y156" s="150">
        <v>23.914639347688389</v>
      </c>
      <c r="Z156" s="150">
        <v>16.816614873583706</v>
      </c>
      <c r="AA156" s="150">
        <v>13.998578920290775</v>
      </c>
      <c r="AB156" s="147">
        <v>4.3792760274640532</v>
      </c>
      <c r="AC156" s="467"/>
      <c r="AD156" s="467"/>
      <c r="AE156" s="467"/>
      <c r="AF156" s="467"/>
      <c r="AG156" s="467"/>
      <c r="AH156" s="467"/>
      <c r="AI156" s="467"/>
      <c r="AJ156" s="467"/>
      <c r="AK156" s="467"/>
      <c r="AL156" s="467"/>
      <c r="AM156" s="467"/>
      <c r="AN156" s="467"/>
      <c r="AO156" s="467"/>
      <c r="AP156" s="467"/>
      <c r="AQ156" s="467"/>
      <c r="AR156" s="467"/>
      <c r="AS156" s="467"/>
      <c r="AT156" s="467"/>
      <c r="AU156" s="467"/>
      <c r="AV156" s="467"/>
      <c r="AW156" s="467"/>
      <c r="AX156" s="467"/>
      <c r="AY156" s="467"/>
      <c r="AZ156" s="919"/>
      <c r="BA156" s="1115"/>
      <c r="BB156" s="622" t="s">
        <v>374</v>
      </c>
      <c r="BC156" s="479">
        <v>1050.3645920000004</v>
      </c>
      <c r="BD156" s="464">
        <v>1030.8419780000002</v>
      </c>
      <c r="BE156" s="464">
        <v>1636.3184220000012</v>
      </c>
      <c r="BF156" s="464">
        <v>2388.7311169999989</v>
      </c>
      <c r="BG156" s="483">
        <v>1717.3228970000021</v>
      </c>
      <c r="BH156" s="479">
        <v>573.58885099999986</v>
      </c>
      <c r="BI156" s="464">
        <v>831.11391299999968</v>
      </c>
      <c r="BJ156" s="464">
        <v>872.22500300000047</v>
      </c>
      <c r="BK156" s="464">
        <v>524.9782469999999</v>
      </c>
      <c r="BL156" s="483">
        <v>273.77378899999997</v>
      </c>
      <c r="BM156" s="479">
        <v>646.32740200000012</v>
      </c>
      <c r="BN156" s="464">
        <v>696.80000200000029</v>
      </c>
      <c r="BO156" s="464">
        <v>739.93187000000012</v>
      </c>
      <c r="BP156" s="464">
        <v>1130.6277000000002</v>
      </c>
      <c r="BQ156" s="483">
        <v>1534.2122290000011</v>
      </c>
      <c r="BR156" s="479">
        <v>136.77434399999999</v>
      </c>
      <c r="BS156" s="464">
        <v>658.33574400000043</v>
      </c>
      <c r="BT156" s="464">
        <v>316.08288000000022</v>
      </c>
      <c r="BU156" s="464">
        <v>600.16578099999981</v>
      </c>
      <c r="BV156" s="464">
        <v>447.25163500000014</v>
      </c>
      <c r="BW156" s="464">
        <v>469.19949200000002</v>
      </c>
      <c r="BX156" s="464">
        <v>1771.3294949999993</v>
      </c>
      <c r="BY156" s="465">
        <v>872.87528999999972</v>
      </c>
      <c r="BZ156" s="465">
        <v>978.96754899999974</v>
      </c>
      <c r="CA156" s="465">
        <v>1065.3960180000004</v>
      </c>
      <c r="CB156" s="465">
        <v>507.20077800000001</v>
      </c>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343" customFormat="true" ht="15" customHeight="true" x14ac:dyDescent="0.2">
      <c r="A157" s="1087"/>
      <c r="B157" s="408" t="s">
        <v>442</v>
      </c>
      <c r="C157" s="151">
        <v>28.352158296890661</v>
      </c>
      <c r="D157" s="150">
        <v>31.526845872353139</v>
      </c>
      <c r="E157" s="150">
        <v>37.324641063540291</v>
      </c>
      <c r="F157" s="150">
        <v>46.258435683941215</v>
      </c>
      <c r="G157" s="149">
        <v>20.610474532328126</v>
      </c>
      <c r="H157" s="148">
        <v>40.95490115969028</v>
      </c>
      <c r="I157" s="150">
        <v>48.273673766574575</v>
      </c>
      <c r="J157" s="150">
        <v>32.978049237671883</v>
      </c>
      <c r="K157" s="150">
        <v>17.618175051513628</v>
      </c>
      <c r="L157" s="147">
        <v>5.2534668703125069</v>
      </c>
      <c r="M157" s="151">
        <v>26.201389227823675</v>
      </c>
      <c r="N157" s="150">
        <v>29.876299694311616</v>
      </c>
      <c r="O157" s="150">
        <v>31.199579243372931</v>
      </c>
      <c r="P157" s="150">
        <v>38.90311516840827</v>
      </c>
      <c r="Q157" s="149">
        <v>46.644961925553822</v>
      </c>
      <c r="R157" s="148">
        <v>65.921597552067951</v>
      </c>
      <c r="S157" s="150">
        <v>40.25473711108971</v>
      </c>
      <c r="T157" s="150">
        <v>51.382923043022274</v>
      </c>
      <c r="U157" s="150">
        <v>42.208806295665816</v>
      </c>
      <c r="V157" s="150">
        <v>9.5342178286471846</v>
      </c>
      <c r="W157" s="150">
        <v>33.735236884611112</v>
      </c>
      <c r="X157" s="150">
        <v>25.888338580278631</v>
      </c>
      <c r="Y157" s="150">
        <v>57.441609244863798</v>
      </c>
      <c r="Z157" s="150">
        <v>14.550191100709361</v>
      </c>
      <c r="AA157" s="150">
        <v>34.380338948648088</v>
      </c>
      <c r="AB157" s="147">
        <v>19.55684604670979</v>
      </c>
      <c r="AC157" s="467"/>
      <c r="AD157" s="467"/>
      <c r="AE157" s="467"/>
      <c r="AF157" s="467"/>
      <c r="AG157" s="467"/>
      <c r="AH157" s="467"/>
      <c r="AI157" s="467"/>
      <c r="AJ157" s="467"/>
      <c r="AK157" s="467"/>
      <c r="AL157" s="467"/>
      <c r="AM157" s="467"/>
      <c r="AN157" s="467"/>
      <c r="AO157" s="467"/>
      <c r="AP157" s="467"/>
      <c r="AQ157" s="467"/>
      <c r="AR157" s="467"/>
      <c r="AS157" s="467"/>
      <c r="AT157" s="467"/>
      <c r="AU157" s="467"/>
      <c r="AV157" s="467"/>
      <c r="AW157" s="467"/>
      <c r="AX157" s="467"/>
      <c r="AY157" s="467"/>
      <c r="AZ157" s="919"/>
      <c r="BA157" s="1115"/>
      <c r="BB157" s="622" t="s">
        <v>442</v>
      </c>
      <c r="BC157" s="479">
        <v>3480.3112300000003</v>
      </c>
      <c r="BD157" s="464">
        <v>3872.0404509999948</v>
      </c>
      <c r="BE157" s="464">
        <v>4582.2355019999968</v>
      </c>
      <c r="BF157" s="464">
        <v>5677.9811300000028</v>
      </c>
      <c r="BG157" s="483">
        <v>2530.8075679999979</v>
      </c>
      <c r="BH157" s="479">
        <v>1584.9504339999994</v>
      </c>
      <c r="BI157" s="464">
        <v>1873.4104089999994</v>
      </c>
      <c r="BJ157" s="464">
        <v>1279.7656450000002</v>
      </c>
      <c r="BK157" s="464">
        <v>682.40407800000037</v>
      </c>
      <c r="BL157" s="483">
        <v>203.66791400000002</v>
      </c>
      <c r="BM157" s="479">
        <v>2201.4562310000015</v>
      </c>
      <c r="BN157" s="464">
        <v>2509.667483000002</v>
      </c>
      <c r="BO157" s="464">
        <v>2620.7696489999962</v>
      </c>
      <c r="BP157" s="464">
        <v>3269.9831679999952</v>
      </c>
      <c r="BQ157" s="483">
        <v>3917.3008700000046</v>
      </c>
      <c r="BR157" s="479">
        <v>3199.1172830000032</v>
      </c>
      <c r="BS157" s="464">
        <v>1384.0081959999991</v>
      </c>
      <c r="BT157" s="464">
        <v>1884.1080879999977</v>
      </c>
      <c r="BU157" s="464">
        <v>1710.8820700000006</v>
      </c>
      <c r="BV157" s="464">
        <v>300.46767900000015</v>
      </c>
      <c r="BW157" s="464">
        <v>1413.8489400000008</v>
      </c>
      <c r="BX157" s="464">
        <v>2425.6749610000015</v>
      </c>
      <c r="BY157" s="465">
        <v>2096.5970089999987</v>
      </c>
      <c r="BZ157" s="465">
        <v>847.02926399999956</v>
      </c>
      <c r="CA157" s="465">
        <v>2616.5996150000024</v>
      </c>
      <c r="CB157" s="465">
        <v>2265.0427759999998</v>
      </c>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343" customFormat="true" ht="15" customHeight="true" x14ac:dyDescent="0.2">
      <c r="A158" s="1088"/>
      <c r="B158" s="409" t="s">
        <v>443</v>
      </c>
      <c r="C158" s="151">
        <v>62.302211555750752</v>
      </c>
      <c r="D158" s="150">
        <v>59.542539176917188</v>
      </c>
      <c r="E158" s="150">
        <v>47.344667455050093</v>
      </c>
      <c r="F158" s="150">
        <v>24.474134498158449</v>
      </c>
      <c r="G158" s="149">
        <v>2.7818201021444078</v>
      </c>
      <c r="H158" s="148">
        <v>41.837845020900559</v>
      </c>
      <c r="I158" s="150">
        <v>19.130355212299595</v>
      </c>
      <c r="J158" s="150">
        <v>7.7101890127719717</v>
      </c>
      <c r="K158" s="150">
        <v>0.95325705916709069</v>
      </c>
      <c r="L158" s="147">
        <v>4.7650337921168281E-2</v>
      </c>
      <c r="M158" s="151">
        <v>65.385583808386698</v>
      </c>
      <c r="N158" s="150">
        <v>61.456590321623203</v>
      </c>
      <c r="O158" s="150">
        <v>59.221365683298352</v>
      </c>
      <c r="P158" s="150">
        <v>45.70269565861102</v>
      </c>
      <c r="Q158" s="149">
        <v>23.181525248907086</v>
      </c>
      <c r="R158" s="148">
        <v>26.867619232142548</v>
      </c>
      <c r="S158" s="150">
        <v>23.641733467506992</v>
      </c>
      <c r="T158" s="150">
        <v>28.020238147920008</v>
      </c>
      <c r="U158" s="150">
        <v>27.344907806178721</v>
      </c>
      <c r="V158" s="150">
        <v>0.76647973739514352</v>
      </c>
      <c r="W158" s="150">
        <v>11.687900990632073</v>
      </c>
      <c r="X158" s="150">
        <v>45.763555673159843</v>
      </c>
      <c r="Y158" s="150">
        <v>11.523669042692855</v>
      </c>
      <c r="Z158" s="150">
        <v>53.090267550063032</v>
      </c>
      <c r="AA158" s="150">
        <v>42.175351182754746</v>
      </c>
      <c r="AB158" s="147">
        <v>72.036124006794083</v>
      </c>
      <c r="AC158" s="467"/>
      <c r="AD158" s="467"/>
      <c r="AE158" s="467"/>
      <c r="AF158" s="467"/>
      <c r="AG158" s="467"/>
      <c r="AH158" s="467"/>
      <c r="AI158" s="467"/>
      <c r="AJ158" s="467"/>
      <c r="AK158" s="467"/>
      <c r="AL158" s="467"/>
      <c r="AM158" s="467"/>
      <c r="AN158" s="467"/>
      <c r="AO158" s="467"/>
      <c r="AP158" s="467"/>
      <c r="AQ158" s="467"/>
      <c r="AR158" s="467"/>
      <c r="AS158" s="467"/>
      <c r="AT158" s="467"/>
      <c r="AU158" s="467"/>
      <c r="AV158" s="467"/>
      <c r="AW158" s="467"/>
      <c r="AX158" s="467"/>
      <c r="AY158" s="467"/>
      <c r="AZ158" s="919"/>
      <c r="BA158" s="1115"/>
      <c r="BB158" s="622" t="s">
        <v>443</v>
      </c>
      <c r="BC158" s="479">
        <v>7647.7806119999932</v>
      </c>
      <c r="BD158" s="464">
        <v>7312.8508059999967</v>
      </c>
      <c r="BE158" s="464">
        <v>5812.3644290000011</v>
      </c>
      <c r="BF158" s="464">
        <v>3004.0720530000003</v>
      </c>
      <c r="BG158" s="483">
        <v>341.58608800000002</v>
      </c>
      <c r="BH158" s="479">
        <v>1619.1202700000006</v>
      </c>
      <c r="BI158" s="464">
        <v>742.41307499999971</v>
      </c>
      <c r="BJ158" s="464">
        <v>299.20614599999982</v>
      </c>
      <c r="BK158" s="464">
        <v>36.922468000000009</v>
      </c>
      <c r="BL158" s="483">
        <v>1.8473219999999999</v>
      </c>
      <c r="BM158" s="479">
        <v>5493.7354519999963</v>
      </c>
      <c r="BN158" s="464">
        <v>5162.4735299999866</v>
      </c>
      <c r="BO158" s="464">
        <v>4974.6041939999977</v>
      </c>
      <c r="BP158" s="464">
        <v>3841.5187290000035</v>
      </c>
      <c r="BQ158" s="483">
        <v>1946.8128020000011</v>
      </c>
      <c r="BR158" s="479">
        <v>1303.8619850000007</v>
      </c>
      <c r="BS158" s="464">
        <v>812.832358</v>
      </c>
      <c r="BT158" s="464">
        <v>1027.4455830000002</v>
      </c>
      <c r="BU158" s="464">
        <v>1108.3922190000003</v>
      </c>
      <c r="BV158" s="464">
        <v>24.155351999999997</v>
      </c>
      <c r="BW158" s="464">
        <v>489.84171900000018</v>
      </c>
      <c r="BX158" s="464">
        <v>4287.9349240000029</v>
      </c>
      <c r="BY158" s="465">
        <v>420.60956100000027</v>
      </c>
      <c r="BZ158" s="465">
        <v>3090.6130329999987</v>
      </c>
      <c r="CA158" s="465">
        <v>3209.858048000001</v>
      </c>
      <c r="CB158" s="465">
        <v>8343.1092059999974</v>
      </c>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402" customFormat="true" ht="15" customHeight="true" x14ac:dyDescent="0.2">
      <c r="B159" s="343"/>
      <c r="C159" s="132"/>
      <c r="D159" s="139"/>
      <c r="E159" s="139"/>
      <c r="F159" s="139"/>
      <c r="G159" s="138"/>
      <c r="H159" s="131"/>
      <c r="I159" s="139"/>
      <c r="J159" s="139"/>
      <c r="K159" s="139"/>
      <c r="L159" s="130"/>
      <c r="M159" s="132"/>
      <c r="N159" s="139"/>
      <c r="O159" s="139"/>
      <c r="P159" s="139"/>
      <c r="Q159" s="138"/>
      <c r="R159" s="131"/>
      <c r="S159" s="139"/>
      <c r="T159" s="139"/>
      <c r="U159" s="139"/>
      <c r="V159" s="139"/>
      <c r="W159" s="139"/>
      <c r="X159" s="139"/>
      <c r="Y159" s="139"/>
      <c r="Z159" s="139"/>
      <c r="AA159" s="139"/>
      <c r="AB159" s="130"/>
      <c r="AC159" s="880"/>
      <c r="AD159" s="880"/>
      <c r="AE159" s="880"/>
      <c r="AF159" s="880"/>
      <c r="AG159" s="880"/>
      <c r="AH159" s="880"/>
      <c r="AI159" s="880"/>
      <c r="AJ159" s="880"/>
      <c r="AK159" s="880"/>
      <c r="AL159" s="880"/>
      <c r="AM159" s="880"/>
      <c r="AN159" s="880"/>
      <c r="AO159" s="880"/>
      <c r="AP159" s="880"/>
      <c r="AQ159" s="880"/>
      <c r="AR159" s="880"/>
      <c r="AS159" s="880"/>
      <c r="AT159" s="880"/>
      <c r="AU159" s="880"/>
      <c r="AV159" s="880"/>
      <c r="AW159" s="880"/>
      <c r="AX159" s="880"/>
      <c r="AY159" s="880"/>
      <c r="AZ159" s="376"/>
      <c r="BA159" s="1117"/>
      <c r="BB159" s="622" t="s">
        <v>187</v>
      </c>
      <c r="BC159" s="479">
        <v>12275.295565000006</v>
      </c>
      <c r="BD159" s="464">
        <v>12281.724809000023</v>
      </c>
      <c r="BE159" s="464">
        <v>12276.703463000069</v>
      </c>
      <c r="BF159" s="464">
        <v>12274.477175999997</v>
      </c>
      <c r="BG159" s="483">
        <v>12279.229980999966</v>
      </c>
      <c r="BH159" s="479">
        <v>3869.9896450000019</v>
      </c>
      <c r="BI159" s="464">
        <v>3880.8117610000031</v>
      </c>
      <c r="BJ159" s="464">
        <v>3880.6590280000028</v>
      </c>
      <c r="BK159" s="464">
        <v>3873.2960480000065</v>
      </c>
      <c r="BL159" s="483">
        <v>3876.828749999991</v>
      </c>
      <c r="BM159" s="479">
        <v>8402.0591880000011</v>
      </c>
      <c r="BN159" s="464">
        <v>8400.1951670000071</v>
      </c>
      <c r="BO159" s="464">
        <v>8400.0160019999985</v>
      </c>
      <c r="BP159" s="464">
        <v>8405.4532750000017</v>
      </c>
      <c r="BQ159" s="483">
        <v>8398.1221299999888</v>
      </c>
      <c r="BR159" s="479">
        <v>4852.9122499999967</v>
      </c>
      <c r="BS159" s="464">
        <v>3438.1250389999964</v>
      </c>
      <c r="BT159" s="464">
        <v>3666.7981819999959</v>
      </c>
      <c r="BU159" s="464">
        <v>4053.3770559999971</v>
      </c>
      <c r="BV159" s="464">
        <v>3151.4664800000032</v>
      </c>
      <c r="BW159" s="464">
        <v>4191.0153020000034</v>
      </c>
      <c r="BX159" s="464">
        <v>9369.7591040000007</v>
      </c>
      <c r="BY159" s="465">
        <v>3649.9621729999985</v>
      </c>
      <c r="BZ159" s="465">
        <v>5821.4305100000001</v>
      </c>
      <c r="CA159" s="465">
        <v>7610.7440909999896</v>
      </c>
      <c r="CB159" s="465">
        <v>11581.840806999995</v>
      </c>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402" customFormat="true" ht="15" customHeight="true" x14ac:dyDescent="0.2">
      <c r="B160" s="343"/>
      <c r="C160" s="132"/>
      <c r="D160" s="139"/>
      <c r="E160" s="139"/>
      <c r="F160" s="139"/>
      <c r="G160" s="138"/>
      <c r="H160" s="131"/>
      <c r="I160" s="139"/>
      <c r="J160" s="139"/>
      <c r="K160" s="139"/>
      <c r="L160" s="130"/>
      <c r="M160" s="132"/>
      <c r="N160" s="139"/>
      <c r="O160" s="139"/>
      <c r="P160" s="139"/>
      <c r="Q160" s="138"/>
      <c r="R160" s="131"/>
      <c r="S160" s="139"/>
      <c r="T160" s="139"/>
      <c r="U160" s="139"/>
      <c r="V160" s="139"/>
      <c r="W160" s="139"/>
      <c r="X160" s="139"/>
      <c r="Y160" s="139"/>
      <c r="Z160" s="139"/>
      <c r="AA160" s="139"/>
      <c r="AB160" s="130"/>
      <c r="AC160" s="880"/>
      <c r="AD160" s="880"/>
      <c r="AE160" s="880"/>
      <c r="AF160" s="880"/>
      <c r="AG160" s="880"/>
      <c r="AH160" s="880"/>
      <c r="AI160" s="880"/>
      <c r="AJ160" s="880"/>
      <c r="AK160" s="880"/>
      <c r="AL160" s="880"/>
      <c r="AM160" s="880"/>
      <c r="AN160" s="880"/>
      <c r="AO160" s="880"/>
      <c r="AP160" s="880"/>
      <c r="AQ160" s="880"/>
      <c r="AR160" s="880"/>
      <c r="AS160" s="880"/>
      <c r="AT160" s="880"/>
      <c r="AU160" s="880"/>
      <c r="AV160" s="880"/>
      <c r="AW160" s="880"/>
      <c r="AX160" s="880"/>
      <c r="AY160" s="880"/>
      <c r="AZ160" s="376"/>
      <c r="BA160" s="926"/>
      <c r="BB160" s="622"/>
      <c r="BC160" s="479"/>
      <c r="BD160" s="464"/>
      <c r="BE160" s="464"/>
      <c r="BF160" s="464"/>
      <c r="BG160" s="483"/>
      <c r="BH160" s="479"/>
      <c r="BI160" s="464"/>
      <c r="BJ160" s="464"/>
      <c r="BK160" s="464"/>
      <c r="BL160" s="483"/>
      <c r="BM160" s="479"/>
      <c r="BN160" s="464"/>
      <c r="BO160" s="464"/>
      <c r="BP160" s="464"/>
      <c r="BQ160" s="483"/>
      <c r="BR160" s="479"/>
      <c r="BS160" s="464"/>
      <c r="BT160" s="464"/>
      <c r="BU160" s="464"/>
      <c r="BV160" s="464"/>
      <c r="BW160" s="464"/>
      <c r="BX160" s="464"/>
      <c r="BY160" s="465"/>
      <c r="BZ160" s="465"/>
      <c r="CA160" s="465"/>
      <c r="CB160" s="465"/>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402" customFormat="true" ht="15" customHeight="true" x14ac:dyDescent="0.2">
      <c r="B161" s="343"/>
      <c r="C161" s="132"/>
      <c r="D161" s="139"/>
      <c r="E161" s="139"/>
      <c r="F161" s="139"/>
      <c r="G161" s="138"/>
      <c r="H161" s="131"/>
      <c r="I161" s="139"/>
      <c r="J161" s="139"/>
      <c r="K161" s="139"/>
      <c r="L161" s="130"/>
      <c r="M161" s="132"/>
      <c r="N161" s="139"/>
      <c r="O161" s="139"/>
      <c r="P161" s="139"/>
      <c r="Q161" s="138"/>
      <c r="R161" s="131"/>
      <c r="S161" s="139"/>
      <c r="T161" s="139"/>
      <c r="U161" s="139"/>
      <c r="V161" s="139"/>
      <c r="W161" s="139"/>
      <c r="X161" s="139"/>
      <c r="Y161" s="139"/>
      <c r="Z161" s="139"/>
      <c r="AA161" s="139"/>
      <c r="AB161" s="130"/>
      <c r="AC161" s="880"/>
      <c r="AD161" s="880"/>
      <c r="AE161" s="880"/>
      <c r="AF161" s="880"/>
      <c r="AG161" s="880"/>
      <c r="AH161" s="880"/>
      <c r="AI161" s="880"/>
      <c r="AJ161" s="880"/>
      <c r="AK161" s="880"/>
      <c r="AL161" s="880"/>
      <c r="AM161" s="880"/>
      <c r="AN161" s="880"/>
      <c r="AO161" s="880"/>
      <c r="AP161" s="880"/>
      <c r="AQ161" s="880"/>
      <c r="AR161" s="880"/>
      <c r="AS161" s="880"/>
      <c r="AT161" s="880"/>
      <c r="AU161" s="880"/>
      <c r="AV161" s="880"/>
      <c r="AW161" s="880"/>
      <c r="AX161" s="880"/>
      <c r="AY161" s="880"/>
      <c r="AZ161" s="376"/>
      <c r="BA161" s="926"/>
      <c r="BB161" s="622"/>
      <c r="BC161" s="479"/>
      <c r="BD161" s="464"/>
      <c r="BE161" s="464"/>
      <c r="BF161" s="464"/>
      <c r="BG161" s="483"/>
      <c r="BH161" s="479"/>
      <c r="BI161" s="464"/>
      <c r="BJ161" s="464"/>
      <c r="BK161" s="464"/>
      <c r="BL161" s="483"/>
      <c r="BM161" s="479"/>
      <c r="BN161" s="464"/>
      <c r="BO161" s="464"/>
      <c r="BP161" s="464"/>
      <c r="BQ161" s="483"/>
      <c r="BR161" s="479"/>
      <c r="BS161" s="464"/>
      <c r="BT161" s="464"/>
      <c r="BU161" s="464"/>
      <c r="BV161" s="464"/>
      <c r="BW161" s="464"/>
      <c r="BX161" s="464"/>
      <c r="BY161" s="465"/>
      <c r="BZ161" s="465"/>
      <c r="CA161" s="465"/>
      <c r="CB161" s="465"/>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402" customFormat="true" ht="15" customHeight="true" x14ac:dyDescent="0.2">
      <c r="A162" s="54"/>
      <c r="B162" s="53"/>
      <c r="C162" s="132"/>
      <c r="D162" s="139"/>
      <c r="E162" s="139"/>
      <c r="F162" s="139"/>
      <c r="G162" s="138"/>
      <c r="H162" s="131"/>
      <c r="I162" s="139"/>
      <c r="J162" s="139"/>
      <c r="K162" s="139"/>
      <c r="L162" s="130"/>
      <c r="M162" s="132"/>
      <c r="N162" s="139"/>
      <c r="O162" s="139"/>
      <c r="P162" s="139"/>
      <c r="Q162" s="138"/>
      <c r="R162" s="131"/>
      <c r="S162" s="139"/>
      <c r="T162" s="139"/>
      <c r="U162" s="139"/>
      <c r="V162" s="139"/>
      <c r="W162" s="139"/>
      <c r="X162" s="139"/>
      <c r="Y162" s="139"/>
      <c r="Z162" s="139"/>
      <c r="AA162" s="139"/>
      <c r="AB162" s="130"/>
      <c r="AC162" s="880"/>
      <c r="AD162" s="880"/>
      <c r="AE162" s="880"/>
      <c r="AF162" s="880"/>
      <c r="AG162" s="880"/>
      <c r="AH162" s="880"/>
      <c r="AI162" s="880"/>
      <c r="AJ162" s="880"/>
      <c r="AK162" s="880"/>
      <c r="AL162" s="880"/>
      <c r="AM162" s="880"/>
      <c r="AN162" s="880"/>
      <c r="AO162" s="880"/>
      <c r="AP162" s="880"/>
      <c r="AQ162" s="880"/>
      <c r="AR162" s="880"/>
      <c r="AS162" s="880"/>
      <c r="AT162" s="880"/>
      <c r="AU162" s="880"/>
      <c r="AV162" s="880"/>
      <c r="AW162" s="880"/>
      <c r="AX162" s="880"/>
      <c r="AY162" s="880"/>
      <c r="AZ162" s="376"/>
      <c r="BA162" s="926"/>
      <c r="BB162" s="622"/>
      <c r="BC162" s="479"/>
      <c r="BD162" s="464"/>
      <c r="BE162" s="464"/>
      <c r="BF162" s="464"/>
      <c r="BG162" s="483"/>
      <c r="BH162" s="479"/>
      <c r="BI162" s="464"/>
      <c r="BJ162" s="464"/>
      <c r="BK162" s="464"/>
      <c r="BL162" s="483"/>
      <c r="BM162" s="479"/>
      <c r="BN162" s="464"/>
      <c r="BO162" s="464"/>
      <c r="BP162" s="464"/>
      <c r="BQ162" s="483"/>
      <c r="BR162" s="479"/>
      <c r="BS162" s="464"/>
      <c r="BT162" s="464"/>
      <c r="BU162" s="464"/>
      <c r="BV162" s="464"/>
      <c r="BW162" s="464"/>
      <c r="BX162" s="464"/>
      <c r="BY162" s="465"/>
      <c r="BZ162" s="465"/>
      <c r="CA162" s="465"/>
      <c r="CB162" s="465"/>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402" customFormat="true" ht="15" customHeight="true" x14ac:dyDescent="0.2">
      <c r="A163" s="196"/>
      <c r="B163" s="56"/>
      <c r="C163" s="132"/>
      <c r="D163" s="139"/>
      <c r="E163" s="139"/>
      <c r="F163" s="139"/>
      <c r="G163" s="138"/>
      <c r="H163" s="131"/>
      <c r="I163" s="139"/>
      <c r="J163" s="139"/>
      <c r="K163" s="139"/>
      <c r="L163" s="130"/>
      <c r="M163" s="132"/>
      <c r="N163" s="139"/>
      <c r="O163" s="139"/>
      <c r="P163" s="139"/>
      <c r="Q163" s="138"/>
      <c r="R163" s="131"/>
      <c r="S163" s="139"/>
      <c r="T163" s="139"/>
      <c r="U163" s="139"/>
      <c r="V163" s="139"/>
      <c r="W163" s="139"/>
      <c r="X163" s="139"/>
      <c r="Y163" s="139"/>
      <c r="Z163" s="139"/>
      <c r="AA163" s="139"/>
      <c r="AB163" s="130"/>
      <c r="AC163" s="880"/>
      <c r="AD163" s="880"/>
      <c r="AE163" s="880"/>
      <c r="AF163" s="880"/>
      <c r="AG163" s="880"/>
      <c r="AH163" s="880"/>
      <c r="AI163" s="880"/>
      <c r="AJ163" s="880"/>
      <c r="AK163" s="880"/>
      <c r="AL163" s="880"/>
      <c r="AM163" s="880"/>
      <c r="AN163" s="880"/>
      <c r="AO163" s="880"/>
      <c r="AP163" s="880"/>
      <c r="AQ163" s="880"/>
      <c r="AR163" s="880"/>
      <c r="AS163" s="880"/>
      <c r="AT163" s="880"/>
      <c r="AU163" s="880"/>
      <c r="AV163" s="880"/>
      <c r="AW163" s="880"/>
      <c r="AX163" s="880"/>
      <c r="AY163" s="880"/>
      <c r="AZ163" s="376"/>
      <c r="BA163" s="926"/>
      <c r="BB163" s="622"/>
      <c r="BC163" s="479"/>
      <c r="BD163" s="464"/>
      <c r="BE163" s="464"/>
      <c r="BF163" s="464"/>
      <c r="BG163" s="483"/>
      <c r="BH163" s="479"/>
      <c r="BI163" s="464"/>
      <c r="BJ163" s="464"/>
      <c r="BK163" s="464"/>
      <c r="BL163" s="483"/>
      <c r="BM163" s="479"/>
      <c r="BN163" s="464"/>
      <c r="BO163" s="464"/>
      <c r="BP163" s="464"/>
      <c r="BQ163" s="483"/>
      <c r="BR163" s="479"/>
      <c r="BS163" s="464"/>
      <c r="BT163" s="464"/>
      <c r="BU163" s="464"/>
      <c r="BV163" s="464"/>
      <c r="BW163" s="464"/>
      <c r="BX163" s="464"/>
      <c r="BY163" s="465"/>
      <c r="BZ163" s="465"/>
      <c r="CA163" s="465"/>
      <c r="CB163" s="465"/>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343" customFormat="true" ht="15" customHeight="true" x14ac:dyDescent="0.2">
      <c r="A164" s="197"/>
      <c r="B164" s="166"/>
      <c r="C164" s="63"/>
      <c r="D164" s="187"/>
      <c r="E164" s="187"/>
      <c r="F164" s="187"/>
      <c r="G164" s="176"/>
      <c r="H164" s="62"/>
      <c r="I164" s="187"/>
      <c r="J164" s="187"/>
      <c r="K164" s="187"/>
      <c r="L164" s="182"/>
      <c r="M164" s="63"/>
      <c r="N164" s="187"/>
      <c r="O164" s="187"/>
      <c r="P164" s="187"/>
      <c r="Q164" s="176"/>
      <c r="R164" s="62"/>
      <c r="S164" s="187"/>
      <c r="T164" s="187"/>
      <c r="U164" s="187"/>
      <c r="V164" s="187"/>
      <c r="W164" s="187"/>
      <c r="X164" s="187"/>
      <c r="Y164" s="187"/>
      <c r="Z164" s="187"/>
      <c r="AA164" s="187"/>
      <c r="AB164" s="182"/>
      <c r="AC164" s="467"/>
      <c r="AD164" s="467"/>
      <c r="AE164" s="467"/>
      <c r="AF164" s="467"/>
      <c r="AG164" s="467"/>
      <c r="AH164" s="467"/>
      <c r="AI164" s="467"/>
      <c r="AJ164" s="467"/>
      <c r="AK164" s="467"/>
      <c r="AL164" s="467"/>
      <c r="AM164" s="467"/>
      <c r="AN164" s="467"/>
      <c r="AO164" s="467"/>
      <c r="AP164" s="467"/>
      <c r="AQ164" s="467"/>
      <c r="AR164" s="467"/>
      <c r="AS164" s="467"/>
      <c r="AT164" s="467"/>
      <c r="AU164" s="467"/>
      <c r="AV164" s="467"/>
      <c r="AW164" s="467"/>
      <c r="AX164" s="467"/>
      <c r="AY164" s="467"/>
      <c r="AZ164" s="919"/>
      <c r="BA164" s="926"/>
      <c r="BB164" s="622"/>
      <c r="BC164" s="479"/>
      <c r="BD164" s="464"/>
      <c r="BE164" s="464"/>
      <c r="BF164" s="464"/>
      <c r="BG164" s="483"/>
      <c r="BH164" s="479"/>
      <c r="BI164" s="464"/>
      <c r="BJ164" s="464"/>
      <c r="BK164" s="464"/>
      <c r="BL164" s="483"/>
      <c r="BM164" s="479"/>
      <c r="BN164" s="464"/>
      <c r="BO164" s="464"/>
      <c r="BP164" s="464"/>
      <c r="BQ164" s="483"/>
      <c r="BR164" s="479"/>
      <c r="BS164" s="464"/>
      <c r="BT164" s="464"/>
      <c r="BU164" s="464"/>
      <c r="BV164" s="464"/>
      <c r="BW164" s="464"/>
      <c r="BX164" s="464"/>
      <c r="BY164" s="465"/>
      <c r="BZ164" s="465"/>
      <c r="CA164" s="465"/>
      <c r="CB164" s="465"/>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343" customFormat="true" ht="15" customHeight="true" x14ac:dyDescent="0.2">
      <c r="A165" s="173"/>
      <c r="B165" s="167"/>
      <c r="C165" s="185"/>
      <c r="D165" s="184"/>
      <c r="E165" s="184"/>
      <c r="F165" s="184"/>
      <c r="G165" s="174"/>
      <c r="H165" s="177"/>
      <c r="I165" s="184"/>
      <c r="J165" s="184"/>
      <c r="K165" s="184"/>
      <c r="L165" s="180"/>
      <c r="M165" s="185"/>
      <c r="N165" s="184"/>
      <c r="O165" s="184"/>
      <c r="P165" s="184"/>
      <c r="Q165" s="174"/>
      <c r="R165" s="177"/>
      <c r="S165" s="184"/>
      <c r="T165" s="184"/>
      <c r="U165" s="184"/>
      <c r="V165" s="184"/>
      <c r="W165" s="184"/>
      <c r="X165" s="184"/>
      <c r="Y165" s="184"/>
      <c r="Z165" s="184"/>
      <c r="AA165" s="184"/>
      <c r="AB165" s="180"/>
      <c r="AC165" s="467"/>
      <c r="AD165" s="467"/>
      <c r="AE165" s="467"/>
      <c r="AF165" s="467"/>
      <c r="AG165" s="467"/>
      <c r="AH165" s="467"/>
      <c r="AI165" s="467"/>
      <c r="AJ165" s="467"/>
      <c r="AK165" s="467"/>
      <c r="AL165" s="467"/>
      <c r="AM165" s="467"/>
      <c r="AN165" s="467"/>
      <c r="AO165" s="467"/>
      <c r="AP165" s="467"/>
      <c r="AQ165" s="467"/>
      <c r="AR165" s="467"/>
      <c r="AS165" s="467"/>
      <c r="AT165" s="467"/>
      <c r="AU165" s="467"/>
      <c r="AV165" s="467"/>
      <c r="AW165" s="467"/>
      <c r="AX165" s="467"/>
      <c r="AY165" s="467"/>
      <c r="AZ165" s="919"/>
      <c r="BA165" s="926"/>
      <c r="BB165" s="622"/>
      <c r="BC165" s="479"/>
      <c r="BD165" s="464"/>
      <c r="BE165" s="464"/>
      <c r="BF165" s="464"/>
      <c r="BG165" s="483"/>
      <c r="BH165" s="479"/>
      <c r="BI165" s="464"/>
      <c r="BJ165" s="464"/>
      <c r="BK165" s="464"/>
      <c r="BL165" s="483"/>
      <c r="BM165" s="479"/>
      <c r="BN165" s="464"/>
      <c r="BO165" s="464"/>
      <c r="BP165" s="464"/>
      <c r="BQ165" s="483"/>
      <c r="BR165" s="479"/>
      <c r="BS165" s="464"/>
      <c r="BT165" s="464"/>
      <c r="BU165" s="464"/>
      <c r="BV165" s="464"/>
      <c r="BW165" s="464"/>
      <c r="BX165" s="464"/>
      <c r="BY165" s="465"/>
      <c r="BZ165" s="465"/>
      <c r="CA165" s="465"/>
      <c r="CB165" s="465"/>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343" customFormat="true" ht="15" customHeight="true" x14ac:dyDescent="0.2">
      <c r="A166" s="173"/>
      <c r="B166" s="167"/>
      <c r="C166" s="185"/>
      <c r="D166" s="184"/>
      <c r="E166" s="184"/>
      <c r="F166" s="184"/>
      <c r="G166" s="174"/>
      <c r="H166" s="177"/>
      <c r="I166" s="184"/>
      <c r="J166" s="184"/>
      <c r="K166" s="184"/>
      <c r="L166" s="180"/>
      <c r="M166" s="185"/>
      <c r="N166" s="184"/>
      <c r="O166" s="184"/>
      <c r="P166" s="184"/>
      <c r="Q166" s="174"/>
      <c r="R166" s="177"/>
      <c r="S166" s="184"/>
      <c r="T166" s="184"/>
      <c r="U166" s="184"/>
      <c r="V166" s="184"/>
      <c r="W166" s="184"/>
      <c r="X166" s="184"/>
      <c r="Y166" s="184"/>
      <c r="Z166" s="184"/>
      <c r="AA166" s="184"/>
      <c r="AB166" s="180"/>
      <c r="AC166" s="467"/>
      <c r="AD166" s="467"/>
      <c r="AE166" s="467"/>
      <c r="AF166" s="467"/>
      <c r="AG166" s="467"/>
      <c r="AH166" s="467"/>
      <c r="AI166" s="467"/>
      <c r="AJ166" s="467"/>
      <c r="AK166" s="467"/>
      <c r="AL166" s="467"/>
      <c r="AM166" s="467"/>
      <c r="AN166" s="467"/>
      <c r="AO166" s="467"/>
      <c r="AP166" s="467"/>
      <c r="AQ166" s="467"/>
      <c r="AR166" s="467"/>
      <c r="AS166" s="467"/>
      <c r="AT166" s="467"/>
      <c r="AU166" s="467"/>
      <c r="AV166" s="467"/>
      <c r="AW166" s="467"/>
      <c r="AX166" s="467"/>
      <c r="AY166" s="467"/>
      <c r="AZ166" s="919"/>
      <c r="BA166" s="926"/>
      <c r="BB166" s="622"/>
      <c r="BC166" s="479"/>
      <c r="BD166" s="464"/>
      <c r="BE166" s="464"/>
      <c r="BF166" s="464"/>
      <c r="BG166" s="483"/>
      <c r="BH166" s="479"/>
      <c r="BI166" s="464"/>
      <c r="BJ166" s="464"/>
      <c r="BK166" s="464"/>
      <c r="BL166" s="483"/>
      <c r="BM166" s="479"/>
      <c r="BN166" s="464"/>
      <c r="BO166" s="464"/>
      <c r="BP166" s="464"/>
      <c r="BQ166" s="483"/>
      <c r="BR166" s="479"/>
      <c r="BS166" s="464"/>
      <c r="BT166" s="464"/>
      <c r="BU166" s="464"/>
      <c r="BV166" s="464"/>
      <c r="BW166" s="464"/>
      <c r="BX166" s="464"/>
      <c r="BY166" s="465"/>
      <c r="BZ166" s="465"/>
      <c r="CA166" s="465"/>
      <c r="CB166" s="465"/>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343" customFormat="true" ht="15" customHeight="true" x14ac:dyDescent="0.2">
      <c r="A167" s="173"/>
      <c r="B167" s="167"/>
      <c r="C167" s="137"/>
      <c r="D167" s="136"/>
      <c r="E167" s="136"/>
      <c r="F167" s="136"/>
      <c r="G167" s="135"/>
      <c r="H167" s="134"/>
      <c r="I167" s="136"/>
      <c r="J167" s="136"/>
      <c r="K167" s="136"/>
      <c r="L167" s="133"/>
      <c r="M167" s="137"/>
      <c r="N167" s="136"/>
      <c r="O167" s="136"/>
      <c r="P167" s="136"/>
      <c r="Q167" s="135"/>
      <c r="R167" s="134"/>
      <c r="S167" s="136"/>
      <c r="T167" s="136"/>
      <c r="U167" s="136"/>
      <c r="V167" s="136"/>
      <c r="W167" s="136"/>
      <c r="X167" s="136"/>
      <c r="Y167" s="136"/>
      <c r="Z167" s="136"/>
      <c r="AA167" s="136"/>
      <c r="AB167" s="133"/>
      <c r="AC167" s="467"/>
      <c r="AD167" s="467"/>
      <c r="AE167" s="467"/>
      <c r="AF167" s="467"/>
      <c r="AG167" s="467"/>
      <c r="AH167" s="467"/>
      <c r="AI167" s="467"/>
      <c r="AJ167" s="467"/>
      <c r="AK167" s="467"/>
      <c r="AL167" s="467"/>
      <c r="AM167" s="467"/>
      <c r="AN167" s="467"/>
      <c r="AO167" s="467"/>
      <c r="AP167" s="467"/>
      <c r="AQ167" s="467"/>
      <c r="AR167" s="467"/>
      <c r="AS167" s="467"/>
      <c r="AT167" s="467"/>
      <c r="AU167" s="467"/>
      <c r="AV167" s="467"/>
      <c r="AW167" s="467"/>
      <c r="AX167" s="467"/>
      <c r="AY167" s="467"/>
      <c r="AZ167" s="919"/>
      <c r="BA167" s="926"/>
      <c r="BB167" s="622"/>
      <c r="BC167" s="479"/>
      <c r="BD167" s="464"/>
      <c r="BE167" s="464"/>
      <c r="BF167" s="464"/>
      <c r="BG167" s="483"/>
      <c r="BH167" s="479"/>
      <c r="BI167" s="464"/>
      <c r="BJ167" s="464"/>
      <c r="BK167" s="464"/>
      <c r="BL167" s="483"/>
      <c r="BM167" s="479"/>
      <c r="BN167" s="464"/>
      <c r="BO167" s="464"/>
      <c r="BP167" s="464"/>
      <c r="BQ167" s="483"/>
      <c r="BR167" s="479"/>
      <c r="BS167" s="464"/>
      <c r="BT167" s="464"/>
      <c r="BU167" s="464"/>
      <c r="BV167" s="464"/>
      <c r="BW167" s="464"/>
      <c r="BX167" s="464"/>
      <c r="BY167" s="465"/>
      <c r="BZ167" s="465"/>
      <c r="CA167" s="465"/>
      <c r="CB167" s="465"/>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343" customFormat="true" ht="15" customHeight="true" x14ac:dyDescent="0.2">
      <c r="A168" s="173"/>
      <c r="B168" s="167"/>
      <c r="C168" s="137"/>
      <c r="D168" s="136"/>
      <c r="E168" s="136"/>
      <c r="F168" s="136"/>
      <c r="G168" s="135"/>
      <c r="H168" s="134"/>
      <c r="I168" s="136"/>
      <c r="J168" s="136"/>
      <c r="K168" s="136"/>
      <c r="L168" s="133"/>
      <c r="M168" s="137"/>
      <c r="N168" s="136"/>
      <c r="O168" s="136"/>
      <c r="P168" s="136"/>
      <c r="Q168" s="135"/>
      <c r="R168" s="134"/>
      <c r="S168" s="136"/>
      <c r="T168" s="136"/>
      <c r="U168" s="136"/>
      <c r="V168" s="136"/>
      <c r="W168" s="136"/>
      <c r="X168" s="136"/>
      <c r="Y168" s="136"/>
      <c r="Z168" s="136"/>
      <c r="AA168" s="136"/>
      <c r="AB168" s="133"/>
      <c r="AC168" s="467"/>
      <c r="AD168" s="467"/>
      <c r="AE168" s="467"/>
      <c r="AF168" s="467"/>
      <c r="AG168" s="467"/>
      <c r="AH168" s="467"/>
      <c r="AI168" s="467"/>
      <c r="AJ168" s="467"/>
      <c r="AK168" s="467"/>
      <c r="AL168" s="467"/>
      <c r="AM168" s="467"/>
      <c r="AN168" s="467"/>
      <c r="AO168" s="467"/>
      <c r="AP168" s="467"/>
      <c r="AQ168" s="467"/>
      <c r="AR168" s="467"/>
      <c r="AS168" s="467"/>
      <c r="AT168" s="467"/>
      <c r="AU168" s="467"/>
      <c r="AV168" s="467"/>
      <c r="AW168" s="467"/>
      <c r="AX168" s="467"/>
      <c r="AY168" s="467"/>
      <c r="AZ168" s="919"/>
      <c r="BA168" s="926"/>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343" customFormat="true" ht="15" customHeight="true" x14ac:dyDescent="0.2">
      <c r="A169" s="173"/>
      <c r="B169" s="167"/>
      <c r="C169" s="137"/>
      <c r="D169" s="136"/>
      <c r="E169" s="136"/>
      <c r="F169" s="136"/>
      <c r="G169" s="135"/>
      <c r="H169" s="134"/>
      <c r="I169" s="136"/>
      <c r="J169" s="136"/>
      <c r="K169" s="136"/>
      <c r="L169" s="133"/>
      <c r="M169" s="137"/>
      <c r="N169" s="136"/>
      <c r="O169" s="136"/>
      <c r="P169" s="136"/>
      <c r="Q169" s="135"/>
      <c r="R169" s="134"/>
      <c r="S169" s="136"/>
      <c r="T169" s="136"/>
      <c r="U169" s="136"/>
      <c r="V169" s="136"/>
      <c r="W169" s="136"/>
      <c r="X169" s="136"/>
      <c r="Y169" s="136"/>
      <c r="Z169" s="136"/>
      <c r="AA169" s="136"/>
      <c r="AB169" s="133"/>
      <c r="AC169" s="467"/>
      <c r="AD169" s="467"/>
      <c r="AE169" s="467"/>
      <c r="AF169" s="467"/>
      <c r="AG169" s="467"/>
      <c r="AH169" s="467"/>
      <c r="AI169" s="467"/>
      <c r="AJ169" s="467"/>
      <c r="AK169" s="467"/>
      <c r="AL169" s="467"/>
      <c r="AM169" s="467"/>
      <c r="AN169" s="467"/>
      <c r="AO169" s="467"/>
      <c r="AP169" s="467"/>
      <c r="AQ169" s="467"/>
      <c r="AR169" s="467"/>
      <c r="AS169" s="467"/>
      <c r="AT169" s="467"/>
      <c r="AU169" s="467"/>
      <c r="AV169" s="467"/>
      <c r="AW169" s="467"/>
      <c r="AX169" s="467"/>
      <c r="AY169" s="467"/>
      <c r="AZ169" s="919"/>
      <c r="BA169" s="926"/>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343" customFormat="true" ht="15" customHeight="true" x14ac:dyDescent="0.2">
      <c r="A170" s="173"/>
      <c r="B170" s="167"/>
      <c r="C170" s="137"/>
      <c r="D170" s="136"/>
      <c r="E170" s="136"/>
      <c r="F170" s="136"/>
      <c r="G170" s="135"/>
      <c r="H170" s="134"/>
      <c r="I170" s="136"/>
      <c r="J170" s="136"/>
      <c r="K170" s="136"/>
      <c r="L170" s="133"/>
      <c r="M170" s="137"/>
      <c r="N170" s="136"/>
      <c r="O170" s="136"/>
      <c r="P170" s="136"/>
      <c r="Q170" s="135"/>
      <c r="R170" s="134"/>
      <c r="S170" s="136"/>
      <c r="T170" s="136"/>
      <c r="U170" s="136"/>
      <c r="V170" s="136"/>
      <c r="W170" s="136"/>
      <c r="X170" s="136"/>
      <c r="Y170" s="136"/>
      <c r="Z170" s="136"/>
      <c r="AA170" s="136"/>
      <c r="AB170" s="133"/>
      <c r="AC170" s="467"/>
      <c r="AD170" s="467"/>
      <c r="AE170" s="467"/>
      <c r="AF170" s="467"/>
      <c r="AG170" s="467"/>
      <c r="AH170" s="467"/>
      <c r="AI170" s="467"/>
      <c r="AJ170" s="467"/>
      <c r="AK170" s="467"/>
      <c r="AL170" s="467"/>
      <c r="AM170" s="467"/>
      <c r="AN170" s="467"/>
      <c r="AO170" s="467"/>
      <c r="AP170" s="467"/>
      <c r="AQ170" s="467"/>
      <c r="AR170" s="467"/>
      <c r="AS170" s="467"/>
      <c r="AT170" s="467"/>
      <c r="AU170" s="467"/>
      <c r="AV170" s="467"/>
      <c r="AW170" s="467"/>
      <c r="AX170" s="467"/>
      <c r="AY170" s="467"/>
      <c r="AZ170" s="919"/>
      <c r="BA170" s="926"/>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343" customFormat="true" ht="15" customHeight="true" x14ac:dyDescent="0.2">
      <c r="A171" s="173"/>
      <c r="B171" s="167"/>
      <c r="C171" s="137"/>
      <c r="D171" s="136"/>
      <c r="E171" s="136"/>
      <c r="F171" s="136"/>
      <c r="G171" s="135"/>
      <c r="H171" s="134"/>
      <c r="I171" s="136"/>
      <c r="J171" s="136"/>
      <c r="K171" s="136"/>
      <c r="L171" s="133"/>
      <c r="M171" s="137"/>
      <c r="N171" s="136"/>
      <c r="O171" s="136"/>
      <c r="P171" s="136"/>
      <c r="Q171" s="135"/>
      <c r="R171" s="134"/>
      <c r="S171" s="136"/>
      <c r="T171" s="136"/>
      <c r="U171" s="136"/>
      <c r="V171" s="136"/>
      <c r="W171" s="136"/>
      <c r="X171" s="136"/>
      <c r="Y171" s="136"/>
      <c r="Z171" s="136"/>
      <c r="AA171" s="136"/>
      <c r="AB171" s="133"/>
      <c r="AC171" s="467"/>
      <c r="AD171" s="467"/>
      <c r="AE171" s="467"/>
      <c r="AF171" s="467"/>
      <c r="AG171" s="467"/>
      <c r="AH171" s="467"/>
      <c r="AI171" s="467"/>
      <c r="AJ171" s="467"/>
      <c r="AK171" s="467"/>
      <c r="AL171" s="467"/>
      <c r="AM171" s="467"/>
      <c r="AN171" s="467"/>
      <c r="AO171" s="467"/>
      <c r="AP171" s="467"/>
      <c r="AQ171" s="467"/>
      <c r="AR171" s="467"/>
      <c r="AS171" s="467"/>
      <c r="AT171" s="467"/>
      <c r="AU171" s="467"/>
      <c r="AV171" s="467"/>
      <c r="AW171" s="467"/>
      <c r="AX171" s="467"/>
      <c r="AY171" s="467"/>
      <c r="AZ171" s="919"/>
      <c r="BA171" s="926"/>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343" customFormat="true" ht="15" customHeight="true" x14ac:dyDescent="0.2">
      <c r="A172" s="173"/>
      <c r="B172" s="167"/>
      <c r="C172" s="137"/>
      <c r="D172" s="136"/>
      <c r="E172" s="136"/>
      <c r="F172" s="136"/>
      <c r="G172" s="135"/>
      <c r="H172" s="134"/>
      <c r="I172" s="136"/>
      <c r="J172" s="136"/>
      <c r="K172" s="136"/>
      <c r="L172" s="133"/>
      <c r="M172" s="137"/>
      <c r="N172" s="136"/>
      <c r="O172" s="136"/>
      <c r="P172" s="136"/>
      <c r="Q172" s="135"/>
      <c r="R172" s="134"/>
      <c r="S172" s="136"/>
      <c r="T172" s="136"/>
      <c r="U172" s="136"/>
      <c r="V172" s="136"/>
      <c r="W172" s="136"/>
      <c r="X172" s="136"/>
      <c r="Y172" s="136"/>
      <c r="Z172" s="136"/>
      <c r="AA172" s="136"/>
      <c r="AB172" s="133"/>
      <c r="AC172" s="467"/>
      <c r="AD172" s="467"/>
      <c r="AE172" s="467"/>
      <c r="AF172" s="467"/>
      <c r="AG172" s="467"/>
      <c r="AH172" s="467"/>
      <c r="AI172" s="467"/>
      <c r="AJ172" s="467"/>
      <c r="AK172" s="467"/>
      <c r="AL172" s="467"/>
      <c r="AM172" s="467"/>
      <c r="AN172" s="467"/>
      <c r="AO172" s="467"/>
      <c r="AP172" s="467"/>
      <c r="AQ172" s="467"/>
      <c r="AR172" s="467"/>
      <c r="AS172" s="467"/>
      <c r="AT172" s="467"/>
      <c r="AU172" s="467"/>
      <c r="AV172" s="467"/>
      <c r="AW172" s="467"/>
      <c r="AX172" s="467"/>
      <c r="AY172" s="467"/>
      <c r="AZ172" s="919"/>
      <c r="BA172" s="926"/>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343" customFormat="true" ht="15" customHeight="true" x14ac:dyDescent="0.2">
      <c r="A173" s="173"/>
      <c r="B173" s="167"/>
      <c r="C173" s="137"/>
      <c r="D173" s="136"/>
      <c r="E173" s="136"/>
      <c r="F173" s="136"/>
      <c r="G173" s="135"/>
      <c r="H173" s="134"/>
      <c r="I173" s="136"/>
      <c r="J173" s="136"/>
      <c r="K173" s="136"/>
      <c r="L173" s="133"/>
      <c r="M173" s="137"/>
      <c r="N173" s="136"/>
      <c r="O173" s="136"/>
      <c r="P173" s="136"/>
      <c r="Q173" s="135"/>
      <c r="R173" s="134"/>
      <c r="S173" s="136"/>
      <c r="T173" s="136"/>
      <c r="U173" s="136"/>
      <c r="V173" s="136"/>
      <c r="W173" s="136"/>
      <c r="X173" s="136"/>
      <c r="Y173" s="136"/>
      <c r="Z173" s="136"/>
      <c r="AA173" s="136"/>
      <c r="AB173" s="133"/>
      <c r="AC173" s="467"/>
      <c r="AD173" s="467"/>
      <c r="AE173" s="467"/>
      <c r="AF173" s="467"/>
      <c r="AG173" s="467"/>
      <c r="AH173" s="467"/>
      <c r="AI173" s="467"/>
      <c r="AJ173" s="467"/>
      <c r="AK173" s="467"/>
      <c r="AL173" s="467"/>
      <c r="AM173" s="467"/>
      <c r="AN173" s="467"/>
      <c r="AO173" s="467"/>
      <c r="AP173" s="467"/>
      <c r="AQ173" s="467"/>
      <c r="AR173" s="467"/>
      <c r="AS173" s="467"/>
      <c r="AT173" s="467"/>
      <c r="AU173" s="467"/>
      <c r="AV173" s="467"/>
      <c r="AW173" s="467"/>
      <c r="AX173" s="467"/>
      <c r="AY173" s="467"/>
      <c r="AZ173" s="919"/>
      <c r="BA173" s="926"/>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343" customFormat="true" ht="15" customHeight="true" x14ac:dyDescent="0.2">
      <c r="A174" s="173"/>
      <c r="B174" s="167"/>
      <c r="C174" s="137"/>
      <c r="D174" s="136"/>
      <c r="E174" s="136"/>
      <c r="F174" s="136"/>
      <c r="G174" s="135"/>
      <c r="H174" s="134"/>
      <c r="I174" s="136"/>
      <c r="J174" s="136"/>
      <c r="K174" s="136"/>
      <c r="L174" s="133"/>
      <c r="M174" s="137"/>
      <c r="N174" s="136"/>
      <c r="O174" s="136"/>
      <c r="P174" s="136"/>
      <c r="Q174" s="135"/>
      <c r="R174" s="134"/>
      <c r="S174" s="136"/>
      <c r="T174" s="136"/>
      <c r="U174" s="136"/>
      <c r="V174" s="136"/>
      <c r="W174" s="136"/>
      <c r="X174" s="136"/>
      <c r="Y174" s="136"/>
      <c r="Z174" s="136"/>
      <c r="AA174" s="136"/>
      <c r="AB174" s="133"/>
      <c r="AC174" s="467"/>
      <c r="AD174" s="467"/>
      <c r="AE174" s="467"/>
      <c r="AF174" s="467"/>
      <c r="AG174" s="467"/>
      <c r="AH174" s="467"/>
      <c r="AI174" s="467"/>
      <c r="AJ174" s="467"/>
      <c r="AK174" s="467"/>
      <c r="AL174" s="467"/>
      <c r="AM174" s="467"/>
      <c r="AN174" s="467"/>
      <c r="AO174" s="467"/>
      <c r="AP174" s="467"/>
      <c r="AQ174" s="467"/>
      <c r="AR174" s="467"/>
      <c r="AS174" s="467"/>
      <c r="AT174" s="467"/>
      <c r="AU174" s="467"/>
      <c r="AV174" s="467"/>
      <c r="AW174" s="467"/>
      <c r="AX174" s="467"/>
      <c r="AY174" s="467"/>
      <c r="AZ174" s="919"/>
      <c r="BA174" s="926"/>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343" customFormat="true" ht="15" customHeight="true" x14ac:dyDescent="0.2">
      <c r="A175" s="173"/>
      <c r="B175" s="167"/>
      <c r="C175" s="137"/>
      <c r="D175" s="136"/>
      <c r="E175" s="136"/>
      <c r="F175" s="136"/>
      <c r="G175" s="135"/>
      <c r="H175" s="134"/>
      <c r="I175" s="136"/>
      <c r="J175" s="136"/>
      <c r="K175" s="136"/>
      <c r="L175" s="133"/>
      <c r="M175" s="137"/>
      <c r="N175" s="136"/>
      <c r="O175" s="136"/>
      <c r="P175" s="136"/>
      <c r="Q175" s="135"/>
      <c r="R175" s="134"/>
      <c r="S175" s="136"/>
      <c r="T175" s="136"/>
      <c r="U175" s="136"/>
      <c r="V175" s="136"/>
      <c r="W175" s="136"/>
      <c r="X175" s="136"/>
      <c r="Y175" s="136"/>
      <c r="Z175" s="136"/>
      <c r="AA175" s="136"/>
      <c r="AB175" s="133"/>
      <c r="AC175" s="467"/>
      <c r="AD175" s="467"/>
      <c r="AE175" s="467"/>
      <c r="AF175" s="467"/>
      <c r="AG175" s="467"/>
      <c r="AH175" s="467"/>
      <c r="AI175" s="467"/>
      <c r="AJ175" s="467"/>
      <c r="AK175" s="467"/>
      <c r="AL175" s="467"/>
      <c r="AM175" s="467"/>
      <c r="AN175" s="467"/>
      <c r="AO175" s="467"/>
      <c r="AP175" s="467"/>
      <c r="AQ175" s="467"/>
      <c r="AR175" s="467"/>
      <c r="AS175" s="467"/>
      <c r="AT175" s="467"/>
      <c r="AU175" s="467"/>
      <c r="AV175" s="467"/>
      <c r="AW175" s="467"/>
      <c r="AX175" s="467"/>
      <c r="AY175" s="467"/>
      <c r="AZ175" s="919"/>
      <c r="BA175" s="926"/>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343" customFormat="true" ht="15" customHeight="true" x14ac:dyDescent="0.2">
      <c r="A176" s="173"/>
      <c r="B176" s="167"/>
      <c r="C176" s="137"/>
      <c r="D176" s="136"/>
      <c r="E176" s="136"/>
      <c r="F176" s="136"/>
      <c r="G176" s="135"/>
      <c r="H176" s="134"/>
      <c r="I176" s="136"/>
      <c r="J176" s="136"/>
      <c r="K176" s="136"/>
      <c r="L176" s="133"/>
      <c r="M176" s="137"/>
      <c r="N176" s="136"/>
      <c r="O176" s="136"/>
      <c r="P176" s="136"/>
      <c r="Q176" s="135"/>
      <c r="R176" s="134"/>
      <c r="S176" s="136"/>
      <c r="T176" s="136"/>
      <c r="U176" s="136"/>
      <c r="V176" s="136"/>
      <c r="W176" s="136"/>
      <c r="X176" s="136"/>
      <c r="Y176" s="136"/>
      <c r="Z176" s="136"/>
      <c r="AA176" s="136"/>
      <c r="AB176" s="133"/>
      <c r="AC176" s="467"/>
      <c r="AD176" s="467"/>
      <c r="AE176" s="467"/>
      <c r="AF176" s="467"/>
      <c r="AG176" s="467"/>
      <c r="AH176" s="467"/>
      <c r="AI176" s="467"/>
      <c r="AJ176" s="467"/>
      <c r="AK176" s="467"/>
      <c r="AL176" s="467"/>
      <c r="AM176" s="467"/>
      <c r="AN176" s="467"/>
      <c r="AO176" s="467"/>
      <c r="AP176" s="467"/>
      <c r="AQ176" s="467"/>
      <c r="AR176" s="467"/>
      <c r="AS176" s="467"/>
      <c r="AT176" s="467"/>
      <c r="AU176" s="467"/>
      <c r="AV176" s="467"/>
      <c r="AW176" s="467"/>
      <c r="AX176" s="467"/>
      <c r="AY176" s="467"/>
      <c r="AZ176" s="919"/>
      <c r="BA176" s="926"/>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343" customFormat="true" ht="15" customHeight="true" x14ac:dyDescent="0.2">
      <c r="A177" s="173"/>
      <c r="B177" s="167"/>
      <c r="C177" s="137"/>
      <c r="D177" s="136"/>
      <c r="E177" s="136"/>
      <c r="F177" s="136"/>
      <c r="G177" s="135"/>
      <c r="H177" s="134"/>
      <c r="I177" s="136"/>
      <c r="J177" s="136"/>
      <c r="K177" s="136"/>
      <c r="L177" s="133"/>
      <c r="M177" s="137"/>
      <c r="N177" s="136"/>
      <c r="O177" s="136"/>
      <c r="P177" s="136"/>
      <c r="Q177" s="135"/>
      <c r="R177" s="134"/>
      <c r="S177" s="136"/>
      <c r="T177" s="136"/>
      <c r="U177" s="136"/>
      <c r="V177" s="136"/>
      <c r="W177" s="136"/>
      <c r="X177" s="136"/>
      <c r="Y177" s="136"/>
      <c r="Z177" s="136"/>
      <c r="AA177" s="136"/>
      <c r="AB177" s="133"/>
      <c r="AC177" s="467"/>
      <c r="AD177" s="467"/>
      <c r="AE177" s="467"/>
      <c r="AF177" s="467"/>
      <c r="AG177" s="467"/>
      <c r="AH177" s="467"/>
      <c r="AI177" s="467"/>
      <c r="AJ177" s="467"/>
      <c r="AK177" s="467"/>
      <c r="AL177" s="467"/>
      <c r="AM177" s="467"/>
      <c r="AN177" s="467"/>
      <c r="AO177" s="467"/>
      <c r="AP177" s="467"/>
      <c r="AQ177" s="467"/>
      <c r="AR177" s="467"/>
      <c r="AS177" s="467"/>
      <c r="AT177" s="467"/>
      <c r="AU177" s="467"/>
      <c r="AV177" s="467"/>
      <c r="AW177" s="467"/>
      <c r="AX177" s="467"/>
      <c r="AY177" s="467"/>
      <c r="AZ177" s="919"/>
      <c r="BA177" s="926"/>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343" customFormat="true" ht="15" customHeight="true" x14ac:dyDescent="0.2">
      <c r="A178" s="173"/>
      <c r="B178" s="167"/>
      <c r="C178" s="137"/>
      <c r="D178" s="136"/>
      <c r="E178" s="136"/>
      <c r="F178" s="136"/>
      <c r="G178" s="135"/>
      <c r="H178" s="134"/>
      <c r="I178" s="136"/>
      <c r="J178" s="136"/>
      <c r="K178" s="136"/>
      <c r="L178" s="133"/>
      <c r="M178" s="137"/>
      <c r="N178" s="136"/>
      <c r="O178" s="136"/>
      <c r="P178" s="136"/>
      <c r="Q178" s="135"/>
      <c r="R178" s="134"/>
      <c r="S178" s="136"/>
      <c r="T178" s="136"/>
      <c r="U178" s="136"/>
      <c r="V178" s="136"/>
      <c r="W178" s="136"/>
      <c r="X178" s="136"/>
      <c r="Y178" s="136"/>
      <c r="Z178" s="136"/>
      <c r="AA178" s="136"/>
      <c r="AB178" s="133"/>
      <c r="AC178" s="467"/>
      <c r="AD178" s="467"/>
      <c r="AE178" s="467"/>
      <c r="AF178" s="467"/>
      <c r="AG178" s="467"/>
      <c r="AH178" s="467"/>
      <c r="AI178" s="467"/>
      <c r="AJ178" s="467"/>
      <c r="AK178" s="467"/>
      <c r="AL178" s="467"/>
      <c r="AM178" s="467"/>
      <c r="AN178" s="467"/>
      <c r="AO178" s="467"/>
      <c r="AP178" s="467"/>
      <c r="AQ178" s="467"/>
      <c r="AR178" s="467"/>
      <c r="AS178" s="467"/>
      <c r="AT178" s="467"/>
      <c r="AU178" s="467"/>
      <c r="AV178" s="467"/>
      <c r="AW178" s="467"/>
      <c r="AX178" s="467"/>
      <c r="AY178" s="467"/>
      <c r="AZ178" s="919"/>
      <c r="BA178" s="926"/>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343" customFormat="true" ht="15" customHeight="true" x14ac:dyDescent="0.2">
      <c r="A179" s="173"/>
      <c r="B179" s="167"/>
      <c r="C179" s="137"/>
      <c r="D179" s="136"/>
      <c r="E179" s="136"/>
      <c r="F179" s="136"/>
      <c r="G179" s="135"/>
      <c r="H179" s="134"/>
      <c r="I179" s="136"/>
      <c r="J179" s="136"/>
      <c r="K179" s="136"/>
      <c r="L179" s="133"/>
      <c r="M179" s="137"/>
      <c r="N179" s="136"/>
      <c r="O179" s="136"/>
      <c r="P179" s="136"/>
      <c r="Q179" s="135"/>
      <c r="R179" s="134"/>
      <c r="S179" s="136"/>
      <c r="T179" s="136"/>
      <c r="U179" s="136"/>
      <c r="V179" s="136"/>
      <c r="W179" s="136"/>
      <c r="X179" s="136"/>
      <c r="Y179" s="136"/>
      <c r="Z179" s="136"/>
      <c r="AA179" s="136"/>
      <c r="AB179" s="133"/>
      <c r="AC179" s="467"/>
      <c r="AD179" s="467"/>
      <c r="AE179" s="467"/>
      <c r="AF179" s="467"/>
      <c r="AG179" s="467"/>
      <c r="AH179" s="467"/>
      <c r="AI179" s="467"/>
      <c r="AJ179" s="467"/>
      <c r="AK179" s="467"/>
      <c r="AL179" s="467"/>
      <c r="AM179" s="467"/>
      <c r="AN179" s="467"/>
      <c r="AO179" s="467"/>
      <c r="AP179" s="467"/>
      <c r="AQ179" s="467"/>
      <c r="AR179" s="467"/>
      <c r="AS179" s="467"/>
      <c r="AT179" s="467"/>
      <c r="AU179" s="467"/>
      <c r="AV179" s="467"/>
      <c r="AW179" s="467"/>
      <c r="AX179" s="467"/>
      <c r="AY179" s="467"/>
      <c r="AZ179" s="919"/>
      <c r="BA179" s="926"/>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531" customFormat="true" ht="15" customHeight="true" x14ac:dyDescent="0.2">
      <c r="A180" s="173"/>
      <c r="B180" s="167"/>
      <c r="C180" s="112"/>
      <c r="D180" s="111"/>
      <c r="E180" s="111"/>
      <c r="F180" s="111"/>
      <c r="G180" s="110"/>
      <c r="H180" s="109"/>
      <c r="I180" s="111"/>
      <c r="J180" s="111"/>
      <c r="K180" s="111"/>
      <c r="L180" s="108"/>
      <c r="M180" s="112"/>
      <c r="N180" s="111"/>
      <c r="O180" s="111"/>
      <c r="P180" s="111"/>
      <c r="Q180" s="110"/>
      <c r="R180" s="109"/>
      <c r="S180" s="111"/>
      <c r="T180" s="111"/>
      <c r="U180" s="111"/>
      <c r="V180" s="111"/>
      <c r="W180" s="111"/>
      <c r="X180" s="111"/>
      <c r="Y180" s="111"/>
      <c r="Z180" s="111"/>
      <c r="AA180" s="111"/>
      <c r="AB180" s="108"/>
      <c r="AC180" s="880"/>
      <c r="AD180" s="880"/>
      <c r="AE180" s="880"/>
      <c r="AF180" s="880"/>
      <c r="AG180" s="880"/>
      <c r="AH180" s="880"/>
      <c r="AI180" s="880"/>
      <c r="AJ180" s="880"/>
      <c r="AK180" s="880"/>
      <c r="AL180" s="880"/>
      <c r="AM180" s="880"/>
      <c r="AN180" s="880"/>
      <c r="AO180" s="880"/>
      <c r="AP180" s="880"/>
      <c r="AQ180" s="880"/>
      <c r="AR180" s="880"/>
      <c r="AS180" s="880"/>
      <c r="AT180" s="880"/>
      <c r="AU180" s="880"/>
      <c r="AV180" s="880"/>
      <c r="AW180" s="880"/>
      <c r="AX180" s="880"/>
      <c r="AY180" s="880"/>
      <c r="AZ180" s="376"/>
      <c r="BA180" s="926"/>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531" customFormat="true" ht="15" customHeight="true" x14ac:dyDescent="0.2">
      <c r="A181" s="173"/>
      <c r="B181" s="167"/>
      <c r="C181" s="112"/>
      <c r="D181" s="111"/>
      <c r="E181" s="111"/>
      <c r="F181" s="111"/>
      <c r="G181" s="110"/>
      <c r="H181" s="109"/>
      <c r="I181" s="111"/>
      <c r="J181" s="111"/>
      <c r="K181" s="111"/>
      <c r="L181" s="108"/>
      <c r="M181" s="112"/>
      <c r="N181" s="111"/>
      <c r="O181" s="111"/>
      <c r="P181" s="111"/>
      <c r="Q181" s="110"/>
      <c r="R181" s="109"/>
      <c r="S181" s="111"/>
      <c r="T181" s="111"/>
      <c r="U181" s="111"/>
      <c r="V181" s="111"/>
      <c r="W181" s="111"/>
      <c r="X181" s="111"/>
      <c r="Y181" s="111"/>
      <c r="Z181" s="111"/>
      <c r="AA181" s="111"/>
      <c r="AB181" s="108"/>
      <c r="AC181" s="880"/>
      <c r="AD181" s="880"/>
      <c r="AE181" s="880"/>
      <c r="AF181" s="880"/>
      <c r="AG181" s="880"/>
      <c r="AH181" s="880"/>
      <c r="AI181" s="880"/>
      <c r="AJ181" s="880"/>
      <c r="AK181" s="880"/>
      <c r="AL181" s="880"/>
      <c r="AM181" s="880"/>
      <c r="AN181" s="880"/>
      <c r="AO181" s="880"/>
      <c r="AP181" s="880"/>
      <c r="AQ181" s="880"/>
      <c r="AR181" s="880"/>
      <c r="AS181" s="880"/>
      <c r="AT181" s="880"/>
      <c r="AU181" s="880"/>
      <c r="AV181" s="880"/>
      <c r="AW181" s="880"/>
      <c r="AX181" s="880"/>
      <c r="AY181" s="880"/>
      <c r="AZ181" s="376"/>
      <c r="BA181" s="926"/>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531" customFormat="true" ht="15" customHeight="true" x14ac:dyDescent="0.2">
      <c r="A182" s="173"/>
      <c r="B182" s="167"/>
      <c r="C182" s="112"/>
      <c r="D182" s="111"/>
      <c r="E182" s="111"/>
      <c r="F182" s="111"/>
      <c r="G182" s="110"/>
      <c r="H182" s="109"/>
      <c r="I182" s="111"/>
      <c r="J182" s="111"/>
      <c r="K182" s="111"/>
      <c r="L182" s="108"/>
      <c r="M182" s="112"/>
      <c r="N182" s="111"/>
      <c r="O182" s="111"/>
      <c r="P182" s="111"/>
      <c r="Q182" s="110"/>
      <c r="R182" s="109"/>
      <c r="S182" s="111"/>
      <c r="T182" s="111"/>
      <c r="U182" s="111"/>
      <c r="V182" s="111"/>
      <c r="W182" s="111"/>
      <c r="X182" s="111"/>
      <c r="Y182" s="111"/>
      <c r="Z182" s="111"/>
      <c r="AA182" s="111"/>
      <c r="AB182" s="108"/>
      <c r="AC182" s="880"/>
      <c r="AD182" s="880"/>
      <c r="AE182" s="880"/>
      <c r="AF182" s="880"/>
      <c r="AG182" s="880"/>
      <c r="AH182" s="880"/>
      <c r="AI182" s="880"/>
      <c r="AJ182" s="880"/>
      <c r="AK182" s="880"/>
      <c r="AL182" s="880"/>
      <c r="AM182" s="880"/>
      <c r="AN182" s="880"/>
      <c r="AO182" s="880"/>
      <c r="AP182" s="880"/>
      <c r="AQ182" s="880"/>
      <c r="AR182" s="880"/>
      <c r="AS182" s="880"/>
      <c r="AT182" s="880"/>
      <c r="AU182" s="880"/>
      <c r="AV182" s="880"/>
      <c r="AW182" s="880"/>
      <c r="AX182" s="880"/>
      <c r="AY182" s="880"/>
      <c r="AZ182" s="376"/>
      <c r="BA182" s="926"/>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531" customFormat="true" ht="15" customHeight="true" x14ac:dyDescent="0.2">
      <c r="A183" s="173"/>
      <c r="B183" s="167"/>
      <c r="C183" s="112"/>
      <c r="D183" s="111"/>
      <c r="E183" s="111"/>
      <c r="F183" s="111"/>
      <c r="G183" s="110"/>
      <c r="H183" s="109"/>
      <c r="I183" s="111"/>
      <c r="J183" s="111"/>
      <c r="K183" s="111"/>
      <c r="L183" s="108"/>
      <c r="M183" s="112"/>
      <c r="N183" s="111"/>
      <c r="O183" s="111"/>
      <c r="P183" s="111"/>
      <c r="Q183" s="110"/>
      <c r="R183" s="109"/>
      <c r="S183" s="111"/>
      <c r="T183" s="111"/>
      <c r="U183" s="111"/>
      <c r="V183" s="111"/>
      <c r="W183" s="111"/>
      <c r="X183" s="111"/>
      <c r="Y183" s="111"/>
      <c r="Z183" s="111"/>
      <c r="AA183" s="111"/>
      <c r="AB183" s="108"/>
      <c r="AC183" s="880"/>
      <c r="AD183" s="880"/>
      <c r="AE183" s="880"/>
      <c r="AF183" s="880"/>
      <c r="AG183" s="880"/>
      <c r="AH183" s="880"/>
      <c r="AI183" s="880"/>
      <c r="AJ183" s="880"/>
      <c r="AK183" s="880"/>
      <c r="AL183" s="880"/>
      <c r="AM183" s="880"/>
      <c r="AN183" s="880"/>
      <c r="AO183" s="880"/>
      <c r="AP183" s="880"/>
      <c r="AQ183" s="880"/>
      <c r="AR183" s="880"/>
      <c r="AS183" s="880"/>
      <c r="AT183" s="880"/>
      <c r="AU183" s="880"/>
      <c r="AV183" s="880"/>
      <c r="AW183" s="880"/>
      <c r="AX183" s="880"/>
      <c r="AY183" s="880"/>
      <c r="AZ183" s="376"/>
      <c r="BA183" s="926"/>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531" customFormat="true" ht="15" customHeight="true" x14ac:dyDescent="0.2">
      <c r="A184" s="173"/>
      <c r="B184" s="167"/>
      <c r="C184" s="112"/>
      <c r="D184" s="111"/>
      <c r="E184" s="111"/>
      <c r="F184" s="111"/>
      <c r="G184" s="110"/>
      <c r="H184" s="109"/>
      <c r="I184" s="111"/>
      <c r="J184" s="111"/>
      <c r="K184" s="111"/>
      <c r="L184" s="108"/>
      <c r="M184" s="112"/>
      <c r="N184" s="111"/>
      <c r="O184" s="111"/>
      <c r="P184" s="111"/>
      <c r="Q184" s="110"/>
      <c r="R184" s="109"/>
      <c r="S184" s="111"/>
      <c r="T184" s="111"/>
      <c r="U184" s="111"/>
      <c r="V184" s="111"/>
      <c r="W184" s="111"/>
      <c r="X184" s="111"/>
      <c r="Y184" s="111"/>
      <c r="Z184" s="111"/>
      <c r="AA184" s="111"/>
      <c r="AB184" s="108"/>
      <c r="AC184" s="880"/>
      <c r="AD184" s="880"/>
      <c r="AE184" s="880"/>
      <c r="AF184" s="880"/>
      <c r="AG184" s="880"/>
      <c r="AH184" s="880"/>
      <c r="AI184" s="880"/>
      <c r="AJ184" s="880"/>
      <c r="AK184" s="880"/>
      <c r="AL184" s="880"/>
      <c r="AM184" s="880"/>
      <c r="AN184" s="880"/>
      <c r="AO184" s="880"/>
      <c r="AP184" s="880"/>
      <c r="AQ184" s="880"/>
      <c r="AR184" s="880"/>
      <c r="AS184" s="880"/>
      <c r="AT184" s="880"/>
      <c r="AU184" s="880"/>
      <c r="AV184" s="880"/>
      <c r="AW184" s="880"/>
      <c r="AX184" s="880"/>
      <c r="AY184" s="880"/>
      <c r="AZ184" s="376"/>
      <c r="BA184" s="926"/>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531" customFormat="true" ht="15" customHeight="true" x14ac:dyDescent="0.2">
      <c r="A185" s="173"/>
      <c r="B185" s="167"/>
      <c r="C185" s="112"/>
      <c r="D185" s="111"/>
      <c r="E185" s="111"/>
      <c r="F185" s="111"/>
      <c r="G185" s="110"/>
      <c r="H185" s="109"/>
      <c r="I185" s="111"/>
      <c r="J185" s="111"/>
      <c r="K185" s="111"/>
      <c r="L185" s="108"/>
      <c r="M185" s="112"/>
      <c r="N185" s="111"/>
      <c r="O185" s="111"/>
      <c r="P185" s="111"/>
      <c r="Q185" s="110"/>
      <c r="R185" s="109"/>
      <c r="S185" s="111"/>
      <c r="T185" s="111"/>
      <c r="U185" s="111"/>
      <c r="V185" s="111"/>
      <c r="W185" s="111"/>
      <c r="X185" s="111"/>
      <c r="Y185" s="111"/>
      <c r="Z185" s="111"/>
      <c r="AA185" s="111"/>
      <c r="AB185" s="108"/>
      <c r="AC185" s="880"/>
      <c r="AD185" s="880"/>
      <c r="AE185" s="880"/>
      <c r="AF185" s="880"/>
      <c r="AG185" s="880"/>
      <c r="AH185" s="880"/>
      <c r="AI185" s="880"/>
      <c r="AJ185" s="880"/>
      <c r="AK185" s="880"/>
      <c r="AL185" s="880"/>
      <c r="AM185" s="880"/>
      <c r="AN185" s="880"/>
      <c r="AO185" s="880"/>
      <c r="AP185" s="880"/>
      <c r="AQ185" s="880"/>
      <c r="AR185" s="880"/>
      <c r="AS185" s="880"/>
      <c r="AT185" s="880"/>
      <c r="AU185" s="880"/>
      <c r="AV185" s="880"/>
      <c r="AW185" s="880"/>
      <c r="AX185" s="880"/>
      <c r="AY185" s="880"/>
      <c r="AZ185" s="376"/>
      <c r="BA185" s="926"/>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531" customFormat="true" ht="15" customHeight="true" x14ac:dyDescent="0.2">
      <c r="A186" s="173"/>
      <c r="B186" s="167"/>
      <c r="C186" s="112"/>
      <c r="D186" s="111"/>
      <c r="E186" s="111"/>
      <c r="F186" s="111"/>
      <c r="G186" s="110"/>
      <c r="H186" s="109"/>
      <c r="I186" s="111"/>
      <c r="J186" s="111"/>
      <c r="K186" s="111"/>
      <c r="L186" s="108"/>
      <c r="M186" s="112"/>
      <c r="N186" s="111"/>
      <c r="O186" s="111"/>
      <c r="P186" s="111"/>
      <c r="Q186" s="110"/>
      <c r="R186" s="109"/>
      <c r="S186" s="111"/>
      <c r="T186" s="111"/>
      <c r="U186" s="111"/>
      <c r="V186" s="111"/>
      <c r="W186" s="111"/>
      <c r="X186" s="111"/>
      <c r="Y186" s="111"/>
      <c r="Z186" s="111"/>
      <c r="AA186" s="111"/>
      <c r="AB186" s="108"/>
      <c r="AC186" s="880"/>
      <c r="AD186" s="880"/>
      <c r="AE186" s="880"/>
      <c r="AF186" s="880"/>
      <c r="AG186" s="880"/>
      <c r="AH186" s="880"/>
      <c r="AI186" s="880"/>
      <c r="AJ186" s="880"/>
      <c r="AK186" s="880"/>
      <c r="AL186" s="880"/>
      <c r="AM186" s="880"/>
      <c r="AN186" s="880"/>
      <c r="AO186" s="880"/>
      <c r="AP186" s="880"/>
      <c r="AQ186" s="880"/>
      <c r="AR186" s="880"/>
      <c r="AS186" s="880"/>
      <c r="AT186" s="880"/>
      <c r="AU186" s="880"/>
      <c r="AV186" s="880"/>
      <c r="AW186" s="880"/>
      <c r="AX186" s="880"/>
      <c r="AY186" s="880"/>
      <c r="AZ186" s="376"/>
      <c r="BA186" s="926"/>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531" customFormat="true" ht="15" customHeight="true" x14ac:dyDescent="0.2">
      <c r="A187" s="173"/>
      <c r="B187" s="167"/>
      <c r="C187" s="112"/>
      <c r="D187" s="111"/>
      <c r="E187" s="111"/>
      <c r="F187" s="111"/>
      <c r="G187" s="110"/>
      <c r="H187" s="109"/>
      <c r="I187" s="111"/>
      <c r="J187" s="111"/>
      <c r="K187" s="111"/>
      <c r="L187" s="108"/>
      <c r="M187" s="112"/>
      <c r="N187" s="111"/>
      <c r="O187" s="111"/>
      <c r="P187" s="111"/>
      <c r="Q187" s="110"/>
      <c r="R187" s="109"/>
      <c r="S187" s="111"/>
      <c r="T187" s="111"/>
      <c r="U187" s="111"/>
      <c r="V187" s="111"/>
      <c r="W187" s="111"/>
      <c r="X187" s="111"/>
      <c r="Y187" s="111"/>
      <c r="Z187" s="111"/>
      <c r="AA187" s="111"/>
      <c r="AB187" s="108"/>
      <c r="AC187" s="880"/>
      <c r="AD187" s="880"/>
      <c r="AE187" s="880"/>
      <c r="AF187" s="880"/>
      <c r="AG187" s="880"/>
      <c r="AH187" s="880"/>
      <c r="AI187" s="880"/>
      <c r="AJ187" s="880"/>
      <c r="AK187" s="880"/>
      <c r="AL187" s="880"/>
      <c r="AM187" s="880"/>
      <c r="AN187" s="880"/>
      <c r="AO187" s="880"/>
      <c r="AP187" s="880"/>
      <c r="AQ187" s="880"/>
      <c r="AR187" s="880"/>
      <c r="AS187" s="880"/>
      <c r="AT187" s="880"/>
      <c r="AU187" s="880"/>
      <c r="AV187" s="880"/>
      <c r="AW187" s="880"/>
      <c r="AX187" s="880"/>
      <c r="AY187" s="880"/>
      <c r="AZ187" s="376"/>
      <c r="BA187" s="926"/>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531" customFormat="true" ht="15" customHeight="true" x14ac:dyDescent="0.2">
      <c r="A188" s="173"/>
      <c r="B188" s="167"/>
      <c r="C188" s="112"/>
      <c r="D188" s="111"/>
      <c r="E188" s="111"/>
      <c r="F188" s="111"/>
      <c r="G188" s="110"/>
      <c r="H188" s="109"/>
      <c r="I188" s="111"/>
      <c r="J188" s="111"/>
      <c r="K188" s="111"/>
      <c r="L188" s="108"/>
      <c r="M188" s="112"/>
      <c r="N188" s="111"/>
      <c r="O188" s="111"/>
      <c r="P188" s="111"/>
      <c r="Q188" s="110"/>
      <c r="R188" s="109"/>
      <c r="S188" s="111"/>
      <c r="T188" s="111"/>
      <c r="U188" s="111"/>
      <c r="V188" s="111"/>
      <c r="W188" s="111"/>
      <c r="X188" s="111"/>
      <c r="Y188" s="111"/>
      <c r="Z188" s="111"/>
      <c r="AA188" s="111"/>
      <c r="AB188" s="108"/>
      <c r="AC188" s="880"/>
      <c r="AD188" s="880"/>
      <c r="AE188" s="880"/>
      <c r="AF188" s="880"/>
      <c r="AG188" s="880"/>
      <c r="AH188" s="880"/>
      <c r="AI188" s="880"/>
      <c r="AJ188" s="880"/>
      <c r="AK188" s="880"/>
      <c r="AL188" s="880"/>
      <c r="AM188" s="880"/>
      <c r="AN188" s="880"/>
      <c r="AO188" s="880"/>
      <c r="AP188" s="880"/>
      <c r="AQ188" s="880"/>
      <c r="AR188" s="880"/>
      <c r="AS188" s="880"/>
      <c r="AT188" s="880"/>
      <c r="AU188" s="880"/>
      <c r="AV188" s="880"/>
      <c r="AW188" s="880"/>
      <c r="AX188" s="880"/>
      <c r="AY188" s="880"/>
      <c r="AZ188" s="376"/>
      <c r="BA188" s="926"/>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531" customFormat="true" ht="15" customHeight="true" x14ac:dyDescent="0.2">
      <c r="A189" s="173"/>
      <c r="B189" s="167"/>
      <c r="C189" s="112"/>
      <c r="D189" s="111"/>
      <c r="E189" s="111"/>
      <c r="F189" s="111"/>
      <c r="G189" s="110"/>
      <c r="H189" s="109"/>
      <c r="I189" s="111"/>
      <c r="J189" s="111"/>
      <c r="K189" s="111"/>
      <c r="L189" s="108"/>
      <c r="M189" s="112"/>
      <c r="N189" s="111"/>
      <c r="O189" s="111"/>
      <c r="P189" s="111"/>
      <c r="Q189" s="110"/>
      <c r="R189" s="109"/>
      <c r="S189" s="111"/>
      <c r="T189" s="111"/>
      <c r="U189" s="111"/>
      <c r="V189" s="111"/>
      <c r="W189" s="111"/>
      <c r="X189" s="111"/>
      <c r="Y189" s="111"/>
      <c r="Z189" s="111"/>
      <c r="AA189" s="111"/>
      <c r="AB189" s="108"/>
      <c r="AC189" s="880"/>
      <c r="AD189" s="880"/>
      <c r="AE189" s="880"/>
      <c r="AF189" s="880"/>
      <c r="AG189" s="880"/>
      <c r="AH189" s="880"/>
      <c r="AI189" s="880"/>
      <c r="AJ189" s="880"/>
      <c r="AK189" s="880"/>
      <c r="AL189" s="880"/>
      <c r="AM189" s="880"/>
      <c r="AN189" s="880"/>
      <c r="AO189" s="880"/>
      <c r="AP189" s="880"/>
      <c r="AQ189" s="880"/>
      <c r="AR189" s="880"/>
      <c r="AS189" s="880"/>
      <c r="AT189" s="880"/>
      <c r="AU189" s="880"/>
      <c r="AV189" s="880"/>
      <c r="AW189" s="880"/>
      <c r="AX189" s="880"/>
      <c r="AY189" s="880"/>
      <c r="AZ189" s="376"/>
      <c r="BA189" s="926"/>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531" customFormat="true" ht="15" customHeight="true" x14ac:dyDescent="0.2">
      <c r="A190" s="173"/>
      <c r="B190" s="167"/>
      <c r="C190" s="112"/>
      <c r="D190" s="111"/>
      <c r="E190" s="111"/>
      <c r="F190" s="111"/>
      <c r="G190" s="110"/>
      <c r="H190" s="109"/>
      <c r="I190" s="111"/>
      <c r="J190" s="111"/>
      <c r="K190" s="111"/>
      <c r="L190" s="108"/>
      <c r="M190" s="112"/>
      <c r="N190" s="111"/>
      <c r="O190" s="111"/>
      <c r="P190" s="111"/>
      <c r="Q190" s="110"/>
      <c r="R190" s="109"/>
      <c r="S190" s="111"/>
      <c r="T190" s="111"/>
      <c r="U190" s="111"/>
      <c r="V190" s="111"/>
      <c r="W190" s="111"/>
      <c r="X190" s="111"/>
      <c r="Y190" s="111"/>
      <c r="Z190" s="111"/>
      <c r="AA190" s="111"/>
      <c r="AB190" s="108"/>
      <c r="AC190" s="880"/>
      <c r="AD190" s="880"/>
      <c r="AE190" s="880"/>
      <c r="AF190" s="880"/>
      <c r="AG190" s="880"/>
      <c r="AH190" s="880"/>
      <c r="AI190" s="880"/>
      <c r="AJ190" s="880"/>
      <c r="AK190" s="880"/>
      <c r="AL190" s="880"/>
      <c r="AM190" s="880"/>
      <c r="AN190" s="880"/>
      <c r="AO190" s="880"/>
      <c r="AP190" s="880"/>
      <c r="AQ190" s="880"/>
      <c r="AR190" s="880"/>
      <c r="AS190" s="880"/>
      <c r="AT190" s="880"/>
      <c r="AU190" s="880"/>
      <c r="AV190" s="880"/>
      <c r="AW190" s="880"/>
      <c r="AX190" s="880"/>
      <c r="AY190" s="880"/>
      <c r="AZ190" s="376"/>
      <c r="BA190" s="926"/>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531" customFormat="true" ht="15" customHeight="true" x14ac:dyDescent="0.2">
      <c r="A191" s="173"/>
      <c r="B191" s="167"/>
      <c r="C191" s="112"/>
      <c r="D191" s="111"/>
      <c r="E191" s="111"/>
      <c r="F191" s="111"/>
      <c r="G191" s="110"/>
      <c r="H191" s="109"/>
      <c r="I191" s="111"/>
      <c r="J191" s="111"/>
      <c r="K191" s="111"/>
      <c r="L191" s="108"/>
      <c r="M191" s="112"/>
      <c r="N191" s="111"/>
      <c r="O191" s="111"/>
      <c r="P191" s="111"/>
      <c r="Q191" s="110"/>
      <c r="R191" s="109"/>
      <c r="S191" s="111"/>
      <c r="T191" s="111"/>
      <c r="U191" s="111"/>
      <c r="V191" s="111"/>
      <c r="W191" s="111"/>
      <c r="X191" s="111"/>
      <c r="Y191" s="111"/>
      <c r="Z191" s="111"/>
      <c r="AA191" s="111"/>
      <c r="AB191" s="108"/>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376"/>
      <c r="BA191" s="926"/>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531" customFormat="true" ht="15" customHeight="true" x14ac:dyDescent="0.2">
      <c r="A192" s="173"/>
      <c r="B192" s="167"/>
      <c r="C192" s="112"/>
      <c r="D192" s="111"/>
      <c r="E192" s="111"/>
      <c r="F192" s="111"/>
      <c r="G192" s="110"/>
      <c r="H192" s="109"/>
      <c r="I192" s="111"/>
      <c r="J192" s="111"/>
      <c r="K192" s="111"/>
      <c r="L192" s="108"/>
      <c r="M192" s="112"/>
      <c r="N192" s="111"/>
      <c r="O192" s="111"/>
      <c r="P192" s="111"/>
      <c r="Q192" s="110"/>
      <c r="R192" s="109"/>
      <c r="S192" s="111"/>
      <c r="T192" s="111"/>
      <c r="U192" s="111"/>
      <c r="V192" s="111"/>
      <c r="W192" s="111"/>
      <c r="X192" s="111"/>
      <c r="Y192" s="111"/>
      <c r="Z192" s="111"/>
      <c r="AA192" s="111"/>
      <c r="AB192" s="108"/>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376"/>
      <c r="BA192" s="926"/>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531" customFormat="true" ht="15" customHeight="true" x14ac:dyDescent="0.2">
      <c r="A193" s="173"/>
      <c r="B193" s="167"/>
      <c r="C193" s="112"/>
      <c r="D193" s="111"/>
      <c r="E193" s="111"/>
      <c r="F193" s="111"/>
      <c r="G193" s="110"/>
      <c r="H193" s="109"/>
      <c r="I193" s="111"/>
      <c r="J193" s="111"/>
      <c r="K193" s="111"/>
      <c r="L193" s="108"/>
      <c r="M193" s="112"/>
      <c r="N193" s="111"/>
      <c r="O193" s="111"/>
      <c r="P193" s="111"/>
      <c r="Q193" s="110"/>
      <c r="R193" s="109"/>
      <c r="S193" s="111"/>
      <c r="T193" s="111"/>
      <c r="U193" s="111"/>
      <c r="V193" s="111"/>
      <c r="W193" s="111"/>
      <c r="X193" s="111"/>
      <c r="Y193" s="111"/>
      <c r="Z193" s="111"/>
      <c r="AA193" s="111"/>
      <c r="AB193" s="108"/>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376"/>
      <c r="BA193" s="926"/>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531" customFormat="true" ht="15" customHeight="true" x14ac:dyDescent="0.2">
      <c r="A194" s="197"/>
      <c r="B194" s="166"/>
      <c r="C194" s="132"/>
      <c r="D194" s="139"/>
      <c r="E194" s="139"/>
      <c r="F194" s="139"/>
      <c r="G194" s="138"/>
      <c r="H194" s="131"/>
      <c r="I194" s="139"/>
      <c r="J194" s="139"/>
      <c r="K194" s="139"/>
      <c r="L194" s="130"/>
      <c r="M194" s="132"/>
      <c r="N194" s="139"/>
      <c r="O194" s="139"/>
      <c r="P194" s="139"/>
      <c r="Q194" s="138"/>
      <c r="R194" s="131"/>
      <c r="S194" s="139"/>
      <c r="T194" s="139"/>
      <c r="U194" s="139"/>
      <c r="V194" s="139"/>
      <c r="W194" s="139"/>
      <c r="X194" s="139"/>
      <c r="Y194" s="139"/>
      <c r="Z194" s="139"/>
      <c r="AA194" s="139"/>
      <c r="AB194" s="130"/>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376"/>
      <c r="BA194" s="926"/>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39" customFormat="true" ht="15" customHeight="true" x14ac:dyDescent="0.2">
      <c r="A195" s="197"/>
      <c r="B195" s="166"/>
      <c r="C195" s="132"/>
      <c r="D195" s="139"/>
      <c r="E195" s="139"/>
      <c r="F195" s="139"/>
      <c r="G195" s="138"/>
      <c r="H195" s="131"/>
      <c r="I195" s="139"/>
      <c r="J195" s="139"/>
      <c r="K195" s="139"/>
      <c r="L195" s="130"/>
      <c r="M195" s="132"/>
      <c r="N195" s="139"/>
      <c r="O195" s="139"/>
      <c r="P195" s="139"/>
      <c r="Q195" s="138"/>
      <c r="R195" s="131"/>
      <c r="S195" s="139"/>
      <c r="T195" s="139"/>
      <c r="U195" s="139"/>
      <c r="V195" s="139"/>
      <c r="W195" s="139"/>
      <c r="X195" s="139"/>
      <c r="Y195" s="139"/>
      <c r="Z195" s="139"/>
      <c r="AA195" s="139"/>
      <c r="AB195" s="13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376"/>
      <c r="BA195" s="926"/>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9" customFormat="true" ht="15" customHeight="true" x14ac:dyDescent="0.2">
      <c r="A196" s="197"/>
      <c r="B196" s="166"/>
      <c r="C196" s="132"/>
      <c r="D196" s="139"/>
      <c r="E196" s="139"/>
      <c r="F196" s="139"/>
      <c r="G196" s="138"/>
      <c r="H196" s="131"/>
      <c r="I196" s="139"/>
      <c r="J196" s="139"/>
      <c r="K196" s="139"/>
      <c r="L196" s="130"/>
      <c r="M196" s="132"/>
      <c r="N196" s="139"/>
      <c r="O196" s="139"/>
      <c r="P196" s="139"/>
      <c r="Q196" s="138"/>
      <c r="R196" s="131"/>
      <c r="S196" s="139"/>
      <c r="T196" s="139"/>
      <c r="U196" s="139"/>
      <c r="V196" s="139"/>
      <c r="W196" s="139"/>
      <c r="X196" s="139"/>
      <c r="Y196" s="139"/>
      <c r="Z196" s="139"/>
      <c r="AA196" s="139"/>
      <c r="AB196" s="13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376"/>
      <c r="BA196" s="926"/>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9" customFormat="true" ht="15" customHeight="true" x14ac:dyDescent="0.2">
      <c r="A197" s="197"/>
      <c r="B197" s="166"/>
      <c r="C197" s="132"/>
      <c r="D197" s="139"/>
      <c r="E197" s="139"/>
      <c r="F197" s="139"/>
      <c r="G197" s="138"/>
      <c r="H197" s="131"/>
      <c r="I197" s="139"/>
      <c r="J197" s="139"/>
      <c r="K197" s="139"/>
      <c r="L197" s="130"/>
      <c r="M197" s="132"/>
      <c r="N197" s="139"/>
      <c r="O197" s="139"/>
      <c r="P197" s="139"/>
      <c r="Q197" s="138"/>
      <c r="R197" s="131"/>
      <c r="S197" s="139"/>
      <c r="T197" s="139"/>
      <c r="U197" s="139"/>
      <c r="V197" s="139"/>
      <c r="W197" s="139"/>
      <c r="X197" s="139"/>
      <c r="Y197" s="139"/>
      <c r="Z197" s="139"/>
      <c r="AA197" s="139"/>
      <c r="AB197" s="13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376"/>
      <c r="BA197" s="926"/>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9" customFormat="true" ht="15" customHeight="true" x14ac:dyDescent="0.2">
      <c r="A198" s="197"/>
      <c r="B198" s="166"/>
      <c r="C198" s="132"/>
      <c r="D198" s="139"/>
      <c r="E198" s="139"/>
      <c r="F198" s="139"/>
      <c r="G198" s="138"/>
      <c r="H198" s="131"/>
      <c r="I198" s="139"/>
      <c r="J198" s="139"/>
      <c r="K198" s="139"/>
      <c r="L198" s="130"/>
      <c r="M198" s="132"/>
      <c r="N198" s="139"/>
      <c r="O198" s="139"/>
      <c r="P198" s="139"/>
      <c r="Q198" s="138"/>
      <c r="R198" s="131"/>
      <c r="S198" s="139"/>
      <c r="T198" s="139"/>
      <c r="U198" s="139"/>
      <c r="V198" s="139"/>
      <c r="W198" s="139"/>
      <c r="X198" s="139"/>
      <c r="Y198" s="139"/>
      <c r="Z198" s="139"/>
      <c r="AA198" s="139"/>
      <c r="AB198" s="13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376"/>
      <c r="BA198" s="926"/>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9" customFormat="true" ht="15" customHeight="true" x14ac:dyDescent="0.2">
      <c r="A199" s="197"/>
      <c r="B199" s="166"/>
      <c r="C199" s="132"/>
      <c r="D199" s="139"/>
      <c r="E199" s="139"/>
      <c r="F199" s="139"/>
      <c r="G199" s="138"/>
      <c r="H199" s="131"/>
      <c r="I199" s="139"/>
      <c r="J199" s="139"/>
      <c r="K199" s="139"/>
      <c r="L199" s="130"/>
      <c r="M199" s="132"/>
      <c r="N199" s="139"/>
      <c r="O199" s="139"/>
      <c r="P199" s="139"/>
      <c r="Q199" s="138"/>
      <c r="R199" s="131"/>
      <c r="S199" s="139"/>
      <c r="T199" s="139"/>
      <c r="U199" s="139"/>
      <c r="V199" s="139"/>
      <c r="W199" s="139"/>
      <c r="X199" s="139"/>
      <c r="Y199" s="139"/>
      <c r="Z199" s="139"/>
      <c r="AA199" s="139"/>
      <c r="AB199" s="13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376"/>
      <c r="BA199" s="926"/>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9" customFormat="true" ht="15" customHeight="true" x14ac:dyDescent="0.2">
      <c r="A200" s="197"/>
      <c r="B200" s="166"/>
      <c r="C200" s="132"/>
      <c r="D200" s="139"/>
      <c r="E200" s="139"/>
      <c r="F200" s="139"/>
      <c r="G200" s="138"/>
      <c r="H200" s="131"/>
      <c r="I200" s="139"/>
      <c r="J200" s="139"/>
      <c r="K200" s="139"/>
      <c r="L200" s="130"/>
      <c r="M200" s="132"/>
      <c r="N200" s="139"/>
      <c r="O200" s="139"/>
      <c r="P200" s="139"/>
      <c r="Q200" s="138"/>
      <c r="R200" s="131"/>
      <c r="S200" s="139"/>
      <c r="T200" s="139"/>
      <c r="U200" s="139"/>
      <c r="V200" s="139"/>
      <c r="W200" s="139"/>
      <c r="X200" s="139"/>
      <c r="Y200" s="139"/>
      <c r="Z200" s="139"/>
      <c r="AA200" s="139"/>
      <c r="AB200" s="13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376"/>
      <c r="BA200" s="926"/>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9" customFormat="true" ht="15" customHeight="true" x14ac:dyDescent="0.2">
      <c r="A201" s="197"/>
      <c r="B201" s="166"/>
      <c r="C201" s="132"/>
      <c r="D201" s="139"/>
      <c r="E201" s="139"/>
      <c r="F201" s="139"/>
      <c r="G201" s="138"/>
      <c r="H201" s="131"/>
      <c r="I201" s="139"/>
      <c r="J201" s="139"/>
      <c r="K201" s="139"/>
      <c r="L201" s="130"/>
      <c r="M201" s="132"/>
      <c r="N201" s="139"/>
      <c r="O201" s="139"/>
      <c r="P201" s="139"/>
      <c r="Q201" s="138"/>
      <c r="R201" s="131"/>
      <c r="S201" s="139"/>
      <c r="T201" s="139"/>
      <c r="U201" s="139"/>
      <c r="V201" s="139"/>
      <c r="W201" s="139"/>
      <c r="X201" s="139"/>
      <c r="Y201" s="139"/>
      <c r="Z201" s="139"/>
      <c r="AA201" s="139"/>
      <c r="AB201" s="13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376"/>
      <c r="BA201" s="926"/>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339" customFormat="true" ht="15" customHeight="true" x14ac:dyDescent="0.2">
      <c r="A202" s="197"/>
      <c r="B202" s="166"/>
      <c r="C202" s="132"/>
      <c r="D202" s="139"/>
      <c r="E202" s="139"/>
      <c r="F202" s="139"/>
      <c r="G202" s="138"/>
      <c r="H202" s="131"/>
      <c r="I202" s="139"/>
      <c r="J202" s="139"/>
      <c r="K202" s="139"/>
      <c r="L202" s="130"/>
      <c r="M202" s="132"/>
      <c r="N202" s="139"/>
      <c r="O202" s="139"/>
      <c r="P202" s="139"/>
      <c r="Q202" s="138"/>
      <c r="R202" s="131"/>
      <c r="S202" s="139"/>
      <c r="T202" s="139"/>
      <c r="U202" s="139"/>
      <c r="V202" s="139"/>
      <c r="W202" s="139"/>
      <c r="X202" s="139"/>
      <c r="Y202" s="139"/>
      <c r="Z202" s="139"/>
      <c r="AA202" s="139"/>
      <c r="AB202" s="130"/>
      <c r="AC202" s="880"/>
      <c r="AD202" s="880"/>
      <c r="AE202" s="880"/>
      <c r="AF202" s="880"/>
      <c r="AG202" s="880"/>
      <c r="AH202" s="880"/>
      <c r="AI202" s="880"/>
      <c r="AJ202" s="880"/>
      <c r="AK202" s="880"/>
      <c r="AL202" s="880"/>
      <c r="AM202" s="880"/>
      <c r="AN202" s="880"/>
      <c r="AO202" s="880"/>
      <c r="AP202" s="880"/>
      <c r="AQ202" s="880"/>
      <c r="AR202" s="880"/>
      <c r="AS202" s="880"/>
      <c r="AT202" s="880"/>
      <c r="AU202" s="880"/>
      <c r="AV202" s="880"/>
      <c r="AW202" s="880"/>
      <c r="AX202" s="880"/>
      <c r="AY202" s="880"/>
      <c r="AZ202" s="376"/>
      <c r="BA202" s="926"/>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530" customFormat="true" ht="15" customHeight="true" x14ac:dyDescent="0.2">
      <c r="A203" s="173"/>
      <c r="B203" s="167"/>
      <c r="C203" s="151"/>
      <c r="D203" s="150"/>
      <c r="E203" s="150"/>
      <c r="F203" s="150"/>
      <c r="G203" s="149"/>
      <c r="H203" s="148"/>
      <c r="I203" s="150"/>
      <c r="J203" s="150"/>
      <c r="K203" s="150"/>
      <c r="L203" s="147"/>
      <c r="M203" s="151"/>
      <c r="N203" s="150"/>
      <c r="O203" s="150"/>
      <c r="P203" s="150"/>
      <c r="Q203" s="149"/>
      <c r="R203" s="148"/>
      <c r="S203" s="150"/>
      <c r="T203" s="150"/>
      <c r="U203" s="150"/>
      <c r="V203" s="150"/>
      <c r="W203" s="150"/>
      <c r="X203" s="150"/>
      <c r="Y203" s="150"/>
      <c r="Z203" s="150"/>
      <c r="AA203" s="150"/>
      <c r="AB203" s="147"/>
      <c r="AC203" s="467"/>
      <c r="AD203" s="467"/>
      <c r="AE203" s="467"/>
      <c r="AF203" s="467"/>
      <c r="AG203" s="467"/>
      <c r="AH203" s="467"/>
      <c r="AI203" s="467"/>
      <c r="AJ203" s="467"/>
      <c r="AK203" s="467"/>
      <c r="AL203" s="467"/>
      <c r="AM203" s="467"/>
      <c r="AN203" s="467"/>
      <c r="AO203" s="467"/>
      <c r="AP203" s="467"/>
      <c r="AQ203" s="467"/>
      <c r="AR203" s="467"/>
      <c r="AS203" s="467"/>
      <c r="AT203" s="467"/>
      <c r="AU203" s="467"/>
      <c r="AV203" s="467"/>
      <c r="AW203" s="467"/>
      <c r="AX203" s="467"/>
      <c r="AY203" s="467"/>
      <c r="AZ203" s="919"/>
      <c r="BA203" s="926"/>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530" customFormat="true" ht="15" customHeight="true" x14ac:dyDescent="0.2">
      <c r="A204" s="173"/>
      <c r="B204" s="167"/>
      <c r="C204" s="151"/>
      <c r="D204" s="150"/>
      <c r="E204" s="150"/>
      <c r="F204" s="150"/>
      <c r="G204" s="149"/>
      <c r="H204" s="148"/>
      <c r="I204" s="150"/>
      <c r="J204" s="150"/>
      <c r="K204" s="150"/>
      <c r="L204" s="147"/>
      <c r="M204" s="151"/>
      <c r="N204" s="150"/>
      <c r="O204" s="150"/>
      <c r="P204" s="150"/>
      <c r="Q204" s="149"/>
      <c r="R204" s="148"/>
      <c r="S204" s="150"/>
      <c r="T204" s="150"/>
      <c r="U204" s="150"/>
      <c r="V204" s="150"/>
      <c r="W204" s="150"/>
      <c r="X204" s="150"/>
      <c r="Y204" s="150"/>
      <c r="Z204" s="150"/>
      <c r="AA204" s="150"/>
      <c r="AB204" s="147"/>
      <c r="AC204" s="467"/>
      <c r="AD204" s="467"/>
      <c r="AE204" s="467"/>
      <c r="AF204" s="467"/>
      <c r="AG204" s="467"/>
      <c r="AH204" s="467"/>
      <c r="AI204" s="467"/>
      <c r="AJ204" s="467"/>
      <c r="AK204" s="467"/>
      <c r="AL204" s="467"/>
      <c r="AM204" s="467"/>
      <c r="AN204" s="467"/>
      <c r="AO204" s="467"/>
      <c r="AP204" s="467"/>
      <c r="AQ204" s="467"/>
      <c r="AR204" s="467"/>
      <c r="AS204" s="467"/>
      <c r="AT204" s="467"/>
      <c r="AU204" s="467"/>
      <c r="AV204" s="467"/>
      <c r="AW204" s="467"/>
      <c r="AX204" s="467"/>
      <c r="AY204" s="467"/>
      <c r="AZ204" s="919"/>
      <c r="BA204" s="926"/>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530" customFormat="true" ht="15" customHeight="true" x14ac:dyDescent="0.2">
      <c r="A205" s="65"/>
      <c r="B205" s="55"/>
      <c r="C205" s="146"/>
      <c r="D205" s="145"/>
      <c r="E205" s="145"/>
      <c r="F205" s="145"/>
      <c r="G205" s="144"/>
      <c r="H205" s="143"/>
      <c r="I205" s="145"/>
      <c r="J205" s="145"/>
      <c r="K205" s="145"/>
      <c r="L205" s="142"/>
      <c r="M205" s="146"/>
      <c r="N205" s="145"/>
      <c r="O205" s="145"/>
      <c r="P205" s="145"/>
      <c r="Q205" s="144"/>
      <c r="R205" s="143"/>
      <c r="S205" s="145"/>
      <c r="T205" s="145"/>
      <c r="U205" s="145"/>
      <c r="V205" s="145"/>
      <c r="W205" s="145"/>
      <c r="X205" s="145"/>
      <c r="Y205" s="145"/>
      <c r="Z205" s="145"/>
      <c r="AA205" s="145"/>
      <c r="AB205" s="142"/>
      <c r="AC205" s="467"/>
      <c r="AD205" s="467"/>
      <c r="AE205" s="467"/>
      <c r="AF205" s="467"/>
      <c r="AG205" s="467"/>
      <c r="AH205" s="467"/>
      <c r="AI205" s="467"/>
      <c r="AJ205" s="467"/>
      <c r="AK205" s="467"/>
      <c r="AL205" s="467"/>
      <c r="AM205" s="467"/>
      <c r="AN205" s="467"/>
      <c r="AO205" s="467"/>
      <c r="AP205" s="467"/>
      <c r="AQ205" s="467"/>
      <c r="AR205" s="467"/>
      <c r="AS205" s="467"/>
      <c r="AT205" s="467"/>
      <c r="AU205" s="467"/>
      <c r="AV205" s="467"/>
      <c r="AW205" s="467"/>
      <c r="AX205" s="467"/>
      <c r="AY205" s="467"/>
      <c r="AZ205" s="919"/>
      <c r="BA205" s="926"/>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531" customFormat="true" ht="250.15" customHeight="true" x14ac:dyDescent="0.2">
      <c r="B206" s="530"/>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0"/>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19" customFormat="true" ht="18" customHeight="true" x14ac:dyDescent="0.2">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19" customFormat="true" ht="22.5" customHeight="true" x14ac:dyDescent="0.35">
      <c r="A208" s="1094" t="str">
        <f>A1026</f>
        <v>Mozambique</v>
      </c>
      <c r="B208" s="1095"/>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19" customFormat="true" ht="22.5" customHeight="true" x14ac:dyDescent="0.35">
      <c r="A209" s="346" t="str">
        <f>A1034</f>
        <v>2011</v>
      </c>
      <c r="B209" s="347"/>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19" customFormat="true" ht="22.5" customHeight="true" x14ac:dyDescent="0.35">
      <c r="A210" s="625" t="s">
        <v>112</v>
      </c>
      <c r="B210" s="349"/>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19" customFormat="true" ht="20.1" customHeight="true" x14ac:dyDescent="0.35">
      <c r="A211" s="351" t="s">
        <v>97</v>
      </c>
      <c r="B211" s="347"/>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19" customFormat="true" ht="15" customHeight="true" x14ac:dyDescent="0.2">
      <c r="A212" s="626" t="s">
        <v>98</v>
      </c>
      <c r="B212" s="384"/>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19" customFormat="true" ht="15" customHeight="true" x14ac:dyDescent="0.2">
      <c r="A213" s="360" t="s">
        <v>40</v>
      </c>
      <c r="B213" s="359"/>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19" customFormat="true" ht="15" customHeight="true" x14ac:dyDescent="0.2">
      <c r="A214" s="358" t="s">
        <v>39</v>
      </c>
      <c r="B214" s="359"/>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19" customFormat="true" ht="15" customHeight="true" x14ac:dyDescent="0.2">
      <c r="A215" s="358" t="s">
        <v>136</v>
      </c>
      <c r="B215" s="383" t="str">
        <f>A1025</f>
        <v>DHS11</v>
      </c>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19" customFormat="true" ht="15" customHeight="true" x14ac:dyDescent="0.2">
      <c r="A216" s="205"/>
      <c r="B216" s="207"/>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19" customFormat="true" ht="15" customHeight="true" x14ac:dyDescent="0.2">
      <c r="A217" s="205"/>
      <c r="B217" s="206"/>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19" customFormat="true" ht="18" customHeight="true" x14ac:dyDescent="0.2">
      <c r="A218" s="205"/>
      <c r="B218" s="207"/>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19" customFormat="true" ht="18" customHeight="true" x14ac:dyDescent="0.2">
      <c r="A219" s="204"/>
      <c r="B219" s="203"/>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531"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43" t="s">
        <v>142</v>
      </c>
      <c r="S220" s="456"/>
      <c r="T220" s="456"/>
      <c r="U220" s="456"/>
      <c r="V220" s="456"/>
      <c r="W220" s="456"/>
      <c r="X220" s="456"/>
      <c r="Y220" s="456"/>
      <c r="Z220" s="456"/>
      <c r="AA220" s="456"/>
      <c r="AB220" s="456"/>
      <c r="AC220" s="880"/>
      <c r="AD220" s="880"/>
      <c r="AE220" s="880"/>
      <c r="AF220" s="880"/>
      <c r="AG220" s="880"/>
      <c r="AH220" s="880"/>
      <c r="AI220" s="880"/>
      <c r="AJ220" s="880"/>
      <c r="AK220" s="880"/>
      <c r="AL220" s="880"/>
      <c r="AM220" s="880"/>
      <c r="AN220" s="880"/>
      <c r="AO220" s="880"/>
      <c r="AP220" s="880"/>
      <c r="AQ220" s="880"/>
      <c r="AR220" s="880"/>
      <c r="AS220" s="880"/>
      <c r="AT220" s="880"/>
      <c r="AU220" s="880"/>
      <c r="AV220" s="880"/>
      <c r="AW220" s="880"/>
      <c r="AX220" s="880"/>
      <c r="AY220" s="880"/>
      <c r="AZ220" s="376"/>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04"/>
      <c r="BR220" s="42" t="s">
        <v>142</v>
      </c>
      <c r="BS220" s="456"/>
      <c r="BT220" s="456"/>
      <c r="BU220" s="456"/>
      <c r="BV220" s="456"/>
      <c r="BW220" s="456"/>
      <c r="BX220" s="456"/>
      <c r="BY220" s="45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531"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28" t="s">
        <v>4</v>
      </c>
      <c r="R221" s="410" t="s">
        <v>238</v>
      </c>
      <c r="S221" s="634" t="s">
        <v>159</v>
      </c>
      <c r="T221" s="634" t="s">
        <v>160</v>
      </c>
      <c r="U221" s="634" t="s">
        <v>161</v>
      </c>
      <c r="V221" s="634" t="s">
        <v>353</v>
      </c>
      <c r="W221" s="634" t="s">
        <v>354</v>
      </c>
      <c r="X221" s="634" t="s">
        <v>164</v>
      </c>
      <c r="Y221" s="634" t="s">
        <v>165</v>
      </c>
      <c r="Z221" s="634" t="s">
        <v>166</v>
      </c>
      <c r="AA221" s="634" t="s">
        <v>167</v>
      </c>
      <c r="AB221" s="635" t="s">
        <v>168</v>
      </c>
      <c r="AC221" s="880"/>
      <c r="AD221" s="880"/>
      <c r="AE221" s="880"/>
      <c r="AF221" s="880"/>
      <c r="AG221" s="880"/>
      <c r="AH221" s="880"/>
      <c r="AI221" s="880"/>
      <c r="AJ221" s="880"/>
      <c r="AK221" s="880"/>
      <c r="AL221" s="880"/>
      <c r="AM221" s="880"/>
      <c r="AN221" s="880"/>
      <c r="AO221" s="880"/>
      <c r="AP221" s="880"/>
      <c r="AQ221" s="880"/>
      <c r="AR221" s="880"/>
      <c r="AS221" s="880"/>
      <c r="AT221" s="880"/>
      <c r="AU221" s="880"/>
      <c r="AV221" s="880"/>
      <c r="AW221" s="880"/>
      <c r="AX221" s="880"/>
      <c r="AY221" s="880"/>
      <c r="AZ221" s="376"/>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238</v>
      </c>
      <c r="BS221" s="598" t="s">
        <v>159</v>
      </c>
      <c r="BT221" s="598" t="s">
        <v>160</v>
      </c>
      <c r="BU221" s="598" t="s">
        <v>161</v>
      </c>
      <c r="BV221" s="598" t="s">
        <v>353</v>
      </c>
      <c r="BW221" s="598" t="s">
        <v>354</v>
      </c>
      <c r="BX221" s="598" t="s">
        <v>164</v>
      </c>
      <c r="BY221" s="599" t="s">
        <v>165</v>
      </c>
      <c r="BZ221" s="599" t="s">
        <v>166</v>
      </c>
      <c r="CA221" s="599" t="s">
        <v>167</v>
      </c>
      <c r="CB221" s="599" t="s">
        <v>168</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531" customFormat="true" ht="15" customHeight="true" x14ac:dyDescent="0.2">
      <c r="A222" s="1086" t="s">
        <v>36</v>
      </c>
      <c r="B222" s="407" t="s">
        <v>15</v>
      </c>
      <c r="C222" s="156">
        <v>3.3359203585403723</v>
      </c>
      <c r="D222" s="155">
        <v>5.9975495864085921</v>
      </c>
      <c r="E222" s="155">
        <v>9.7212898156543499</v>
      </c>
      <c r="F222" s="155">
        <v>9.9360273409306998</v>
      </c>
      <c r="G222" s="154">
        <v>30.15422344276254</v>
      </c>
      <c r="H222" s="153">
        <v>5.84246043362685</v>
      </c>
      <c r="I222" s="155">
        <v>9.8154363785604595</v>
      </c>
      <c r="J222" s="155">
        <v>13.989093396265021</v>
      </c>
      <c r="K222" s="155">
        <v>24.413268505630846</v>
      </c>
      <c r="L222" s="152">
        <v>51.563724428704681</v>
      </c>
      <c r="M222" s="156">
        <v>3.2140915902437581</v>
      </c>
      <c r="N222" s="155">
        <v>4.7511010119225308</v>
      </c>
      <c r="O222" s="155">
        <v>7.5670132742217939</v>
      </c>
      <c r="P222" s="155">
        <v>9.8850026382202998</v>
      </c>
      <c r="Q222" s="154">
        <v>12.392974109188035</v>
      </c>
      <c r="R222" s="153">
        <v>5.981821315983832</v>
      </c>
      <c r="S222" s="155">
        <v>4.3742270148823499</v>
      </c>
      <c r="T222" s="155">
        <v>12.700127839580208</v>
      </c>
      <c r="U222" s="155">
        <v>7.6881227078747418</v>
      </c>
      <c r="V222" s="155">
        <v>37.077678123328901</v>
      </c>
      <c r="W222" s="155">
        <v>18.193741501949937</v>
      </c>
      <c r="X222" s="155">
        <v>2.1023388383170758</v>
      </c>
      <c r="Y222" s="155">
        <v>29.539075362905159</v>
      </c>
      <c r="Z222" s="155">
        <v>15.009486832799546</v>
      </c>
      <c r="AA222" s="155">
        <v>16.334026360357051</v>
      </c>
      <c r="AB222" s="152">
        <v>5.9507497614528369</v>
      </c>
      <c r="AC222" s="880"/>
      <c r="AD222" s="880"/>
      <c r="AE222" s="880"/>
      <c r="AF222" s="880"/>
      <c r="AG222" s="880"/>
      <c r="AH222" s="880"/>
      <c r="AI222" s="880"/>
      <c r="AJ222" s="880"/>
      <c r="AK222" s="880"/>
      <c r="AL222" s="880"/>
      <c r="AM222" s="880"/>
      <c r="AN222" s="880"/>
      <c r="AO222" s="880"/>
      <c r="AP222" s="880"/>
      <c r="AQ222" s="880"/>
      <c r="AR222" s="880"/>
      <c r="AS222" s="880"/>
      <c r="AT222" s="880"/>
      <c r="AU222" s="880"/>
      <c r="AV222" s="880"/>
      <c r="AW222" s="880"/>
      <c r="AX222" s="880"/>
      <c r="AY222" s="880"/>
      <c r="AZ222" s="376"/>
      <c r="BA222" s="1114" t="s">
        <v>36</v>
      </c>
      <c r="BB222" s="624" t="s">
        <v>15</v>
      </c>
      <c r="BC222" s="507">
        <v>406.85964299999983</v>
      </c>
      <c r="BD222" s="504">
        <v>732.16775600000017</v>
      </c>
      <c r="BE222" s="504">
        <v>1186.2533319999991</v>
      </c>
      <c r="BF222" s="504">
        <v>1206.8311589999994</v>
      </c>
      <c r="BG222" s="513">
        <v>3637.3675769999968</v>
      </c>
      <c r="BH222" s="507">
        <v>223.19984400000004</v>
      </c>
      <c r="BI222" s="504">
        <v>370.02379899999983</v>
      </c>
      <c r="BJ222" s="504">
        <v>533.34489899999983</v>
      </c>
      <c r="BK222" s="504">
        <v>931.14218100000039</v>
      </c>
      <c r="BL222" s="513">
        <v>1946.8387089999999</v>
      </c>
      <c r="BM222" s="507">
        <v>268.50596300000001</v>
      </c>
      <c r="BN222" s="504">
        <v>396.87919499999992</v>
      </c>
      <c r="BO222" s="504">
        <v>631.60198500000024</v>
      </c>
      <c r="BP222" s="504">
        <v>828.48176499999988</v>
      </c>
      <c r="BQ222" s="513">
        <v>1039.461127</v>
      </c>
      <c r="BR222" s="507">
        <v>282.57987899999995</v>
      </c>
      <c r="BS222" s="504">
        <v>149.85517399999998</v>
      </c>
      <c r="BT222" s="504">
        <v>463.33991600000041</v>
      </c>
      <c r="BU222" s="504">
        <v>310.03224399999999</v>
      </c>
      <c r="BV222" s="504">
        <v>1150.2370089999999</v>
      </c>
      <c r="BW222" s="504">
        <v>759.44253100000014</v>
      </c>
      <c r="BX222" s="504">
        <v>193.67629000000002</v>
      </c>
      <c r="BY222" s="510">
        <v>1078.1650770000003</v>
      </c>
      <c r="BZ222" s="510">
        <v>856.23345799999981</v>
      </c>
      <c r="CA222" s="510">
        <v>1237.8460700000001</v>
      </c>
      <c r="CB222" s="510">
        <v>688.071819</v>
      </c>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2"/>
    </row>
    <row r="223" s="531" customFormat="true" ht="15" customHeight="true" x14ac:dyDescent="0.2">
      <c r="A223" s="1087"/>
      <c r="B223" s="408" t="s">
        <v>16</v>
      </c>
      <c r="C223" s="151">
        <v>43.71560126896064</v>
      </c>
      <c r="D223" s="150">
        <v>42.335810414204779</v>
      </c>
      <c r="E223" s="150">
        <v>33.420784781041341</v>
      </c>
      <c r="F223" s="150">
        <v>23.488767951629306</v>
      </c>
      <c r="G223" s="149">
        <v>21.35746039471265</v>
      </c>
      <c r="H223" s="148">
        <v>29.69499229448429</v>
      </c>
      <c r="I223" s="150">
        <v>23.961875506984729</v>
      </c>
      <c r="J223" s="150">
        <v>24.251252633788731</v>
      </c>
      <c r="K223" s="150">
        <v>25.042122772273611</v>
      </c>
      <c r="L223" s="147">
        <v>16.47003034806519</v>
      </c>
      <c r="M223" s="151">
        <v>46.420788537551061</v>
      </c>
      <c r="N223" s="150">
        <v>43.325248118496468</v>
      </c>
      <c r="O223" s="150">
        <v>40.892151799145374</v>
      </c>
      <c r="P223" s="150">
        <v>31.945820228401832</v>
      </c>
      <c r="Q223" s="149">
        <v>22.417764968832159</v>
      </c>
      <c r="R223" s="148">
        <v>11.70065093444094</v>
      </c>
      <c r="S223" s="150">
        <v>16.712359896135027</v>
      </c>
      <c r="T223" s="150">
        <v>4.0305997145053878</v>
      </c>
      <c r="U223" s="150">
        <v>22.324286141839412</v>
      </c>
      <c r="V223" s="150">
        <v>28.365852672968856</v>
      </c>
      <c r="W223" s="150">
        <v>6.1068144645622633</v>
      </c>
      <c r="X223" s="150">
        <v>5.2792134851775208</v>
      </c>
      <c r="Y223" s="150">
        <v>45.053231788657264</v>
      </c>
      <c r="Z223" s="150">
        <v>20.87825499508746</v>
      </c>
      <c r="AA223" s="150">
        <v>39.587645048016654</v>
      </c>
      <c r="AB223" s="147">
        <v>89.753858108013901</v>
      </c>
      <c r="AC223" s="880"/>
      <c r="AD223" s="880"/>
      <c r="AE223" s="880"/>
      <c r="AF223" s="880"/>
      <c r="AG223" s="880"/>
      <c r="AH223" s="880"/>
      <c r="AI223" s="880"/>
      <c r="AJ223" s="880"/>
      <c r="AK223" s="880"/>
      <c r="AL223" s="880"/>
      <c r="AM223" s="880"/>
      <c r="AN223" s="880"/>
      <c r="AO223" s="880"/>
      <c r="AP223" s="880"/>
      <c r="AQ223" s="880"/>
      <c r="AR223" s="880"/>
      <c r="AS223" s="880"/>
      <c r="AT223" s="880"/>
      <c r="AU223" s="880"/>
      <c r="AV223" s="880"/>
      <c r="AW223" s="880"/>
      <c r="AX223" s="880"/>
      <c r="AY223" s="880"/>
      <c r="AZ223" s="376"/>
      <c r="BA223" s="1115"/>
      <c r="BB223" s="622" t="s">
        <v>16</v>
      </c>
      <c r="BC223" s="508">
        <v>5331.6962079999885</v>
      </c>
      <c r="BD223" s="505">
        <v>5168.263281999989</v>
      </c>
      <c r="BE223" s="505">
        <v>4078.2157569999949</v>
      </c>
      <c r="BF223" s="505">
        <v>2852.9487770000037</v>
      </c>
      <c r="BG223" s="514">
        <v>2576.2538410000034</v>
      </c>
      <c r="BH223" s="508">
        <v>1134.4394580000014</v>
      </c>
      <c r="BI223" s="505">
        <v>903.31839199999968</v>
      </c>
      <c r="BJ223" s="505">
        <v>924.59757900000034</v>
      </c>
      <c r="BK223" s="505">
        <v>955.12720099999945</v>
      </c>
      <c r="BL223" s="514">
        <v>621.84206000000017</v>
      </c>
      <c r="BM223" s="508">
        <v>3878.0035289999973</v>
      </c>
      <c r="BN223" s="505">
        <v>3619.1378699999968</v>
      </c>
      <c r="BO223" s="505">
        <v>3413.178133999997</v>
      </c>
      <c r="BP223" s="505">
        <v>2677.4428389999998</v>
      </c>
      <c r="BQ223" s="514">
        <v>1880.2908030000012</v>
      </c>
      <c r="BR223" s="508">
        <v>552.73608999999988</v>
      </c>
      <c r="BS223" s="505">
        <v>572.54312400000015</v>
      </c>
      <c r="BT223" s="505">
        <v>147.04873499999999</v>
      </c>
      <c r="BU223" s="505">
        <v>900.25208900000018</v>
      </c>
      <c r="BV223" s="505">
        <v>879.97564000000011</v>
      </c>
      <c r="BW223" s="505">
        <v>254.91043899999991</v>
      </c>
      <c r="BX223" s="505">
        <v>486.34333499999997</v>
      </c>
      <c r="BY223" s="511">
        <v>1644.4259180000008</v>
      </c>
      <c r="BZ223" s="511">
        <v>1191.0240950000007</v>
      </c>
      <c r="CA223" s="511">
        <v>3000.0815329999991</v>
      </c>
      <c r="CB223" s="511">
        <v>10378.036867000003</v>
      </c>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2"/>
    </row>
    <row r="224" s="531" customFormat="true" ht="15" customHeight="true" x14ac:dyDescent="0.2">
      <c r="A224" s="1088"/>
      <c r="B224" s="409" t="s">
        <v>20</v>
      </c>
      <c r="C224" s="151">
        <v>52.948478372498776</v>
      </c>
      <c r="D224" s="150">
        <v>51.666639999386241</v>
      </c>
      <c r="E224" s="150">
        <v>56.857925403303767</v>
      </c>
      <c r="F224" s="150">
        <v>66.575204707440008</v>
      </c>
      <c r="G224" s="149">
        <v>48.488316162525045</v>
      </c>
      <c r="H224" s="148">
        <v>64.462547271888894</v>
      </c>
      <c r="I224" s="150">
        <v>66.22268811445467</v>
      </c>
      <c r="J224" s="150">
        <v>61.759653969946214</v>
      </c>
      <c r="K224" s="150">
        <v>50.54460872209544</v>
      </c>
      <c r="L224" s="147">
        <v>31.966245223230377</v>
      </c>
      <c r="M224" s="151">
        <v>50.365119872205199</v>
      </c>
      <c r="N224" s="150">
        <v>51.923650869580904</v>
      </c>
      <c r="O224" s="150">
        <v>51.540834926632819</v>
      </c>
      <c r="P224" s="150">
        <v>58.169177133377715</v>
      </c>
      <c r="Q224" s="149">
        <v>65.189260921979908</v>
      </c>
      <c r="R224" s="148">
        <v>82.317527749575376</v>
      </c>
      <c r="S224" s="150">
        <v>78.913413088982665</v>
      </c>
      <c r="T224" s="150">
        <v>83.269272445914524</v>
      </c>
      <c r="U224" s="150">
        <v>69.98759115028588</v>
      </c>
      <c r="V224" s="150">
        <v>34.556469203702129</v>
      </c>
      <c r="W224" s="150">
        <v>75.699444033487765</v>
      </c>
      <c r="X224" s="150">
        <v>92.618447676505284</v>
      </c>
      <c r="Y224" s="150">
        <v>25.407692848437652</v>
      </c>
      <c r="Z224" s="150">
        <v>64.112258172113016</v>
      </c>
      <c r="AA224" s="150">
        <v>44.078328591626502</v>
      </c>
      <c r="AB224" s="147">
        <v>4.2953921305333358</v>
      </c>
      <c r="AC224" s="880"/>
      <c r="AD224" s="880"/>
      <c r="AE224" s="880"/>
      <c r="AF224" s="880"/>
      <c r="AG224" s="880"/>
      <c r="AH224" s="880"/>
      <c r="AI224" s="880"/>
      <c r="AJ224" s="880"/>
      <c r="AK224" s="880"/>
      <c r="AL224" s="880"/>
      <c r="AM224" s="880"/>
      <c r="AN224" s="880"/>
      <c r="AO224" s="880"/>
      <c r="AP224" s="880"/>
      <c r="AQ224" s="880"/>
      <c r="AR224" s="880"/>
      <c r="AS224" s="880"/>
      <c r="AT224" s="880"/>
      <c r="AU224" s="880"/>
      <c r="AV224" s="880"/>
      <c r="AW224" s="880"/>
      <c r="AX224" s="880"/>
      <c r="AY224" s="880"/>
      <c r="AZ224" s="376"/>
      <c r="BA224" s="1115"/>
      <c r="BB224" s="622" t="s">
        <v>20</v>
      </c>
      <c r="BC224" s="508">
        <v>6457.7677800000001</v>
      </c>
      <c r="BD224" s="505">
        <v>6307.3505809999888</v>
      </c>
      <c r="BE224" s="505">
        <v>6938.1640440000083</v>
      </c>
      <c r="BF224" s="505">
        <v>8086.2329279999931</v>
      </c>
      <c r="BG224" s="514">
        <v>5848.9262510000026</v>
      </c>
      <c r="BH224" s="508">
        <v>2462.6663130000024</v>
      </c>
      <c r="BI224" s="505">
        <v>2496.4728709999972</v>
      </c>
      <c r="BJ224" s="505">
        <v>2354.6341050000005</v>
      </c>
      <c r="BK224" s="505">
        <v>1927.8130330000008</v>
      </c>
      <c r="BL224" s="514">
        <v>1206.9167670000013</v>
      </c>
      <c r="BM224" s="508">
        <v>4207.5138910000005</v>
      </c>
      <c r="BN224" s="505">
        <v>4337.3981539999995</v>
      </c>
      <c r="BO224" s="505">
        <v>4302.0003360000019</v>
      </c>
      <c r="BP224" s="505">
        <v>4875.2746259999913</v>
      </c>
      <c r="BQ224" s="514">
        <v>5467.7514879999953</v>
      </c>
      <c r="BR224" s="508">
        <v>3888.6612960000057</v>
      </c>
      <c r="BS224" s="505">
        <v>2703.4681119999977</v>
      </c>
      <c r="BT224" s="505">
        <v>3037.920419999999</v>
      </c>
      <c r="BU224" s="505">
        <v>2822.3287739999987</v>
      </c>
      <c r="BV224" s="505">
        <v>1072.0231629999998</v>
      </c>
      <c r="BW224" s="505">
        <v>3159.8435850000014</v>
      </c>
      <c r="BX224" s="505">
        <v>8532.4006789999876</v>
      </c>
      <c r="BY224" s="511">
        <v>927.37117800000021</v>
      </c>
      <c r="BZ224" s="511">
        <v>3657.3575850000016</v>
      </c>
      <c r="CA224" s="511">
        <v>3340.4002550000055</v>
      </c>
      <c r="CB224" s="511">
        <v>496.66653700000018</v>
      </c>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2"/>
    </row>
    <row r="225" s="531" customFormat="true" ht="15" customHeight="true" x14ac:dyDescent="0.2">
      <c r="A225" s="1086" t="s">
        <v>444</v>
      </c>
      <c r="B225" s="407" t="s">
        <v>445</v>
      </c>
      <c r="C225" s="151">
        <v>46.748820186147462</v>
      </c>
      <c r="D225" s="150">
        <v>48.042364812442059</v>
      </c>
      <c r="E225" s="150">
        <v>42.881780967229716</v>
      </c>
      <c r="F225" s="150">
        <v>33.074972382025337</v>
      </c>
      <c r="G225" s="149">
        <v>50.60269599652846</v>
      </c>
      <c r="H225" s="148">
        <v>35.081212781901407</v>
      </c>
      <c r="I225" s="150">
        <v>32.811233046559472</v>
      </c>
      <c r="J225" s="150">
        <v>37.569455792960746</v>
      </c>
      <c r="K225" s="150">
        <v>48.699334071661887</v>
      </c>
      <c r="L225" s="147">
        <v>66.257266818917415</v>
      </c>
      <c r="M225" s="151">
        <v>49.35111023643028</v>
      </c>
      <c r="N225" s="150">
        <v>47.808616170929405</v>
      </c>
      <c r="O225" s="150">
        <v>48.152052544149377</v>
      </c>
      <c r="P225" s="150">
        <v>41.710119481926391</v>
      </c>
      <c r="Q225" s="149">
        <v>34.76672385568186</v>
      </c>
      <c r="R225" s="148">
        <v>17.212674080393693</v>
      </c>
      <c r="S225" s="150">
        <v>21.011402721121382</v>
      </c>
      <c r="T225" s="150">
        <v>16.646366140256823</v>
      </c>
      <c r="U225" s="150">
        <v>29.858666397898553</v>
      </c>
      <c r="V225" s="150">
        <v>64.421203965970832</v>
      </c>
      <c r="W225" s="150">
        <v>24.203036660733225</v>
      </c>
      <c r="X225" s="150">
        <v>7.257599874789693</v>
      </c>
      <c r="Y225" s="150">
        <v>74.59230715156238</v>
      </c>
      <c r="Z225" s="150">
        <v>35.167602696334527</v>
      </c>
      <c r="AA225" s="150">
        <v>55.68348577127329</v>
      </c>
      <c r="AB225" s="147">
        <v>95.547062599165727</v>
      </c>
      <c r="AC225" s="880"/>
      <c r="AD225" s="880"/>
      <c r="AE225" s="880"/>
      <c r="AF225" s="880"/>
      <c r="AG225" s="880"/>
      <c r="AH225" s="880"/>
      <c r="AI225" s="880"/>
      <c r="AJ225" s="880"/>
      <c r="AK225" s="880"/>
      <c r="AL225" s="880"/>
      <c r="AM225" s="880"/>
      <c r="AN225" s="880"/>
      <c r="AO225" s="880"/>
      <c r="AP225" s="880"/>
      <c r="AQ225" s="880"/>
      <c r="AR225" s="880"/>
      <c r="AS225" s="880"/>
      <c r="AT225" s="880"/>
      <c r="AU225" s="880"/>
      <c r="AV225" s="880"/>
      <c r="AW225" s="880"/>
      <c r="AX225" s="880"/>
      <c r="AY225" s="880"/>
      <c r="AZ225" s="376"/>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531" customFormat="true" ht="15" customHeight="true" x14ac:dyDescent="0.2">
      <c r="A226" s="1087"/>
      <c r="B226" s="408" t="s">
        <v>446</v>
      </c>
      <c r="C226" s="151">
        <v>52.389002887524349</v>
      </c>
      <c r="D226" s="150">
        <v>51.177512236668896</v>
      </c>
      <c r="E226" s="150">
        <v>56.477981975347234</v>
      </c>
      <c r="F226" s="150">
        <v>65.159577530831967</v>
      </c>
      <c r="G226" s="149">
        <v>46.070707412056393</v>
      </c>
      <c r="H226" s="148">
        <v>63.115176009728081</v>
      </c>
      <c r="I226" s="150">
        <v>62.582827706494228</v>
      </c>
      <c r="J226" s="150">
        <v>59.032093504505603</v>
      </c>
      <c r="K226" s="150">
        <v>47.761058154984532</v>
      </c>
      <c r="L226" s="147">
        <v>29.561750490010752</v>
      </c>
      <c r="M226" s="151">
        <v>50.047383812835854</v>
      </c>
      <c r="N226" s="150">
        <v>51.392740218222563</v>
      </c>
      <c r="O226" s="150">
        <v>51.145074378157155</v>
      </c>
      <c r="P226" s="150">
        <v>57.947439497246997</v>
      </c>
      <c r="Q226" s="149">
        <v>64.990874930274472</v>
      </c>
      <c r="R226" s="148">
        <v>80.029019214184402</v>
      </c>
      <c r="S226" s="150">
        <v>78.483255390409923</v>
      </c>
      <c r="T226" s="150">
        <v>82.173035750676121</v>
      </c>
      <c r="U226" s="150">
        <v>67.044725606696659</v>
      </c>
      <c r="V226" s="150">
        <v>33.357673663087752</v>
      </c>
      <c r="W226" s="150">
        <v>75.313960497679872</v>
      </c>
      <c r="X226" s="150">
        <v>90.77307666713719</v>
      </c>
      <c r="Y226" s="150">
        <v>25.154586225351562</v>
      </c>
      <c r="Z226" s="150">
        <v>62.690964011867948</v>
      </c>
      <c r="AA226" s="150">
        <v>42.718427464203742</v>
      </c>
      <c r="AB226" s="147">
        <v>3.977196567246863</v>
      </c>
      <c r="AC226" s="880"/>
      <c r="AD226" s="880"/>
      <c r="AE226" s="880"/>
      <c r="AF226" s="880"/>
      <c r="AG226" s="880"/>
      <c r="AH226" s="880"/>
      <c r="AI226" s="880"/>
      <c r="AJ226" s="880"/>
      <c r="AK226" s="880"/>
      <c r="AL226" s="880"/>
      <c r="AM226" s="880"/>
      <c r="AN226" s="880"/>
      <c r="AO226" s="880"/>
      <c r="AP226" s="880"/>
      <c r="AQ226" s="880"/>
      <c r="AR226" s="880"/>
      <c r="AS226" s="880"/>
      <c r="AT226" s="880"/>
      <c r="AU226" s="880"/>
      <c r="AV226" s="880"/>
      <c r="AW226" s="880"/>
      <c r="AX226" s="880"/>
      <c r="AY226" s="880"/>
      <c r="AZ226" s="376"/>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531" customFormat="true" ht="15" customHeight="true" x14ac:dyDescent="0.2">
      <c r="A227" s="1087"/>
      <c r="B227" s="408" t="s">
        <v>447</v>
      </c>
      <c r="C227" s="151">
        <v>0.64334038705486751</v>
      </c>
      <c r="D227" s="150">
        <v>0.60205867783175349</v>
      </c>
      <c r="E227" s="150">
        <v>0.60334054840727869</v>
      </c>
      <c r="F227" s="150">
        <v>1.0465970171925802</v>
      </c>
      <c r="G227" s="149">
        <v>1.7646245923830672</v>
      </c>
      <c r="H227" s="148">
        <v>1.2838284997530005</v>
      </c>
      <c r="I227" s="150">
        <v>2.8601412754788833</v>
      </c>
      <c r="J227" s="150">
        <v>1.7544042006465081</v>
      </c>
      <c r="K227" s="150">
        <v>1.5287659984207822</v>
      </c>
      <c r="L227" s="147">
        <v>2.6111861144240698</v>
      </c>
      <c r="M227" s="151">
        <v>0.57171467047751523</v>
      </c>
      <c r="N227" s="150">
        <v>0.55689120395409453</v>
      </c>
      <c r="O227" s="150">
        <v>0.63375530460090679</v>
      </c>
      <c r="P227" s="150">
        <v>0.28855130361782894</v>
      </c>
      <c r="Q227" s="149">
        <v>0.12644150484627462</v>
      </c>
      <c r="R227" s="148">
        <v>2.6568579516351254</v>
      </c>
      <c r="S227" s="150">
        <v>0.35654983053104755</v>
      </c>
      <c r="T227" s="150">
        <v>0.50423039617401078</v>
      </c>
      <c r="U227" s="150">
        <v>0.51226295291883195</v>
      </c>
      <c r="V227" s="150">
        <v>1.5621510910057319</v>
      </c>
      <c r="W227" s="150">
        <v>0.40130483398554734</v>
      </c>
      <c r="X227" s="150">
        <v>1.6792192654433473</v>
      </c>
      <c r="Y227" s="150">
        <v>0</v>
      </c>
      <c r="Z227" s="150">
        <v>2.0066437587691826</v>
      </c>
      <c r="AA227" s="150">
        <v>0.42592724985108227</v>
      </c>
      <c r="AB227" s="147">
        <v>0.16461618077565765</v>
      </c>
      <c r="AC227" s="880"/>
      <c r="AD227" s="880"/>
      <c r="AE227" s="880"/>
      <c r="AF227" s="880"/>
      <c r="AG227" s="880"/>
      <c r="AH227" s="880"/>
      <c r="AI227" s="880"/>
      <c r="AJ227" s="880"/>
      <c r="AK227" s="880"/>
      <c r="AL227" s="880"/>
      <c r="AM227" s="880"/>
      <c r="AN227" s="880"/>
      <c r="AO227" s="880"/>
      <c r="AP227" s="880"/>
      <c r="AQ227" s="880"/>
      <c r="AR227" s="880"/>
      <c r="AS227" s="880"/>
      <c r="AT227" s="880"/>
      <c r="AU227" s="880"/>
      <c r="AV227" s="880"/>
      <c r="AW227" s="880"/>
      <c r="AX227" s="880"/>
      <c r="AY227" s="880"/>
      <c r="AZ227" s="376"/>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531" customFormat="true" ht="15" customHeight="true" x14ac:dyDescent="0.2">
      <c r="A228" s="1087"/>
      <c r="B228" s="408" t="s">
        <v>448</v>
      </c>
      <c r="C228" s="151">
        <v>0.21883653927317867</v>
      </c>
      <c r="D228" s="150">
        <v>0.17806427305694209</v>
      </c>
      <c r="E228" s="150">
        <v>3.6896509015239172E-2</v>
      </c>
      <c r="F228" s="150">
        <v>0.71885306995009735</v>
      </c>
      <c r="G228" s="149">
        <v>1.5619719990323104</v>
      </c>
      <c r="H228" s="148">
        <v>0.51978270861755727</v>
      </c>
      <c r="I228" s="150">
        <v>1.7457979714672365</v>
      </c>
      <c r="J228" s="150">
        <v>1.6440465018871002</v>
      </c>
      <c r="K228" s="150">
        <v>2.010841774932663</v>
      </c>
      <c r="L228" s="147">
        <v>1.5697965766478632</v>
      </c>
      <c r="M228" s="151">
        <v>2.979128025633232E-2</v>
      </c>
      <c r="N228" s="150">
        <v>0.24175240689380978</v>
      </c>
      <c r="O228" s="150">
        <v>6.9117773092547033E-2</v>
      </c>
      <c r="P228" s="150">
        <v>5.3889717208617752E-2</v>
      </c>
      <c r="Q228" s="149">
        <v>0.11595970919751335</v>
      </c>
      <c r="R228" s="148">
        <v>0.10144875378696583</v>
      </c>
      <c r="S228" s="150">
        <v>0.14879205793771613</v>
      </c>
      <c r="T228" s="150">
        <v>0.67636771289312336</v>
      </c>
      <c r="U228" s="150">
        <v>2.5843450424859777</v>
      </c>
      <c r="V228" s="150">
        <v>0.65897127993568183</v>
      </c>
      <c r="W228" s="150">
        <v>8.1698007601309325E-2</v>
      </c>
      <c r="X228" s="150">
        <v>0.29010419262962517</v>
      </c>
      <c r="Y228" s="150">
        <v>0.25310662308609094</v>
      </c>
      <c r="Z228" s="150">
        <v>0.13478953302836899</v>
      </c>
      <c r="AA228" s="150">
        <v>1.1721595146720867</v>
      </c>
      <c r="AB228" s="147">
        <v>0.31112465281185087</v>
      </c>
      <c r="AC228" s="880"/>
      <c r="AD228" s="880"/>
      <c r="AE228" s="880"/>
      <c r="AF228" s="880"/>
      <c r="AG228" s="880"/>
      <c r="AH228" s="880"/>
      <c r="AI228" s="880"/>
      <c r="AJ228" s="880"/>
      <c r="AK228" s="880"/>
      <c r="AL228" s="880"/>
      <c r="AM228" s="880"/>
      <c r="AN228" s="880"/>
      <c r="AO228" s="880"/>
      <c r="AP228" s="880"/>
      <c r="AQ228" s="880"/>
      <c r="AR228" s="880"/>
      <c r="AS228" s="880"/>
      <c r="AT228" s="880"/>
      <c r="AU228" s="880"/>
      <c r="AV228" s="880"/>
      <c r="AW228" s="880"/>
      <c r="AX228" s="880"/>
      <c r="AY228" s="880"/>
      <c r="AZ228" s="376"/>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531" customFormat="true" ht="15" customHeight="true" x14ac:dyDescent="0.2">
      <c r="A229" s="173"/>
      <c r="B229" s="167"/>
      <c r="C229" s="117"/>
      <c r="D229" s="116"/>
      <c r="E229" s="116"/>
      <c r="F229" s="116"/>
      <c r="G229" s="115"/>
      <c r="H229" s="114"/>
      <c r="I229" s="116"/>
      <c r="J229" s="116"/>
      <c r="K229" s="116"/>
      <c r="L229" s="113"/>
      <c r="M229" s="117"/>
      <c r="N229" s="116"/>
      <c r="O229" s="116"/>
      <c r="P229" s="116"/>
      <c r="Q229" s="115"/>
      <c r="R229" s="114"/>
      <c r="S229" s="116"/>
      <c r="T229" s="116"/>
      <c r="U229" s="116"/>
      <c r="V229" s="116"/>
      <c r="W229" s="116"/>
      <c r="X229" s="116"/>
      <c r="Y229" s="116"/>
      <c r="Z229" s="116"/>
      <c r="AA229" s="116"/>
      <c r="AB229" s="113"/>
      <c r="AC229" s="880"/>
      <c r="AD229" s="880"/>
      <c r="AE229" s="880"/>
      <c r="AF229" s="880"/>
      <c r="AG229" s="880"/>
      <c r="AH229" s="880"/>
      <c r="AI229" s="880"/>
      <c r="AJ229" s="880"/>
      <c r="AK229" s="880"/>
      <c r="AL229" s="880"/>
      <c r="AM229" s="880"/>
      <c r="AN229" s="880"/>
      <c r="AO229" s="880"/>
      <c r="AP229" s="880"/>
      <c r="AQ229" s="880"/>
      <c r="AR229" s="880"/>
      <c r="AS229" s="880"/>
      <c r="AT229" s="880"/>
      <c r="AU229" s="880"/>
      <c r="AV229" s="880"/>
      <c r="AW229" s="880"/>
      <c r="AX229" s="880"/>
      <c r="AY229" s="880"/>
      <c r="AZ229" s="376"/>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531" customFormat="true" ht="15" customHeight="true" x14ac:dyDescent="0.2">
      <c r="A230" s="173"/>
      <c r="B230" s="167"/>
      <c r="C230" s="185"/>
      <c r="D230" s="184"/>
      <c r="E230" s="184"/>
      <c r="F230" s="184"/>
      <c r="G230" s="174"/>
      <c r="H230" s="177"/>
      <c r="I230" s="184"/>
      <c r="J230" s="184"/>
      <c r="K230" s="184"/>
      <c r="L230" s="180"/>
      <c r="M230" s="185"/>
      <c r="N230" s="184"/>
      <c r="O230" s="184"/>
      <c r="P230" s="184"/>
      <c r="Q230" s="174"/>
      <c r="R230" s="177"/>
      <c r="S230" s="184"/>
      <c r="T230" s="184"/>
      <c r="U230" s="184"/>
      <c r="V230" s="184"/>
      <c r="W230" s="184"/>
      <c r="X230" s="184"/>
      <c r="Y230" s="184"/>
      <c r="Z230" s="184"/>
      <c r="AA230" s="184"/>
      <c r="AB230" s="180"/>
      <c r="AC230" s="880"/>
      <c r="AD230" s="880"/>
      <c r="AE230" s="880"/>
      <c r="AF230" s="880"/>
      <c r="AG230" s="880"/>
      <c r="AH230" s="880"/>
      <c r="AI230" s="880"/>
      <c r="AJ230" s="880"/>
      <c r="AK230" s="880"/>
      <c r="AL230" s="880"/>
      <c r="AM230" s="880"/>
      <c r="AN230" s="880"/>
      <c r="AO230" s="880"/>
      <c r="AP230" s="880"/>
      <c r="AQ230" s="880"/>
      <c r="AR230" s="880"/>
      <c r="AS230" s="880"/>
      <c r="AT230" s="880"/>
      <c r="AU230" s="880"/>
      <c r="AV230" s="880"/>
      <c r="AW230" s="880"/>
      <c r="AX230" s="880"/>
      <c r="AY230" s="880"/>
      <c r="AZ230" s="376"/>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531" customFormat="true" ht="15" customHeight="true" x14ac:dyDescent="0.2">
      <c r="A231" s="173"/>
      <c r="B231" s="167"/>
      <c r="C231" s="185"/>
      <c r="D231" s="184"/>
      <c r="E231" s="184"/>
      <c r="F231" s="184"/>
      <c r="G231" s="174"/>
      <c r="H231" s="177"/>
      <c r="I231" s="184"/>
      <c r="J231" s="184"/>
      <c r="K231" s="184"/>
      <c r="L231" s="180"/>
      <c r="M231" s="185"/>
      <c r="N231" s="184"/>
      <c r="O231" s="184"/>
      <c r="P231" s="184"/>
      <c r="Q231" s="174"/>
      <c r="R231" s="177"/>
      <c r="S231" s="184"/>
      <c r="T231" s="184"/>
      <c r="U231" s="184"/>
      <c r="V231" s="184"/>
      <c r="W231" s="184"/>
      <c r="X231" s="184"/>
      <c r="Y231" s="184"/>
      <c r="Z231" s="184"/>
      <c r="AA231" s="184"/>
      <c r="AB231" s="180"/>
      <c r="AC231" s="880"/>
      <c r="AD231" s="880"/>
      <c r="AE231" s="880"/>
      <c r="AF231" s="880"/>
      <c r="AG231" s="880"/>
      <c r="AH231" s="880"/>
      <c r="AI231" s="880"/>
      <c r="AJ231" s="880"/>
      <c r="AK231" s="880"/>
      <c r="AL231" s="880"/>
      <c r="AM231" s="880"/>
      <c r="AN231" s="880"/>
      <c r="AO231" s="880"/>
      <c r="AP231" s="880"/>
      <c r="AQ231" s="880"/>
      <c r="AR231" s="880"/>
      <c r="AS231" s="880"/>
      <c r="AT231" s="880"/>
      <c r="AU231" s="880"/>
      <c r="AV231" s="880"/>
      <c r="AW231" s="880"/>
      <c r="AX231" s="880"/>
      <c r="AY231" s="880"/>
      <c r="AZ231" s="376"/>
      <c r="BA231" s="1115" t="s">
        <v>444</v>
      </c>
      <c r="BB231" s="622" t="s">
        <v>445</v>
      </c>
      <c r="BC231" s="479">
        <v>5738.5558509999864</v>
      </c>
      <c r="BD231" s="464">
        <v>5900.4310379999934</v>
      </c>
      <c r="BE231" s="464">
        <v>5264.4690889999947</v>
      </c>
      <c r="BF231" s="464">
        <v>4059.7799360000022</v>
      </c>
      <c r="BG231" s="483">
        <v>6213.6214179999924</v>
      </c>
      <c r="BH231" s="479">
        <v>1357.6393020000014</v>
      </c>
      <c r="BI231" s="464">
        <v>1273.3421909999997</v>
      </c>
      <c r="BJ231" s="464">
        <v>1457.9424780000011</v>
      </c>
      <c r="BK231" s="464">
        <v>1886.2693820000006</v>
      </c>
      <c r="BL231" s="483">
        <v>2568.6807689999951</v>
      </c>
      <c r="BM231" s="479">
        <v>4146.5094919999992</v>
      </c>
      <c r="BN231" s="464">
        <v>4016.0170649999959</v>
      </c>
      <c r="BO231" s="464">
        <v>4044.780118999995</v>
      </c>
      <c r="BP231" s="464">
        <v>3505.9246039999957</v>
      </c>
      <c r="BQ231" s="483">
        <v>2919.7519300000035</v>
      </c>
      <c r="BR231" s="479">
        <v>835.31596899999977</v>
      </c>
      <c r="BS231" s="464">
        <v>722.39829800000075</v>
      </c>
      <c r="BT231" s="464">
        <v>610.3886510000001</v>
      </c>
      <c r="BU231" s="464">
        <v>1210.2843330000007</v>
      </c>
      <c r="BV231" s="464">
        <v>2030.2126490000032</v>
      </c>
      <c r="BW231" s="464">
        <v>1014.3529700000001</v>
      </c>
      <c r="BX231" s="464">
        <v>680.01962499999991</v>
      </c>
      <c r="BY231" s="465">
        <v>2722.5909949999996</v>
      </c>
      <c r="BZ231" s="465">
        <v>2047.2575530000008</v>
      </c>
      <c r="CA231" s="465">
        <v>4237.9276030000019</v>
      </c>
      <c r="CB231" s="465">
        <v>11066.108686000005</v>
      </c>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row>
    <row r="232" s="531" customFormat="true" ht="15" customHeight="true" x14ac:dyDescent="0.2">
      <c r="A232" s="173"/>
      <c r="B232" s="167"/>
      <c r="C232" s="137"/>
      <c r="D232" s="136"/>
      <c r="E232" s="136"/>
      <c r="F232" s="136"/>
      <c r="G232" s="135"/>
      <c r="H232" s="134"/>
      <c r="I232" s="136"/>
      <c r="J232" s="136"/>
      <c r="K232" s="136"/>
      <c r="L232" s="133"/>
      <c r="M232" s="137"/>
      <c r="N232" s="136"/>
      <c r="O232" s="136"/>
      <c r="P232" s="136"/>
      <c r="Q232" s="135"/>
      <c r="R232" s="134"/>
      <c r="S232" s="136"/>
      <c r="T232" s="136"/>
      <c r="U232" s="136"/>
      <c r="V232" s="136"/>
      <c r="W232" s="136"/>
      <c r="X232" s="136"/>
      <c r="Y232" s="136"/>
      <c r="Z232" s="136"/>
      <c r="AA232" s="136"/>
      <c r="AB232" s="133"/>
      <c r="AC232" s="880"/>
      <c r="AD232" s="880"/>
      <c r="AE232" s="880"/>
      <c r="AF232" s="880"/>
      <c r="AG232" s="880"/>
      <c r="AH232" s="880"/>
      <c r="AI232" s="880"/>
      <c r="AJ232" s="880"/>
      <c r="AK232" s="880"/>
      <c r="AL232" s="880"/>
      <c r="AM232" s="880"/>
      <c r="AN232" s="880"/>
      <c r="AO232" s="880"/>
      <c r="AP232" s="880"/>
      <c r="AQ232" s="880"/>
      <c r="AR232" s="880"/>
      <c r="AS232" s="880"/>
      <c r="AT232" s="880"/>
      <c r="AU232" s="880"/>
      <c r="AV232" s="880"/>
      <c r="AW232" s="880"/>
      <c r="AX232" s="880"/>
      <c r="AY232" s="880"/>
      <c r="AZ232" s="376"/>
      <c r="BA232" s="1115"/>
      <c r="BB232" s="622" t="s">
        <v>446</v>
      </c>
      <c r="BC232" s="479">
        <v>6430.9049480000012</v>
      </c>
      <c r="BD232" s="464">
        <v>6285.4812169999868</v>
      </c>
      <c r="BE232" s="464">
        <v>6933.6343690000085</v>
      </c>
      <c r="BF232" s="464">
        <v>7997.9974719999927</v>
      </c>
      <c r="BG232" s="483">
        <v>5657.128117000002</v>
      </c>
      <c r="BH232" s="479">
        <v>2442.5507760000023</v>
      </c>
      <c r="BI232" s="464">
        <v>2428.7217379999965</v>
      </c>
      <c r="BJ232" s="464">
        <v>2290.8342659999998</v>
      </c>
      <c r="BK232" s="464">
        <v>1849.9271780000006</v>
      </c>
      <c r="BL232" s="483">
        <v>1146.058442</v>
      </c>
      <c r="BM232" s="479">
        <v>4205.0108100000007</v>
      </c>
      <c r="BN232" s="464">
        <v>4317.0904800000008</v>
      </c>
      <c r="BO232" s="464">
        <v>4296.1944320000021</v>
      </c>
      <c r="BP232" s="464">
        <v>4870.7449509999924</v>
      </c>
      <c r="BQ232" s="483">
        <v>5458.0130499999959</v>
      </c>
      <c r="BR232" s="479">
        <v>3883.7380770000059</v>
      </c>
      <c r="BS232" s="464">
        <v>2698.3524549999979</v>
      </c>
      <c r="BT232" s="464">
        <v>3013.1193809999991</v>
      </c>
      <c r="BU232" s="464">
        <v>2717.5755249999975</v>
      </c>
      <c r="BV232" s="464">
        <v>1051.2559039999996</v>
      </c>
      <c r="BW232" s="464">
        <v>3156.4196090000009</v>
      </c>
      <c r="BX232" s="464">
        <v>8505.218614999987</v>
      </c>
      <c r="BY232" s="465">
        <v>918.13288200000022</v>
      </c>
      <c r="BZ232" s="465">
        <v>3649.5109060000009</v>
      </c>
      <c r="CA232" s="465">
        <v>3251.1901940000034</v>
      </c>
      <c r="CB232" s="465">
        <v>460.63257500000014</v>
      </c>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531" customFormat="true" ht="15" customHeight="true" x14ac:dyDescent="0.2">
      <c r="A233" s="173"/>
      <c r="B233" s="167"/>
      <c r="C233" s="137"/>
      <c r="D233" s="136"/>
      <c r="E233" s="136"/>
      <c r="F233" s="136"/>
      <c r="G233" s="135"/>
      <c r="H233" s="134"/>
      <c r="I233" s="136"/>
      <c r="J233" s="136"/>
      <c r="K233" s="136"/>
      <c r="L233" s="133"/>
      <c r="M233" s="137"/>
      <c r="N233" s="136"/>
      <c r="O233" s="136"/>
      <c r="P233" s="136"/>
      <c r="Q233" s="135"/>
      <c r="R233" s="134"/>
      <c r="S233" s="136"/>
      <c r="T233" s="136"/>
      <c r="U233" s="136"/>
      <c r="V233" s="136"/>
      <c r="W233" s="136"/>
      <c r="X233" s="136"/>
      <c r="Y233" s="136"/>
      <c r="Z233" s="136"/>
      <c r="AA233" s="136"/>
      <c r="AB233" s="133"/>
      <c r="AC233" s="880"/>
      <c r="AD233" s="880"/>
      <c r="AE233" s="880"/>
      <c r="AF233" s="880"/>
      <c r="AG233" s="880"/>
      <c r="AH233" s="880"/>
      <c r="AI233" s="880"/>
      <c r="AJ233" s="880"/>
      <c r="AK233" s="880"/>
      <c r="AL233" s="880"/>
      <c r="AM233" s="880"/>
      <c r="AN233" s="880"/>
      <c r="AO233" s="880"/>
      <c r="AP233" s="880"/>
      <c r="AQ233" s="880"/>
      <c r="AR233" s="880"/>
      <c r="AS233" s="880"/>
      <c r="AT233" s="880"/>
      <c r="AU233" s="880"/>
      <c r="AV233" s="880"/>
      <c r="AW233" s="880"/>
      <c r="AX233" s="880"/>
      <c r="AY233" s="880"/>
      <c r="AZ233" s="376"/>
      <c r="BA233" s="1115"/>
      <c r="BB233" s="622" t="s">
        <v>447</v>
      </c>
      <c r="BC233" s="479">
        <v>78.971934000000019</v>
      </c>
      <c r="BD233" s="464">
        <v>73.943189999999987</v>
      </c>
      <c r="BE233" s="464">
        <v>74.070329999999998</v>
      </c>
      <c r="BF233" s="464">
        <v>128.46431200000001</v>
      </c>
      <c r="BG233" s="483">
        <v>216.68231200000005</v>
      </c>
      <c r="BH233" s="479">
        <v>49.684029999999993</v>
      </c>
      <c r="BI233" s="464">
        <v>110.99669899999999</v>
      </c>
      <c r="BJ233" s="464">
        <v>68.082445000000007</v>
      </c>
      <c r="BK233" s="464">
        <v>59.213632999999994</v>
      </c>
      <c r="BL233" s="483">
        <v>101.23121400000001</v>
      </c>
      <c r="BM233" s="479">
        <v>48.035804999999996</v>
      </c>
      <c r="BN233" s="464">
        <v>46.779947999999997</v>
      </c>
      <c r="BO233" s="464">
        <v>53.235547000000004</v>
      </c>
      <c r="BP233" s="464">
        <v>24.254044999999998</v>
      </c>
      <c r="BQ233" s="483">
        <v>10.618711999999999</v>
      </c>
      <c r="BR233" s="479">
        <v>128.93498499999998</v>
      </c>
      <c r="BS233" s="464">
        <v>12.258628999999999</v>
      </c>
      <c r="BT233" s="464">
        <v>18.489111000000001</v>
      </c>
      <c r="BU233" s="464">
        <v>20.763949</v>
      </c>
      <c r="BV233" s="464">
        <v>49.230667999999987</v>
      </c>
      <c r="BW233" s="464">
        <v>16.818746999999998</v>
      </c>
      <c r="BX233" s="464">
        <v>157.33879999999999</v>
      </c>
      <c r="BY233" s="465">
        <v>0</v>
      </c>
      <c r="BZ233" s="465">
        <v>116.815372</v>
      </c>
      <c r="CA233" s="465">
        <v>32.416233000000005</v>
      </c>
      <c r="CB233" s="465">
        <v>19.065584000000001</v>
      </c>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531" customFormat="true" ht="15" customHeight="true" x14ac:dyDescent="0.2">
      <c r="A234" s="173"/>
      <c r="B234" s="167"/>
      <c r="C234" s="137"/>
      <c r="D234" s="136"/>
      <c r="E234" s="136"/>
      <c r="F234" s="136"/>
      <c r="G234" s="135"/>
      <c r="H234" s="134"/>
      <c r="I234" s="136"/>
      <c r="J234" s="136"/>
      <c r="K234" s="136"/>
      <c r="L234" s="133"/>
      <c r="M234" s="137"/>
      <c r="N234" s="136"/>
      <c r="O234" s="136"/>
      <c r="P234" s="136"/>
      <c r="Q234" s="135"/>
      <c r="R234" s="134"/>
      <c r="S234" s="136"/>
      <c r="T234" s="136"/>
      <c r="U234" s="136"/>
      <c r="V234" s="136"/>
      <c r="W234" s="136"/>
      <c r="X234" s="136"/>
      <c r="Y234" s="136"/>
      <c r="Z234" s="136"/>
      <c r="AA234" s="136"/>
      <c r="AB234" s="133"/>
      <c r="AC234" s="880"/>
      <c r="AD234" s="880"/>
      <c r="AE234" s="880"/>
      <c r="AF234" s="880"/>
      <c r="AG234" s="880"/>
      <c r="AH234" s="880"/>
      <c r="AI234" s="880"/>
      <c r="AJ234" s="880"/>
      <c r="AK234" s="880"/>
      <c r="AL234" s="880"/>
      <c r="AM234" s="880"/>
      <c r="AN234" s="880"/>
      <c r="AO234" s="880"/>
      <c r="AP234" s="880"/>
      <c r="AQ234" s="880"/>
      <c r="AR234" s="880"/>
      <c r="AS234" s="880"/>
      <c r="AT234" s="880"/>
      <c r="AU234" s="880"/>
      <c r="AV234" s="880"/>
      <c r="AW234" s="880"/>
      <c r="AX234" s="880"/>
      <c r="AY234" s="880"/>
      <c r="AZ234" s="376"/>
      <c r="BA234" s="1115"/>
      <c r="BB234" s="622" t="s">
        <v>448</v>
      </c>
      <c r="BC234" s="479">
        <v>26.862831999999997</v>
      </c>
      <c r="BD234" s="464">
        <v>21.869364000000001</v>
      </c>
      <c r="BE234" s="464">
        <v>4.5296750000000001</v>
      </c>
      <c r="BF234" s="464">
        <v>88.235455999999985</v>
      </c>
      <c r="BG234" s="483">
        <v>191.79813399999995</v>
      </c>
      <c r="BH234" s="479">
        <v>20.115537</v>
      </c>
      <c r="BI234" s="464">
        <v>67.751132999999996</v>
      </c>
      <c r="BJ234" s="464">
        <v>63.799838999999992</v>
      </c>
      <c r="BK234" s="464">
        <v>77.885855000000021</v>
      </c>
      <c r="BL234" s="483">
        <v>60.858325000000001</v>
      </c>
      <c r="BM234" s="479">
        <v>2.5030809999999999</v>
      </c>
      <c r="BN234" s="464">
        <v>20.307674000000002</v>
      </c>
      <c r="BO234" s="464">
        <v>5.805904</v>
      </c>
      <c r="BP234" s="464">
        <v>4.5296750000000001</v>
      </c>
      <c r="BQ234" s="483">
        <v>9.7384380000000004</v>
      </c>
      <c r="BR234" s="479">
        <v>4.9232189999999996</v>
      </c>
      <c r="BS234" s="464">
        <v>5.1156569999999997</v>
      </c>
      <c r="BT234" s="464">
        <v>24.801038999999999</v>
      </c>
      <c r="BU234" s="464">
        <v>104.753249</v>
      </c>
      <c r="BV234" s="464">
        <v>20.767258999999999</v>
      </c>
      <c r="BW234" s="464">
        <v>3.4239760000000001</v>
      </c>
      <c r="BX234" s="464">
        <v>27.182064</v>
      </c>
      <c r="BY234" s="465">
        <v>9.2382960000000001</v>
      </c>
      <c r="BZ234" s="465">
        <v>7.846679</v>
      </c>
      <c r="CA234" s="465">
        <v>89.210060999999996</v>
      </c>
      <c r="CB234" s="465">
        <v>36.033962000000002</v>
      </c>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531" customFormat="true" ht="15" customHeight="true" x14ac:dyDescent="0.2">
      <c r="A235" s="173"/>
      <c r="B235" s="167"/>
      <c r="C235" s="137"/>
      <c r="D235" s="136"/>
      <c r="E235" s="136"/>
      <c r="F235" s="136"/>
      <c r="G235" s="135"/>
      <c r="H235" s="134"/>
      <c r="I235" s="136"/>
      <c r="J235" s="136"/>
      <c r="K235" s="136"/>
      <c r="L235" s="133"/>
      <c r="M235" s="137"/>
      <c r="N235" s="136"/>
      <c r="O235" s="136"/>
      <c r="P235" s="136"/>
      <c r="Q235" s="135"/>
      <c r="R235" s="134"/>
      <c r="S235" s="136"/>
      <c r="T235" s="136"/>
      <c r="U235" s="136"/>
      <c r="V235" s="136"/>
      <c r="W235" s="136"/>
      <c r="X235" s="136"/>
      <c r="Y235" s="136"/>
      <c r="Z235" s="136"/>
      <c r="AA235" s="136"/>
      <c r="AB235" s="133"/>
      <c r="AC235" s="880"/>
      <c r="AD235" s="880"/>
      <c r="AE235" s="880"/>
      <c r="AF235" s="880"/>
      <c r="AG235" s="880"/>
      <c r="AH235" s="880"/>
      <c r="AI235" s="880"/>
      <c r="AJ235" s="880"/>
      <c r="AK235" s="880"/>
      <c r="AL235" s="880"/>
      <c r="AM235" s="880"/>
      <c r="AN235" s="880"/>
      <c r="AO235" s="880"/>
      <c r="AP235" s="880"/>
      <c r="AQ235" s="880"/>
      <c r="AR235" s="880"/>
      <c r="AS235" s="880"/>
      <c r="AT235" s="880"/>
      <c r="AU235" s="880"/>
      <c r="AV235" s="880"/>
      <c r="AW235" s="880"/>
      <c r="AX235" s="880"/>
      <c r="AY235" s="880"/>
      <c r="AZ235" s="376"/>
      <c r="BA235" s="1117"/>
      <c r="BB235" s="622" t="s">
        <v>187</v>
      </c>
      <c r="BC235" s="479">
        <v>12275.295565000006</v>
      </c>
      <c r="BD235" s="464">
        <v>12281.724809000023</v>
      </c>
      <c r="BE235" s="464">
        <v>12276.703463000069</v>
      </c>
      <c r="BF235" s="464">
        <v>12274.477175999997</v>
      </c>
      <c r="BG235" s="483">
        <v>12279.229980999966</v>
      </c>
      <c r="BH235" s="479">
        <v>3869.9896450000019</v>
      </c>
      <c r="BI235" s="464">
        <v>3880.8117610000031</v>
      </c>
      <c r="BJ235" s="464">
        <v>3880.6590280000028</v>
      </c>
      <c r="BK235" s="464">
        <v>3873.2960480000065</v>
      </c>
      <c r="BL235" s="483">
        <v>3876.828749999991</v>
      </c>
      <c r="BM235" s="479">
        <v>8402.0591880000011</v>
      </c>
      <c r="BN235" s="464">
        <v>8400.1951670000071</v>
      </c>
      <c r="BO235" s="464">
        <v>8400.0160019999985</v>
      </c>
      <c r="BP235" s="464">
        <v>8405.4532750000017</v>
      </c>
      <c r="BQ235" s="483">
        <v>8398.1221299999888</v>
      </c>
      <c r="BR235" s="479">
        <v>4852.9122499999967</v>
      </c>
      <c r="BS235" s="464">
        <v>3438.1250389999964</v>
      </c>
      <c r="BT235" s="464">
        <v>3666.7981819999959</v>
      </c>
      <c r="BU235" s="464">
        <v>4053.3770559999971</v>
      </c>
      <c r="BV235" s="464">
        <v>3151.4664800000032</v>
      </c>
      <c r="BW235" s="464">
        <v>4191.0153020000034</v>
      </c>
      <c r="BX235" s="464">
        <v>9369.7591040000007</v>
      </c>
      <c r="BY235" s="465">
        <v>3649.9621729999985</v>
      </c>
      <c r="BZ235" s="465">
        <v>5821.4305100000001</v>
      </c>
      <c r="CA235" s="465">
        <v>7610.7440909999896</v>
      </c>
      <c r="CB235" s="465">
        <v>11581.840806999995</v>
      </c>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531" customFormat="true" ht="15" customHeight="true" x14ac:dyDescent="0.2">
      <c r="A236" s="173"/>
      <c r="B236" s="167"/>
      <c r="C236" s="137"/>
      <c r="D236" s="136"/>
      <c r="E236" s="136"/>
      <c r="F236" s="136"/>
      <c r="G236" s="135"/>
      <c r="H236" s="134"/>
      <c r="I236" s="136"/>
      <c r="J236" s="136"/>
      <c r="K236" s="136"/>
      <c r="L236" s="133"/>
      <c r="M236" s="137"/>
      <c r="N236" s="136"/>
      <c r="O236" s="136"/>
      <c r="P236" s="136"/>
      <c r="Q236" s="135"/>
      <c r="R236" s="134"/>
      <c r="S236" s="136"/>
      <c r="T236" s="136"/>
      <c r="U236" s="136"/>
      <c r="V236" s="136"/>
      <c r="W236" s="136"/>
      <c r="X236" s="136"/>
      <c r="Y236" s="136"/>
      <c r="Z236" s="136"/>
      <c r="AA236" s="136"/>
      <c r="AB236" s="133"/>
      <c r="AC236" s="880"/>
      <c r="AD236" s="880"/>
      <c r="AE236" s="880"/>
      <c r="AF236" s="880"/>
      <c r="AG236" s="880"/>
      <c r="AH236" s="880"/>
      <c r="AI236" s="880"/>
      <c r="AJ236" s="880"/>
      <c r="AK236" s="880"/>
      <c r="AL236" s="880"/>
      <c r="AM236" s="880"/>
      <c r="AN236" s="880"/>
      <c r="AO236" s="880"/>
      <c r="AP236" s="880"/>
      <c r="AQ236" s="880"/>
      <c r="AR236" s="880"/>
      <c r="AS236" s="880"/>
      <c r="AT236" s="880"/>
      <c r="AU236" s="880"/>
      <c r="AV236" s="880"/>
      <c r="AW236" s="880"/>
      <c r="AX236" s="880"/>
      <c r="AY236" s="880"/>
      <c r="AZ236" s="376"/>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531" customFormat="true" ht="15" customHeight="true" x14ac:dyDescent="0.2">
      <c r="A237" s="173"/>
      <c r="B237" s="167"/>
      <c r="C237" s="137"/>
      <c r="D237" s="136"/>
      <c r="E237" s="136"/>
      <c r="F237" s="136"/>
      <c r="G237" s="135"/>
      <c r="H237" s="134"/>
      <c r="I237" s="136"/>
      <c r="J237" s="136"/>
      <c r="K237" s="136"/>
      <c r="L237" s="133"/>
      <c r="M237" s="137"/>
      <c r="N237" s="136"/>
      <c r="O237" s="136"/>
      <c r="P237" s="136"/>
      <c r="Q237" s="135"/>
      <c r="R237" s="134"/>
      <c r="S237" s="136"/>
      <c r="T237" s="136"/>
      <c r="U237" s="136"/>
      <c r="V237" s="136"/>
      <c r="W237" s="136"/>
      <c r="X237" s="136"/>
      <c r="Y237" s="136"/>
      <c r="Z237" s="136"/>
      <c r="AA237" s="136"/>
      <c r="AB237" s="133"/>
      <c r="AC237" s="880"/>
      <c r="AD237" s="880"/>
      <c r="AE237" s="880"/>
      <c r="AF237" s="880"/>
      <c r="AG237" s="880"/>
      <c r="AH237" s="880"/>
      <c r="AI237" s="880"/>
      <c r="AJ237" s="880"/>
      <c r="AK237" s="880"/>
      <c r="AL237" s="880"/>
      <c r="AM237" s="880"/>
      <c r="AN237" s="880"/>
      <c r="AO237" s="880"/>
      <c r="AP237" s="880"/>
      <c r="AQ237" s="880"/>
      <c r="AR237" s="880"/>
      <c r="AS237" s="880"/>
      <c r="AT237" s="880"/>
      <c r="AU237" s="880"/>
      <c r="AV237" s="880"/>
      <c r="AW237" s="880"/>
      <c r="AX237" s="880"/>
      <c r="AY237" s="880"/>
      <c r="AZ237" s="376"/>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531" customFormat="true" ht="15" customHeight="true" x14ac:dyDescent="0.2">
      <c r="A238" s="173"/>
      <c r="B238" s="167"/>
      <c r="C238" s="137"/>
      <c r="D238" s="136"/>
      <c r="E238" s="136"/>
      <c r="F238" s="136"/>
      <c r="G238" s="135"/>
      <c r="H238" s="134"/>
      <c r="I238" s="136"/>
      <c r="J238" s="136"/>
      <c r="K238" s="136"/>
      <c r="L238" s="133"/>
      <c r="M238" s="137"/>
      <c r="N238" s="136"/>
      <c r="O238" s="136"/>
      <c r="P238" s="136"/>
      <c r="Q238" s="135"/>
      <c r="R238" s="134"/>
      <c r="S238" s="136"/>
      <c r="T238" s="136"/>
      <c r="U238" s="136"/>
      <c r="V238" s="136"/>
      <c r="W238" s="136"/>
      <c r="X238" s="136"/>
      <c r="Y238" s="136"/>
      <c r="Z238" s="136"/>
      <c r="AA238" s="136"/>
      <c r="AB238" s="133"/>
      <c r="AC238" s="880"/>
      <c r="AD238" s="880"/>
      <c r="AE238" s="880"/>
      <c r="AF238" s="880"/>
      <c r="AG238" s="880"/>
      <c r="AH238" s="880"/>
      <c r="AI238" s="880"/>
      <c r="AJ238" s="880"/>
      <c r="AK238" s="880"/>
      <c r="AL238" s="880"/>
      <c r="AM238" s="880"/>
      <c r="AN238" s="880"/>
      <c r="AO238" s="880"/>
      <c r="AP238" s="880"/>
      <c r="AQ238" s="880"/>
      <c r="AR238" s="880"/>
      <c r="AS238" s="880"/>
      <c r="AT238" s="880"/>
      <c r="AU238" s="880"/>
      <c r="AV238" s="880"/>
      <c r="AW238" s="880"/>
      <c r="AX238" s="880"/>
      <c r="AY238" s="880"/>
      <c r="AZ238" s="376"/>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531" customFormat="true" ht="15" customHeight="true" x14ac:dyDescent="0.2">
      <c r="A239" s="173"/>
      <c r="B239" s="167"/>
      <c r="C239" s="137"/>
      <c r="D239" s="136"/>
      <c r="E239" s="136"/>
      <c r="F239" s="136"/>
      <c r="G239" s="135"/>
      <c r="H239" s="134"/>
      <c r="I239" s="136"/>
      <c r="J239" s="136"/>
      <c r="K239" s="136"/>
      <c r="L239" s="133"/>
      <c r="M239" s="137"/>
      <c r="N239" s="136"/>
      <c r="O239" s="136"/>
      <c r="P239" s="136"/>
      <c r="Q239" s="135"/>
      <c r="R239" s="134"/>
      <c r="S239" s="136"/>
      <c r="T239" s="136"/>
      <c r="U239" s="136"/>
      <c r="V239" s="136"/>
      <c r="W239" s="136"/>
      <c r="X239" s="136"/>
      <c r="Y239" s="136"/>
      <c r="Z239" s="136"/>
      <c r="AA239" s="136"/>
      <c r="AB239" s="133"/>
      <c r="AC239" s="880"/>
      <c r="AD239" s="880"/>
      <c r="AE239" s="880"/>
      <c r="AF239" s="880"/>
      <c r="AG239" s="880"/>
      <c r="AH239" s="880"/>
      <c r="AI239" s="880"/>
      <c r="AJ239" s="880"/>
      <c r="AK239" s="880"/>
      <c r="AL239" s="880"/>
      <c r="AM239" s="880"/>
      <c r="AN239" s="880"/>
      <c r="AO239" s="880"/>
      <c r="AP239" s="880"/>
      <c r="AQ239" s="880"/>
      <c r="AR239" s="880"/>
      <c r="AS239" s="880"/>
      <c r="AT239" s="880"/>
      <c r="AU239" s="880"/>
      <c r="AV239" s="880"/>
      <c r="AW239" s="880"/>
      <c r="AX239" s="880"/>
      <c r="AY239" s="880"/>
      <c r="AZ239" s="376"/>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531" customFormat="true" ht="15" customHeight="true" x14ac:dyDescent="0.2">
      <c r="A240" s="173"/>
      <c r="B240" s="167"/>
      <c r="C240" s="112"/>
      <c r="D240" s="111"/>
      <c r="E240" s="111"/>
      <c r="F240" s="111"/>
      <c r="G240" s="110"/>
      <c r="H240" s="109"/>
      <c r="I240" s="111"/>
      <c r="J240" s="111"/>
      <c r="K240" s="111"/>
      <c r="L240" s="108"/>
      <c r="M240" s="112"/>
      <c r="N240" s="111"/>
      <c r="O240" s="111"/>
      <c r="P240" s="111"/>
      <c r="Q240" s="110"/>
      <c r="R240" s="109"/>
      <c r="S240" s="111"/>
      <c r="T240" s="111"/>
      <c r="U240" s="111"/>
      <c r="V240" s="111"/>
      <c r="W240" s="111"/>
      <c r="X240" s="111"/>
      <c r="Y240" s="111"/>
      <c r="Z240" s="111"/>
      <c r="AA240" s="111"/>
      <c r="AB240" s="108"/>
      <c r="AC240" s="880"/>
      <c r="AD240" s="880"/>
      <c r="AE240" s="880"/>
      <c r="AF240" s="880"/>
      <c r="AG240" s="880"/>
      <c r="AH240" s="880"/>
      <c r="AI240" s="880"/>
      <c r="AJ240" s="880"/>
      <c r="AK240" s="880"/>
      <c r="AL240" s="880"/>
      <c r="AM240" s="880"/>
      <c r="AN240" s="880"/>
      <c r="AO240" s="880"/>
      <c r="AP240" s="880"/>
      <c r="AQ240" s="880"/>
      <c r="AR240" s="880"/>
      <c r="AS240" s="880"/>
      <c r="AT240" s="880"/>
      <c r="AU240" s="880"/>
      <c r="AV240" s="880"/>
      <c r="AW240" s="880"/>
      <c r="AX240" s="880"/>
      <c r="AY240" s="880"/>
      <c r="AZ240" s="376"/>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531" customFormat="true" ht="15" customHeight="true" x14ac:dyDescent="0.2">
      <c r="A241" s="173"/>
      <c r="B241" s="167"/>
      <c r="C241" s="112"/>
      <c r="D241" s="111"/>
      <c r="E241" s="111"/>
      <c r="F241" s="111"/>
      <c r="G241" s="110"/>
      <c r="H241" s="109"/>
      <c r="I241" s="111"/>
      <c r="J241" s="111"/>
      <c r="K241" s="111"/>
      <c r="L241" s="108"/>
      <c r="M241" s="112"/>
      <c r="N241" s="111"/>
      <c r="O241" s="111"/>
      <c r="P241" s="111"/>
      <c r="Q241" s="110"/>
      <c r="R241" s="109"/>
      <c r="S241" s="111"/>
      <c r="T241" s="111"/>
      <c r="U241" s="111"/>
      <c r="V241" s="111"/>
      <c r="W241" s="111"/>
      <c r="X241" s="111"/>
      <c r="Y241" s="111"/>
      <c r="Z241" s="111"/>
      <c r="AA241" s="111"/>
      <c r="AB241" s="108"/>
      <c r="AC241" s="880"/>
      <c r="AD241" s="880"/>
      <c r="AE241" s="880"/>
      <c r="AF241" s="880"/>
      <c r="AG241" s="880"/>
      <c r="AH241" s="880"/>
      <c r="AI241" s="880"/>
      <c r="AJ241" s="880"/>
      <c r="AK241" s="880"/>
      <c r="AL241" s="880"/>
      <c r="AM241" s="880"/>
      <c r="AN241" s="880"/>
      <c r="AO241" s="880"/>
      <c r="AP241" s="880"/>
      <c r="AQ241" s="880"/>
      <c r="AR241" s="880"/>
      <c r="AS241" s="880"/>
      <c r="AT241" s="880"/>
      <c r="AU241" s="880"/>
      <c r="AV241" s="880"/>
      <c r="AW241" s="880"/>
      <c r="AX241" s="880"/>
      <c r="AY241" s="880"/>
      <c r="AZ241" s="376"/>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531" customFormat="true" ht="15" customHeight="true" x14ac:dyDescent="0.2">
      <c r="A242" s="197"/>
      <c r="B242" s="166"/>
      <c r="C242" s="132"/>
      <c r="D242" s="139"/>
      <c r="E242" s="139"/>
      <c r="F242" s="139"/>
      <c r="G242" s="138"/>
      <c r="H242" s="131"/>
      <c r="I242" s="139"/>
      <c r="J242" s="139"/>
      <c r="K242" s="139"/>
      <c r="L242" s="130"/>
      <c r="M242" s="132"/>
      <c r="N242" s="139"/>
      <c r="O242" s="139"/>
      <c r="P242" s="139"/>
      <c r="Q242" s="138"/>
      <c r="R242" s="131"/>
      <c r="S242" s="139"/>
      <c r="T242" s="139"/>
      <c r="U242" s="139"/>
      <c r="V242" s="139"/>
      <c r="W242" s="139"/>
      <c r="X242" s="139"/>
      <c r="Y242" s="139"/>
      <c r="Z242" s="139"/>
      <c r="AA242" s="139"/>
      <c r="AB242" s="130"/>
      <c r="AC242" s="880"/>
      <c r="AD242" s="880"/>
      <c r="AE242" s="880"/>
      <c r="AF242" s="880"/>
      <c r="AG242" s="880"/>
      <c r="AH242" s="880"/>
      <c r="AI242" s="880"/>
      <c r="AJ242" s="880"/>
      <c r="AK242" s="880"/>
      <c r="AL242" s="880"/>
      <c r="AM242" s="880"/>
      <c r="AN242" s="880"/>
      <c r="AO242" s="880"/>
      <c r="AP242" s="880"/>
      <c r="AQ242" s="880"/>
      <c r="AR242" s="880"/>
      <c r="AS242" s="880"/>
      <c r="AT242" s="880"/>
      <c r="AU242" s="880"/>
      <c r="AV242" s="880"/>
      <c r="AW242" s="880"/>
      <c r="AX242" s="880"/>
      <c r="AY242" s="880"/>
      <c r="AZ242" s="376"/>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531" customFormat="true" ht="15" customHeight="true" x14ac:dyDescent="0.2">
      <c r="A243" s="197"/>
      <c r="B243" s="166"/>
      <c r="C243" s="132"/>
      <c r="D243" s="139"/>
      <c r="E243" s="139"/>
      <c r="F243" s="139"/>
      <c r="G243" s="138"/>
      <c r="H243" s="131"/>
      <c r="I243" s="139"/>
      <c r="J243" s="139"/>
      <c r="K243" s="139"/>
      <c r="L243" s="130"/>
      <c r="M243" s="132"/>
      <c r="N243" s="139"/>
      <c r="O243" s="139"/>
      <c r="P243" s="139"/>
      <c r="Q243" s="138"/>
      <c r="R243" s="131"/>
      <c r="S243" s="139"/>
      <c r="T243" s="139"/>
      <c r="U243" s="139"/>
      <c r="V243" s="139"/>
      <c r="W243" s="139"/>
      <c r="X243" s="139"/>
      <c r="Y243" s="139"/>
      <c r="Z243" s="139"/>
      <c r="AA243" s="139"/>
      <c r="AB243" s="130"/>
      <c r="AC243" s="880"/>
      <c r="AD243" s="880"/>
      <c r="AE243" s="880"/>
      <c r="AF243" s="880"/>
      <c r="AG243" s="880"/>
      <c r="AH243" s="880"/>
      <c r="AI243" s="880"/>
      <c r="AJ243" s="880"/>
      <c r="AK243" s="880"/>
      <c r="AL243" s="880"/>
      <c r="AM243" s="880"/>
      <c r="AN243" s="880"/>
      <c r="AO243" s="880"/>
      <c r="AP243" s="880"/>
      <c r="AQ243" s="880"/>
      <c r="AR243" s="880"/>
      <c r="AS243" s="880"/>
      <c r="AT243" s="880"/>
      <c r="AU243" s="880"/>
      <c r="AV243" s="880"/>
      <c r="AW243" s="880"/>
      <c r="AX243" s="880"/>
      <c r="AY243" s="880"/>
      <c r="AZ243" s="376"/>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531" customFormat="true" ht="15" customHeight="true" x14ac:dyDescent="0.2">
      <c r="A244" s="197"/>
      <c r="B244" s="166"/>
      <c r="C244" s="132"/>
      <c r="D244" s="139"/>
      <c r="E244" s="139"/>
      <c r="F244" s="139"/>
      <c r="G244" s="138"/>
      <c r="H244" s="131"/>
      <c r="I244" s="139"/>
      <c r="J244" s="139"/>
      <c r="K244" s="139"/>
      <c r="L244" s="130"/>
      <c r="M244" s="132"/>
      <c r="N244" s="139"/>
      <c r="O244" s="139"/>
      <c r="P244" s="139"/>
      <c r="Q244" s="138"/>
      <c r="R244" s="131"/>
      <c r="S244" s="139"/>
      <c r="T244" s="139"/>
      <c r="U244" s="139"/>
      <c r="V244" s="139"/>
      <c r="W244" s="139"/>
      <c r="X244" s="139"/>
      <c r="Y244" s="139"/>
      <c r="Z244" s="139"/>
      <c r="AA244" s="139"/>
      <c r="AB244" s="130"/>
      <c r="AC244" s="880"/>
      <c r="AD244" s="880"/>
      <c r="AE244" s="880"/>
      <c r="AF244" s="880"/>
      <c r="AG244" s="880"/>
      <c r="AH244" s="880"/>
      <c r="AI244" s="880"/>
      <c r="AJ244" s="880"/>
      <c r="AK244" s="880"/>
      <c r="AL244" s="880"/>
      <c r="AM244" s="880"/>
      <c r="AN244" s="880"/>
      <c r="AO244" s="880"/>
      <c r="AP244" s="880"/>
      <c r="AQ244" s="880"/>
      <c r="AR244" s="880"/>
      <c r="AS244" s="880"/>
      <c r="AT244" s="880"/>
      <c r="AU244" s="880"/>
      <c r="AV244" s="880"/>
      <c r="AW244" s="880"/>
      <c r="AX244" s="880"/>
      <c r="AY244" s="880"/>
      <c r="AZ244" s="376"/>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531" customFormat="true" ht="15" customHeight="true" x14ac:dyDescent="0.2">
      <c r="A245" s="197"/>
      <c r="B245" s="166"/>
      <c r="C245" s="132"/>
      <c r="D245" s="139"/>
      <c r="E245" s="139"/>
      <c r="F245" s="139"/>
      <c r="G245" s="138"/>
      <c r="H245" s="131"/>
      <c r="I245" s="139"/>
      <c r="J245" s="139"/>
      <c r="K245" s="139"/>
      <c r="L245" s="130"/>
      <c r="M245" s="132"/>
      <c r="N245" s="139"/>
      <c r="O245" s="139"/>
      <c r="P245" s="139"/>
      <c r="Q245" s="138"/>
      <c r="R245" s="131"/>
      <c r="S245" s="139"/>
      <c r="T245" s="139"/>
      <c r="U245" s="139"/>
      <c r="V245" s="139"/>
      <c r="W245" s="139"/>
      <c r="X245" s="139"/>
      <c r="Y245" s="139"/>
      <c r="Z245" s="139"/>
      <c r="AA245" s="139"/>
      <c r="AB245" s="130"/>
      <c r="AC245" s="880"/>
      <c r="AD245" s="880"/>
      <c r="AE245" s="880"/>
      <c r="AF245" s="880"/>
      <c r="AG245" s="880"/>
      <c r="AH245" s="880"/>
      <c r="AI245" s="880"/>
      <c r="AJ245" s="880"/>
      <c r="AK245" s="880"/>
      <c r="AL245" s="880"/>
      <c r="AM245" s="880"/>
      <c r="AN245" s="880"/>
      <c r="AO245" s="880"/>
      <c r="AP245" s="880"/>
      <c r="AQ245" s="880"/>
      <c r="AR245" s="880"/>
      <c r="AS245" s="880"/>
      <c r="AT245" s="880"/>
      <c r="AU245" s="880"/>
      <c r="AV245" s="880"/>
      <c r="AW245" s="880"/>
      <c r="AX245" s="880"/>
      <c r="AY245" s="880"/>
      <c r="AZ245" s="376"/>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531" customFormat="true" ht="15" customHeight="true" x14ac:dyDescent="0.2">
      <c r="A246" s="197"/>
      <c r="B246" s="166"/>
      <c r="C246" s="132"/>
      <c r="D246" s="139"/>
      <c r="E246" s="139"/>
      <c r="F246" s="139"/>
      <c r="G246" s="138"/>
      <c r="H246" s="131"/>
      <c r="I246" s="139"/>
      <c r="J246" s="139"/>
      <c r="K246" s="139"/>
      <c r="L246" s="130"/>
      <c r="M246" s="132"/>
      <c r="N246" s="139"/>
      <c r="O246" s="139"/>
      <c r="P246" s="139"/>
      <c r="Q246" s="138"/>
      <c r="R246" s="131"/>
      <c r="S246" s="139"/>
      <c r="T246" s="139"/>
      <c r="U246" s="139"/>
      <c r="V246" s="139"/>
      <c r="W246" s="139"/>
      <c r="X246" s="139"/>
      <c r="Y246" s="139"/>
      <c r="Z246" s="139"/>
      <c r="AA246" s="139"/>
      <c r="AB246" s="130"/>
      <c r="AC246" s="880"/>
      <c r="AD246" s="880"/>
      <c r="AE246" s="880"/>
      <c r="AF246" s="880"/>
      <c r="AG246" s="880"/>
      <c r="AH246" s="880"/>
      <c r="AI246" s="880"/>
      <c r="AJ246" s="880"/>
      <c r="AK246" s="880"/>
      <c r="AL246" s="880"/>
      <c r="AM246" s="880"/>
      <c r="AN246" s="880"/>
      <c r="AO246" s="880"/>
      <c r="AP246" s="880"/>
      <c r="AQ246" s="880"/>
      <c r="AR246" s="880"/>
      <c r="AS246" s="880"/>
      <c r="AT246" s="880"/>
      <c r="AU246" s="880"/>
      <c r="AV246" s="880"/>
      <c r="AW246" s="880"/>
      <c r="AX246" s="880"/>
      <c r="AY246" s="880"/>
      <c r="AZ246" s="376"/>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531" customFormat="true" ht="15" customHeight="true" x14ac:dyDescent="0.2">
      <c r="A247" s="197"/>
      <c r="B247" s="166"/>
      <c r="C247" s="132"/>
      <c r="D247" s="139"/>
      <c r="E247" s="139"/>
      <c r="F247" s="139"/>
      <c r="G247" s="138"/>
      <c r="H247" s="131"/>
      <c r="I247" s="139"/>
      <c r="J247" s="139"/>
      <c r="K247" s="139"/>
      <c r="L247" s="130"/>
      <c r="M247" s="132"/>
      <c r="N247" s="139"/>
      <c r="O247" s="139"/>
      <c r="P247" s="139"/>
      <c r="Q247" s="138"/>
      <c r="R247" s="131"/>
      <c r="S247" s="139"/>
      <c r="T247" s="139"/>
      <c r="U247" s="139"/>
      <c r="V247" s="139"/>
      <c r="W247" s="139"/>
      <c r="X247" s="139"/>
      <c r="Y247" s="139"/>
      <c r="Z247" s="139"/>
      <c r="AA247" s="139"/>
      <c r="AB247" s="130"/>
      <c r="AC247" s="880"/>
      <c r="AD247" s="880"/>
      <c r="AE247" s="880"/>
      <c r="AF247" s="880"/>
      <c r="AG247" s="880"/>
      <c r="AH247" s="880"/>
      <c r="AI247" s="880"/>
      <c r="AJ247" s="880"/>
      <c r="AK247" s="880"/>
      <c r="AL247" s="880"/>
      <c r="AM247" s="880"/>
      <c r="AN247" s="880"/>
      <c r="AO247" s="880"/>
      <c r="AP247" s="880"/>
      <c r="AQ247" s="880"/>
      <c r="AR247" s="880"/>
      <c r="AS247" s="880"/>
      <c r="AT247" s="880"/>
      <c r="AU247" s="880"/>
      <c r="AV247" s="880"/>
      <c r="AW247" s="880"/>
      <c r="AX247" s="880"/>
      <c r="AY247" s="880"/>
      <c r="AZ247" s="376"/>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531" customFormat="true" ht="15" customHeight="true" x14ac:dyDescent="0.2">
      <c r="A248" s="192"/>
      <c r="B248" s="157"/>
      <c r="C248" s="107"/>
      <c r="D248" s="119"/>
      <c r="E248" s="119"/>
      <c r="F248" s="119"/>
      <c r="G248" s="118"/>
      <c r="H248" s="106"/>
      <c r="I248" s="119"/>
      <c r="J248" s="119"/>
      <c r="K248" s="119"/>
      <c r="L248" s="105"/>
      <c r="M248" s="107"/>
      <c r="N248" s="119"/>
      <c r="O248" s="119"/>
      <c r="P248" s="119"/>
      <c r="Q248" s="118"/>
      <c r="R248" s="106"/>
      <c r="S248" s="119"/>
      <c r="T248" s="119"/>
      <c r="U248" s="119"/>
      <c r="V248" s="119"/>
      <c r="W248" s="119"/>
      <c r="X248" s="119"/>
      <c r="Y248" s="119"/>
      <c r="Z248" s="119"/>
      <c r="AA248" s="119"/>
      <c r="AB248" s="105"/>
      <c r="AC248" s="880"/>
      <c r="AD248" s="880"/>
      <c r="AE248" s="880"/>
      <c r="AF248" s="880"/>
      <c r="AG248" s="880"/>
      <c r="AH248" s="880"/>
      <c r="AI248" s="880"/>
      <c r="AJ248" s="880"/>
      <c r="AK248" s="880"/>
      <c r="AL248" s="880"/>
      <c r="AM248" s="880"/>
      <c r="AN248" s="880"/>
      <c r="AO248" s="880"/>
      <c r="AP248" s="880"/>
      <c r="AQ248" s="880"/>
      <c r="AR248" s="880"/>
      <c r="AS248" s="880"/>
      <c r="AT248" s="880"/>
      <c r="AU248" s="880"/>
      <c r="AV248" s="880"/>
      <c r="AW248" s="880"/>
      <c r="AX248" s="880"/>
      <c r="AY248" s="880"/>
      <c r="AZ248" s="376"/>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531" customFormat="true" ht="250.15" customHeight="true" x14ac:dyDescent="0.2">
      <c r="B249" s="530"/>
      <c r="AC249" s="376"/>
      <c r="AD249" s="376"/>
      <c r="AE249" s="376"/>
      <c r="AF249" s="376"/>
      <c r="AG249" s="376"/>
      <c r="AH249" s="376"/>
      <c r="AI249" s="376"/>
      <c r="AJ249" s="376"/>
      <c r="AK249" s="376"/>
      <c r="AL249" s="376"/>
      <c r="AM249" s="376"/>
      <c r="AN249" s="376"/>
      <c r="AO249" s="376"/>
      <c r="AP249" s="376"/>
      <c r="AQ249" s="376"/>
      <c r="AR249" s="376"/>
      <c r="AS249" s="376"/>
      <c r="AT249" s="376"/>
      <c r="AU249" s="376"/>
      <c r="AV249" s="376"/>
      <c r="AW249" s="376"/>
      <c r="AX249" s="376"/>
      <c r="AY249" s="376"/>
      <c r="AZ249" s="376"/>
      <c r="BA249" s="340"/>
      <c r="BB249" s="338"/>
      <c r="BC249" s="338"/>
      <c r="BD249" s="338"/>
      <c r="BE249" s="338"/>
      <c r="BF249" s="338"/>
      <c r="BG249" s="338"/>
      <c r="BH249" s="338"/>
      <c r="BI249" s="338"/>
      <c r="BJ249" s="338"/>
      <c r="BK249" s="338"/>
      <c r="BL249" s="338"/>
      <c r="BM249" s="338"/>
      <c r="BN249" s="338"/>
      <c r="BO249" s="338"/>
      <c r="BP249" s="338"/>
      <c r="BQ249" s="338"/>
      <c r="BR249" s="338"/>
      <c r="BS249" s="338"/>
      <c r="BT249" s="338"/>
      <c r="BU249" s="338"/>
      <c r="BV249" s="338"/>
      <c r="BW249" s="338"/>
      <c r="BX249" s="338"/>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s="378" customFormat="true" ht="19.15" customHeight="true" x14ac:dyDescent="0.2">
      <c r="B250" s="529"/>
      <c r="AC250" s="371"/>
      <c r="AD250" s="371"/>
      <c r="AE250" s="371"/>
      <c r="AF250" s="371"/>
      <c r="AG250" s="371"/>
      <c r="AH250" s="371"/>
      <c r="AI250" s="371"/>
      <c r="AJ250" s="371"/>
      <c r="AK250" s="371"/>
      <c r="AL250" s="371"/>
      <c r="AM250" s="371"/>
      <c r="AN250" s="371"/>
      <c r="AO250" s="371"/>
      <c r="AP250" s="371"/>
      <c r="AQ250" s="371"/>
      <c r="AR250" s="371"/>
      <c r="AS250" s="371"/>
      <c r="AT250" s="371"/>
      <c r="AU250" s="371"/>
      <c r="AV250" s="371"/>
      <c r="AW250" s="371"/>
      <c r="AX250" s="371"/>
      <c r="AY250" s="371"/>
      <c r="AZ250" s="371"/>
      <c r="BA250" s="528"/>
      <c r="BB250" s="39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371"/>
      <c r="CA250" s="371"/>
      <c r="CB250" s="371"/>
      <c r="CC250" s="371"/>
      <c r="CD250" s="371"/>
      <c r="CE250" s="371"/>
      <c r="CF250" s="371"/>
      <c r="CG250" s="371"/>
      <c r="CH250" s="371"/>
      <c r="CI250" s="371"/>
      <c r="CJ250" s="371"/>
      <c r="CK250" s="371"/>
      <c r="CL250" s="371"/>
      <c r="CM250" s="371"/>
      <c r="CN250" s="371"/>
      <c r="CO250" s="371"/>
      <c r="CP250" s="371"/>
      <c r="CQ250" s="371"/>
      <c r="CR250" s="371"/>
      <c r="CS250" s="371"/>
      <c r="CT250" s="371"/>
      <c r="CU250" s="371"/>
      <c r="CV250" s="371"/>
      <c r="CW250" s="371"/>
      <c r="CX250" s="371"/>
      <c r="CY250" s="371"/>
      <c r="CZ250" s="371"/>
    </row>
    <row r="251" s="378" customFormat="true" ht="15" customHeight="true" x14ac:dyDescent="0.2">
      <c r="B251" s="529"/>
      <c r="AC251" s="371"/>
      <c r="AD251" s="371"/>
      <c r="AE251" s="371"/>
      <c r="AF251" s="371"/>
      <c r="AG251" s="371"/>
      <c r="AH251" s="371"/>
      <c r="AI251" s="371"/>
      <c r="AJ251" s="371"/>
      <c r="AK251" s="371"/>
      <c r="AL251" s="371"/>
      <c r="AM251" s="371"/>
      <c r="AN251" s="371"/>
      <c r="AO251" s="371"/>
      <c r="AP251" s="371"/>
      <c r="AQ251" s="371"/>
      <c r="AR251" s="371"/>
      <c r="AS251" s="371"/>
      <c r="AT251" s="371"/>
      <c r="AU251" s="371"/>
      <c r="AV251" s="371"/>
      <c r="AW251" s="371"/>
      <c r="AX251" s="371"/>
      <c r="AY251" s="371"/>
      <c r="AZ251" s="371"/>
      <c r="BA251" s="528"/>
      <c r="BB251" s="39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371"/>
      <c r="CA251" s="371"/>
      <c r="CB251" s="371"/>
      <c r="CC251" s="371"/>
      <c r="CD251" s="371"/>
      <c r="CE251" s="371"/>
      <c r="CF251" s="371"/>
      <c r="CG251" s="371"/>
      <c r="CH251" s="371"/>
      <c r="CI251" s="371"/>
      <c r="CJ251" s="371"/>
      <c r="CK251" s="371"/>
      <c r="CL251" s="371"/>
      <c r="CM251" s="371"/>
      <c r="CN251" s="371"/>
      <c r="CO251" s="371"/>
      <c r="CP251" s="371"/>
      <c r="CQ251" s="371"/>
      <c r="CR251" s="371"/>
      <c r="CS251" s="371"/>
      <c r="CT251" s="371"/>
      <c r="CU251" s="371"/>
      <c r="CV251" s="371"/>
      <c r="CW251" s="371"/>
      <c r="CX251" s="371"/>
      <c r="CY251" s="371"/>
      <c r="CZ251" s="371"/>
    </row>
    <row r="252" s="378" customFormat="true" ht="15" customHeight="true" x14ac:dyDescent="0.2">
      <c r="B252" s="529"/>
      <c r="AC252" s="371"/>
      <c r="AD252" s="371"/>
      <c r="AE252" s="371"/>
      <c r="AF252" s="371"/>
      <c r="AG252" s="371"/>
      <c r="AH252" s="371"/>
      <c r="AI252" s="371"/>
      <c r="AJ252" s="371"/>
      <c r="AK252" s="371"/>
      <c r="AL252" s="371"/>
      <c r="AM252" s="371"/>
      <c r="AN252" s="371"/>
      <c r="AO252" s="371"/>
      <c r="AP252" s="371"/>
      <c r="AQ252" s="371"/>
      <c r="AR252" s="371"/>
      <c r="AS252" s="371"/>
      <c r="AT252" s="371"/>
      <c r="AU252" s="371"/>
      <c r="AV252" s="371"/>
      <c r="AW252" s="371"/>
      <c r="AX252" s="371"/>
      <c r="AY252" s="371"/>
      <c r="AZ252" s="371"/>
      <c r="BA252" s="528"/>
      <c r="BB252" s="39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371"/>
      <c r="CA252" s="371"/>
      <c r="CB252" s="371"/>
      <c r="CC252" s="371"/>
      <c r="CD252" s="371"/>
      <c r="CE252" s="371"/>
      <c r="CF252" s="371"/>
      <c r="CG252" s="371"/>
      <c r="CH252" s="371"/>
      <c r="CI252" s="371"/>
      <c r="CJ252" s="371"/>
      <c r="CK252" s="371"/>
      <c r="CL252" s="371"/>
      <c r="CM252" s="371"/>
      <c r="CN252" s="371"/>
      <c r="CO252" s="371"/>
      <c r="CP252" s="371"/>
      <c r="CQ252" s="371"/>
      <c r="CR252" s="371"/>
      <c r="CS252" s="371"/>
      <c r="CT252" s="371"/>
      <c r="CU252" s="371"/>
      <c r="CV252" s="371"/>
      <c r="CW252" s="371"/>
      <c r="CX252" s="371"/>
      <c r="CY252" s="371"/>
      <c r="CZ252" s="371"/>
    </row>
    <row r="253" s="378" customFormat="true" ht="15" customHeight="true" x14ac:dyDescent="0.2">
      <c r="B253" s="529"/>
      <c r="AC253" s="371"/>
      <c r="AD253" s="371"/>
      <c r="AE253" s="371"/>
      <c r="AF253" s="371"/>
      <c r="AG253" s="371"/>
      <c r="AH253" s="371"/>
      <c r="AI253" s="371"/>
      <c r="AJ253" s="371"/>
      <c r="AK253" s="371"/>
      <c r="AL253" s="371"/>
      <c r="AM253" s="371"/>
      <c r="AN253" s="371"/>
      <c r="AO253" s="371"/>
      <c r="AP253" s="371"/>
      <c r="AQ253" s="371"/>
      <c r="AR253" s="371"/>
      <c r="AS253" s="371"/>
      <c r="AT253" s="371"/>
      <c r="AU253" s="371"/>
      <c r="AV253" s="371"/>
      <c r="AW253" s="371"/>
      <c r="AX253" s="371"/>
      <c r="AY253" s="371"/>
      <c r="AZ253" s="371"/>
      <c r="BA253" s="528"/>
      <c r="BB253" s="39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371"/>
      <c r="CA253" s="371"/>
      <c r="CB253" s="371"/>
      <c r="CC253" s="371"/>
      <c r="CD253" s="371"/>
      <c r="CE253" s="371"/>
      <c r="CF253" s="371"/>
      <c r="CG253" s="371"/>
      <c r="CH253" s="371"/>
      <c r="CI253" s="371"/>
      <c r="CJ253" s="371"/>
      <c r="CK253" s="371"/>
      <c r="CL253" s="371"/>
      <c r="CM253" s="371"/>
      <c r="CN253" s="371"/>
      <c r="CO253" s="371"/>
      <c r="CP253" s="371"/>
      <c r="CQ253" s="371"/>
      <c r="CR253" s="371"/>
      <c r="CS253" s="371"/>
      <c r="CT253" s="371"/>
      <c r="CU253" s="371"/>
      <c r="CV253" s="371"/>
      <c r="CW253" s="371"/>
      <c r="CX253" s="371"/>
      <c r="CY253" s="371"/>
      <c r="CZ253" s="371"/>
    </row>
    <row r="254" s="378" customFormat="true" ht="15" customHeight="true" x14ac:dyDescent="0.2">
      <c r="B254" s="529"/>
      <c r="AC254" s="371"/>
      <c r="AD254" s="371"/>
      <c r="AE254" s="371"/>
      <c r="AF254" s="371"/>
      <c r="AG254" s="371"/>
      <c r="AH254" s="371"/>
      <c r="AI254" s="371"/>
      <c r="AJ254" s="371"/>
      <c r="AK254" s="371"/>
      <c r="AL254" s="371"/>
      <c r="AM254" s="371"/>
      <c r="AN254" s="371"/>
      <c r="AO254" s="371"/>
      <c r="AP254" s="371"/>
      <c r="AQ254" s="371"/>
      <c r="AR254" s="371"/>
      <c r="AS254" s="371"/>
      <c r="AT254" s="371"/>
      <c r="AU254" s="371"/>
      <c r="AV254" s="371"/>
      <c r="AW254" s="371"/>
      <c r="AX254" s="371"/>
      <c r="AY254" s="371"/>
      <c r="AZ254" s="371"/>
      <c r="BA254" s="528"/>
      <c r="BB254" s="39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371"/>
      <c r="CA254" s="371"/>
      <c r="CB254" s="371"/>
      <c r="CC254" s="371"/>
      <c r="CD254" s="371"/>
      <c r="CE254" s="371"/>
      <c r="CF254" s="371"/>
      <c r="CG254" s="371"/>
      <c r="CH254" s="371"/>
      <c r="CI254" s="371"/>
      <c r="CJ254" s="371"/>
      <c r="CK254" s="371"/>
      <c r="CL254" s="371"/>
      <c r="CM254" s="371"/>
      <c r="CN254" s="371"/>
      <c r="CO254" s="371"/>
      <c r="CP254" s="371"/>
      <c r="CQ254" s="371"/>
      <c r="CR254" s="371"/>
      <c r="CS254" s="371"/>
      <c r="CT254" s="371"/>
      <c r="CU254" s="371"/>
      <c r="CV254" s="371"/>
      <c r="CW254" s="371"/>
      <c r="CX254" s="371"/>
      <c r="CY254" s="371"/>
      <c r="CZ254" s="371"/>
    </row>
    <row r="255" s="378" customFormat="true" ht="15" customHeight="true" x14ac:dyDescent="0.2">
      <c r="B255" s="529"/>
      <c r="AC255" s="371"/>
      <c r="AD255" s="371"/>
      <c r="AE255" s="371"/>
      <c r="AF255" s="371"/>
      <c r="AG255" s="371"/>
      <c r="AH255" s="371"/>
      <c r="AI255" s="371"/>
      <c r="AJ255" s="371"/>
      <c r="AK255" s="371"/>
      <c r="AL255" s="371"/>
      <c r="AM255" s="371"/>
      <c r="AN255" s="371"/>
      <c r="AO255" s="371"/>
      <c r="AP255" s="371"/>
      <c r="AQ255" s="371"/>
      <c r="AR255" s="371"/>
      <c r="AS255" s="371"/>
      <c r="AT255" s="371"/>
      <c r="AU255" s="371"/>
      <c r="AV255" s="371"/>
      <c r="AW255" s="371"/>
      <c r="AX255" s="371"/>
      <c r="AY255" s="371"/>
      <c r="AZ255" s="371"/>
      <c r="BA255" s="528"/>
      <c r="BB255" s="39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371"/>
      <c r="CA255" s="371"/>
      <c r="CB255" s="371"/>
      <c r="CC255" s="371"/>
      <c r="CD255" s="371"/>
      <c r="CE255" s="371"/>
      <c r="CF255" s="371"/>
      <c r="CG255" s="371"/>
      <c r="CH255" s="371"/>
      <c r="CI255" s="371"/>
      <c r="CJ255" s="371"/>
      <c r="CK255" s="371"/>
      <c r="CL255" s="371"/>
      <c r="CM255" s="371"/>
      <c r="CN255" s="371"/>
      <c r="CO255" s="371"/>
      <c r="CP255" s="371"/>
      <c r="CQ255" s="371"/>
      <c r="CR255" s="371"/>
      <c r="CS255" s="371"/>
      <c r="CT255" s="371"/>
      <c r="CU255" s="371"/>
      <c r="CV255" s="371"/>
      <c r="CW255" s="371"/>
      <c r="CX255" s="371"/>
      <c r="CY255" s="371"/>
      <c r="CZ255" s="371"/>
    </row>
    <row r="256" s="378" customFormat="true" ht="15" customHeight="true" x14ac:dyDescent="0.2">
      <c r="B256" s="529"/>
      <c r="AC256" s="371"/>
      <c r="AD256" s="371"/>
      <c r="AE256" s="371"/>
      <c r="AF256" s="371"/>
      <c r="AG256" s="371"/>
      <c r="AH256" s="371"/>
      <c r="AI256" s="371"/>
      <c r="AJ256" s="371"/>
      <c r="AK256" s="371"/>
      <c r="AL256" s="371"/>
      <c r="AM256" s="371"/>
      <c r="AN256" s="371"/>
      <c r="AO256" s="371"/>
      <c r="AP256" s="371"/>
      <c r="AQ256" s="371"/>
      <c r="AR256" s="371"/>
      <c r="AS256" s="371"/>
      <c r="AT256" s="371"/>
      <c r="AU256" s="371"/>
      <c r="AV256" s="371"/>
      <c r="AW256" s="371"/>
      <c r="AX256" s="371"/>
      <c r="AY256" s="371"/>
      <c r="AZ256" s="371"/>
      <c r="BA256" s="528"/>
      <c r="BB256" s="39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371"/>
      <c r="CA256" s="371"/>
      <c r="CB256" s="371"/>
      <c r="CC256" s="371"/>
      <c r="CD256" s="371"/>
      <c r="CE256" s="371"/>
      <c r="CF256" s="371"/>
      <c r="CG256" s="371"/>
      <c r="CH256" s="371"/>
      <c r="CI256" s="371"/>
      <c r="CJ256" s="371"/>
      <c r="CK256" s="371"/>
      <c r="CL256" s="371"/>
      <c r="CM256" s="371"/>
      <c r="CN256" s="371"/>
      <c r="CO256" s="371"/>
      <c r="CP256" s="371"/>
      <c r="CQ256" s="371"/>
      <c r="CR256" s="371"/>
      <c r="CS256" s="371"/>
      <c r="CT256" s="371"/>
      <c r="CU256" s="371"/>
      <c r="CV256" s="371"/>
      <c r="CW256" s="371"/>
      <c r="CX256" s="371"/>
      <c r="CY256" s="371"/>
      <c r="CZ256" s="371"/>
    </row>
    <row r="257" s="378" customFormat="true" ht="18" customHeight="true" x14ac:dyDescent="0.2">
      <c r="B257" s="529"/>
      <c r="AC257" s="371"/>
      <c r="AD257" s="371"/>
      <c r="AE257" s="371"/>
      <c r="AF257" s="371"/>
      <c r="AG257" s="371"/>
      <c r="AH257" s="371"/>
      <c r="AI257" s="371"/>
      <c r="AJ257" s="371"/>
      <c r="AK257" s="371"/>
      <c r="AL257" s="371"/>
      <c r="AM257" s="371"/>
      <c r="AN257" s="371"/>
      <c r="AO257" s="371"/>
      <c r="AP257" s="371"/>
      <c r="AQ257" s="371"/>
      <c r="AR257" s="371"/>
      <c r="AS257" s="371"/>
      <c r="AT257" s="371"/>
      <c r="AU257" s="371"/>
      <c r="AV257" s="371"/>
      <c r="AW257" s="371"/>
      <c r="AX257" s="371"/>
      <c r="AY257" s="371"/>
      <c r="AZ257" s="371"/>
      <c r="BA257" s="528"/>
      <c r="BB257" s="39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371"/>
      <c r="CA257" s="371"/>
      <c r="CB257" s="371"/>
      <c r="CC257" s="371"/>
      <c r="CD257" s="371"/>
      <c r="CE257" s="371"/>
      <c r="CF257" s="371"/>
      <c r="CG257" s="371"/>
      <c r="CH257" s="371"/>
      <c r="CI257" s="371"/>
      <c r="CJ257" s="371"/>
      <c r="CK257" s="371"/>
      <c r="CL257" s="371"/>
      <c r="CM257" s="371"/>
      <c r="CN257" s="371"/>
      <c r="CO257" s="371"/>
      <c r="CP257" s="371"/>
      <c r="CQ257" s="371"/>
      <c r="CR257" s="371"/>
      <c r="CS257" s="371"/>
      <c r="CT257" s="371"/>
      <c r="CU257" s="371"/>
      <c r="CV257" s="371"/>
      <c r="CW257" s="371"/>
      <c r="CX257" s="371"/>
      <c r="CY257" s="371"/>
      <c r="CZ257" s="371"/>
    </row>
    <row r="258" s="378" customFormat="true" ht="18" customHeight="true" x14ac:dyDescent="0.2">
      <c r="B258" s="529"/>
      <c r="AC258" s="371"/>
      <c r="AD258" s="371"/>
      <c r="AE258" s="371"/>
      <c r="AF258" s="371"/>
      <c r="AG258" s="371"/>
      <c r="AH258" s="371"/>
      <c r="AI258" s="371"/>
      <c r="AJ258" s="371"/>
      <c r="AK258" s="371"/>
      <c r="AL258" s="371"/>
      <c r="AM258" s="371"/>
      <c r="AN258" s="371"/>
      <c r="AO258" s="371"/>
      <c r="AP258" s="371"/>
      <c r="AQ258" s="371"/>
      <c r="AR258" s="371"/>
      <c r="AS258" s="371"/>
      <c r="AT258" s="371"/>
      <c r="AU258" s="371"/>
      <c r="AV258" s="371"/>
      <c r="AW258" s="371"/>
      <c r="AX258" s="371"/>
      <c r="AY258" s="371"/>
      <c r="AZ258" s="371"/>
      <c r="BA258" s="528"/>
      <c r="BB258" s="39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371"/>
      <c r="CA258" s="371"/>
      <c r="CB258" s="371"/>
      <c r="CC258" s="371"/>
      <c r="CD258" s="371"/>
      <c r="CE258" s="371"/>
      <c r="CF258" s="371"/>
      <c r="CG258" s="371"/>
      <c r="CH258" s="371"/>
      <c r="CI258" s="371"/>
      <c r="CJ258" s="371"/>
      <c r="CK258" s="371"/>
      <c r="CL258" s="371"/>
      <c r="CM258" s="371"/>
      <c r="CN258" s="371"/>
      <c r="CO258" s="371"/>
      <c r="CP258" s="371"/>
      <c r="CQ258" s="371"/>
      <c r="CR258" s="371"/>
      <c r="CS258" s="371"/>
      <c r="CT258" s="371"/>
      <c r="CU258" s="371"/>
      <c r="CV258" s="371"/>
      <c r="CW258" s="371"/>
      <c r="CX258" s="371"/>
      <c r="CY258" s="371"/>
      <c r="CZ258" s="371"/>
    </row>
    <row r="259" s="531" customFormat="true" ht="15" customHeight="true" x14ac:dyDescent="0.2">
      <c r="B259" s="530"/>
      <c r="AC259" s="376"/>
      <c r="AD259" s="376"/>
      <c r="AE259" s="376"/>
      <c r="AF259" s="376"/>
      <c r="AG259" s="376"/>
      <c r="AH259" s="376"/>
      <c r="AI259" s="376"/>
      <c r="AJ259" s="376"/>
      <c r="AK259" s="376"/>
      <c r="AL259" s="376"/>
      <c r="AM259" s="376"/>
      <c r="AN259" s="376"/>
      <c r="AO259" s="376"/>
      <c r="AP259" s="376"/>
      <c r="AQ259" s="376"/>
      <c r="AR259" s="376"/>
      <c r="AS259" s="376"/>
      <c r="AT259" s="376"/>
      <c r="AU259" s="376"/>
      <c r="AV259" s="376"/>
      <c r="AW259" s="376"/>
      <c r="AX259" s="376"/>
      <c r="AY259" s="376"/>
      <c r="AZ259" s="376"/>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04"/>
      <c r="BR259" s="42" t="s">
        <v>142</v>
      </c>
      <c r="BS259" s="456"/>
      <c r="BT259" s="456"/>
      <c r="BU259" s="456"/>
      <c r="BV259" s="456"/>
      <c r="BW259" s="456"/>
      <c r="BX259" s="456"/>
      <c r="BY259" s="45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531" customFormat="true" ht="24" x14ac:dyDescent="0.2">
      <c r="B260" s="530"/>
      <c r="AC260" s="376"/>
      <c r="AD260" s="376"/>
      <c r="AE260" s="376"/>
      <c r="AF260" s="376"/>
      <c r="AG260" s="376"/>
      <c r="AH260" s="376"/>
      <c r="AI260" s="376"/>
      <c r="AJ260" s="376"/>
      <c r="AK260" s="376"/>
      <c r="AL260" s="376"/>
      <c r="AM260" s="376"/>
      <c r="AN260" s="376"/>
      <c r="AO260" s="376"/>
      <c r="AP260" s="376"/>
      <c r="AQ260" s="376"/>
      <c r="AR260" s="376"/>
      <c r="AS260" s="376"/>
      <c r="AT260" s="376"/>
      <c r="AU260" s="376"/>
      <c r="AV260" s="376"/>
      <c r="AW260" s="376"/>
      <c r="AX260" s="376"/>
      <c r="AY260" s="376"/>
      <c r="AZ260" s="376"/>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238</v>
      </c>
      <c r="BS260" s="598" t="s">
        <v>159</v>
      </c>
      <c r="BT260" s="598" t="s">
        <v>160</v>
      </c>
      <c r="BU260" s="598" t="s">
        <v>161</v>
      </c>
      <c r="BV260" s="598" t="s">
        <v>353</v>
      </c>
      <c r="BW260" s="598" t="s">
        <v>354</v>
      </c>
      <c r="BX260" s="598" t="s">
        <v>164</v>
      </c>
      <c r="BY260" s="599" t="s">
        <v>165</v>
      </c>
      <c r="BZ260" s="599" t="s">
        <v>166</v>
      </c>
      <c r="CA260" s="599" t="s">
        <v>167</v>
      </c>
      <c r="CB260" s="599" t="s">
        <v>168</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531" customFormat="true" ht="15" customHeight="true" x14ac:dyDescent="0.2">
      <c r="B261" s="530"/>
      <c r="AC261" s="376"/>
      <c r="AD261" s="376"/>
      <c r="AE261" s="376"/>
      <c r="AF261" s="376"/>
      <c r="AG261" s="376"/>
      <c r="AH261" s="376"/>
      <c r="AI261" s="376"/>
      <c r="AJ261" s="376"/>
      <c r="AK261" s="376"/>
      <c r="AL261" s="376"/>
      <c r="AM261" s="376"/>
      <c r="AN261" s="376"/>
      <c r="AO261" s="376"/>
      <c r="AP261" s="376"/>
      <c r="AQ261" s="376"/>
      <c r="AR261" s="376"/>
      <c r="AS261" s="376"/>
      <c r="AT261" s="376"/>
      <c r="AU261" s="376"/>
      <c r="AV261" s="376"/>
      <c r="AW261" s="376"/>
      <c r="AX261" s="376"/>
      <c r="AY261" s="376"/>
      <c r="AZ261" s="376"/>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531" customFormat="true" ht="15" customHeight="true" x14ac:dyDescent="0.2">
      <c r="B262" s="530"/>
      <c r="AC262" s="376"/>
      <c r="AD262" s="376"/>
      <c r="AE262" s="376"/>
      <c r="AF262" s="376"/>
      <c r="AG262" s="376"/>
      <c r="AH262" s="376"/>
      <c r="AI262" s="376"/>
      <c r="AJ262" s="376"/>
      <c r="AK262" s="376"/>
      <c r="AL262" s="376"/>
      <c r="AM262" s="376"/>
      <c r="AN262" s="376"/>
      <c r="AO262" s="376"/>
      <c r="AP262" s="376"/>
      <c r="AQ262" s="376"/>
      <c r="AR262" s="376"/>
      <c r="AS262" s="376"/>
      <c r="AT262" s="376"/>
      <c r="AU262" s="376"/>
      <c r="AV262" s="376"/>
      <c r="AW262" s="376"/>
      <c r="AX262" s="376"/>
      <c r="AY262" s="376"/>
      <c r="AZ262" s="376"/>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531" customFormat="true" ht="15" customHeight="true" x14ac:dyDescent="0.2">
      <c r="B263" s="530"/>
      <c r="AC263" s="376"/>
      <c r="AD263" s="376"/>
      <c r="AE263" s="376"/>
      <c r="AF263" s="376"/>
      <c r="AG263" s="376"/>
      <c r="AH263" s="376"/>
      <c r="AI263" s="376"/>
      <c r="AJ263" s="376"/>
      <c r="AK263" s="376"/>
      <c r="AL263" s="376"/>
      <c r="AM263" s="376"/>
      <c r="AN263" s="376"/>
      <c r="AO263" s="376"/>
      <c r="AP263" s="376"/>
      <c r="AQ263" s="376"/>
      <c r="AR263" s="376"/>
      <c r="AS263" s="376"/>
      <c r="AT263" s="376"/>
      <c r="AU263" s="376"/>
      <c r="AV263" s="376"/>
      <c r="AW263" s="376"/>
      <c r="AX263" s="376"/>
      <c r="AY263" s="376"/>
      <c r="AZ263" s="376"/>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531" customFormat="true" ht="15" customHeight="true" x14ac:dyDescent="0.2">
      <c r="B264" s="530"/>
      <c r="AC264" s="376"/>
      <c r="AD264" s="376"/>
      <c r="AE264" s="376"/>
      <c r="AF264" s="376"/>
      <c r="AG264" s="376"/>
      <c r="AH264" s="376"/>
      <c r="AI264" s="376"/>
      <c r="AJ264" s="376"/>
      <c r="AK264" s="376"/>
      <c r="AL264" s="376"/>
      <c r="AM264" s="376"/>
      <c r="AN264" s="376"/>
      <c r="AO264" s="376"/>
      <c r="AP264" s="376"/>
      <c r="AQ264" s="376"/>
      <c r="AR264" s="376"/>
      <c r="AS264" s="376"/>
      <c r="AT264" s="376"/>
      <c r="AU264" s="376"/>
      <c r="AV264" s="376"/>
      <c r="AW264" s="376"/>
      <c r="AX264" s="376"/>
      <c r="AY264" s="376"/>
      <c r="AZ264" s="376"/>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531" customFormat="true" ht="15" customHeight="true" x14ac:dyDescent="0.2">
      <c r="B265" s="530"/>
      <c r="AC265" s="376"/>
      <c r="AD265" s="376"/>
      <c r="AE265" s="376"/>
      <c r="AF265" s="376"/>
      <c r="AG265" s="376"/>
      <c r="AH265" s="376"/>
      <c r="AI265" s="376"/>
      <c r="AJ265" s="376"/>
      <c r="AK265" s="376"/>
      <c r="AL265" s="376"/>
      <c r="AM265" s="376"/>
      <c r="AN265" s="376"/>
      <c r="AO265" s="376"/>
      <c r="AP265" s="376"/>
      <c r="AQ265" s="376"/>
      <c r="AR265" s="376"/>
      <c r="AS265" s="376"/>
      <c r="AT265" s="376"/>
      <c r="AU265" s="376"/>
      <c r="AV265" s="376"/>
      <c r="AW265" s="376"/>
      <c r="AX265" s="376"/>
      <c r="AY265" s="376"/>
      <c r="AZ265" s="376"/>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531" customFormat="true" ht="15" customHeight="true" x14ac:dyDescent="0.2">
      <c r="B266" s="530"/>
      <c r="AC266" s="376"/>
      <c r="AD266" s="376"/>
      <c r="AE266" s="376"/>
      <c r="AF266" s="376"/>
      <c r="AG266" s="376"/>
      <c r="AH266" s="376"/>
      <c r="AI266" s="376"/>
      <c r="AJ266" s="376"/>
      <c r="AK266" s="376"/>
      <c r="AL266" s="376"/>
      <c r="AM266" s="376"/>
      <c r="AN266" s="376"/>
      <c r="AO266" s="376"/>
      <c r="AP266" s="376"/>
      <c r="AQ266" s="376"/>
      <c r="AR266" s="376"/>
      <c r="AS266" s="376"/>
      <c r="AT266" s="376"/>
      <c r="AU266" s="376"/>
      <c r="AV266" s="376"/>
      <c r="AW266" s="376"/>
      <c r="AX266" s="376"/>
      <c r="AY266" s="376"/>
      <c r="AZ266" s="376"/>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531" customFormat="true" ht="15" customHeight="true" x14ac:dyDescent="0.2">
      <c r="B267" s="530"/>
      <c r="AC267" s="376"/>
      <c r="AD267" s="376"/>
      <c r="AE267" s="376"/>
      <c r="AF267" s="376"/>
      <c r="AG267" s="376"/>
      <c r="AH267" s="376"/>
      <c r="AI267" s="376"/>
      <c r="AJ267" s="376"/>
      <c r="AK267" s="376"/>
      <c r="AL267" s="376"/>
      <c r="AM267" s="376"/>
      <c r="AN267" s="376"/>
      <c r="AO267" s="376"/>
      <c r="AP267" s="376"/>
      <c r="AQ267" s="376"/>
      <c r="AR267" s="376"/>
      <c r="AS267" s="376"/>
      <c r="AT267" s="376"/>
      <c r="AU267" s="376"/>
      <c r="AV267" s="376"/>
      <c r="AW267" s="376"/>
      <c r="AX267" s="376"/>
      <c r="AY267" s="376"/>
      <c r="AZ267" s="376"/>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531" customFormat="true" ht="15" customHeight="true" x14ac:dyDescent="0.2">
      <c r="B268" s="530"/>
      <c r="AC268" s="376"/>
      <c r="AD268" s="376"/>
      <c r="AE268" s="376"/>
      <c r="AF268" s="376"/>
      <c r="AG268" s="376"/>
      <c r="AH268" s="376"/>
      <c r="AI268" s="376"/>
      <c r="AJ268" s="376"/>
      <c r="AK268" s="376"/>
      <c r="AL268" s="376"/>
      <c r="AM268" s="376"/>
      <c r="AN268" s="376"/>
      <c r="AO268" s="376"/>
      <c r="AP268" s="376"/>
      <c r="AQ268" s="376"/>
      <c r="AR268" s="376"/>
      <c r="AS268" s="376"/>
      <c r="AT268" s="376"/>
      <c r="AU268" s="376"/>
      <c r="AV268" s="376"/>
      <c r="AW268" s="376"/>
      <c r="AX268" s="376"/>
      <c r="AY268" s="376"/>
      <c r="AZ268" s="376"/>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531" customFormat="true" ht="15" customHeight="true" x14ac:dyDescent="0.2">
      <c r="B269" s="530"/>
      <c r="AC269" s="376"/>
      <c r="AD269" s="376"/>
      <c r="AE269" s="376"/>
      <c r="AF269" s="376"/>
      <c r="AG269" s="376"/>
      <c r="AH269" s="376"/>
      <c r="AI269" s="376"/>
      <c r="AJ269" s="376"/>
      <c r="AK269" s="376"/>
      <c r="AL269" s="376"/>
      <c r="AM269" s="376"/>
      <c r="AN269" s="376"/>
      <c r="AO269" s="376"/>
      <c r="AP269" s="376"/>
      <c r="AQ269" s="376"/>
      <c r="AR269" s="376"/>
      <c r="AS269" s="376"/>
      <c r="AT269" s="376"/>
      <c r="AU269" s="376"/>
      <c r="AV269" s="376"/>
      <c r="AW269" s="376"/>
      <c r="AX269" s="376"/>
      <c r="AY269" s="376"/>
      <c r="AZ269" s="376"/>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531" customFormat="true" ht="15" customHeight="true" x14ac:dyDescent="0.2">
      <c r="B270" s="530"/>
      <c r="AC270" s="376"/>
      <c r="AD270" s="376"/>
      <c r="AE270" s="376"/>
      <c r="AF270" s="376"/>
      <c r="AG270" s="376"/>
      <c r="AH270" s="376"/>
      <c r="AI270" s="376"/>
      <c r="AJ270" s="376"/>
      <c r="AK270" s="376"/>
      <c r="AL270" s="376"/>
      <c r="AM270" s="376"/>
      <c r="AN270" s="376"/>
      <c r="AO270" s="376"/>
      <c r="AP270" s="376"/>
      <c r="AQ270" s="376"/>
      <c r="AR270" s="376"/>
      <c r="AS270" s="376"/>
      <c r="AT270" s="376"/>
      <c r="AU270" s="376"/>
      <c r="AV270" s="376"/>
      <c r="AW270" s="376"/>
      <c r="AX270" s="376"/>
      <c r="AY270" s="376"/>
      <c r="AZ270" s="376"/>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531" customFormat="true" ht="15" customHeight="true" x14ac:dyDescent="0.2">
      <c r="B271" s="530"/>
      <c r="AC271" s="376"/>
      <c r="AD271" s="376"/>
      <c r="AE271" s="376"/>
      <c r="AF271" s="376"/>
      <c r="AG271" s="376"/>
      <c r="AH271" s="376"/>
      <c r="AI271" s="376"/>
      <c r="AJ271" s="376"/>
      <c r="AK271" s="376"/>
      <c r="AL271" s="376"/>
      <c r="AM271" s="376"/>
      <c r="AN271" s="376"/>
      <c r="AO271" s="376"/>
      <c r="AP271" s="376"/>
      <c r="AQ271" s="376"/>
      <c r="AR271" s="376"/>
      <c r="AS271" s="376"/>
      <c r="AT271" s="376"/>
      <c r="AU271" s="376"/>
      <c r="AV271" s="376"/>
      <c r="AW271" s="376"/>
      <c r="AX271" s="376"/>
      <c r="AY271" s="376"/>
      <c r="AZ271" s="376"/>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531" customFormat="true" ht="15" customHeight="true" x14ac:dyDescent="0.2">
      <c r="B272" s="530"/>
      <c r="AC272" s="376"/>
      <c r="AD272" s="376"/>
      <c r="AE272" s="376"/>
      <c r="AF272" s="376"/>
      <c r="AG272" s="376"/>
      <c r="AH272" s="376"/>
      <c r="AI272" s="376"/>
      <c r="AJ272" s="376"/>
      <c r="AK272" s="376"/>
      <c r="AL272" s="376"/>
      <c r="AM272" s="376"/>
      <c r="AN272" s="376"/>
      <c r="AO272" s="376"/>
      <c r="AP272" s="376"/>
      <c r="AQ272" s="376"/>
      <c r="AR272" s="376"/>
      <c r="AS272" s="376"/>
      <c r="AT272" s="376"/>
      <c r="AU272" s="376"/>
      <c r="AV272" s="376"/>
      <c r="AW272" s="376"/>
      <c r="AX272" s="376"/>
      <c r="AY272" s="376"/>
      <c r="AZ272" s="376"/>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531" customFormat="true" ht="15" customHeight="true" x14ac:dyDescent="0.2">
      <c r="B273" s="530"/>
      <c r="AC273" s="376"/>
      <c r="AD273" s="376"/>
      <c r="AE273" s="376"/>
      <c r="AF273" s="376"/>
      <c r="AG273" s="376"/>
      <c r="AH273" s="376"/>
      <c r="AI273" s="376"/>
      <c r="AJ273" s="376"/>
      <c r="AK273" s="376"/>
      <c r="AL273" s="376"/>
      <c r="AM273" s="376"/>
      <c r="AN273" s="376"/>
      <c r="AO273" s="376"/>
      <c r="AP273" s="376"/>
      <c r="AQ273" s="376"/>
      <c r="AR273" s="376"/>
      <c r="AS273" s="376"/>
      <c r="AT273" s="376"/>
      <c r="AU273" s="376"/>
      <c r="AV273" s="376"/>
      <c r="AW273" s="376"/>
      <c r="AX273" s="376"/>
      <c r="AY273" s="376"/>
      <c r="AZ273" s="376"/>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531" customFormat="true" ht="15" customHeight="true" x14ac:dyDescent="0.2">
      <c r="B274" s="530"/>
      <c r="AC274" s="376"/>
      <c r="AD274" s="376"/>
      <c r="AE274" s="376"/>
      <c r="AF274" s="376"/>
      <c r="AG274" s="376"/>
      <c r="AH274" s="376"/>
      <c r="AI274" s="376"/>
      <c r="AJ274" s="376"/>
      <c r="AK274" s="376"/>
      <c r="AL274" s="376"/>
      <c r="AM274" s="376"/>
      <c r="AN274" s="376"/>
      <c r="AO274" s="376"/>
      <c r="AP274" s="376"/>
      <c r="AQ274" s="376"/>
      <c r="AR274" s="376"/>
      <c r="AS274" s="376"/>
      <c r="AT274" s="376"/>
      <c r="AU274" s="376"/>
      <c r="AV274" s="376"/>
      <c r="AW274" s="376"/>
      <c r="AX274" s="376"/>
      <c r="AY274" s="376"/>
      <c r="AZ274" s="376"/>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531" customFormat="true" ht="15" customHeight="true" x14ac:dyDescent="0.2">
      <c r="B275" s="530"/>
      <c r="AC275" s="376"/>
      <c r="AD275" s="376"/>
      <c r="AE275" s="376"/>
      <c r="AF275" s="376"/>
      <c r="AG275" s="376"/>
      <c r="AH275" s="376"/>
      <c r="AI275" s="376"/>
      <c r="AJ275" s="376"/>
      <c r="AK275" s="376"/>
      <c r="AL275" s="376"/>
      <c r="AM275" s="376"/>
      <c r="AN275" s="376"/>
      <c r="AO275" s="376"/>
      <c r="AP275" s="376"/>
      <c r="AQ275" s="376"/>
      <c r="AR275" s="376"/>
      <c r="AS275" s="376"/>
      <c r="AT275" s="376"/>
      <c r="AU275" s="376"/>
      <c r="AV275" s="376"/>
      <c r="AW275" s="376"/>
      <c r="AX275" s="376"/>
      <c r="AY275" s="376"/>
      <c r="AZ275" s="376"/>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531" customFormat="true" ht="15" customHeight="true" x14ac:dyDescent="0.2">
      <c r="B276" s="530"/>
      <c r="AC276" s="376"/>
      <c r="AD276" s="376"/>
      <c r="AE276" s="376"/>
      <c r="AF276" s="376"/>
      <c r="AG276" s="376"/>
      <c r="AH276" s="376"/>
      <c r="AI276" s="376"/>
      <c r="AJ276" s="376"/>
      <c r="AK276" s="376"/>
      <c r="AL276" s="376"/>
      <c r="AM276" s="376"/>
      <c r="AN276" s="376"/>
      <c r="AO276" s="376"/>
      <c r="AP276" s="376"/>
      <c r="AQ276" s="376"/>
      <c r="AR276" s="376"/>
      <c r="AS276" s="376"/>
      <c r="AT276" s="376"/>
      <c r="AU276" s="376"/>
      <c r="AV276" s="376"/>
      <c r="AW276" s="376"/>
      <c r="AX276" s="376"/>
      <c r="AY276" s="376"/>
      <c r="AZ276" s="376"/>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531" customFormat="true" ht="15" customHeight="true" x14ac:dyDescent="0.2">
      <c r="B277" s="530"/>
      <c r="AC277" s="376"/>
      <c r="AD277" s="376"/>
      <c r="AE277" s="376"/>
      <c r="AF277" s="376"/>
      <c r="AG277" s="376"/>
      <c r="AH277" s="376"/>
      <c r="AI277" s="376"/>
      <c r="AJ277" s="376"/>
      <c r="AK277" s="376"/>
      <c r="AL277" s="376"/>
      <c r="AM277" s="376"/>
      <c r="AN277" s="376"/>
      <c r="AO277" s="376"/>
      <c r="AP277" s="376"/>
      <c r="AQ277" s="376"/>
      <c r="AR277" s="376"/>
      <c r="AS277" s="376"/>
      <c r="AT277" s="376"/>
      <c r="AU277" s="376"/>
      <c r="AV277" s="376"/>
      <c r="AW277" s="376"/>
      <c r="AX277" s="376"/>
      <c r="AY277" s="376"/>
      <c r="AZ277" s="376"/>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531" customFormat="true" ht="15" customHeight="true" x14ac:dyDescent="0.2">
      <c r="B278" s="530"/>
      <c r="AC278" s="376"/>
      <c r="AD278" s="376"/>
      <c r="AE278" s="376"/>
      <c r="AF278" s="376"/>
      <c r="AG278" s="376"/>
      <c r="AH278" s="376"/>
      <c r="AI278" s="376"/>
      <c r="AJ278" s="376"/>
      <c r="AK278" s="376"/>
      <c r="AL278" s="376"/>
      <c r="AM278" s="376"/>
      <c r="AN278" s="376"/>
      <c r="AO278" s="376"/>
      <c r="AP278" s="376"/>
      <c r="AQ278" s="376"/>
      <c r="AR278" s="376"/>
      <c r="AS278" s="376"/>
      <c r="AT278" s="376"/>
      <c r="AU278" s="376"/>
      <c r="AV278" s="376"/>
      <c r="AW278" s="376"/>
      <c r="AX278" s="376"/>
      <c r="AY278" s="376"/>
      <c r="AZ278" s="376"/>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531" customFormat="true" ht="15" customHeight="true" x14ac:dyDescent="0.2">
      <c r="B279" s="530"/>
      <c r="AC279" s="376"/>
      <c r="AD279" s="376"/>
      <c r="AE279" s="376"/>
      <c r="AF279" s="376"/>
      <c r="AG279" s="376"/>
      <c r="AH279" s="376"/>
      <c r="AI279" s="376"/>
      <c r="AJ279" s="376"/>
      <c r="AK279" s="376"/>
      <c r="AL279" s="376"/>
      <c r="AM279" s="376"/>
      <c r="AN279" s="376"/>
      <c r="AO279" s="376"/>
      <c r="AP279" s="376"/>
      <c r="AQ279" s="376"/>
      <c r="AR279" s="376"/>
      <c r="AS279" s="376"/>
      <c r="AT279" s="376"/>
      <c r="AU279" s="376"/>
      <c r="AV279" s="376"/>
      <c r="AW279" s="376"/>
      <c r="AX279" s="376"/>
      <c r="AY279" s="376"/>
      <c r="AZ279" s="376"/>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531" customFormat="true" ht="15" customHeight="true" x14ac:dyDescent="0.2">
      <c r="B280" s="530"/>
      <c r="AC280" s="376"/>
      <c r="AD280" s="376"/>
      <c r="AE280" s="376"/>
      <c r="AF280" s="376"/>
      <c r="AG280" s="376"/>
      <c r="AH280" s="376"/>
      <c r="AI280" s="376"/>
      <c r="AJ280" s="376"/>
      <c r="AK280" s="376"/>
      <c r="AL280" s="376"/>
      <c r="AM280" s="376"/>
      <c r="AN280" s="376"/>
      <c r="AO280" s="376"/>
      <c r="AP280" s="376"/>
      <c r="AQ280" s="376"/>
      <c r="AR280" s="376"/>
      <c r="AS280" s="376"/>
      <c r="AT280" s="376"/>
      <c r="AU280" s="376"/>
      <c r="AV280" s="376"/>
      <c r="AW280" s="376"/>
      <c r="AX280" s="376"/>
      <c r="AY280" s="376"/>
      <c r="AZ280" s="376"/>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531" customFormat="true" ht="15" customHeight="true" x14ac:dyDescent="0.2">
      <c r="B281" s="530"/>
      <c r="AC281" s="376"/>
      <c r="AD281" s="376"/>
      <c r="AE281" s="376"/>
      <c r="AF281" s="376"/>
      <c r="AG281" s="376"/>
      <c r="AH281" s="376"/>
      <c r="AI281" s="376"/>
      <c r="AJ281" s="376"/>
      <c r="AK281" s="376"/>
      <c r="AL281" s="376"/>
      <c r="AM281" s="376"/>
      <c r="AN281" s="376"/>
      <c r="AO281" s="376"/>
      <c r="AP281" s="376"/>
      <c r="AQ281" s="376"/>
      <c r="AR281" s="376"/>
      <c r="AS281" s="376"/>
      <c r="AT281" s="376"/>
      <c r="AU281" s="376"/>
      <c r="AV281" s="376"/>
      <c r="AW281" s="376"/>
      <c r="AX281" s="376"/>
      <c r="AY281" s="376"/>
      <c r="AZ281" s="376"/>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531" customFormat="true" ht="15" customHeight="true" x14ac:dyDescent="0.2">
      <c r="B282" s="530"/>
      <c r="AC282" s="376"/>
      <c r="AD282" s="376"/>
      <c r="AE282" s="376"/>
      <c r="AF282" s="376"/>
      <c r="AG282" s="376"/>
      <c r="AH282" s="376"/>
      <c r="AI282" s="376"/>
      <c r="AJ282" s="376"/>
      <c r="AK282" s="376"/>
      <c r="AL282" s="376"/>
      <c r="AM282" s="376"/>
      <c r="AN282" s="376"/>
      <c r="AO282" s="376"/>
      <c r="AP282" s="376"/>
      <c r="AQ282" s="376"/>
      <c r="AR282" s="376"/>
      <c r="AS282" s="376"/>
      <c r="AT282" s="376"/>
      <c r="AU282" s="376"/>
      <c r="AV282" s="376"/>
      <c r="AW282" s="376"/>
      <c r="AX282" s="376"/>
      <c r="AY282" s="376"/>
      <c r="AZ282" s="376"/>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531" customFormat="true" ht="15" customHeight="true" x14ac:dyDescent="0.2">
      <c r="B283" s="530"/>
      <c r="AC283" s="376"/>
      <c r="AD283" s="376"/>
      <c r="AE283" s="376"/>
      <c r="AF283" s="376"/>
      <c r="AG283" s="376"/>
      <c r="AH283" s="376"/>
      <c r="AI283" s="376"/>
      <c r="AJ283" s="376"/>
      <c r="AK283" s="376"/>
      <c r="AL283" s="376"/>
      <c r="AM283" s="376"/>
      <c r="AN283" s="376"/>
      <c r="AO283" s="376"/>
      <c r="AP283" s="376"/>
      <c r="AQ283" s="376"/>
      <c r="AR283" s="376"/>
      <c r="AS283" s="376"/>
      <c r="AT283" s="376"/>
      <c r="AU283" s="376"/>
      <c r="AV283" s="376"/>
      <c r="AW283" s="376"/>
      <c r="AX283" s="376"/>
      <c r="AY283" s="376"/>
      <c r="AZ283" s="376"/>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531" customFormat="true" ht="15" customHeight="true" x14ac:dyDescent="0.2">
      <c r="B284" s="530"/>
      <c r="AC284" s="376"/>
      <c r="AD284" s="376"/>
      <c r="AE284" s="376"/>
      <c r="AF284" s="376"/>
      <c r="AG284" s="376"/>
      <c r="AH284" s="376"/>
      <c r="AI284" s="376"/>
      <c r="AJ284" s="376"/>
      <c r="AK284" s="376"/>
      <c r="AL284" s="376"/>
      <c r="AM284" s="376"/>
      <c r="AN284" s="376"/>
      <c r="AO284" s="376"/>
      <c r="AP284" s="376"/>
      <c r="AQ284" s="376"/>
      <c r="AR284" s="376"/>
      <c r="AS284" s="376"/>
      <c r="AT284" s="376"/>
      <c r="AU284" s="376"/>
      <c r="AV284" s="376"/>
      <c r="AW284" s="376"/>
      <c r="AX284" s="376"/>
      <c r="AY284" s="376"/>
      <c r="AZ284" s="376"/>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531" customFormat="true" ht="15" customHeight="true" x14ac:dyDescent="0.2">
      <c r="B285" s="530"/>
      <c r="AC285" s="376"/>
      <c r="AD285" s="376"/>
      <c r="AE285" s="376"/>
      <c r="AF285" s="376"/>
      <c r="AG285" s="376"/>
      <c r="AH285" s="376"/>
      <c r="AI285" s="376"/>
      <c r="AJ285" s="376"/>
      <c r="AK285" s="376"/>
      <c r="AL285" s="376"/>
      <c r="AM285" s="376"/>
      <c r="AN285" s="376"/>
      <c r="AO285" s="376"/>
      <c r="AP285" s="376"/>
      <c r="AQ285" s="376"/>
      <c r="AR285" s="376"/>
      <c r="AS285" s="376"/>
      <c r="AT285" s="376"/>
      <c r="AU285" s="376"/>
      <c r="AV285" s="376"/>
      <c r="AW285" s="376"/>
      <c r="AX285" s="376"/>
      <c r="AY285" s="376"/>
      <c r="AZ285" s="376"/>
      <c r="BA285" s="340"/>
      <c r="BB285" s="338"/>
      <c r="BC285" s="338"/>
      <c r="BD285" s="338"/>
      <c r="BE285" s="338"/>
      <c r="BF285" s="338"/>
      <c r="BG285" s="338"/>
      <c r="BH285" s="338"/>
      <c r="BI285" s="338"/>
      <c r="BJ285" s="338"/>
      <c r="BK285" s="338"/>
      <c r="BL285" s="338"/>
      <c r="BM285" s="338"/>
      <c r="BN285" s="338"/>
      <c r="BO285" s="338"/>
      <c r="BP285" s="338"/>
      <c r="BQ285" s="338"/>
      <c r="BR285" s="338"/>
      <c r="BS285" s="338"/>
      <c r="BT285" s="338"/>
      <c r="BU285" s="338"/>
      <c r="BV285" s="338"/>
      <c r="BW285" s="338"/>
      <c r="BX285" s="338"/>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531" customFormat="true" ht="15" customHeight="true" x14ac:dyDescent="0.2">
      <c r="B286" s="530"/>
      <c r="AC286" s="376"/>
      <c r="AD286" s="376"/>
      <c r="AE286" s="376"/>
      <c r="AF286" s="376"/>
      <c r="AG286" s="376"/>
      <c r="AH286" s="376"/>
      <c r="AI286" s="376"/>
      <c r="AJ286" s="376"/>
      <c r="AK286" s="376"/>
      <c r="AL286" s="376"/>
      <c r="AM286" s="376"/>
      <c r="AN286" s="376"/>
      <c r="AO286" s="376"/>
      <c r="AP286" s="376"/>
      <c r="AQ286" s="376"/>
      <c r="AR286" s="376"/>
      <c r="AS286" s="376"/>
      <c r="AT286" s="376"/>
      <c r="AU286" s="376"/>
      <c r="AV286" s="376"/>
      <c r="AW286" s="376"/>
      <c r="AX286" s="376"/>
      <c r="AY286" s="376"/>
      <c r="AZ286" s="376"/>
      <c r="BA286" s="340"/>
      <c r="BB286" s="338"/>
      <c r="BC286" s="338"/>
      <c r="BD286" s="338"/>
      <c r="BE286" s="338"/>
      <c r="BF286" s="338"/>
      <c r="BG286" s="338"/>
      <c r="BH286" s="338"/>
      <c r="BI286" s="338"/>
      <c r="BJ286" s="338"/>
      <c r="BK286" s="338"/>
      <c r="BL286" s="338"/>
      <c r="BM286" s="338"/>
      <c r="BN286" s="338"/>
      <c r="BO286" s="338"/>
      <c r="BP286" s="338"/>
      <c r="BQ286" s="338"/>
      <c r="BR286" s="338"/>
      <c r="BS286" s="338"/>
      <c r="BT286" s="338"/>
      <c r="BU286" s="338"/>
      <c r="BV286" s="338"/>
      <c r="BW286" s="338"/>
      <c r="BX286" s="338"/>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531" customFormat="true" ht="15" customHeight="true" x14ac:dyDescent="0.2">
      <c r="B287" s="530"/>
      <c r="AC287" s="376"/>
      <c r="AD287" s="376"/>
      <c r="AE287" s="376"/>
      <c r="AF287" s="376"/>
      <c r="AG287" s="376"/>
      <c r="AH287" s="376"/>
      <c r="AI287" s="376"/>
      <c r="AJ287" s="376"/>
      <c r="AK287" s="376"/>
      <c r="AL287" s="376"/>
      <c r="AM287" s="376"/>
      <c r="AN287" s="376"/>
      <c r="AO287" s="376"/>
      <c r="AP287" s="376"/>
      <c r="AQ287" s="376"/>
      <c r="AR287" s="376"/>
      <c r="AS287" s="376"/>
      <c r="AT287" s="376"/>
      <c r="AU287" s="376"/>
      <c r="AV287" s="376"/>
      <c r="AW287" s="376"/>
      <c r="AX287" s="376"/>
      <c r="AY287" s="376"/>
      <c r="AZ287" s="376"/>
      <c r="BA287" s="340"/>
      <c r="BB287" s="338"/>
      <c r="BC287" s="338"/>
      <c r="BD287" s="338"/>
      <c r="BE287" s="338"/>
      <c r="BF287" s="338"/>
      <c r="BG287" s="338"/>
      <c r="BH287" s="338"/>
      <c r="BI287" s="338"/>
      <c r="BJ287" s="338"/>
      <c r="BK287" s="338"/>
      <c r="BL287" s="338"/>
      <c r="BM287" s="338"/>
      <c r="BN287" s="338"/>
      <c r="BO287" s="338"/>
      <c r="BP287" s="338"/>
      <c r="BQ287" s="338"/>
      <c r="BR287" s="338"/>
      <c r="BS287" s="338"/>
      <c r="BT287" s="338"/>
      <c r="BU287" s="338"/>
      <c r="BV287" s="338"/>
      <c r="BW287" s="338"/>
      <c r="BX287" s="338"/>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531" customFormat="true" ht="15" customHeight="true" x14ac:dyDescent="0.2">
      <c r="B288" s="530"/>
      <c r="AC288" s="376"/>
      <c r="AD288" s="376"/>
      <c r="AE288" s="376"/>
      <c r="AF288" s="376"/>
      <c r="AG288" s="376"/>
      <c r="AH288" s="376"/>
      <c r="AI288" s="376"/>
      <c r="AJ288" s="376"/>
      <c r="AK288" s="376"/>
      <c r="AL288" s="376"/>
      <c r="AM288" s="376"/>
      <c r="AN288" s="376"/>
      <c r="AO288" s="376"/>
      <c r="AP288" s="376"/>
      <c r="AQ288" s="376"/>
      <c r="AR288" s="376"/>
      <c r="AS288" s="376"/>
      <c r="AT288" s="376"/>
      <c r="AU288" s="376"/>
      <c r="AV288" s="376"/>
      <c r="AW288" s="376"/>
      <c r="AX288" s="376"/>
      <c r="AY288" s="376"/>
      <c r="AZ288" s="376"/>
      <c r="BA288" s="340"/>
      <c r="BB288" s="338"/>
      <c r="BC288" s="338"/>
      <c r="BD288" s="338"/>
      <c r="BE288" s="338"/>
      <c r="BF288" s="338"/>
      <c r="BG288" s="338"/>
      <c r="BH288" s="338"/>
      <c r="BI288" s="338"/>
      <c r="BJ288" s="338"/>
      <c r="BK288" s="338"/>
      <c r="BL288" s="338"/>
      <c r="BM288" s="338"/>
      <c r="BN288" s="338"/>
      <c r="BO288" s="338"/>
      <c r="BP288" s="338"/>
      <c r="BQ288" s="338"/>
      <c r="BR288" s="338"/>
      <c r="BS288" s="338"/>
      <c r="BT288" s="338"/>
      <c r="BU288" s="338"/>
      <c r="BV288" s="338"/>
      <c r="BW288" s="338"/>
      <c r="BX288" s="338"/>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531" customFormat="true" ht="15" customHeight="true" x14ac:dyDescent="0.2">
      <c r="A289" s="544"/>
      <c r="B289" s="543"/>
      <c r="C289" s="544"/>
      <c r="AC289" s="376"/>
      <c r="AD289" s="376"/>
      <c r="AE289" s="376"/>
      <c r="AF289" s="376"/>
      <c r="AG289" s="376"/>
      <c r="AH289" s="376"/>
      <c r="AI289" s="376"/>
      <c r="AJ289" s="376"/>
      <c r="AK289" s="376"/>
      <c r="AL289" s="376"/>
      <c r="AM289" s="376"/>
      <c r="AN289" s="376"/>
      <c r="AO289" s="376"/>
      <c r="AP289" s="376"/>
      <c r="AQ289" s="376"/>
      <c r="AR289" s="376"/>
      <c r="AS289" s="376"/>
      <c r="AT289" s="376"/>
      <c r="AU289" s="376"/>
      <c r="AV289" s="376"/>
      <c r="AW289" s="376"/>
      <c r="AX289" s="376"/>
      <c r="AY289" s="376"/>
      <c r="AZ289" s="376"/>
      <c r="BA289" s="340"/>
      <c r="BB289" s="338"/>
      <c r="BC289" s="338"/>
      <c r="BD289" s="338"/>
      <c r="BE289" s="338"/>
      <c r="BF289" s="338"/>
      <c r="BG289" s="338"/>
      <c r="BH289" s="338"/>
      <c r="BI289" s="338"/>
      <c r="BJ289" s="338"/>
      <c r="BK289" s="338"/>
      <c r="BL289" s="338"/>
      <c r="BM289" s="338"/>
      <c r="BN289" s="338"/>
      <c r="BO289" s="338"/>
      <c r="BP289" s="338"/>
      <c r="BQ289" s="338"/>
      <c r="BR289" s="338"/>
      <c r="BS289" s="338"/>
      <c r="BT289" s="338"/>
      <c r="BU289" s="338"/>
      <c r="BV289" s="338"/>
      <c r="BW289" s="338"/>
      <c r="BX289" s="338"/>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531" customFormat="true" ht="15" customHeight="true" x14ac:dyDescent="0.2">
      <c r="A290" s="533"/>
      <c r="B290" s="200"/>
      <c r="C290" s="198"/>
      <c r="AC290" s="376"/>
      <c r="AD290" s="376"/>
      <c r="AE290" s="376"/>
      <c r="AF290" s="376"/>
      <c r="AG290" s="376"/>
      <c r="AH290" s="376"/>
      <c r="AI290" s="376"/>
      <c r="AJ290" s="376"/>
      <c r="AK290" s="376"/>
      <c r="AL290" s="376"/>
      <c r="AM290" s="376"/>
      <c r="AN290" s="376"/>
      <c r="AO290" s="376"/>
      <c r="AP290" s="376"/>
      <c r="AQ290" s="376"/>
      <c r="AR290" s="376"/>
      <c r="AS290" s="376"/>
      <c r="AT290" s="376"/>
      <c r="AU290" s="376"/>
      <c r="AV290" s="376"/>
      <c r="AW290" s="376"/>
      <c r="AX290" s="376"/>
      <c r="AY290" s="376"/>
      <c r="AZ290" s="376"/>
      <c r="BA290" s="340"/>
      <c r="BB290" s="338"/>
      <c r="BC290" s="338"/>
      <c r="BD290" s="338"/>
      <c r="BE290" s="338"/>
      <c r="BF290" s="338"/>
      <c r="BG290" s="338"/>
      <c r="BH290" s="338"/>
      <c r="BI290" s="338"/>
      <c r="BJ290" s="338"/>
      <c r="BK290" s="338"/>
      <c r="BL290" s="338"/>
      <c r="BM290" s="338"/>
      <c r="BN290" s="338"/>
      <c r="BO290" s="338"/>
      <c r="BP290" s="338"/>
      <c r="BQ290" s="338"/>
      <c r="BR290" s="338"/>
      <c r="BS290" s="338"/>
      <c r="BT290" s="338"/>
      <c r="BU290" s="338"/>
      <c r="BV290" s="338"/>
      <c r="BW290" s="338"/>
      <c r="BX290" s="338"/>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531" customFormat="true" ht="15" customHeight="true" x14ac:dyDescent="0.2">
      <c r="A291" s="533"/>
      <c r="B291" s="200"/>
      <c r="C291" s="198"/>
      <c r="AC291" s="376"/>
      <c r="AD291" s="376"/>
      <c r="AE291" s="376"/>
      <c r="AF291" s="376"/>
      <c r="AG291" s="376"/>
      <c r="AH291" s="376"/>
      <c r="AI291" s="376"/>
      <c r="AJ291" s="376"/>
      <c r="AK291" s="376"/>
      <c r="AL291" s="376"/>
      <c r="AM291" s="376"/>
      <c r="AN291" s="376"/>
      <c r="AO291" s="376"/>
      <c r="AP291" s="376"/>
      <c r="AQ291" s="376"/>
      <c r="AR291" s="376"/>
      <c r="AS291" s="376"/>
      <c r="AT291" s="376"/>
      <c r="AU291" s="376"/>
      <c r="AV291" s="376"/>
      <c r="AW291" s="376"/>
      <c r="AX291" s="376"/>
      <c r="AY291" s="376"/>
      <c r="AZ291" s="376"/>
      <c r="BA291" s="340"/>
      <c r="BB291" s="338"/>
      <c r="BC291" s="338"/>
      <c r="BD291" s="338"/>
      <c r="BE291" s="338"/>
      <c r="BF291" s="338"/>
      <c r="BG291" s="338"/>
      <c r="BH291" s="338"/>
      <c r="BI291" s="338"/>
      <c r="BJ291" s="338"/>
      <c r="BK291" s="338"/>
      <c r="BL291" s="338"/>
      <c r="BM291" s="338"/>
      <c r="BN291" s="338"/>
      <c r="BO291" s="338"/>
      <c r="BP291" s="338"/>
      <c r="BQ291" s="338"/>
      <c r="BR291" s="338"/>
      <c r="BS291" s="338"/>
      <c r="BT291" s="338"/>
      <c r="BU291" s="338"/>
      <c r="BV291" s="338"/>
      <c r="BW291" s="338"/>
      <c r="BX291" s="338"/>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531" customFormat="true" ht="15" customHeight="true" x14ac:dyDescent="0.2">
      <c r="A292" s="533"/>
      <c r="B292" s="200"/>
      <c r="C292" s="198"/>
      <c r="AC292" s="376"/>
      <c r="AD292" s="376"/>
      <c r="AE292" s="376"/>
      <c r="AF292" s="376"/>
      <c r="AG292" s="376"/>
      <c r="AH292" s="376"/>
      <c r="AI292" s="376"/>
      <c r="AJ292" s="376"/>
      <c r="AK292" s="376"/>
      <c r="AL292" s="376"/>
      <c r="AM292" s="376"/>
      <c r="AN292" s="376"/>
      <c r="AO292" s="376"/>
      <c r="AP292" s="376"/>
      <c r="AQ292" s="376"/>
      <c r="AR292" s="376"/>
      <c r="AS292" s="376"/>
      <c r="AT292" s="376"/>
      <c r="AU292" s="376"/>
      <c r="AV292" s="376"/>
      <c r="AW292" s="376"/>
      <c r="AX292" s="376"/>
      <c r="AY292" s="376"/>
      <c r="AZ292" s="376"/>
      <c r="BA292" s="340"/>
      <c r="BB292" s="338"/>
      <c r="BC292" s="338"/>
      <c r="BD292" s="338"/>
      <c r="BE292" s="338"/>
      <c r="BF292" s="338"/>
      <c r="BG292" s="338"/>
      <c r="BH292" s="338"/>
      <c r="BI292" s="338"/>
      <c r="BJ292" s="338"/>
      <c r="BK292" s="338"/>
      <c r="BL292" s="338"/>
      <c r="BM292" s="338"/>
      <c r="BN292" s="338"/>
      <c r="BO292" s="338"/>
      <c r="BP292" s="338"/>
      <c r="BQ292" s="338"/>
      <c r="BR292" s="338"/>
      <c r="BS292" s="338"/>
      <c r="BT292" s="338"/>
      <c r="BU292" s="338"/>
      <c r="BV292" s="338"/>
      <c r="BW292" s="338"/>
      <c r="BX292" s="338"/>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531" customFormat="true" ht="15" customHeight="true" x14ac:dyDescent="0.2">
      <c r="A293" s="533"/>
      <c r="B293" s="200"/>
      <c r="C293" s="199"/>
      <c r="AC293" s="376"/>
      <c r="AD293" s="376"/>
      <c r="AE293" s="376"/>
      <c r="AF293" s="376"/>
      <c r="AG293" s="376"/>
      <c r="AH293" s="376"/>
      <c r="AI293" s="376"/>
      <c r="AJ293" s="376"/>
      <c r="AK293" s="376"/>
      <c r="AL293" s="376"/>
      <c r="AM293" s="376"/>
      <c r="AN293" s="376"/>
      <c r="AO293" s="376"/>
      <c r="AP293" s="376"/>
      <c r="AQ293" s="376"/>
      <c r="AR293" s="376"/>
      <c r="AS293" s="376"/>
      <c r="AT293" s="376"/>
      <c r="AU293" s="376"/>
      <c r="AV293" s="376"/>
      <c r="AW293" s="376"/>
      <c r="AX293" s="376"/>
      <c r="AY293" s="376"/>
      <c r="AZ293" s="376"/>
      <c r="BA293" s="340"/>
      <c r="BB293" s="338"/>
      <c r="BC293" s="338"/>
      <c r="BD293" s="338"/>
      <c r="BE293" s="338"/>
      <c r="BF293" s="338"/>
      <c r="BG293" s="338"/>
      <c r="BH293" s="338"/>
      <c r="BI293" s="338"/>
      <c r="BJ293" s="338"/>
      <c r="BK293" s="338"/>
      <c r="BL293" s="338"/>
      <c r="BM293" s="338"/>
      <c r="BN293" s="338"/>
      <c r="BO293" s="338"/>
      <c r="BP293" s="338"/>
      <c r="BQ293" s="338"/>
      <c r="BR293" s="338"/>
      <c r="BS293" s="338"/>
      <c r="BT293" s="338"/>
      <c r="BU293" s="338"/>
      <c r="BV293" s="338"/>
      <c r="BW293" s="338"/>
      <c r="BX293" s="338"/>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531" customFormat="true" ht="15" customHeight="true" x14ac:dyDescent="0.2">
      <c r="A294" s="533"/>
      <c r="B294" s="200"/>
      <c r="C294" s="199"/>
      <c r="AC294" s="376"/>
      <c r="AD294" s="376"/>
      <c r="AE294" s="376"/>
      <c r="AF294" s="376"/>
      <c r="AG294" s="376"/>
      <c r="AH294" s="376"/>
      <c r="AI294" s="376"/>
      <c r="AJ294" s="376"/>
      <c r="AK294" s="376"/>
      <c r="AL294" s="376"/>
      <c r="AM294" s="376"/>
      <c r="AN294" s="376"/>
      <c r="AO294" s="376"/>
      <c r="AP294" s="376"/>
      <c r="AQ294" s="376"/>
      <c r="AR294" s="376"/>
      <c r="AS294" s="376"/>
      <c r="AT294" s="376"/>
      <c r="AU294" s="376"/>
      <c r="AV294" s="376"/>
      <c r="AW294" s="376"/>
      <c r="AX294" s="376"/>
      <c r="AY294" s="376"/>
      <c r="AZ294" s="376"/>
      <c r="BA294" s="340"/>
      <c r="BB294" s="338"/>
      <c r="BC294" s="338"/>
      <c r="BD294" s="338"/>
      <c r="BE294" s="338"/>
      <c r="BF294" s="338"/>
      <c r="BG294" s="338"/>
      <c r="BH294" s="338"/>
      <c r="BI294" s="338"/>
      <c r="BJ294" s="338"/>
      <c r="BK294" s="338"/>
      <c r="BL294" s="338"/>
      <c r="BM294" s="338"/>
      <c r="BN294" s="338"/>
      <c r="BO294" s="338"/>
      <c r="BP294" s="338"/>
      <c r="BQ294" s="338"/>
      <c r="BR294" s="338"/>
      <c r="BS294" s="338"/>
      <c r="BT294" s="338"/>
      <c r="BU294" s="338"/>
      <c r="BV294" s="338"/>
      <c r="BW294" s="338"/>
      <c r="BX294" s="338"/>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531" customFormat="true" ht="15" customHeight="true" x14ac:dyDescent="0.2">
      <c r="A295" s="533"/>
      <c r="B295" s="200"/>
      <c r="C295" s="199"/>
      <c r="AC295" s="376"/>
      <c r="AD295" s="376"/>
      <c r="AE295" s="376"/>
      <c r="AF295" s="376"/>
      <c r="AG295" s="376"/>
      <c r="AH295" s="376"/>
      <c r="AI295" s="376"/>
      <c r="AJ295" s="376"/>
      <c r="AK295" s="376"/>
      <c r="AL295" s="376"/>
      <c r="AM295" s="376"/>
      <c r="AN295" s="376"/>
      <c r="AO295" s="376"/>
      <c r="AP295" s="376"/>
      <c r="AQ295" s="376"/>
      <c r="AR295" s="376"/>
      <c r="AS295" s="376"/>
      <c r="AT295" s="376"/>
      <c r="AU295" s="376"/>
      <c r="AV295" s="376"/>
      <c r="AW295" s="376"/>
      <c r="AX295" s="376"/>
      <c r="AY295" s="376"/>
      <c r="AZ295" s="376"/>
      <c r="BA295" s="340"/>
      <c r="BB295" s="338"/>
      <c r="BC295" s="338"/>
      <c r="BD295" s="338"/>
      <c r="BE295" s="338"/>
      <c r="BF295" s="338"/>
      <c r="BG295" s="338"/>
      <c r="BH295" s="338"/>
      <c r="BI295" s="338"/>
      <c r="BJ295" s="338"/>
      <c r="BK295" s="338"/>
      <c r="BL295" s="338"/>
      <c r="BM295" s="338"/>
      <c r="BN295" s="338"/>
      <c r="BO295" s="338"/>
      <c r="BP295" s="338"/>
      <c r="BQ295" s="338"/>
      <c r="BR295" s="338"/>
      <c r="BS295" s="338"/>
      <c r="BT295" s="338"/>
      <c r="BU295" s="338"/>
      <c r="BV295" s="338"/>
      <c r="BW295" s="338"/>
      <c r="BX295" s="338"/>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531" customFormat="true" ht="15" customHeight="true" x14ac:dyDescent="0.2">
      <c r="A296" s="533"/>
      <c r="B296" s="200"/>
      <c r="C296" s="199"/>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0"/>
      <c r="BB296" s="338"/>
      <c r="BC296" s="338"/>
      <c r="BD296" s="338"/>
      <c r="BE296" s="338"/>
      <c r="BF296" s="338"/>
      <c r="BG296" s="338"/>
      <c r="BH296" s="338"/>
      <c r="BI296" s="338"/>
      <c r="BJ296" s="338"/>
      <c r="BK296" s="338"/>
      <c r="BL296" s="338"/>
      <c r="BM296" s="338"/>
      <c r="BN296" s="338"/>
      <c r="BO296" s="338"/>
      <c r="BP296" s="338"/>
      <c r="BQ296" s="338"/>
      <c r="BR296" s="338"/>
      <c r="BS296" s="338"/>
      <c r="BT296" s="338"/>
      <c r="BU296" s="338"/>
      <c r="BV296" s="338"/>
      <c r="BW296" s="338"/>
      <c r="BX296" s="338"/>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531" customFormat="true" ht="15" customHeight="true" x14ac:dyDescent="0.2">
      <c r="A297" s="533"/>
      <c r="B297" s="200"/>
      <c r="C297" s="199"/>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0"/>
      <c r="BB297" s="338"/>
      <c r="BC297" s="338"/>
      <c r="BD297" s="338"/>
      <c r="BE297" s="338"/>
      <c r="BF297" s="338"/>
      <c r="BG297" s="338"/>
      <c r="BH297" s="338"/>
      <c r="BI297" s="338"/>
      <c r="BJ297" s="338"/>
      <c r="BK297" s="338"/>
      <c r="BL297" s="338"/>
      <c r="BM297" s="338"/>
      <c r="BN297" s="338"/>
      <c r="BO297" s="338"/>
      <c r="BP297" s="338"/>
      <c r="BQ297" s="338"/>
      <c r="BR297" s="338"/>
      <c r="BS297" s="338"/>
      <c r="BT297" s="338"/>
      <c r="BU297" s="338"/>
      <c r="BV297" s="338"/>
      <c r="BW297" s="338"/>
      <c r="BX297" s="338"/>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531" customFormat="true" ht="15" customHeight="true" x14ac:dyDescent="0.2">
      <c r="B298" s="530"/>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0"/>
      <c r="BB298" s="338"/>
      <c r="BC298" s="338"/>
      <c r="BD298" s="338"/>
      <c r="BE298" s="338"/>
      <c r="BF298" s="338"/>
      <c r="BG298" s="338"/>
      <c r="BH298" s="338"/>
      <c r="BI298" s="338"/>
      <c r="BJ298" s="338"/>
      <c r="BK298" s="338"/>
      <c r="BL298" s="338"/>
      <c r="BM298" s="338"/>
      <c r="BN298" s="338"/>
      <c r="BO298" s="338"/>
      <c r="BP298" s="338"/>
      <c r="BQ298" s="338"/>
      <c r="BR298" s="338"/>
      <c r="BS298" s="338"/>
      <c r="BT298" s="338"/>
      <c r="BU298" s="338"/>
      <c r="BV298" s="338"/>
      <c r="BW298" s="338"/>
      <c r="BX298" s="338"/>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531" customFormat="true" ht="15" customHeight="true" x14ac:dyDescent="0.2">
      <c r="A299" s="544"/>
      <c r="B299" s="543"/>
      <c r="C299" s="544"/>
      <c r="D299" s="544"/>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0"/>
      <c r="BB299" s="338"/>
      <c r="BC299" s="338"/>
      <c r="BD299" s="338"/>
      <c r="BE299" s="338"/>
      <c r="BF299" s="338"/>
      <c r="BG299" s="338"/>
      <c r="BH299" s="338"/>
      <c r="BI299" s="338"/>
      <c r="BJ299" s="338"/>
      <c r="BK299" s="338"/>
      <c r="BL299" s="338"/>
      <c r="BM299" s="338"/>
      <c r="BN299" s="338"/>
      <c r="BO299" s="338"/>
      <c r="BP299" s="338"/>
      <c r="BQ299" s="338"/>
      <c r="BR299" s="338"/>
      <c r="BS299" s="338"/>
      <c r="BT299" s="338"/>
      <c r="BU299" s="338"/>
      <c r="BV299" s="338"/>
      <c r="BW299" s="338"/>
      <c r="BX299" s="338"/>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531" customFormat="true" ht="15" customHeight="true" x14ac:dyDescent="0.2">
      <c r="A300" s="533"/>
      <c r="B300" s="200"/>
      <c r="C300" s="198"/>
      <c r="D300" s="198"/>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0"/>
      <c r="BB300" s="338"/>
      <c r="BC300" s="338"/>
      <c r="BD300" s="338"/>
      <c r="BE300" s="338"/>
      <c r="BF300" s="338"/>
      <c r="BG300" s="338"/>
      <c r="BH300" s="338"/>
      <c r="BI300" s="338"/>
      <c r="BJ300" s="338"/>
      <c r="BK300" s="338"/>
      <c r="BL300" s="338"/>
      <c r="BM300" s="338"/>
      <c r="BN300" s="338"/>
      <c r="BO300" s="338"/>
      <c r="BP300" s="338"/>
      <c r="BQ300" s="338"/>
      <c r="BR300" s="338"/>
      <c r="BS300" s="338"/>
      <c r="BT300" s="338"/>
      <c r="BU300" s="338"/>
      <c r="BV300" s="338"/>
      <c r="BW300" s="338"/>
      <c r="BX300" s="338"/>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531" customFormat="true" ht="15" customHeight="true" x14ac:dyDescent="0.2">
      <c r="A301" s="533"/>
      <c r="B301" s="200"/>
      <c r="C301" s="198"/>
      <c r="D301" s="198"/>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0"/>
      <c r="BB301" s="338"/>
      <c r="BC301" s="338"/>
      <c r="BD301" s="338"/>
      <c r="BE301" s="338"/>
      <c r="BF301" s="338"/>
      <c r="BG301" s="338"/>
      <c r="BH301" s="338"/>
      <c r="BI301" s="338"/>
      <c r="BJ301" s="338"/>
      <c r="BK301" s="338"/>
      <c r="BL301" s="338"/>
      <c r="BM301" s="338"/>
      <c r="BN301" s="338"/>
      <c r="BO301" s="338"/>
      <c r="BP301" s="338"/>
      <c r="BQ301" s="338"/>
      <c r="BR301" s="338"/>
      <c r="BS301" s="338"/>
      <c r="BT301" s="338"/>
      <c r="BU301" s="338"/>
      <c r="BV301" s="338"/>
      <c r="BW301" s="338"/>
      <c r="BX301" s="338"/>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531" customFormat="true" ht="15" customHeight="true" x14ac:dyDescent="0.2">
      <c r="A302" s="533"/>
      <c r="B302" s="200"/>
      <c r="C302" s="198"/>
      <c r="D302" s="198"/>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0"/>
      <c r="BB302" s="338"/>
      <c r="BC302" s="338"/>
      <c r="BD302" s="338"/>
      <c r="BE302" s="338"/>
      <c r="BF302" s="338"/>
      <c r="BG302" s="338"/>
      <c r="BH302" s="338"/>
      <c r="BI302" s="338"/>
      <c r="BJ302" s="338"/>
      <c r="BK302" s="338"/>
      <c r="BL302" s="338"/>
      <c r="BM302" s="338"/>
      <c r="BN302" s="338"/>
      <c r="BO302" s="338"/>
      <c r="BP302" s="338"/>
      <c r="BQ302" s="338"/>
      <c r="BR302" s="338"/>
      <c r="BS302" s="338"/>
      <c r="BT302" s="338"/>
      <c r="BU302" s="338"/>
      <c r="BV302" s="338"/>
      <c r="BW302" s="338"/>
      <c r="BX302" s="338"/>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531" customFormat="true" ht="15" customHeight="true" x14ac:dyDescent="0.2">
      <c r="A303" s="533"/>
      <c r="B303" s="200"/>
      <c r="C303" s="199"/>
      <c r="D303" s="199"/>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0"/>
      <c r="BB303" s="338"/>
      <c r="BC303" s="338"/>
      <c r="BD303" s="338"/>
      <c r="BE303" s="338"/>
      <c r="BF303" s="338"/>
      <c r="BG303" s="338"/>
      <c r="BH303" s="338"/>
      <c r="BI303" s="338"/>
      <c r="BJ303" s="338"/>
      <c r="BK303" s="338"/>
      <c r="BL303" s="338"/>
      <c r="BM303" s="338"/>
      <c r="BN303" s="338"/>
      <c r="BO303" s="338"/>
      <c r="BP303" s="338"/>
      <c r="BQ303" s="338"/>
      <c r="BR303" s="338"/>
      <c r="BS303" s="338"/>
      <c r="BT303" s="338"/>
      <c r="BU303" s="338"/>
      <c r="BV303" s="338"/>
      <c r="BW303" s="338"/>
      <c r="BX303" s="338"/>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531" customFormat="true" ht="15" customHeight="true" x14ac:dyDescent="0.2">
      <c r="A304" s="533"/>
      <c r="B304" s="200"/>
      <c r="C304" s="199"/>
      <c r="D304" s="199"/>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0"/>
      <c r="BB304" s="338"/>
      <c r="BC304" s="338"/>
      <c r="BD304" s="338"/>
      <c r="BE304" s="338"/>
      <c r="BF304" s="338"/>
      <c r="BG304" s="338"/>
      <c r="BH304" s="338"/>
      <c r="BI304" s="338"/>
      <c r="BJ304" s="338"/>
      <c r="BK304" s="338"/>
      <c r="BL304" s="338"/>
      <c r="BM304" s="338"/>
      <c r="BN304" s="338"/>
      <c r="BO304" s="338"/>
      <c r="BP304" s="338"/>
      <c r="BQ304" s="338"/>
      <c r="BR304" s="338"/>
      <c r="BS304" s="338"/>
      <c r="BT304" s="338"/>
      <c r="BU304" s="338"/>
      <c r="BV304" s="338"/>
      <c r="BW304" s="338"/>
      <c r="BX304" s="338"/>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531" customFormat="true" ht="15" customHeight="true" x14ac:dyDescent="0.2">
      <c r="A305" s="533"/>
      <c r="B305" s="200"/>
      <c r="C305" s="199"/>
      <c r="D305" s="199"/>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0"/>
      <c r="BB305" s="338"/>
      <c r="BC305" s="338"/>
      <c r="BD305" s="338"/>
      <c r="BE305" s="338"/>
      <c r="BF305" s="338"/>
      <c r="BG305" s="338"/>
      <c r="BH305" s="338"/>
      <c r="BI305" s="338"/>
      <c r="BJ305" s="338"/>
      <c r="BK305" s="338"/>
      <c r="BL305" s="338"/>
      <c r="BM305" s="338"/>
      <c r="BN305" s="338"/>
      <c r="BO305" s="338"/>
      <c r="BP305" s="338"/>
      <c r="BQ305" s="338"/>
      <c r="BR305" s="338"/>
      <c r="BS305" s="338"/>
      <c r="BT305" s="338"/>
      <c r="BU305" s="338"/>
      <c r="BV305" s="338"/>
      <c r="BW305" s="338"/>
      <c r="BX305" s="338"/>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531" customFormat="true" ht="15" customHeight="true" x14ac:dyDescent="0.2">
      <c r="B306" s="530"/>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0"/>
      <c r="BB306" s="338"/>
      <c r="BC306" s="338"/>
      <c r="BD306" s="338"/>
      <c r="BE306" s="338"/>
      <c r="BF306" s="338"/>
      <c r="BG306" s="338"/>
      <c r="BH306" s="338"/>
      <c r="BI306" s="338"/>
      <c r="BJ306" s="338"/>
      <c r="BK306" s="338"/>
      <c r="BL306" s="338"/>
      <c r="BM306" s="338"/>
      <c r="BN306" s="338"/>
      <c r="BO306" s="338"/>
      <c r="BP306" s="338"/>
      <c r="BQ306" s="338"/>
      <c r="BR306" s="338"/>
      <c r="BS306" s="338"/>
      <c r="BT306" s="338"/>
      <c r="BU306" s="338"/>
      <c r="BV306" s="338"/>
      <c r="BW306" s="338"/>
      <c r="BX306" s="338"/>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531" customFormat="true" ht="15" customHeight="true" x14ac:dyDescent="0.2">
      <c r="B307" s="530"/>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0"/>
      <c r="BB307" s="338"/>
      <c r="BC307" s="338"/>
      <c r="BD307" s="338"/>
      <c r="BE307" s="338"/>
      <c r="BF307" s="338"/>
      <c r="BG307" s="338"/>
      <c r="BH307" s="338"/>
      <c r="BI307" s="338"/>
      <c r="BJ307" s="338"/>
      <c r="BK307" s="338"/>
      <c r="BL307" s="338"/>
      <c r="BM307" s="338"/>
      <c r="BN307" s="338"/>
      <c r="BO307" s="338"/>
      <c r="BP307" s="338"/>
      <c r="BQ307" s="338"/>
      <c r="BR307" s="338"/>
      <c r="BS307" s="338"/>
      <c r="BT307" s="338"/>
      <c r="BU307" s="338"/>
      <c r="BV307" s="338"/>
      <c r="BW307" s="338"/>
      <c r="BX307" s="338"/>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531" customFormat="true" ht="15" customHeight="true" x14ac:dyDescent="0.2">
      <c r="B308" s="530"/>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0"/>
      <c r="BB308" s="338"/>
      <c r="BC308" s="338"/>
      <c r="BD308" s="338"/>
      <c r="BE308" s="338"/>
      <c r="BF308" s="338"/>
      <c r="BG308" s="338"/>
      <c r="BH308" s="338"/>
      <c r="BI308" s="338"/>
      <c r="BJ308" s="338"/>
      <c r="BK308" s="338"/>
      <c r="BL308" s="338"/>
      <c r="BM308" s="338"/>
      <c r="BN308" s="338"/>
      <c r="BO308" s="338"/>
      <c r="BP308" s="338"/>
      <c r="BQ308" s="338"/>
      <c r="BR308" s="338"/>
      <c r="BS308" s="338"/>
      <c r="BT308" s="338"/>
      <c r="BU308" s="338"/>
      <c r="BV308" s="338"/>
      <c r="BW308" s="338"/>
      <c r="BX308" s="338"/>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531" customFormat="true" ht="15" customHeight="true" x14ac:dyDescent="0.2">
      <c r="B309" s="530"/>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0"/>
      <c r="BB309" s="338"/>
      <c r="BC309" s="338"/>
      <c r="BD309" s="338"/>
      <c r="BE309" s="338"/>
      <c r="BF309" s="338"/>
      <c r="BG309" s="338"/>
      <c r="BH309" s="338"/>
      <c r="BI309" s="338"/>
      <c r="BJ309" s="338"/>
      <c r="BK309" s="338"/>
      <c r="BL309" s="338"/>
      <c r="BM309" s="338"/>
      <c r="BN309" s="338"/>
      <c r="BO309" s="338"/>
      <c r="BP309" s="338"/>
      <c r="BQ309" s="338"/>
      <c r="BR309" s="338"/>
      <c r="BS309" s="338"/>
      <c r="BT309" s="338"/>
      <c r="BU309" s="338"/>
      <c r="BV309" s="338"/>
      <c r="BW309" s="338"/>
      <c r="BX309" s="338"/>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531" customFormat="true" ht="15" customHeight="true" x14ac:dyDescent="0.2">
      <c r="B310" s="530"/>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0"/>
      <c r="BB310" s="338"/>
      <c r="BC310" s="338"/>
      <c r="BD310" s="338"/>
      <c r="BE310" s="338"/>
      <c r="BF310" s="338"/>
      <c r="BG310" s="338"/>
      <c r="BH310" s="338"/>
      <c r="BI310" s="338"/>
      <c r="BJ310" s="338"/>
      <c r="BK310" s="338"/>
      <c r="BL310" s="338"/>
      <c r="BM310" s="338"/>
      <c r="BN310" s="338"/>
      <c r="BO310" s="338"/>
      <c r="BP310" s="338"/>
      <c r="BQ310" s="338"/>
      <c r="BR310" s="338"/>
      <c r="BS310" s="338"/>
      <c r="BT310" s="338"/>
      <c r="BU310" s="338"/>
      <c r="BV310" s="338"/>
      <c r="BW310" s="338"/>
      <c r="BX310" s="338"/>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531" customFormat="true" ht="15" customHeight="true" x14ac:dyDescent="0.2">
      <c r="B311" s="530"/>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0"/>
      <c r="BB311" s="338"/>
      <c r="BC311" s="338"/>
      <c r="BD311" s="338"/>
      <c r="BE311" s="338"/>
      <c r="BF311" s="338"/>
      <c r="BG311" s="338"/>
      <c r="BH311" s="338"/>
      <c r="BI311" s="338"/>
      <c r="BJ311" s="338"/>
      <c r="BK311" s="338"/>
      <c r="BL311" s="338"/>
      <c r="BM311" s="338"/>
      <c r="BN311" s="338"/>
      <c r="BO311" s="338"/>
      <c r="BP311" s="338"/>
      <c r="BQ311" s="338"/>
      <c r="BR311" s="338"/>
      <c r="BS311" s="338"/>
      <c r="BT311" s="338"/>
      <c r="BU311" s="338"/>
      <c r="BV311" s="338"/>
      <c r="BW311" s="338"/>
      <c r="BX311" s="338"/>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531" customFormat="true" ht="15" customHeight="true" x14ac:dyDescent="0.2">
      <c r="B312" s="530"/>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0"/>
      <c r="BB312" s="338"/>
      <c r="BC312" s="338"/>
      <c r="BD312" s="338"/>
      <c r="BE312" s="338"/>
      <c r="BF312" s="338"/>
      <c r="BG312" s="338"/>
      <c r="BH312" s="338"/>
      <c r="BI312" s="338"/>
      <c r="BJ312" s="338"/>
      <c r="BK312" s="338"/>
      <c r="BL312" s="338"/>
      <c r="BM312" s="338"/>
      <c r="BN312" s="338"/>
      <c r="BO312" s="338"/>
      <c r="BP312" s="338"/>
      <c r="BQ312" s="338"/>
      <c r="BR312" s="338"/>
      <c r="BS312" s="338"/>
      <c r="BT312" s="338"/>
      <c r="BU312" s="338"/>
      <c r="BV312" s="338"/>
      <c r="BW312" s="338"/>
      <c r="BX312" s="338"/>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531" customFormat="true" ht="15" customHeight="true" x14ac:dyDescent="0.2">
      <c r="B313" s="530"/>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0"/>
      <c r="BB313" s="338"/>
      <c r="BC313" s="338"/>
      <c r="BD313" s="338"/>
      <c r="BE313" s="338"/>
      <c r="BF313" s="338"/>
      <c r="BG313" s="338"/>
      <c r="BH313" s="338"/>
      <c r="BI313" s="338"/>
      <c r="BJ313" s="338"/>
      <c r="BK313" s="338"/>
      <c r="BL313" s="338"/>
      <c r="BM313" s="338"/>
      <c r="BN313" s="338"/>
      <c r="BO313" s="338"/>
      <c r="BP313" s="338"/>
      <c r="BQ313" s="338"/>
      <c r="BR313" s="338"/>
      <c r="BS313" s="338"/>
      <c r="BT313" s="338"/>
      <c r="BU313" s="338"/>
      <c r="BV313" s="338"/>
      <c r="BW313" s="338"/>
      <c r="BX313" s="338"/>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531" customFormat="true" ht="15" customHeight="true" x14ac:dyDescent="0.2">
      <c r="B314" s="530"/>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0"/>
      <c r="BB314" s="338"/>
      <c r="BC314" s="338"/>
      <c r="BD314" s="338"/>
      <c r="BE314" s="338"/>
      <c r="BF314" s="338"/>
      <c r="BG314" s="338"/>
      <c r="BH314" s="338"/>
      <c r="BI314" s="338"/>
      <c r="BJ314" s="338"/>
      <c r="BK314" s="338"/>
      <c r="BL314" s="338"/>
      <c r="BM314" s="338"/>
      <c r="BN314" s="338"/>
      <c r="BO314" s="338"/>
      <c r="BP314" s="338"/>
      <c r="BQ314" s="338"/>
      <c r="BR314" s="338"/>
      <c r="BS314" s="338"/>
      <c r="BT314" s="338"/>
      <c r="BU314" s="338"/>
      <c r="BV314" s="338"/>
      <c r="BW314" s="338"/>
      <c r="BX314" s="338"/>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531" customFormat="true" ht="15" customHeight="true" x14ac:dyDescent="0.2">
      <c r="B315" s="530"/>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0"/>
      <c r="BB315" s="338"/>
      <c r="BC315" s="338"/>
      <c r="BD315" s="338"/>
      <c r="BE315" s="338"/>
      <c r="BF315" s="338"/>
      <c r="BG315" s="338"/>
      <c r="BH315" s="338"/>
      <c r="BI315" s="338"/>
      <c r="BJ315" s="338"/>
      <c r="BK315" s="338"/>
      <c r="BL315" s="338"/>
      <c r="BM315" s="338"/>
      <c r="BN315" s="338"/>
      <c r="BO315" s="338"/>
      <c r="BP315" s="338"/>
      <c r="BQ315" s="338"/>
      <c r="BR315" s="338"/>
      <c r="BS315" s="338"/>
      <c r="BT315" s="338"/>
      <c r="BU315" s="338"/>
      <c r="BV315" s="338"/>
      <c r="BW315" s="338"/>
      <c r="BX315" s="338"/>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531" customFormat="true" ht="15" customHeight="true" x14ac:dyDescent="0.2">
      <c r="B316" s="530"/>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0"/>
      <c r="BB316" s="338"/>
      <c r="BC316" s="338"/>
      <c r="BD316" s="338"/>
      <c r="BE316" s="338"/>
      <c r="BF316" s="338"/>
      <c r="BG316" s="338"/>
      <c r="BH316" s="338"/>
      <c r="BI316" s="338"/>
      <c r="BJ316" s="338"/>
      <c r="BK316" s="338"/>
      <c r="BL316" s="338"/>
      <c r="BM316" s="338"/>
      <c r="BN316" s="338"/>
      <c r="BO316" s="338"/>
      <c r="BP316" s="338"/>
      <c r="BQ316" s="338"/>
      <c r="BR316" s="338"/>
      <c r="BS316" s="338"/>
      <c r="BT316" s="338"/>
      <c r="BU316" s="338"/>
      <c r="BV316" s="338"/>
      <c r="BW316" s="338"/>
      <c r="BX316" s="338"/>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531" customFormat="true" ht="15" customHeight="true" x14ac:dyDescent="0.2">
      <c r="B317" s="530"/>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0"/>
      <c r="BB317" s="338"/>
      <c r="BC317" s="338"/>
      <c r="BD317" s="338"/>
      <c r="BE317" s="338"/>
      <c r="BF317" s="338"/>
      <c r="BG317" s="338"/>
      <c r="BH317" s="338"/>
      <c r="BI317" s="338"/>
      <c r="BJ317" s="338"/>
      <c r="BK317" s="338"/>
      <c r="BL317" s="338"/>
      <c r="BM317" s="338"/>
      <c r="BN317" s="338"/>
      <c r="BO317" s="338"/>
      <c r="BP317" s="338"/>
      <c r="BQ317" s="338"/>
      <c r="BR317" s="338"/>
      <c r="BS317" s="338"/>
      <c r="BT317" s="338"/>
      <c r="BU317" s="338"/>
      <c r="BV317" s="338"/>
      <c r="BW317" s="338"/>
      <c r="BX317" s="338"/>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531" customFormat="true" ht="15" customHeight="true" x14ac:dyDescent="0.2">
      <c r="B318" s="530"/>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0"/>
      <c r="BB318" s="338"/>
      <c r="BC318" s="338"/>
      <c r="BD318" s="338"/>
      <c r="BE318" s="338"/>
      <c r="BF318" s="338"/>
      <c r="BG318" s="338"/>
      <c r="BH318" s="338"/>
      <c r="BI318" s="338"/>
      <c r="BJ318" s="338"/>
      <c r="BK318" s="338"/>
      <c r="BL318" s="338"/>
      <c r="BM318" s="338"/>
      <c r="BN318" s="338"/>
      <c r="BO318" s="338"/>
      <c r="BP318" s="338"/>
      <c r="BQ318" s="338"/>
      <c r="BR318" s="338"/>
      <c r="BS318" s="338"/>
      <c r="BT318" s="338"/>
      <c r="BU318" s="338"/>
      <c r="BV318" s="338"/>
      <c r="BW318" s="338"/>
      <c r="BX318" s="338"/>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531" customFormat="true" ht="15" customHeight="true" x14ac:dyDescent="0.2">
      <c r="B319" s="530"/>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0"/>
      <c r="BB319" s="338"/>
      <c r="BC319" s="338"/>
      <c r="BD319" s="338"/>
      <c r="BE319" s="338"/>
      <c r="BF319" s="338"/>
      <c r="BG319" s="338"/>
      <c r="BH319" s="338"/>
      <c r="BI319" s="338"/>
      <c r="BJ319" s="338"/>
      <c r="BK319" s="338"/>
      <c r="BL319" s="338"/>
      <c r="BM319" s="338"/>
      <c r="BN319" s="338"/>
      <c r="BO319" s="338"/>
      <c r="BP319" s="338"/>
      <c r="BQ319" s="338"/>
      <c r="BR319" s="338"/>
      <c r="BS319" s="338"/>
      <c r="BT319" s="338"/>
      <c r="BU319" s="338"/>
      <c r="BV319" s="338"/>
      <c r="BW319" s="338"/>
      <c r="BX319" s="338"/>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531" customFormat="true" ht="15" customHeight="true" x14ac:dyDescent="0.2">
      <c r="B320" s="530"/>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0"/>
      <c r="BB320" s="338"/>
      <c r="BC320" s="338"/>
      <c r="BD320" s="338"/>
      <c r="BE320" s="338"/>
      <c r="BF320" s="338"/>
      <c r="BG320" s="338"/>
      <c r="BH320" s="338"/>
      <c r="BI320" s="338"/>
      <c r="BJ320" s="338"/>
      <c r="BK320" s="338"/>
      <c r="BL320" s="338"/>
      <c r="BM320" s="338"/>
      <c r="BN320" s="338"/>
      <c r="BO320" s="338"/>
      <c r="BP320" s="338"/>
      <c r="BQ320" s="338"/>
      <c r="BR320" s="338"/>
      <c r="BS320" s="338"/>
      <c r="BT320" s="338"/>
      <c r="BU320" s="338"/>
      <c r="BV320" s="338"/>
      <c r="BW320" s="338"/>
      <c r="BX320" s="338"/>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531" customFormat="true" ht="15" customHeight="true" x14ac:dyDescent="0.2">
      <c r="B321" s="530"/>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0"/>
      <c r="BB321" s="338"/>
      <c r="BC321" s="338"/>
      <c r="BD321" s="338"/>
      <c r="BE321" s="338"/>
      <c r="BF321" s="338"/>
      <c r="BG321" s="338"/>
      <c r="BH321" s="338"/>
      <c r="BI321" s="338"/>
      <c r="BJ321" s="338"/>
      <c r="BK321" s="338"/>
      <c r="BL321" s="338"/>
      <c r="BM321" s="338"/>
      <c r="BN321" s="338"/>
      <c r="BO321" s="338"/>
      <c r="BP321" s="338"/>
      <c r="BQ321" s="338"/>
      <c r="BR321" s="338"/>
      <c r="BS321" s="338"/>
      <c r="BT321" s="338"/>
      <c r="BU321" s="338"/>
      <c r="BV321" s="338"/>
      <c r="BW321" s="338"/>
      <c r="BX321" s="338"/>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531" customFormat="true" ht="15" customHeight="true" x14ac:dyDescent="0.2">
      <c r="B322" s="530"/>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0"/>
      <c r="BB322" s="338"/>
      <c r="BC322" s="338"/>
      <c r="BD322" s="338"/>
      <c r="BE322" s="338"/>
      <c r="BF322" s="338"/>
      <c r="BG322" s="338"/>
      <c r="BH322" s="338"/>
      <c r="BI322" s="338"/>
      <c r="BJ322" s="338"/>
      <c r="BK322" s="338"/>
      <c r="BL322" s="338"/>
      <c r="BM322" s="338"/>
      <c r="BN322" s="338"/>
      <c r="BO322" s="338"/>
      <c r="BP322" s="338"/>
      <c r="BQ322" s="338"/>
      <c r="BR322" s="338"/>
      <c r="BS322" s="338"/>
      <c r="BT322" s="338"/>
      <c r="BU322" s="338"/>
      <c r="BV322" s="338"/>
      <c r="BW322" s="338"/>
      <c r="BX322" s="338"/>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531" customFormat="true" ht="15" customHeight="true" x14ac:dyDescent="0.2">
      <c r="B323" s="530"/>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0"/>
      <c r="BB323" s="338"/>
      <c r="BC323" s="338"/>
      <c r="BD323" s="338"/>
      <c r="BE323" s="338"/>
      <c r="BF323" s="338"/>
      <c r="BG323" s="338"/>
      <c r="BH323" s="338"/>
      <c r="BI323" s="338"/>
      <c r="BJ323" s="338"/>
      <c r="BK323" s="338"/>
      <c r="BL323" s="338"/>
      <c r="BM323" s="338"/>
      <c r="BN323" s="338"/>
      <c r="BO323" s="338"/>
      <c r="BP323" s="338"/>
      <c r="BQ323" s="338"/>
      <c r="BR323" s="338"/>
      <c r="BS323" s="338"/>
      <c r="BT323" s="338"/>
      <c r="BU323" s="338"/>
      <c r="BV323" s="338"/>
      <c r="BW323" s="338"/>
      <c r="BX323" s="338"/>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531" customFormat="true" ht="15" customHeight="true" x14ac:dyDescent="0.2">
      <c r="B324" s="530"/>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0"/>
      <c r="BB324" s="338"/>
      <c r="BC324" s="338"/>
      <c r="BD324" s="338"/>
      <c r="BE324" s="338"/>
      <c r="BF324" s="338"/>
      <c r="BG324" s="338"/>
      <c r="BH324" s="338"/>
      <c r="BI324" s="338"/>
      <c r="BJ324" s="338"/>
      <c r="BK324" s="338"/>
      <c r="BL324" s="338"/>
      <c r="BM324" s="338"/>
      <c r="BN324" s="338"/>
      <c r="BO324" s="338"/>
      <c r="BP324" s="338"/>
      <c r="BQ324" s="338"/>
      <c r="BR324" s="338"/>
      <c r="BS324" s="338"/>
      <c r="BT324" s="338"/>
      <c r="BU324" s="338"/>
      <c r="BV324" s="338"/>
      <c r="BW324" s="338"/>
      <c r="BX324" s="338"/>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531" customFormat="true" ht="15" customHeight="true" x14ac:dyDescent="0.2">
      <c r="B325" s="530"/>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0"/>
      <c r="BB325" s="338"/>
      <c r="BC325" s="338"/>
      <c r="BD325" s="338"/>
      <c r="BE325" s="338"/>
      <c r="BF325" s="338"/>
      <c r="BG325" s="338"/>
      <c r="BH325" s="338"/>
      <c r="BI325" s="338"/>
      <c r="BJ325" s="338"/>
      <c r="BK325" s="338"/>
      <c r="BL325" s="338"/>
      <c r="BM325" s="338"/>
      <c r="BN325" s="338"/>
      <c r="BO325" s="338"/>
      <c r="BP325" s="338"/>
      <c r="BQ325" s="338"/>
      <c r="BR325" s="338"/>
      <c r="BS325" s="338"/>
      <c r="BT325" s="338"/>
      <c r="BU325" s="338"/>
      <c r="BV325" s="338"/>
      <c r="BW325" s="338"/>
      <c r="BX325" s="338"/>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531" customFormat="true" ht="15" customHeight="true" x14ac:dyDescent="0.2">
      <c r="B326" s="530"/>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0"/>
      <c r="BB326" s="338"/>
      <c r="BC326" s="338"/>
      <c r="BD326" s="338"/>
      <c r="BE326" s="338"/>
      <c r="BF326" s="338"/>
      <c r="BG326" s="338"/>
      <c r="BH326" s="338"/>
      <c r="BI326" s="338"/>
      <c r="BJ326" s="338"/>
      <c r="BK326" s="338"/>
      <c r="BL326" s="338"/>
      <c r="BM326" s="338"/>
      <c r="BN326" s="338"/>
      <c r="BO326" s="338"/>
      <c r="BP326" s="338"/>
      <c r="BQ326" s="338"/>
      <c r="BR326" s="338"/>
      <c r="BS326" s="338"/>
      <c r="BT326" s="338"/>
      <c r="BU326" s="338"/>
      <c r="BV326" s="338"/>
      <c r="BW326" s="338"/>
      <c r="BX326" s="338"/>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531" customFormat="true" ht="15" customHeight="true" x14ac:dyDescent="0.2">
      <c r="B327" s="530"/>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0"/>
      <c r="BB327" s="338"/>
      <c r="BC327" s="338"/>
      <c r="BD327" s="338"/>
      <c r="BE327" s="338"/>
      <c r="BF327" s="338"/>
      <c r="BG327" s="338"/>
      <c r="BH327" s="338"/>
      <c r="BI327" s="338"/>
      <c r="BJ327" s="338"/>
      <c r="BK327" s="338"/>
      <c r="BL327" s="338"/>
      <c r="BM327" s="338"/>
      <c r="BN327" s="338"/>
      <c r="BO327" s="338"/>
      <c r="BP327" s="338"/>
      <c r="BQ327" s="338"/>
      <c r="BR327" s="338"/>
      <c r="BS327" s="338"/>
      <c r="BT327" s="338"/>
      <c r="BU327" s="338"/>
      <c r="BV327" s="338"/>
      <c r="BW327" s="338"/>
      <c r="BX327" s="338"/>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531" customFormat="true" ht="15" customHeight="true" x14ac:dyDescent="0.2">
      <c r="B328" s="530"/>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0"/>
      <c r="BB328" s="338"/>
      <c r="BC328" s="338"/>
      <c r="BD328" s="338"/>
      <c r="BE328" s="338"/>
      <c r="BF328" s="338"/>
      <c r="BG328" s="338"/>
      <c r="BH328" s="338"/>
      <c r="BI328" s="338"/>
      <c r="BJ328" s="338"/>
      <c r="BK328" s="338"/>
      <c r="BL328" s="338"/>
      <c r="BM328" s="338"/>
      <c r="BN328" s="338"/>
      <c r="BO328" s="338"/>
      <c r="BP328" s="338"/>
      <c r="BQ328" s="338"/>
      <c r="BR328" s="338"/>
      <c r="BS328" s="338"/>
      <c r="BT328" s="338"/>
      <c r="BU328" s="338"/>
      <c r="BV328" s="338"/>
      <c r="BW328" s="338"/>
      <c r="BX328" s="338"/>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531" customFormat="true" ht="250.15" customHeight="true" x14ac:dyDescent="0.2">
      <c r="B329" s="530"/>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0"/>
      <c r="BB329" s="338"/>
      <c r="BC329" s="338"/>
      <c r="BD329" s="338"/>
      <c r="BE329" s="338"/>
      <c r="BF329" s="338"/>
      <c r="BG329" s="338"/>
      <c r="BH329" s="338"/>
      <c r="BI329" s="338"/>
      <c r="BJ329" s="338"/>
      <c r="BK329" s="338"/>
      <c r="BL329" s="338"/>
      <c r="BM329" s="338"/>
      <c r="BN329" s="338"/>
      <c r="BO329" s="338"/>
      <c r="BP329" s="338"/>
      <c r="BQ329" s="338"/>
      <c r="BR329" s="338"/>
      <c r="BS329" s="338"/>
      <c r="BT329" s="338"/>
      <c r="BU329" s="338"/>
      <c r="BV329" s="338"/>
      <c r="BW329" s="338"/>
      <c r="BX329" s="338"/>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s="378" customFormat="true" ht="19.15" customHeight="true" x14ac:dyDescent="0.2">
      <c r="B330" s="529"/>
      <c r="AC330" s="371"/>
      <c r="AD330" s="371"/>
      <c r="AE330" s="371"/>
      <c r="AF330" s="371"/>
      <c r="AG330" s="371"/>
      <c r="AH330" s="371"/>
      <c r="AI330" s="371"/>
      <c r="AJ330" s="371"/>
      <c r="AK330" s="371"/>
      <c r="AL330" s="371"/>
      <c r="AM330" s="371"/>
      <c r="AN330" s="371"/>
      <c r="AO330" s="371"/>
      <c r="AP330" s="371"/>
      <c r="AQ330" s="371"/>
      <c r="AR330" s="371"/>
      <c r="AS330" s="371"/>
      <c r="AT330" s="371"/>
      <c r="AU330" s="371"/>
      <c r="AV330" s="371"/>
      <c r="AW330" s="371"/>
      <c r="AX330" s="371"/>
      <c r="AY330" s="371"/>
      <c r="AZ330" s="371"/>
      <c r="BA330" s="343"/>
      <c r="BB330" s="343"/>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371"/>
      <c r="CA330" s="371"/>
      <c r="CB330" s="371"/>
      <c r="CC330" s="371"/>
      <c r="CD330" s="371"/>
      <c r="CE330" s="371"/>
      <c r="CF330" s="371"/>
      <c r="CG330" s="371"/>
      <c r="CH330" s="371"/>
      <c r="CI330" s="371"/>
      <c r="CJ330" s="371"/>
      <c r="CK330" s="371"/>
      <c r="CL330" s="371"/>
      <c r="CM330" s="371"/>
      <c r="CN330" s="371"/>
      <c r="CO330" s="371"/>
      <c r="CP330" s="371"/>
      <c r="CQ330" s="371"/>
      <c r="CR330" s="371"/>
      <c r="CS330" s="371"/>
      <c r="CT330" s="371"/>
      <c r="CU330" s="371"/>
      <c r="CV330" s="371"/>
      <c r="CW330" s="371"/>
      <c r="CX330" s="371"/>
      <c r="CY330" s="371"/>
      <c r="CZ330" s="371"/>
    </row>
    <row r="331" s="378" customFormat="true" ht="15" customHeight="true" x14ac:dyDescent="0.2">
      <c r="B331" s="529"/>
      <c r="AC331" s="371"/>
      <c r="AD331" s="371"/>
      <c r="AE331" s="371"/>
      <c r="AF331" s="371"/>
      <c r="AG331" s="371"/>
      <c r="AH331" s="371"/>
      <c r="AI331" s="371"/>
      <c r="AJ331" s="371"/>
      <c r="AK331" s="371"/>
      <c r="AL331" s="371"/>
      <c r="AM331" s="371"/>
      <c r="AN331" s="371"/>
      <c r="AO331" s="371"/>
      <c r="AP331" s="371"/>
      <c r="AQ331" s="371"/>
      <c r="AR331" s="371"/>
      <c r="AS331" s="371"/>
      <c r="AT331" s="371"/>
      <c r="AU331" s="371"/>
      <c r="AV331" s="371"/>
      <c r="AW331" s="371"/>
      <c r="AX331" s="371"/>
      <c r="AY331" s="371"/>
      <c r="AZ331" s="371"/>
      <c r="BA331" s="343"/>
      <c r="BB331" s="343"/>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371"/>
      <c r="CA331" s="371"/>
      <c r="CB331" s="371"/>
      <c r="CC331" s="371"/>
      <c r="CD331" s="371"/>
      <c r="CE331" s="371"/>
      <c r="CF331" s="371"/>
      <c r="CG331" s="371"/>
      <c r="CH331" s="371"/>
      <c r="CI331" s="371"/>
      <c r="CJ331" s="371"/>
      <c r="CK331" s="371"/>
      <c r="CL331" s="371"/>
      <c r="CM331" s="371"/>
      <c r="CN331" s="371"/>
      <c r="CO331" s="371"/>
      <c r="CP331" s="371"/>
      <c r="CQ331" s="371"/>
      <c r="CR331" s="371"/>
      <c r="CS331" s="371"/>
      <c r="CT331" s="371"/>
      <c r="CU331" s="371"/>
      <c r="CV331" s="371"/>
      <c r="CW331" s="371"/>
      <c r="CX331" s="371"/>
      <c r="CY331" s="371"/>
      <c r="CZ331" s="371"/>
    </row>
    <row r="332" s="378" customFormat="true" ht="15" customHeight="true" x14ac:dyDescent="0.2">
      <c r="B332" s="529"/>
      <c r="AC332" s="371"/>
      <c r="AD332" s="371"/>
      <c r="AE332" s="371"/>
      <c r="AF332" s="371"/>
      <c r="AG332" s="371"/>
      <c r="AH332" s="371"/>
      <c r="AI332" s="371"/>
      <c r="AJ332" s="371"/>
      <c r="AK332" s="371"/>
      <c r="AL332" s="371"/>
      <c r="AM332" s="371"/>
      <c r="AN332" s="371"/>
      <c r="AO332" s="371"/>
      <c r="AP332" s="371"/>
      <c r="AQ332" s="371"/>
      <c r="AR332" s="371"/>
      <c r="AS332" s="371"/>
      <c r="AT332" s="371"/>
      <c r="AU332" s="371"/>
      <c r="AV332" s="371"/>
      <c r="AW332" s="371"/>
      <c r="AX332" s="371"/>
      <c r="AY332" s="371"/>
      <c r="AZ332" s="371"/>
      <c r="BA332" s="343"/>
      <c r="BB332" s="343"/>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371"/>
      <c r="CA332" s="371"/>
      <c r="CB332" s="371"/>
      <c r="CC332" s="371"/>
      <c r="CD332" s="371"/>
      <c r="CE332" s="371"/>
      <c r="CF332" s="371"/>
      <c r="CG332" s="371"/>
      <c r="CH332" s="371"/>
      <c r="CI332" s="371"/>
      <c r="CJ332" s="371"/>
      <c r="CK332" s="371"/>
      <c r="CL332" s="371"/>
      <c r="CM332" s="371"/>
      <c r="CN332" s="371"/>
      <c r="CO332" s="371"/>
      <c r="CP332" s="371"/>
      <c r="CQ332" s="371"/>
      <c r="CR332" s="371"/>
      <c r="CS332" s="371"/>
      <c r="CT332" s="371"/>
      <c r="CU332" s="371"/>
      <c r="CV332" s="371"/>
      <c r="CW332" s="371"/>
      <c r="CX332" s="371"/>
      <c r="CY332" s="371"/>
      <c r="CZ332" s="371"/>
    </row>
    <row r="333" s="378" customFormat="true" ht="15" customHeight="true" x14ac:dyDescent="0.2">
      <c r="B333" s="529"/>
      <c r="AC333" s="371"/>
      <c r="AD333" s="371"/>
      <c r="AE333" s="371"/>
      <c r="AF333" s="371"/>
      <c r="AG333" s="371"/>
      <c r="AH333" s="371"/>
      <c r="AI333" s="371"/>
      <c r="AJ333" s="371"/>
      <c r="AK333" s="371"/>
      <c r="AL333" s="371"/>
      <c r="AM333" s="371"/>
      <c r="AN333" s="371"/>
      <c r="AO333" s="371"/>
      <c r="AP333" s="371"/>
      <c r="AQ333" s="371"/>
      <c r="AR333" s="371"/>
      <c r="AS333" s="371"/>
      <c r="AT333" s="371"/>
      <c r="AU333" s="371"/>
      <c r="AV333" s="371"/>
      <c r="AW333" s="371"/>
      <c r="AX333" s="371"/>
      <c r="AY333" s="371"/>
      <c r="AZ333" s="371"/>
      <c r="BA333" s="343"/>
      <c r="BB333" s="343"/>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371"/>
      <c r="CA333" s="371"/>
      <c r="CB333" s="371"/>
      <c r="CC333" s="371"/>
      <c r="CD333" s="371"/>
      <c r="CE333" s="371"/>
      <c r="CF333" s="371"/>
      <c r="CG333" s="371"/>
      <c r="CH333" s="371"/>
      <c r="CI333" s="371"/>
      <c r="CJ333" s="371"/>
      <c r="CK333" s="371"/>
      <c r="CL333" s="371"/>
      <c r="CM333" s="371"/>
      <c r="CN333" s="371"/>
      <c r="CO333" s="371"/>
      <c r="CP333" s="371"/>
      <c r="CQ333" s="371"/>
      <c r="CR333" s="371"/>
      <c r="CS333" s="371"/>
      <c r="CT333" s="371"/>
      <c r="CU333" s="371"/>
      <c r="CV333" s="371"/>
      <c r="CW333" s="371"/>
      <c r="CX333" s="371"/>
      <c r="CY333" s="371"/>
      <c r="CZ333" s="371"/>
    </row>
    <row r="334" s="378" customFormat="true" ht="15" customHeight="true" x14ac:dyDescent="0.2">
      <c r="B334" s="529"/>
      <c r="AC334" s="371"/>
      <c r="AD334" s="371"/>
      <c r="AE334" s="371"/>
      <c r="AF334" s="371"/>
      <c r="AG334" s="371"/>
      <c r="AH334" s="371"/>
      <c r="AI334" s="371"/>
      <c r="AJ334" s="371"/>
      <c r="AK334" s="371"/>
      <c r="AL334" s="371"/>
      <c r="AM334" s="371"/>
      <c r="AN334" s="371"/>
      <c r="AO334" s="371"/>
      <c r="AP334" s="371"/>
      <c r="AQ334" s="371"/>
      <c r="AR334" s="371"/>
      <c r="AS334" s="371"/>
      <c r="AT334" s="371"/>
      <c r="AU334" s="371"/>
      <c r="AV334" s="371"/>
      <c r="AW334" s="371"/>
      <c r="AX334" s="371"/>
      <c r="AY334" s="371"/>
      <c r="AZ334" s="371"/>
      <c r="BA334" s="343"/>
      <c r="BB334" s="343"/>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371"/>
      <c r="CA334" s="371"/>
      <c r="CB334" s="371"/>
      <c r="CC334" s="371"/>
      <c r="CD334" s="371"/>
      <c r="CE334" s="371"/>
      <c r="CF334" s="371"/>
      <c r="CG334" s="371"/>
      <c r="CH334" s="371"/>
      <c r="CI334" s="371"/>
      <c r="CJ334" s="371"/>
      <c r="CK334" s="371"/>
      <c r="CL334" s="371"/>
      <c r="CM334" s="371"/>
      <c r="CN334" s="371"/>
      <c r="CO334" s="371"/>
      <c r="CP334" s="371"/>
      <c r="CQ334" s="371"/>
      <c r="CR334" s="371"/>
      <c r="CS334" s="371"/>
      <c r="CT334" s="371"/>
      <c r="CU334" s="371"/>
      <c r="CV334" s="371"/>
      <c r="CW334" s="371"/>
      <c r="CX334" s="371"/>
      <c r="CY334" s="371"/>
      <c r="CZ334" s="371"/>
    </row>
    <row r="335" s="378" customFormat="true" ht="15" customHeight="true" x14ac:dyDescent="0.2">
      <c r="B335" s="529"/>
      <c r="AC335" s="371"/>
      <c r="AD335" s="371"/>
      <c r="AE335" s="371"/>
      <c r="AF335" s="371"/>
      <c r="AG335" s="371"/>
      <c r="AH335" s="371"/>
      <c r="AI335" s="371"/>
      <c r="AJ335" s="371"/>
      <c r="AK335" s="371"/>
      <c r="AL335" s="371"/>
      <c r="AM335" s="371"/>
      <c r="AN335" s="371"/>
      <c r="AO335" s="371"/>
      <c r="AP335" s="371"/>
      <c r="AQ335" s="371"/>
      <c r="AR335" s="371"/>
      <c r="AS335" s="371"/>
      <c r="AT335" s="371"/>
      <c r="AU335" s="371"/>
      <c r="AV335" s="371"/>
      <c r="AW335" s="371"/>
      <c r="AX335" s="371"/>
      <c r="AY335" s="371"/>
      <c r="AZ335" s="371"/>
      <c r="BA335" s="343"/>
      <c r="BB335" s="343"/>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371"/>
      <c r="CA335" s="371"/>
      <c r="CB335" s="371"/>
      <c r="CC335" s="371"/>
      <c r="CD335" s="371"/>
      <c r="CE335" s="371"/>
      <c r="CF335" s="371"/>
      <c r="CG335" s="371"/>
      <c r="CH335" s="371"/>
      <c r="CI335" s="371"/>
      <c r="CJ335" s="371"/>
      <c r="CK335" s="371"/>
      <c r="CL335" s="371"/>
      <c r="CM335" s="371"/>
      <c r="CN335" s="371"/>
      <c r="CO335" s="371"/>
      <c r="CP335" s="371"/>
      <c r="CQ335" s="371"/>
      <c r="CR335" s="371"/>
      <c r="CS335" s="371"/>
      <c r="CT335" s="371"/>
      <c r="CU335" s="371"/>
      <c r="CV335" s="371"/>
      <c r="CW335" s="371"/>
      <c r="CX335" s="371"/>
      <c r="CY335" s="371"/>
      <c r="CZ335" s="371"/>
    </row>
    <row r="336" s="378" customFormat="true" ht="15" customHeight="true" x14ac:dyDescent="0.2">
      <c r="B336" s="529"/>
      <c r="AC336" s="371"/>
      <c r="AD336" s="371"/>
      <c r="AE336" s="371"/>
      <c r="AF336" s="371"/>
      <c r="AG336" s="371"/>
      <c r="AH336" s="371"/>
      <c r="AI336" s="371"/>
      <c r="AJ336" s="371"/>
      <c r="AK336" s="371"/>
      <c r="AL336" s="371"/>
      <c r="AM336" s="371"/>
      <c r="AN336" s="371"/>
      <c r="AO336" s="371"/>
      <c r="AP336" s="371"/>
      <c r="AQ336" s="371"/>
      <c r="AR336" s="371"/>
      <c r="AS336" s="371"/>
      <c r="AT336" s="371"/>
      <c r="AU336" s="371"/>
      <c r="AV336" s="371"/>
      <c r="AW336" s="371"/>
      <c r="AX336" s="371"/>
      <c r="AY336" s="371"/>
      <c r="AZ336" s="371"/>
      <c r="BA336" s="343"/>
      <c r="BB336" s="343"/>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371"/>
      <c r="CA336" s="371"/>
      <c r="CB336" s="371"/>
      <c r="CC336" s="371"/>
      <c r="CD336" s="371"/>
      <c r="CE336" s="371"/>
      <c r="CF336" s="371"/>
      <c r="CG336" s="371"/>
      <c r="CH336" s="371"/>
      <c r="CI336" s="371"/>
      <c r="CJ336" s="371"/>
      <c r="CK336" s="371"/>
      <c r="CL336" s="371"/>
      <c r="CM336" s="371"/>
      <c r="CN336" s="371"/>
      <c r="CO336" s="371"/>
      <c r="CP336" s="371"/>
      <c r="CQ336" s="371"/>
      <c r="CR336" s="371"/>
      <c r="CS336" s="371"/>
      <c r="CT336" s="371"/>
      <c r="CU336" s="371"/>
      <c r="CV336" s="371"/>
      <c r="CW336" s="371"/>
      <c r="CX336" s="371"/>
      <c r="CY336" s="371"/>
      <c r="CZ336" s="371"/>
    </row>
    <row r="337" s="378" customFormat="true" ht="18" customHeight="true" x14ac:dyDescent="0.2">
      <c r="B337" s="529"/>
      <c r="AC337" s="371"/>
      <c r="AD337" s="371"/>
      <c r="AE337" s="371"/>
      <c r="AF337" s="371"/>
      <c r="AG337" s="371"/>
      <c r="AH337" s="371"/>
      <c r="AI337" s="371"/>
      <c r="AJ337" s="371"/>
      <c r="AK337" s="371"/>
      <c r="AL337" s="371"/>
      <c r="AM337" s="371"/>
      <c r="AN337" s="371"/>
      <c r="AO337" s="371"/>
      <c r="AP337" s="371"/>
      <c r="AQ337" s="371"/>
      <c r="AR337" s="371"/>
      <c r="AS337" s="371"/>
      <c r="AT337" s="371"/>
      <c r="AU337" s="371"/>
      <c r="AV337" s="371"/>
      <c r="AW337" s="371"/>
      <c r="AX337" s="371"/>
      <c r="AY337" s="371"/>
      <c r="AZ337" s="371"/>
      <c r="BA337" s="343"/>
      <c r="BB337" s="343"/>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371"/>
      <c r="CA337" s="371"/>
      <c r="CB337" s="371"/>
      <c r="CC337" s="371"/>
      <c r="CD337" s="371"/>
      <c r="CE337" s="371"/>
      <c r="CF337" s="371"/>
      <c r="CG337" s="371"/>
      <c r="CH337" s="371"/>
      <c r="CI337" s="371"/>
      <c r="CJ337" s="371"/>
      <c r="CK337" s="371"/>
      <c r="CL337" s="371"/>
      <c r="CM337" s="371"/>
      <c r="CN337" s="371"/>
      <c r="CO337" s="371"/>
      <c r="CP337" s="371"/>
      <c r="CQ337" s="371"/>
      <c r="CR337" s="371"/>
      <c r="CS337" s="371"/>
      <c r="CT337" s="371"/>
      <c r="CU337" s="371"/>
      <c r="CV337" s="371"/>
      <c r="CW337" s="371"/>
      <c r="CX337" s="371"/>
      <c r="CY337" s="371"/>
      <c r="CZ337" s="371"/>
    </row>
    <row r="338" s="378" customFormat="true" ht="18" customHeight="true" x14ac:dyDescent="0.2">
      <c r="B338" s="529"/>
      <c r="AC338" s="371"/>
      <c r="AD338" s="371"/>
      <c r="AE338" s="371"/>
      <c r="AF338" s="371"/>
      <c r="AG338" s="371"/>
      <c r="AH338" s="371"/>
      <c r="AI338" s="371"/>
      <c r="AJ338" s="371"/>
      <c r="AK338" s="371"/>
      <c r="AL338" s="371"/>
      <c r="AM338" s="371"/>
      <c r="AN338" s="371"/>
      <c r="AO338" s="371"/>
      <c r="AP338" s="371"/>
      <c r="AQ338" s="371"/>
      <c r="AR338" s="371"/>
      <c r="AS338" s="371"/>
      <c r="AT338" s="371"/>
      <c r="AU338" s="371"/>
      <c r="AV338" s="371"/>
      <c r="AW338" s="371"/>
      <c r="AX338" s="371"/>
      <c r="AY338" s="371"/>
      <c r="AZ338" s="371"/>
      <c r="BA338" s="343"/>
      <c r="BB338" s="343"/>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371"/>
      <c r="CA338" s="371"/>
      <c r="CB338" s="371"/>
      <c r="CC338" s="371"/>
      <c r="CD338" s="371"/>
      <c r="CE338" s="371"/>
      <c r="CF338" s="371"/>
      <c r="CG338" s="371"/>
      <c r="CH338" s="371"/>
      <c r="CI338" s="371"/>
      <c r="CJ338" s="371"/>
      <c r="CK338" s="371"/>
      <c r="CL338" s="371"/>
      <c r="CM338" s="371"/>
      <c r="CN338" s="371"/>
      <c r="CO338" s="371"/>
      <c r="CP338" s="371"/>
      <c r="CQ338" s="371"/>
      <c r="CR338" s="371"/>
      <c r="CS338" s="371"/>
      <c r="CT338" s="371"/>
      <c r="CU338" s="371"/>
      <c r="CV338" s="371"/>
      <c r="CW338" s="371"/>
      <c r="CX338" s="371"/>
      <c r="CY338" s="371"/>
      <c r="CZ338" s="371"/>
    </row>
    <row r="339" s="531" customFormat="true" ht="15" customHeight="true" x14ac:dyDescent="0.2">
      <c r="B339" s="530"/>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04"/>
      <c r="BR339" s="42" t="s">
        <v>142</v>
      </c>
      <c r="BS339" s="456"/>
      <c r="BT339" s="456"/>
      <c r="BU339" s="456"/>
      <c r="BV339" s="456"/>
      <c r="BW339" s="456"/>
      <c r="BX339" s="456"/>
      <c r="BY339" s="45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531" customFormat="true" ht="24" x14ac:dyDescent="0.2">
      <c r="B340" s="530"/>
      <c r="AC340" s="376"/>
      <c r="AD340" s="376"/>
      <c r="AE340" s="376"/>
      <c r="AF340" s="376"/>
      <c r="AG340" s="376"/>
      <c r="AH340" s="376"/>
      <c r="AI340" s="376"/>
      <c r="AJ340" s="376"/>
      <c r="AK340" s="376"/>
      <c r="AL340" s="376"/>
      <c r="AM340" s="376"/>
      <c r="AN340" s="376"/>
      <c r="AO340" s="376"/>
      <c r="AP340" s="376"/>
      <c r="AQ340" s="376"/>
      <c r="AR340" s="376"/>
      <c r="AS340" s="376"/>
      <c r="AT340" s="376"/>
      <c r="AU340" s="376"/>
      <c r="AV340" s="376"/>
      <c r="AW340" s="376"/>
      <c r="AX340" s="376"/>
      <c r="AY340" s="376"/>
      <c r="AZ340" s="376"/>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238</v>
      </c>
      <c r="BS340" s="598" t="s">
        <v>159</v>
      </c>
      <c r="BT340" s="598" t="s">
        <v>160</v>
      </c>
      <c r="BU340" s="598" t="s">
        <v>161</v>
      </c>
      <c r="BV340" s="598" t="s">
        <v>353</v>
      </c>
      <c r="BW340" s="598" t="s">
        <v>354</v>
      </c>
      <c r="BX340" s="598" t="s">
        <v>164</v>
      </c>
      <c r="BY340" s="599" t="s">
        <v>165</v>
      </c>
      <c r="BZ340" s="599" t="s">
        <v>166</v>
      </c>
      <c r="CA340" s="599" t="s">
        <v>167</v>
      </c>
      <c r="CB340" s="599" t="s">
        <v>168</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531" customFormat="true" ht="15" customHeight="true" x14ac:dyDescent="0.2">
      <c r="B341" s="530"/>
      <c r="AC341" s="376"/>
      <c r="AD341" s="376"/>
      <c r="AE341" s="376"/>
      <c r="AF341" s="376"/>
      <c r="AG341" s="376"/>
      <c r="AH341" s="376"/>
      <c r="AI341" s="376"/>
      <c r="AJ341" s="376"/>
      <c r="AK341" s="376"/>
      <c r="AL341" s="376"/>
      <c r="AM341" s="376"/>
      <c r="AN341" s="376"/>
      <c r="AO341" s="376"/>
      <c r="AP341" s="376"/>
      <c r="AQ341" s="376"/>
      <c r="AR341" s="376"/>
      <c r="AS341" s="376"/>
      <c r="AT341" s="376"/>
      <c r="AU341" s="376"/>
      <c r="AV341" s="376"/>
      <c r="AW341" s="376"/>
      <c r="AX341" s="376"/>
      <c r="AY341" s="376"/>
      <c r="AZ341" s="376"/>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531" customFormat="true" ht="15" customHeight="true" x14ac:dyDescent="0.2">
      <c r="B342" s="530"/>
      <c r="AC342" s="376"/>
      <c r="AD342" s="376"/>
      <c r="AE342" s="376"/>
      <c r="AF342" s="376"/>
      <c r="AG342" s="376"/>
      <c r="AH342" s="376"/>
      <c r="AI342" s="376"/>
      <c r="AJ342" s="376"/>
      <c r="AK342" s="376"/>
      <c r="AL342" s="376"/>
      <c r="AM342" s="376"/>
      <c r="AN342" s="376"/>
      <c r="AO342" s="376"/>
      <c r="AP342" s="376"/>
      <c r="AQ342" s="376"/>
      <c r="AR342" s="376"/>
      <c r="AS342" s="376"/>
      <c r="AT342" s="376"/>
      <c r="AU342" s="376"/>
      <c r="AV342" s="376"/>
      <c r="AW342" s="376"/>
      <c r="AX342" s="376"/>
      <c r="AY342" s="376"/>
      <c r="AZ342" s="376"/>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531" customFormat="true" ht="15" customHeight="true" x14ac:dyDescent="0.2">
      <c r="B343" s="530"/>
      <c r="AC343" s="376"/>
      <c r="AD343" s="376"/>
      <c r="AE343" s="376"/>
      <c r="AF343" s="376"/>
      <c r="AG343" s="376"/>
      <c r="AH343" s="376"/>
      <c r="AI343" s="376"/>
      <c r="AJ343" s="376"/>
      <c r="AK343" s="376"/>
      <c r="AL343" s="376"/>
      <c r="AM343" s="376"/>
      <c r="AN343" s="376"/>
      <c r="AO343" s="376"/>
      <c r="AP343" s="376"/>
      <c r="AQ343" s="376"/>
      <c r="AR343" s="376"/>
      <c r="AS343" s="376"/>
      <c r="AT343" s="376"/>
      <c r="AU343" s="376"/>
      <c r="AV343" s="376"/>
      <c r="AW343" s="376"/>
      <c r="AX343" s="376"/>
      <c r="AY343" s="376"/>
      <c r="AZ343" s="376"/>
      <c r="BA343" s="1119" t="s">
        <v>150</v>
      </c>
      <c r="BB343" s="622" t="s">
        <v>49</v>
      </c>
      <c r="BC343" s="86" t="s">
        <v>35</v>
      </c>
      <c r="BD343" s="82" t="s">
        <v>35</v>
      </c>
      <c r="BE343" s="82" t="s">
        <v>35</v>
      </c>
      <c r="BF343" s="82" t="s">
        <v>35</v>
      </c>
      <c r="BG343" s="77" t="s">
        <v>35</v>
      </c>
      <c r="BH343" s="86" t="s">
        <v>35</v>
      </c>
      <c r="BI343" s="82" t="s">
        <v>35</v>
      </c>
      <c r="BJ343" s="82" t="s">
        <v>35</v>
      </c>
      <c r="BK343" s="82" t="s">
        <v>35</v>
      </c>
      <c r="BL343" s="77" t="s">
        <v>35</v>
      </c>
      <c r="BM343" s="86" t="s">
        <v>35</v>
      </c>
      <c r="BN343" s="82" t="s">
        <v>35</v>
      </c>
      <c r="BO343" s="82" t="s">
        <v>35</v>
      </c>
      <c r="BP343" s="82" t="s">
        <v>35</v>
      </c>
      <c r="BQ343" s="77" t="s">
        <v>35</v>
      </c>
      <c r="BR343" s="86" t="s">
        <v>35</v>
      </c>
      <c r="BS343" s="82" t="s">
        <v>35</v>
      </c>
      <c r="BT343" s="82" t="s">
        <v>35</v>
      </c>
      <c r="BU343" s="82" t="s">
        <v>35</v>
      </c>
      <c r="BV343" s="82" t="s">
        <v>35</v>
      </c>
      <c r="BW343" s="82" t="s">
        <v>35</v>
      </c>
      <c r="BX343" s="82" t="s">
        <v>35</v>
      </c>
      <c r="BY343" s="70" t="s">
        <v>35</v>
      </c>
      <c r="BZ343" s="70" t="s">
        <v>35</v>
      </c>
      <c r="CA343" s="70" t="s">
        <v>35</v>
      </c>
      <c r="CB343" s="70" t="s">
        <v>35</v>
      </c>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row>
    <row r="344" s="531" customFormat="true" ht="15" customHeight="true" x14ac:dyDescent="0.2">
      <c r="B344" s="530"/>
      <c r="AC344" s="376"/>
      <c r="AD344" s="376"/>
      <c r="AE344" s="376"/>
      <c r="AF344" s="376"/>
      <c r="AG344" s="376"/>
      <c r="AH344" s="376"/>
      <c r="AI344" s="376"/>
      <c r="AJ344" s="376"/>
      <c r="AK344" s="376"/>
      <c r="AL344" s="376"/>
      <c r="AM344" s="376"/>
      <c r="AN344" s="376"/>
      <c r="AO344" s="376"/>
      <c r="AP344" s="376"/>
      <c r="AQ344" s="376"/>
      <c r="AR344" s="376"/>
      <c r="AS344" s="376"/>
      <c r="AT344" s="376"/>
      <c r="AU344" s="376"/>
      <c r="AV344" s="376"/>
      <c r="AW344" s="376"/>
      <c r="AX344" s="376"/>
      <c r="AY344" s="376"/>
      <c r="AZ344" s="376"/>
      <c r="BA344" s="1115"/>
      <c r="BB344" s="622" t="s">
        <v>48</v>
      </c>
      <c r="BC344" s="86" t="s">
        <v>35</v>
      </c>
      <c r="BD344" s="82" t="s">
        <v>35</v>
      </c>
      <c r="BE344" s="82" t="s">
        <v>35</v>
      </c>
      <c r="BF344" s="82" t="s">
        <v>35</v>
      </c>
      <c r="BG344" s="77" t="s">
        <v>35</v>
      </c>
      <c r="BH344" s="86" t="s">
        <v>35</v>
      </c>
      <c r="BI344" s="82" t="s">
        <v>35</v>
      </c>
      <c r="BJ344" s="82" t="s">
        <v>35</v>
      </c>
      <c r="BK344" s="82" t="s">
        <v>35</v>
      </c>
      <c r="BL344" s="77" t="s">
        <v>35</v>
      </c>
      <c r="BM344" s="86" t="s">
        <v>35</v>
      </c>
      <c r="BN344" s="82" t="s">
        <v>35</v>
      </c>
      <c r="BO344" s="82" t="s">
        <v>35</v>
      </c>
      <c r="BP344" s="82" t="s">
        <v>35</v>
      </c>
      <c r="BQ344" s="77" t="s">
        <v>35</v>
      </c>
      <c r="BR344" s="86" t="s">
        <v>35</v>
      </c>
      <c r="BS344" s="82" t="s">
        <v>35</v>
      </c>
      <c r="BT344" s="82" t="s">
        <v>35</v>
      </c>
      <c r="BU344" s="82" t="s">
        <v>35</v>
      </c>
      <c r="BV344" s="82" t="s">
        <v>35</v>
      </c>
      <c r="BW344" s="82" t="s">
        <v>35</v>
      </c>
      <c r="BX344" s="82" t="s">
        <v>35</v>
      </c>
      <c r="BY344" s="70" t="s">
        <v>35</v>
      </c>
      <c r="BZ344" s="70" t="s">
        <v>35</v>
      </c>
      <c r="CA344" s="70" t="s">
        <v>35</v>
      </c>
      <c r="CB344" s="70" t="s">
        <v>35</v>
      </c>
      <c r="CC344" s="32"/>
      <c r="CD344" s="32"/>
      <c r="CE344" s="32"/>
      <c r="CF344" s="32"/>
      <c r="CG344" s="32"/>
      <c r="CH344" s="32"/>
      <c r="CI344" s="32"/>
      <c r="CJ344" s="32"/>
      <c r="CK344" s="32"/>
      <c r="CL344" s="32"/>
      <c r="CM344" s="32"/>
      <c r="CN344" s="32"/>
      <c r="CO344" s="32"/>
      <c r="CP344" s="32"/>
      <c r="CQ344" s="32"/>
      <c r="CR344" s="32"/>
      <c r="CS344" s="32"/>
      <c r="CT344" s="32"/>
      <c r="CU344" s="32"/>
      <c r="CV344" s="32"/>
      <c r="CW344" s="32"/>
      <c r="CX344" s="32"/>
      <c r="CY344" s="32"/>
      <c r="CZ344" s="32"/>
    </row>
    <row r="345" s="531" customFormat="true" ht="15" customHeight="true" x14ac:dyDescent="0.2">
      <c r="B345" s="530"/>
      <c r="AC345" s="376"/>
      <c r="AD345" s="376"/>
      <c r="AE345" s="376"/>
      <c r="AF345" s="376"/>
      <c r="AG345" s="376"/>
      <c r="AH345" s="376"/>
      <c r="AI345" s="376"/>
      <c r="AJ345" s="376"/>
      <c r="AK345" s="376"/>
      <c r="AL345" s="376"/>
      <c r="AM345" s="376"/>
      <c r="AN345" s="376"/>
      <c r="AO345" s="376"/>
      <c r="AP345" s="376"/>
      <c r="AQ345" s="376"/>
      <c r="AR345" s="376"/>
      <c r="AS345" s="376"/>
      <c r="AT345" s="376"/>
      <c r="AU345" s="376"/>
      <c r="AV345" s="376"/>
      <c r="AW345" s="376"/>
      <c r="AX345" s="376"/>
      <c r="AY345" s="376"/>
      <c r="AZ345" s="376"/>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531" customFormat="true" ht="15" customHeight="true" x14ac:dyDescent="0.2">
      <c r="B346" s="530"/>
      <c r="AC346" s="376"/>
      <c r="AD346" s="376"/>
      <c r="AE346" s="376"/>
      <c r="AF346" s="376"/>
      <c r="AG346" s="376"/>
      <c r="AH346" s="376"/>
      <c r="AI346" s="376"/>
      <c r="AJ346" s="376"/>
      <c r="AK346" s="376"/>
      <c r="AL346" s="376"/>
      <c r="AM346" s="376"/>
      <c r="AN346" s="376"/>
      <c r="AO346" s="376"/>
      <c r="AP346" s="376"/>
      <c r="AQ346" s="376"/>
      <c r="AR346" s="376"/>
      <c r="AS346" s="376"/>
      <c r="AT346" s="376"/>
      <c r="AU346" s="376"/>
      <c r="AV346" s="376"/>
      <c r="AW346" s="376"/>
      <c r="AX346" s="376"/>
      <c r="AY346" s="376"/>
      <c r="AZ346" s="376"/>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531" customFormat="true" ht="15" customHeight="true" x14ac:dyDescent="0.2">
      <c r="B347" s="530"/>
      <c r="AC347" s="376"/>
      <c r="AD347" s="376"/>
      <c r="AE347" s="376"/>
      <c r="AF347" s="376"/>
      <c r="AG347" s="376"/>
      <c r="AH347" s="376"/>
      <c r="AI347" s="376"/>
      <c r="AJ347" s="376"/>
      <c r="AK347" s="376"/>
      <c r="AL347" s="376"/>
      <c r="AM347" s="376"/>
      <c r="AN347" s="376"/>
      <c r="AO347" s="376"/>
      <c r="AP347" s="376"/>
      <c r="AQ347" s="376"/>
      <c r="AR347" s="376"/>
      <c r="AS347" s="376"/>
      <c r="AT347" s="376"/>
      <c r="AU347" s="376"/>
      <c r="AV347" s="376"/>
      <c r="AW347" s="376"/>
      <c r="AX347" s="376"/>
      <c r="AY347" s="376"/>
      <c r="AZ347" s="376"/>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531" customFormat="true" ht="15" customHeight="true" x14ac:dyDescent="0.2">
      <c r="B348" s="530"/>
      <c r="AC348" s="376"/>
      <c r="AD348" s="376"/>
      <c r="AE348" s="376"/>
      <c r="AF348" s="376"/>
      <c r="AG348" s="376"/>
      <c r="AH348" s="376"/>
      <c r="AI348" s="376"/>
      <c r="AJ348" s="376"/>
      <c r="AK348" s="376"/>
      <c r="AL348" s="376"/>
      <c r="AM348" s="376"/>
      <c r="AN348" s="376"/>
      <c r="AO348" s="376"/>
      <c r="AP348" s="376"/>
      <c r="AQ348" s="376"/>
      <c r="AR348" s="376"/>
      <c r="AS348" s="376"/>
      <c r="AT348" s="376"/>
      <c r="AU348" s="376"/>
      <c r="AV348" s="376"/>
      <c r="AW348" s="376"/>
      <c r="AX348" s="376"/>
      <c r="AY348" s="376"/>
      <c r="AZ348" s="376"/>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531" customFormat="true" ht="15" customHeight="true" x14ac:dyDescent="0.2">
      <c r="B349" s="530"/>
      <c r="AC349" s="376"/>
      <c r="AD349" s="376"/>
      <c r="AE349" s="376"/>
      <c r="AF349" s="376"/>
      <c r="AG349" s="376"/>
      <c r="AH349" s="376"/>
      <c r="AI349" s="376"/>
      <c r="AJ349" s="376"/>
      <c r="AK349" s="376"/>
      <c r="AL349" s="376"/>
      <c r="AM349" s="376"/>
      <c r="AN349" s="376"/>
      <c r="AO349" s="376"/>
      <c r="AP349" s="376"/>
      <c r="AQ349" s="376"/>
      <c r="AR349" s="376"/>
      <c r="AS349" s="376"/>
      <c r="AT349" s="376"/>
      <c r="AU349" s="376"/>
      <c r="AV349" s="376"/>
      <c r="AW349" s="376"/>
      <c r="AX349" s="376"/>
      <c r="AY349" s="376"/>
      <c r="AZ349" s="376"/>
      <c r="BA349" s="1119" t="s">
        <v>153</v>
      </c>
      <c r="BB349" s="622" t="s">
        <v>49</v>
      </c>
      <c r="BC349" s="86" t="s">
        <v>35</v>
      </c>
      <c r="BD349" s="82" t="s">
        <v>35</v>
      </c>
      <c r="BE349" s="82" t="s">
        <v>35</v>
      </c>
      <c r="BF349" s="82" t="s">
        <v>35</v>
      </c>
      <c r="BG349" s="77" t="s">
        <v>35</v>
      </c>
      <c r="BH349" s="86" t="s">
        <v>35</v>
      </c>
      <c r="BI349" s="82" t="s">
        <v>35</v>
      </c>
      <c r="BJ349" s="82" t="s">
        <v>35</v>
      </c>
      <c r="BK349" s="82" t="s">
        <v>35</v>
      </c>
      <c r="BL349" s="77" t="s">
        <v>35</v>
      </c>
      <c r="BM349" s="86" t="s">
        <v>35</v>
      </c>
      <c r="BN349" s="82" t="s">
        <v>35</v>
      </c>
      <c r="BO349" s="82" t="s">
        <v>35</v>
      </c>
      <c r="BP349" s="82" t="s">
        <v>35</v>
      </c>
      <c r="BQ349" s="77" t="s">
        <v>35</v>
      </c>
      <c r="BR349" s="86" t="s">
        <v>35</v>
      </c>
      <c r="BS349" s="82" t="s">
        <v>35</v>
      </c>
      <c r="BT349" s="82" t="s">
        <v>35</v>
      </c>
      <c r="BU349" s="82" t="s">
        <v>35</v>
      </c>
      <c r="BV349" s="82" t="s">
        <v>35</v>
      </c>
      <c r="BW349" s="82" t="s">
        <v>35</v>
      </c>
      <c r="BX349" s="82" t="s">
        <v>35</v>
      </c>
      <c r="BY349" s="70" t="s">
        <v>35</v>
      </c>
      <c r="BZ349" s="70" t="s">
        <v>35</v>
      </c>
      <c r="CA349" s="70" t="s">
        <v>35</v>
      </c>
      <c r="CB349" s="70" t="s">
        <v>35</v>
      </c>
      <c r="CC349" s="32"/>
      <c r="CD349" s="32"/>
      <c r="CE349" s="32"/>
      <c r="CF349" s="32"/>
      <c r="CG349" s="32"/>
      <c r="CH349" s="32"/>
      <c r="CI349" s="32"/>
      <c r="CJ349" s="32"/>
      <c r="CK349" s="32"/>
      <c r="CL349" s="32"/>
      <c r="CM349" s="32"/>
      <c r="CN349" s="32"/>
      <c r="CO349" s="32"/>
      <c r="CP349" s="32"/>
      <c r="CQ349" s="32"/>
      <c r="CR349" s="32"/>
      <c r="CS349" s="32"/>
      <c r="CT349" s="32"/>
      <c r="CU349" s="32"/>
      <c r="CV349" s="32"/>
      <c r="CW349" s="32"/>
      <c r="CX349" s="32"/>
      <c r="CY349" s="32"/>
      <c r="CZ349" s="32"/>
    </row>
    <row r="350" s="531" customFormat="true" ht="15" customHeight="true" x14ac:dyDescent="0.2">
      <c r="B350" s="530"/>
      <c r="AC350" s="376"/>
      <c r="AD350" s="376"/>
      <c r="AE350" s="376"/>
      <c r="AF350" s="376"/>
      <c r="AG350" s="376"/>
      <c r="AH350" s="376"/>
      <c r="AI350" s="376"/>
      <c r="AJ350" s="376"/>
      <c r="AK350" s="376"/>
      <c r="AL350" s="376"/>
      <c r="AM350" s="376"/>
      <c r="AN350" s="376"/>
      <c r="AO350" s="376"/>
      <c r="AP350" s="376"/>
      <c r="AQ350" s="376"/>
      <c r="AR350" s="376"/>
      <c r="AS350" s="376"/>
      <c r="AT350" s="376"/>
      <c r="AU350" s="376"/>
      <c r="AV350" s="376"/>
      <c r="AW350" s="376"/>
      <c r="AX350" s="376"/>
      <c r="AY350" s="376"/>
      <c r="AZ350" s="376"/>
      <c r="BA350" s="1115"/>
      <c r="BB350" s="622" t="s">
        <v>48</v>
      </c>
      <c r="BC350" s="86" t="s">
        <v>35</v>
      </c>
      <c r="BD350" s="82" t="s">
        <v>35</v>
      </c>
      <c r="BE350" s="82" t="s">
        <v>35</v>
      </c>
      <c r="BF350" s="82" t="s">
        <v>35</v>
      </c>
      <c r="BG350" s="77" t="s">
        <v>35</v>
      </c>
      <c r="BH350" s="86" t="s">
        <v>35</v>
      </c>
      <c r="BI350" s="82" t="s">
        <v>35</v>
      </c>
      <c r="BJ350" s="82" t="s">
        <v>35</v>
      </c>
      <c r="BK350" s="82" t="s">
        <v>35</v>
      </c>
      <c r="BL350" s="77" t="s">
        <v>35</v>
      </c>
      <c r="BM350" s="86" t="s">
        <v>35</v>
      </c>
      <c r="BN350" s="82" t="s">
        <v>35</v>
      </c>
      <c r="BO350" s="82" t="s">
        <v>35</v>
      </c>
      <c r="BP350" s="82" t="s">
        <v>35</v>
      </c>
      <c r="BQ350" s="77" t="s">
        <v>35</v>
      </c>
      <c r="BR350" s="86" t="s">
        <v>35</v>
      </c>
      <c r="BS350" s="82" t="s">
        <v>35</v>
      </c>
      <c r="BT350" s="82" t="s">
        <v>35</v>
      </c>
      <c r="BU350" s="82" t="s">
        <v>35</v>
      </c>
      <c r="BV350" s="82" t="s">
        <v>35</v>
      </c>
      <c r="BW350" s="82" t="s">
        <v>35</v>
      </c>
      <c r="BX350" s="82" t="s">
        <v>35</v>
      </c>
      <c r="BY350" s="70" t="s">
        <v>35</v>
      </c>
      <c r="BZ350" s="70" t="s">
        <v>35</v>
      </c>
      <c r="CA350" s="70" t="s">
        <v>35</v>
      </c>
      <c r="CB350" s="70" t="s">
        <v>35</v>
      </c>
      <c r="CC350" s="32"/>
      <c r="CD350" s="32"/>
      <c r="CE350" s="32"/>
      <c r="CF350" s="32"/>
      <c r="CG350" s="32"/>
      <c r="CH350" s="32"/>
      <c r="CI350" s="32"/>
      <c r="CJ350" s="32"/>
      <c r="CK350" s="32"/>
      <c r="CL350" s="32"/>
      <c r="CM350" s="32"/>
      <c r="CN350" s="32"/>
      <c r="CO350" s="32"/>
      <c r="CP350" s="32"/>
      <c r="CQ350" s="32"/>
      <c r="CR350" s="32"/>
      <c r="CS350" s="32"/>
      <c r="CT350" s="32"/>
      <c r="CU350" s="32"/>
      <c r="CV350" s="32"/>
      <c r="CW350" s="32"/>
      <c r="CX350" s="32"/>
      <c r="CY350" s="32"/>
      <c r="CZ350" s="32"/>
    </row>
    <row r="351" s="531" customFormat="true" ht="15" customHeight="true" x14ac:dyDescent="0.2">
      <c r="B351" s="530"/>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1119" t="s">
        <v>154</v>
      </c>
      <c r="BB351" s="622" t="s">
        <v>49</v>
      </c>
      <c r="BC351" s="86" t="s">
        <v>35</v>
      </c>
      <c r="BD351" s="82" t="s">
        <v>35</v>
      </c>
      <c r="BE351" s="82" t="s">
        <v>35</v>
      </c>
      <c r="BF351" s="82" t="s">
        <v>35</v>
      </c>
      <c r="BG351" s="77" t="s">
        <v>35</v>
      </c>
      <c r="BH351" s="86" t="s">
        <v>35</v>
      </c>
      <c r="BI351" s="82" t="s">
        <v>35</v>
      </c>
      <c r="BJ351" s="82" t="s">
        <v>35</v>
      </c>
      <c r="BK351" s="82" t="s">
        <v>35</v>
      </c>
      <c r="BL351" s="77" t="s">
        <v>35</v>
      </c>
      <c r="BM351" s="86" t="s">
        <v>35</v>
      </c>
      <c r="BN351" s="82" t="s">
        <v>35</v>
      </c>
      <c r="BO351" s="82" t="s">
        <v>35</v>
      </c>
      <c r="BP351" s="82" t="s">
        <v>35</v>
      </c>
      <c r="BQ351" s="77" t="s">
        <v>35</v>
      </c>
      <c r="BR351" s="86" t="s">
        <v>35</v>
      </c>
      <c r="BS351" s="82" t="s">
        <v>35</v>
      </c>
      <c r="BT351" s="82" t="s">
        <v>35</v>
      </c>
      <c r="BU351" s="82" t="s">
        <v>35</v>
      </c>
      <c r="BV351" s="82" t="s">
        <v>35</v>
      </c>
      <c r="BW351" s="82" t="s">
        <v>35</v>
      </c>
      <c r="BX351" s="82" t="s">
        <v>35</v>
      </c>
      <c r="BY351" s="70" t="s">
        <v>35</v>
      </c>
      <c r="BZ351" s="70" t="s">
        <v>35</v>
      </c>
      <c r="CA351" s="70" t="s">
        <v>35</v>
      </c>
      <c r="CB351" s="70" t="s">
        <v>35</v>
      </c>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row>
    <row r="352" s="531" customFormat="true" ht="15" customHeight="true" x14ac:dyDescent="0.2">
      <c r="B352" s="530"/>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1115"/>
      <c r="BB352" s="622" t="s">
        <v>48</v>
      </c>
      <c r="BC352" s="86" t="s">
        <v>35</v>
      </c>
      <c r="BD352" s="82" t="s">
        <v>35</v>
      </c>
      <c r="BE352" s="82" t="s">
        <v>35</v>
      </c>
      <c r="BF352" s="82" t="s">
        <v>35</v>
      </c>
      <c r="BG352" s="77" t="s">
        <v>35</v>
      </c>
      <c r="BH352" s="86" t="s">
        <v>35</v>
      </c>
      <c r="BI352" s="82" t="s">
        <v>35</v>
      </c>
      <c r="BJ352" s="82" t="s">
        <v>35</v>
      </c>
      <c r="BK352" s="82" t="s">
        <v>35</v>
      </c>
      <c r="BL352" s="77" t="s">
        <v>35</v>
      </c>
      <c r="BM352" s="86" t="s">
        <v>35</v>
      </c>
      <c r="BN352" s="82" t="s">
        <v>35</v>
      </c>
      <c r="BO352" s="82" t="s">
        <v>35</v>
      </c>
      <c r="BP352" s="82" t="s">
        <v>35</v>
      </c>
      <c r="BQ352" s="77" t="s">
        <v>35</v>
      </c>
      <c r="BR352" s="86" t="s">
        <v>35</v>
      </c>
      <c r="BS352" s="82" t="s">
        <v>35</v>
      </c>
      <c r="BT352" s="82" t="s">
        <v>35</v>
      </c>
      <c r="BU352" s="82" t="s">
        <v>35</v>
      </c>
      <c r="BV352" s="82" t="s">
        <v>35</v>
      </c>
      <c r="BW352" s="82" t="s">
        <v>35</v>
      </c>
      <c r="BX352" s="82" t="s">
        <v>35</v>
      </c>
      <c r="BY352" s="70" t="s">
        <v>35</v>
      </c>
      <c r="BZ352" s="70" t="s">
        <v>35</v>
      </c>
      <c r="CA352" s="70" t="s">
        <v>35</v>
      </c>
      <c r="CB352" s="70" t="s">
        <v>35</v>
      </c>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row>
    <row r="353" s="531" customFormat="true" ht="15" customHeight="true" x14ac:dyDescent="0.2">
      <c r="B353" s="530"/>
      <c r="AC353" s="376"/>
      <c r="AD353" s="376"/>
      <c r="AE353" s="376"/>
      <c r="AF353" s="376"/>
      <c r="AG353" s="376"/>
      <c r="AH353" s="376"/>
      <c r="AI353" s="376"/>
      <c r="AJ353" s="376"/>
      <c r="AK353" s="376"/>
      <c r="AL353" s="376"/>
      <c r="AM353" s="376"/>
      <c r="AN353" s="376"/>
      <c r="AO353" s="376"/>
      <c r="AP353" s="376"/>
      <c r="AQ353" s="376"/>
      <c r="AR353" s="376"/>
      <c r="AS353" s="376"/>
      <c r="AT353" s="376"/>
      <c r="AU353" s="376"/>
      <c r="AV353" s="376"/>
      <c r="AW353" s="376"/>
      <c r="AX353" s="376"/>
      <c r="AY353" s="376"/>
      <c r="AZ353" s="376"/>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531" customFormat="true" ht="15" customHeight="true" x14ac:dyDescent="0.2">
      <c r="B354" s="530"/>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1117"/>
      <c r="BB354" s="623" t="s">
        <v>48</v>
      </c>
      <c r="BC354" s="85" t="s">
        <v>35</v>
      </c>
      <c r="BD354" s="81" t="s">
        <v>35</v>
      </c>
      <c r="BE354" s="81" t="s">
        <v>35</v>
      </c>
      <c r="BF354" s="81" t="s">
        <v>35</v>
      </c>
      <c r="BG354" s="76" t="s">
        <v>35</v>
      </c>
      <c r="BH354" s="85" t="s">
        <v>35</v>
      </c>
      <c r="BI354" s="81" t="s">
        <v>35</v>
      </c>
      <c r="BJ354" s="81" t="s">
        <v>35</v>
      </c>
      <c r="BK354" s="81" t="s">
        <v>35</v>
      </c>
      <c r="BL354" s="76" t="s">
        <v>35</v>
      </c>
      <c r="BM354" s="85" t="s">
        <v>35</v>
      </c>
      <c r="BN354" s="81" t="s">
        <v>35</v>
      </c>
      <c r="BO354" s="81" t="s">
        <v>35</v>
      </c>
      <c r="BP354" s="81" t="s">
        <v>35</v>
      </c>
      <c r="BQ354" s="76" t="s">
        <v>35</v>
      </c>
      <c r="BR354" s="85" t="s">
        <v>35</v>
      </c>
      <c r="BS354" s="81" t="s">
        <v>35</v>
      </c>
      <c r="BT354" s="81" t="s">
        <v>35</v>
      </c>
      <c r="BU354" s="81" t="s">
        <v>35</v>
      </c>
      <c r="BV354" s="81" t="s">
        <v>35</v>
      </c>
      <c r="BW354" s="81" t="s">
        <v>35</v>
      </c>
      <c r="BX354" s="81" t="s">
        <v>35</v>
      </c>
      <c r="BY354" s="69" t="s">
        <v>35</v>
      </c>
      <c r="BZ354" s="69" t="s">
        <v>35</v>
      </c>
      <c r="CA354" s="69" t="s">
        <v>35</v>
      </c>
      <c r="CB354" s="69" t="s">
        <v>35</v>
      </c>
      <c r="CC354" s="32"/>
      <c r="CD354" s="32"/>
      <c r="CE354" s="32"/>
      <c r="CF354" s="32"/>
      <c r="CG354" s="32"/>
      <c r="CH354" s="32"/>
      <c r="CI354" s="32"/>
      <c r="CJ354" s="32"/>
      <c r="CK354" s="32"/>
      <c r="CL354" s="32"/>
      <c r="CM354" s="32"/>
      <c r="CN354" s="32"/>
      <c r="CO354" s="32"/>
      <c r="CP354" s="32"/>
      <c r="CQ354" s="32"/>
      <c r="CR354" s="32"/>
      <c r="CS354" s="32"/>
      <c r="CT354" s="32"/>
      <c r="CU354" s="32"/>
      <c r="CV354" s="32"/>
      <c r="CW354" s="32"/>
      <c r="CX354" s="32"/>
      <c r="CY354" s="32"/>
      <c r="CZ354" s="32"/>
    </row>
    <row r="355" s="531" customFormat="true" ht="15" customHeight="true" x14ac:dyDescent="0.2">
      <c r="B355" s="530"/>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A355" s="402"/>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531" customFormat="true" ht="15" customHeight="true" x14ac:dyDescent="0.2">
      <c r="B356" s="530"/>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A356" s="402"/>
      <c r="BB356" s="343"/>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339" customFormat="true" ht="15" customHeight="true" x14ac:dyDescent="0.2">
      <c r="B357" s="341"/>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A357" s="402"/>
      <c r="BB357" s="343"/>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339" customFormat="true" ht="15" customHeight="true" x14ac:dyDescent="0.2">
      <c r="B358" s="341"/>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A358" s="402"/>
      <c r="BB358" s="343"/>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339" customFormat="true" ht="15" customHeight="true" x14ac:dyDescent="0.2">
      <c r="B359" s="341"/>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402"/>
      <c r="BB359" s="343"/>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339" customFormat="true" ht="15" customHeight="true" x14ac:dyDescent="0.2">
      <c r="B360" s="341"/>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A360" s="402"/>
      <c r="BB360" s="343"/>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339" customFormat="true" ht="15" customHeight="true" x14ac:dyDescent="0.2">
      <c r="B361" s="341"/>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A361" s="402"/>
      <c r="BB361" s="343"/>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339" customFormat="true" ht="15" customHeight="true" x14ac:dyDescent="0.2">
      <c r="B362" s="341"/>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A362" s="402"/>
      <c r="BB362" s="343"/>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339" customFormat="true" ht="15" customHeight="true" x14ac:dyDescent="0.2">
      <c r="B363" s="341"/>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A363" s="402"/>
      <c r="BB363" s="343"/>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339" customFormat="true" ht="15" customHeight="true" x14ac:dyDescent="0.2">
      <c r="B364" s="341"/>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A364" s="402"/>
      <c r="BB364" s="343"/>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339" customFormat="true" ht="15" customHeight="true" x14ac:dyDescent="0.2">
      <c r="B365" s="341"/>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A365" s="402"/>
      <c r="BB365" s="343"/>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339" customFormat="true" ht="15" customHeight="true" x14ac:dyDescent="0.2">
      <c r="B366" s="341"/>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A366" s="402"/>
      <c r="BB366" s="343"/>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339" customFormat="true" ht="15" customHeight="true" x14ac:dyDescent="0.2">
      <c r="B367" s="341"/>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A367" s="402"/>
      <c r="BB367" s="343"/>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339" customFormat="true" ht="15" customHeight="true" x14ac:dyDescent="0.2">
      <c r="B368" s="341"/>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A368" s="402"/>
      <c r="BB368" s="343"/>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339" customFormat="true" ht="15" customHeight="true" x14ac:dyDescent="0.2">
      <c r="B369" s="341"/>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A369" s="402"/>
      <c r="BB369" s="343"/>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339" customFormat="true" ht="15" customHeight="true" x14ac:dyDescent="0.2">
      <c r="B370" s="341"/>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A370" s="402"/>
      <c r="BB370" s="343"/>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339" customFormat="true" ht="15" customHeight="true" x14ac:dyDescent="0.2">
      <c r="B371" s="341"/>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A371" s="402"/>
      <c r="BB371" s="343"/>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339" customFormat="true" ht="15" customHeight="true" x14ac:dyDescent="0.2">
      <c r="B372" s="341"/>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A372" s="402"/>
      <c r="BB372" s="343"/>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339" customFormat="true" ht="15" customHeight="true" x14ac:dyDescent="0.2">
      <c r="B373" s="341"/>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A373" s="402"/>
      <c r="BB373" s="343"/>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339" customFormat="true" ht="15" customHeight="true" x14ac:dyDescent="0.2">
      <c r="B374" s="341"/>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A374" s="402"/>
      <c r="BB374" s="343"/>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9" customFormat="true" ht="15" customHeight="true" x14ac:dyDescent="0.2">
      <c r="B375" s="341"/>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0"/>
      <c r="BB375" s="338"/>
      <c r="BC375" s="338"/>
      <c r="BD375" s="338"/>
      <c r="BE375" s="338"/>
      <c r="BF375" s="338"/>
      <c r="BG375" s="338"/>
      <c r="BH375" s="338"/>
      <c r="BI375" s="338"/>
      <c r="BJ375" s="338"/>
      <c r="BK375" s="338"/>
      <c r="BL375" s="338"/>
      <c r="BM375" s="338"/>
      <c r="BN375" s="338"/>
      <c r="BO375" s="338"/>
      <c r="BP375" s="338"/>
      <c r="BQ375" s="338"/>
      <c r="BR375" s="338"/>
      <c r="BS375" s="338"/>
      <c r="BT375" s="338"/>
      <c r="BU375" s="338"/>
      <c r="BV375" s="338"/>
      <c r="BW375" s="338"/>
      <c r="BX375" s="338"/>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9" customFormat="true" ht="15" customHeight="true" x14ac:dyDescent="0.2">
      <c r="B376" s="341"/>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0"/>
      <c r="BB376" s="338"/>
      <c r="BC376" s="338"/>
      <c r="BD376" s="338"/>
      <c r="BE376" s="338"/>
      <c r="BF376" s="338"/>
      <c r="BG376" s="338"/>
      <c r="BH376" s="338"/>
      <c r="BI376" s="338"/>
      <c r="BJ376" s="338"/>
      <c r="BK376" s="338"/>
      <c r="BL376" s="338"/>
      <c r="BM376" s="338"/>
      <c r="BN376" s="338"/>
      <c r="BO376" s="338"/>
      <c r="BP376" s="338"/>
      <c r="BQ376" s="338"/>
      <c r="BR376" s="338"/>
      <c r="BS376" s="338"/>
      <c r="BT376" s="338"/>
      <c r="BU376" s="338"/>
      <c r="BV376" s="338"/>
      <c r="BW376" s="338"/>
      <c r="BX376" s="338"/>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9" customFormat="true" ht="15" customHeight="true" x14ac:dyDescent="0.2">
      <c r="B377" s="341"/>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0"/>
      <c r="BB377" s="338"/>
      <c r="BC377" s="338"/>
      <c r="BD377" s="338"/>
      <c r="BE377" s="338"/>
      <c r="BF377" s="338"/>
      <c r="BG377" s="338"/>
      <c r="BH377" s="338"/>
      <c r="BI377" s="338"/>
      <c r="BJ377" s="338"/>
      <c r="BK377" s="338"/>
      <c r="BL377" s="338"/>
      <c r="BM377" s="338"/>
      <c r="BN377" s="338"/>
      <c r="BO377" s="338"/>
      <c r="BP377" s="338"/>
      <c r="BQ377" s="338"/>
      <c r="BR377" s="338"/>
      <c r="BS377" s="338"/>
      <c r="BT377" s="338"/>
      <c r="BU377" s="338"/>
      <c r="BV377" s="338"/>
      <c r="BW377" s="338"/>
      <c r="BX377" s="338"/>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9" customFormat="true" ht="15" customHeight="true" x14ac:dyDescent="0.2">
      <c r="B378" s="341"/>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0"/>
      <c r="BB378" s="338"/>
      <c r="BC378" s="338"/>
      <c r="BD378" s="338"/>
      <c r="BE378" s="338"/>
      <c r="BF378" s="338"/>
      <c r="BG378" s="338"/>
      <c r="BH378" s="338"/>
      <c r="BI378" s="338"/>
      <c r="BJ378" s="338"/>
      <c r="BK378" s="338"/>
      <c r="BL378" s="338"/>
      <c r="BM378" s="338"/>
      <c r="BN378" s="338"/>
      <c r="BO378" s="338"/>
      <c r="BP378" s="338"/>
      <c r="BQ378" s="338"/>
      <c r="BR378" s="338"/>
      <c r="BS378" s="338"/>
      <c r="BT378" s="338"/>
      <c r="BU378" s="338"/>
      <c r="BV378" s="338"/>
      <c r="BW378" s="338"/>
      <c r="BX378" s="338"/>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9" customFormat="true" ht="15" customHeight="true" x14ac:dyDescent="0.2">
      <c r="B379" s="341"/>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0"/>
      <c r="BB379" s="338"/>
      <c r="BC379" s="338"/>
      <c r="BD379" s="338"/>
      <c r="BE379" s="338"/>
      <c r="BF379" s="338"/>
      <c r="BG379" s="338"/>
      <c r="BH379" s="338"/>
      <c r="BI379" s="338"/>
      <c r="BJ379" s="338"/>
      <c r="BK379" s="338"/>
      <c r="BL379" s="338"/>
      <c r="BM379" s="338"/>
      <c r="BN379" s="338"/>
      <c r="BO379" s="338"/>
      <c r="BP379" s="338"/>
      <c r="BQ379" s="338"/>
      <c r="BR379" s="338"/>
      <c r="BS379" s="338"/>
      <c r="BT379" s="338"/>
      <c r="BU379" s="338"/>
      <c r="BV379" s="338"/>
      <c r="BW379" s="338"/>
      <c r="BX379" s="338"/>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9" customFormat="true" ht="15" customHeight="true" x14ac:dyDescent="0.2">
      <c r="B380" s="341"/>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0"/>
      <c r="BB380" s="338"/>
      <c r="BC380" s="338"/>
      <c r="BD380" s="338"/>
      <c r="BE380" s="338"/>
      <c r="BF380" s="338"/>
      <c r="BG380" s="338"/>
      <c r="BH380" s="338"/>
      <c r="BI380" s="338"/>
      <c r="BJ380" s="338"/>
      <c r="BK380" s="338"/>
      <c r="BL380" s="338"/>
      <c r="BM380" s="338"/>
      <c r="BN380" s="338"/>
      <c r="BO380" s="338"/>
      <c r="BP380" s="338"/>
      <c r="BQ380" s="338"/>
      <c r="BR380" s="338"/>
      <c r="BS380" s="338"/>
      <c r="BT380" s="338"/>
      <c r="BU380" s="338"/>
      <c r="BV380" s="338"/>
      <c r="BW380" s="338"/>
      <c r="BX380" s="338"/>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9" customFormat="true" ht="15" customHeight="true" x14ac:dyDescent="0.2">
      <c r="B381" s="341"/>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0"/>
      <c r="BB381" s="338"/>
      <c r="BC381" s="338"/>
      <c r="BD381" s="338"/>
      <c r="BE381" s="338"/>
      <c r="BF381" s="338"/>
      <c r="BG381" s="338"/>
      <c r="BH381" s="338"/>
      <c r="BI381" s="338"/>
      <c r="BJ381" s="338"/>
      <c r="BK381" s="338"/>
      <c r="BL381" s="338"/>
      <c r="BM381" s="338"/>
      <c r="BN381" s="338"/>
      <c r="BO381" s="338"/>
      <c r="BP381" s="338"/>
      <c r="BQ381" s="338"/>
      <c r="BR381" s="338"/>
      <c r="BS381" s="338"/>
      <c r="BT381" s="338"/>
      <c r="BU381" s="338"/>
      <c r="BV381" s="338"/>
      <c r="BW381" s="338"/>
      <c r="BX381" s="338"/>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9" customFormat="true" ht="15" customHeight="true" x14ac:dyDescent="0.2">
      <c r="B382" s="341"/>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0"/>
      <c r="BB382" s="338"/>
      <c r="BC382" s="338"/>
      <c r="BD382" s="338"/>
      <c r="BE382" s="338"/>
      <c r="BF382" s="338"/>
      <c r="BG382" s="338"/>
      <c r="BH382" s="338"/>
      <c r="BI382" s="338"/>
      <c r="BJ382" s="338"/>
      <c r="BK382" s="338"/>
      <c r="BL382" s="338"/>
      <c r="BM382" s="338"/>
      <c r="BN382" s="338"/>
      <c r="BO382" s="338"/>
      <c r="BP382" s="338"/>
      <c r="BQ382" s="338"/>
      <c r="BR382" s="338"/>
      <c r="BS382" s="338"/>
      <c r="BT382" s="338"/>
      <c r="BU382" s="338"/>
      <c r="BV382" s="338"/>
      <c r="BW382" s="338"/>
      <c r="BX382" s="338"/>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9" customFormat="true" ht="15" customHeight="true" x14ac:dyDescent="0.2">
      <c r="B383" s="341"/>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0"/>
      <c r="BB383" s="338"/>
      <c r="BC383" s="338"/>
      <c r="BD383" s="338"/>
      <c r="BE383" s="338"/>
      <c r="BF383" s="338"/>
      <c r="BG383" s="338"/>
      <c r="BH383" s="338"/>
      <c r="BI383" s="338"/>
      <c r="BJ383" s="338"/>
      <c r="BK383" s="338"/>
      <c r="BL383" s="338"/>
      <c r="BM383" s="338"/>
      <c r="BN383" s="338"/>
      <c r="BO383" s="338"/>
      <c r="BP383" s="338"/>
      <c r="BQ383" s="338"/>
      <c r="BR383" s="338"/>
      <c r="BS383" s="338"/>
      <c r="BT383" s="338"/>
      <c r="BU383" s="338"/>
      <c r="BV383" s="338"/>
      <c r="BW383" s="338"/>
      <c r="BX383" s="338"/>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9" customFormat="true" ht="15" customHeight="true" x14ac:dyDescent="0.2">
      <c r="B384" s="341"/>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0"/>
      <c r="BB384" s="338"/>
      <c r="BC384" s="338"/>
      <c r="BD384" s="338"/>
      <c r="BE384" s="338"/>
      <c r="BF384" s="338"/>
      <c r="BG384" s="338"/>
      <c r="BH384" s="338"/>
      <c r="BI384" s="338"/>
      <c r="BJ384" s="338"/>
      <c r="BK384" s="338"/>
      <c r="BL384" s="338"/>
      <c r="BM384" s="338"/>
      <c r="BN384" s="338"/>
      <c r="BO384" s="338"/>
      <c r="BP384" s="338"/>
      <c r="BQ384" s="338"/>
      <c r="BR384" s="338"/>
      <c r="BS384" s="338"/>
      <c r="BT384" s="338"/>
      <c r="BU384" s="338"/>
      <c r="BV384" s="338"/>
      <c r="BW384" s="338"/>
      <c r="BX384" s="338"/>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9" customFormat="true" ht="15" customHeight="true" x14ac:dyDescent="0.2">
      <c r="B385" s="341"/>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0"/>
      <c r="BB385" s="338"/>
      <c r="BC385" s="338"/>
      <c r="BD385" s="338"/>
      <c r="BE385" s="338"/>
      <c r="BF385" s="338"/>
      <c r="BG385" s="338"/>
      <c r="BH385" s="338"/>
      <c r="BI385" s="338"/>
      <c r="BJ385" s="338"/>
      <c r="BK385" s="338"/>
      <c r="BL385" s="338"/>
      <c r="BM385" s="338"/>
      <c r="BN385" s="338"/>
      <c r="BO385" s="338"/>
      <c r="BP385" s="338"/>
      <c r="BQ385" s="338"/>
      <c r="BR385" s="338"/>
      <c r="BS385" s="338"/>
      <c r="BT385" s="338"/>
      <c r="BU385" s="338"/>
      <c r="BV385" s="338"/>
      <c r="BW385" s="338"/>
      <c r="BX385" s="338"/>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9" customFormat="true" ht="15" customHeight="true" x14ac:dyDescent="0.2">
      <c r="B386" s="341"/>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0"/>
      <c r="BB386" s="338"/>
      <c r="BC386" s="338"/>
      <c r="BD386" s="338"/>
      <c r="BE386" s="338"/>
      <c r="BF386" s="338"/>
      <c r="BG386" s="338"/>
      <c r="BH386" s="338"/>
      <c r="BI386" s="338"/>
      <c r="BJ386" s="338"/>
      <c r="BK386" s="338"/>
      <c r="BL386" s="338"/>
      <c r="BM386" s="338"/>
      <c r="BN386" s="338"/>
      <c r="BO386" s="338"/>
      <c r="BP386" s="338"/>
      <c r="BQ386" s="338"/>
      <c r="BR386" s="338"/>
      <c r="BS386" s="338"/>
      <c r="BT386" s="338"/>
      <c r="BU386" s="338"/>
      <c r="BV386" s="338"/>
      <c r="BW386" s="338"/>
      <c r="BX386" s="338"/>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9" customFormat="true" ht="15" customHeight="true" x14ac:dyDescent="0.2">
      <c r="B387" s="341"/>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0"/>
      <c r="BB387" s="338"/>
      <c r="BC387" s="338"/>
      <c r="BD387" s="338"/>
      <c r="BE387" s="338"/>
      <c r="BF387" s="338"/>
      <c r="BG387" s="338"/>
      <c r="BH387" s="338"/>
      <c r="BI387" s="338"/>
      <c r="BJ387" s="338"/>
      <c r="BK387" s="338"/>
      <c r="BL387" s="338"/>
      <c r="BM387" s="338"/>
      <c r="BN387" s="338"/>
      <c r="BO387" s="338"/>
      <c r="BP387" s="338"/>
      <c r="BQ387" s="338"/>
      <c r="BR387" s="338"/>
      <c r="BS387" s="338"/>
      <c r="BT387" s="338"/>
      <c r="BU387" s="338"/>
      <c r="BV387" s="338"/>
      <c r="BW387" s="338"/>
      <c r="BX387" s="338"/>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9" customFormat="true" ht="15" customHeight="true" x14ac:dyDescent="0.2">
      <c r="B388" s="341"/>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0"/>
      <c r="BB388" s="338"/>
      <c r="BC388" s="338"/>
      <c r="BD388" s="338"/>
      <c r="BE388" s="338"/>
      <c r="BF388" s="338"/>
      <c r="BG388" s="338"/>
      <c r="BH388" s="338"/>
      <c r="BI388" s="338"/>
      <c r="BJ388" s="338"/>
      <c r="BK388" s="338"/>
      <c r="BL388" s="338"/>
      <c r="BM388" s="338"/>
      <c r="BN388" s="338"/>
      <c r="BO388" s="338"/>
      <c r="BP388" s="338"/>
      <c r="BQ388" s="338"/>
      <c r="BR388" s="338"/>
      <c r="BS388" s="338"/>
      <c r="BT388" s="338"/>
      <c r="BU388" s="338"/>
      <c r="BV388" s="338"/>
      <c r="BW388" s="338"/>
      <c r="BX388" s="338"/>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9" customFormat="true" ht="15" customHeight="true" x14ac:dyDescent="0.2">
      <c r="B389" s="341"/>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0"/>
      <c r="BB389" s="338"/>
      <c r="BC389" s="338"/>
      <c r="BD389" s="338"/>
      <c r="BE389" s="338"/>
      <c r="BF389" s="338"/>
      <c r="BG389" s="338"/>
      <c r="BH389" s="338"/>
      <c r="BI389" s="338"/>
      <c r="BJ389" s="338"/>
      <c r="BK389" s="338"/>
      <c r="BL389" s="338"/>
      <c r="BM389" s="338"/>
      <c r="BN389" s="338"/>
      <c r="BO389" s="338"/>
      <c r="BP389" s="338"/>
      <c r="BQ389" s="338"/>
      <c r="BR389" s="338"/>
      <c r="BS389" s="338"/>
      <c r="BT389" s="338"/>
      <c r="BU389" s="338"/>
      <c r="BV389" s="338"/>
      <c r="BW389" s="338"/>
      <c r="BX389" s="338"/>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531" customFormat="true" ht="15" customHeight="true" x14ac:dyDescent="0.2">
      <c r="B390" s="530"/>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0"/>
      <c r="BB390" s="338"/>
      <c r="BC390" s="338"/>
      <c r="BD390" s="338"/>
      <c r="BE390" s="338"/>
      <c r="BF390" s="338"/>
      <c r="BG390" s="338"/>
      <c r="BH390" s="338"/>
      <c r="BI390" s="338"/>
      <c r="BJ390" s="338"/>
      <c r="BK390" s="338"/>
      <c r="BL390" s="338"/>
      <c r="BM390" s="338"/>
      <c r="BN390" s="338"/>
      <c r="BO390" s="338"/>
      <c r="BP390" s="338"/>
      <c r="BQ390" s="338"/>
      <c r="BR390" s="338"/>
      <c r="BS390" s="338"/>
      <c r="BT390" s="338"/>
      <c r="BU390" s="338"/>
      <c r="BV390" s="338"/>
      <c r="BW390" s="338"/>
      <c r="BX390" s="338"/>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531" customFormat="true" ht="15" customHeight="true" x14ac:dyDescent="0.2">
      <c r="B391" s="530"/>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0"/>
      <c r="BB391" s="338"/>
      <c r="BC391" s="338"/>
      <c r="BD391" s="338"/>
      <c r="BE391" s="338"/>
      <c r="BF391" s="338"/>
      <c r="BG391" s="338"/>
      <c r="BH391" s="338"/>
      <c r="BI391" s="338"/>
      <c r="BJ391" s="338"/>
      <c r="BK391" s="338"/>
      <c r="BL391" s="338"/>
      <c r="BM391" s="338"/>
      <c r="BN391" s="338"/>
      <c r="BO391" s="338"/>
      <c r="BP391" s="338"/>
      <c r="BQ391" s="338"/>
      <c r="BR391" s="338"/>
      <c r="BS391" s="338"/>
      <c r="BT391" s="338"/>
      <c r="BU391" s="338"/>
      <c r="BV391" s="338"/>
      <c r="BW391" s="338"/>
      <c r="BX391" s="338"/>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531" customFormat="true" ht="15" customHeight="true" x14ac:dyDescent="0.2">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0"/>
      <c r="BB392" s="338"/>
      <c r="BC392" s="338"/>
      <c r="BD392" s="338"/>
      <c r="BE392" s="338"/>
      <c r="BF392" s="338"/>
      <c r="BG392" s="338"/>
      <c r="BH392" s="338"/>
      <c r="BI392" s="338"/>
      <c r="BJ392" s="338"/>
      <c r="BK392" s="338"/>
      <c r="BL392" s="338"/>
      <c r="BM392" s="338"/>
      <c r="BN392" s="338"/>
      <c r="BO392" s="338"/>
      <c r="BP392" s="338"/>
      <c r="BQ392" s="338"/>
      <c r="BR392" s="338"/>
      <c r="BS392" s="338"/>
      <c r="BT392" s="338"/>
      <c r="BU392" s="338"/>
      <c r="BV392" s="338"/>
      <c r="BW392" s="338"/>
      <c r="BX392" s="338"/>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531" customFormat="true" ht="15" customHeight="true" x14ac:dyDescent="0.2">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0"/>
      <c r="BB393" s="338"/>
      <c r="BC393" s="338"/>
      <c r="BD393" s="338"/>
      <c r="BE393" s="338"/>
      <c r="BF393" s="338"/>
      <c r="BG393" s="338"/>
      <c r="BH393" s="338"/>
      <c r="BI393" s="338"/>
      <c r="BJ393" s="338"/>
      <c r="BK393" s="338"/>
      <c r="BL393" s="338"/>
      <c r="BM393" s="338"/>
      <c r="BN393" s="338"/>
      <c r="BO393" s="338"/>
      <c r="BP393" s="338"/>
      <c r="BQ393" s="338"/>
      <c r="BR393" s="338"/>
      <c r="BS393" s="338"/>
      <c r="BT393" s="338"/>
      <c r="BU393" s="338"/>
      <c r="BV393" s="338"/>
      <c r="BW393" s="338"/>
      <c r="BX393" s="338"/>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531" customFormat="true" ht="15" customHeight="true" x14ac:dyDescent="0.2">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0"/>
      <c r="BB394" s="338"/>
      <c r="BC394" s="338"/>
      <c r="BD394" s="338"/>
      <c r="BE394" s="338"/>
      <c r="BF394" s="338"/>
      <c r="BG394" s="338"/>
      <c r="BH394" s="338"/>
      <c r="BI394" s="338"/>
      <c r="BJ394" s="338"/>
      <c r="BK394" s="338"/>
      <c r="BL394" s="338"/>
      <c r="BM394" s="338"/>
      <c r="BN394" s="338"/>
      <c r="BO394" s="338"/>
      <c r="BP394" s="338"/>
      <c r="BQ394" s="338"/>
      <c r="BR394" s="338"/>
      <c r="BS394" s="338"/>
      <c r="BT394" s="338"/>
      <c r="BU394" s="338"/>
      <c r="BV394" s="338"/>
      <c r="BW394" s="338"/>
      <c r="BX394" s="338"/>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531" customFormat="true" ht="15" customHeight="true" x14ac:dyDescent="0.2">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0"/>
      <c r="BB395" s="338"/>
      <c r="BC395" s="338"/>
      <c r="BD395" s="338"/>
      <c r="BE395" s="338"/>
      <c r="BF395" s="338"/>
      <c r="BG395" s="338"/>
      <c r="BH395" s="338"/>
      <c r="BI395" s="338"/>
      <c r="BJ395" s="338"/>
      <c r="BK395" s="338"/>
      <c r="BL395" s="338"/>
      <c r="BM395" s="338"/>
      <c r="BN395" s="338"/>
      <c r="BO395" s="338"/>
      <c r="BP395" s="338"/>
      <c r="BQ395" s="338"/>
      <c r="BR395" s="338"/>
      <c r="BS395" s="338"/>
      <c r="BT395" s="338"/>
      <c r="BU395" s="338"/>
      <c r="BV395" s="338"/>
      <c r="BW395" s="338"/>
      <c r="BX395" s="338"/>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531" customFormat="true" ht="15" customHeight="true" x14ac:dyDescent="0.2">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0"/>
      <c r="BB396" s="338"/>
      <c r="BC396" s="338"/>
      <c r="BD396" s="338"/>
      <c r="BE396" s="338"/>
      <c r="BF396" s="338"/>
      <c r="BG396" s="338"/>
      <c r="BH396" s="338"/>
      <c r="BI396" s="338"/>
      <c r="BJ396" s="338"/>
      <c r="BK396" s="338"/>
      <c r="BL396" s="338"/>
      <c r="BM396" s="338"/>
      <c r="BN396" s="338"/>
      <c r="BO396" s="338"/>
      <c r="BP396" s="338"/>
      <c r="BQ396" s="338"/>
      <c r="BR396" s="338"/>
      <c r="BS396" s="338"/>
      <c r="BT396" s="338"/>
      <c r="BU396" s="338"/>
      <c r="BV396" s="338"/>
      <c r="BW396" s="338"/>
      <c r="BX396" s="338"/>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531" customFormat="true" ht="15" customHeight="true" x14ac:dyDescent="0.2">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0"/>
      <c r="BB397" s="338"/>
      <c r="BC397" s="338"/>
      <c r="BD397" s="338"/>
      <c r="BE397" s="338"/>
      <c r="BF397" s="338"/>
      <c r="BG397" s="338"/>
      <c r="BH397" s="338"/>
      <c r="BI397" s="338"/>
      <c r="BJ397" s="338"/>
      <c r="BK397" s="338"/>
      <c r="BL397" s="338"/>
      <c r="BM397" s="338"/>
      <c r="BN397" s="338"/>
      <c r="BO397" s="338"/>
      <c r="BP397" s="338"/>
      <c r="BQ397" s="338"/>
      <c r="BR397" s="338"/>
      <c r="BS397" s="338"/>
      <c r="BT397" s="338"/>
      <c r="BU397" s="338"/>
      <c r="BV397" s="338"/>
      <c r="BW397" s="338"/>
      <c r="BX397" s="338"/>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531" customFormat="true" ht="15" customHeight="true" x14ac:dyDescent="0.2">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0"/>
      <c r="BB398" s="338"/>
      <c r="BC398" s="338"/>
      <c r="BD398" s="338"/>
      <c r="BE398" s="338"/>
      <c r="BF398" s="338"/>
      <c r="BG398" s="338"/>
      <c r="BH398" s="338"/>
      <c r="BI398" s="338"/>
      <c r="BJ398" s="338"/>
      <c r="BK398" s="338"/>
      <c r="BL398" s="338"/>
      <c r="BM398" s="338"/>
      <c r="BN398" s="338"/>
      <c r="BO398" s="338"/>
      <c r="BP398" s="338"/>
      <c r="BQ398" s="338"/>
      <c r="BR398" s="338"/>
      <c r="BS398" s="338"/>
      <c r="BT398" s="338"/>
      <c r="BU398" s="338"/>
      <c r="BV398" s="338"/>
      <c r="BW398" s="338"/>
      <c r="BX398" s="338"/>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545"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378" customFormat="true" ht="24" customHeight="true" x14ac:dyDescent="0.2">
      <c r="C400" s="1091" t="s">
        <v>203</v>
      </c>
      <c r="D400" s="992"/>
      <c r="E400" s="992"/>
      <c r="H400" s="1091" t="s">
        <v>203</v>
      </c>
      <c r="I400" s="992"/>
      <c r="J400" s="992"/>
      <c r="M400" s="1091" t="s">
        <v>203</v>
      </c>
      <c r="N400" s="992"/>
      <c r="O400" s="992"/>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A400" s="545"/>
      <c r="BB400" s="344"/>
      <c r="BC400" s="545"/>
      <c r="BD400" s="545"/>
      <c r="BE400" s="545"/>
      <c r="BF400" s="545"/>
      <c r="BG400" s="545"/>
      <c r="BH400" s="545"/>
      <c r="BI400" s="545"/>
      <c r="BJ400" s="545"/>
      <c r="BK400" s="545"/>
      <c r="BL400" s="545"/>
      <c r="BM400" s="545"/>
      <c r="BN400" s="545"/>
      <c r="BO400" s="545"/>
      <c r="BP400" s="545"/>
      <c r="BQ400" s="545"/>
      <c r="BR400" s="545"/>
      <c r="BS400" s="545"/>
      <c r="BT400" s="545"/>
      <c r="BU400" s="545"/>
      <c r="BV400" s="545"/>
      <c r="BW400" s="545"/>
      <c r="BX400" s="545"/>
      <c r="BY400" s="545"/>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378" customFormat="true" ht="25.15" customHeight="true" x14ac:dyDescent="0.2">
      <c r="C401" s="1092"/>
      <c r="D401" s="992"/>
      <c r="E401" s="592" t="s">
        <v>204</v>
      </c>
      <c r="H401" s="1092"/>
      <c r="I401" s="992"/>
      <c r="J401" s="593" t="s">
        <v>204</v>
      </c>
      <c r="M401" s="1092"/>
      <c r="N401" s="992"/>
      <c r="O401" s="594" t="s">
        <v>204</v>
      </c>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A401" s="545"/>
      <c r="BB401" s="344"/>
      <c r="BC401" s="545"/>
      <c r="BD401" s="545"/>
      <c r="BE401" s="545"/>
      <c r="BF401" s="545"/>
      <c r="BG401" s="545"/>
      <c r="BH401" s="545"/>
      <c r="BI401" s="545"/>
      <c r="BJ401" s="545"/>
      <c r="BK401" s="545"/>
      <c r="BL401" s="545"/>
      <c r="BM401" s="545"/>
      <c r="BN401" s="545"/>
      <c r="BO401" s="545"/>
      <c r="BP401" s="545"/>
      <c r="BQ401" s="545"/>
      <c r="BR401" s="545"/>
      <c r="BS401" s="545"/>
      <c r="BT401" s="545"/>
      <c r="BU401" s="545"/>
      <c r="BV401" s="545"/>
      <c r="BW401" s="545"/>
      <c r="BX401" s="545"/>
      <c r="BY401" s="545"/>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378" customFormat="true" ht="25.15" customHeight="true" x14ac:dyDescent="0.2">
      <c r="B402" s="1093" t="s">
        <v>139</v>
      </c>
      <c r="C402" s="992"/>
      <c r="D402" s="992"/>
      <c r="E402" s="595" t="s">
        <v>205</v>
      </c>
      <c r="H402" s="992"/>
      <c r="I402" s="992"/>
      <c r="J402" s="596" t="s">
        <v>205</v>
      </c>
      <c r="M402" s="992"/>
      <c r="N402" s="992"/>
      <c r="O402" s="597" t="s">
        <v>205</v>
      </c>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A402" s="545"/>
      <c r="BB402" s="344"/>
      <c r="BC402" s="545"/>
      <c r="BD402" s="545"/>
      <c r="BE402" s="545"/>
      <c r="BF402" s="545"/>
      <c r="BG402" s="545"/>
      <c r="BH402" s="545"/>
      <c r="BI402" s="545"/>
      <c r="BJ402" s="545"/>
      <c r="BK402" s="545"/>
      <c r="BL402" s="545"/>
      <c r="BM402" s="545"/>
      <c r="BN402" s="545"/>
      <c r="BO402" s="545"/>
      <c r="BP402" s="545"/>
      <c r="BQ402" s="545"/>
      <c r="BR402" s="545"/>
      <c r="BS402" s="545"/>
      <c r="BT402" s="545"/>
      <c r="BU402" s="545"/>
      <c r="BV402" s="545"/>
      <c r="BW402" s="545"/>
      <c r="BX402" s="545"/>
      <c r="BY402" s="545"/>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8" customFormat="true" ht="25.15" customHeight="true" x14ac:dyDescent="0.2">
      <c r="B403" s="992"/>
      <c r="C403" s="1076" t="s">
        <v>209</v>
      </c>
      <c r="D403" s="1075"/>
      <c r="E403" s="792">
        <v>0.84224447682376402</v>
      </c>
      <c r="F403" s="636"/>
      <c r="G403" s="636"/>
      <c r="H403" s="1076" t="s">
        <v>206</v>
      </c>
      <c r="I403" s="1075"/>
      <c r="J403" s="793">
        <v>0.80462243045213044</v>
      </c>
      <c r="K403" s="636"/>
      <c r="L403" s="636"/>
      <c r="M403" s="1076" t="s">
        <v>450</v>
      </c>
      <c r="N403" s="1075"/>
      <c r="O403" s="794">
        <v>-0.75200145917659755</v>
      </c>
      <c r="P403" s="636"/>
      <c r="Q403" s="636"/>
      <c r="AC403" s="371"/>
      <c r="AD403" s="371"/>
      <c r="AE403" s="371"/>
      <c r="AF403" s="371"/>
      <c r="AG403" s="371"/>
      <c r="AH403" s="371"/>
      <c r="AI403" s="371"/>
      <c r="AJ403" s="371"/>
      <c r="AK403" s="371"/>
      <c r="AL403" s="371"/>
      <c r="AM403" s="371"/>
      <c r="AN403" s="371"/>
      <c r="AO403" s="371"/>
      <c r="AP403" s="371"/>
      <c r="AQ403" s="371"/>
      <c r="AR403" s="371"/>
      <c r="AS403" s="371"/>
      <c r="AT403" s="371"/>
      <c r="AU403" s="371"/>
      <c r="AV403" s="371"/>
      <c r="AW403" s="371"/>
      <c r="AX403" s="371"/>
      <c r="AY403" s="371"/>
      <c r="AZ403" s="371"/>
      <c r="BA403" s="373"/>
      <c r="BB403" s="449"/>
      <c r="BC403" s="373"/>
      <c r="BD403" s="373"/>
      <c r="BE403" s="373"/>
      <c r="BF403" s="373"/>
      <c r="BG403" s="373"/>
      <c r="BH403" s="373"/>
      <c r="BI403" s="373"/>
      <c r="BJ403" s="373"/>
      <c r="BK403" s="373"/>
      <c r="BL403" s="373"/>
      <c r="BM403" s="373"/>
      <c r="BN403" s="373"/>
      <c r="BO403" s="373"/>
      <c r="BP403" s="373"/>
      <c r="BQ403" s="373"/>
      <c r="BR403" s="373"/>
      <c r="BS403" s="373"/>
      <c r="BT403" s="373"/>
      <c r="BU403" s="373"/>
      <c r="BV403" s="373"/>
      <c r="BW403" s="373"/>
      <c r="BX403" s="373"/>
      <c r="BY403" s="373"/>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8" customFormat="true" ht="25.15" customHeight="true" x14ac:dyDescent="0.2">
      <c r="B404" s="992"/>
      <c r="C404" s="1076" t="s">
        <v>206</v>
      </c>
      <c r="D404" s="1075"/>
      <c r="E404" s="795">
        <v>0.83774831803418426</v>
      </c>
      <c r="F404" s="636"/>
      <c r="G404" s="636"/>
      <c r="H404" s="1076" t="s">
        <v>209</v>
      </c>
      <c r="I404" s="1075"/>
      <c r="J404" s="796">
        <v>0.80103478554325103</v>
      </c>
      <c r="K404" s="636"/>
      <c r="L404" s="636"/>
      <c r="M404" s="1076" t="s">
        <v>451</v>
      </c>
      <c r="N404" s="1075"/>
      <c r="O404" s="797">
        <v>0.71854666043867688</v>
      </c>
      <c r="P404" s="636"/>
      <c r="Q404" s="636"/>
      <c r="AC404" s="371"/>
      <c r="AD404" s="371"/>
      <c r="AE404" s="371"/>
      <c r="AF404" s="371"/>
      <c r="AG404" s="371"/>
      <c r="AH404" s="371"/>
      <c r="AI404" s="371"/>
      <c r="AJ404" s="371"/>
      <c r="AK404" s="371"/>
      <c r="AL404" s="371"/>
      <c r="AM404" s="371"/>
      <c r="AN404" s="371"/>
      <c r="AO404" s="371"/>
      <c r="AP404" s="371"/>
      <c r="AQ404" s="371"/>
      <c r="AR404" s="371"/>
      <c r="AS404" s="371"/>
      <c r="AT404" s="371"/>
      <c r="AU404" s="371"/>
      <c r="AV404" s="371"/>
      <c r="AW404" s="371"/>
      <c r="AX404" s="371"/>
      <c r="AY404" s="371"/>
      <c r="AZ404" s="371"/>
      <c r="BA404" s="373"/>
      <c r="BB404" s="449"/>
      <c r="BC404" s="373"/>
      <c r="BD404" s="373"/>
      <c r="BE404" s="373"/>
      <c r="BF404" s="373"/>
      <c r="BG404" s="373"/>
      <c r="BH404" s="373"/>
      <c r="BI404" s="373"/>
      <c r="BJ404" s="373"/>
      <c r="BK404" s="373"/>
      <c r="BL404" s="373"/>
      <c r="BM404" s="373"/>
      <c r="BN404" s="373"/>
      <c r="BO404" s="373"/>
      <c r="BP404" s="373"/>
      <c r="BQ404" s="373"/>
      <c r="BR404" s="373"/>
      <c r="BS404" s="373"/>
      <c r="BT404" s="373"/>
      <c r="BU404" s="373"/>
      <c r="BV404" s="373"/>
      <c r="BW404" s="373"/>
      <c r="BX404" s="373"/>
      <c r="BY404" s="373"/>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8" customFormat="true" ht="25.15" customHeight="true" x14ac:dyDescent="0.2">
      <c r="B405" s="992"/>
      <c r="C405" s="1076" t="s">
        <v>450</v>
      </c>
      <c r="D405" s="1075"/>
      <c r="E405" s="795">
        <v>-0.81906068424858003</v>
      </c>
      <c r="F405" s="636"/>
      <c r="G405" s="636"/>
      <c r="H405" s="1076" t="s">
        <v>450</v>
      </c>
      <c r="I405" s="1075"/>
      <c r="J405" s="796">
        <v>-0.76379991005174208</v>
      </c>
      <c r="K405" s="636"/>
      <c r="L405" s="636"/>
      <c r="M405" s="1076" t="s">
        <v>452</v>
      </c>
      <c r="N405" s="1075"/>
      <c r="O405" s="797">
        <v>0.69916722192155167</v>
      </c>
      <c r="P405" s="636"/>
      <c r="Q405" s="636"/>
      <c r="AC405" s="371"/>
      <c r="AD405" s="371"/>
      <c r="AE405" s="371"/>
      <c r="AF405" s="371"/>
      <c r="AG405" s="371"/>
      <c r="AH405" s="371"/>
      <c r="AI405" s="371"/>
      <c r="AJ405" s="371"/>
      <c r="AK405" s="371"/>
      <c r="AL405" s="371"/>
      <c r="AM405" s="371"/>
      <c r="AN405" s="371"/>
      <c r="AO405" s="371"/>
      <c r="AP405" s="371"/>
      <c r="AQ405" s="371"/>
      <c r="AR405" s="371"/>
      <c r="AS405" s="371"/>
      <c r="AT405" s="371"/>
      <c r="AU405" s="371"/>
      <c r="AV405" s="371"/>
      <c r="AW405" s="371"/>
      <c r="AX405" s="371"/>
      <c r="AY405" s="371"/>
      <c r="AZ405" s="371"/>
      <c r="BA405" s="373"/>
      <c r="BB405" s="449"/>
      <c r="BC405" s="373"/>
      <c r="BD405" s="373"/>
      <c r="BE405" s="373"/>
      <c r="BF405" s="373"/>
      <c r="BG405" s="373"/>
      <c r="BH405" s="373"/>
      <c r="BI405" s="373"/>
      <c r="BJ405" s="373"/>
      <c r="BK405" s="373"/>
      <c r="BL405" s="373"/>
      <c r="BM405" s="373"/>
      <c r="BN405" s="373"/>
      <c r="BO405" s="373"/>
      <c r="BP405" s="373"/>
      <c r="BQ405" s="373"/>
      <c r="BR405" s="373"/>
      <c r="BS405" s="373"/>
      <c r="BT405" s="373"/>
      <c r="BU405" s="373"/>
      <c r="BV405" s="373"/>
      <c r="BW405" s="373"/>
      <c r="BX405" s="373"/>
      <c r="BY405" s="373"/>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8" customFormat="true" ht="25.15" customHeight="true" x14ac:dyDescent="0.2">
      <c r="B406" s="992"/>
      <c r="C406" s="1076" t="s">
        <v>384</v>
      </c>
      <c r="D406" s="1075"/>
      <c r="E406" s="795">
        <v>-0.79181647369546027</v>
      </c>
      <c r="F406" s="636"/>
      <c r="G406" s="636"/>
      <c r="H406" s="1076" t="s">
        <v>207</v>
      </c>
      <c r="I406" s="1075"/>
      <c r="J406" s="796">
        <v>0.71685463413701933</v>
      </c>
      <c r="K406" s="636"/>
      <c r="L406" s="636"/>
      <c r="M406" s="1076" t="s">
        <v>206</v>
      </c>
      <c r="N406" s="1075"/>
      <c r="O406" s="797">
        <v>0.66803681640806789</v>
      </c>
      <c r="P406" s="636"/>
      <c r="Q406" s="636"/>
      <c r="AC406" s="371"/>
      <c r="AD406" s="371"/>
      <c r="AE406" s="371"/>
      <c r="AF406" s="371"/>
      <c r="AG406" s="371"/>
      <c r="AH406" s="371"/>
      <c r="AI406" s="371"/>
      <c r="AJ406" s="371"/>
      <c r="AK406" s="371"/>
      <c r="AL406" s="371"/>
      <c r="AM406" s="371"/>
      <c r="AN406" s="371"/>
      <c r="AO406" s="371"/>
      <c r="AP406" s="371"/>
      <c r="AQ406" s="371"/>
      <c r="AR406" s="371"/>
      <c r="AS406" s="371"/>
      <c r="AT406" s="371"/>
      <c r="AU406" s="371"/>
      <c r="AV406" s="371"/>
      <c r="AW406" s="371"/>
      <c r="AX406" s="371"/>
      <c r="AY406" s="371"/>
      <c r="AZ406" s="371"/>
      <c r="BA406" s="373"/>
      <c r="BB406" s="449"/>
      <c r="BC406" s="373"/>
      <c r="BD406" s="373"/>
      <c r="BE406" s="373"/>
      <c r="BF406" s="373"/>
      <c r="BG406" s="373"/>
      <c r="BH406" s="373"/>
      <c r="BI406" s="373"/>
      <c r="BJ406" s="373"/>
      <c r="BK406" s="373"/>
      <c r="BL406" s="373"/>
      <c r="BM406" s="373"/>
      <c r="BN406" s="373"/>
      <c r="BO406" s="373"/>
      <c r="BP406" s="373"/>
      <c r="BQ406" s="373"/>
      <c r="BR406" s="373"/>
      <c r="BS406" s="373"/>
      <c r="BT406" s="373"/>
      <c r="BU406" s="373"/>
      <c r="BV406" s="373"/>
      <c r="BW406" s="373"/>
      <c r="BX406" s="373"/>
      <c r="BY406" s="373"/>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8" customFormat="true" ht="25.15" customHeight="true" x14ac:dyDescent="0.2">
      <c r="B407" s="992"/>
      <c r="C407" s="1076" t="s">
        <v>387</v>
      </c>
      <c r="D407" s="1075"/>
      <c r="E407" s="795">
        <v>0.76142096877576981</v>
      </c>
      <c r="F407" s="636"/>
      <c r="G407" s="636"/>
      <c r="H407" s="1076" t="s">
        <v>453</v>
      </c>
      <c r="I407" s="1075"/>
      <c r="J407" s="796">
        <v>0.71201686340816817</v>
      </c>
      <c r="K407" s="636"/>
      <c r="L407" s="636"/>
      <c r="M407" s="1076" t="s">
        <v>453</v>
      </c>
      <c r="N407" s="1075"/>
      <c r="O407" s="797">
        <v>0.64295159323996209</v>
      </c>
      <c r="P407" s="636"/>
      <c r="Q407" s="636"/>
      <c r="AC407" s="371"/>
      <c r="AD407" s="371"/>
      <c r="AE407" s="371"/>
      <c r="AF407" s="371"/>
      <c r="AG407" s="371"/>
      <c r="AH407" s="371"/>
      <c r="AI407" s="371"/>
      <c r="AJ407" s="371"/>
      <c r="AK407" s="371"/>
      <c r="AL407" s="371"/>
      <c r="AM407" s="371"/>
      <c r="AN407" s="371"/>
      <c r="AO407" s="371"/>
      <c r="AP407" s="371"/>
      <c r="AQ407" s="371"/>
      <c r="AR407" s="371"/>
      <c r="AS407" s="371"/>
      <c r="AT407" s="371"/>
      <c r="AU407" s="371"/>
      <c r="AV407" s="371"/>
      <c r="AW407" s="371"/>
      <c r="AX407" s="371"/>
      <c r="AY407" s="371"/>
      <c r="AZ407" s="371"/>
      <c r="BA407" s="373"/>
      <c r="BB407" s="449"/>
      <c r="BC407" s="373"/>
      <c r="BD407" s="373"/>
      <c r="BE407" s="373"/>
      <c r="BF407" s="373"/>
      <c r="BG407" s="373"/>
      <c r="BH407" s="373"/>
      <c r="BI407" s="373"/>
      <c r="BJ407" s="373"/>
      <c r="BK407" s="373"/>
      <c r="BL407" s="373"/>
      <c r="BM407" s="373"/>
      <c r="BN407" s="373"/>
      <c r="BO407" s="373"/>
      <c r="BP407" s="373"/>
      <c r="BQ407" s="373"/>
      <c r="BR407" s="373"/>
      <c r="BS407" s="373"/>
      <c r="BT407" s="373"/>
      <c r="BU407" s="373"/>
      <c r="BV407" s="373"/>
      <c r="BW407" s="373"/>
      <c r="BX407" s="373"/>
      <c r="BY407" s="373"/>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8" customFormat="true" ht="25.15" customHeight="true" x14ac:dyDescent="0.2">
      <c r="B408" s="992"/>
      <c r="C408" s="1076" t="s">
        <v>207</v>
      </c>
      <c r="D408" s="1075"/>
      <c r="E408" s="795">
        <v>0.75783900880197097</v>
      </c>
      <c r="F408" s="636"/>
      <c r="G408" s="636"/>
      <c r="H408" s="1076" t="s">
        <v>387</v>
      </c>
      <c r="I408" s="1075"/>
      <c r="J408" s="796">
        <v>0.6952674202323792</v>
      </c>
      <c r="K408" s="636"/>
      <c r="L408" s="636"/>
      <c r="M408" s="1076" t="s">
        <v>209</v>
      </c>
      <c r="N408" s="1075"/>
      <c r="O408" s="797">
        <v>0.61056498560351724</v>
      </c>
      <c r="P408" s="636"/>
      <c r="Q408" s="636"/>
      <c r="AC408" s="371"/>
      <c r="AD408" s="371"/>
      <c r="AE408" s="371"/>
      <c r="AF408" s="371"/>
      <c r="AG408" s="371"/>
      <c r="AH408" s="371"/>
      <c r="AI408" s="371"/>
      <c r="AJ408" s="371"/>
      <c r="AK408" s="371"/>
      <c r="AL408" s="371"/>
      <c r="AM408" s="371"/>
      <c r="AN408" s="371"/>
      <c r="AO408" s="371"/>
      <c r="AP408" s="371"/>
      <c r="AQ408" s="371"/>
      <c r="AR408" s="371"/>
      <c r="AS408" s="371"/>
      <c r="AT408" s="371"/>
      <c r="AU408" s="371"/>
      <c r="AV408" s="371"/>
      <c r="AW408" s="371"/>
      <c r="AX408" s="371"/>
      <c r="AY408" s="371"/>
      <c r="AZ408" s="371"/>
      <c r="BA408" s="373"/>
      <c r="BB408" s="449"/>
      <c r="BC408" s="373"/>
      <c r="BD408" s="373"/>
      <c r="BE408" s="373"/>
      <c r="BF408" s="373"/>
      <c r="BG408" s="373"/>
      <c r="BH408" s="373"/>
      <c r="BI408" s="373"/>
      <c r="BJ408" s="373"/>
      <c r="BK408" s="373"/>
      <c r="BL408" s="373"/>
      <c r="BM408" s="373"/>
      <c r="BN408" s="373"/>
      <c r="BO408" s="373"/>
      <c r="BP408" s="373"/>
      <c r="BQ408" s="373"/>
      <c r="BR408" s="373"/>
      <c r="BS408" s="373"/>
      <c r="BT408" s="373"/>
      <c r="BU408" s="373"/>
      <c r="BV408" s="373"/>
      <c r="BW408" s="373"/>
      <c r="BX408" s="373"/>
      <c r="BY408" s="373"/>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8" customFormat="true" ht="25.15" customHeight="true" x14ac:dyDescent="0.2">
      <c r="B409" s="992"/>
      <c r="C409" s="1076" t="s">
        <v>452</v>
      </c>
      <c r="D409" s="1075"/>
      <c r="E409" s="795">
        <v>0.74564834052707007</v>
      </c>
      <c r="F409" s="636"/>
      <c r="G409" s="636"/>
      <c r="H409" s="1076" t="s">
        <v>384</v>
      </c>
      <c r="I409" s="1075"/>
      <c r="J409" s="796">
        <v>-0.69149507188564074</v>
      </c>
      <c r="K409" s="636"/>
      <c r="L409" s="636"/>
      <c r="M409" s="1076" t="s">
        <v>387</v>
      </c>
      <c r="N409" s="1075"/>
      <c r="O409" s="797">
        <v>0.58784125110751106</v>
      </c>
      <c r="P409" s="636"/>
      <c r="Q409" s="636"/>
      <c r="AC409" s="371"/>
      <c r="AD409" s="371"/>
      <c r="AE409" s="371"/>
      <c r="AF409" s="371"/>
      <c r="AG409" s="371"/>
      <c r="AH409" s="371"/>
      <c r="AI409" s="371"/>
      <c r="AJ409" s="371"/>
      <c r="AK409" s="371"/>
      <c r="AL409" s="371"/>
      <c r="AM409" s="371"/>
      <c r="AN409" s="371"/>
      <c r="AO409" s="371"/>
      <c r="AP409" s="371"/>
      <c r="AQ409" s="371"/>
      <c r="AR409" s="371"/>
      <c r="AS409" s="371"/>
      <c r="AT409" s="371"/>
      <c r="AU409" s="371"/>
      <c r="AV409" s="371"/>
      <c r="AW409" s="371"/>
      <c r="AX409" s="371"/>
      <c r="AY409" s="371"/>
      <c r="AZ409" s="371"/>
      <c r="BA409" s="373"/>
      <c r="BB409" s="449"/>
      <c r="BC409" s="373"/>
      <c r="BD409" s="373"/>
      <c r="BE409" s="373"/>
      <c r="BF409" s="373"/>
      <c r="BG409" s="373"/>
      <c r="BH409" s="373"/>
      <c r="BI409" s="373"/>
      <c r="BJ409" s="373"/>
      <c r="BK409" s="373"/>
      <c r="BL409" s="373"/>
      <c r="BM409" s="373"/>
      <c r="BN409" s="373"/>
      <c r="BO409" s="373"/>
      <c r="BP409" s="373"/>
      <c r="BQ409" s="373"/>
      <c r="BR409" s="373"/>
      <c r="BS409" s="373"/>
      <c r="BT409" s="373"/>
      <c r="BU409" s="373"/>
      <c r="BV409" s="373"/>
      <c r="BW409" s="373"/>
      <c r="BX409" s="373"/>
      <c r="BY409" s="373"/>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8" customFormat="true" ht="25.15" customHeight="true" x14ac:dyDescent="0.2">
      <c r="B410" s="992"/>
      <c r="C410" s="1076" t="s">
        <v>453</v>
      </c>
      <c r="D410" s="1075"/>
      <c r="E410" s="795">
        <v>0.73930663118396478</v>
      </c>
      <c r="F410" s="636"/>
      <c r="G410" s="636"/>
      <c r="H410" s="1076" t="s">
        <v>454</v>
      </c>
      <c r="I410" s="1075"/>
      <c r="J410" s="796">
        <v>0.65052585165701882</v>
      </c>
      <c r="K410" s="636"/>
      <c r="L410" s="636"/>
      <c r="M410" s="1076" t="s">
        <v>454</v>
      </c>
      <c r="N410" s="1075"/>
      <c r="O410" s="797">
        <v>0.55868077569710506</v>
      </c>
      <c r="P410" s="636"/>
      <c r="Q410" s="636"/>
      <c r="AC410" s="371"/>
      <c r="AD410" s="371"/>
      <c r="AE410" s="371"/>
      <c r="AF410" s="371"/>
      <c r="AG410" s="371"/>
      <c r="AH410" s="371"/>
      <c r="AI410" s="371"/>
      <c r="AJ410" s="371"/>
      <c r="AK410" s="371"/>
      <c r="AL410" s="371"/>
      <c r="AM410" s="371"/>
      <c r="AN410" s="371"/>
      <c r="AO410" s="371"/>
      <c r="AP410" s="371"/>
      <c r="AQ410" s="371"/>
      <c r="AR410" s="371"/>
      <c r="AS410" s="371"/>
      <c r="AT410" s="371"/>
      <c r="AU410" s="371"/>
      <c r="AV410" s="371"/>
      <c r="AW410" s="371"/>
      <c r="AX410" s="371"/>
      <c r="AY410" s="371"/>
      <c r="AZ410" s="371"/>
      <c r="BA410" s="373"/>
      <c r="BB410" s="449"/>
      <c r="BC410" s="373"/>
      <c r="BD410" s="373"/>
      <c r="BE410" s="373"/>
      <c r="BF410" s="373"/>
      <c r="BG410" s="373"/>
      <c r="BH410" s="373"/>
      <c r="BI410" s="373"/>
      <c r="BJ410" s="373"/>
      <c r="BK410" s="373"/>
      <c r="BL410" s="373"/>
      <c r="BM410" s="373"/>
      <c r="BN410" s="373"/>
      <c r="BO410" s="373"/>
      <c r="BP410" s="373"/>
      <c r="BQ410" s="373"/>
      <c r="BR410" s="373"/>
      <c r="BS410" s="373"/>
      <c r="BT410" s="373"/>
      <c r="BU410" s="373"/>
      <c r="BV410" s="373"/>
      <c r="BW410" s="373"/>
      <c r="BX410" s="373"/>
      <c r="BY410" s="373"/>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8" customFormat="true" ht="25.15" customHeight="true" x14ac:dyDescent="0.2">
      <c r="B411" s="992"/>
      <c r="C411" s="1076" t="s">
        <v>451</v>
      </c>
      <c r="D411" s="1075"/>
      <c r="E411" s="795">
        <v>0.66704721311947224</v>
      </c>
      <c r="F411" s="636"/>
      <c r="G411" s="636"/>
      <c r="H411" s="1076" t="s">
        <v>452</v>
      </c>
      <c r="I411" s="1075"/>
      <c r="J411" s="796">
        <v>0.62803086366833949</v>
      </c>
      <c r="K411" s="636"/>
      <c r="L411" s="636"/>
      <c r="M411" s="1076" t="s">
        <v>207</v>
      </c>
      <c r="N411" s="1075"/>
      <c r="O411" s="797">
        <v>0.53832188425113647</v>
      </c>
      <c r="P411" s="636"/>
      <c r="Q411" s="636"/>
      <c r="AC411" s="371"/>
      <c r="AD411" s="371"/>
      <c r="AE411" s="371"/>
      <c r="AF411" s="371"/>
      <c r="AG411" s="371"/>
      <c r="AH411" s="371"/>
      <c r="AI411" s="371"/>
      <c r="AJ411" s="371"/>
      <c r="AK411" s="371"/>
      <c r="AL411" s="371"/>
      <c r="AM411" s="371"/>
      <c r="AN411" s="371"/>
      <c r="AO411" s="371"/>
      <c r="AP411" s="371"/>
      <c r="AQ411" s="371"/>
      <c r="AR411" s="371"/>
      <c r="AS411" s="371"/>
      <c r="AT411" s="371"/>
      <c r="AU411" s="371"/>
      <c r="AV411" s="371"/>
      <c r="AW411" s="371"/>
      <c r="AX411" s="371"/>
      <c r="AY411" s="371"/>
      <c r="AZ411" s="371"/>
      <c r="BA411" s="373"/>
      <c r="BB411" s="449"/>
      <c r="BC411" s="373"/>
      <c r="BD411" s="373"/>
      <c r="BE411" s="373"/>
      <c r="BF411" s="373"/>
      <c r="BG411" s="373"/>
      <c r="BH411" s="373"/>
      <c r="BI411" s="373"/>
      <c r="BJ411" s="373"/>
      <c r="BK411" s="373"/>
      <c r="BL411" s="373"/>
      <c r="BM411" s="373"/>
      <c r="BN411" s="373"/>
      <c r="BO411" s="373"/>
      <c r="BP411" s="373"/>
      <c r="BQ411" s="373"/>
      <c r="BR411" s="373"/>
      <c r="BS411" s="373"/>
      <c r="BT411" s="373"/>
      <c r="BU411" s="373"/>
      <c r="BV411" s="373"/>
      <c r="BW411" s="373"/>
      <c r="BX411" s="373"/>
      <c r="BY411" s="373"/>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8" customFormat="true" ht="25.15" customHeight="true" x14ac:dyDescent="0.2">
      <c r="B412" s="992"/>
      <c r="C412" s="1076" t="s">
        <v>388</v>
      </c>
      <c r="D412" s="1075"/>
      <c r="E412" s="795">
        <v>0.57194090893035165</v>
      </c>
      <c r="F412" s="636"/>
      <c r="G412" s="636"/>
      <c r="H412" s="1076" t="s">
        <v>455</v>
      </c>
      <c r="I412" s="1075"/>
      <c r="J412" s="796">
        <v>-0.55430434321284794</v>
      </c>
      <c r="K412" s="636"/>
      <c r="L412" s="636"/>
      <c r="M412" s="1076" t="s">
        <v>384</v>
      </c>
      <c r="N412" s="1075"/>
      <c r="O412" s="797">
        <v>-0.50253497170602912</v>
      </c>
      <c r="P412" s="636"/>
      <c r="Q412" s="636"/>
      <c r="AC412" s="371"/>
      <c r="AD412" s="371"/>
      <c r="AE412" s="371"/>
      <c r="AF412" s="371"/>
      <c r="AG412" s="371"/>
      <c r="AH412" s="371"/>
      <c r="AI412" s="371"/>
      <c r="AJ412" s="371"/>
      <c r="AK412" s="371"/>
      <c r="AL412" s="371"/>
      <c r="AM412" s="371"/>
      <c r="AN412" s="371"/>
      <c r="AO412" s="371"/>
      <c r="AP412" s="371"/>
      <c r="AQ412" s="371"/>
      <c r="AR412" s="371"/>
      <c r="AS412" s="371"/>
      <c r="AT412" s="371"/>
      <c r="AU412" s="371"/>
      <c r="AV412" s="371"/>
      <c r="AW412" s="371"/>
      <c r="AX412" s="371"/>
      <c r="AY412" s="371"/>
      <c r="AZ412" s="371"/>
      <c r="BA412" s="373"/>
      <c r="BB412" s="449"/>
      <c r="BC412" s="373"/>
      <c r="BD412" s="373"/>
      <c r="BE412" s="373"/>
      <c r="BF412" s="373"/>
      <c r="BG412" s="373"/>
      <c r="BH412" s="373"/>
      <c r="BI412" s="373"/>
      <c r="BJ412" s="373"/>
      <c r="BK412" s="373"/>
      <c r="BL412" s="373"/>
      <c r="BM412" s="373"/>
      <c r="BN412" s="373"/>
      <c r="BO412" s="373"/>
      <c r="BP412" s="373"/>
      <c r="BQ412" s="373"/>
      <c r="BR412" s="373"/>
      <c r="BS412" s="373"/>
      <c r="BT412" s="373"/>
      <c r="BU412" s="373"/>
      <c r="BV412" s="373"/>
      <c r="BW412" s="373"/>
      <c r="BX412" s="373"/>
      <c r="BY412" s="373"/>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8" customFormat="true" ht="25.15" customHeight="true" x14ac:dyDescent="0.2">
      <c r="B413" s="992"/>
      <c r="C413" s="1076" t="s">
        <v>455</v>
      </c>
      <c r="D413" s="1075"/>
      <c r="E413" s="795">
        <v>-0.49290429850728606</v>
      </c>
      <c r="F413" s="636"/>
      <c r="G413" s="636"/>
      <c r="H413" s="1076" t="s">
        <v>456</v>
      </c>
      <c r="I413" s="1075"/>
      <c r="J413" s="796">
        <v>-0.5204683852288422</v>
      </c>
      <c r="K413" s="636"/>
      <c r="L413" s="636"/>
      <c r="M413" s="1076" t="s">
        <v>388</v>
      </c>
      <c r="N413" s="1075"/>
      <c r="O413" s="797">
        <v>0.45696675472185078</v>
      </c>
      <c r="P413" s="636"/>
      <c r="Q413" s="636"/>
      <c r="AC413" s="371"/>
      <c r="AD413" s="371"/>
      <c r="AE413" s="371"/>
      <c r="AF413" s="371"/>
      <c r="AG413" s="371"/>
      <c r="AH413" s="371"/>
      <c r="AI413" s="371"/>
      <c r="AJ413" s="371"/>
      <c r="AK413" s="371"/>
      <c r="AL413" s="371"/>
      <c r="AM413" s="371"/>
      <c r="AN413" s="371"/>
      <c r="AO413" s="371"/>
      <c r="AP413" s="371"/>
      <c r="AQ413" s="371"/>
      <c r="AR413" s="371"/>
      <c r="AS413" s="371"/>
      <c r="AT413" s="371"/>
      <c r="AU413" s="371"/>
      <c r="AV413" s="371"/>
      <c r="AW413" s="371"/>
      <c r="AX413" s="371"/>
      <c r="AY413" s="371"/>
      <c r="AZ413" s="371"/>
      <c r="BA413" s="373"/>
      <c r="BB413" s="449"/>
      <c r="BC413" s="373"/>
      <c r="BD413" s="373"/>
      <c r="BE413" s="373"/>
      <c r="BF413" s="373"/>
      <c r="BG413" s="373"/>
      <c r="BH413" s="373"/>
      <c r="BI413" s="373"/>
      <c r="BJ413" s="373"/>
      <c r="BK413" s="373"/>
      <c r="BL413" s="373"/>
      <c r="BM413" s="373"/>
      <c r="BN413" s="373"/>
      <c r="BO413" s="373"/>
      <c r="BP413" s="373"/>
      <c r="BQ413" s="373"/>
      <c r="BR413" s="373"/>
      <c r="BS413" s="373"/>
      <c r="BT413" s="373"/>
      <c r="BU413" s="373"/>
      <c r="BV413" s="373"/>
      <c r="BW413" s="373"/>
      <c r="BX413" s="373"/>
      <c r="BY413" s="373"/>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8" customFormat="true" ht="25.15" customHeight="true" x14ac:dyDescent="0.2">
      <c r="B414" s="992"/>
      <c r="C414" s="1076" t="s">
        <v>213</v>
      </c>
      <c r="D414" s="1075"/>
      <c r="E414" s="795">
        <v>0.45976870425227861</v>
      </c>
      <c r="F414" s="636"/>
      <c r="G414" s="636"/>
      <c r="H414" s="1076" t="s">
        <v>451</v>
      </c>
      <c r="I414" s="1075"/>
      <c r="J414" s="796">
        <v>0.47048270378317864</v>
      </c>
      <c r="K414" s="636"/>
      <c r="L414" s="636"/>
      <c r="M414" s="1076" t="s">
        <v>213</v>
      </c>
      <c r="N414" s="1075"/>
      <c r="O414" s="797">
        <v>0.36715318354432458</v>
      </c>
      <c r="P414" s="636"/>
      <c r="Q414" s="636"/>
      <c r="AC414" s="371"/>
      <c r="AD414" s="371"/>
      <c r="AE414" s="371"/>
      <c r="AF414" s="371"/>
      <c r="AG414" s="371"/>
      <c r="AH414" s="371"/>
      <c r="AI414" s="371"/>
      <c r="AJ414" s="371"/>
      <c r="AK414" s="371"/>
      <c r="AL414" s="371"/>
      <c r="AM414" s="371"/>
      <c r="AN414" s="371"/>
      <c r="AO414" s="371"/>
      <c r="AP414" s="371"/>
      <c r="AQ414" s="371"/>
      <c r="AR414" s="371"/>
      <c r="AS414" s="371"/>
      <c r="AT414" s="371"/>
      <c r="AU414" s="371"/>
      <c r="AV414" s="371"/>
      <c r="AW414" s="371"/>
      <c r="AX414" s="371"/>
      <c r="AY414" s="371"/>
      <c r="AZ414" s="371"/>
      <c r="BA414" s="373"/>
      <c r="BB414" s="449"/>
      <c r="BC414" s="373"/>
      <c r="BD414" s="373"/>
      <c r="BE414" s="373"/>
      <c r="BF414" s="373"/>
      <c r="BG414" s="373"/>
      <c r="BH414" s="373"/>
      <c r="BI414" s="373"/>
      <c r="BJ414" s="373"/>
      <c r="BK414" s="373"/>
      <c r="BL414" s="373"/>
      <c r="BM414" s="373"/>
      <c r="BN414" s="373"/>
      <c r="BO414" s="373"/>
      <c r="BP414" s="373"/>
      <c r="BQ414" s="373"/>
      <c r="BR414" s="373"/>
      <c r="BS414" s="373"/>
      <c r="BT414" s="373"/>
      <c r="BU414" s="373"/>
      <c r="BV414" s="373"/>
      <c r="BW414" s="373"/>
      <c r="BX414" s="373"/>
      <c r="BY414" s="373"/>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8" customFormat="true" ht="25.15" customHeight="true" x14ac:dyDescent="0.2">
      <c r="B415" s="992"/>
      <c r="C415" s="1076" t="s">
        <v>457</v>
      </c>
      <c r="D415" s="1075"/>
      <c r="E415" s="795">
        <v>-0.38181936877244366</v>
      </c>
      <c r="F415" s="636"/>
      <c r="G415" s="636"/>
      <c r="H415" s="1076" t="s">
        <v>458</v>
      </c>
      <c r="I415" s="1075"/>
      <c r="J415" s="796">
        <v>-0.44284594269004346</v>
      </c>
      <c r="K415" s="636"/>
      <c r="L415" s="636"/>
      <c r="M415" s="1076" t="s">
        <v>455</v>
      </c>
      <c r="N415" s="1075"/>
      <c r="O415" s="797">
        <v>-0.31690354833300138</v>
      </c>
      <c r="P415" s="636"/>
      <c r="Q415" s="636"/>
      <c r="AC415" s="371"/>
      <c r="AD415" s="371"/>
      <c r="AE415" s="371"/>
      <c r="AF415" s="371"/>
      <c r="AG415" s="371"/>
      <c r="AH415" s="371"/>
      <c r="AI415" s="371"/>
      <c r="AJ415" s="371"/>
      <c r="AK415" s="371"/>
      <c r="AL415" s="371"/>
      <c r="AM415" s="371"/>
      <c r="AN415" s="371"/>
      <c r="AO415" s="371"/>
      <c r="AP415" s="371"/>
      <c r="AQ415" s="371"/>
      <c r="AR415" s="371"/>
      <c r="AS415" s="371"/>
      <c r="AT415" s="371"/>
      <c r="AU415" s="371"/>
      <c r="AV415" s="371"/>
      <c r="AW415" s="371"/>
      <c r="AX415" s="371"/>
      <c r="AY415" s="371"/>
      <c r="AZ415" s="371"/>
      <c r="BA415" s="373"/>
      <c r="BB415" s="449"/>
      <c r="BC415" s="373"/>
      <c r="BD415" s="373"/>
      <c r="BE415" s="373"/>
      <c r="BF415" s="373"/>
      <c r="BG415" s="373"/>
      <c r="BH415" s="373"/>
      <c r="BI415" s="373"/>
      <c r="BJ415" s="373"/>
      <c r="BK415" s="373"/>
      <c r="BL415" s="373"/>
      <c r="BM415" s="373"/>
      <c r="BN415" s="373"/>
      <c r="BO415" s="373"/>
      <c r="BP415" s="373"/>
      <c r="BQ415" s="373"/>
      <c r="BR415" s="373"/>
      <c r="BS415" s="373"/>
      <c r="BT415" s="373"/>
      <c r="BU415" s="373"/>
      <c r="BV415" s="373"/>
      <c r="BW415" s="373"/>
      <c r="BX415" s="373"/>
      <c r="BY415" s="373"/>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8" customFormat="true" ht="25.15" customHeight="true" x14ac:dyDescent="0.2">
      <c r="B416" s="992"/>
      <c r="C416" s="1076" t="s">
        <v>456</v>
      </c>
      <c r="D416" s="1075"/>
      <c r="E416" s="795">
        <v>-0.34849122484886419</v>
      </c>
      <c r="F416" s="636"/>
      <c r="G416" s="636"/>
      <c r="H416" s="1076" t="s">
        <v>213</v>
      </c>
      <c r="I416" s="1075"/>
      <c r="J416" s="796">
        <v>0.41913032445381204</v>
      </c>
      <c r="K416" s="636"/>
      <c r="L416" s="636"/>
      <c r="M416" s="1076" t="s">
        <v>458</v>
      </c>
      <c r="N416" s="1075"/>
      <c r="O416" s="797">
        <v>-0.29189262993340098</v>
      </c>
      <c r="P416" s="636"/>
      <c r="Q416" s="636"/>
      <c r="AC416" s="371"/>
      <c r="AD416" s="371"/>
      <c r="AE416" s="371"/>
      <c r="AF416" s="371"/>
      <c r="AG416" s="371"/>
      <c r="AH416" s="371"/>
      <c r="AI416" s="371"/>
      <c r="AJ416" s="371"/>
      <c r="AK416" s="371"/>
      <c r="AL416" s="371"/>
      <c r="AM416" s="371"/>
      <c r="AN416" s="371"/>
      <c r="AO416" s="371"/>
      <c r="AP416" s="371"/>
      <c r="AQ416" s="371"/>
      <c r="AR416" s="371"/>
      <c r="AS416" s="371"/>
      <c r="AT416" s="371"/>
      <c r="AU416" s="371"/>
      <c r="AV416" s="371"/>
      <c r="AW416" s="371"/>
      <c r="AX416" s="371"/>
      <c r="AY416" s="371"/>
      <c r="AZ416" s="371"/>
      <c r="BA416" s="373"/>
      <c r="BB416" s="449"/>
      <c r="BC416" s="373"/>
      <c r="BD416" s="373"/>
      <c r="BE416" s="373"/>
      <c r="BF416" s="373"/>
      <c r="BG416" s="373"/>
      <c r="BH416" s="373"/>
      <c r="BI416" s="373"/>
      <c r="BJ416" s="373"/>
      <c r="BK416" s="373"/>
      <c r="BL416" s="373"/>
      <c r="BM416" s="373"/>
      <c r="BN416" s="373"/>
      <c r="BO416" s="373"/>
      <c r="BP416" s="373"/>
      <c r="BQ416" s="373"/>
      <c r="BR416" s="373"/>
      <c r="BS416" s="373"/>
      <c r="BT416" s="373"/>
      <c r="BU416" s="373"/>
      <c r="BV416" s="373"/>
      <c r="BW416" s="373"/>
      <c r="BX416" s="373"/>
      <c r="BY416" s="373"/>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8" customFormat="true" ht="25.15" customHeight="true" x14ac:dyDescent="0.2">
      <c r="B417" s="992"/>
      <c r="C417" s="1076" t="s">
        <v>459</v>
      </c>
      <c r="D417" s="1075"/>
      <c r="E417" s="795">
        <v>0.32425520430008503</v>
      </c>
      <c r="F417" s="636"/>
      <c r="G417" s="636"/>
      <c r="H417" s="1076" t="s">
        <v>460</v>
      </c>
      <c r="I417" s="1075"/>
      <c r="J417" s="796">
        <v>-0.38566902133971009</v>
      </c>
      <c r="K417" s="636"/>
      <c r="L417" s="636"/>
      <c r="M417" s="1076" t="s">
        <v>457</v>
      </c>
      <c r="N417" s="1075"/>
      <c r="O417" s="797">
        <v>-0.26737061217203473</v>
      </c>
      <c r="P417" s="636"/>
      <c r="Q417" s="636"/>
      <c r="AC417" s="371"/>
      <c r="AD417" s="371"/>
      <c r="AE417" s="371"/>
      <c r="AF417" s="371"/>
      <c r="AG417" s="371"/>
      <c r="AH417" s="371"/>
      <c r="AI417" s="371"/>
      <c r="AJ417" s="371"/>
      <c r="AK417" s="371"/>
      <c r="AL417" s="371"/>
      <c r="AM417" s="371"/>
      <c r="AN417" s="371"/>
      <c r="AO417" s="371"/>
      <c r="AP417" s="371"/>
      <c r="AQ417" s="371"/>
      <c r="AR417" s="371"/>
      <c r="AS417" s="371"/>
      <c r="AT417" s="371"/>
      <c r="AU417" s="371"/>
      <c r="AV417" s="371"/>
      <c r="AW417" s="371"/>
      <c r="AX417" s="371"/>
      <c r="AY417" s="371"/>
      <c r="AZ417" s="371"/>
      <c r="BA417" s="373"/>
      <c r="BB417" s="449"/>
      <c r="BC417" s="373"/>
      <c r="BD417" s="373"/>
      <c r="BE417" s="373"/>
      <c r="BF417" s="373"/>
      <c r="BG417" s="373"/>
      <c r="BH417" s="373"/>
      <c r="BI417" s="373"/>
      <c r="BJ417" s="373"/>
      <c r="BK417" s="373"/>
      <c r="BL417" s="373"/>
      <c r="BM417" s="373"/>
      <c r="BN417" s="373"/>
      <c r="BO417" s="373"/>
      <c r="BP417" s="373"/>
      <c r="BQ417" s="373"/>
      <c r="BR417" s="373"/>
      <c r="BS417" s="373"/>
      <c r="BT417" s="373"/>
      <c r="BU417" s="373"/>
      <c r="BV417" s="373"/>
      <c r="BW417" s="373"/>
      <c r="BX417" s="373"/>
      <c r="BY417" s="373"/>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8" customFormat="true" ht="25.15" customHeight="true" x14ac:dyDescent="0.2">
      <c r="B418" s="992"/>
      <c r="C418" s="1076" t="s">
        <v>218</v>
      </c>
      <c r="D418" s="1075"/>
      <c r="E418" s="795">
        <v>0.29399807128093242</v>
      </c>
      <c r="F418" s="636"/>
      <c r="G418" s="636"/>
      <c r="H418" s="1076" t="s">
        <v>457</v>
      </c>
      <c r="I418" s="1075"/>
      <c r="J418" s="796">
        <v>-0.37945083075762387</v>
      </c>
      <c r="K418" s="636"/>
      <c r="L418" s="636"/>
      <c r="M418" s="1076" t="s">
        <v>218</v>
      </c>
      <c r="N418" s="1075"/>
      <c r="O418" s="797">
        <v>0.24028645721657271</v>
      </c>
      <c r="P418" s="636"/>
      <c r="Q418" s="636"/>
      <c r="AC418" s="371"/>
      <c r="AD418" s="371"/>
      <c r="AE418" s="371"/>
      <c r="AF418" s="371"/>
      <c r="AG418" s="371"/>
      <c r="AH418" s="371"/>
      <c r="AI418" s="371"/>
      <c r="AJ418" s="371"/>
      <c r="AK418" s="371"/>
      <c r="AL418" s="371"/>
      <c r="AM418" s="371"/>
      <c r="AN418" s="371"/>
      <c r="AO418" s="371"/>
      <c r="AP418" s="371"/>
      <c r="AQ418" s="371"/>
      <c r="AR418" s="371"/>
      <c r="AS418" s="371"/>
      <c r="AT418" s="371"/>
      <c r="AU418" s="371"/>
      <c r="AV418" s="371"/>
      <c r="AW418" s="371"/>
      <c r="AX418" s="371"/>
      <c r="AY418" s="371"/>
      <c r="AZ418" s="371"/>
      <c r="BA418" s="373"/>
      <c r="BB418" s="449"/>
      <c r="BC418" s="373"/>
      <c r="BD418" s="373"/>
      <c r="BE418" s="373"/>
      <c r="BF418" s="373"/>
      <c r="BG418" s="373"/>
      <c r="BH418" s="373"/>
      <c r="BI418" s="373"/>
      <c r="BJ418" s="373"/>
      <c r="BK418" s="373"/>
      <c r="BL418" s="373"/>
      <c r="BM418" s="373"/>
      <c r="BN418" s="373"/>
      <c r="BO418" s="373"/>
      <c r="BP418" s="373"/>
      <c r="BQ418" s="373"/>
      <c r="BR418" s="373"/>
      <c r="BS418" s="373"/>
      <c r="BT418" s="373"/>
      <c r="BU418" s="373"/>
      <c r="BV418" s="373"/>
      <c r="BW418" s="373"/>
      <c r="BX418" s="373"/>
      <c r="BY418" s="373"/>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8" customFormat="true" ht="25.15" customHeight="true" x14ac:dyDescent="0.2">
      <c r="B419" s="992"/>
      <c r="C419" s="1076" t="s">
        <v>461</v>
      </c>
      <c r="D419" s="1075"/>
      <c r="E419" s="795">
        <v>0.27440810250027714</v>
      </c>
      <c r="F419" s="636"/>
      <c r="G419" s="636"/>
      <c r="H419" s="1076" t="s">
        <v>218</v>
      </c>
      <c r="I419" s="1075"/>
      <c r="J419" s="796">
        <v>0.36728431498303116</v>
      </c>
      <c r="K419" s="636"/>
      <c r="L419" s="636"/>
      <c r="M419" s="1076" t="s">
        <v>461</v>
      </c>
      <c r="N419" s="1075"/>
      <c r="O419" s="797">
        <v>0.23526292726253864</v>
      </c>
      <c r="P419" s="636"/>
      <c r="Q419" s="636"/>
      <c r="AC419" s="371"/>
      <c r="AD419" s="371"/>
      <c r="AE419" s="371"/>
      <c r="AF419" s="371"/>
      <c r="AG419" s="371"/>
      <c r="AH419" s="371"/>
      <c r="AI419" s="371"/>
      <c r="AJ419" s="371"/>
      <c r="AK419" s="371"/>
      <c r="AL419" s="371"/>
      <c r="AM419" s="371"/>
      <c r="AN419" s="371"/>
      <c r="AO419" s="371"/>
      <c r="AP419" s="371"/>
      <c r="AQ419" s="371"/>
      <c r="AR419" s="371"/>
      <c r="AS419" s="371"/>
      <c r="AT419" s="371"/>
      <c r="AU419" s="371"/>
      <c r="AV419" s="371"/>
      <c r="AW419" s="371"/>
      <c r="AX419" s="371"/>
      <c r="AY419" s="371"/>
      <c r="AZ419" s="371"/>
      <c r="BA419" s="373"/>
      <c r="BB419" s="449"/>
      <c r="BC419" s="373"/>
      <c r="BD419" s="373"/>
      <c r="BE419" s="373"/>
      <c r="BF419" s="373"/>
      <c r="BG419" s="373"/>
      <c r="BH419" s="373"/>
      <c r="BI419" s="373"/>
      <c r="BJ419" s="373"/>
      <c r="BK419" s="373"/>
      <c r="BL419" s="373"/>
      <c r="BM419" s="373"/>
      <c r="BN419" s="373"/>
      <c r="BO419" s="373"/>
      <c r="BP419" s="373"/>
      <c r="BQ419" s="373"/>
      <c r="BR419" s="373"/>
      <c r="BS419" s="373"/>
      <c r="BT419" s="373"/>
      <c r="BU419" s="373"/>
      <c r="BV419" s="373"/>
      <c r="BW419" s="373"/>
      <c r="BX419" s="373"/>
      <c r="BY419" s="373"/>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8" customFormat="true" ht="25.15" customHeight="true" x14ac:dyDescent="0.2">
      <c r="B420" s="992"/>
      <c r="C420" s="1076" t="s">
        <v>462</v>
      </c>
      <c r="D420" s="1075"/>
      <c r="E420" s="795">
        <v>0.26138326415285756</v>
      </c>
      <c r="F420" s="636"/>
      <c r="G420" s="636"/>
      <c r="H420" s="1076" t="s">
        <v>388</v>
      </c>
      <c r="I420" s="1075"/>
      <c r="J420" s="796">
        <v>0.34165292336230874</v>
      </c>
      <c r="K420" s="636"/>
      <c r="L420" s="636"/>
      <c r="M420" s="1076" t="s">
        <v>456</v>
      </c>
      <c r="N420" s="1075"/>
      <c r="O420" s="797">
        <v>-0.22118651199489617</v>
      </c>
      <c r="P420" s="636"/>
      <c r="Q420" s="636"/>
      <c r="AC420" s="371"/>
      <c r="AD420" s="371"/>
      <c r="AE420" s="371"/>
      <c r="AF420" s="371"/>
      <c r="AG420" s="371"/>
      <c r="AH420" s="371"/>
      <c r="AI420" s="371"/>
      <c r="AJ420" s="371"/>
      <c r="AK420" s="371"/>
      <c r="AL420" s="371"/>
      <c r="AM420" s="371"/>
      <c r="AN420" s="371"/>
      <c r="AO420" s="371"/>
      <c r="AP420" s="371"/>
      <c r="AQ420" s="371"/>
      <c r="AR420" s="371"/>
      <c r="AS420" s="371"/>
      <c r="AT420" s="371"/>
      <c r="AU420" s="371"/>
      <c r="AV420" s="371"/>
      <c r="AW420" s="371"/>
      <c r="AX420" s="371"/>
      <c r="AY420" s="371"/>
      <c r="AZ420" s="371"/>
      <c r="BA420" s="373"/>
      <c r="BB420" s="449"/>
      <c r="BC420" s="373"/>
      <c r="BD420" s="373"/>
      <c r="BE420" s="373"/>
      <c r="BF420" s="373"/>
      <c r="BG420" s="373"/>
      <c r="BH420" s="373"/>
      <c r="BI420" s="373"/>
      <c r="BJ420" s="373"/>
      <c r="BK420" s="373"/>
      <c r="BL420" s="373"/>
      <c r="BM420" s="373"/>
      <c r="BN420" s="373"/>
      <c r="BO420" s="373"/>
      <c r="BP420" s="373"/>
      <c r="BQ420" s="373"/>
      <c r="BR420" s="373"/>
      <c r="BS420" s="373"/>
      <c r="BT420" s="373"/>
      <c r="BU420" s="373"/>
      <c r="BV420" s="373"/>
      <c r="BW420" s="373"/>
      <c r="BX420" s="373"/>
      <c r="BY420" s="373"/>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8" customFormat="true" ht="25.15" customHeight="true" x14ac:dyDescent="0.2">
      <c r="B421" s="992"/>
      <c r="C421" s="1076" t="s">
        <v>460</v>
      </c>
      <c r="D421" s="1075"/>
      <c r="E421" s="795">
        <v>-0.25285385461258347</v>
      </c>
      <c r="F421" s="636"/>
      <c r="G421" s="636"/>
      <c r="H421" s="1076" t="s">
        <v>459</v>
      </c>
      <c r="I421" s="1075"/>
      <c r="J421" s="796">
        <v>0.28415870364211893</v>
      </c>
      <c r="K421" s="636"/>
      <c r="L421" s="636"/>
      <c r="M421" s="1076" t="s">
        <v>463</v>
      </c>
      <c r="N421" s="1075"/>
      <c r="O421" s="797">
        <v>0.21918920847701981</v>
      </c>
      <c r="P421" s="636"/>
      <c r="Q421" s="636"/>
      <c r="AC421" s="371"/>
      <c r="AD421" s="371"/>
      <c r="AE421" s="371"/>
      <c r="AF421" s="371"/>
      <c r="AG421" s="371"/>
      <c r="AH421" s="371"/>
      <c r="AI421" s="371"/>
      <c r="AJ421" s="371"/>
      <c r="AK421" s="371"/>
      <c r="AL421" s="371"/>
      <c r="AM421" s="371"/>
      <c r="AN421" s="371"/>
      <c r="AO421" s="371"/>
      <c r="AP421" s="371"/>
      <c r="AQ421" s="371"/>
      <c r="AR421" s="371"/>
      <c r="AS421" s="371"/>
      <c r="AT421" s="371"/>
      <c r="AU421" s="371"/>
      <c r="AV421" s="371"/>
      <c r="AW421" s="371"/>
      <c r="AX421" s="371"/>
      <c r="AY421" s="371"/>
      <c r="AZ421" s="371"/>
      <c r="BA421" s="373"/>
      <c r="BB421" s="449"/>
      <c r="BC421" s="373"/>
      <c r="BD421" s="373"/>
      <c r="BE421" s="373"/>
      <c r="BF421" s="373"/>
      <c r="BG421" s="373"/>
      <c r="BH421" s="373"/>
      <c r="BI421" s="373"/>
      <c r="BJ421" s="373"/>
      <c r="BK421" s="373"/>
      <c r="BL421" s="373"/>
      <c r="BM421" s="373"/>
      <c r="BN421" s="373"/>
      <c r="BO421" s="373"/>
      <c r="BP421" s="373"/>
      <c r="BQ421" s="373"/>
      <c r="BR421" s="373"/>
      <c r="BS421" s="373"/>
      <c r="BT421" s="373"/>
      <c r="BU421" s="373"/>
      <c r="BV421" s="373"/>
      <c r="BW421" s="373"/>
      <c r="BX421" s="373"/>
      <c r="BY421" s="373"/>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8" customFormat="true" ht="25.15" customHeight="true" x14ac:dyDescent="0.2">
      <c r="B422" s="992"/>
      <c r="C422" s="1076" t="s">
        <v>224</v>
      </c>
      <c r="D422" s="1075"/>
      <c r="E422" s="795">
        <v>-0.25140043801530831</v>
      </c>
      <c r="F422" s="636"/>
      <c r="G422" s="636"/>
      <c r="H422" s="1076" t="s">
        <v>461</v>
      </c>
      <c r="I422" s="1075"/>
      <c r="J422" s="796">
        <v>0.2727022484854581</v>
      </c>
      <c r="K422" s="636"/>
      <c r="L422" s="636"/>
      <c r="M422" s="1076" t="s">
        <v>219</v>
      </c>
      <c r="N422" s="1075"/>
      <c r="O422" s="797">
        <v>0.21334143677769546</v>
      </c>
      <c r="P422" s="636"/>
      <c r="Q422" s="636"/>
      <c r="AC422" s="371"/>
      <c r="AD422" s="371"/>
      <c r="AE422" s="371"/>
      <c r="AF422" s="371"/>
      <c r="AG422" s="371"/>
      <c r="AH422" s="371"/>
      <c r="AI422" s="371"/>
      <c r="AJ422" s="371"/>
      <c r="AK422" s="371"/>
      <c r="AL422" s="371"/>
      <c r="AM422" s="371"/>
      <c r="AN422" s="371"/>
      <c r="AO422" s="371"/>
      <c r="AP422" s="371"/>
      <c r="AQ422" s="371"/>
      <c r="AR422" s="371"/>
      <c r="AS422" s="371"/>
      <c r="AT422" s="371"/>
      <c r="AU422" s="371"/>
      <c r="AV422" s="371"/>
      <c r="AW422" s="371"/>
      <c r="AX422" s="371"/>
      <c r="AY422" s="371"/>
      <c r="AZ422" s="371"/>
      <c r="BA422" s="373"/>
      <c r="BB422" s="449"/>
      <c r="BC422" s="373"/>
      <c r="BD422" s="373"/>
      <c r="BE422" s="373"/>
      <c r="BF422" s="373"/>
      <c r="BG422" s="373"/>
      <c r="BH422" s="373"/>
      <c r="BI422" s="373"/>
      <c r="BJ422" s="373"/>
      <c r="BK422" s="373"/>
      <c r="BL422" s="373"/>
      <c r="BM422" s="373"/>
      <c r="BN422" s="373"/>
      <c r="BO422" s="373"/>
      <c r="BP422" s="373"/>
      <c r="BQ422" s="373"/>
      <c r="BR422" s="373"/>
      <c r="BS422" s="373"/>
      <c r="BT422" s="373"/>
      <c r="BU422" s="373"/>
      <c r="BV422" s="373"/>
      <c r="BW422" s="373"/>
      <c r="BX422" s="373"/>
      <c r="BY422" s="373"/>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8" customFormat="true" ht="25.15" customHeight="true" x14ac:dyDescent="0.2">
      <c r="B423" s="992"/>
      <c r="C423" s="1076" t="s">
        <v>403</v>
      </c>
      <c r="D423" s="1075"/>
      <c r="E423" s="795">
        <v>0.23032915985546865</v>
      </c>
      <c r="F423" s="636"/>
      <c r="G423" s="636"/>
      <c r="H423" s="1076" t="s">
        <v>462</v>
      </c>
      <c r="I423" s="1075"/>
      <c r="J423" s="796">
        <v>0.22826855881494634</v>
      </c>
      <c r="K423" s="636"/>
      <c r="L423" s="636"/>
      <c r="M423" s="1076" t="s">
        <v>424</v>
      </c>
      <c r="N423" s="1075"/>
      <c r="O423" s="797">
        <v>0.20199123130495453</v>
      </c>
      <c r="P423" s="636"/>
      <c r="Q423" s="636"/>
      <c r="AC423" s="371"/>
      <c r="AD423" s="371"/>
      <c r="AE423" s="371"/>
      <c r="AF423" s="371"/>
      <c r="AG423" s="371"/>
      <c r="AH423" s="371"/>
      <c r="AI423" s="371"/>
      <c r="AJ423" s="371"/>
      <c r="AK423" s="371"/>
      <c r="AL423" s="371"/>
      <c r="AM423" s="371"/>
      <c r="AN423" s="371"/>
      <c r="AO423" s="371"/>
      <c r="AP423" s="371"/>
      <c r="AQ423" s="371"/>
      <c r="AR423" s="371"/>
      <c r="AS423" s="371"/>
      <c r="AT423" s="371"/>
      <c r="AU423" s="371"/>
      <c r="AV423" s="371"/>
      <c r="AW423" s="371"/>
      <c r="AX423" s="371"/>
      <c r="AY423" s="371"/>
      <c r="AZ423" s="371"/>
      <c r="BA423" s="373"/>
      <c r="BB423" s="449"/>
      <c r="BC423" s="373"/>
      <c r="BD423" s="373"/>
      <c r="BE423" s="373"/>
      <c r="BF423" s="373"/>
      <c r="BG423" s="373"/>
      <c r="BH423" s="373"/>
      <c r="BI423" s="373"/>
      <c r="BJ423" s="373"/>
      <c r="BK423" s="373"/>
      <c r="BL423" s="373"/>
      <c r="BM423" s="373"/>
      <c r="BN423" s="373"/>
      <c r="BO423" s="373"/>
      <c r="BP423" s="373"/>
      <c r="BQ423" s="373"/>
      <c r="BR423" s="373"/>
      <c r="BS423" s="373"/>
      <c r="BT423" s="373"/>
      <c r="BU423" s="373"/>
      <c r="BV423" s="373"/>
      <c r="BW423" s="373"/>
      <c r="BX423" s="373"/>
      <c r="BY423" s="373"/>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8" customFormat="true" ht="25.15" customHeight="true" x14ac:dyDescent="0.2">
      <c r="B424" s="992"/>
      <c r="C424" s="1076" t="s">
        <v>464</v>
      </c>
      <c r="D424" s="1075"/>
      <c r="E424" s="795">
        <v>0.21085092384751508</v>
      </c>
      <c r="F424" s="636"/>
      <c r="G424" s="636"/>
      <c r="H424" s="1076" t="s">
        <v>224</v>
      </c>
      <c r="I424" s="1075"/>
      <c r="J424" s="796">
        <v>-0.22440156368416364</v>
      </c>
      <c r="K424" s="636"/>
      <c r="L424" s="636"/>
      <c r="M424" s="1076" t="s">
        <v>465</v>
      </c>
      <c r="N424" s="1075"/>
      <c r="O424" s="797">
        <v>0.19344261160811396</v>
      </c>
      <c r="P424" s="636"/>
      <c r="Q424" s="636"/>
      <c r="AC424" s="371"/>
      <c r="AD424" s="371"/>
      <c r="AE424" s="371"/>
      <c r="AF424" s="371"/>
      <c r="AG424" s="371"/>
      <c r="AH424" s="371"/>
      <c r="AI424" s="371"/>
      <c r="AJ424" s="371"/>
      <c r="AK424" s="371"/>
      <c r="AL424" s="371"/>
      <c r="AM424" s="371"/>
      <c r="AN424" s="371"/>
      <c r="AO424" s="371"/>
      <c r="AP424" s="371"/>
      <c r="AQ424" s="371"/>
      <c r="AR424" s="371"/>
      <c r="AS424" s="371"/>
      <c r="AT424" s="371"/>
      <c r="AU424" s="371"/>
      <c r="AV424" s="371"/>
      <c r="AW424" s="371"/>
      <c r="AX424" s="371"/>
      <c r="AY424" s="371"/>
      <c r="AZ424" s="371"/>
      <c r="BA424" s="373"/>
      <c r="BB424" s="449"/>
      <c r="BC424" s="373"/>
      <c r="BD424" s="373"/>
      <c r="BE424" s="373"/>
      <c r="BF424" s="373"/>
      <c r="BG424" s="373"/>
      <c r="BH424" s="373"/>
      <c r="BI424" s="373"/>
      <c r="BJ424" s="373"/>
      <c r="BK424" s="373"/>
      <c r="BL424" s="373"/>
      <c r="BM424" s="373"/>
      <c r="BN424" s="373"/>
      <c r="BO424" s="373"/>
      <c r="BP424" s="373"/>
      <c r="BQ424" s="373"/>
      <c r="BR424" s="373"/>
      <c r="BS424" s="373"/>
      <c r="BT424" s="373"/>
      <c r="BU424" s="373"/>
      <c r="BV424" s="373"/>
      <c r="BW424" s="373"/>
      <c r="BX424" s="373"/>
      <c r="BY424" s="373"/>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8" customFormat="true" ht="25.15" customHeight="true" x14ac:dyDescent="0.2">
      <c r="B425" s="992"/>
      <c r="C425" s="1076" t="s">
        <v>465</v>
      </c>
      <c r="D425" s="1075"/>
      <c r="E425" s="795">
        <v>0.20977333791194611</v>
      </c>
      <c r="F425" s="636"/>
      <c r="G425" s="636"/>
      <c r="H425" s="1076" t="s">
        <v>403</v>
      </c>
      <c r="I425" s="1075"/>
      <c r="J425" s="796">
        <v>0.19833746531517848</v>
      </c>
      <c r="K425" s="636"/>
      <c r="L425" s="636"/>
      <c r="M425" s="1076" t="s">
        <v>466</v>
      </c>
      <c r="N425" s="1075"/>
      <c r="O425" s="797">
        <v>0.16777487634356825</v>
      </c>
      <c r="P425" s="636"/>
      <c r="Q425" s="636"/>
      <c r="AC425" s="371"/>
      <c r="AD425" s="371"/>
      <c r="AE425" s="371"/>
      <c r="AF425" s="371"/>
      <c r="AG425" s="371"/>
      <c r="AH425" s="371"/>
      <c r="AI425" s="371"/>
      <c r="AJ425" s="371"/>
      <c r="AK425" s="371"/>
      <c r="AL425" s="371"/>
      <c r="AM425" s="371"/>
      <c r="AN425" s="371"/>
      <c r="AO425" s="371"/>
      <c r="AP425" s="371"/>
      <c r="AQ425" s="371"/>
      <c r="AR425" s="371"/>
      <c r="AS425" s="371"/>
      <c r="AT425" s="371"/>
      <c r="AU425" s="371"/>
      <c r="AV425" s="371"/>
      <c r="AW425" s="371"/>
      <c r="AX425" s="371"/>
      <c r="AY425" s="371"/>
      <c r="AZ425" s="371"/>
      <c r="BA425" s="373"/>
      <c r="BB425" s="449"/>
      <c r="BC425" s="373"/>
      <c r="BD425" s="373"/>
      <c r="BE425" s="373"/>
      <c r="BF425" s="373"/>
      <c r="BG425" s="373"/>
      <c r="BH425" s="373"/>
      <c r="BI425" s="373"/>
      <c r="BJ425" s="373"/>
      <c r="BK425" s="373"/>
      <c r="BL425" s="373"/>
      <c r="BM425" s="373"/>
      <c r="BN425" s="373"/>
      <c r="BO425" s="373"/>
      <c r="BP425" s="373"/>
      <c r="BQ425" s="373"/>
      <c r="BR425" s="373"/>
      <c r="BS425" s="373"/>
      <c r="BT425" s="373"/>
      <c r="BU425" s="373"/>
      <c r="BV425" s="373"/>
      <c r="BW425" s="373"/>
      <c r="BX425" s="373"/>
      <c r="BY425" s="373"/>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8" customFormat="true" ht="25.15" customHeight="true" x14ac:dyDescent="0.2">
      <c r="B426" s="992"/>
      <c r="C426" s="1076" t="s">
        <v>222</v>
      </c>
      <c r="D426" s="1075"/>
      <c r="E426" s="795">
        <v>-0.19375309668658924</v>
      </c>
      <c r="F426" s="636"/>
      <c r="G426" s="636"/>
      <c r="H426" s="1076" t="s">
        <v>464</v>
      </c>
      <c r="I426" s="1075"/>
      <c r="J426" s="796">
        <v>0.19377567113404409</v>
      </c>
      <c r="K426" s="636"/>
      <c r="L426" s="636"/>
      <c r="M426" s="1076" t="s">
        <v>467</v>
      </c>
      <c r="N426" s="1075"/>
      <c r="O426" s="797">
        <v>0.16726446307748821</v>
      </c>
      <c r="P426" s="636"/>
      <c r="Q426" s="636"/>
      <c r="AC426" s="371"/>
      <c r="AD426" s="371"/>
      <c r="AE426" s="371"/>
      <c r="AF426" s="371"/>
      <c r="AG426" s="371"/>
      <c r="AH426" s="371"/>
      <c r="AI426" s="371"/>
      <c r="AJ426" s="371"/>
      <c r="AK426" s="371"/>
      <c r="AL426" s="371"/>
      <c r="AM426" s="371"/>
      <c r="AN426" s="371"/>
      <c r="AO426" s="371"/>
      <c r="AP426" s="371"/>
      <c r="AQ426" s="371"/>
      <c r="AR426" s="371"/>
      <c r="AS426" s="371"/>
      <c r="AT426" s="371"/>
      <c r="AU426" s="371"/>
      <c r="AV426" s="371"/>
      <c r="AW426" s="371"/>
      <c r="AX426" s="371"/>
      <c r="AY426" s="371"/>
      <c r="AZ426" s="371"/>
      <c r="BA426" s="373"/>
      <c r="BB426" s="449"/>
      <c r="BC426" s="373"/>
      <c r="BD426" s="373"/>
      <c r="BE426" s="373"/>
      <c r="BF426" s="373"/>
      <c r="BG426" s="373"/>
      <c r="BH426" s="373"/>
      <c r="BI426" s="373"/>
      <c r="BJ426" s="373"/>
      <c r="BK426" s="373"/>
      <c r="BL426" s="373"/>
      <c r="BM426" s="373"/>
      <c r="BN426" s="373"/>
      <c r="BO426" s="373"/>
      <c r="BP426" s="373"/>
      <c r="BQ426" s="373"/>
      <c r="BR426" s="373"/>
      <c r="BS426" s="373"/>
      <c r="BT426" s="373"/>
      <c r="BU426" s="373"/>
      <c r="BV426" s="373"/>
      <c r="BW426" s="373"/>
      <c r="BX426" s="373"/>
      <c r="BY426" s="373"/>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8" customFormat="true" ht="25.15" customHeight="true" x14ac:dyDescent="0.2">
      <c r="B427" s="992"/>
      <c r="C427" s="1076" t="s">
        <v>468</v>
      </c>
      <c r="D427" s="1075"/>
      <c r="E427" s="795">
        <v>0.18392639803214927</v>
      </c>
      <c r="F427" s="636"/>
      <c r="G427" s="636"/>
      <c r="H427" s="1076" t="s">
        <v>469</v>
      </c>
      <c r="I427" s="1075"/>
      <c r="J427" s="796">
        <v>-0.1813118077309662</v>
      </c>
      <c r="K427" s="636"/>
      <c r="L427" s="636"/>
      <c r="M427" s="1076" t="s">
        <v>470</v>
      </c>
      <c r="N427" s="1075"/>
      <c r="O427" s="797">
        <v>0.16503338832181874</v>
      </c>
      <c r="P427" s="636"/>
      <c r="Q427" s="636"/>
      <c r="AC427" s="371"/>
      <c r="AD427" s="371"/>
      <c r="AE427" s="371"/>
      <c r="AF427" s="371"/>
      <c r="AG427" s="371"/>
      <c r="AH427" s="371"/>
      <c r="AI427" s="371"/>
      <c r="AJ427" s="371"/>
      <c r="AK427" s="371"/>
      <c r="AL427" s="371"/>
      <c r="AM427" s="371"/>
      <c r="AN427" s="371"/>
      <c r="AO427" s="371"/>
      <c r="AP427" s="371"/>
      <c r="AQ427" s="371"/>
      <c r="AR427" s="371"/>
      <c r="AS427" s="371"/>
      <c r="AT427" s="371"/>
      <c r="AU427" s="371"/>
      <c r="AV427" s="371"/>
      <c r="AW427" s="371"/>
      <c r="AX427" s="371"/>
      <c r="AY427" s="371"/>
      <c r="AZ427" s="371"/>
      <c r="BA427" s="373"/>
      <c r="BB427" s="449"/>
      <c r="BC427" s="373"/>
      <c r="BD427" s="373"/>
      <c r="BE427" s="373"/>
      <c r="BF427" s="373"/>
      <c r="BG427" s="373"/>
      <c r="BH427" s="373"/>
      <c r="BI427" s="373"/>
      <c r="BJ427" s="373"/>
      <c r="BK427" s="373"/>
      <c r="BL427" s="373"/>
      <c r="BM427" s="373"/>
      <c r="BN427" s="373"/>
      <c r="BO427" s="373"/>
      <c r="BP427" s="373"/>
      <c r="BQ427" s="373"/>
      <c r="BR427" s="373"/>
      <c r="BS427" s="373"/>
      <c r="BT427" s="373"/>
      <c r="BU427" s="373"/>
      <c r="BV427" s="373"/>
      <c r="BW427" s="373"/>
      <c r="BX427" s="373"/>
      <c r="BY427" s="373"/>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8" customFormat="true" ht="25.15" customHeight="true" x14ac:dyDescent="0.2">
      <c r="B428" s="992"/>
      <c r="C428" s="1076" t="s">
        <v>470</v>
      </c>
      <c r="D428" s="1075"/>
      <c r="E428" s="795">
        <v>0.17093125825680547</v>
      </c>
      <c r="F428" s="636"/>
      <c r="G428" s="636"/>
      <c r="H428" s="1076" t="s">
        <v>471</v>
      </c>
      <c r="I428" s="1075"/>
      <c r="J428" s="796">
        <v>-0.16146696975028002</v>
      </c>
      <c r="K428" s="636"/>
      <c r="L428" s="636"/>
      <c r="M428" s="1076" t="s">
        <v>222</v>
      </c>
      <c r="N428" s="1075"/>
      <c r="O428" s="797">
        <v>-0.1476338391246686</v>
      </c>
      <c r="P428" s="636"/>
      <c r="Q428" s="636"/>
      <c r="AC428" s="371"/>
      <c r="AD428" s="371"/>
      <c r="AE428" s="371"/>
      <c r="AF428" s="371"/>
      <c r="AG428" s="371"/>
      <c r="AH428" s="371"/>
      <c r="AI428" s="371"/>
      <c r="AJ428" s="371"/>
      <c r="AK428" s="371"/>
      <c r="AL428" s="371"/>
      <c r="AM428" s="371"/>
      <c r="AN428" s="371"/>
      <c r="AO428" s="371"/>
      <c r="AP428" s="371"/>
      <c r="AQ428" s="371"/>
      <c r="AR428" s="371"/>
      <c r="AS428" s="371"/>
      <c r="AT428" s="371"/>
      <c r="AU428" s="371"/>
      <c r="AV428" s="371"/>
      <c r="AW428" s="371"/>
      <c r="AX428" s="371"/>
      <c r="AY428" s="371"/>
      <c r="AZ428" s="371"/>
      <c r="BA428" s="373"/>
      <c r="BB428" s="449"/>
      <c r="BC428" s="373"/>
      <c r="BD428" s="373"/>
      <c r="BE428" s="373"/>
      <c r="BF428" s="373"/>
      <c r="BG428" s="373"/>
      <c r="BH428" s="373"/>
      <c r="BI428" s="373"/>
      <c r="BJ428" s="373"/>
      <c r="BK428" s="373"/>
      <c r="BL428" s="373"/>
      <c r="BM428" s="373"/>
      <c r="BN428" s="373"/>
      <c r="BO428" s="373"/>
      <c r="BP428" s="373"/>
      <c r="BQ428" s="373"/>
      <c r="BR428" s="373"/>
      <c r="BS428" s="373"/>
      <c r="BT428" s="373"/>
      <c r="BU428" s="373"/>
      <c r="BV428" s="373"/>
      <c r="BW428" s="373"/>
      <c r="BX428" s="373"/>
      <c r="BY428" s="373"/>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8" customFormat="true" ht="25.15" customHeight="true" x14ac:dyDescent="0.2">
      <c r="B429" s="992"/>
      <c r="C429" s="1076" t="s">
        <v>424</v>
      </c>
      <c r="D429" s="1075"/>
      <c r="E429" s="795">
        <v>0.15893871336007584</v>
      </c>
      <c r="F429" s="636"/>
      <c r="G429" s="636"/>
      <c r="H429" s="1076" t="s">
        <v>470</v>
      </c>
      <c r="I429" s="1075"/>
      <c r="J429" s="796">
        <v>0.16076994069018716</v>
      </c>
      <c r="K429" s="636"/>
      <c r="L429" s="636"/>
      <c r="M429" s="1076" t="s">
        <v>472</v>
      </c>
      <c r="N429" s="1075"/>
      <c r="O429" s="797">
        <v>0.14081839414612754</v>
      </c>
      <c r="P429" s="636"/>
      <c r="Q429" s="636"/>
      <c r="AC429" s="371"/>
      <c r="AD429" s="371"/>
      <c r="AE429" s="371"/>
      <c r="AF429" s="371"/>
      <c r="AG429" s="371"/>
      <c r="AH429" s="371"/>
      <c r="AI429" s="371"/>
      <c r="AJ429" s="371"/>
      <c r="AK429" s="371"/>
      <c r="AL429" s="371"/>
      <c r="AM429" s="371"/>
      <c r="AN429" s="371"/>
      <c r="AO429" s="371"/>
      <c r="AP429" s="371"/>
      <c r="AQ429" s="371"/>
      <c r="AR429" s="371"/>
      <c r="AS429" s="371"/>
      <c r="AT429" s="371"/>
      <c r="AU429" s="371"/>
      <c r="AV429" s="371"/>
      <c r="AW429" s="371"/>
      <c r="AX429" s="371"/>
      <c r="AY429" s="371"/>
      <c r="AZ429" s="371"/>
      <c r="BA429" s="373"/>
      <c r="BB429" s="449"/>
      <c r="BC429" s="373"/>
      <c r="BD429" s="373"/>
      <c r="BE429" s="373"/>
      <c r="BF429" s="373"/>
      <c r="BG429" s="373"/>
      <c r="BH429" s="373"/>
      <c r="BI429" s="373"/>
      <c r="BJ429" s="373"/>
      <c r="BK429" s="373"/>
      <c r="BL429" s="373"/>
      <c r="BM429" s="373"/>
      <c r="BN429" s="373"/>
      <c r="BO429" s="373"/>
      <c r="BP429" s="373"/>
      <c r="BQ429" s="373"/>
      <c r="BR429" s="373"/>
      <c r="BS429" s="373"/>
      <c r="BT429" s="373"/>
      <c r="BU429" s="373"/>
      <c r="BV429" s="373"/>
      <c r="BW429" s="373"/>
      <c r="BX429" s="373"/>
      <c r="BY429" s="373"/>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8" customFormat="true" ht="25.15" customHeight="true" x14ac:dyDescent="0.2">
      <c r="B430" s="992"/>
      <c r="C430" s="1076" t="s">
        <v>219</v>
      </c>
      <c r="D430" s="1075"/>
      <c r="E430" s="795">
        <v>0.1328263663220127</v>
      </c>
      <c r="F430" s="636"/>
      <c r="G430" s="636"/>
      <c r="H430" s="1076" t="s">
        <v>222</v>
      </c>
      <c r="I430" s="1075"/>
      <c r="J430" s="796">
        <v>-0.15556810526525547</v>
      </c>
      <c r="K430" s="636"/>
      <c r="L430" s="636"/>
      <c r="M430" s="1076" t="s">
        <v>459</v>
      </c>
      <c r="N430" s="1075"/>
      <c r="O430" s="797">
        <v>0.13663298480638189</v>
      </c>
      <c r="P430" s="636"/>
      <c r="Q430" s="636"/>
      <c r="AC430" s="371"/>
      <c r="AD430" s="371"/>
      <c r="AE430" s="371"/>
      <c r="AF430" s="371"/>
      <c r="AG430" s="371"/>
      <c r="AH430" s="371"/>
      <c r="AI430" s="371"/>
      <c r="AJ430" s="371"/>
      <c r="AK430" s="371"/>
      <c r="AL430" s="371"/>
      <c r="AM430" s="371"/>
      <c r="AN430" s="371"/>
      <c r="AO430" s="371"/>
      <c r="AP430" s="371"/>
      <c r="AQ430" s="371"/>
      <c r="AR430" s="371"/>
      <c r="AS430" s="371"/>
      <c r="AT430" s="371"/>
      <c r="AU430" s="371"/>
      <c r="AV430" s="371"/>
      <c r="AW430" s="371"/>
      <c r="AX430" s="371"/>
      <c r="AY430" s="371"/>
      <c r="AZ430" s="371"/>
      <c r="BA430" s="373"/>
      <c r="BB430" s="449"/>
      <c r="BC430" s="373"/>
      <c r="BD430" s="373"/>
      <c r="BE430" s="373"/>
      <c r="BF430" s="373"/>
      <c r="BG430" s="373"/>
      <c r="BH430" s="373"/>
      <c r="BI430" s="373"/>
      <c r="BJ430" s="373"/>
      <c r="BK430" s="373"/>
      <c r="BL430" s="373"/>
      <c r="BM430" s="373"/>
      <c r="BN430" s="373"/>
      <c r="BO430" s="373"/>
      <c r="BP430" s="373"/>
      <c r="BQ430" s="373"/>
      <c r="BR430" s="373"/>
      <c r="BS430" s="373"/>
      <c r="BT430" s="373"/>
      <c r="BU430" s="373"/>
      <c r="BV430" s="373"/>
      <c r="BW430" s="373"/>
      <c r="BX430" s="373"/>
      <c r="BY430" s="373"/>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8" customFormat="true" ht="25.15" customHeight="true" x14ac:dyDescent="0.2">
      <c r="B431" s="992"/>
      <c r="C431" s="1076" t="s">
        <v>473</v>
      </c>
      <c r="D431" s="1075"/>
      <c r="E431" s="795">
        <v>0.10276434434125932</v>
      </c>
      <c r="F431" s="636"/>
      <c r="G431" s="636"/>
      <c r="H431" s="1076" t="s">
        <v>465</v>
      </c>
      <c r="I431" s="1075"/>
      <c r="J431" s="796">
        <v>0.13281913783512972</v>
      </c>
      <c r="K431" s="636"/>
      <c r="L431" s="636"/>
      <c r="M431" s="1076" t="s">
        <v>469</v>
      </c>
      <c r="N431" s="1075"/>
      <c r="O431" s="797">
        <v>0.13342372563118257</v>
      </c>
      <c r="P431" s="636"/>
      <c r="Q431" s="636"/>
      <c r="AC431" s="371"/>
      <c r="AD431" s="371"/>
      <c r="AE431" s="371"/>
      <c r="AF431" s="371"/>
      <c r="AG431" s="371"/>
      <c r="AH431" s="371"/>
      <c r="AI431" s="371"/>
      <c r="AJ431" s="371"/>
      <c r="AK431" s="371"/>
      <c r="AL431" s="371"/>
      <c r="AM431" s="371"/>
      <c r="AN431" s="371"/>
      <c r="AO431" s="371"/>
      <c r="AP431" s="371"/>
      <c r="AQ431" s="371"/>
      <c r="AR431" s="371"/>
      <c r="AS431" s="371"/>
      <c r="AT431" s="371"/>
      <c r="AU431" s="371"/>
      <c r="AV431" s="371"/>
      <c r="AW431" s="371"/>
      <c r="AX431" s="371"/>
      <c r="AY431" s="371"/>
      <c r="AZ431" s="371"/>
      <c r="BA431" s="373"/>
      <c r="BB431" s="449"/>
      <c r="BC431" s="373"/>
      <c r="BD431" s="373"/>
      <c r="BE431" s="373"/>
      <c r="BF431" s="373"/>
      <c r="BG431" s="373"/>
      <c r="BH431" s="373"/>
      <c r="BI431" s="373"/>
      <c r="BJ431" s="373"/>
      <c r="BK431" s="373"/>
      <c r="BL431" s="373"/>
      <c r="BM431" s="373"/>
      <c r="BN431" s="373"/>
      <c r="BO431" s="373"/>
      <c r="BP431" s="373"/>
      <c r="BQ431" s="373"/>
      <c r="BR431" s="373"/>
      <c r="BS431" s="373"/>
      <c r="BT431" s="373"/>
      <c r="BU431" s="373"/>
      <c r="BV431" s="373"/>
      <c r="BW431" s="373"/>
      <c r="BX431" s="373"/>
      <c r="BY431" s="373"/>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8" customFormat="true" ht="25.15" customHeight="true" x14ac:dyDescent="0.2">
      <c r="B432" s="992"/>
      <c r="C432" s="1076" t="s">
        <v>391</v>
      </c>
      <c r="D432" s="1075"/>
      <c r="E432" s="795">
        <v>-9.3960458978037675E-2</v>
      </c>
      <c r="F432" s="636"/>
      <c r="G432" s="636"/>
      <c r="H432" s="1076" t="s">
        <v>468</v>
      </c>
      <c r="I432" s="1075"/>
      <c r="J432" s="796">
        <v>0.12270748565401519</v>
      </c>
      <c r="K432" s="636"/>
      <c r="L432" s="636"/>
      <c r="M432" s="1076" t="s">
        <v>403</v>
      </c>
      <c r="N432" s="1075"/>
      <c r="O432" s="797">
        <v>0.12727459786033754</v>
      </c>
      <c r="P432" s="636"/>
      <c r="Q432" s="636"/>
      <c r="AC432" s="371"/>
      <c r="AD432" s="371"/>
      <c r="AE432" s="371"/>
      <c r="AF432" s="371"/>
      <c r="AG432" s="371"/>
      <c r="AH432" s="371"/>
      <c r="AI432" s="371"/>
      <c r="AJ432" s="371"/>
      <c r="AK432" s="371"/>
      <c r="AL432" s="371"/>
      <c r="AM432" s="371"/>
      <c r="AN432" s="371"/>
      <c r="AO432" s="371"/>
      <c r="AP432" s="371"/>
      <c r="AQ432" s="371"/>
      <c r="AR432" s="371"/>
      <c r="AS432" s="371"/>
      <c r="AT432" s="371"/>
      <c r="AU432" s="371"/>
      <c r="AV432" s="371"/>
      <c r="AW432" s="371"/>
      <c r="AX432" s="371"/>
      <c r="AY432" s="371"/>
      <c r="AZ432" s="371"/>
      <c r="BA432" s="373"/>
      <c r="BB432" s="449"/>
      <c r="BC432" s="373"/>
      <c r="BD432" s="373"/>
      <c r="BE432" s="373"/>
      <c r="BF432" s="373"/>
      <c r="BG432" s="373"/>
      <c r="BH432" s="373"/>
      <c r="BI432" s="373"/>
      <c r="BJ432" s="373"/>
      <c r="BK432" s="373"/>
      <c r="BL432" s="373"/>
      <c r="BM432" s="373"/>
      <c r="BN432" s="373"/>
      <c r="BO432" s="373"/>
      <c r="BP432" s="373"/>
      <c r="BQ432" s="373"/>
      <c r="BR432" s="373"/>
      <c r="BS432" s="373"/>
      <c r="BT432" s="373"/>
      <c r="BU432" s="373"/>
      <c r="BV432" s="373"/>
      <c r="BW432" s="373"/>
      <c r="BX432" s="373"/>
      <c r="BY432" s="373"/>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8" customFormat="true" ht="25.15" customHeight="true" x14ac:dyDescent="0.2">
      <c r="B433" s="992"/>
      <c r="C433" s="1076" t="s">
        <v>474</v>
      </c>
      <c r="D433" s="1075"/>
      <c r="E433" s="795">
        <v>7.7300998656387399E-2</v>
      </c>
      <c r="F433" s="636"/>
      <c r="G433" s="636"/>
      <c r="H433" s="1076" t="s">
        <v>424</v>
      </c>
      <c r="I433" s="1075"/>
      <c r="J433" s="796">
        <v>0.12162419944696906</v>
      </c>
      <c r="K433" s="636"/>
      <c r="L433" s="636"/>
      <c r="M433" s="1076" t="s">
        <v>468</v>
      </c>
      <c r="N433" s="1075"/>
      <c r="O433" s="797">
        <v>0.12720847228938734</v>
      </c>
      <c r="P433" s="636"/>
      <c r="Q433" s="636"/>
      <c r="AC433" s="371"/>
      <c r="AD433" s="371"/>
      <c r="AE433" s="371"/>
      <c r="AF433" s="371"/>
      <c r="AG433" s="371"/>
      <c r="AH433" s="371"/>
      <c r="AI433" s="371"/>
      <c r="AJ433" s="371"/>
      <c r="AK433" s="371"/>
      <c r="AL433" s="371"/>
      <c r="AM433" s="371"/>
      <c r="AN433" s="371"/>
      <c r="AO433" s="371"/>
      <c r="AP433" s="371"/>
      <c r="AQ433" s="371"/>
      <c r="AR433" s="371"/>
      <c r="AS433" s="371"/>
      <c r="AT433" s="371"/>
      <c r="AU433" s="371"/>
      <c r="AV433" s="371"/>
      <c r="AW433" s="371"/>
      <c r="AX433" s="371"/>
      <c r="AY433" s="371"/>
      <c r="AZ433" s="371"/>
      <c r="BA433" s="373"/>
      <c r="BB433" s="449"/>
      <c r="BC433" s="373"/>
      <c r="BD433" s="373"/>
      <c r="BE433" s="373"/>
      <c r="BF433" s="373"/>
      <c r="BG433" s="373"/>
      <c r="BH433" s="373"/>
      <c r="BI433" s="373"/>
      <c r="BJ433" s="373"/>
      <c r="BK433" s="373"/>
      <c r="BL433" s="373"/>
      <c r="BM433" s="373"/>
      <c r="BN433" s="373"/>
      <c r="BO433" s="373"/>
      <c r="BP433" s="373"/>
      <c r="BQ433" s="373"/>
      <c r="BR433" s="373"/>
      <c r="BS433" s="373"/>
      <c r="BT433" s="373"/>
      <c r="BU433" s="373"/>
      <c r="BV433" s="373"/>
      <c r="BW433" s="373"/>
      <c r="BX433" s="373"/>
      <c r="BY433" s="373"/>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8" customFormat="true" ht="25.15" customHeight="true" x14ac:dyDescent="0.2">
      <c r="B434" s="992"/>
      <c r="C434" s="1076" t="s">
        <v>420</v>
      </c>
      <c r="D434" s="1075"/>
      <c r="E434" s="795">
        <v>-6.6847247861419809E-2</v>
      </c>
      <c r="F434" s="636"/>
      <c r="G434" s="636"/>
      <c r="H434" s="1076" t="s">
        <v>415</v>
      </c>
      <c r="I434" s="1075"/>
      <c r="J434" s="796">
        <v>-0.10118304899310315</v>
      </c>
      <c r="K434" s="636"/>
      <c r="L434" s="636"/>
      <c r="M434" s="1076" t="s">
        <v>460</v>
      </c>
      <c r="N434" s="1075"/>
      <c r="O434" s="797">
        <v>-0.12650000462206779</v>
      </c>
      <c r="P434" s="636"/>
      <c r="Q434" s="636"/>
      <c r="AC434" s="371"/>
      <c r="AD434" s="371"/>
      <c r="AE434" s="371"/>
      <c r="AF434" s="371"/>
      <c r="AG434" s="371"/>
      <c r="AH434" s="371"/>
      <c r="AI434" s="371"/>
      <c r="AJ434" s="371"/>
      <c r="AK434" s="371"/>
      <c r="AL434" s="371"/>
      <c r="AM434" s="371"/>
      <c r="AN434" s="371"/>
      <c r="AO434" s="371"/>
      <c r="AP434" s="371"/>
      <c r="AQ434" s="371"/>
      <c r="AR434" s="371"/>
      <c r="AS434" s="371"/>
      <c r="AT434" s="371"/>
      <c r="AU434" s="371"/>
      <c r="AV434" s="371"/>
      <c r="AW434" s="371"/>
      <c r="AX434" s="371"/>
      <c r="AY434" s="371"/>
      <c r="AZ434" s="371"/>
      <c r="BA434" s="373"/>
      <c r="BB434" s="449"/>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8" customFormat="true" ht="25.15" customHeight="true" x14ac:dyDescent="0.2">
      <c r="B435" s="992"/>
      <c r="C435" s="1076" t="s">
        <v>469</v>
      </c>
      <c r="D435" s="1075"/>
      <c r="E435" s="795">
        <v>-5.4931276943372451E-2</v>
      </c>
      <c r="F435" s="636"/>
      <c r="G435" s="636"/>
      <c r="H435" s="1076" t="s">
        <v>219</v>
      </c>
      <c r="I435" s="1075"/>
      <c r="J435" s="796">
        <v>9.9939455792549023E-2</v>
      </c>
      <c r="K435" s="636"/>
      <c r="L435" s="636"/>
      <c r="M435" s="1076" t="s">
        <v>474</v>
      </c>
      <c r="N435" s="1075"/>
      <c r="O435" s="797">
        <v>0.10757351881108082</v>
      </c>
      <c r="P435" s="636"/>
      <c r="Q435" s="636"/>
      <c r="AC435" s="371"/>
      <c r="AD435" s="371"/>
      <c r="AE435" s="371"/>
      <c r="AF435" s="371"/>
      <c r="AG435" s="371"/>
      <c r="AH435" s="371"/>
      <c r="AI435" s="371"/>
      <c r="AJ435" s="371"/>
      <c r="AK435" s="371"/>
      <c r="AL435" s="371"/>
      <c r="AM435" s="371"/>
      <c r="AN435" s="371"/>
      <c r="AO435" s="371"/>
      <c r="AP435" s="371"/>
      <c r="AQ435" s="371"/>
      <c r="AR435" s="371"/>
      <c r="AS435" s="371"/>
      <c r="AT435" s="371"/>
      <c r="AU435" s="371"/>
      <c r="AV435" s="371"/>
      <c r="AW435" s="371"/>
      <c r="AX435" s="371"/>
      <c r="AY435" s="371"/>
      <c r="AZ435" s="371"/>
      <c r="BA435" s="373"/>
      <c r="BB435" s="449"/>
      <c r="BC435" s="373"/>
      <c r="BD435" s="373"/>
      <c r="BE435" s="373"/>
      <c r="BF435" s="373"/>
      <c r="BG435" s="373"/>
      <c r="BH435" s="373"/>
      <c r="BI435" s="373"/>
      <c r="BJ435" s="373"/>
      <c r="BK435" s="373"/>
      <c r="BL435" s="373"/>
      <c r="BM435" s="373"/>
      <c r="BN435" s="373"/>
      <c r="BO435" s="373"/>
      <c r="BP435" s="373"/>
      <c r="BQ435" s="373"/>
      <c r="BR435" s="373"/>
      <c r="BS435" s="373"/>
      <c r="BT435" s="373"/>
      <c r="BU435" s="373"/>
      <c r="BV435" s="373"/>
      <c r="BW435" s="373"/>
      <c r="BX435" s="373"/>
      <c r="BY435" s="373"/>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8" customFormat="true" ht="25.15" customHeight="true" x14ac:dyDescent="0.2">
      <c r="B436" s="992"/>
      <c r="C436" s="1076" t="s">
        <v>415</v>
      </c>
      <c r="D436" s="1075"/>
      <c r="E436" s="795">
        <v>-3.3246794504161986E-2</v>
      </c>
      <c r="F436" s="636"/>
      <c r="G436" s="636"/>
      <c r="H436" s="1076" t="s">
        <v>412</v>
      </c>
      <c r="I436" s="1075"/>
      <c r="J436" s="796">
        <v>-9.4494803135606611E-2</v>
      </c>
      <c r="K436" s="636"/>
      <c r="L436" s="636"/>
      <c r="M436" s="1076" t="s">
        <v>475</v>
      </c>
      <c r="N436" s="1075"/>
      <c r="O436" s="797">
        <v>0.10554132195360312</v>
      </c>
      <c r="P436" s="636"/>
      <c r="Q436" s="636"/>
      <c r="AC436" s="371"/>
      <c r="AD436" s="371"/>
      <c r="AE436" s="371"/>
      <c r="AF436" s="371"/>
      <c r="AG436" s="371"/>
      <c r="AH436" s="371"/>
      <c r="AI436" s="371"/>
      <c r="AJ436" s="371"/>
      <c r="AK436" s="371"/>
      <c r="AL436" s="371"/>
      <c r="AM436" s="371"/>
      <c r="AN436" s="371"/>
      <c r="AO436" s="371"/>
      <c r="AP436" s="371"/>
      <c r="AQ436" s="371"/>
      <c r="AR436" s="371"/>
      <c r="AS436" s="371"/>
      <c r="AT436" s="371"/>
      <c r="AU436" s="371"/>
      <c r="AV436" s="371"/>
      <c r="AW436" s="371"/>
      <c r="AX436" s="371"/>
      <c r="AY436" s="371"/>
      <c r="AZ436" s="371"/>
      <c r="BA436" s="373"/>
      <c r="BB436" s="449"/>
      <c r="BC436" s="373"/>
      <c r="BD436" s="373"/>
      <c r="BE436" s="373"/>
      <c r="BF436" s="373"/>
      <c r="BG436" s="373"/>
      <c r="BH436" s="373"/>
      <c r="BI436" s="373"/>
      <c r="BJ436" s="373"/>
      <c r="BK436" s="373"/>
      <c r="BL436" s="373"/>
      <c r="BM436" s="373"/>
      <c r="BN436" s="373"/>
      <c r="BO436" s="373"/>
      <c r="BP436" s="373"/>
      <c r="BQ436" s="373"/>
      <c r="BR436" s="373"/>
      <c r="BS436" s="373"/>
      <c r="BT436" s="373"/>
      <c r="BU436" s="373"/>
      <c r="BV436" s="373"/>
      <c r="BW436" s="373"/>
      <c r="BX436" s="373"/>
      <c r="BY436" s="373"/>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8" customFormat="true" ht="25.15" customHeight="true" x14ac:dyDescent="0.2">
      <c r="B437" s="992"/>
      <c r="C437" s="1076" t="s">
        <v>466</v>
      </c>
      <c r="D437" s="1075"/>
      <c r="E437" s="795">
        <v>2.6482768211283828E-2</v>
      </c>
      <c r="F437" s="636"/>
      <c r="G437" s="636"/>
      <c r="H437" s="1076" t="s">
        <v>473</v>
      </c>
      <c r="I437" s="1075"/>
      <c r="J437" s="796">
        <v>8.2777858421786782E-2</v>
      </c>
      <c r="K437" s="636"/>
      <c r="L437" s="636"/>
      <c r="M437" s="1076" t="s">
        <v>476</v>
      </c>
      <c r="N437" s="1075"/>
      <c r="O437" s="797">
        <v>0.1042093863664412</v>
      </c>
      <c r="P437" s="636"/>
      <c r="Q437" s="636"/>
      <c r="AC437" s="371"/>
      <c r="AD437" s="371"/>
      <c r="AE437" s="371"/>
      <c r="AF437" s="371"/>
      <c r="AG437" s="371"/>
      <c r="AH437" s="371"/>
      <c r="AI437" s="371"/>
      <c r="AJ437" s="371"/>
      <c r="AK437" s="371"/>
      <c r="AL437" s="371"/>
      <c r="AM437" s="371"/>
      <c r="AN437" s="371"/>
      <c r="AO437" s="371"/>
      <c r="AP437" s="371"/>
      <c r="AQ437" s="371"/>
      <c r="AR437" s="371"/>
      <c r="AS437" s="371"/>
      <c r="AT437" s="371"/>
      <c r="AU437" s="371"/>
      <c r="AV437" s="371"/>
      <c r="AW437" s="371"/>
      <c r="AX437" s="371"/>
      <c r="AY437" s="371"/>
      <c r="AZ437" s="371"/>
      <c r="BA437" s="373"/>
      <c r="BB437" s="449"/>
      <c r="BC437" s="373"/>
      <c r="BD437" s="373"/>
      <c r="BE437" s="373"/>
      <c r="BF437" s="373"/>
      <c r="BG437" s="373"/>
      <c r="BH437" s="373"/>
      <c r="BI437" s="373"/>
      <c r="BJ437" s="373"/>
      <c r="BK437" s="373"/>
      <c r="BL437" s="373"/>
      <c r="BM437" s="373"/>
      <c r="BN437" s="373"/>
      <c r="BO437" s="373"/>
      <c r="BP437" s="373"/>
      <c r="BQ437" s="373"/>
      <c r="BR437" s="373"/>
      <c r="BS437" s="373"/>
      <c r="BT437" s="373"/>
      <c r="BU437" s="373"/>
      <c r="BV437" s="373"/>
      <c r="BW437" s="373"/>
      <c r="BX437" s="373"/>
      <c r="BY437" s="373"/>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8" customFormat="true" ht="25.15" customHeight="true" x14ac:dyDescent="0.2">
      <c r="B438" s="992"/>
      <c r="C438" s="1076" t="s">
        <v>412</v>
      </c>
      <c r="D438" s="1075"/>
      <c r="E438" s="795">
        <v>-2.5910691061562449E-2</v>
      </c>
      <c r="F438" s="636"/>
      <c r="G438" s="636"/>
      <c r="H438" s="1076" t="s">
        <v>477</v>
      </c>
      <c r="I438" s="1075"/>
      <c r="J438" s="796">
        <v>-6.6968968018674746E-2</v>
      </c>
      <c r="K438" s="636"/>
      <c r="L438" s="636"/>
      <c r="M438" s="1076" t="s">
        <v>478</v>
      </c>
      <c r="N438" s="1075"/>
      <c r="O438" s="797">
        <v>7.6597326822450004E-2</v>
      </c>
      <c r="P438" s="636"/>
      <c r="Q438" s="636"/>
      <c r="AC438" s="371"/>
      <c r="AD438" s="371"/>
      <c r="AE438" s="371"/>
      <c r="AF438" s="371"/>
      <c r="AG438" s="371"/>
      <c r="AH438" s="371"/>
      <c r="AI438" s="371"/>
      <c r="AJ438" s="371"/>
      <c r="AK438" s="371"/>
      <c r="AL438" s="371"/>
      <c r="AM438" s="371"/>
      <c r="AN438" s="371"/>
      <c r="AO438" s="371"/>
      <c r="AP438" s="371"/>
      <c r="AQ438" s="371"/>
      <c r="AR438" s="371"/>
      <c r="AS438" s="371"/>
      <c r="AT438" s="371"/>
      <c r="AU438" s="371"/>
      <c r="AV438" s="371"/>
      <c r="AW438" s="371"/>
      <c r="AX438" s="371"/>
      <c r="AY438" s="371"/>
      <c r="AZ438" s="371"/>
      <c r="BA438" s="373"/>
      <c r="BB438" s="449"/>
      <c r="BC438" s="373"/>
      <c r="BD438" s="373"/>
      <c r="BE438" s="373"/>
      <c r="BF438" s="373"/>
      <c r="BG438" s="373"/>
      <c r="BH438" s="373"/>
      <c r="BI438" s="373"/>
      <c r="BJ438" s="373"/>
      <c r="BK438" s="373"/>
      <c r="BL438" s="373"/>
      <c r="BM438" s="373"/>
      <c r="BN438" s="373"/>
      <c r="BO438" s="373"/>
      <c r="BP438" s="373"/>
      <c r="BQ438" s="373"/>
      <c r="BR438" s="373"/>
      <c r="BS438" s="373"/>
      <c r="BT438" s="373"/>
      <c r="BU438" s="373"/>
      <c r="BV438" s="373"/>
      <c r="BW438" s="373"/>
      <c r="BX438" s="373"/>
      <c r="BY438" s="373"/>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8" customFormat="true" ht="25.15" customHeight="true" x14ac:dyDescent="0.2">
      <c r="B439" s="992"/>
      <c r="C439" s="1076" t="s">
        <v>479</v>
      </c>
      <c r="D439" s="1075"/>
      <c r="E439" s="795">
        <v>2.3743707229759846E-2</v>
      </c>
      <c r="F439" s="636"/>
      <c r="G439" s="636"/>
      <c r="H439" s="1076" t="s">
        <v>463</v>
      </c>
      <c r="I439" s="1075"/>
      <c r="J439" s="796">
        <v>6.0802860228713722E-2</v>
      </c>
      <c r="K439" s="636"/>
      <c r="L439" s="636"/>
      <c r="M439" s="1076" t="s">
        <v>391</v>
      </c>
      <c r="N439" s="1075"/>
      <c r="O439" s="797">
        <v>-7.171485459059572E-2</v>
      </c>
      <c r="P439" s="636"/>
      <c r="Q439" s="636"/>
      <c r="AC439" s="371"/>
      <c r="AD439" s="371"/>
      <c r="AE439" s="371"/>
      <c r="AF439" s="371"/>
      <c r="AG439" s="371"/>
      <c r="AH439" s="371"/>
      <c r="AI439" s="371"/>
      <c r="AJ439" s="371"/>
      <c r="AK439" s="371"/>
      <c r="AL439" s="371"/>
      <c r="AM439" s="371"/>
      <c r="AN439" s="371"/>
      <c r="AO439" s="371"/>
      <c r="AP439" s="371"/>
      <c r="AQ439" s="371"/>
      <c r="AR439" s="371"/>
      <c r="AS439" s="371"/>
      <c r="AT439" s="371"/>
      <c r="AU439" s="371"/>
      <c r="AV439" s="371"/>
      <c r="AW439" s="371"/>
      <c r="AX439" s="371"/>
      <c r="AY439" s="371"/>
      <c r="AZ439" s="371"/>
      <c r="BA439" s="373"/>
      <c r="BB439" s="449"/>
      <c r="BC439" s="373"/>
      <c r="BD439" s="373"/>
      <c r="BE439" s="373"/>
      <c r="BF439" s="373"/>
      <c r="BG439" s="373"/>
      <c r="BH439" s="373"/>
      <c r="BI439" s="373"/>
      <c r="BJ439" s="373"/>
      <c r="BK439" s="373"/>
      <c r="BL439" s="373"/>
      <c r="BM439" s="373"/>
      <c r="BN439" s="373"/>
      <c r="BO439" s="373"/>
      <c r="BP439" s="373"/>
      <c r="BQ439" s="373"/>
      <c r="BR439" s="373"/>
      <c r="BS439" s="373"/>
      <c r="BT439" s="373"/>
      <c r="BU439" s="373"/>
      <c r="BV439" s="373"/>
      <c r="BW439" s="373"/>
      <c r="BX439" s="373"/>
      <c r="BY439" s="373"/>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8" customFormat="true" ht="25.15" customHeight="true" x14ac:dyDescent="0.2">
      <c r="B440" s="992"/>
      <c r="C440" s="1076" t="s">
        <v>436</v>
      </c>
      <c r="D440" s="1075"/>
      <c r="E440" s="795">
        <v>1.4435413511754392E-2</v>
      </c>
      <c r="F440" s="636"/>
      <c r="G440" s="636"/>
      <c r="H440" s="1076" t="s">
        <v>421</v>
      </c>
      <c r="I440" s="1075"/>
      <c r="J440" s="796">
        <v>-5.647670989218305E-2</v>
      </c>
      <c r="K440" s="636"/>
      <c r="L440" s="636"/>
      <c r="M440" s="1076" t="s">
        <v>471</v>
      </c>
      <c r="N440" s="1075"/>
      <c r="O440" s="797">
        <v>6.7524899598774071E-2</v>
      </c>
      <c r="P440" s="636"/>
      <c r="Q440" s="636"/>
      <c r="AC440" s="371"/>
      <c r="AD440" s="371"/>
      <c r="AE440" s="371"/>
      <c r="AF440" s="371"/>
      <c r="AG440" s="371"/>
      <c r="AH440" s="371"/>
      <c r="AI440" s="371"/>
      <c r="AJ440" s="371"/>
      <c r="AK440" s="371"/>
      <c r="AL440" s="371"/>
      <c r="AM440" s="371"/>
      <c r="AN440" s="371"/>
      <c r="AO440" s="371"/>
      <c r="AP440" s="371"/>
      <c r="AQ440" s="371"/>
      <c r="AR440" s="371"/>
      <c r="AS440" s="371"/>
      <c r="AT440" s="371"/>
      <c r="AU440" s="371"/>
      <c r="AV440" s="371"/>
      <c r="AW440" s="371"/>
      <c r="AX440" s="371"/>
      <c r="AY440" s="371"/>
      <c r="AZ440" s="371"/>
      <c r="BA440" s="373"/>
      <c r="BB440" s="449"/>
      <c r="BC440" s="373"/>
      <c r="BD440" s="373"/>
      <c r="BE440" s="373"/>
      <c r="BF440" s="373"/>
      <c r="BG440" s="373"/>
      <c r="BH440" s="373"/>
      <c r="BI440" s="373"/>
      <c r="BJ440" s="373"/>
      <c r="BK440" s="373"/>
      <c r="BL440" s="373"/>
      <c r="BM440" s="373"/>
      <c r="BN440" s="373"/>
      <c r="BO440" s="373"/>
      <c r="BP440" s="373"/>
      <c r="BQ440" s="373"/>
      <c r="BR440" s="373"/>
      <c r="BS440" s="373"/>
      <c r="BT440" s="373"/>
      <c r="BU440" s="373"/>
      <c r="BV440" s="373"/>
      <c r="BW440" s="373"/>
      <c r="BX440" s="373"/>
      <c r="BY440" s="373"/>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8" customFormat="true" ht="25.15" customHeight="true" x14ac:dyDescent="0.2">
      <c r="B441" s="992"/>
      <c r="C441" s="1076" t="s">
        <v>480</v>
      </c>
      <c r="D441" s="1075"/>
      <c r="E441" s="795">
        <v>-9.4795150625663557E-3</v>
      </c>
      <c r="F441" s="636"/>
      <c r="G441" s="636"/>
      <c r="H441" s="1076" t="s">
        <v>466</v>
      </c>
      <c r="I441" s="1075"/>
      <c r="J441" s="796">
        <v>5.4197471005832831E-2</v>
      </c>
      <c r="K441" s="636"/>
      <c r="L441" s="636"/>
      <c r="M441" s="1076" t="s">
        <v>473</v>
      </c>
      <c r="N441" s="1075"/>
      <c r="O441" s="797">
        <v>6.085558432430787E-2</v>
      </c>
      <c r="P441" s="636"/>
      <c r="Q441" s="636"/>
      <c r="AC441" s="371"/>
      <c r="AD441" s="371"/>
      <c r="AE441" s="371"/>
      <c r="AF441" s="371"/>
      <c r="AG441" s="371"/>
      <c r="AH441" s="371"/>
      <c r="AI441" s="371"/>
      <c r="AJ441" s="371"/>
      <c r="AK441" s="371"/>
      <c r="AL441" s="371"/>
      <c r="AM441" s="371"/>
      <c r="AN441" s="371"/>
      <c r="AO441" s="371"/>
      <c r="AP441" s="371"/>
      <c r="AQ441" s="371"/>
      <c r="AR441" s="371"/>
      <c r="AS441" s="371"/>
      <c r="AT441" s="371"/>
      <c r="AU441" s="371"/>
      <c r="AV441" s="371"/>
      <c r="AW441" s="371"/>
      <c r="AX441" s="371"/>
      <c r="AY441" s="371"/>
      <c r="AZ441" s="371"/>
      <c r="BA441" s="373"/>
      <c r="BB441" s="449"/>
      <c r="BC441" s="373"/>
      <c r="BD441" s="373"/>
      <c r="BE441" s="373"/>
      <c r="BF441" s="373"/>
      <c r="BG441" s="373"/>
      <c r="BH441" s="373"/>
      <c r="BI441" s="373"/>
      <c r="BJ441" s="373"/>
      <c r="BK441" s="373"/>
      <c r="BL441" s="373"/>
      <c r="BM441" s="373"/>
      <c r="BN441" s="373"/>
      <c r="BO441" s="373"/>
      <c r="BP441" s="373"/>
      <c r="BQ441" s="373"/>
      <c r="BR441" s="373"/>
      <c r="BS441" s="373"/>
      <c r="BT441" s="373"/>
      <c r="BU441" s="373"/>
      <c r="BV441" s="373"/>
      <c r="BW441" s="373"/>
      <c r="BX441" s="373"/>
      <c r="BY441" s="373"/>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8" customFormat="true" ht="25.15" customHeight="true" x14ac:dyDescent="0.2">
      <c r="B442" s="992"/>
      <c r="C442" s="1076" t="s">
        <v>419</v>
      </c>
      <c r="D442" s="1075"/>
      <c r="E442" s="795">
        <v>-8.0239726493147867E-3</v>
      </c>
      <c r="F442" s="636"/>
      <c r="G442" s="636"/>
      <c r="H442" s="1076" t="s">
        <v>391</v>
      </c>
      <c r="I442" s="1075"/>
      <c r="J442" s="796">
        <v>-4.9400247012703478E-2</v>
      </c>
      <c r="K442" s="636"/>
      <c r="L442" s="636"/>
      <c r="M442" s="1076" t="s">
        <v>224</v>
      </c>
      <c r="N442" s="1075"/>
      <c r="O442" s="797">
        <v>-4.9766164205249111E-2</v>
      </c>
      <c r="P442" s="636"/>
      <c r="Q442" s="636"/>
      <c r="AC442" s="371"/>
      <c r="AD442" s="371"/>
      <c r="AE442" s="371"/>
      <c r="AF442" s="371"/>
      <c r="AG442" s="371"/>
      <c r="AH442" s="371"/>
      <c r="AI442" s="371"/>
      <c r="AJ442" s="371"/>
      <c r="AK442" s="371"/>
      <c r="AL442" s="371"/>
      <c r="AM442" s="371"/>
      <c r="AN442" s="371"/>
      <c r="AO442" s="371"/>
      <c r="AP442" s="371"/>
      <c r="AQ442" s="371"/>
      <c r="AR442" s="371"/>
      <c r="AS442" s="371"/>
      <c r="AT442" s="371"/>
      <c r="AU442" s="371"/>
      <c r="AV442" s="371"/>
      <c r="AW442" s="371"/>
      <c r="AX442" s="371"/>
      <c r="AY442" s="371"/>
      <c r="AZ442" s="371"/>
      <c r="BA442" s="373"/>
      <c r="BB442" s="449"/>
      <c r="BC442" s="373"/>
      <c r="BD442" s="373"/>
      <c r="BE442" s="373"/>
      <c r="BF442" s="373"/>
      <c r="BG442" s="373"/>
      <c r="BH442" s="373"/>
      <c r="BI442" s="373"/>
      <c r="BJ442" s="373"/>
      <c r="BK442" s="373"/>
      <c r="BL442" s="373"/>
      <c r="BM442" s="373"/>
      <c r="BN442" s="373"/>
      <c r="BO442" s="373"/>
      <c r="BP442" s="373"/>
      <c r="BQ442" s="373"/>
      <c r="BR442" s="373"/>
      <c r="BS442" s="373"/>
      <c r="BT442" s="373"/>
      <c r="BU442" s="373"/>
      <c r="BV442" s="373"/>
      <c r="BW442" s="373"/>
      <c r="BX442" s="373"/>
      <c r="BY442" s="373"/>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8" customFormat="true" ht="25.15" customHeight="true" x14ac:dyDescent="0.2">
      <c r="B443" s="992"/>
      <c r="C443" s="1076" t="s">
        <v>418</v>
      </c>
      <c r="D443" s="1075"/>
      <c r="E443" s="795">
        <v>-7.8356327239349818E-3</v>
      </c>
      <c r="F443" s="636"/>
      <c r="G443" s="636"/>
      <c r="H443" s="1076" t="s">
        <v>472</v>
      </c>
      <c r="I443" s="1075"/>
      <c r="J443" s="796">
        <v>4.2740574158805361E-2</v>
      </c>
      <c r="K443" s="636"/>
      <c r="L443" s="636"/>
      <c r="M443" s="1076" t="s">
        <v>412</v>
      </c>
      <c r="N443" s="1075"/>
      <c r="O443" s="797">
        <v>3.592459088531065E-2</v>
      </c>
      <c r="P443" s="636"/>
      <c r="Q443" s="636"/>
      <c r="AC443" s="371"/>
      <c r="AD443" s="371"/>
      <c r="AE443" s="371"/>
      <c r="AF443" s="371"/>
      <c r="AG443" s="371"/>
      <c r="AH443" s="371"/>
      <c r="AI443" s="371"/>
      <c r="AJ443" s="371"/>
      <c r="AK443" s="371"/>
      <c r="AL443" s="371"/>
      <c r="AM443" s="371"/>
      <c r="AN443" s="371"/>
      <c r="AO443" s="371"/>
      <c r="AP443" s="371"/>
      <c r="AQ443" s="371"/>
      <c r="AR443" s="371"/>
      <c r="AS443" s="371"/>
      <c r="AT443" s="371"/>
      <c r="AU443" s="371"/>
      <c r="AV443" s="371"/>
      <c r="AW443" s="371"/>
      <c r="AX443" s="371"/>
      <c r="AY443" s="371"/>
      <c r="AZ443" s="371"/>
      <c r="BA443" s="373"/>
      <c r="BB443" s="449"/>
      <c r="BC443" s="373"/>
      <c r="BD443" s="373"/>
      <c r="BE443" s="373"/>
      <c r="BF443" s="373"/>
      <c r="BG443" s="373"/>
      <c r="BH443" s="373"/>
      <c r="BI443" s="373"/>
      <c r="BJ443" s="373"/>
      <c r="BK443" s="373"/>
      <c r="BL443" s="373"/>
      <c r="BM443" s="373"/>
      <c r="BN443" s="373"/>
      <c r="BO443" s="373"/>
      <c r="BP443" s="373"/>
      <c r="BQ443" s="373"/>
      <c r="BR443" s="373"/>
      <c r="BS443" s="373"/>
      <c r="BT443" s="373"/>
      <c r="BU443" s="373"/>
      <c r="BV443" s="373"/>
      <c r="BW443" s="373"/>
      <c r="BX443" s="373"/>
      <c r="BY443" s="373"/>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8" customFormat="true" ht="25.15" customHeight="true" x14ac:dyDescent="0.2">
      <c r="B444" s="992"/>
      <c r="C444" s="1076" t="s">
        <v>481</v>
      </c>
      <c r="D444" s="1075"/>
      <c r="E444" s="795">
        <v>-6.2644432485431537E-3</v>
      </c>
      <c r="F444" s="636"/>
      <c r="G444" s="636"/>
      <c r="H444" s="1076" t="s">
        <v>474</v>
      </c>
      <c r="I444" s="1075"/>
      <c r="J444" s="796">
        <v>3.4136933247386016E-2</v>
      </c>
      <c r="K444" s="636"/>
      <c r="L444" s="636"/>
      <c r="M444" s="1076" t="s">
        <v>462</v>
      </c>
      <c r="N444" s="1075"/>
      <c r="O444" s="797">
        <v>3.3749970090213958E-2</v>
      </c>
      <c r="P444" s="636"/>
      <c r="Q444" s="636"/>
      <c r="AC444" s="371"/>
      <c r="AD444" s="371"/>
      <c r="AE444" s="371"/>
      <c r="AF444" s="371"/>
      <c r="AG444" s="371"/>
      <c r="AH444" s="371"/>
      <c r="AI444" s="371"/>
      <c r="AJ444" s="371"/>
      <c r="AK444" s="371"/>
      <c r="AL444" s="371"/>
      <c r="AM444" s="371"/>
      <c r="AN444" s="371"/>
      <c r="AO444" s="371"/>
      <c r="AP444" s="371"/>
      <c r="AQ444" s="371"/>
      <c r="AR444" s="371"/>
      <c r="AS444" s="371"/>
      <c r="AT444" s="371"/>
      <c r="AU444" s="371"/>
      <c r="AV444" s="371"/>
      <c r="AW444" s="371"/>
      <c r="AX444" s="371"/>
      <c r="AY444" s="371"/>
      <c r="AZ444" s="371"/>
      <c r="BA444" s="373"/>
      <c r="BB444" s="449"/>
      <c r="BC444" s="373"/>
      <c r="BD444" s="373"/>
      <c r="BE444" s="373"/>
      <c r="BF444" s="373"/>
      <c r="BG444" s="373"/>
      <c r="BH444" s="373"/>
      <c r="BI444" s="373"/>
      <c r="BJ444" s="373"/>
      <c r="BK444" s="373"/>
      <c r="BL444" s="373"/>
      <c r="BM444" s="373"/>
      <c r="BN444" s="373"/>
      <c r="BO444" s="373"/>
      <c r="BP444" s="373"/>
      <c r="BQ444" s="373"/>
      <c r="BR444" s="373"/>
      <c r="BS444" s="373"/>
      <c r="BT444" s="373"/>
      <c r="BU444" s="373"/>
      <c r="BV444" s="373"/>
      <c r="BW444" s="373"/>
      <c r="BX444" s="373"/>
      <c r="BY444" s="373"/>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8" customFormat="true" ht="25.15" customHeight="true" x14ac:dyDescent="0.2">
      <c r="B445" s="992"/>
      <c r="C445" s="1076" t="s">
        <v>482</v>
      </c>
      <c r="D445" s="1075"/>
      <c r="E445" s="795">
        <v>-3.8271958951207985E-3</v>
      </c>
      <c r="F445" s="636"/>
      <c r="G445" s="636"/>
      <c r="H445" s="1076" t="s">
        <v>420</v>
      </c>
      <c r="I445" s="1075"/>
      <c r="J445" s="796">
        <v>-3.2823290959472326E-2</v>
      </c>
      <c r="K445" s="636"/>
      <c r="L445" s="636"/>
      <c r="M445" s="1076" t="s">
        <v>464</v>
      </c>
      <c r="N445" s="1075"/>
      <c r="O445" s="797">
        <v>2.7549630453663491E-2</v>
      </c>
      <c r="P445" s="636"/>
      <c r="Q445" s="636"/>
      <c r="AC445" s="371"/>
      <c r="AD445" s="371"/>
      <c r="AE445" s="371"/>
      <c r="AF445" s="371"/>
      <c r="AG445" s="371"/>
      <c r="AH445" s="371"/>
      <c r="AI445" s="371"/>
      <c r="AJ445" s="371"/>
      <c r="AK445" s="371"/>
      <c r="AL445" s="371"/>
      <c r="AM445" s="371"/>
      <c r="AN445" s="371"/>
      <c r="AO445" s="371"/>
      <c r="AP445" s="371"/>
      <c r="AQ445" s="371"/>
      <c r="AR445" s="371"/>
      <c r="AS445" s="371"/>
      <c r="AT445" s="371"/>
      <c r="AU445" s="371"/>
      <c r="AV445" s="371"/>
      <c r="AW445" s="371"/>
      <c r="AX445" s="371"/>
      <c r="AY445" s="371"/>
      <c r="AZ445" s="371"/>
      <c r="BA445" s="373"/>
      <c r="BB445" s="449"/>
      <c r="BC445" s="373"/>
      <c r="BD445" s="373"/>
      <c r="BE445" s="373"/>
      <c r="BF445" s="373"/>
      <c r="BG445" s="373"/>
      <c r="BH445" s="373"/>
      <c r="BI445" s="373"/>
      <c r="BJ445" s="373"/>
      <c r="BK445" s="373"/>
      <c r="BL445" s="373"/>
      <c r="BM445" s="373"/>
      <c r="BN445" s="373"/>
      <c r="BO445" s="373"/>
      <c r="BP445" s="373"/>
      <c r="BQ445" s="373"/>
      <c r="BR445" s="373"/>
      <c r="BS445" s="373"/>
      <c r="BT445" s="373"/>
      <c r="BU445" s="373"/>
      <c r="BV445" s="373"/>
      <c r="BW445" s="373"/>
      <c r="BX445" s="373"/>
      <c r="BY445" s="373"/>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8" customFormat="true" ht="25.15" customHeight="true" x14ac:dyDescent="0.2">
      <c r="C446" s="1076" t="s">
        <v>421</v>
      </c>
      <c r="D446" s="1075"/>
      <c r="E446" s="795">
        <v>-1.7706498774081446E-3</v>
      </c>
      <c r="F446" s="636"/>
      <c r="G446" s="636"/>
      <c r="H446" s="1076" t="s">
        <v>479</v>
      </c>
      <c r="I446" s="1075"/>
      <c r="J446" s="796">
        <v>3.1720941695729123E-2</v>
      </c>
      <c r="K446" s="636"/>
      <c r="L446" s="636"/>
      <c r="M446" s="1076" t="s">
        <v>479</v>
      </c>
      <c r="N446" s="1075"/>
      <c r="O446" s="797">
        <v>2.5336658689116484E-2</v>
      </c>
      <c r="P446" s="636"/>
      <c r="Q446" s="636"/>
      <c r="AC446" s="371"/>
      <c r="AD446" s="371"/>
      <c r="AE446" s="371"/>
      <c r="AF446" s="371"/>
      <c r="AG446" s="371"/>
      <c r="AH446" s="371"/>
      <c r="AI446" s="371"/>
      <c r="AJ446" s="371"/>
      <c r="AK446" s="371"/>
      <c r="AL446" s="371"/>
      <c r="AM446" s="371"/>
      <c r="AN446" s="371"/>
      <c r="AO446" s="371"/>
      <c r="AP446" s="371"/>
      <c r="AQ446" s="371"/>
      <c r="AR446" s="371"/>
      <c r="AS446" s="371"/>
      <c r="AT446" s="371"/>
      <c r="AU446" s="371"/>
      <c r="AV446" s="371"/>
      <c r="AW446" s="371"/>
      <c r="AX446" s="371"/>
      <c r="AY446" s="371"/>
      <c r="AZ446" s="371"/>
      <c r="BA446" s="373"/>
      <c r="BB446" s="449"/>
      <c r="BC446" s="373"/>
      <c r="BD446" s="373"/>
      <c r="BE446" s="373"/>
      <c r="BF446" s="373"/>
      <c r="BG446" s="373"/>
      <c r="BH446" s="373"/>
      <c r="BI446" s="373"/>
      <c r="BJ446" s="373"/>
      <c r="BK446" s="373"/>
      <c r="BL446" s="373"/>
      <c r="BM446" s="373"/>
      <c r="BN446" s="373"/>
      <c r="BO446" s="373"/>
      <c r="BP446" s="373"/>
      <c r="BQ446" s="373"/>
      <c r="BR446" s="373"/>
      <c r="BS446" s="373"/>
      <c r="BT446" s="373"/>
      <c r="BU446" s="373"/>
      <c r="BV446" s="373"/>
      <c r="BW446" s="373"/>
      <c r="BX446" s="373"/>
      <c r="BY446" s="373"/>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8" customFormat="true" ht="25.15" customHeight="true" x14ac:dyDescent="0.2">
      <c r="C447" s="1076" t="s">
        <v>423</v>
      </c>
      <c r="D447" s="1075"/>
      <c r="E447" s="798">
        <v>-1.7584818871942782E-4</v>
      </c>
      <c r="F447" s="636"/>
      <c r="G447" s="636"/>
      <c r="H447" s="1076" t="s">
        <v>481</v>
      </c>
      <c r="I447" s="1075"/>
      <c r="J447" s="796">
        <v>-1.982312226695486E-2</v>
      </c>
      <c r="K447" s="636"/>
      <c r="L447" s="636"/>
      <c r="M447" s="1076" t="s">
        <v>418</v>
      </c>
      <c r="N447" s="1075"/>
      <c r="O447" s="797">
        <v>1.8697673273528344E-2</v>
      </c>
      <c r="P447" s="636"/>
      <c r="Q447" s="636"/>
      <c r="AC447" s="371"/>
      <c r="AD447" s="371"/>
      <c r="AE447" s="371"/>
      <c r="AF447" s="371"/>
      <c r="AG447" s="371"/>
      <c r="AH447" s="371"/>
      <c r="AI447" s="371"/>
      <c r="AJ447" s="371"/>
      <c r="AK447" s="371"/>
      <c r="AL447" s="371"/>
      <c r="AM447" s="371"/>
      <c r="AN447" s="371"/>
      <c r="AO447" s="371"/>
      <c r="AP447" s="371"/>
      <c r="AQ447" s="371"/>
      <c r="AR447" s="371"/>
      <c r="AS447" s="371"/>
      <c r="AT447" s="371"/>
      <c r="AU447" s="371"/>
      <c r="AV447" s="371"/>
      <c r="AW447" s="371"/>
      <c r="AX447" s="371"/>
      <c r="AY447" s="371"/>
      <c r="AZ447" s="371"/>
      <c r="BA447" s="373"/>
      <c r="BB447" s="449"/>
      <c r="BC447" s="373"/>
      <c r="BD447" s="373"/>
      <c r="BE447" s="373"/>
      <c r="BF447" s="373"/>
      <c r="BG447" s="373"/>
      <c r="BH447" s="373"/>
      <c r="BI447" s="373"/>
      <c r="BJ447" s="373"/>
      <c r="BK447" s="373"/>
      <c r="BL447" s="373"/>
      <c r="BM447" s="373"/>
      <c r="BN447" s="373"/>
      <c r="BO447" s="373"/>
      <c r="BP447" s="373"/>
      <c r="BQ447" s="373"/>
      <c r="BR447" s="373"/>
      <c r="BS447" s="373"/>
      <c r="BT447" s="373"/>
      <c r="BU447" s="373"/>
      <c r="BV447" s="373"/>
      <c r="BW447" s="373"/>
      <c r="BX447" s="373"/>
      <c r="BY447" s="373"/>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8" customFormat="true" ht="25.15" customHeight="true" x14ac:dyDescent="0.2">
      <c r="C448" s="1074"/>
      <c r="D448" s="1075"/>
      <c r="E448" s="652"/>
      <c r="F448" s="636"/>
      <c r="G448" s="636"/>
      <c r="H448" s="1076" t="s">
        <v>482</v>
      </c>
      <c r="I448" s="1075"/>
      <c r="J448" s="796">
        <v>-1.7543644279980165E-2</v>
      </c>
      <c r="K448" s="636"/>
      <c r="L448" s="636"/>
      <c r="M448" s="1076" t="s">
        <v>420</v>
      </c>
      <c r="N448" s="1075"/>
      <c r="O448" s="797">
        <v>-1.614640248699906E-2</v>
      </c>
      <c r="P448" s="636"/>
      <c r="Q448" s="636"/>
      <c r="AC448" s="371"/>
      <c r="AD448" s="371"/>
      <c r="AE448" s="371"/>
      <c r="AF448" s="371"/>
      <c r="AG448" s="371"/>
      <c r="AH448" s="371"/>
      <c r="AI448" s="371"/>
      <c r="AJ448" s="371"/>
      <c r="AK448" s="371"/>
      <c r="AL448" s="371"/>
      <c r="AM448" s="371"/>
      <c r="AN448" s="371"/>
      <c r="AO448" s="371"/>
      <c r="AP448" s="371"/>
      <c r="AQ448" s="371"/>
      <c r="AR448" s="371"/>
      <c r="AS448" s="371"/>
      <c r="AT448" s="371"/>
      <c r="AU448" s="371"/>
      <c r="AV448" s="371"/>
      <c r="AW448" s="371"/>
      <c r="AX448" s="371"/>
      <c r="AY448" s="371"/>
      <c r="AZ448" s="371"/>
      <c r="BA448" s="373"/>
      <c r="BB448" s="449"/>
      <c r="BC448" s="373"/>
      <c r="BD448" s="373"/>
      <c r="BE448" s="373"/>
      <c r="BF448" s="373"/>
      <c r="BG448" s="373"/>
      <c r="BH448" s="373"/>
      <c r="BI448" s="373"/>
      <c r="BJ448" s="373"/>
      <c r="BK448" s="373"/>
      <c r="BL448" s="373"/>
      <c r="BM448" s="373"/>
      <c r="BN448" s="373"/>
      <c r="BO448" s="373"/>
      <c r="BP448" s="373"/>
      <c r="BQ448" s="373"/>
      <c r="BR448" s="373"/>
      <c r="BS448" s="373"/>
      <c r="BT448" s="373"/>
      <c r="BU448" s="373"/>
      <c r="BV448" s="373"/>
      <c r="BW448" s="373"/>
      <c r="BX448" s="373"/>
      <c r="BY448" s="373"/>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8" customFormat="true" ht="25.15" customHeight="true" x14ac:dyDescent="0.2">
      <c r="C449" s="1074"/>
      <c r="D449" s="1075"/>
      <c r="E449" s="652"/>
      <c r="F449" s="636"/>
      <c r="G449" s="636"/>
      <c r="H449" s="1076" t="s">
        <v>475</v>
      </c>
      <c r="I449" s="1075"/>
      <c r="J449" s="796">
        <v>1.6660714218112539E-2</v>
      </c>
      <c r="K449" s="636"/>
      <c r="L449" s="636"/>
      <c r="M449" s="1076" t="s">
        <v>415</v>
      </c>
      <c r="N449" s="1075"/>
      <c r="O449" s="797">
        <v>1.5472414253110439E-2</v>
      </c>
      <c r="P449" s="636"/>
      <c r="Q449" s="636"/>
      <c r="AC449" s="371"/>
      <c r="AD449" s="371"/>
      <c r="AE449" s="371"/>
      <c r="AF449" s="371"/>
      <c r="AG449" s="371"/>
      <c r="AH449" s="371"/>
      <c r="AI449" s="371"/>
      <c r="AJ449" s="371"/>
      <c r="AK449" s="371"/>
      <c r="AL449" s="371"/>
      <c r="AM449" s="371"/>
      <c r="AN449" s="371"/>
      <c r="AO449" s="371"/>
      <c r="AP449" s="371"/>
      <c r="AQ449" s="371"/>
      <c r="AR449" s="371"/>
      <c r="AS449" s="371"/>
      <c r="AT449" s="371"/>
      <c r="AU449" s="371"/>
      <c r="AV449" s="371"/>
      <c r="AW449" s="371"/>
      <c r="AX449" s="371"/>
      <c r="AY449" s="371"/>
      <c r="AZ449" s="371"/>
      <c r="BA449" s="373"/>
      <c r="BB449" s="449"/>
      <c r="BC449" s="373"/>
      <c r="BD449" s="373"/>
      <c r="BE449" s="373"/>
      <c r="BF449" s="373"/>
      <c r="BG449" s="373"/>
      <c r="BH449" s="373"/>
      <c r="BI449" s="373"/>
      <c r="BJ449" s="373"/>
      <c r="BK449" s="373"/>
      <c r="BL449" s="373"/>
      <c r="BM449" s="373"/>
      <c r="BN449" s="373"/>
      <c r="BO449" s="373"/>
      <c r="BP449" s="373"/>
      <c r="BQ449" s="373"/>
      <c r="BR449" s="373"/>
      <c r="BS449" s="373"/>
      <c r="BT449" s="373"/>
      <c r="BU449" s="373"/>
      <c r="BV449" s="373"/>
      <c r="BW449" s="373"/>
      <c r="BX449" s="373"/>
      <c r="BY449" s="373"/>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8" customFormat="true" ht="25.15" customHeight="true" x14ac:dyDescent="0.2">
      <c r="C450" s="1074"/>
      <c r="D450" s="1075"/>
      <c r="E450" s="636"/>
      <c r="F450" s="636"/>
      <c r="G450" s="636"/>
      <c r="H450" s="1076" t="s">
        <v>478</v>
      </c>
      <c r="I450" s="1075"/>
      <c r="J450" s="796">
        <v>-1.507915825650114E-2</v>
      </c>
      <c r="K450" s="636"/>
      <c r="L450" s="636"/>
      <c r="M450" s="1076" t="s">
        <v>436</v>
      </c>
      <c r="N450" s="1075"/>
      <c r="O450" s="797">
        <v>1.1522463441995548E-2</v>
      </c>
      <c r="P450" s="636"/>
      <c r="Q450" s="636"/>
      <c r="AC450" s="371"/>
      <c r="AD450" s="371"/>
      <c r="AE450" s="371"/>
      <c r="AF450" s="371"/>
      <c r="AG450" s="371"/>
      <c r="AH450" s="371"/>
      <c r="AI450" s="371"/>
      <c r="AJ450" s="371"/>
      <c r="AK450" s="371"/>
      <c r="AL450" s="371"/>
      <c r="AM450" s="371"/>
      <c r="AN450" s="371"/>
      <c r="AO450" s="371"/>
      <c r="AP450" s="371"/>
      <c r="AQ450" s="371"/>
      <c r="AR450" s="371"/>
      <c r="AS450" s="371"/>
      <c r="AT450" s="371"/>
      <c r="AU450" s="371"/>
      <c r="AV450" s="371"/>
      <c r="AW450" s="371"/>
      <c r="AX450" s="371"/>
      <c r="AY450" s="371"/>
      <c r="AZ450" s="371"/>
      <c r="BA450" s="373"/>
      <c r="BB450" s="449"/>
      <c r="BC450" s="373"/>
      <c r="BD450" s="373"/>
      <c r="BE450" s="373"/>
      <c r="BF450" s="373"/>
      <c r="BG450" s="373"/>
      <c r="BH450" s="373"/>
      <c r="BI450" s="373"/>
      <c r="BJ450" s="373"/>
      <c r="BK450" s="373"/>
      <c r="BL450" s="373"/>
      <c r="BM450" s="373"/>
      <c r="BN450" s="373"/>
      <c r="BO450" s="373"/>
      <c r="BP450" s="373"/>
      <c r="BQ450" s="373"/>
      <c r="BR450" s="373"/>
      <c r="BS450" s="373"/>
      <c r="BT450" s="373"/>
      <c r="BU450" s="373"/>
      <c r="BV450" s="373"/>
      <c r="BW450" s="373"/>
      <c r="BX450" s="373"/>
      <c r="BY450" s="373"/>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8" customFormat="true" ht="25.15" customHeight="true" x14ac:dyDescent="0.2">
      <c r="C451" s="1077" t="s">
        <v>230</v>
      </c>
      <c r="D451" s="1075"/>
      <c r="E451" s="1075"/>
      <c r="F451" s="636"/>
      <c r="G451" s="636"/>
      <c r="H451" s="1076" t="s">
        <v>419</v>
      </c>
      <c r="I451" s="1075"/>
      <c r="J451" s="796">
        <v>1.1046777554872942E-2</v>
      </c>
      <c r="K451" s="636"/>
      <c r="L451" s="636"/>
      <c r="M451" s="1076" t="s">
        <v>419</v>
      </c>
      <c r="N451" s="1075"/>
      <c r="O451" s="797">
        <v>-9.1768052093154813E-3</v>
      </c>
      <c r="P451" s="636"/>
      <c r="Q451" s="636"/>
      <c r="AC451" s="371"/>
      <c r="AD451" s="371"/>
      <c r="AE451" s="371"/>
      <c r="AF451" s="371"/>
      <c r="AG451" s="371"/>
      <c r="AH451" s="371"/>
      <c r="AI451" s="371"/>
      <c r="AJ451" s="371"/>
      <c r="AK451" s="371"/>
      <c r="AL451" s="371"/>
      <c r="AM451" s="371"/>
      <c r="AN451" s="371"/>
      <c r="AO451" s="371"/>
      <c r="AP451" s="371"/>
      <c r="AQ451" s="371"/>
      <c r="AR451" s="371"/>
      <c r="AS451" s="371"/>
      <c r="AT451" s="371"/>
      <c r="AU451" s="371"/>
      <c r="AV451" s="371"/>
      <c r="AW451" s="371"/>
      <c r="AX451" s="371"/>
      <c r="AY451" s="371"/>
      <c r="AZ451" s="371"/>
      <c r="BA451" s="373"/>
      <c r="BB451" s="449"/>
      <c r="BC451" s="373"/>
      <c r="BD451" s="373"/>
      <c r="BE451" s="373"/>
      <c r="BF451" s="373"/>
      <c r="BG451" s="373"/>
      <c r="BH451" s="373"/>
      <c r="BI451" s="373"/>
      <c r="BJ451" s="373"/>
      <c r="BK451" s="373"/>
      <c r="BL451" s="373"/>
      <c r="BM451" s="373"/>
      <c r="BN451" s="373"/>
      <c r="BO451" s="373"/>
      <c r="BP451" s="373"/>
      <c r="BQ451" s="373"/>
      <c r="BR451" s="373"/>
      <c r="BS451" s="373"/>
      <c r="BT451" s="373"/>
      <c r="BU451" s="373"/>
      <c r="BV451" s="373"/>
      <c r="BW451" s="373"/>
      <c r="BX451" s="373"/>
      <c r="BY451" s="373"/>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8" customFormat="true" ht="25.15" customHeight="true" x14ac:dyDescent="0.2">
      <c r="C452" s="1074"/>
      <c r="D452" s="1075"/>
      <c r="E452" s="777" t="s">
        <v>231</v>
      </c>
      <c r="F452" s="636"/>
      <c r="G452" s="636"/>
      <c r="H452" s="1076" t="s">
        <v>476</v>
      </c>
      <c r="I452" s="1075"/>
      <c r="J452" s="796">
        <v>-1.0143177061329847E-2</v>
      </c>
      <c r="K452" s="636"/>
      <c r="L452" s="636"/>
      <c r="M452" s="1076" t="s">
        <v>423</v>
      </c>
      <c r="N452" s="1075"/>
      <c r="O452" s="797">
        <v>9.0324056823597228E-3</v>
      </c>
      <c r="P452" s="636"/>
      <c r="Q452" s="636"/>
      <c r="AC452" s="371"/>
      <c r="AD452" s="371"/>
      <c r="AE452" s="371"/>
      <c r="AF452" s="371"/>
      <c r="AG452" s="371"/>
      <c r="AH452" s="371"/>
      <c r="AI452" s="371"/>
      <c r="AJ452" s="371"/>
      <c r="AK452" s="371"/>
      <c r="AL452" s="371"/>
      <c r="AM452" s="371"/>
      <c r="AN452" s="371"/>
      <c r="AO452" s="371"/>
      <c r="AP452" s="371"/>
      <c r="AQ452" s="371"/>
      <c r="AR452" s="371"/>
      <c r="AS452" s="371"/>
      <c r="AT452" s="371"/>
      <c r="AU452" s="371"/>
      <c r="AV452" s="371"/>
      <c r="AW452" s="371"/>
      <c r="AX452" s="371"/>
      <c r="AY452" s="371"/>
      <c r="AZ452" s="371"/>
      <c r="BA452" s="373"/>
      <c r="BB452" s="449"/>
      <c r="BC452" s="373"/>
      <c r="BD452" s="373"/>
      <c r="BE452" s="373"/>
      <c r="BF452" s="373"/>
      <c r="BG452" s="373"/>
      <c r="BH452" s="373"/>
      <c r="BI452" s="373"/>
      <c r="BJ452" s="373"/>
      <c r="BK452" s="373"/>
      <c r="BL452" s="373"/>
      <c r="BM452" s="373"/>
      <c r="BN452" s="373"/>
      <c r="BO452" s="373"/>
      <c r="BP452" s="373"/>
      <c r="BQ452" s="373"/>
      <c r="BR452" s="373"/>
      <c r="BS452" s="373"/>
      <c r="BT452" s="373"/>
      <c r="BU452" s="373"/>
      <c r="BV452" s="373"/>
      <c r="BW452" s="373"/>
      <c r="BX452" s="373"/>
      <c r="BY452" s="373"/>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8" customFormat="true" ht="25.15" customHeight="true" x14ac:dyDescent="0.2">
      <c r="C453" s="1076" t="s">
        <v>209</v>
      </c>
      <c r="D453" s="1075"/>
      <c r="E453" s="792">
        <v>0.70937575874013592</v>
      </c>
      <c r="F453" s="636"/>
      <c r="G453" s="636"/>
      <c r="H453" s="1076" t="s">
        <v>467</v>
      </c>
      <c r="I453" s="1075"/>
      <c r="J453" s="796">
        <v>-8.4002654993261885E-3</v>
      </c>
      <c r="K453" s="636"/>
      <c r="L453" s="636"/>
      <c r="M453" s="1076" t="s">
        <v>421</v>
      </c>
      <c r="N453" s="1075"/>
      <c r="O453" s="797">
        <v>-7.6132203135089432E-3</v>
      </c>
      <c r="P453" s="636"/>
      <c r="Q453" s="636"/>
      <c r="AC453" s="371"/>
      <c r="AD453" s="371"/>
      <c r="AE453" s="371"/>
      <c r="AF453" s="371"/>
      <c r="AG453" s="371"/>
      <c r="AH453" s="371"/>
      <c r="AI453" s="371"/>
      <c r="AJ453" s="371"/>
      <c r="AK453" s="371"/>
      <c r="AL453" s="371"/>
      <c r="AM453" s="371"/>
      <c r="AN453" s="371"/>
      <c r="AO453" s="371"/>
      <c r="AP453" s="371"/>
      <c r="AQ453" s="371"/>
      <c r="AR453" s="371"/>
      <c r="AS453" s="371"/>
      <c r="AT453" s="371"/>
      <c r="AU453" s="371"/>
      <c r="AV453" s="371"/>
      <c r="AW453" s="371"/>
      <c r="AX453" s="371"/>
      <c r="AY453" s="371"/>
      <c r="AZ453" s="371"/>
      <c r="BA453" s="373"/>
      <c r="BB453" s="449"/>
      <c r="BC453" s="373"/>
      <c r="BD453" s="373"/>
      <c r="BE453" s="373"/>
      <c r="BF453" s="373"/>
      <c r="BG453" s="373"/>
      <c r="BH453" s="373"/>
      <c r="BI453" s="373"/>
      <c r="BJ453" s="373"/>
      <c r="BK453" s="373"/>
      <c r="BL453" s="373"/>
      <c r="BM453" s="373"/>
      <c r="BN453" s="373"/>
      <c r="BO453" s="373"/>
      <c r="BP453" s="373"/>
      <c r="BQ453" s="373"/>
      <c r="BR453" s="373"/>
      <c r="BS453" s="373"/>
      <c r="BT453" s="373"/>
      <c r="BU453" s="373"/>
      <c r="BV453" s="373"/>
      <c r="BW453" s="373"/>
      <c r="BX453" s="373"/>
      <c r="BY453" s="373"/>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8" customFormat="true" ht="25.15" customHeight="true" x14ac:dyDescent="0.2">
      <c r="C454" s="1076" t="s">
        <v>218</v>
      </c>
      <c r="D454" s="1075"/>
      <c r="E454" s="795">
        <v>8.6434865916908216E-2</v>
      </c>
      <c r="F454" s="636"/>
      <c r="G454" s="636"/>
      <c r="H454" s="1076" t="s">
        <v>436</v>
      </c>
      <c r="I454" s="1075"/>
      <c r="J454" s="796">
        <v>7.6480024578467979E-3</v>
      </c>
      <c r="K454" s="636"/>
      <c r="L454" s="636"/>
      <c r="M454" s="1076" t="s">
        <v>480</v>
      </c>
      <c r="N454" s="1075"/>
      <c r="O454" s="797">
        <v>-7.2968588601949593E-3</v>
      </c>
      <c r="P454" s="636"/>
      <c r="Q454" s="636"/>
      <c r="AC454" s="371"/>
      <c r="AD454" s="371"/>
      <c r="AE454" s="371"/>
      <c r="AF454" s="371"/>
      <c r="AG454" s="371"/>
      <c r="AH454" s="371"/>
      <c r="AI454" s="371"/>
      <c r="AJ454" s="371"/>
      <c r="AK454" s="371"/>
      <c r="AL454" s="371"/>
      <c r="AM454" s="371"/>
      <c r="AN454" s="371"/>
      <c r="AO454" s="371"/>
      <c r="AP454" s="371"/>
      <c r="AQ454" s="371"/>
      <c r="AR454" s="371"/>
      <c r="AS454" s="371"/>
      <c r="AT454" s="371"/>
      <c r="AU454" s="371"/>
      <c r="AV454" s="371"/>
      <c r="AW454" s="371"/>
      <c r="AX454" s="371"/>
      <c r="AY454" s="371"/>
      <c r="AZ454" s="371"/>
      <c r="BA454" s="373"/>
      <c r="BB454" s="449"/>
      <c r="BC454" s="373"/>
      <c r="BD454" s="373"/>
      <c r="BE454" s="373"/>
      <c r="BF454" s="373"/>
      <c r="BG454" s="373"/>
      <c r="BH454" s="373"/>
      <c r="BI454" s="373"/>
      <c r="BJ454" s="373"/>
      <c r="BK454" s="373"/>
      <c r="BL454" s="373"/>
      <c r="BM454" s="373"/>
      <c r="BN454" s="373"/>
      <c r="BO454" s="373"/>
      <c r="BP454" s="373"/>
      <c r="BQ454" s="373"/>
      <c r="BR454" s="373"/>
      <c r="BS454" s="373"/>
      <c r="BT454" s="373"/>
      <c r="BU454" s="373"/>
      <c r="BV454" s="373"/>
      <c r="BW454" s="373"/>
      <c r="BX454" s="373"/>
      <c r="BY454" s="373"/>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8" customFormat="true" ht="25.15" customHeight="true" x14ac:dyDescent="0.2">
      <c r="C455" s="1076" t="s">
        <v>206</v>
      </c>
      <c r="D455" s="1075"/>
      <c r="E455" s="795">
        <v>0.70182224436910479</v>
      </c>
      <c r="F455" s="636"/>
      <c r="G455" s="636"/>
      <c r="H455" s="1076" t="s">
        <v>423</v>
      </c>
      <c r="I455" s="1075"/>
      <c r="J455" s="796">
        <v>-6.4452128837046282E-4</v>
      </c>
      <c r="K455" s="636"/>
      <c r="L455" s="636"/>
      <c r="M455" s="1076" t="s">
        <v>482</v>
      </c>
      <c r="N455" s="1075"/>
      <c r="O455" s="797">
        <v>4.6191851221658543E-3</v>
      </c>
      <c r="P455" s="636"/>
      <c r="Q455" s="636"/>
      <c r="AC455" s="371"/>
      <c r="AD455" s="371"/>
      <c r="AE455" s="371"/>
      <c r="AF455" s="371"/>
      <c r="AG455" s="371"/>
      <c r="AH455" s="371"/>
      <c r="AI455" s="371"/>
      <c r="AJ455" s="371"/>
      <c r="AK455" s="371"/>
      <c r="AL455" s="371"/>
      <c r="AM455" s="371"/>
      <c r="AN455" s="371"/>
      <c r="AO455" s="371"/>
      <c r="AP455" s="371"/>
      <c r="AQ455" s="371"/>
      <c r="AR455" s="371"/>
      <c r="AS455" s="371"/>
      <c r="AT455" s="371"/>
      <c r="AU455" s="371"/>
      <c r="AV455" s="371"/>
      <c r="AW455" s="371"/>
      <c r="AX455" s="371"/>
      <c r="AY455" s="371"/>
      <c r="AZ455" s="371"/>
      <c r="BA455" s="373"/>
      <c r="BB455" s="449"/>
      <c r="BC455" s="373"/>
      <c r="BD455" s="373"/>
      <c r="BE455" s="373"/>
      <c r="BF455" s="373"/>
      <c r="BG455" s="373"/>
      <c r="BH455" s="373"/>
      <c r="BI455" s="373"/>
      <c r="BJ455" s="373"/>
      <c r="BK455" s="373"/>
      <c r="BL455" s="373"/>
      <c r="BM455" s="373"/>
      <c r="BN455" s="373"/>
      <c r="BO455" s="373"/>
      <c r="BP455" s="373"/>
      <c r="BQ455" s="373"/>
      <c r="BR455" s="373"/>
      <c r="BS455" s="373"/>
      <c r="BT455" s="373"/>
      <c r="BU455" s="373"/>
      <c r="BV455" s="373"/>
      <c r="BW455" s="373"/>
      <c r="BX455" s="373"/>
      <c r="BY455" s="373"/>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8" customFormat="true" ht="25.15" customHeight="true" x14ac:dyDescent="0.2">
      <c r="C456" s="1076" t="s">
        <v>207</v>
      </c>
      <c r="D456" s="1075"/>
      <c r="E456" s="795">
        <v>0.57431996326195378</v>
      </c>
      <c r="F456" s="636"/>
      <c r="G456" s="636"/>
      <c r="H456" s="1076" t="s">
        <v>418</v>
      </c>
      <c r="I456" s="1075"/>
      <c r="J456" s="799">
        <v>-3.5489062244798173E-4</v>
      </c>
      <c r="K456" s="636"/>
      <c r="L456" s="636"/>
      <c r="M456" s="1076" t="s">
        <v>481</v>
      </c>
      <c r="N456" s="1075"/>
      <c r="O456" s="797">
        <v>2.1312464606908841E-3</v>
      </c>
      <c r="P456" s="636"/>
      <c r="Q456" s="636"/>
      <c r="AC456" s="371"/>
      <c r="AD456" s="371"/>
      <c r="AE456" s="371"/>
      <c r="AF456" s="371"/>
      <c r="AG456" s="371"/>
      <c r="AH456" s="371"/>
      <c r="AI456" s="371"/>
      <c r="AJ456" s="371"/>
      <c r="AK456" s="371"/>
      <c r="AL456" s="371"/>
      <c r="AM456" s="371"/>
      <c r="AN456" s="371"/>
      <c r="AO456" s="371"/>
      <c r="AP456" s="371"/>
      <c r="AQ456" s="371"/>
      <c r="AR456" s="371"/>
      <c r="AS456" s="371"/>
      <c r="AT456" s="371"/>
      <c r="AU456" s="371"/>
      <c r="AV456" s="371"/>
      <c r="AW456" s="371"/>
      <c r="AX456" s="371"/>
      <c r="AY456" s="371"/>
      <c r="AZ456" s="371"/>
      <c r="BA456" s="373"/>
      <c r="BB456" s="449"/>
      <c r="BC456" s="373"/>
      <c r="BD456" s="373"/>
      <c r="BE456" s="373"/>
      <c r="BF456" s="373"/>
      <c r="BG456" s="373"/>
      <c r="BH456" s="373"/>
      <c r="BI456" s="373"/>
      <c r="BJ456" s="373"/>
      <c r="BK456" s="373"/>
      <c r="BL456" s="373"/>
      <c r="BM456" s="373"/>
      <c r="BN456" s="373"/>
      <c r="BO456" s="373"/>
      <c r="BP456" s="373"/>
      <c r="BQ456" s="373"/>
      <c r="BR456" s="373"/>
      <c r="BS456" s="373"/>
      <c r="BT456" s="373"/>
      <c r="BU456" s="373"/>
      <c r="BV456" s="373"/>
      <c r="BW456" s="373"/>
      <c r="BX456" s="373"/>
      <c r="BY456" s="373"/>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8" customFormat="true" ht="25.15" customHeight="true" x14ac:dyDescent="0.2">
      <c r="C457" s="1076" t="s">
        <v>224</v>
      </c>
      <c r="D457" s="1075"/>
      <c r="E457" s="795">
        <v>6.3202180234288877E-2</v>
      </c>
      <c r="F457" s="636"/>
      <c r="G457" s="636"/>
      <c r="H457" s="1074"/>
      <c r="I457" s="1075"/>
      <c r="J457" s="652"/>
      <c r="K457" s="636"/>
      <c r="L457" s="636"/>
      <c r="M457" s="1076" t="s">
        <v>477</v>
      </c>
      <c r="N457" s="1075"/>
      <c r="O457" s="800">
        <v>9.9174235077945745E-4</v>
      </c>
      <c r="P457" s="636"/>
      <c r="Q457" s="636"/>
      <c r="AC457" s="371"/>
      <c r="AD457" s="371"/>
      <c r="AE457" s="371"/>
      <c r="AF457" s="371"/>
      <c r="AG457" s="371"/>
      <c r="AH457" s="371"/>
      <c r="AI457" s="371"/>
      <c r="AJ457" s="371"/>
      <c r="AK457" s="371"/>
      <c r="AL457" s="371"/>
      <c r="AM457" s="371"/>
      <c r="AN457" s="371"/>
      <c r="AO457" s="371"/>
      <c r="AP457" s="371"/>
      <c r="AQ457" s="371"/>
      <c r="AR457" s="371"/>
      <c r="AS457" s="371"/>
      <c r="AT457" s="371"/>
      <c r="AU457" s="371"/>
      <c r="AV457" s="371"/>
      <c r="AW457" s="371"/>
      <c r="AX457" s="371"/>
      <c r="AY457" s="371"/>
      <c r="AZ457" s="371"/>
      <c r="BA457" s="373"/>
      <c r="BB457" s="449"/>
      <c r="BC457" s="373"/>
      <c r="BD457" s="373"/>
      <c r="BE457" s="373"/>
      <c r="BF457" s="373"/>
      <c r="BG457" s="373"/>
      <c r="BH457" s="373"/>
      <c r="BI457" s="373"/>
      <c r="BJ457" s="373"/>
      <c r="BK457" s="373"/>
      <c r="BL457" s="373"/>
      <c r="BM457" s="373"/>
      <c r="BN457" s="373"/>
      <c r="BO457" s="373"/>
      <c r="BP457" s="373"/>
      <c r="BQ457" s="373"/>
      <c r="BR457" s="373"/>
      <c r="BS457" s="373"/>
      <c r="BT457" s="373"/>
      <c r="BU457" s="373"/>
      <c r="BV457" s="373"/>
      <c r="BW457" s="373"/>
      <c r="BX457" s="373"/>
      <c r="BY457" s="373"/>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8" customFormat="true" ht="25.15" customHeight="true" x14ac:dyDescent="0.2">
      <c r="C458" s="1076" t="s">
        <v>219</v>
      </c>
      <c r="D458" s="1075"/>
      <c r="E458" s="795">
        <v>1.7642843590309508E-2</v>
      </c>
      <c r="F458" s="636"/>
      <c r="G458" s="636"/>
      <c r="H458" s="1074"/>
      <c r="I458" s="1075"/>
      <c r="J458" s="652"/>
      <c r="K458" s="636"/>
      <c r="L458" s="636"/>
      <c r="M458" s="1074"/>
      <c r="N458" s="1075"/>
      <c r="O458" s="652"/>
      <c r="P458" s="636"/>
      <c r="Q458" s="636"/>
      <c r="AC458" s="371"/>
      <c r="AD458" s="371"/>
      <c r="AE458" s="371"/>
      <c r="AF458" s="371"/>
      <c r="AG458" s="371"/>
      <c r="AH458" s="371"/>
      <c r="AI458" s="371"/>
      <c r="AJ458" s="371"/>
      <c r="AK458" s="371"/>
      <c r="AL458" s="371"/>
      <c r="AM458" s="371"/>
      <c r="AN458" s="371"/>
      <c r="AO458" s="371"/>
      <c r="AP458" s="371"/>
      <c r="AQ458" s="371"/>
      <c r="AR458" s="371"/>
      <c r="AS458" s="371"/>
      <c r="AT458" s="371"/>
      <c r="AU458" s="371"/>
      <c r="AV458" s="371"/>
      <c r="AW458" s="371"/>
      <c r="AX458" s="371"/>
      <c r="AY458" s="371"/>
      <c r="AZ458" s="371"/>
      <c r="BA458" s="373"/>
      <c r="BB458" s="449"/>
      <c r="BC458" s="373"/>
      <c r="BD458" s="373"/>
      <c r="BE458" s="373"/>
      <c r="BF458" s="373"/>
      <c r="BG458" s="373"/>
      <c r="BH458" s="373"/>
      <c r="BI458" s="373"/>
      <c r="BJ458" s="373"/>
      <c r="BK458" s="373"/>
      <c r="BL458" s="373"/>
      <c r="BM458" s="373"/>
      <c r="BN458" s="373"/>
      <c r="BO458" s="373"/>
      <c r="BP458" s="373"/>
      <c r="BQ458" s="373"/>
      <c r="BR458" s="373"/>
      <c r="BS458" s="373"/>
      <c r="BT458" s="373"/>
      <c r="BU458" s="373"/>
      <c r="BV458" s="373"/>
      <c r="BW458" s="373"/>
      <c r="BX458" s="373"/>
      <c r="BY458" s="373"/>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8" customFormat="true" ht="25.15" customHeight="true" x14ac:dyDescent="0.2">
      <c r="C459" s="1076" t="s">
        <v>213</v>
      </c>
      <c r="D459" s="1075"/>
      <c r="E459" s="795">
        <v>0.21138726140981923</v>
      </c>
      <c r="F459" s="636"/>
      <c r="G459" s="636"/>
      <c r="H459" s="1074"/>
      <c r="I459" s="1075"/>
      <c r="J459" s="636"/>
      <c r="K459" s="636"/>
      <c r="L459" s="636"/>
      <c r="M459" s="1074"/>
      <c r="N459" s="1075"/>
      <c r="O459" s="652"/>
      <c r="P459" s="636"/>
      <c r="Q459" s="636"/>
      <c r="AC459" s="371"/>
      <c r="AD459" s="371"/>
      <c r="AE459" s="371"/>
      <c r="AF459" s="371"/>
      <c r="AG459" s="371"/>
      <c r="AH459" s="371"/>
      <c r="AI459" s="371"/>
      <c r="AJ459" s="371"/>
      <c r="AK459" s="371"/>
      <c r="AL459" s="371"/>
      <c r="AM459" s="371"/>
      <c r="AN459" s="371"/>
      <c r="AO459" s="371"/>
      <c r="AP459" s="371"/>
      <c r="AQ459" s="371"/>
      <c r="AR459" s="371"/>
      <c r="AS459" s="371"/>
      <c r="AT459" s="371"/>
      <c r="AU459" s="371"/>
      <c r="AV459" s="371"/>
      <c r="AW459" s="371"/>
      <c r="AX459" s="371"/>
      <c r="AY459" s="371"/>
      <c r="AZ459" s="371"/>
      <c r="BA459" s="373"/>
      <c r="BB459" s="449"/>
      <c r="BC459" s="373"/>
      <c r="BD459" s="373"/>
      <c r="BE459" s="373"/>
      <c r="BF459" s="373"/>
      <c r="BG459" s="373"/>
      <c r="BH459" s="373"/>
      <c r="BI459" s="373"/>
      <c r="BJ459" s="373"/>
      <c r="BK459" s="373"/>
      <c r="BL459" s="373"/>
      <c r="BM459" s="373"/>
      <c r="BN459" s="373"/>
      <c r="BO459" s="373"/>
      <c r="BP459" s="373"/>
      <c r="BQ459" s="373"/>
      <c r="BR459" s="373"/>
      <c r="BS459" s="373"/>
      <c r="BT459" s="373"/>
      <c r="BU459" s="373"/>
      <c r="BV459" s="373"/>
      <c r="BW459" s="373"/>
      <c r="BX459" s="373"/>
      <c r="BY459" s="373"/>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8" customFormat="true" ht="25.15" customHeight="true" x14ac:dyDescent="0.2">
      <c r="C460" s="1076" t="s">
        <v>464</v>
      </c>
      <c r="D460" s="1075"/>
      <c r="E460" s="795">
        <v>4.4458112087350607E-2</v>
      </c>
      <c r="F460" s="636"/>
      <c r="G460" s="636"/>
      <c r="H460" s="1077" t="s">
        <v>230</v>
      </c>
      <c r="I460" s="1075"/>
      <c r="J460" s="1075"/>
      <c r="K460" s="636"/>
      <c r="L460" s="636"/>
      <c r="M460" s="1074"/>
      <c r="N460" s="1075"/>
      <c r="O460" s="636"/>
      <c r="P460" s="636"/>
      <c r="Q460" s="636"/>
      <c r="AC460" s="371"/>
      <c r="AD460" s="371"/>
      <c r="AE460" s="371"/>
      <c r="AF460" s="371"/>
      <c r="AG460" s="371"/>
      <c r="AH460" s="371"/>
      <c r="AI460" s="371"/>
      <c r="AJ460" s="371"/>
      <c r="AK460" s="371"/>
      <c r="AL460" s="371"/>
      <c r="AM460" s="371"/>
      <c r="AN460" s="371"/>
      <c r="AO460" s="371"/>
      <c r="AP460" s="371"/>
      <c r="AQ460" s="371"/>
      <c r="AR460" s="371"/>
      <c r="AS460" s="371"/>
      <c r="AT460" s="371"/>
      <c r="AU460" s="371"/>
      <c r="AV460" s="371"/>
      <c r="AW460" s="371"/>
      <c r="AX460" s="371"/>
      <c r="AY460" s="371"/>
      <c r="AZ460" s="371"/>
      <c r="BA460" s="373"/>
      <c r="BB460" s="449"/>
      <c r="BC460" s="373"/>
      <c r="BD460" s="373"/>
      <c r="BE460" s="373"/>
      <c r="BF460" s="373"/>
      <c r="BG460" s="373"/>
      <c r="BH460" s="373"/>
      <c r="BI460" s="373"/>
      <c r="BJ460" s="373"/>
      <c r="BK460" s="373"/>
      <c r="BL460" s="373"/>
      <c r="BM460" s="373"/>
      <c r="BN460" s="373"/>
      <c r="BO460" s="373"/>
      <c r="BP460" s="373"/>
      <c r="BQ460" s="373"/>
      <c r="BR460" s="373"/>
      <c r="BS460" s="373"/>
      <c r="BT460" s="373"/>
      <c r="BU460" s="373"/>
      <c r="BV460" s="373"/>
      <c r="BW460" s="373"/>
      <c r="BX460" s="373"/>
      <c r="BY460" s="373"/>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8" customFormat="true" ht="25.15" customHeight="true" x14ac:dyDescent="0.2">
      <c r="C461" s="1076" t="s">
        <v>453</v>
      </c>
      <c r="D461" s="1075"/>
      <c r="E461" s="795">
        <v>0.54657429491258291</v>
      </c>
      <c r="F461" s="636"/>
      <c r="G461" s="636"/>
      <c r="H461" s="1074"/>
      <c r="I461" s="1075"/>
      <c r="J461" s="778" t="s">
        <v>231</v>
      </c>
      <c r="K461" s="636"/>
      <c r="L461" s="636"/>
      <c r="M461" s="1077" t="s">
        <v>230</v>
      </c>
      <c r="N461" s="1075"/>
      <c r="O461" s="1075"/>
      <c r="P461" s="636"/>
      <c r="Q461" s="636"/>
      <c r="AC461" s="371"/>
      <c r="AD461" s="371"/>
      <c r="AE461" s="371"/>
      <c r="AF461" s="371"/>
      <c r="AG461" s="371"/>
      <c r="AH461" s="371"/>
      <c r="AI461" s="371"/>
      <c r="AJ461" s="371"/>
      <c r="AK461" s="371"/>
      <c r="AL461" s="371"/>
      <c r="AM461" s="371"/>
      <c r="AN461" s="371"/>
      <c r="AO461" s="371"/>
      <c r="AP461" s="371"/>
      <c r="AQ461" s="371"/>
      <c r="AR461" s="371"/>
      <c r="AS461" s="371"/>
      <c r="AT461" s="371"/>
      <c r="AU461" s="371"/>
      <c r="AV461" s="371"/>
      <c r="AW461" s="371"/>
      <c r="AX461" s="371"/>
      <c r="AY461" s="371"/>
      <c r="AZ461" s="371"/>
      <c r="BA461" s="373"/>
      <c r="BB461" s="449"/>
      <c r="BC461" s="373"/>
      <c r="BD461" s="373"/>
      <c r="BE461" s="373"/>
      <c r="BF461" s="373"/>
      <c r="BG461" s="373"/>
      <c r="BH461" s="373"/>
      <c r="BI461" s="373"/>
      <c r="BJ461" s="373"/>
      <c r="BK461" s="373"/>
      <c r="BL461" s="373"/>
      <c r="BM461" s="373"/>
      <c r="BN461" s="373"/>
      <c r="BO461" s="373"/>
      <c r="BP461" s="373"/>
      <c r="BQ461" s="373"/>
      <c r="BR461" s="373"/>
      <c r="BS461" s="373"/>
      <c r="BT461" s="373"/>
      <c r="BU461" s="373"/>
      <c r="BV461" s="373"/>
      <c r="BW461" s="373"/>
      <c r="BX461" s="373"/>
      <c r="BY461" s="373"/>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8" customFormat="true" ht="25.15" customHeight="true" x14ac:dyDescent="0.2">
      <c r="C462" s="1076" t="s">
        <v>461</v>
      </c>
      <c r="D462" s="1075"/>
      <c r="E462" s="795">
        <v>7.5299806717802606E-2</v>
      </c>
      <c r="F462" s="636"/>
      <c r="G462" s="636"/>
      <c r="H462" s="1076" t="s">
        <v>209</v>
      </c>
      <c r="I462" s="1075"/>
      <c r="J462" s="793">
        <v>0.64165672765032211</v>
      </c>
      <c r="K462" s="636"/>
      <c r="L462" s="636"/>
      <c r="M462" s="1074"/>
      <c r="N462" s="1075"/>
      <c r="O462" s="779" t="s">
        <v>231</v>
      </c>
      <c r="P462" s="636"/>
      <c r="Q462" s="636"/>
      <c r="AC462" s="371"/>
      <c r="AD462" s="371"/>
      <c r="AE462" s="371"/>
      <c r="AF462" s="371"/>
      <c r="AG462" s="371"/>
      <c r="AH462" s="371"/>
      <c r="AI462" s="371"/>
      <c r="AJ462" s="371"/>
      <c r="AK462" s="371"/>
      <c r="AL462" s="371"/>
      <c r="AM462" s="371"/>
      <c r="AN462" s="371"/>
      <c r="AO462" s="371"/>
      <c r="AP462" s="371"/>
      <c r="AQ462" s="371"/>
      <c r="AR462" s="371"/>
      <c r="AS462" s="371"/>
      <c r="AT462" s="371"/>
      <c r="AU462" s="371"/>
      <c r="AV462" s="371"/>
      <c r="AW462" s="371"/>
      <c r="AX462" s="371"/>
      <c r="AY462" s="371"/>
      <c r="AZ462" s="371"/>
      <c r="BA462" s="373"/>
      <c r="BB462" s="449"/>
      <c r="BC462" s="373"/>
      <c r="BD462" s="373"/>
      <c r="BE462" s="373"/>
      <c r="BF462" s="373"/>
      <c r="BG462" s="373"/>
      <c r="BH462" s="373"/>
      <c r="BI462" s="373"/>
      <c r="BJ462" s="373"/>
      <c r="BK462" s="373"/>
      <c r="BL462" s="373"/>
      <c r="BM462" s="373"/>
      <c r="BN462" s="373"/>
      <c r="BO462" s="373"/>
      <c r="BP462" s="373"/>
      <c r="BQ462" s="373"/>
      <c r="BR462" s="373"/>
      <c r="BS462" s="373"/>
      <c r="BT462" s="373"/>
      <c r="BU462" s="373"/>
      <c r="BV462" s="373"/>
      <c r="BW462" s="373"/>
      <c r="BX462" s="373"/>
      <c r="BY462" s="373"/>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8" customFormat="true" ht="25.15" customHeight="true" x14ac:dyDescent="0.2">
      <c r="C463" s="1076" t="s">
        <v>466</v>
      </c>
      <c r="D463" s="1075"/>
      <c r="E463" s="795">
        <v>7.013370121325852E-4</v>
      </c>
      <c r="F463" s="636"/>
      <c r="G463" s="636"/>
      <c r="H463" s="1076" t="s">
        <v>218</v>
      </c>
      <c r="I463" s="1075"/>
      <c r="J463" s="796">
        <v>0.13489776803255443</v>
      </c>
      <c r="K463" s="636"/>
      <c r="L463" s="636"/>
      <c r="M463" s="1076" t="s">
        <v>209</v>
      </c>
      <c r="N463" s="1075"/>
      <c r="O463" s="794">
        <v>0.37278960164502323</v>
      </c>
      <c r="P463" s="636"/>
      <c r="Q463" s="636"/>
      <c r="AC463" s="371"/>
      <c r="AD463" s="371"/>
      <c r="AE463" s="371"/>
      <c r="AF463" s="371"/>
      <c r="AG463" s="371"/>
      <c r="AH463" s="371"/>
      <c r="AI463" s="371"/>
      <c r="AJ463" s="371"/>
      <c r="AK463" s="371"/>
      <c r="AL463" s="371"/>
      <c r="AM463" s="371"/>
      <c r="AN463" s="371"/>
      <c r="AO463" s="371"/>
      <c r="AP463" s="371"/>
      <c r="AQ463" s="371"/>
      <c r="AR463" s="371"/>
      <c r="AS463" s="371"/>
      <c r="AT463" s="371"/>
      <c r="AU463" s="371"/>
      <c r="AV463" s="371"/>
      <c r="AW463" s="371"/>
      <c r="AX463" s="371"/>
      <c r="AY463" s="371"/>
      <c r="AZ463" s="371"/>
      <c r="BA463" s="373"/>
      <c r="BB463" s="449"/>
      <c r="BC463" s="373"/>
      <c r="BD463" s="373"/>
      <c r="BE463" s="373"/>
      <c r="BF463" s="373"/>
      <c r="BG463" s="373"/>
      <c r="BH463" s="373"/>
      <c r="BI463" s="373"/>
      <c r="BJ463" s="373"/>
      <c r="BK463" s="373"/>
      <c r="BL463" s="373"/>
      <c r="BM463" s="373"/>
      <c r="BN463" s="373"/>
      <c r="BO463" s="373"/>
      <c r="BP463" s="373"/>
      <c r="BQ463" s="373"/>
      <c r="BR463" s="373"/>
      <c r="BS463" s="373"/>
      <c r="BT463" s="373"/>
      <c r="BU463" s="373"/>
      <c r="BV463" s="373"/>
      <c r="BW463" s="373"/>
      <c r="BX463" s="373"/>
      <c r="BY463" s="373"/>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8" customFormat="true" ht="25.15" customHeight="true" x14ac:dyDescent="0.2">
      <c r="C464" s="1076" t="s">
        <v>479</v>
      </c>
      <c r="D464" s="1075"/>
      <c r="E464" s="795">
        <v>5.6376363301254993E-4</v>
      </c>
      <c r="F464" s="636"/>
      <c r="G464" s="636"/>
      <c r="H464" s="1076" t="s">
        <v>206</v>
      </c>
      <c r="I464" s="1075"/>
      <c r="J464" s="796">
        <v>0.6474172555866935</v>
      </c>
      <c r="K464" s="636"/>
      <c r="L464" s="636"/>
      <c r="M464" s="1076" t="s">
        <v>218</v>
      </c>
      <c r="N464" s="1075"/>
      <c r="O464" s="797">
        <v>5.7737581521691832E-2</v>
      </c>
      <c r="P464" s="636"/>
      <c r="Q464" s="636"/>
      <c r="AC464" s="371"/>
      <c r="AD464" s="371"/>
      <c r="AE464" s="371"/>
      <c r="AF464" s="371"/>
      <c r="AG464" s="371"/>
      <c r="AH464" s="371"/>
      <c r="AI464" s="371"/>
      <c r="AJ464" s="371"/>
      <c r="AK464" s="371"/>
      <c r="AL464" s="371"/>
      <c r="AM464" s="371"/>
      <c r="AN464" s="371"/>
      <c r="AO464" s="371"/>
      <c r="AP464" s="371"/>
      <c r="AQ464" s="371"/>
      <c r="AR464" s="371"/>
      <c r="AS464" s="371"/>
      <c r="AT464" s="371"/>
      <c r="AU464" s="371"/>
      <c r="AV464" s="371"/>
      <c r="AW464" s="371"/>
      <c r="AX464" s="371"/>
      <c r="AY464" s="371"/>
      <c r="AZ464" s="371"/>
      <c r="BA464" s="373"/>
      <c r="BB464" s="449"/>
      <c r="BC464" s="373"/>
      <c r="BD464" s="373"/>
      <c r="BE464" s="373"/>
      <c r="BF464" s="373"/>
      <c r="BG464" s="373"/>
      <c r="BH464" s="373"/>
      <c r="BI464" s="373"/>
      <c r="BJ464" s="373"/>
      <c r="BK464" s="373"/>
      <c r="BL464" s="373"/>
      <c r="BM464" s="373"/>
      <c r="BN464" s="373"/>
      <c r="BO464" s="373"/>
      <c r="BP464" s="373"/>
      <c r="BQ464" s="373"/>
      <c r="BR464" s="373"/>
      <c r="BS464" s="373"/>
      <c r="BT464" s="373"/>
      <c r="BU464" s="373"/>
      <c r="BV464" s="373"/>
      <c r="BW464" s="373"/>
      <c r="BX464" s="373"/>
      <c r="BY464" s="373"/>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8" customFormat="true" ht="25.15" customHeight="true" x14ac:dyDescent="0.2">
      <c r="C465" s="1076" t="s">
        <v>222</v>
      </c>
      <c r="D465" s="1075"/>
      <c r="E465" s="795">
        <v>3.7540262475642801E-2</v>
      </c>
      <c r="F465" s="636"/>
      <c r="G465" s="636"/>
      <c r="H465" s="1076" t="s">
        <v>207</v>
      </c>
      <c r="I465" s="1075"/>
      <c r="J465" s="796">
        <v>0.51388056648371983</v>
      </c>
      <c r="K465" s="636"/>
      <c r="L465" s="636"/>
      <c r="M465" s="1076" t="s">
        <v>206</v>
      </c>
      <c r="N465" s="1075"/>
      <c r="O465" s="797">
        <v>0.44627318807662658</v>
      </c>
      <c r="P465" s="636"/>
      <c r="Q465" s="636"/>
      <c r="AC465" s="371"/>
      <c r="AD465" s="371"/>
      <c r="AE465" s="371"/>
      <c r="AF465" s="371"/>
      <c r="AG465" s="371"/>
      <c r="AH465" s="371"/>
      <c r="AI465" s="371"/>
      <c r="AJ465" s="371"/>
      <c r="AK465" s="371"/>
      <c r="AL465" s="371"/>
      <c r="AM465" s="371"/>
      <c r="AN465" s="371"/>
      <c r="AO465" s="371"/>
      <c r="AP465" s="371"/>
      <c r="AQ465" s="371"/>
      <c r="AR465" s="371"/>
      <c r="AS465" s="371"/>
      <c r="AT465" s="371"/>
      <c r="AU465" s="371"/>
      <c r="AV465" s="371"/>
      <c r="AW465" s="371"/>
      <c r="AX465" s="371"/>
      <c r="AY465" s="371"/>
      <c r="AZ465" s="371"/>
      <c r="BA465" s="373"/>
      <c r="BB465" s="449"/>
      <c r="BC465" s="373"/>
      <c r="BD465" s="373"/>
      <c r="BE465" s="373"/>
      <c r="BF465" s="373"/>
      <c r="BG465" s="373"/>
      <c r="BH465" s="373"/>
      <c r="BI465" s="373"/>
      <c r="BJ465" s="373"/>
      <c r="BK465" s="373"/>
      <c r="BL465" s="373"/>
      <c r="BM465" s="373"/>
      <c r="BN465" s="373"/>
      <c r="BO465" s="373"/>
      <c r="BP465" s="373"/>
      <c r="BQ465" s="373"/>
      <c r="BR465" s="373"/>
      <c r="BS465" s="373"/>
      <c r="BT465" s="373"/>
      <c r="BU465" s="373"/>
      <c r="BV465" s="373"/>
      <c r="BW465" s="373"/>
      <c r="BX465" s="373"/>
      <c r="BY465" s="373"/>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8" customFormat="true" ht="25.15" customHeight="true" x14ac:dyDescent="0.2">
      <c r="C466" s="1076" t="s">
        <v>455</v>
      </c>
      <c r="D466" s="1075"/>
      <c r="E466" s="795">
        <v>0.24295464748695977</v>
      </c>
      <c r="F466" s="636"/>
      <c r="G466" s="636"/>
      <c r="H466" s="1076" t="s">
        <v>224</v>
      </c>
      <c r="I466" s="1075"/>
      <c r="J466" s="796">
        <v>5.0356061783897753E-2</v>
      </c>
      <c r="K466" s="636"/>
      <c r="L466" s="636"/>
      <c r="M466" s="1076" t="s">
        <v>207</v>
      </c>
      <c r="N466" s="1075"/>
      <c r="O466" s="797">
        <v>0.289790451063694</v>
      </c>
      <c r="P466" s="636"/>
      <c r="Q466" s="636"/>
      <c r="AC466" s="371"/>
      <c r="AD466" s="371"/>
      <c r="AE466" s="371"/>
      <c r="AF466" s="371"/>
      <c r="AG466" s="371"/>
      <c r="AH466" s="371"/>
      <c r="AI466" s="371"/>
      <c r="AJ466" s="371"/>
      <c r="AK466" s="371"/>
      <c r="AL466" s="371"/>
      <c r="AM466" s="371"/>
      <c r="AN466" s="371"/>
      <c r="AO466" s="371"/>
      <c r="AP466" s="371"/>
      <c r="AQ466" s="371"/>
      <c r="AR466" s="371"/>
      <c r="AS466" s="371"/>
      <c r="AT466" s="371"/>
      <c r="AU466" s="371"/>
      <c r="AV466" s="371"/>
      <c r="AW466" s="371"/>
      <c r="AX466" s="371"/>
      <c r="AY466" s="371"/>
      <c r="AZ466" s="371"/>
      <c r="BA466" s="373"/>
      <c r="BB466" s="449"/>
      <c r="BC466" s="373"/>
      <c r="BD466" s="373"/>
      <c r="BE466" s="373"/>
      <c r="BF466" s="373"/>
      <c r="BG466" s="373"/>
      <c r="BH466" s="373"/>
      <c r="BI466" s="373"/>
      <c r="BJ466" s="373"/>
      <c r="BK466" s="373"/>
      <c r="BL466" s="373"/>
      <c r="BM466" s="373"/>
      <c r="BN466" s="373"/>
      <c r="BO466" s="373"/>
      <c r="BP466" s="373"/>
      <c r="BQ466" s="373"/>
      <c r="BR466" s="373"/>
      <c r="BS466" s="373"/>
      <c r="BT466" s="373"/>
      <c r="BU466" s="373"/>
      <c r="BV466" s="373"/>
      <c r="BW466" s="373"/>
      <c r="BX466" s="373"/>
      <c r="BY466" s="373"/>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8" customFormat="true" ht="25.15" customHeight="true" x14ac:dyDescent="0.2">
      <c r="C467" s="1076" t="s">
        <v>420</v>
      </c>
      <c r="D467" s="1075"/>
      <c r="E467" s="795">
        <v>4.4685545466460952E-3</v>
      </c>
      <c r="F467" s="636"/>
      <c r="G467" s="636"/>
      <c r="H467" s="1076" t="s">
        <v>219</v>
      </c>
      <c r="I467" s="1075"/>
      <c r="J467" s="796">
        <v>9.98789482411086E-3</v>
      </c>
      <c r="K467" s="636"/>
      <c r="L467" s="636"/>
      <c r="M467" s="1076" t="s">
        <v>224</v>
      </c>
      <c r="N467" s="1075"/>
      <c r="O467" s="797">
        <v>2.4766710997038179E-3</v>
      </c>
      <c r="P467" s="636"/>
      <c r="Q467" s="636"/>
      <c r="AC467" s="371"/>
      <c r="AD467" s="371"/>
      <c r="AE467" s="371"/>
      <c r="AF467" s="371"/>
      <c r="AG467" s="371"/>
      <c r="AH467" s="371"/>
      <c r="AI467" s="371"/>
      <c r="AJ467" s="371"/>
      <c r="AK467" s="371"/>
      <c r="AL467" s="371"/>
      <c r="AM467" s="371"/>
      <c r="AN467" s="371"/>
      <c r="AO467" s="371"/>
      <c r="AP467" s="371"/>
      <c r="AQ467" s="371"/>
      <c r="AR467" s="371"/>
      <c r="AS467" s="371"/>
      <c r="AT467" s="371"/>
      <c r="AU467" s="371"/>
      <c r="AV467" s="371"/>
      <c r="AW467" s="371"/>
      <c r="AX467" s="371"/>
      <c r="AY467" s="371"/>
      <c r="AZ467" s="371"/>
      <c r="BA467" s="373"/>
      <c r="BB467" s="449"/>
      <c r="BC467" s="373"/>
      <c r="BD467" s="373"/>
      <c r="BE467" s="373"/>
      <c r="BF467" s="373"/>
      <c r="BG467" s="373"/>
      <c r="BH467" s="373"/>
      <c r="BI467" s="373"/>
      <c r="BJ467" s="373"/>
      <c r="BK467" s="373"/>
      <c r="BL467" s="373"/>
      <c r="BM467" s="373"/>
      <c r="BN467" s="373"/>
      <c r="BO467" s="373"/>
      <c r="BP467" s="373"/>
      <c r="BQ467" s="373"/>
      <c r="BR467" s="373"/>
      <c r="BS467" s="373"/>
      <c r="BT467" s="373"/>
      <c r="BU467" s="373"/>
      <c r="BV467" s="373"/>
      <c r="BW467" s="373"/>
      <c r="BX467" s="373"/>
      <c r="BY467" s="373"/>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8" customFormat="true" ht="25.15" customHeight="true" x14ac:dyDescent="0.2">
      <c r="C468" s="1076" t="s">
        <v>460</v>
      </c>
      <c r="D468" s="1075"/>
      <c r="E468" s="795">
        <v>6.3935071792441497E-2</v>
      </c>
      <c r="F468" s="636"/>
      <c r="G468" s="636"/>
      <c r="H468" s="1076" t="s">
        <v>213</v>
      </c>
      <c r="I468" s="1075"/>
      <c r="J468" s="796">
        <v>0.17567022887675776</v>
      </c>
      <c r="K468" s="636"/>
      <c r="L468" s="636"/>
      <c r="M468" s="1076" t="s">
        <v>219</v>
      </c>
      <c r="N468" s="1075"/>
      <c r="O468" s="797">
        <v>4.5514568646371427E-2</v>
      </c>
      <c r="P468" s="636"/>
      <c r="Q468" s="636"/>
      <c r="AC468" s="371"/>
      <c r="AD468" s="371"/>
      <c r="AE468" s="371"/>
      <c r="AF468" s="371"/>
      <c r="AG468" s="371"/>
      <c r="AH468" s="371"/>
      <c r="AI468" s="371"/>
      <c r="AJ468" s="371"/>
      <c r="AK468" s="371"/>
      <c r="AL468" s="371"/>
      <c r="AM468" s="371"/>
      <c r="AN468" s="371"/>
      <c r="AO468" s="371"/>
      <c r="AP468" s="371"/>
      <c r="AQ468" s="371"/>
      <c r="AR468" s="371"/>
      <c r="AS468" s="371"/>
      <c r="AT468" s="371"/>
      <c r="AU468" s="371"/>
      <c r="AV468" s="371"/>
      <c r="AW468" s="371"/>
      <c r="AX468" s="371"/>
      <c r="AY468" s="371"/>
      <c r="AZ468" s="371"/>
      <c r="BA468" s="373"/>
      <c r="BB468" s="449"/>
      <c r="BC468" s="373"/>
      <c r="BD468" s="373"/>
      <c r="BE468" s="373"/>
      <c r="BF468" s="373"/>
      <c r="BG468" s="373"/>
      <c r="BH468" s="373"/>
      <c r="BI468" s="373"/>
      <c r="BJ468" s="373"/>
      <c r="BK468" s="373"/>
      <c r="BL468" s="373"/>
      <c r="BM468" s="373"/>
      <c r="BN468" s="373"/>
      <c r="BO468" s="373"/>
      <c r="BP468" s="373"/>
      <c r="BQ468" s="373"/>
      <c r="BR468" s="373"/>
      <c r="BS468" s="373"/>
      <c r="BT468" s="373"/>
      <c r="BU468" s="373"/>
      <c r="BV468" s="373"/>
      <c r="BW468" s="373"/>
      <c r="BX468" s="373"/>
      <c r="BY468" s="373"/>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8" customFormat="true" ht="25.15" customHeight="true" x14ac:dyDescent="0.2">
      <c r="C469" s="1076" t="s">
        <v>462</v>
      </c>
      <c r="D469" s="1075"/>
      <c r="E469" s="795">
        <v>6.8321210779202515E-2</v>
      </c>
      <c r="F469" s="636"/>
      <c r="G469" s="636"/>
      <c r="H469" s="1076" t="s">
        <v>464</v>
      </c>
      <c r="I469" s="1075"/>
      <c r="J469" s="796">
        <v>3.7549010723449211E-2</v>
      </c>
      <c r="K469" s="636"/>
      <c r="L469" s="636"/>
      <c r="M469" s="1076" t="s">
        <v>213</v>
      </c>
      <c r="N469" s="1075"/>
      <c r="O469" s="797">
        <v>0.1348014601867325</v>
      </c>
      <c r="P469" s="636"/>
      <c r="Q469" s="636"/>
      <c r="AC469" s="371"/>
      <c r="AD469" s="371"/>
      <c r="AE469" s="371"/>
      <c r="AF469" s="371"/>
      <c r="AG469" s="371"/>
      <c r="AH469" s="371"/>
      <c r="AI469" s="371"/>
      <c r="AJ469" s="371"/>
      <c r="AK469" s="371"/>
      <c r="AL469" s="371"/>
      <c r="AM469" s="371"/>
      <c r="AN469" s="371"/>
      <c r="AO469" s="371"/>
      <c r="AP469" s="371"/>
      <c r="AQ469" s="371"/>
      <c r="AR469" s="371"/>
      <c r="AS469" s="371"/>
      <c r="AT469" s="371"/>
      <c r="AU469" s="371"/>
      <c r="AV469" s="371"/>
      <c r="AW469" s="371"/>
      <c r="AX469" s="371"/>
      <c r="AY469" s="371"/>
      <c r="AZ469" s="371"/>
      <c r="BA469" s="373"/>
      <c r="BB469" s="449"/>
      <c r="BC469" s="373"/>
      <c r="BD469" s="373"/>
      <c r="BE469" s="373"/>
      <c r="BF469" s="373"/>
      <c r="BG469" s="373"/>
      <c r="BH469" s="373"/>
      <c r="BI469" s="373"/>
      <c r="BJ469" s="373"/>
      <c r="BK469" s="373"/>
      <c r="BL469" s="373"/>
      <c r="BM469" s="373"/>
      <c r="BN469" s="373"/>
      <c r="BO469" s="373"/>
      <c r="BP469" s="373"/>
      <c r="BQ469" s="373"/>
      <c r="BR469" s="373"/>
      <c r="BS469" s="373"/>
      <c r="BT469" s="373"/>
      <c r="BU469" s="373"/>
      <c r="BV469" s="373"/>
      <c r="BW469" s="373"/>
      <c r="BX469" s="373"/>
      <c r="BY469" s="373"/>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8" customFormat="true" ht="25.15" customHeight="true" x14ac:dyDescent="0.2">
      <c r="C470" s="1076" t="s">
        <v>470</v>
      </c>
      <c r="D470" s="1075"/>
      <c r="E470" s="795">
        <v>2.9217495049254728E-2</v>
      </c>
      <c r="F470" s="636"/>
      <c r="G470" s="636"/>
      <c r="H470" s="1076" t="s">
        <v>453</v>
      </c>
      <c r="I470" s="1075"/>
      <c r="J470" s="796">
        <v>0.50696801377760603</v>
      </c>
      <c r="K470" s="636"/>
      <c r="L470" s="636"/>
      <c r="M470" s="1076" t="s">
        <v>464</v>
      </c>
      <c r="N470" s="1075"/>
      <c r="O470" s="797">
        <v>7.5898213813342284E-4</v>
      </c>
      <c r="P470" s="636"/>
      <c r="Q470" s="636"/>
      <c r="AC470" s="371"/>
      <c r="AD470" s="371"/>
      <c r="AE470" s="371"/>
      <c r="AF470" s="371"/>
      <c r="AG470" s="371"/>
      <c r="AH470" s="371"/>
      <c r="AI470" s="371"/>
      <c r="AJ470" s="371"/>
      <c r="AK470" s="371"/>
      <c r="AL470" s="371"/>
      <c r="AM470" s="371"/>
      <c r="AN470" s="371"/>
      <c r="AO470" s="371"/>
      <c r="AP470" s="371"/>
      <c r="AQ470" s="371"/>
      <c r="AR470" s="371"/>
      <c r="AS470" s="371"/>
      <c r="AT470" s="371"/>
      <c r="AU470" s="371"/>
      <c r="AV470" s="371"/>
      <c r="AW470" s="371"/>
      <c r="AX470" s="371"/>
      <c r="AY470" s="371"/>
      <c r="AZ470" s="371"/>
      <c r="BA470" s="373"/>
      <c r="BB470" s="449"/>
      <c r="BC470" s="373"/>
      <c r="BD470" s="373"/>
      <c r="BE470" s="373"/>
      <c r="BF470" s="373"/>
      <c r="BG470" s="373"/>
      <c r="BH470" s="373"/>
      <c r="BI470" s="373"/>
      <c r="BJ470" s="373"/>
      <c r="BK470" s="373"/>
      <c r="BL470" s="373"/>
      <c r="BM470" s="373"/>
      <c r="BN470" s="373"/>
      <c r="BO470" s="373"/>
      <c r="BP470" s="373"/>
      <c r="BQ470" s="373"/>
      <c r="BR470" s="373"/>
      <c r="BS470" s="373"/>
      <c r="BT470" s="373"/>
      <c r="BU470" s="373"/>
      <c r="BV470" s="373"/>
      <c r="BW470" s="373"/>
      <c r="BX470" s="373"/>
      <c r="BY470" s="373"/>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8" customFormat="true" ht="25.15" customHeight="true" x14ac:dyDescent="0.2">
      <c r="C471" s="1076" t="s">
        <v>452</v>
      </c>
      <c r="D471" s="1075"/>
      <c r="E471" s="795">
        <v>0.55599144773077347</v>
      </c>
      <c r="F471" s="636"/>
      <c r="G471" s="636"/>
      <c r="H471" s="1076" t="s">
        <v>461</v>
      </c>
      <c r="I471" s="1075"/>
      <c r="J471" s="796">
        <v>7.4366516329024537E-2</v>
      </c>
      <c r="K471" s="636"/>
      <c r="L471" s="636"/>
      <c r="M471" s="1076" t="s">
        <v>453</v>
      </c>
      <c r="N471" s="1075"/>
      <c r="O471" s="797">
        <v>0.41338675124980567</v>
      </c>
      <c r="P471" s="636"/>
      <c r="Q471" s="636"/>
      <c r="AC471" s="371"/>
      <c r="AD471" s="371"/>
      <c r="AE471" s="371"/>
      <c r="AF471" s="371"/>
      <c r="AG471" s="371"/>
      <c r="AH471" s="371"/>
      <c r="AI471" s="371"/>
      <c r="AJ471" s="371"/>
      <c r="AK471" s="371"/>
      <c r="AL471" s="371"/>
      <c r="AM471" s="371"/>
      <c r="AN471" s="371"/>
      <c r="AO471" s="371"/>
      <c r="AP471" s="371"/>
      <c r="AQ471" s="371"/>
      <c r="AR471" s="371"/>
      <c r="AS471" s="371"/>
      <c r="AT471" s="371"/>
      <c r="AU471" s="371"/>
      <c r="AV471" s="371"/>
      <c r="AW471" s="371"/>
      <c r="AX471" s="371"/>
      <c r="AY471" s="371"/>
      <c r="AZ471" s="371"/>
      <c r="BA471" s="373"/>
      <c r="BB471" s="449"/>
      <c r="BC471" s="373"/>
      <c r="BD471" s="373"/>
      <c r="BE471" s="373"/>
      <c r="BF471" s="373"/>
      <c r="BG471" s="373"/>
      <c r="BH471" s="373"/>
      <c r="BI471" s="373"/>
      <c r="BJ471" s="373"/>
      <c r="BK471" s="373"/>
      <c r="BL471" s="373"/>
      <c r="BM471" s="373"/>
      <c r="BN471" s="373"/>
      <c r="BO471" s="373"/>
      <c r="BP471" s="373"/>
      <c r="BQ471" s="373"/>
      <c r="BR471" s="373"/>
      <c r="BS471" s="373"/>
      <c r="BT471" s="373"/>
      <c r="BU471" s="373"/>
      <c r="BV471" s="373"/>
      <c r="BW471" s="373"/>
      <c r="BX471" s="373"/>
      <c r="BY471" s="373"/>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8" customFormat="true" ht="25.15" customHeight="true" x14ac:dyDescent="0.2">
      <c r="C472" s="1076" t="s">
        <v>419</v>
      </c>
      <c r="D472" s="1075"/>
      <c r="E472" s="801">
        <v>6.4384137076951758E-5</v>
      </c>
      <c r="F472" s="636"/>
      <c r="G472" s="636"/>
      <c r="H472" s="1076" t="s">
        <v>466</v>
      </c>
      <c r="I472" s="1075"/>
      <c r="J472" s="796">
        <v>2.9373658634280903E-3</v>
      </c>
      <c r="K472" s="636"/>
      <c r="L472" s="636"/>
      <c r="M472" s="1076" t="s">
        <v>461</v>
      </c>
      <c r="N472" s="1075"/>
      <c r="O472" s="797">
        <v>5.5348644944138548E-2</v>
      </c>
      <c r="P472" s="636"/>
      <c r="Q472" s="636"/>
      <c r="AC472" s="371"/>
      <c r="AD472" s="371"/>
      <c r="AE472" s="371"/>
      <c r="AF472" s="371"/>
      <c r="AG472" s="371"/>
      <c r="AH472" s="371"/>
      <c r="AI472" s="371"/>
      <c r="AJ472" s="371"/>
      <c r="AK472" s="371"/>
      <c r="AL472" s="371"/>
      <c r="AM472" s="371"/>
      <c r="AN472" s="371"/>
      <c r="AO472" s="371"/>
      <c r="AP472" s="371"/>
      <c r="AQ472" s="371"/>
      <c r="AR472" s="371"/>
      <c r="AS472" s="371"/>
      <c r="AT472" s="371"/>
      <c r="AU472" s="371"/>
      <c r="AV472" s="371"/>
      <c r="AW472" s="371"/>
      <c r="AX472" s="371"/>
      <c r="AY472" s="371"/>
      <c r="AZ472" s="371"/>
      <c r="BA472" s="373"/>
      <c r="BB472" s="449"/>
      <c r="BC472" s="373"/>
      <c r="BD472" s="373"/>
      <c r="BE472" s="373"/>
      <c r="BF472" s="373"/>
      <c r="BG472" s="373"/>
      <c r="BH472" s="373"/>
      <c r="BI472" s="373"/>
      <c r="BJ472" s="373"/>
      <c r="BK472" s="373"/>
      <c r="BL472" s="373"/>
      <c r="BM472" s="373"/>
      <c r="BN472" s="373"/>
      <c r="BO472" s="373"/>
      <c r="BP472" s="373"/>
      <c r="BQ472" s="373"/>
      <c r="BR472" s="373"/>
      <c r="BS472" s="373"/>
      <c r="BT472" s="373"/>
      <c r="BU472" s="373"/>
      <c r="BV472" s="373"/>
      <c r="BW472" s="373"/>
      <c r="BX472" s="373"/>
      <c r="BY472" s="373"/>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8" customFormat="true" ht="25.15" customHeight="true" x14ac:dyDescent="0.2">
      <c r="C473" s="1076" t="s">
        <v>415</v>
      </c>
      <c r="D473" s="1075"/>
      <c r="E473" s="795">
        <v>1.1053493448019756E-3</v>
      </c>
      <c r="F473" s="636"/>
      <c r="G473" s="636"/>
      <c r="H473" s="1076" t="s">
        <v>479</v>
      </c>
      <c r="I473" s="1075"/>
      <c r="J473" s="796">
        <v>1.0062181420638465E-3</v>
      </c>
      <c r="K473" s="636"/>
      <c r="L473" s="636"/>
      <c r="M473" s="1076" t="s">
        <v>466</v>
      </c>
      <c r="N473" s="1075"/>
      <c r="O473" s="797">
        <v>2.8148409132099615E-2</v>
      </c>
      <c r="P473" s="636"/>
      <c r="Q473" s="636"/>
      <c r="AC473" s="371"/>
      <c r="AD473" s="371"/>
      <c r="AE473" s="371"/>
      <c r="AF473" s="371"/>
      <c r="AG473" s="371"/>
      <c r="AH473" s="371"/>
      <c r="AI473" s="371"/>
      <c r="AJ473" s="371"/>
      <c r="AK473" s="371"/>
      <c r="AL473" s="371"/>
      <c r="AM473" s="371"/>
      <c r="AN473" s="371"/>
      <c r="AO473" s="371"/>
      <c r="AP473" s="371"/>
      <c r="AQ473" s="371"/>
      <c r="AR473" s="371"/>
      <c r="AS473" s="371"/>
      <c r="AT473" s="371"/>
      <c r="AU473" s="371"/>
      <c r="AV473" s="371"/>
      <c r="AW473" s="371"/>
      <c r="AX473" s="371"/>
      <c r="AY473" s="371"/>
      <c r="AZ473" s="371"/>
      <c r="BA473" s="373"/>
      <c r="BB473" s="449"/>
      <c r="BC473" s="373"/>
      <c r="BD473" s="373"/>
      <c r="BE473" s="373"/>
      <c r="BF473" s="373"/>
      <c r="BG473" s="373"/>
      <c r="BH473" s="373"/>
      <c r="BI473" s="373"/>
      <c r="BJ473" s="373"/>
      <c r="BK473" s="373"/>
      <c r="BL473" s="373"/>
      <c r="BM473" s="373"/>
      <c r="BN473" s="373"/>
      <c r="BO473" s="373"/>
      <c r="BP473" s="373"/>
      <c r="BQ473" s="373"/>
      <c r="BR473" s="373"/>
      <c r="BS473" s="373"/>
      <c r="BT473" s="373"/>
      <c r="BU473" s="373"/>
      <c r="BV473" s="373"/>
      <c r="BW473" s="373"/>
      <c r="BX473" s="373"/>
      <c r="BY473" s="373"/>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8" customFormat="true" ht="25.15" customHeight="true" x14ac:dyDescent="0.2">
      <c r="C474" s="1076" t="s">
        <v>469</v>
      </c>
      <c r="D474" s="1075"/>
      <c r="E474" s="795">
        <v>3.0174451866294819E-3</v>
      </c>
      <c r="F474" s="636"/>
      <c r="G474" s="636"/>
      <c r="H474" s="1076" t="s">
        <v>458</v>
      </c>
      <c r="I474" s="1075"/>
      <c r="J474" s="796">
        <v>0.19611252895703327</v>
      </c>
      <c r="K474" s="636"/>
      <c r="L474" s="636"/>
      <c r="M474" s="1076" t="s">
        <v>479</v>
      </c>
      <c r="N474" s="1075"/>
      <c r="O474" s="797">
        <v>6.4194627352878188E-4</v>
      </c>
      <c r="P474" s="636"/>
      <c r="Q474" s="636"/>
      <c r="AC474" s="371"/>
      <c r="AD474" s="371"/>
      <c r="AE474" s="371"/>
      <c r="AF474" s="371"/>
      <c r="AG474" s="371"/>
      <c r="AH474" s="371"/>
      <c r="AI474" s="371"/>
      <c r="AJ474" s="371"/>
      <c r="AK474" s="371"/>
      <c r="AL474" s="371"/>
      <c r="AM474" s="371"/>
      <c r="AN474" s="371"/>
      <c r="AO474" s="371"/>
      <c r="AP474" s="371"/>
      <c r="AQ474" s="371"/>
      <c r="AR474" s="371"/>
      <c r="AS474" s="371"/>
      <c r="AT474" s="371"/>
      <c r="AU474" s="371"/>
      <c r="AV474" s="371"/>
      <c r="AW474" s="371"/>
      <c r="AX474" s="371"/>
      <c r="AY474" s="371"/>
      <c r="AZ474" s="371"/>
      <c r="BA474" s="373"/>
      <c r="BB474" s="449"/>
      <c r="BC474" s="373"/>
      <c r="BD474" s="373"/>
      <c r="BE474" s="373"/>
      <c r="BF474" s="373"/>
      <c r="BG474" s="373"/>
      <c r="BH474" s="373"/>
      <c r="BI474" s="373"/>
      <c r="BJ474" s="373"/>
      <c r="BK474" s="373"/>
      <c r="BL474" s="373"/>
      <c r="BM474" s="373"/>
      <c r="BN474" s="373"/>
      <c r="BO474" s="373"/>
      <c r="BP474" s="373"/>
      <c r="BQ474" s="373"/>
      <c r="BR474" s="373"/>
      <c r="BS474" s="373"/>
      <c r="BT474" s="373"/>
      <c r="BU474" s="373"/>
      <c r="BV474" s="373"/>
      <c r="BW474" s="373"/>
      <c r="BX474" s="373"/>
      <c r="BY474" s="373"/>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8" customFormat="true" ht="25.15" customHeight="true" x14ac:dyDescent="0.2">
      <c r="C475" s="1076" t="s">
        <v>482</v>
      </c>
      <c r="D475" s="1075"/>
      <c r="E475" s="801">
        <v>1.464742841962949E-5</v>
      </c>
      <c r="F475" s="636"/>
      <c r="G475" s="636"/>
      <c r="H475" s="1076" t="s">
        <v>477</v>
      </c>
      <c r="I475" s="1075"/>
      <c r="J475" s="796">
        <v>4.4848426774862808E-3</v>
      </c>
      <c r="K475" s="636"/>
      <c r="L475" s="636"/>
      <c r="M475" s="1076" t="s">
        <v>458</v>
      </c>
      <c r="N475" s="1075"/>
      <c r="O475" s="797">
        <v>8.5201307409437377E-2</v>
      </c>
      <c r="P475" s="636"/>
      <c r="Q475" s="636"/>
      <c r="AC475" s="371"/>
      <c r="AD475" s="371"/>
      <c r="AE475" s="371"/>
      <c r="AF475" s="371"/>
      <c r="AG475" s="371"/>
      <c r="AH475" s="371"/>
      <c r="AI475" s="371"/>
      <c r="AJ475" s="371"/>
      <c r="AK475" s="371"/>
      <c r="AL475" s="371"/>
      <c r="AM475" s="371"/>
      <c r="AN475" s="371"/>
      <c r="AO475" s="371"/>
      <c r="AP475" s="371"/>
      <c r="AQ475" s="371"/>
      <c r="AR475" s="371"/>
      <c r="AS475" s="371"/>
      <c r="AT475" s="371"/>
      <c r="AU475" s="371"/>
      <c r="AV475" s="371"/>
      <c r="AW475" s="371"/>
      <c r="AX475" s="371"/>
      <c r="AY475" s="371"/>
      <c r="AZ475" s="371"/>
      <c r="BA475" s="373"/>
      <c r="BB475" s="449"/>
      <c r="BC475" s="373"/>
      <c r="BD475" s="373"/>
      <c r="BE475" s="373"/>
      <c r="BF475" s="373"/>
      <c r="BG475" s="373"/>
      <c r="BH475" s="373"/>
      <c r="BI475" s="373"/>
      <c r="BJ475" s="373"/>
      <c r="BK475" s="373"/>
      <c r="BL475" s="373"/>
      <c r="BM475" s="373"/>
      <c r="BN475" s="373"/>
      <c r="BO475" s="373"/>
      <c r="BP475" s="373"/>
      <c r="BQ475" s="373"/>
      <c r="BR475" s="373"/>
      <c r="BS475" s="373"/>
      <c r="BT475" s="373"/>
      <c r="BU475" s="373"/>
      <c r="BV475" s="373"/>
      <c r="BW475" s="373"/>
      <c r="BX475" s="373"/>
      <c r="BY475" s="373"/>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8" customFormat="true" ht="25.15" customHeight="true" x14ac:dyDescent="0.2">
      <c r="C476" s="1076" t="s">
        <v>457</v>
      </c>
      <c r="D476" s="1075"/>
      <c r="E476" s="795">
        <v>0.14578603036978732</v>
      </c>
      <c r="F476" s="636"/>
      <c r="G476" s="636"/>
      <c r="H476" s="1076" t="s">
        <v>471</v>
      </c>
      <c r="I476" s="1075"/>
      <c r="J476" s="796">
        <v>2.6071582320337842E-2</v>
      </c>
      <c r="K476" s="636"/>
      <c r="L476" s="636"/>
      <c r="M476" s="1076" t="s">
        <v>477</v>
      </c>
      <c r="N476" s="1075"/>
      <c r="O476" s="802">
        <v>9.8355289032956442E-7</v>
      </c>
      <c r="P476" s="636"/>
      <c r="Q476" s="636"/>
      <c r="AC476" s="371"/>
      <c r="AD476" s="371"/>
      <c r="AE476" s="371"/>
      <c r="AF476" s="371"/>
      <c r="AG476" s="371"/>
      <c r="AH476" s="371"/>
      <c r="AI476" s="371"/>
      <c r="AJ476" s="371"/>
      <c r="AK476" s="371"/>
      <c r="AL476" s="371"/>
      <c r="AM476" s="371"/>
      <c r="AN476" s="371"/>
      <c r="AO476" s="371"/>
      <c r="AP476" s="371"/>
      <c r="AQ476" s="371"/>
      <c r="AR476" s="371"/>
      <c r="AS476" s="371"/>
      <c r="AT476" s="371"/>
      <c r="AU476" s="371"/>
      <c r="AV476" s="371"/>
      <c r="AW476" s="371"/>
      <c r="AX476" s="371"/>
      <c r="AY476" s="371"/>
      <c r="AZ476" s="371"/>
      <c r="BA476" s="373"/>
      <c r="BB476" s="449"/>
      <c r="BC476" s="373"/>
      <c r="BD476" s="373"/>
      <c r="BE476" s="373"/>
      <c r="BF476" s="373"/>
      <c r="BG476" s="373"/>
      <c r="BH476" s="373"/>
      <c r="BI476" s="373"/>
      <c r="BJ476" s="373"/>
      <c r="BK476" s="373"/>
      <c r="BL476" s="373"/>
      <c r="BM476" s="373"/>
      <c r="BN476" s="373"/>
      <c r="BO476" s="373"/>
      <c r="BP476" s="373"/>
      <c r="BQ476" s="373"/>
      <c r="BR476" s="373"/>
      <c r="BS476" s="373"/>
      <c r="BT476" s="373"/>
      <c r="BU476" s="373"/>
      <c r="BV476" s="373"/>
      <c r="BW476" s="373"/>
      <c r="BX476" s="373"/>
      <c r="BY476" s="373"/>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8" customFormat="true" ht="25.15" customHeight="true" x14ac:dyDescent="0.2">
      <c r="C477" s="1076" t="s">
        <v>480</v>
      </c>
      <c r="D477" s="1075"/>
      <c r="E477" s="801">
        <v>8.9861205821422418E-5</v>
      </c>
      <c r="F477" s="636"/>
      <c r="G477" s="636"/>
      <c r="H477" s="1076" t="s">
        <v>463</v>
      </c>
      <c r="I477" s="1075"/>
      <c r="J477" s="796">
        <v>3.6969878119924968E-3</v>
      </c>
      <c r="K477" s="636"/>
      <c r="L477" s="636"/>
      <c r="M477" s="1076" t="s">
        <v>471</v>
      </c>
      <c r="N477" s="1075"/>
      <c r="O477" s="797">
        <v>4.5596120658245188E-3</v>
      </c>
      <c r="P477" s="636"/>
      <c r="Q477" s="636"/>
      <c r="AC477" s="371"/>
      <c r="AD477" s="371"/>
      <c r="AE477" s="371"/>
      <c r="AF477" s="371"/>
      <c r="AG477" s="371"/>
      <c r="AH477" s="371"/>
      <c r="AI477" s="371"/>
      <c r="AJ477" s="371"/>
      <c r="AK477" s="371"/>
      <c r="AL477" s="371"/>
      <c r="AM477" s="371"/>
      <c r="AN477" s="371"/>
      <c r="AO477" s="371"/>
      <c r="AP477" s="371"/>
      <c r="AQ477" s="371"/>
      <c r="AR477" s="371"/>
      <c r="AS477" s="371"/>
      <c r="AT477" s="371"/>
      <c r="AU477" s="371"/>
      <c r="AV477" s="371"/>
      <c r="AW477" s="371"/>
      <c r="AX477" s="371"/>
      <c r="AY477" s="371"/>
      <c r="AZ477" s="371"/>
      <c r="BA477" s="373"/>
      <c r="BB477" s="449"/>
      <c r="BC477" s="373"/>
      <c r="BD477" s="373"/>
      <c r="BE477" s="373"/>
      <c r="BF477" s="373"/>
      <c r="BG477" s="373"/>
      <c r="BH477" s="373"/>
      <c r="BI477" s="373"/>
      <c r="BJ477" s="373"/>
      <c r="BK477" s="373"/>
      <c r="BL477" s="373"/>
      <c r="BM477" s="373"/>
      <c r="BN477" s="373"/>
      <c r="BO477" s="373"/>
      <c r="BP477" s="373"/>
      <c r="BQ477" s="373"/>
      <c r="BR477" s="373"/>
      <c r="BS477" s="373"/>
      <c r="BT477" s="373"/>
      <c r="BU477" s="373"/>
      <c r="BV477" s="373"/>
      <c r="BW477" s="373"/>
      <c r="BX477" s="373"/>
      <c r="BY477" s="373"/>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8" customFormat="true" ht="25.15" customHeight="true" x14ac:dyDescent="0.2">
      <c r="C478" s="1076" t="s">
        <v>474</v>
      </c>
      <c r="D478" s="1075"/>
      <c r="E478" s="795">
        <v>5.9754443932748067E-3</v>
      </c>
      <c r="F478" s="636"/>
      <c r="G478" s="636"/>
      <c r="H478" s="1076" t="s">
        <v>478</v>
      </c>
      <c r="I478" s="1075"/>
      <c r="J478" s="796">
        <v>2.2738101372460652E-4</v>
      </c>
      <c r="K478" s="636"/>
      <c r="L478" s="636"/>
      <c r="M478" s="1076" t="s">
        <v>463</v>
      </c>
      <c r="N478" s="1075"/>
      <c r="O478" s="797">
        <v>4.8043909112782453E-2</v>
      </c>
      <c r="P478" s="636"/>
      <c r="Q478" s="636"/>
      <c r="AC478" s="371"/>
      <c r="AD478" s="371"/>
      <c r="AE478" s="371"/>
      <c r="AF478" s="371"/>
      <c r="AG478" s="371"/>
      <c r="AH478" s="371"/>
      <c r="AI478" s="371"/>
      <c r="AJ478" s="371"/>
      <c r="AK478" s="371"/>
      <c r="AL478" s="371"/>
      <c r="AM478" s="371"/>
      <c r="AN478" s="371"/>
      <c r="AO478" s="371"/>
      <c r="AP478" s="371"/>
      <c r="AQ478" s="371"/>
      <c r="AR478" s="371"/>
      <c r="AS478" s="371"/>
      <c r="AT478" s="371"/>
      <c r="AU478" s="371"/>
      <c r="AV478" s="371"/>
      <c r="AW478" s="371"/>
      <c r="AX478" s="371"/>
      <c r="AY478" s="371"/>
      <c r="AZ478" s="371"/>
      <c r="BA478" s="373"/>
      <c r="BB478" s="449"/>
      <c r="BC478" s="373"/>
      <c r="BD478" s="373"/>
      <c r="BE478" s="373"/>
      <c r="BF478" s="373"/>
      <c r="BG478" s="373"/>
      <c r="BH478" s="373"/>
      <c r="BI478" s="373"/>
      <c r="BJ478" s="373"/>
      <c r="BK478" s="373"/>
      <c r="BL478" s="373"/>
      <c r="BM478" s="373"/>
      <c r="BN478" s="373"/>
      <c r="BO478" s="373"/>
      <c r="BP478" s="373"/>
      <c r="BQ478" s="373"/>
      <c r="BR478" s="373"/>
      <c r="BS478" s="373"/>
      <c r="BT478" s="373"/>
      <c r="BU478" s="373"/>
      <c r="BV478" s="373"/>
      <c r="BW478" s="373"/>
      <c r="BX478" s="373"/>
      <c r="BY478" s="373"/>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8" customFormat="true" ht="25.15" customHeight="true" x14ac:dyDescent="0.2">
      <c r="C479" s="1076" t="s">
        <v>456</v>
      </c>
      <c r="D479" s="1075"/>
      <c r="E479" s="795">
        <v>0.12144613379666162</v>
      </c>
      <c r="F479" s="636"/>
      <c r="G479" s="636"/>
      <c r="H479" s="1076" t="s">
        <v>472</v>
      </c>
      <c r="I479" s="1075"/>
      <c r="J479" s="796">
        <v>1.8267566794243407E-3</v>
      </c>
      <c r="K479" s="636"/>
      <c r="L479" s="636"/>
      <c r="M479" s="1076" t="s">
        <v>478</v>
      </c>
      <c r="N479" s="1075"/>
      <c r="O479" s="797">
        <v>5.8671504763452191E-3</v>
      </c>
      <c r="P479" s="636"/>
      <c r="Q479" s="636"/>
      <c r="AC479" s="371"/>
      <c r="AD479" s="371"/>
      <c r="AE479" s="371"/>
      <c r="AF479" s="371"/>
      <c r="AG479" s="371"/>
      <c r="AH479" s="371"/>
      <c r="AI479" s="371"/>
      <c r="AJ479" s="371"/>
      <c r="AK479" s="371"/>
      <c r="AL479" s="371"/>
      <c r="AM479" s="371"/>
      <c r="AN479" s="371"/>
      <c r="AO479" s="371"/>
      <c r="AP479" s="371"/>
      <c r="AQ479" s="371"/>
      <c r="AR479" s="371"/>
      <c r="AS479" s="371"/>
      <c r="AT479" s="371"/>
      <c r="AU479" s="371"/>
      <c r="AV479" s="371"/>
      <c r="AW479" s="371"/>
      <c r="AX479" s="371"/>
      <c r="AY479" s="371"/>
      <c r="AZ479" s="371"/>
      <c r="BA479" s="373"/>
      <c r="BB479" s="449"/>
      <c r="BC479" s="373"/>
      <c r="BD479" s="373"/>
      <c r="BE479" s="373"/>
      <c r="BF479" s="373"/>
      <c r="BG479" s="373"/>
      <c r="BH479" s="373"/>
      <c r="BI479" s="373"/>
      <c r="BJ479" s="373"/>
      <c r="BK479" s="373"/>
      <c r="BL479" s="373"/>
      <c r="BM479" s="373"/>
      <c r="BN479" s="373"/>
      <c r="BO479" s="373"/>
      <c r="BP479" s="373"/>
      <c r="BQ479" s="373"/>
      <c r="BR479" s="373"/>
      <c r="BS479" s="373"/>
      <c r="BT479" s="373"/>
      <c r="BU479" s="373"/>
      <c r="BV479" s="373"/>
      <c r="BW479" s="373"/>
      <c r="BX479" s="373"/>
      <c r="BY479" s="373"/>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8" customFormat="true" ht="25.15" customHeight="true" x14ac:dyDescent="0.2">
      <c r="C480" s="1076" t="s">
        <v>424</v>
      </c>
      <c r="D480" s="1075"/>
      <c r="E480" s="795">
        <v>2.5261514604556352E-2</v>
      </c>
      <c r="F480" s="636"/>
      <c r="G480" s="636"/>
      <c r="H480" s="1076" t="s">
        <v>475</v>
      </c>
      <c r="I480" s="1075"/>
      <c r="J480" s="796">
        <v>2.7757939825761728E-4</v>
      </c>
      <c r="K480" s="636"/>
      <c r="L480" s="636"/>
      <c r="M480" s="1076" t="s">
        <v>472</v>
      </c>
      <c r="N480" s="1075"/>
      <c r="O480" s="797">
        <v>1.9829820129894128E-2</v>
      </c>
      <c r="P480" s="636"/>
      <c r="Q480" s="636"/>
      <c r="AC480" s="371"/>
      <c r="AD480" s="371"/>
      <c r="AE480" s="371"/>
      <c r="AF480" s="371"/>
      <c r="AG480" s="371"/>
      <c r="AH480" s="371"/>
      <c r="AI480" s="371"/>
      <c r="AJ480" s="371"/>
      <c r="AK480" s="371"/>
      <c r="AL480" s="371"/>
      <c r="AM480" s="371"/>
      <c r="AN480" s="371"/>
      <c r="AO480" s="371"/>
      <c r="AP480" s="371"/>
      <c r="AQ480" s="371"/>
      <c r="AR480" s="371"/>
      <c r="AS480" s="371"/>
      <c r="AT480" s="371"/>
      <c r="AU480" s="371"/>
      <c r="AV480" s="371"/>
      <c r="AW480" s="371"/>
      <c r="AX480" s="371"/>
      <c r="AY480" s="371"/>
      <c r="AZ480" s="371"/>
      <c r="BA480" s="373"/>
      <c r="BB480" s="449"/>
      <c r="BC480" s="373"/>
      <c r="BD480" s="373"/>
      <c r="BE480" s="373"/>
      <c r="BF480" s="373"/>
      <c r="BG480" s="373"/>
      <c r="BH480" s="373"/>
      <c r="BI480" s="373"/>
      <c r="BJ480" s="373"/>
      <c r="BK480" s="373"/>
      <c r="BL480" s="373"/>
      <c r="BM480" s="373"/>
      <c r="BN480" s="373"/>
      <c r="BO480" s="373"/>
      <c r="BP480" s="373"/>
      <c r="BQ480" s="373"/>
      <c r="BR480" s="373"/>
      <c r="BS480" s="373"/>
      <c r="BT480" s="373"/>
      <c r="BU480" s="373"/>
      <c r="BV480" s="373"/>
      <c r="BW480" s="373"/>
      <c r="BX480" s="373"/>
      <c r="BY480" s="373"/>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8" customFormat="true" ht="25.15" customHeight="true" x14ac:dyDescent="0.2">
      <c r="C481" s="1076" t="s">
        <v>387</v>
      </c>
      <c r="D481" s="1075"/>
      <c r="E481" s="795">
        <v>0.57976189169143177</v>
      </c>
      <c r="F481" s="636"/>
      <c r="G481" s="636"/>
      <c r="H481" s="1076" t="s">
        <v>467</v>
      </c>
      <c r="I481" s="1075"/>
      <c r="J481" s="803">
        <v>7.0564460459169855E-5</v>
      </c>
      <c r="K481" s="636"/>
      <c r="L481" s="636"/>
      <c r="M481" s="1076" t="s">
        <v>475</v>
      </c>
      <c r="N481" s="1075"/>
      <c r="O481" s="797">
        <v>1.1138970639714108E-2</v>
      </c>
      <c r="P481" s="636"/>
      <c r="Q481" s="636"/>
      <c r="AC481" s="371"/>
      <c r="AD481" s="371"/>
      <c r="AE481" s="371"/>
      <c r="AF481" s="371"/>
      <c r="AG481" s="371"/>
      <c r="AH481" s="371"/>
      <c r="AI481" s="371"/>
      <c r="AJ481" s="371"/>
      <c r="AK481" s="371"/>
      <c r="AL481" s="371"/>
      <c r="AM481" s="371"/>
      <c r="AN481" s="371"/>
      <c r="AO481" s="371"/>
      <c r="AP481" s="371"/>
      <c r="AQ481" s="371"/>
      <c r="AR481" s="371"/>
      <c r="AS481" s="371"/>
      <c r="AT481" s="371"/>
      <c r="AU481" s="371"/>
      <c r="AV481" s="371"/>
      <c r="AW481" s="371"/>
      <c r="AX481" s="371"/>
      <c r="AY481" s="371"/>
      <c r="AZ481" s="371"/>
      <c r="BA481" s="373"/>
      <c r="BB481" s="449"/>
      <c r="BC481" s="373"/>
      <c r="BD481" s="373"/>
      <c r="BE481" s="373"/>
      <c r="BF481" s="373"/>
      <c r="BG481" s="373"/>
      <c r="BH481" s="373"/>
      <c r="BI481" s="373"/>
      <c r="BJ481" s="373"/>
      <c r="BK481" s="373"/>
      <c r="BL481" s="373"/>
      <c r="BM481" s="373"/>
      <c r="BN481" s="373"/>
      <c r="BO481" s="373"/>
      <c r="BP481" s="373"/>
      <c r="BQ481" s="373"/>
      <c r="BR481" s="373"/>
      <c r="BS481" s="373"/>
      <c r="BT481" s="373"/>
      <c r="BU481" s="373"/>
      <c r="BV481" s="373"/>
      <c r="BW481" s="373"/>
      <c r="BX481" s="373"/>
      <c r="BY481" s="373"/>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8" customFormat="true" ht="25.15" customHeight="true" x14ac:dyDescent="0.2">
      <c r="C482" s="1076" t="s">
        <v>391</v>
      </c>
      <c r="D482" s="1075"/>
      <c r="E482" s="795">
        <v>8.8285678513635012E-3</v>
      </c>
      <c r="F482" s="636"/>
      <c r="G482" s="636"/>
      <c r="H482" s="1076" t="s">
        <v>476</v>
      </c>
      <c r="I482" s="1075"/>
      <c r="J482" s="796">
        <v>1.0288404089748799E-4</v>
      </c>
      <c r="K482" s="636"/>
      <c r="L482" s="636"/>
      <c r="M482" s="1076" t="s">
        <v>467</v>
      </c>
      <c r="N482" s="1075"/>
      <c r="O482" s="797">
        <v>2.7977400608600416E-2</v>
      </c>
      <c r="P482" s="636"/>
      <c r="Q482" s="636"/>
      <c r="AC482" s="371"/>
      <c r="AD482" s="371"/>
      <c r="AE482" s="371"/>
      <c r="AF482" s="371"/>
      <c r="AG482" s="371"/>
      <c r="AH482" s="371"/>
      <c r="AI482" s="371"/>
      <c r="AJ482" s="371"/>
      <c r="AK482" s="371"/>
      <c r="AL482" s="371"/>
      <c r="AM482" s="371"/>
      <c r="AN482" s="371"/>
      <c r="AO482" s="371"/>
      <c r="AP482" s="371"/>
      <c r="AQ482" s="371"/>
      <c r="AR482" s="371"/>
      <c r="AS482" s="371"/>
      <c r="AT482" s="371"/>
      <c r="AU482" s="371"/>
      <c r="AV482" s="371"/>
      <c r="AW482" s="371"/>
      <c r="AX482" s="371"/>
      <c r="AY482" s="371"/>
      <c r="AZ482" s="371"/>
      <c r="BA482" s="373"/>
      <c r="BB482" s="449"/>
      <c r="BC482" s="373"/>
      <c r="BD482" s="373"/>
      <c r="BE482" s="373"/>
      <c r="BF482" s="373"/>
      <c r="BG482" s="373"/>
      <c r="BH482" s="373"/>
      <c r="BI482" s="373"/>
      <c r="BJ482" s="373"/>
      <c r="BK482" s="373"/>
      <c r="BL482" s="373"/>
      <c r="BM482" s="373"/>
      <c r="BN482" s="373"/>
      <c r="BO482" s="373"/>
      <c r="BP482" s="373"/>
      <c r="BQ482" s="373"/>
      <c r="BR482" s="373"/>
      <c r="BS482" s="373"/>
      <c r="BT482" s="373"/>
      <c r="BU482" s="373"/>
      <c r="BV482" s="373"/>
      <c r="BW482" s="373"/>
      <c r="BX482" s="373"/>
      <c r="BY482" s="373"/>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8" customFormat="true" ht="25.15" customHeight="true" x14ac:dyDescent="0.2">
      <c r="C483" s="1076" t="s">
        <v>412</v>
      </c>
      <c r="D483" s="1075"/>
      <c r="E483" s="795">
        <v>6.7136391128773225E-4</v>
      </c>
      <c r="F483" s="636"/>
      <c r="G483" s="636"/>
      <c r="H483" s="1076" t="s">
        <v>454</v>
      </c>
      <c r="I483" s="1075"/>
      <c r="J483" s="796">
        <v>0.42318388367408966</v>
      </c>
      <c r="K483" s="636"/>
      <c r="L483" s="636"/>
      <c r="M483" s="1076" t="s">
        <v>476</v>
      </c>
      <c r="N483" s="1075"/>
      <c r="O483" s="797">
        <v>1.085959620687022E-2</v>
      </c>
      <c r="P483" s="636"/>
      <c r="Q483" s="636"/>
      <c r="AC483" s="371"/>
      <c r="AD483" s="371"/>
      <c r="AE483" s="371"/>
      <c r="AF483" s="371"/>
      <c r="AG483" s="371"/>
      <c r="AH483" s="371"/>
      <c r="AI483" s="371"/>
      <c r="AJ483" s="371"/>
      <c r="AK483" s="371"/>
      <c r="AL483" s="371"/>
      <c r="AM483" s="371"/>
      <c r="AN483" s="371"/>
      <c r="AO483" s="371"/>
      <c r="AP483" s="371"/>
      <c r="AQ483" s="371"/>
      <c r="AR483" s="371"/>
      <c r="AS483" s="371"/>
      <c r="AT483" s="371"/>
      <c r="AU483" s="371"/>
      <c r="AV483" s="371"/>
      <c r="AW483" s="371"/>
      <c r="AX483" s="371"/>
      <c r="AY483" s="371"/>
      <c r="AZ483" s="371"/>
      <c r="BA483" s="373"/>
      <c r="BB483" s="449"/>
      <c r="BC483" s="373"/>
      <c r="BD483" s="373"/>
      <c r="BE483" s="373"/>
      <c r="BF483" s="373"/>
      <c r="BG483" s="373"/>
      <c r="BH483" s="373"/>
      <c r="BI483" s="373"/>
      <c r="BJ483" s="373"/>
      <c r="BK483" s="373"/>
      <c r="BL483" s="373"/>
      <c r="BM483" s="373"/>
      <c r="BN483" s="373"/>
      <c r="BO483" s="373"/>
      <c r="BP483" s="373"/>
      <c r="BQ483" s="373"/>
      <c r="BR483" s="373"/>
      <c r="BS483" s="373"/>
      <c r="BT483" s="373"/>
      <c r="BU483" s="373"/>
      <c r="BV483" s="373"/>
      <c r="BW483" s="373"/>
      <c r="BX483" s="373"/>
      <c r="BY483" s="373"/>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8" customFormat="true" ht="25.15" customHeight="true" x14ac:dyDescent="0.2">
      <c r="C484" s="1076" t="s">
        <v>450</v>
      </c>
      <c r="D484" s="1075"/>
      <c r="E484" s="795">
        <v>0.6708604044817521</v>
      </c>
      <c r="F484" s="636"/>
      <c r="G484" s="636"/>
      <c r="H484" s="1076" t="s">
        <v>222</v>
      </c>
      <c r="I484" s="1075"/>
      <c r="J484" s="796">
        <v>2.4201435375821607E-2</v>
      </c>
      <c r="K484" s="636"/>
      <c r="L484" s="636"/>
      <c r="M484" s="1076" t="s">
        <v>454</v>
      </c>
      <c r="N484" s="1075"/>
      <c r="O484" s="797">
        <v>0.31212420913351901</v>
      </c>
      <c r="P484" s="636"/>
      <c r="Q484" s="636"/>
      <c r="AC484" s="371"/>
      <c r="AD484" s="371"/>
      <c r="AE484" s="371"/>
      <c r="AF484" s="371"/>
      <c r="AG484" s="371"/>
      <c r="AH484" s="371"/>
      <c r="AI484" s="371"/>
      <c r="AJ484" s="371"/>
      <c r="AK484" s="371"/>
      <c r="AL484" s="371"/>
      <c r="AM484" s="371"/>
      <c r="AN484" s="371"/>
      <c r="AO484" s="371"/>
      <c r="AP484" s="371"/>
      <c r="AQ484" s="371"/>
      <c r="AR484" s="371"/>
      <c r="AS484" s="371"/>
      <c r="AT484" s="371"/>
      <c r="AU484" s="371"/>
      <c r="AV484" s="371"/>
      <c r="AW484" s="371"/>
      <c r="AX484" s="371"/>
      <c r="AY484" s="371"/>
      <c r="AZ484" s="371"/>
      <c r="BA484" s="373"/>
      <c r="BB484" s="449"/>
      <c r="BC484" s="373"/>
      <c r="BD484" s="373"/>
      <c r="BE484" s="373"/>
      <c r="BF484" s="373"/>
      <c r="BG484" s="373"/>
      <c r="BH484" s="373"/>
      <c r="BI484" s="373"/>
      <c r="BJ484" s="373"/>
      <c r="BK484" s="373"/>
      <c r="BL484" s="373"/>
      <c r="BM484" s="373"/>
      <c r="BN484" s="373"/>
      <c r="BO484" s="373"/>
      <c r="BP484" s="373"/>
      <c r="BQ484" s="373"/>
      <c r="BR484" s="373"/>
      <c r="BS484" s="373"/>
      <c r="BT484" s="373"/>
      <c r="BU484" s="373"/>
      <c r="BV484" s="373"/>
      <c r="BW484" s="373"/>
      <c r="BX484" s="373"/>
      <c r="BY484" s="373"/>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8" customFormat="true" ht="25.15" customHeight="true" x14ac:dyDescent="0.2">
      <c r="C485" s="1076" t="s">
        <v>451</v>
      </c>
      <c r="D485" s="1075"/>
      <c r="E485" s="795">
        <v>0.44495198453045459</v>
      </c>
      <c r="F485" s="636"/>
      <c r="G485" s="636"/>
      <c r="H485" s="1076" t="s">
        <v>455</v>
      </c>
      <c r="I485" s="1075"/>
      <c r="J485" s="796">
        <v>0.30725330490462671</v>
      </c>
      <c r="K485" s="636"/>
      <c r="L485" s="636"/>
      <c r="M485" s="1076" t="s">
        <v>222</v>
      </c>
      <c r="N485" s="1075"/>
      <c r="O485" s="797">
        <v>2.1795750454688529E-2</v>
      </c>
      <c r="P485" s="636"/>
      <c r="Q485" s="636"/>
      <c r="AC485" s="371"/>
      <c r="AD485" s="371"/>
      <c r="AE485" s="371"/>
      <c r="AF485" s="371"/>
      <c r="AG485" s="371"/>
      <c r="AH485" s="371"/>
      <c r="AI485" s="371"/>
      <c r="AJ485" s="371"/>
      <c r="AK485" s="371"/>
      <c r="AL485" s="371"/>
      <c r="AM485" s="371"/>
      <c r="AN485" s="371"/>
      <c r="AO485" s="371"/>
      <c r="AP485" s="371"/>
      <c r="AQ485" s="371"/>
      <c r="AR485" s="371"/>
      <c r="AS485" s="371"/>
      <c r="AT485" s="371"/>
      <c r="AU485" s="371"/>
      <c r="AV485" s="371"/>
      <c r="AW485" s="371"/>
      <c r="AX485" s="371"/>
      <c r="AY485" s="371"/>
      <c r="AZ485" s="371"/>
      <c r="BA485" s="373"/>
      <c r="BB485" s="449"/>
      <c r="BC485" s="373"/>
      <c r="BD485" s="373"/>
      <c r="BE485" s="373"/>
      <c r="BF485" s="373"/>
      <c r="BG485" s="373"/>
      <c r="BH485" s="373"/>
      <c r="BI485" s="373"/>
      <c r="BJ485" s="373"/>
      <c r="BK485" s="373"/>
      <c r="BL485" s="373"/>
      <c r="BM485" s="373"/>
      <c r="BN485" s="373"/>
      <c r="BO485" s="373"/>
      <c r="BP485" s="373"/>
      <c r="BQ485" s="373"/>
      <c r="BR485" s="373"/>
      <c r="BS485" s="373"/>
      <c r="BT485" s="373"/>
      <c r="BU485" s="373"/>
      <c r="BV485" s="373"/>
      <c r="BW485" s="373"/>
      <c r="BX485" s="373"/>
      <c r="BY485" s="373"/>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8" customFormat="true" ht="25.15" customHeight="true" x14ac:dyDescent="0.2">
      <c r="C486" s="1076" t="s">
        <v>465</v>
      </c>
      <c r="D486" s="1075"/>
      <c r="E486" s="795">
        <v>4.4004853298719525E-2</v>
      </c>
      <c r="F486" s="636"/>
      <c r="G486" s="636"/>
      <c r="H486" s="1076" t="s">
        <v>420</v>
      </c>
      <c r="I486" s="1075"/>
      <c r="J486" s="796">
        <v>1.0773684294101778E-3</v>
      </c>
      <c r="K486" s="636"/>
      <c r="L486" s="636"/>
      <c r="M486" s="1076" t="s">
        <v>455</v>
      </c>
      <c r="N486" s="1075"/>
      <c r="O486" s="797">
        <v>0.10042785894604694</v>
      </c>
      <c r="P486" s="636"/>
      <c r="Q486" s="636"/>
      <c r="AC486" s="371"/>
      <c r="AD486" s="371"/>
      <c r="AE486" s="371"/>
      <c r="AF486" s="371"/>
      <c r="AG486" s="371"/>
      <c r="AH486" s="371"/>
      <c r="AI486" s="371"/>
      <c r="AJ486" s="371"/>
      <c r="AK486" s="371"/>
      <c r="AL486" s="371"/>
      <c r="AM486" s="371"/>
      <c r="AN486" s="371"/>
      <c r="AO486" s="371"/>
      <c r="AP486" s="371"/>
      <c r="AQ486" s="371"/>
      <c r="AR486" s="371"/>
      <c r="AS486" s="371"/>
      <c r="AT486" s="371"/>
      <c r="AU486" s="371"/>
      <c r="AV486" s="371"/>
      <c r="AW486" s="371"/>
      <c r="AX486" s="371"/>
      <c r="AY486" s="371"/>
      <c r="AZ486" s="371"/>
      <c r="BA486" s="373"/>
      <c r="BB486" s="449"/>
      <c r="BC486" s="373"/>
      <c r="BD486" s="373"/>
      <c r="BE486" s="373"/>
      <c r="BF486" s="373"/>
      <c r="BG486" s="373"/>
      <c r="BH486" s="373"/>
      <c r="BI486" s="373"/>
      <c r="BJ486" s="373"/>
      <c r="BK486" s="373"/>
      <c r="BL486" s="373"/>
      <c r="BM486" s="373"/>
      <c r="BN486" s="373"/>
      <c r="BO486" s="373"/>
      <c r="BP486" s="373"/>
      <c r="BQ486" s="373"/>
      <c r="BR486" s="373"/>
      <c r="BS486" s="373"/>
      <c r="BT486" s="373"/>
      <c r="BU486" s="373"/>
      <c r="BV486" s="373"/>
      <c r="BW486" s="373"/>
      <c r="BX486" s="373"/>
      <c r="BY486" s="373"/>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8" customFormat="true" ht="25.15" customHeight="true" x14ac:dyDescent="0.2">
      <c r="C487" s="1076" t="s">
        <v>473</v>
      </c>
      <c r="D487" s="1075"/>
      <c r="E487" s="795">
        <v>1.0560510467888917E-2</v>
      </c>
      <c r="F487" s="636"/>
      <c r="G487" s="636"/>
      <c r="H487" s="1076" t="s">
        <v>460</v>
      </c>
      <c r="I487" s="1075"/>
      <c r="J487" s="796">
        <v>0.14874059402112977</v>
      </c>
      <c r="K487" s="636"/>
      <c r="L487" s="636"/>
      <c r="M487" s="1076" t="s">
        <v>420</v>
      </c>
      <c r="N487" s="1075"/>
      <c r="O487" s="797">
        <v>2.6070631327216942E-4</v>
      </c>
      <c r="P487" s="636"/>
      <c r="Q487" s="636"/>
      <c r="AC487" s="371"/>
      <c r="AD487" s="371"/>
      <c r="AE487" s="371"/>
      <c r="AF487" s="371"/>
      <c r="AG487" s="371"/>
      <c r="AH487" s="371"/>
      <c r="AI487" s="371"/>
      <c r="AJ487" s="371"/>
      <c r="AK487" s="371"/>
      <c r="AL487" s="371"/>
      <c r="AM487" s="371"/>
      <c r="AN487" s="371"/>
      <c r="AO487" s="371"/>
      <c r="AP487" s="371"/>
      <c r="AQ487" s="371"/>
      <c r="AR487" s="371"/>
      <c r="AS487" s="371"/>
      <c r="AT487" s="371"/>
      <c r="AU487" s="371"/>
      <c r="AV487" s="371"/>
      <c r="AW487" s="371"/>
      <c r="AX487" s="371"/>
      <c r="AY487" s="371"/>
      <c r="AZ487" s="371"/>
      <c r="BA487" s="373"/>
      <c r="BB487" s="449"/>
      <c r="BC487" s="373"/>
      <c r="BD487" s="373"/>
      <c r="BE487" s="373"/>
      <c r="BF487" s="373"/>
      <c r="BG487" s="373"/>
      <c r="BH487" s="373"/>
      <c r="BI487" s="373"/>
      <c r="BJ487" s="373"/>
      <c r="BK487" s="373"/>
      <c r="BL487" s="373"/>
      <c r="BM487" s="373"/>
      <c r="BN487" s="373"/>
      <c r="BO487" s="373"/>
      <c r="BP487" s="373"/>
      <c r="BQ487" s="373"/>
      <c r="BR487" s="373"/>
      <c r="BS487" s="373"/>
      <c r="BT487" s="373"/>
      <c r="BU487" s="373"/>
      <c r="BV487" s="373"/>
      <c r="BW487" s="373"/>
      <c r="BX487" s="373"/>
      <c r="BY487" s="373"/>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8" customFormat="true" ht="25.15" customHeight="true" x14ac:dyDescent="0.2">
      <c r="C488" s="1076" t="s">
        <v>459</v>
      </c>
      <c r="D488" s="1075"/>
      <c r="E488" s="795">
        <v>0.10514143751568988</v>
      </c>
      <c r="F488" s="636"/>
      <c r="G488" s="636"/>
      <c r="H488" s="1076" t="s">
        <v>462</v>
      </c>
      <c r="I488" s="1075"/>
      <c r="J488" s="796">
        <v>5.2106534943452618E-2</v>
      </c>
      <c r="K488" s="636"/>
      <c r="L488" s="636"/>
      <c r="M488" s="1076" t="s">
        <v>460</v>
      </c>
      <c r="N488" s="1075"/>
      <c r="O488" s="797">
        <v>1.6002251169383173E-2</v>
      </c>
      <c r="P488" s="636"/>
      <c r="Q488" s="636"/>
      <c r="AC488" s="371"/>
      <c r="AD488" s="371"/>
      <c r="AE488" s="371"/>
      <c r="AF488" s="371"/>
      <c r="AG488" s="371"/>
      <c r="AH488" s="371"/>
      <c r="AI488" s="371"/>
      <c r="AJ488" s="371"/>
      <c r="AK488" s="371"/>
      <c r="AL488" s="371"/>
      <c r="AM488" s="371"/>
      <c r="AN488" s="371"/>
      <c r="AO488" s="371"/>
      <c r="AP488" s="371"/>
      <c r="AQ488" s="371"/>
      <c r="AR488" s="371"/>
      <c r="AS488" s="371"/>
      <c r="AT488" s="371"/>
      <c r="AU488" s="371"/>
      <c r="AV488" s="371"/>
      <c r="AW488" s="371"/>
      <c r="AX488" s="371"/>
      <c r="AY488" s="371"/>
      <c r="AZ488" s="371"/>
      <c r="BA488" s="373"/>
      <c r="BB488" s="449"/>
      <c r="BC488" s="373"/>
      <c r="BD488" s="373"/>
      <c r="BE488" s="373"/>
      <c r="BF488" s="373"/>
      <c r="BG488" s="373"/>
      <c r="BH488" s="373"/>
      <c r="BI488" s="373"/>
      <c r="BJ488" s="373"/>
      <c r="BK488" s="373"/>
      <c r="BL488" s="373"/>
      <c r="BM488" s="373"/>
      <c r="BN488" s="373"/>
      <c r="BO488" s="373"/>
      <c r="BP488" s="373"/>
      <c r="BQ488" s="373"/>
      <c r="BR488" s="373"/>
      <c r="BS488" s="373"/>
      <c r="BT488" s="373"/>
      <c r="BU488" s="373"/>
      <c r="BV488" s="373"/>
      <c r="BW488" s="373"/>
      <c r="BX488" s="373"/>
      <c r="BY488" s="373"/>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8" customFormat="true" ht="25.15" customHeight="true" x14ac:dyDescent="0.2">
      <c r="C489" s="1076" t="s">
        <v>421</v>
      </c>
      <c r="D489" s="1075"/>
      <c r="E489" s="801">
        <v>3.1352009883654776E-6</v>
      </c>
      <c r="F489" s="636"/>
      <c r="G489" s="636"/>
      <c r="H489" s="1076" t="s">
        <v>470</v>
      </c>
      <c r="I489" s="1075"/>
      <c r="J489" s="796">
        <v>2.5846973829526297E-2</v>
      </c>
      <c r="K489" s="636"/>
      <c r="L489" s="636"/>
      <c r="M489" s="1076" t="s">
        <v>462</v>
      </c>
      <c r="N489" s="1075"/>
      <c r="O489" s="797">
        <v>1.1390604810903367E-3</v>
      </c>
      <c r="P489" s="636"/>
      <c r="Q489" s="636"/>
      <c r="AC489" s="371"/>
      <c r="AD489" s="371"/>
      <c r="AE489" s="371"/>
      <c r="AF489" s="371"/>
      <c r="AG489" s="371"/>
      <c r="AH489" s="371"/>
      <c r="AI489" s="371"/>
      <c r="AJ489" s="371"/>
      <c r="AK489" s="371"/>
      <c r="AL489" s="371"/>
      <c r="AM489" s="371"/>
      <c r="AN489" s="371"/>
      <c r="AO489" s="371"/>
      <c r="AP489" s="371"/>
      <c r="AQ489" s="371"/>
      <c r="AR489" s="371"/>
      <c r="AS489" s="371"/>
      <c r="AT489" s="371"/>
      <c r="AU489" s="371"/>
      <c r="AV489" s="371"/>
      <c r="AW489" s="371"/>
      <c r="AX489" s="371"/>
      <c r="AY489" s="371"/>
      <c r="AZ489" s="371"/>
      <c r="BA489" s="373"/>
      <c r="BB489" s="449"/>
      <c r="BC489" s="373"/>
      <c r="BD489" s="373"/>
      <c r="BE489" s="373"/>
      <c r="BF489" s="373"/>
      <c r="BG489" s="373"/>
      <c r="BH489" s="373"/>
      <c r="BI489" s="373"/>
      <c r="BJ489" s="373"/>
      <c r="BK489" s="373"/>
      <c r="BL489" s="373"/>
      <c r="BM489" s="373"/>
      <c r="BN489" s="373"/>
      <c r="BO489" s="373"/>
      <c r="BP489" s="373"/>
      <c r="BQ489" s="373"/>
      <c r="BR489" s="373"/>
      <c r="BS489" s="373"/>
      <c r="BT489" s="373"/>
      <c r="BU489" s="373"/>
      <c r="BV489" s="373"/>
      <c r="BW489" s="373"/>
      <c r="BX489" s="373"/>
      <c r="BY489" s="373"/>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8" customFormat="true" ht="25.15" customHeight="true" x14ac:dyDescent="0.2">
      <c r="C490" s="1076" t="s">
        <v>403</v>
      </c>
      <c r="D490" s="1075"/>
      <c r="E490" s="795">
        <v>5.3051521879726032E-2</v>
      </c>
      <c r="F490" s="636"/>
      <c r="G490" s="636"/>
      <c r="H490" s="1076" t="s">
        <v>452</v>
      </c>
      <c r="I490" s="1075"/>
      <c r="J490" s="796">
        <v>0.3944227657200004</v>
      </c>
      <c r="K490" s="636"/>
      <c r="L490" s="636"/>
      <c r="M490" s="1076" t="s">
        <v>470</v>
      </c>
      <c r="N490" s="1075"/>
      <c r="O490" s="797">
        <v>2.7236019260980217E-2</v>
      </c>
      <c r="P490" s="636"/>
      <c r="Q490" s="636"/>
      <c r="AC490" s="371"/>
      <c r="AD490" s="371"/>
      <c r="AE490" s="371"/>
      <c r="AF490" s="371"/>
      <c r="AG490" s="371"/>
      <c r="AH490" s="371"/>
      <c r="AI490" s="371"/>
      <c r="AJ490" s="371"/>
      <c r="AK490" s="371"/>
      <c r="AL490" s="371"/>
      <c r="AM490" s="371"/>
      <c r="AN490" s="371"/>
      <c r="AO490" s="371"/>
      <c r="AP490" s="371"/>
      <c r="AQ490" s="371"/>
      <c r="AR490" s="371"/>
      <c r="AS490" s="371"/>
      <c r="AT490" s="371"/>
      <c r="AU490" s="371"/>
      <c r="AV490" s="371"/>
      <c r="AW490" s="371"/>
      <c r="AX490" s="371"/>
      <c r="AY490" s="371"/>
      <c r="AZ490" s="371"/>
      <c r="BA490" s="373"/>
      <c r="BB490" s="449"/>
      <c r="BC490" s="373"/>
      <c r="BD490" s="373"/>
      <c r="BE490" s="373"/>
      <c r="BF490" s="373"/>
      <c r="BG490" s="373"/>
      <c r="BH490" s="373"/>
      <c r="BI490" s="373"/>
      <c r="BJ490" s="373"/>
      <c r="BK490" s="373"/>
      <c r="BL490" s="373"/>
      <c r="BM490" s="373"/>
      <c r="BN490" s="373"/>
      <c r="BO490" s="373"/>
      <c r="BP490" s="373"/>
      <c r="BQ490" s="373"/>
      <c r="BR490" s="373"/>
      <c r="BS490" s="373"/>
      <c r="BT490" s="373"/>
      <c r="BU490" s="373"/>
      <c r="BV490" s="373"/>
      <c r="BW490" s="373"/>
      <c r="BX490" s="373"/>
      <c r="BY490" s="373"/>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8" customFormat="true" ht="25.15" customHeight="true" x14ac:dyDescent="0.2">
      <c r="C491" s="1076" t="s">
        <v>436</v>
      </c>
      <c r="D491" s="1075"/>
      <c r="E491" s="795">
        <v>2.0838116325534126E-4</v>
      </c>
      <c r="F491" s="636"/>
      <c r="G491" s="636"/>
      <c r="H491" s="1076" t="s">
        <v>419</v>
      </c>
      <c r="I491" s="1075"/>
      <c r="J491" s="796">
        <v>1.2203129434684461E-4</v>
      </c>
      <c r="K491" s="636"/>
      <c r="L491" s="636"/>
      <c r="M491" s="1076" t="s">
        <v>452</v>
      </c>
      <c r="N491" s="1075"/>
      <c r="O491" s="797">
        <v>0.48883480420950026</v>
      </c>
      <c r="P491" s="636"/>
      <c r="Q491" s="636"/>
      <c r="AC491" s="371"/>
      <c r="AD491" s="371"/>
      <c r="AE491" s="371"/>
      <c r="AF491" s="371"/>
      <c r="AG491" s="371"/>
      <c r="AH491" s="371"/>
      <c r="AI491" s="371"/>
      <c r="AJ491" s="371"/>
      <c r="AK491" s="371"/>
      <c r="AL491" s="371"/>
      <c r="AM491" s="371"/>
      <c r="AN491" s="371"/>
      <c r="AO491" s="371"/>
      <c r="AP491" s="371"/>
      <c r="AQ491" s="371"/>
      <c r="AR491" s="371"/>
      <c r="AS491" s="371"/>
      <c r="AT491" s="371"/>
      <c r="AU491" s="371"/>
      <c r="AV491" s="371"/>
      <c r="AW491" s="371"/>
      <c r="AX491" s="371"/>
      <c r="AY491" s="371"/>
      <c r="AZ491" s="371"/>
      <c r="BA491" s="373"/>
      <c r="BB491" s="449"/>
      <c r="BC491" s="373"/>
      <c r="BD491" s="373"/>
      <c r="BE491" s="373"/>
      <c r="BF491" s="373"/>
      <c r="BG491" s="373"/>
      <c r="BH491" s="373"/>
      <c r="BI491" s="373"/>
      <c r="BJ491" s="373"/>
      <c r="BK491" s="373"/>
      <c r="BL491" s="373"/>
      <c r="BM491" s="373"/>
      <c r="BN491" s="373"/>
      <c r="BO491" s="373"/>
      <c r="BP491" s="373"/>
      <c r="BQ491" s="373"/>
      <c r="BR491" s="373"/>
      <c r="BS491" s="373"/>
      <c r="BT491" s="373"/>
      <c r="BU491" s="373"/>
      <c r="BV491" s="373"/>
      <c r="BW491" s="373"/>
      <c r="BX491" s="373"/>
      <c r="BY491" s="373"/>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8" customFormat="true" ht="25.15" customHeight="true" x14ac:dyDescent="0.2">
      <c r="C492" s="1076" t="s">
        <v>468</v>
      </c>
      <c r="D492" s="1075"/>
      <c r="E492" s="795">
        <v>3.3828919893080601E-2</v>
      </c>
      <c r="F492" s="636"/>
      <c r="G492" s="636"/>
      <c r="H492" s="1076" t="s">
        <v>415</v>
      </c>
      <c r="I492" s="1075"/>
      <c r="J492" s="796">
        <v>1.0238009403540712E-2</v>
      </c>
      <c r="K492" s="636"/>
      <c r="L492" s="636"/>
      <c r="M492" s="1076" t="s">
        <v>419</v>
      </c>
      <c r="N492" s="1075"/>
      <c r="O492" s="802">
        <v>8.4213753849719751E-5</v>
      </c>
      <c r="P492" s="636"/>
      <c r="Q492" s="636"/>
      <c r="AC492" s="371"/>
      <c r="AD492" s="371"/>
      <c r="AE492" s="371"/>
      <c r="AF492" s="371"/>
      <c r="AG492" s="371"/>
      <c r="AH492" s="371"/>
      <c r="AI492" s="371"/>
      <c r="AJ492" s="371"/>
      <c r="AK492" s="371"/>
      <c r="AL492" s="371"/>
      <c r="AM492" s="371"/>
      <c r="AN492" s="371"/>
      <c r="AO492" s="371"/>
      <c r="AP492" s="371"/>
      <c r="AQ492" s="371"/>
      <c r="AR492" s="371"/>
      <c r="AS492" s="371"/>
      <c r="AT492" s="371"/>
      <c r="AU492" s="371"/>
      <c r="AV492" s="371"/>
      <c r="AW492" s="371"/>
      <c r="AX492" s="371"/>
      <c r="AY492" s="371"/>
      <c r="AZ492" s="371"/>
      <c r="BA492" s="373"/>
      <c r="BB492" s="449"/>
      <c r="BC492" s="373"/>
      <c r="BD492" s="373"/>
      <c r="BE492" s="373"/>
      <c r="BF492" s="373"/>
      <c r="BG492" s="373"/>
      <c r="BH492" s="373"/>
      <c r="BI492" s="373"/>
      <c r="BJ492" s="373"/>
      <c r="BK492" s="373"/>
      <c r="BL492" s="373"/>
      <c r="BM492" s="373"/>
      <c r="BN492" s="373"/>
      <c r="BO492" s="373"/>
      <c r="BP492" s="373"/>
      <c r="BQ492" s="373"/>
      <c r="BR492" s="373"/>
      <c r="BS492" s="373"/>
      <c r="BT492" s="373"/>
      <c r="BU492" s="373"/>
      <c r="BV492" s="373"/>
      <c r="BW492" s="373"/>
      <c r="BX492" s="373"/>
      <c r="BY492" s="373"/>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8" customFormat="true" ht="25.15" customHeight="true" x14ac:dyDescent="0.2">
      <c r="C493" s="1076" t="s">
        <v>388</v>
      </c>
      <c r="D493" s="1075"/>
      <c r="E493" s="795">
        <v>0.32711640330807679</v>
      </c>
      <c r="F493" s="636"/>
      <c r="G493" s="636"/>
      <c r="H493" s="1076" t="s">
        <v>469</v>
      </c>
      <c r="I493" s="1075"/>
      <c r="J493" s="796">
        <v>3.2873971622670854E-2</v>
      </c>
      <c r="K493" s="636"/>
      <c r="L493" s="636"/>
      <c r="M493" s="1076" t="s">
        <v>415</v>
      </c>
      <c r="N493" s="1075"/>
      <c r="O493" s="797">
        <v>2.3939560281985506E-4</v>
      </c>
      <c r="P493" s="636"/>
      <c r="Q493" s="636"/>
      <c r="AC493" s="371"/>
      <c r="AD493" s="371"/>
      <c r="AE493" s="371"/>
      <c r="AF493" s="371"/>
      <c r="AG493" s="371"/>
      <c r="AH493" s="371"/>
      <c r="AI493" s="371"/>
      <c r="AJ493" s="371"/>
      <c r="AK493" s="371"/>
      <c r="AL493" s="371"/>
      <c r="AM493" s="371"/>
      <c r="AN493" s="371"/>
      <c r="AO493" s="371"/>
      <c r="AP493" s="371"/>
      <c r="AQ493" s="371"/>
      <c r="AR493" s="371"/>
      <c r="AS493" s="371"/>
      <c r="AT493" s="371"/>
      <c r="AU493" s="371"/>
      <c r="AV493" s="371"/>
      <c r="AW493" s="371"/>
      <c r="AX493" s="371"/>
      <c r="AY493" s="371"/>
      <c r="AZ493" s="371"/>
      <c r="BA493" s="373"/>
      <c r="BB493" s="449"/>
      <c r="BC493" s="373"/>
      <c r="BD493" s="373"/>
      <c r="BE493" s="373"/>
      <c r="BF493" s="373"/>
      <c r="BG493" s="373"/>
      <c r="BH493" s="373"/>
      <c r="BI493" s="373"/>
      <c r="BJ493" s="373"/>
      <c r="BK493" s="373"/>
      <c r="BL493" s="373"/>
      <c r="BM493" s="373"/>
      <c r="BN493" s="373"/>
      <c r="BO493" s="373"/>
      <c r="BP493" s="373"/>
      <c r="BQ493" s="373"/>
      <c r="BR493" s="373"/>
      <c r="BS493" s="373"/>
      <c r="BT493" s="373"/>
      <c r="BU493" s="373"/>
      <c r="BV493" s="373"/>
      <c r="BW493" s="373"/>
      <c r="BX493" s="373"/>
      <c r="BY493" s="373"/>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8" customFormat="true" ht="25.15" customHeight="true" x14ac:dyDescent="0.2">
      <c r="C494" s="1076" t="s">
        <v>384</v>
      </c>
      <c r="D494" s="1075"/>
      <c r="E494" s="795">
        <v>0.62697332801551353</v>
      </c>
      <c r="F494" s="636"/>
      <c r="G494" s="636"/>
      <c r="H494" s="1076" t="s">
        <v>482</v>
      </c>
      <c r="I494" s="1075"/>
      <c r="J494" s="796">
        <v>3.0777945462248077E-4</v>
      </c>
      <c r="K494" s="636"/>
      <c r="L494" s="636"/>
      <c r="M494" s="1076" t="s">
        <v>469</v>
      </c>
      <c r="N494" s="1075"/>
      <c r="O494" s="797">
        <v>1.7801890561305087E-2</v>
      </c>
      <c r="P494" s="636"/>
      <c r="Q494" s="636"/>
      <c r="AC494" s="371"/>
      <c r="AD494" s="371"/>
      <c r="AE494" s="371"/>
      <c r="AF494" s="371"/>
      <c r="AG494" s="371"/>
      <c r="AH494" s="371"/>
      <c r="AI494" s="371"/>
      <c r="AJ494" s="371"/>
      <c r="AK494" s="371"/>
      <c r="AL494" s="371"/>
      <c r="AM494" s="371"/>
      <c r="AN494" s="371"/>
      <c r="AO494" s="371"/>
      <c r="AP494" s="371"/>
      <c r="AQ494" s="371"/>
      <c r="AR494" s="371"/>
      <c r="AS494" s="371"/>
      <c r="AT494" s="371"/>
      <c r="AU494" s="371"/>
      <c r="AV494" s="371"/>
      <c r="AW494" s="371"/>
      <c r="AX494" s="371"/>
      <c r="AY494" s="371"/>
      <c r="AZ494" s="371"/>
      <c r="BA494" s="373"/>
      <c r="BB494" s="449"/>
      <c r="BC494" s="373"/>
      <c r="BD494" s="373"/>
      <c r="BE494" s="373"/>
      <c r="BF494" s="373"/>
      <c r="BG494" s="373"/>
      <c r="BH494" s="373"/>
      <c r="BI494" s="373"/>
      <c r="BJ494" s="373"/>
      <c r="BK494" s="373"/>
      <c r="BL494" s="373"/>
      <c r="BM494" s="373"/>
      <c r="BN494" s="373"/>
      <c r="BO494" s="373"/>
      <c r="BP494" s="373"/>
      <c r="BQ494" s="373"/>
      <c r="BR494" s="373"/>
      <c r="BS494" s="373"/>
      <c r="BT494" s="373"/>
      <c r="BU494" s="373"/>
      <c r="BV494" s="373"/>
      <c r="BW494" s="373"/>
      <c r="BX494" s="373"/>
      <c r="BY494" s="373"/>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8" customFormat="true" ht="25.15" customHeight="true" x14ac:dyDescent="0.2">
      <c r="C495" s="1076" t="s">
        <v>481</v>
      </c>
      <c r="D495" s="1075"/>
      <c r="E495" s="801">
        <v>3.9243249214217903E-5</v>
      </c>
      <c r="F495" s="636"/>
      <c r="G495" s="636"/>
      <c r="H495" s="1076" t="s">
        <v>457</v>
      </c>
      <c r="I495" s="1075"/>
      <c r="J495" s="796">
        <v>0.14398293296265091</v>
      </c>
      <c r="K495" s="636"/>
      <c r="L495" s="636"/>
      <c r="M495" s="1076" t="s">
        <v>482</v>
      </c>
      <c r="N495" s="1075"/>
      <c r="O495" s="802">
        <v>2.133687119283838E-5</v>
      </c>
      <c r="P495" s="636"/>
      <c r="Q495" s="636"/>
      <c r="AC495" s="371"/>
      <c r="AD495" s="371"/>
      <c r="AE495" s="371"/>
      <c r="AF495" s="371"/>
      <c r="AG495" s="371"/>
      <c r="AH495" s="371"/>
      <c r="AI495" s="371"/>
      <c r="AJ495" s="371"/>
      <c r="AK495" s="371"/>
      <c r="AL495" s="371"/>
      <c r="AM495" s="371"/>
      <c r="AN495" s="371"/>
      <c r="AO495" s="371"/>
      <c r="AP495" s="371"/>
      <c r="AQ495" s="371"/>
      <c r="AR495" s="371"/>
      <c r="AS495" s="371"/>
      <c r="AT495" s="371"/>
      <c r="AU495" s="371"/>
      <c r="AV495" s="371"/>
      <c r="AW495" s="371"/>
      <c r="AX495" s="371"/>
      <c r="AY495" s="371"/>
      <c r="AZ495" s="371"/>
      <c r="BA495" s="373"/>
      <c r="BB495" s="449"/>
      <c r="BC495" s="373"/>
      <c r="BD495" s="373"/>
      <c r="BE495" s="373"/>
      <c r="BF495" s="373"/>
      <c r="BG495" s="373"/>
      <c r="BH495" s="373"/>
      <c r="BI495" s="373"/>
      <c r="BJ495" s="373"/>
      <c r="BK495" s="373"/>
      <c r="BL495" s="373"/>
      <c r="BM495" s="373"/>
      <c r="BN495" s="373"/>
      <c r="BO495" s="373"/>
      <c r="BP495" s="373"/>
      <c r="BQ495" s="373"/>
      <c r="BR495" s="373"/>
      <c r="BS495" s="373"/>
      <c r="BT495" s="373"/>
      <c r="BU495" s="373"/>
      <c r="BV495" s="373"/>
      <c r="BW495" s="373"/>
      <c r="BX495" s="373"/>
      <c r="BY495" s="373"/>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8" customFormat="true" ht="25.15" customHeight="true" x14ac:dyDescent="0.2">
      <c r="C496" s="1076" t="s">
        <v>423</v>
      </c>
      <c r="D496" s="1075"/>
      <c r="E496" s="801">
        <v>3.0922585475903504E-8</v>
      </c>
      <c r="F496" s="636"/>
      <c r="G496" s="636"/>
      <c r="H496" s="1076" t="s">
        <v>474</v>
      </c>
      <c r="I496" s="1075"/>
      <c r="J496" s="796">
        <v>1.1653302115364886E-3</v>
      </c>
      <c r="K496" s="636"/>
      <c r="L496" s="636"/>
      <c r="M496" s="1076" t="s">
        <v>457</v>
      </c>
      <c r="N496" s="1075"/>
      <c r="O496" s="797">
        <v>7.1487044253248602E-2</v>
      </c>
      <c r="P496" s="636"/>
      <c r="Q496" s="636"/>
      <c r="AC496" s="371"/>
      <c r="AD496" s="371"/>
      <c r="AE496" s="371"/>
      <c r="AF496" s="371"/>
      <c r="AG496" s="371"/>
      <c r="AH496" s="371"/>
      <c r="AI496" s="371"/>
      <c r="AJ496" s="371"/>
      <c r="AK496" s="371"/>
      <c r="AL496" s="371"/>
      <c r="AM496" s="371"/>
      <c r="AN496" s="371"/>
      <c r="AO496" s="371"/>
      <c r="AP496" s="371"/>
      <c r="AQ496" s="371"/>
      <c r="AR496" s="371"/>
      <c r="AS496" s="371"/>
      <c r="AT496" s="371"/>
      <c r="AU496" s="371"/>
      <c r="AV496" s="371"/>
      <c r="AW496" s="371"/>
      <c r="AX496" s="371"/>
      <c r="AY496" s="371"/>
      <c r="AZ496" s="371"/>
      <c r="BA496" s="373"/>
      <c r="BB496" s="449"/>
      <c r="BC496" s="373"/>
      <c r="BD496" s="373"/>
      <c r="BE496" s="373"/>
      <c r="BF496" s="373"/>
      <c r="BG496" s="373"/>
      <c r="BH496" s="373"/>
      <c r="BI496" s="373"/>
      <c r="BJ496" s="373"/>
      <c r="BK496" s="373"/>
      <c r="BL496" s="373"/>
      <c r="BM496" s="373"/>
      <c r="BN496" s="373"/>
      <c r="BO496" s="373"/>
      <c r="BP496" s="373"/>
      <c r="BQ496" s="373"/>
      <c r="BR496" s="373"/>
      <c r="BS496" s="373"/>
      <c r="BT496" s="373"/>
      <c r="BU496" s="373"/>
      <c r="BV496" s="373"/>
      <c r="BW496" s="373"/>
      <c r="BX496" s="373"/>
      <c r="BY496" s="373"/>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8" customFormat="true" ht="25.15" customHeight="true" x14ac:dyDescent="0.2">
      <c r="C497" s="1076" t="s">
        <v>418</v>
      </c>
      <c r="D497" s="1075"/>
      <c r="E497" s="804">
        <v>6.1397140184400744E-5</v>
      </c>
      <c r="F497" s="636"/>
      <c r="G497" s="636"/>
      <c r="H497" s="1076" t="s">
        <v>456</v>
      </c>
      <c r="I497" s="1075"/>
      <c r="J497" s="796">
        <v>0.27088734002271847</v>
      </c>
      <c r="K497" s="636"/>
      <c r="L497" s="636"/>
      <c r="M497" s="1076" t="s">
        <v>480</v>
      </c>
      <c r="N497" s="1075"/>
      <c r="O497" s="802">
        <v>5.3244149225605682E-5</v>
      </c>
      <c r="P497" s="636"/>
      <c r="Q497" s="636"/>
      <c r="AC497" s="371"/>
      <c r="AD497" s="371"/>
      <c r="AE497" s="371"/>
      <c r="AF497" s="371"/>
      <c r="AG497" s="371"/>
      <c r="AH497" s="371"/>
      <c r="AI497" s="371"/>
      <c r="AJ497" s="371"/>
      <c r="AK497" s="371"/>
      <c r="AL497" s="371"/>
      <c r="AM497" s="371"/>
      <c r="AN497" s="371"/>
      <c r="AO497" s="371"/>
      <c r="AP497" s="371"/>
      <c r="AQ497" s="371"/>
      <c r="AR497" s="371"/>
      <c r="AS497" s="371"/>
      <c r="AT497" s="371"/>
      <c r="AU497" s="371"/>
      <c r="AV497" s="371"/>
      <c r="AW497" s="371"/>
      <c r="AX497" s="371"/>
      <c r="AY497" s="371"/>
      <c r="AZ497" s="371"/>
      <c r="BA497" s="373"/>
      <c r="BB497" s="449"/>
      <c r="BC497" s="373"/>
      <c r="BD497" s="373"/>
      <c r="BE497" s="373"/>
      <c r="BF497" s="373"/>
      <c r="BG497" s="373"/>
      <c r="BH497" s="373"/>
      <c r="BI497" s="373"/>
      <c r="BJ497" s="373"/>
      <c r="BK497" s="373"/>
      <c r="BL497" s="373"/>
      <c r="BM497" s="373"/>
      <c r="BN497" s="373"/>
      <c r="BO497" s="373"/>
      <c r="BP497" s="373"/>
      <c r="BQ497" s="373"/>
      <c r="BR497" s="373"/>
      <c r="BS497" s="373"/>
      <c r="BT497" s="373"/>
      <c r="BU497" s="373"/>
      <c r="BV497" s="373"/>
      <c r="BW497" s="373"/>
      <c r="BX497" s="373"/>
      <c r="BY497" s="373"/>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8" customFormat="true" ht="25.15" customHeight="true" x14ac:dyDescent="0.2">
      <c r="C498" s="1074"/>
      <c r="D498" s="1075"/>
      <c r="E498" s="652"/>
      <c r="F498" s="636"/>
      <c r="G498" s="636"/>
      <c r="H498" s="1076" t="s">
        <v>424</v>
      </c>
      <c r="I498" s="1075"/>
      <c r="J498" s="796">
        <v>1.4792445891116109E-2</v>
      </c>
      <c r="K498" s="636"/>
      <c r="L498" s="636"/>
      <c r="M498" s="1076" t="s">
        <v>474</v>
      </c>
      <c r="N498" s="1075"/>
      <c r="O498" s="797">
        <v>1.1572061949397959E-2</v>
      </c>
      <c r="P498" s="636"/>
      <c r="Q498" s="636"/>
      <c r="AC498" s="371"/>
      <c r="AD498" s="371"/>
      <c r="AE498" s="371"/>
      <c r="AF498" s="371"/>
      <c r="AG498" s="371"/>
      <c r="AH498" s="371"/>
      <c r="AI498" s="371"/>
      <c r="AJ498" s="371"/>
      <c r="AK498" s="371"/>
      <c r="AL498" s="371"/>
      <c r="AM498" s="371"/>
      <c r="AN498" s="371"/>
      <c r="AO498" s="371"/>
      <c r="AP498" s="371"/>
      <c r="AQ498" s="371"/>
      <c r="AR498" s="371"/>
      <c r="AS498" s="371"/>
      <c r="AT498" s="371"/>
      <c r="AU498" s="371"/>
      <c r="AV498" s="371"/>
      <c r="AW498" s="371"/>
      <c r="AX498" s="371"/>
      <c r="AY498" s="371"/>
      <c r="AZ498" s="371"/>
      <c r="BA498" s="373"/>
      <c r="BB498" s="449"/>
      <c r="BC498" s="373"/>
      <c r="BD498" s="373"/>
      <c r="BE498" s="373"/>
      <c r="BF498" s="373"/>
      <c r="BG498" s="373"/>
      <c r="BH498" s="373"/>
      <c r="BI498" s="373"/>
      <c r="BJ498" s="373"/>
      <c r="BK498" s="373"/>
      <c r="BL498" s="373"/>
      <c r="BM498" s="373"/>
      <c r="BN498" s="373"/>
      <c r="BO498" s="373"/>
      <c r="BP498" s="373"/>
      <c r="BQ498" s="373"/>
      <c r="BR498" s="373"/>
      <c r="BS498" s="373"/>
      <c r="BT498" s="373"/>
      <c r="BU498" s="373"/>
      <c r="BV498" s="373"/>
      <c r="BW498" s="373"/>
      <c r="BX498" s="373"/>
      <c r="BY498" s="373"/>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8" customFormat="true" ht="25.15" customHeight="true" x14ac:dyDescent="0.2">
      <c r="C499" s="1074"/>
      <c r="D499" s="1075"/>
      <c r="E499" s="636"/>
      <c r="F499" s="636"/>
      <c r="G499" s="636"/>
      <c r="H499" s="1076" t="s">
        <v>387</v>
      </c>
      <c r="I499" s="1075"/>
      <c r="J499" s="796">
        <v>0.48339678563658778</v>
      </c>
      <c r="K499" s="636"/>
      <c r="L499" s="636"/>
      <c r="M499" s="1076" t="s">
        <v>456</v>
      </c>
      <c r="N499" s="1075"/>
      <c r="O499" s="797">
        <v>4.8923473088468346E-2</v>
      </c>
      <c r="P499" s="636"/>
      <c r="Q499" s="636"/>
      <c r="AC499" s="371"/>
      <c r="AD499" s="371"/>
      <c r="AE499" s="371"/>
      <c r="AF499" s="371"/>
      <c r="AG499" s="371"/>
      <c r="AH499" s="371"/>
      <c r="AI499" s="371"/>
      <c r="AJ499" s="371"/>
      <c r="AK499" s="371"/>
      <c r="AL499" s="371"/>
      <c r="AM499" s="371"/>
      <c r="AN499" s="371"/>
      <c r="AO499" s="371"/>
      <c r="AP499" s="371"/>
      <c r="AQ499" s="371"/>
      <c r="AR499" s="371"/>
      <c r="AS499" s="371"/>
      <c r="AT499" s="371"/>
      <c r="AU499" s="371"/>
      <c r="AV499" s="371"/>
      <c r="AW499" s="371"/>
      <c r="AX499" s="371"/>
      <c r="AY499" s="371"/>
      <c r="AZ499" s="371"/>
      <c r="BA499" s="373"/>
      <c r="BB499" s="449"/>
      <c r="BC499" s="373"/>
      <c r="BD499" s="373"/>
      <c r="BE499" s="373"/>
      <c r="BF499" s="373"/>
      <c r="BG499" s="373"/>
      <c r="BH499" s="373"/>
      <c r="BI499" s="373"/>
      <c r="BJ499" s="373"/>
      <c r="BK499" s="373"/>
      <c r="BL499" s="373"/>
      <c r="BM499" s="373"/>
      <c r="BN499" s="373"/>
      <c r="BO499" s="373"/>
      <c r="BP499" s="373"/>
      <c r="BQ499" s="373"/>
      <c r="BR499" s="373"/>
      <c r="BS499" s="373"/>
      <c r="BT499" s="373"/>
      <c r="BU499" s="373"/>
      <c r="BV499" s="373"/>
      <c r="BW499" s="373"/>
      <c r="BX499" s="373"/>
      <c r="BY499" s="373"/>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8" customFormat="true" ht="25.15" customHeight="true" x14ac:dyDescent="0.2">
      <c r="C500" s="1077" t="s">
        <v>232</v>
      </c>
      <c r="D500" s="1075"/>
      <c r="E500" s="1075"/>
      <c r="F500" s="1075"/>
      <c r="G500" s="1075"/>
      <c r="H500" s="1076" t="s">
        <v>391</v>
      </c>
      <c r="I500" s="1075"/>
      <c r="J500" s="796">
        <v>2.4403844049161187E-3</v>
      </c>
      <c r="K500" s="636"/>
      <c r="L500" s="636"/>
      <c r="M500" s="1076" t="s">
        <v>424</v>
      </c>
      <c r="N500" s="1075"/>
      <c r="O500" s="797">
        <v>4.0800457524091643E-2</v>
      </c>
      <c r="P500" s="636"/>
      <c r="Q500" s="636"/>
      <c r="AC500" s="371"/>
      <c r="AD500" s="371"/>
      <c r="AE500" s="371"/>
      <c r="AF500" s="371"/>
      <c r="AG500" s="371"/>
      <c r="AH500" s="371"/>
      <c r="AI500" s="371"/>
      <c r="AJ500" s="371"/>
      <c r="AK500" s="371"/>
      <c r="AL500" s="371"/>
      <c r="AM500" s="371"/>
      <c r="AN500" s="371"/>
      <c r="AO500" s="371"/>
      <c r="AP500" s="371"/>
      <c r="AQ500" s="371"/>
      <c r="AR500" s="371"/>
      <c r="AS500" s="371"/>
      <c r="AT500" s="371"/>
      <c r="AU500" s="371"/>
      <c r="AV500" s="371"/>
      <c r="AW500" s="371"/>
      <c r="AX500" s="371"/>
      <c r="AY500" s="371"/>
      <c r="AZ500" s="371"/>
      <c r="BA500" s="373"/>
      <c r="BB500" s="449"/>
      <c r="BC500" s="373"/>
      <c r="BD500" s="373"/>
      <c r="BE500" s="373"/>
      <c r="BF500" s="373"/>
      <c r="BG500" s="373"/>
      <c r="BH500" s="373"/>
      <c r="BI500" s="373"/>
      <c r="BJ500" s="373"/>
      <c r="BK500" s="373"/>
      <c r="BL500" s="373"/>
      <c r="BM500" s="373"/>
      <c r="BN500" s="373"/>
      <c r="BO500" s="373"/>
      <c r="BP500" s="373"/>
      <c r="BQ500" s="373"/>
      <c r="BR500" s="373"/>
      <c r="BS500" s="373"/>
      <c r="BT500" s="373"/>
      <c r="BU500" s="373"/>
      <c r="BV500" s="373"/>
      <c r="BW500" s="373"/>
      <c r="BX500" s="373"/>
      <c r="BY500" s="373"/>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8" customFormat="true" ht="25.15" customHeight="true" x14ac:dyDescent="0.2">
      <c r="C501" s="1078" t="s">
        <v>204</v>
      </c>
      <c r="D501" s="1075"/>
      <c r="E501" s="1078" t="s">
        <v>233</v>
      </c>
      <c r="F501" s="1079"/>
      <c r="G501" s="1080"/>
      <c r="H501" s="1076" t="s">
        <v>412</v>
      </c>
      <c r="I501" s="1075"/>
      <c r="J501" s="796">
        <v>8.9292678196370486E-3</v>
      </c>
      <c r="K501" s="636"/>
      <c r="L501" s="636"/>
      <c r="M501" s="1076" t="s">
        <v>387</v>
      </c>
      <c r="N501" s="1075"/>
      <c r="O501" s="797">
        <v>0.3455573365036439</v>
      </c>
      <c r="P501" s="636"/>
      <c r="Q501" s="636"/>
      <c r="AC501" s="371"/>
      <c r="AD501" s="371"/>
      <c r="AE501" s="371"/>
      <c r="AF501" s="371"/>
      <c r="AG501" s="371"/>
      <c r="AH501" s="371"/>
      <c r="AI501" s="371"/>
      <c r="AJ501" s="371"/>
      <c r="AK501" s="371"/>
      <c r="AL501" s="371"/>
      <c r="AM501" s="371"/>
      <c r="AN501" s="371"/>
      <c r="AO501" s="371"/>
      <c r="AP501" s="371"/>
      <c r="AQ501" s="371"/>
      <c r="AR501" s="371"/>
      <c r="AS501" s="371"/>
      <c r="AT501" s="371"/>
      <c r="AU501" s="371"/>
      <c r="AV501" s="371"/>
      <c r="AW501" s="371"/>
      <c r="AX501" s="371"/>
      <c r="AY501" s="371"/>
      <c r="AZ501" s="371"/>
      <c r="BA501" s="373"/>
      <c r="BB501" s="449"/>
      <c r="BC501" s="373"/>
      <c r="BD501" s="373"/>
      <c r="BE501" s="373"/>
      <c r="BF501" s="373"/>
      <c r="BG501" s="373"/>
      <c r="BH501" s="373"/>
      <c r="BI501" s="373"/>
      <c r="BJ501" s="373"/>
      <c r="BK501" s="373"/>
      <c r="BL501" s="373"/>
      <c r="BM501" s="373"/>
      <c r="BN501" s="373"/>
      <c r="BO501" s="373"/>
      <c r="BP501" s="373"/>
      <c r="BQ501" s="373"/>
      <c r="BR501" s="373"/>
      <c r="BS501" s="373"/>
      <c r="BT501" s="373"/>
      <c r="BU501" s="373"/>
      <c r="BV501" s="373"/>
      <c r="BW501" s="373"/>
      <c r="BX501" s="373"/>
      <c r="BY501" s="373"/>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8" customFormat="true" ht="25.15" customHeight="true" x14ac:dyDescent="0.2">
      <c r="C502" s="1075"/>
      <c r="D502" s="1075"/>
      <c r="E502" s="780" t="s">
        <v>187</v>
      </c>
      <c r="F502" s="781" t="s">
        <v>234</v>
      </c>
      <c r="G502" s="782" t="s">
        <v>235</v>
      </c>
      <c r="H502" s="1076" t="s">
        <v>450</v>
      </c>
      <c r="I502" s="1075"/>
      <c r="J502" s="796">
        <v>0.58339030259504931</v>
      </c>
      <c r="K502" s="636"/>
      <c r="L502" s="636"/>
      <c r="M502" s="1076" t="s">
        <v>391</v>
      </c>
      <c r="N502" s="1075"/>
      <c r="O502" s="797">
        <v>5.1430203689502877E-3</v>
      </c>
      <c r="P502" s="636"/>
      <c r="Q502" s="636"/>
      <c r="AC502" s="371"/>
      <c r="AD502" s="371"/>
      <c r="AE502" s="371"/>
      <c r="AF502" s="371"/>
      <c r="AG502" s="371"/>
      <c r="AH502" s="371"/>
      <c r="AI502" s="371"/>
      <c r="AJ502" s="371"/>
      <c r="AK502" s="371"/>
      <c r="AL502" s="371"/>
      <c r="AM502" s="371"/>
      <c r="AN502" s="371"/>
      <c r="AO502" s="371"/>
      <c r="AP502" s="371"/>
      <c r="AQ502" s="371"/>
      <c r="AR502" s="371"/>
      <c r="AS502" s="371"/>
      <c r="AT502" s="371"/>
      <c r="AU502" s="371"/>
      <c r="AV502" s="371"/>
      <c r="AW502" s="371"/>
      <c r="AX502" s="371"/>
      <c r="AY502" s="371"/>
      <c r="AZ502" s="371"/>
      <c r="BA502" s="373"/>
      <c r="BB502" s="449"/>
      <c r="BC502" s="373"/>
      <c r="BD502" s="373"/>
      <c r="BE502" s="373"/>
      <c r="BF502" s="373"/>
      <c r="BG502" s="373"/>
      <c r="BH502" s="373"/>
      <c r="BI502" s="373"/>
      <c r="BJ502" s="373"/>
      <c r="BK502" s="373"/>
      <c r="BL502" s="373"/>
      <c r="BM502" s="373"/>
      <c r="BN502" s="373"/>
      <c r="BO502" s="373"/>
      <c r="BP502" s="373"/>
      <c r="BQ502" s="373"/>
      <c r="BR502" s="373"/>
      <c r="BS502" s="373"/>
      <c r="BT502" s="373"/>
      <c r="BU502" s="373"/>
      <c r="BV502" s="373"/>
      <c r="BW502" s="373"/>
      <c r="BX502" s="373"/>
      <c r="BY502" s="373"/>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8" customFormat="true" ht="25.15" customHeight="true" x14ac:dyDescent="0.2">
      <c r="C503" s="1076" t="s">
        <v>205</v>
      </c>
      <c r="D503" s="1075"/>
      <c r="E503" s="805">
        <v>7.2430353067345647</v>
      </c>
      <c r="F503" s="806">
        <v>16.095634014965697</v>
      </c>
      <c r="G503" s="807">
        <v>16.095634014965697</v>
      </c>
      <c r="H503" s="1076" t="s">
        <v>451</v>
      </c>
      <c r="I503" s="1075"/>
      <c r="J503" s="796">
        <v>0.22135397455913022</v>
      </c>
      <c r="K503" s="636"/>
      <c r="L503" s="636"/>
      <c r="M503" s="1076" t="s">
        <v>412</v>
      </c>
      <c r="N503" s="1075"/>
      <c r="O503" s="797">
        <v>1.290576230276945E-3</v>
      </c>
      <c r="P503" s="636"/>
      <c r="Q503" s="636"/>
      <c r="AC503" s="371"/>
      <c r="AD503" s="371"/>
      <c r="AE503" s="371"/>
      <c r="AF503" s="371"/>
      <c r="AG503" s="371"/>
      <c r="AH503" s="371"/>
      <c r="AI503" s="371"/>
      <c r="AJ503" s="371"/>
      <c r="AK503" s="371"/>
      <c r="AL503" s="371"/>
      <c r="AM503" s="371"/>
      <c r="AN503" s="371"/>
      <c r="AO503" s="371"/>
      <c r="AP503" s="371"/>
      <c r="AQ503" s="371"/>
      <c r="AR503" s="371"/>
      <c r="AS503" s="371"/>
      <c r="AT503" s="371"/>
      <c r="AU503" s="371"/>
      <c r="AV503" s="371"/>
      <c r="AW503" s="371"/>
      <c r="AX503" s="371"/>
      <c r="AY503" s="371"/>
      <c r="AZ503" s="371"/>
      <c r="BA503" s="373"/>
      <c r="BB503" s="449"/>
      <c r="BC503" s="373"/>
      <c r="BD503" s="373"/>
      <c r="BE503" s="373"/>
      <c r="BF503" s="373"/>
      <c r="BG503" s="373"/>
      <c r="BH503" s="373"/>
      <c r="BI503" s="373"/>
      <c r="BJ503" s="373"/>
      <c r="BK503" s="373"/>
      <c r="BL503" s="373"/>
      <c r="BM503" s="373"/>
      <c r="BN503" s="373"/>
      <c r="BO503" s="373"/>
      <c r="BP503" s="373"/>
      <c r="BQ503" s="373"/>
      <c r="BR503" s="373"/>
      <c r="BS503" s="373"/>
      <c r="BT503" s="373"/>
      <c r="BU503" s="373"/>
      <c r="BV503" s="373"/>
      <c r="BW503" s="373"/>
      <c r="BX503" s="373"/>
      <c r="BY503" s="373"/>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8" customFormat="true" ht="25.15" customHeight="true" x14ac:dyDescent="0.2">
      <c r="C504" s="1074"/>
      <c r="D504" s="1075"/>
      <c r="E504" s="652"/>
      <c r="F504" s="652"/>
      <c r="G504" s="652"/>
      <c r="H504" s="1076" t="s">
        <v>465</v>
      </c>
      <c r="I504" s="1075"/>
      <c r="J504" s="796">
        <v>1.7640923375267188E-2</v>
      </c>
      <c r="K504" s="636"/>
      <c r="L504" s="636"/>
      <c r="M504" s="1076" t="s">
        <v>450</v>
      </c>
      <c r="N504" s="1075"/>
      <c r="O504" s="797">
        <v>0.56550619460373197</v>
      </c>
      <c r="P504" s="636"/>
      <c r="Q504" s="636"/>
      <c r="AC504" s="371"/>
      <c r="AD504" s="371"/>
      <c r="AE504" s="371"/>
      <c r="AF504" s="371"/>
      <c r="AG504" s="371"/>
      <c r="AH504" s="371"/>
      <c r="AI504" s="371"/>
      <c r="AJ504" s="371"/>
      <c r="AK504" s="371"/>
      <c r="AL504" s="371"/>
      <c r="AM504" s="371"/>
      <c r="AN504" s="371"/>
      <c r="AO504" s="371"/>
      <c r="AP504" s="371"/>
      <c r="AQ504" s="371"/>
      <c r="AR504" s="371"/>
      <c r="AS504" s="371"/>
      <c r="AT504" s="371"/>
      <c r="AU504" s="371"/>
      <c r="AV504" s="371"/>
      <c r="AW504" s="371"/>
      <c r="AX504" s="371"/>
      <c r="AY504" s="371"/>
      <c r="AZ504" s="371"/>
      <c r="BA504" s="373"/>
      <c r="BB504" s="449"/>
      <c r="BC504" s="373"/>
      <c r="BD504" s="373"/>
      <c r="BE504" s="373"/>
      <c r="BF504" s="373"/>
      <c r="BG504" s="373"/>
      <c r="BH504" s="373"/>
      <c r="BI504" s="373"/>
      <c r="BJ504" s="373"/>
      <c r="BK504" s="373"/>
      <c r="BL504" s="373"/>
      <c r="BM504" s="373"/>
      <c r="BN504" s="373"/>
      <c r="BO504" s="373"/>
      <c r="BP504" s="373"/>
      <c r="BQ504" s="373"/>
      <c r="BR504" s="373"/>
      <c r="BS504" s="373"/>
      <c r="BT504" s="373"/>
      <c r="BU504" s="373"/>
      <c r="BV504" s="373"/>
      <c r="BW504" s="373"/>
      <c r="BX504" s="373"/>
      <c r="BY504" s="373"/>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8" customFormat="true" ht="25.15" customHeight="true" x14ac:dyDescent="0.2">
      <c r="C505" s="1074"/>
      <c r="D505" s="1075"/>
      <c r="E505" s="636"/>
      <c r="F505" s="636"/>
      <c r="G505" s="636"/>
      <c r="H505" s="1076" t="s">
        <v>473</v>
      </c>
      <c r="I505" s="1075"/>
      <c r="J505" s="796">
        <v>6.8521738448973765E-3</v>
      </c>
      <c r="K505" s="636"/>
      <c r="L505" s="636"/>
      <c r="M505" s="1076" t="s">
        <v>451</v>
      </c>
      <c r="N505" s="1075"/>
      <c r="O505" s="797">
        <v>0.51630930322757518</v>
      </c>
      <c r="P505" s="636"/>
      <c r="Q505" s="636"/>
      <c r="AC505" s="371"/>
      <c r="AD505" s="371"/>
      <c r="AE505" s="371"/>
      <c r="AF505" s="371"/>
      <c r="AG505" s="371"/>
      <c r="AH505" s="371"/>
      <c r="AI505" s="371"/>
      <c r="AJ505" s="371"/>
      <c r="AK505" s="371"/>
      <c r="AL505" s="371"/>
      <c r="AM505" s="371"/>
      <c r="AN505" s="371"/>
      <c r="AO505" s="371"/>
      <c r="AP505" s="371"/>
      <c r="AQ505" s="371"/>
      <c r="AR505" s="371"/>
      <c r="AS505" s="371"/>
      <c r="AT505" s="371"/>
      <c r="AU505" s="371"/>
      <c r="AV505" s="371"/>
      <c r="AW505" s="371"/>
      <c r="AX505" s="371"/>
      <c r="AY505" s="371"/>
      <c r="AZ505" s="371"/>
      <c r="BA505" s="373"/>
      <c r="BB505" s="449"/>
      <c r="BC505" s="373"/>
      <c r="BD505" s="373"/>
      <c r="BE505" s="373"/>
      <c r="BF505" s="373"/>
      <c r="BG505" s="373"/>
      <c r="BH505" s="373"/>
      <c r="BI505" s="373"/>
      <c r="BJ505" s="373"/>
      <c r="BK505" s="373"/>
      <c r="BL505" s="373"/>
      <c r="BM505" s="373"/>
      <c r="BN505" s="373"/>
      <c r="BO505" s="373"/>
      <c r="BP505" s="373"/>
      <c r="BQ505" s="373"/>
      <c r="BR505" s="373"/>
      <c r="BS505" s="373"/>
      <c r="BT505" s="373"/>
      <c r="BU505" s="373"/>
      <c r="BV505" s="373"/>
      <c r="BW505" s="373"/>
      <c r="BX505" s="373"/>
      <c r="BY505" s="373"/>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8" customFormat="true" ht="25.15" customHeight="true" x14ac:dyDescent="0.2">
      <c r="C506" s="1077" t="s">
        <v>236</v>
      </c>
      <c r="D506" s="1075"/>
      <c r="E506" s="1075"/>
      <c r="F506" s="636"/>
      <c r="G506" s="636"/>
      <c r="H506" s="1076" t="s">
        <v>459</v>
      </c>
      <c r="I506" s="1075"/>
      <c r="J506" s="796">
        <v>8.0746168855569567E-2</v>
      </c>
      <c r="K506" s="636"/>
      <c r="L506" s="636"/>
      <c r="M506" s="1076" t="s">
        <v>465</v>
      </c>
      <c r="N506" s="1075"/>
      <c r="O506" s="797">
        <v>3.7420043985767627E-2</v>
      </c>
      <c r="P506" s="636"/>
      <c r="Q506" s="636"/>
      <c r="AC506" s="371"/>
      <c r="AD506" s="371"/>
      <c r="AE506" s="371"/>
      <c r="AF506" s="371"/>
      <c r="AG506" s="371"/>
      <c r="AH506" s="371"/>
      <c r="AI506" s="371"/>
      <c r="AJ506" s="371"/>
      <c r="AK506" s="371"/>
      <c r="AL506" s="371"/>
      <c r="AM506" s="371"/>
      <c r="AN506" s="371"/>
      <c r="AO506" s="371"/>
      <c r="AP506" s="371"/>
      <c r="AQ506" s="371"/>
      <c r="AR506" s="371"/>
      <c r="AS506" s="371"/>
      <c r="AT506" s="371"/>
      <c r="AU506" s="371"/>
      <c r="AV506" s="371"/>
      <c r="AW506" s="371"/>
      <c r="AX506" s="371"/>
      <c r="AY506" s="371"/>
      <c r="AZ506" s="371"/>
      <c r="BA506" s="373"/>
      <c r="BB506" s="449"/>
      <c r="BC506" s="373"/>
      <c r="BD506" s="373"/>
      <c r="BE506" s="373"/>
      <c r="BF506" s="373"/>
      <c r="BG506" s="373"/>
      <c r="BH506" s="373"/>
      <c r="BI506" s="373"/>
      <c r="BJ506" s="373"/>
      <c r="BK506" s="373"/>
      <c r="BL506" s="373"/>
      <c r="BM506" s="373"/>
      <c r="BN506" s="373"/>
      <c r="BO506" s="373"/>
      <c r="BP506" s="373"/>
      <c r="BQ506" s="373"/>
      <c r="BR506" s="373"/>
      <c r="BS506" s="373"/>
      <c r="BT506" s="373"/>
      <c r="BU506" s="373"/>
      <c r="BV506" s="373"/>
      <c r="BW506" s="373"/>
      <c r="BX506" s="373"/>
      <c r="BY506" s="373"/>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8" customFormat="true" ht="25.15" customHeight="true" x14ac:dyDescent="0.2">
      <c r="C507" s="1074"/>
      <c r="D507" s="1075"/>
      <c r="E507" s="783" t="s">
        <v>204</v>
      </c>
      <c r="F507" s="636"/>
      <c r="G507" s="636"/>
      <c r="H507" s="1076" t="s">
        <v>421</v>
      </c>
      <c r="I507" s="1075"/>
      <c r="J507" s="796">
        <v>3.1896187602458068E-3</v>
      </c>
      <c r="K507" s="636"/>
      <c r="L507" s="636"/>
      <c r="M507" s="1076" t="s">
        <v>473</v>
      </c>
      <c r="N507" s="1075"/>
      <c r="O507" s="797">
        <v>3.7034021434529459E-3</v>
      </c>
      <c r="P507" s="636"/>
      <c r="Q507" s="636"/>
      <c r="AC507" s="371"/>
      <c r="AD507" s="371"/>
      <c r="AE507" s="371"/>
      <c r="AF507" s="371"/>
      <c r="AG507" s="371"/>
      <c r="AH507" s="371"/>
      <c r="AI507" s="371"/>
      <c r="AJ507" s="371"/>
      <c r="AK507" s="371"/>
      <c r="AL507" s="371"/>
      <c r="AM507" s="371"/>
      <c r="AN507" s="371"/>
      <c r="AO507" s="371"/>
      <c r="AP507" s="371"/>
      <c r="AQ507" s="371"/>
      <c r="AR507" s="371"/>
      <c r="AS507" s="371"/>
      <c r="AT507" s="371"/>
      <c r="AU507" s="371"/>
      <c r="AV507" s="371"/>
      <c r="AW507" s="371"/>
      <c r="AX507" s="371"/>
      <c r="AY507" s="371"/>
      <c r="AZ507" s="371"/>
      <c r="BA507" s="373"/>
      <c r="BB507" s="449"/>
      <c r="BC507" s="373"/>
      <c r="BD507" s="373"/>
      <c r="BE507" s="373"/>
      <c r="BF507" s="373"/>
      <c r="BG507" s="373"/>
      <c r="BH507" s="373"/>
      <c r="BI507" s="373"/>
      <c r="BJ507" s="373"/>
      <c r="BK507" s="373"/>
      <c r="BL507" s="373"/>
      <c r="BM507" s="373"/>
      <c r="BN507" s="373"/>
      <c r="BO507" s="373"/>
      <c r="BP507" s="373"/>
      <c r="BQ507" s="373"/>
      <c r="BR507" s="373"/>
      <c r="BS507" s="373"/>
      <c r="BT507" s="373"/>
      <c r="BU507" s="373"/>
      <c r="BV507" s="373"/>
      <c r="BW507" s="373"/>
      <c r="BX507" s="373"/>
      <c r="BY507" s="373"/>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8" customFormat="true" ht="25.15" customHeight="true" x14ac:dyDescent="0.2">
      <c r="C508" s="1075"/>
      <c r="D508" s="1075"/>
      <c r="E508" s="808" t="s">
        <v>205</v>
      </c>
      <c r="F508" s="636"/>
      <c r="G508" s="636"/>
      <c r="H508" s="1076" t="s">
        <v>403</v>
      </c>
      <c r="I508" s="1075"/>
      <c r="J508" s="796">
        <v>3.9337750147649626E-2</v>
      </c>
      <c r="K508" s="636"/>
      <c r="L508" s="636"/>
      <c r="M508" s="1076" t="s">
        <v>459</v>
      </c>
      <c r="N508" s="1075"/>
      <c r="O508" s="797">
        <v>1.8668572537100983E-2</v>
      </c>
      <c r="P508" s="636"/>
      <c r="Q508" s="636"/>
      <c r="AC508" s="371"/>
      <c r="AD508" s="371"/>
      <c r="AE508" s="371"/>
      <c r="AF508" s="371"/>
      <c r="AG508" s="371"/>
      <c r="AH508" s="371"/>
      <c r="AI508" s="371"/>
      <c r="AJ508" s="371"/>
      <c r="AK508" s="371"/>
      <c r="AL508" s="371"/>
      <c r="AM508" s="371"/>
      <c r="AN508" s="371"/>
      <c r="AO508" s="371"/>
      <c r="AP508" s="371"/>
      <c r="AQ508" s="371"/>
      <c r="AR508" s="371"/>
      <c r="AS508" s="371"/>
      <c r="AT508" s="371"/>
      <c r="AU508" s="371"/>
      <c r="AV508" s="371"/>
      <c r="AW508" s="371"/>
      <c r="AX508" s="371"/>
      <c r="AY508" s="371"/>
      <c r="AZ508" s="371"/>
      <c r="BA508" s="373"/>
      <c r="BB508" s="449"/>
      <c r="BC508" s="373"/>
      <c r="BD508" s="373"/>
      <c r="BE508" s="373"/>
      <c r="BF508" s="373"/>
      <c r="BG508" s="373"/>
      <c r="BH508" s="373"/>
      <c r="BI508" s="373"/>
      <c r="BJ508" s="373"/>
      <c r="BK508" s="373"/>
      <c r="BL508" s="373"/>
      <c r="BM508" s="373"/>
      <c r="BN508" s="373"/>
      <c r="BO508" s="373"/>
      <c r="BP508" s="373"/>
      <c r="BQ508" s="373"/>
      <c r="BR508" s="373"/>
      <c r="BS508" s="373"/>
      <c r="BT508" s="373"/>
      <c r="BU508" s="373"/>
      <c r="BV508" s="373"/>
      <c r="BW508" s="373"/>
      <c r="BX508" s="373"/>
      <c r="BY508" s="373"/>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8" customFormat="true" ht="25.15" customHeight="true" x14ac:dyDescent="0.2">
      <c r="C509" s="1076" t="s">
        <v>209</v>
      </c>
      <c r="D509" s="1075"/>
      <c r="E509" s="792">
        <v>0.11628335927627556</v>
      </c>
      <c r="F509" s="636"/>
      <c r="G509" s="636"/>
      <c r="H509" s="1076" t="s">
        <v>436</v>
      </c>
      <c r="I509" s="1075"/>
      <c r="J509" s="803">
        <v>5.8491941595230659E-5</v>
      </c>
      <c r="K509" s="636"/>
      <c r="L509" s="636"/>
      <c r="M509" s="1076" t="s">
        <v>421</v>
      </c>
      <c r="N509" s="1075"/>
      <c r="O509" s="802">
        <v>5.7961123542025212E-5</v>
      </c>
      <c r="P509" s="636"/>
      <c r="Q509" s="636"/>
      <c r="AC509" s="371"/>
      <c r="AD509" s="371"/>
      <c r="AE509" s="371"/>
      <c r="AF509" s="371"/>
      <c r="AG509" s="371"/>
      <c r="AH509" s="371"/>
      <c r="AI509" s="371"/>
      <c r="AJ509" s="371"/>
      <c r="AK509" s="371"/>
      <c r="AL509" s="371"/>
      <c r="AM509" s="371"/>
      <c r="AN509" s="371"/>
      <c r="AO509" s="371"/>
      <c r="AP509" s="371"/>
      <c r="AQ509" s="371"/>
      <c r="AR509" s="371"/>
      <c r="AS509" s="371"/>
      <c r="AT509" s="371"/>
      <c r="AU509" s="371"/>
      <c r="AV509" s="371"/>
      <c r="AW509" s="371"/>
      <c r="AX509" s="371"/>
      <c r="AY509" s="371"/>
      <c r="AZ509" s="371"/>
      <c r="BA509" s="373"/>
      <c r="BB509" s="449"/>
      <c r="BC509" s="373"/>
      <c r="BD509" s="373"/>
      <c r="BE509" s="373"/>
      <c r="BF509" s="373"/>
      <c r="BG509" s="373"/>
      <c r="BH509" s="373"/>
      <c r="BI509" s="373"/>
      <c r="BJ509" s="373"/>
      <c r="BK509" s="373"/>
      <c r="BL509" s="373"/>
      <c r="BM509" s="373"/>
      <c r="BN509" s="373"/>
      <c r="BO509" s="373"/>
      <c r="BP509" s="373"/>
      <c r="BQ509" s="373"/>
      <c r="BR509" s="373"/>
      <c r="BS509" s="373"/>
      <c r="BT509" s="373"/>
      <c r="BU509" s="373"/>
      <c r="BV509" s="373"/>
      <c r="BW509" s="373"/>
      <c r="BX509" s="373"/>
      <c r="BY509" s="373"/>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8" customFormat="true" ht="25.15" customHeight="true" x14ac:dyDescent="0.2">
      <c r="C510" s="1076" t="s">
        <v>218</v>
      </c>
      <c r="D510" s="1075"/>
      <c r="E510" s="795">
        <v>4.0590451216988191E-2</v>
      </c>
      <c r="F510" s="636"/>
      <c r="G510" s="636"/>
      <c r="H510" s="1076" t="s">
        <v>468</v>
      </c>
      <c r="I510" s="1075"/>
      <c r="J510" s="796">
        <v>1.5057127035530344E-2</v>
      </c>
      <c r="K510" s="636"/>
      <c r="L510" s="636"/>
      <c r="M510" s="1076" t="s">
        <v>403</v>
      </c>
      <c r="N510" s="1075"/>
      <c r="O510" s="797">
        <v>1.6198823260510638E-2</v>
      </c>
      <c r="P510" s="636"/>
      <c r="Q510" s="636"/>
      <c r="AC510" s="371"/>
      <c r="AD510" s="371"/>
      <c r="AE510" s="371"/>
      <c r="AF510" s="371"/>
      <c r="AG510" s="371"/>
      <c r="AH510" s="371"/>
      <c r="AI510" s="371"/>
      <c r="AJ510" s="371"/>
      <c r="AK510" s="371"/>
      <c r="AL510" s="371"/>
      <c r="AM510" s="371"/>
      <c r="AN510" s="371"/>
      <c r="AO510" s="371"/>
      <c r="AP510" s="371"/>
      <c r="AQ510" s="371"/>
      <c r="AR510" s="371"/>
      <c r="AS510" s="371"/>
      <c r="AT510" s="371"/>
      <c r="AU510" s="371"/>
      <c r="AV510" s="371"/>
      <c r="AW510" s="371"/>
      <c r="AX510" s="371"/>
      <c r="AY510" s="371"/>
      <c r="AZ510" s="371"/>
      <c r="BA510" s="373"/>
      <c r="BB510" s="449"/>
      <c r="BC510" s="373"/>
      <c r="BD510" s="373"/>
      <c r="BE510" s="373"/>
      <c r="BF510" s="373"/>
      <c r="BG510" s="373"/>
      <c r="BH510" s="373"/>
      <c r="BI510" s="373"/>
      <c r="BJ510" s="373"/>
      <c r="BK510" s="373"/>
      <c r="BL510" s="373"/>
      <c r="BM510" s="373"/>
      <c r="BN510" s="373"/>
      <c r="BO510" s="373"/>
      <c r="BP510" s="373"/>
      <c r="BQ510" s="373"/>
      <c r="BR510" s="373"/>
      <c r="BS510" s="373"/>
      <c r="BT510" s="373"/>
      <c r="BU510" s="373"/>
      <c r="BV510" s="373"/>
      <c r="BW510" s="373"/>
      <c r="BX510" s="373"/>
      <c r="BY510" s="373"/>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8" customFormat="true" ht="25.15" customHeight="true" x14ac:dyDescent="0.2">
      <c r="C511" s="1076" t="s">
        <v>206</v>
      </c>
      <c r="D511" s="1075"/>
      <c r="E511" s="795">
        <v>0.11566260311547109</v>
      </c>
      <c r="F511" s="636"/>
      <c r="G511" s="636"/>
      <c r="H511" s="1076" t="s">
        <v>388</v>
      </c>
      <c r="I511" s="1075"/>
      <c r="J511" s="796">
        <v>0.11672672004201161</v>
      </c>
      <c r="K511" s="636"/>
      <c r="L511" s="636"/>
      <c r="M511" s="1076" t="s">
        <v>436</v>
      </c>
      <c r="N511" s="1075"/>
      <c r="O511" s="797">
        <v>1.327671637721239E-4</v>
      </c>
      <c r="P511" s="636"/>
      <c r="Q511" s="636"/>
      <c r="AC511" s="371"/>
      <c r="AD511" s="371"/>
      <c r="AE511" s="371"/>
      <c r="AF511" s="371"/>
      <c r="AG511" s="371"/>
      <c r="AH511" s="371"/>
      <c r="AI511" s="371"/>
      <c r="AJ511" s="371"/>
      <c r="AK511" s="371"/>
      <c r="AL511" s="371"/>
      <c r="AM511" s="371"/>
      <c r="AN511" s="371"/>
      <c r="AO511" s="371"/>
      <c r="AP511" s="371"/>
      <c r="AQ511" s="371"/>
      <c r="AR511" s="371"/>
      <c r="AS511" s="371"/>
      <c r="AT511" s="371"/>
      <c r="AU511" s="371"/>
      <c r="AV511" s="371"/>
      <c r="AW511" s="371"/>
      <c r="AX511" s="371"/>
      <c r="AY511" s="371"/>
      <c r="AZ511" s="371"/>
      <c r="BA511" s="373"/>
      <c r="BB511" s="449"/>
      <c r="BC511" s="373"/>
      <c r="BD511" s="373"/>
      <c r="BE511" s="373"/>
      <c r="BF511" s="373"/>
      <c r="BG511" s="373"/>
      <c r="BH511" s="373"/>
      <c r="BI511" s="373"/>
      <c r="BJ511" s="373"/>
      <c r="BK511" s="373"/>
      <c r="BL511" s="373"/>
      <c r="BM511" s="373"/>
      <c r="BN511" s="373"/>
      <c r="BO511" s="373"/>
      <c r="BP511" s="373"/>
      <c r="BQ511" s="373"/>
      <c r="BR511" s="373"/>
      <c r="BS511" s="373"/>
      <c r="BT511" s="373"/>
      <c r="BU511" s="373"/>
      <c r="BV511" s="373"/>
      <c r="BW511" s="373"/>
      <c r="BX511" s="373"/>
      <c r="BY511" s="373"/>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8" customFormat="true" ht="25.15" customHeight="true" x14ac:dyDescent="0.2">
      <c r="C512" s="1076" t="s">
        <v>207</v>
      </c>
      <c r="D512" s="1075"/>
      <c r="E512" s="795">
        <v>0.1046300310171529</v>
      </c>
      <c r="F512" s="636"/>
      <c r="G512" s="636"/>
      <c r="H512" s="1076" t="s">
        <v>384</v>
      </c>
      <c r="I512" s="1075"/>
      <c r="J512" s="796">
        <v>0.47816543444212745</v>
      </c>
      <c r="K512" s="636"/>
      <c r="L512" s="636"/>
      <c r="M512" s="1076" t="s">
        <v>468</v>
      </c>
      <c r="N512" s="1075"/>
      <c r="O512" s="797">
        <v>1.6181995422199825E-2</v>
      </c>
      <c r="P512" s="636"/>
      <c r="Q512" s="636"/>
      <c r="AC512" s="371"/>
      <c r="AD512" s="371"/>
      <c r="AE512" s="371"/>
      <c r="AF512" s="371"/>
      <c r="AG512" s="371"/>
      <c r="AH512" s="371"/>
      <c r="AI512" s="371"/>
      <c r="AJ512" s="371"/>
      <c r="AK512" s="371"/>
      <c r="AL512" s="371"/>
      <c r="AM512" s="371"/>
      <c r="AN512" s="371"/>
      <c r="AO512" s="371"/>
      <c r="AP512" s="371"/>
      <c r="AQ512" s="371"/>
      <c r="AR512" s="371"/>
      <c r="AS512" s="371"/>
      <c r="AT512" s="371"/>
      <c r="AU512" s="371"/>
      <c r="AV512" s="371"/>
      <c r="AW512" s="371"/>
      <c r="AX512" s="371"/>
      <c r="AY512" s="371"/>
      <c r="AZ512" s="371"/>
      <c r="BA512" s="373"/>
      <c r="BB512" s="449"/>
      <c r="BC512" s="373"/>
      <c r="BD512" s="373"/>
      <c r="BE512" s="373"/>
      <c r="BF512" s="373"/>
      <c r="BG512" s="373"/>
      <c r="BH512" s="373"/>
      <c r="BI512" s="373"/>
      <c r="BJ512" s="373"/>
      <c r="BK512" s="373"/>
      <c r="BL512" s="373"/>
      <c r="BM512" s="373"/>
      <c r="BN512" s="373"/>
      <c r="BO512" s="373"/>
      <c r="BP512" s="373"/>
      <c r="BQ512" s="373"/>
      <c r="BR512" s="373"/>
      <c r="BS512" s="373"/>
      <c r="BT512" s="373"/>
      <c r="BU512" s="373"/>
      <c r="BV512" s="373"/>
      <c r="BW512" s="373"/>
      <c r="BX512" s="373"/>
      <c r="BY512" s="373"/>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8" customFormat="true" ht="25.15" customHeight="true" x14ac:dyDescent="0.2">
      <c r="C513" s="1076" t="s">
        <v>224</v>
      </c>
      <c r="D513" s="1075"/>
      <c r="E513" s="795">
        <v>-3.4709265849022793E-2</v>
      </c>
      <c r="F513" s="636"/>
      <c r="G513" s="636"/>
      <c r="H513" s="1076" t="s">
        <v>481</v>
      </c>
      <c r="I513" s="1075"/>
      <c r="J513" s="796">
        <v>3.929561764106416E-4</v>
      </c>
      <c r="K513" s="636"/>
      <c r="L513" s="636"/>
      <c r="M513" s="1076" t="s">
        <v>388</v>
      </c>
      <c r="N513" s="1075"/>
      <c r="O513" s="797">
        <v>0.20881861492102013</v>
      </c>
      <c r="P513" s="636"/>
      <c r="Q513" s="636"/>
      <c r="AC513" s="371"/>
      <c r="AD513" s="371"/>
      <c r="AE513" s="371"/>
      <c r="AF513" s="371"/>
      <c r="AG513" s="371"/>
      <c r="AH513" s="371"/>
      <c r="AI513" s="371"/>
      <c r="AJ513" s="371"/>
      <c r="AK513" s="371"/>
      <c r="AL513" s="371"/>
      <c r="AM513" s="371"/>
      <c r="AN513" s="371"/>
      <c r="AO513" s="371"/>
      <c r="AP513" s="371"/>
      <c r="AQ513" s="371"/>
      <c r="AR513" s="371"/>
      <c r="AS513" s="371"/>
      <c r="AT513" s="371"/>
      <c r="AU513" s="371"/>
      <c r="AV513" s="371"/>
      <c r="AW513" s="371"/>
      <c r="AX513" s="371"/>
      <c r="AY513" s="371"/>
      <c r="AZ513" s="371"/>
      <c r="BA513" s="373"/>
      <c r="BB513" s="449"/>
      <c r="BC513" s="373"/>
      <c r="BD513" s="373"/>
      <c r="BE513" s="373"/>
      <c r="BF513" s="373"/>
      <c r="BG513" s="373"/>
      <c r="BH513" s="373"/>
      <c r="BI513" s="373"/>
      <c r="BJ513" s="373"/>
      <c r="BK513" s="373"/>
      <c r="BL513" s="373"/>
      <c r="BM513" s="373"/>
      <c r="BN513" s="373"/>
      <c r="BO513" s="373"/>
      <c r="BP513" s="373"/>
      <c r="BQ513" s="373"/>
      <c r="BR513" s="373"/>
      <c r="BS513" s="373"/>
      <c r="BT513" s="373"/>
      <c r="BU513" s="373"/>
      <c r="BV513" s="373"/>
      <c r="BW513" s="373"/>
      <c r="BX513" s="373"/>
      <c r="BY513" s="373"/>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8" customFormat="true" ht="25.15" customHeight="true" x14ac:dyDescent="0.2">
      <c r="C514" s="1076" t="s">
        <v>219</v>
      </c>
      <c r="D514" s="1075"/>
      <c r="E514" s="795">
        <v>1.8338494939892248E-2</v>
      </c>
      <c r="F514" s="636"/>
      <c r="G514" s="636"/>
      <c r="H514" s="1076" t="s">
        <v>423</v>
      </c>
      <c r="I514" s="1075"/>
      <c r="J514" s="803">
        <v>4.154076911627213E-7</v>
      </c>
      <c r="K514" s="636"/>
      <c r="L514" s="636"/>
      <c r="M514" s="1076" t="s">
        <v>384</v>
      </c>
      <c r="N514" s="1075"/>
      <c r="O514" s="797">
        <v>0.2525413977875795</v>
      </c>
      <c r="P514" s="636"/>
      <c r="Q514" s="636"/>
      <c r="AC514" s="371"/>
      <c r="AD514" s="371"/>
      <c r="AE514" s="371"/>
      <c r="AF514" s="371"/>
      <c r="AG514" s="371"/>
      <c r="AH514" s="371"/>
      <c r="AI514" s="371"/>
      <c r="AJ514" s="371"/>
      <c r="AK514" s="371"/>
      <c r="AL514" s="371"/>
      <c r="AM514" s="371"/>
      <c r="AN514" s="371"/>
      <c r="AO514" s="371"/>
      <c r="AP514" s="371"/>
      <c r="AQ514" s="371"/>
      <c r="AR514" s="371"/>
      <c r="AS514" s="371"/>
      <c r="AT514" s="371"/>
      <c r="AU514" s="371"/>
      <c r="AV514" s="371"/>
      <c r="AW514" s="371"/>
      <c r="AX514" s="371"/>
      <c r="AY514" s="371"/>
      <c r="AZ514" s="371"/>
      <c r="BA514" s="373"/>
      <c r="BB514" s="449"/>
      <c r="BC514" s="373"/>
      <c r="BD514" s="373"/>
      <c r="BE514" s="373"/>
      <c r="BF514" s="373"/>
      <c r="BG514" s="373"/>
      <c r="BH514" s="373"/>
      <c r="BI514" s="373"/>
      <c r="BJ514" s="373"/>
      <c r="BK514" s="373"/>
      <c r="BL514" s="373"/>
      <c r="BM514" s="373"/>
      <c r="BN514" s="373"/>
      <c r="BO514" s="373"/>
      <c r="BP514" s="373"/>
      <c r="BQ514" s="373"/>
      <c r="BR514" s="373"/>
      <c r="BS514" s="373"/>
      <c r="BT514" s="373"/>
      <c r="BU514" s="373"/>
      <c r="BV514" s="373"/>
      <c r="BW514" s="373"/>
      <c r="BX514" s="373"/>
      <c r="BY514" s="373"/>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8" customFormat="true" ht="25.15" customHeight="true" x14ac:dyDescent="0.2">
      <c r="C515" s="1076" t="s">
        <v>213</v>
      </c>
      <c r="D515" s="1075"/>
      <c r="E515" s="795">
        <v>6.3477352350441579E-2</v>
      </c>
      <c r="F515" s="636"/>
      <c r="G515" s="636"/>
      <c r="H515" s="1076" t="s">
        <v>418</v>
      </c>
      <c r="I515" s="1075"/>
      <c r="J515" s="809">
        <v>1.2594735390151593E-7</v>
      </c>
      <c r="K515" s="636"/>
      <c r="L515" s="636"/>
      <c r="M515" s="1076" t="s">
        <v>481</v>
      </c>
      <c r="N515" s="1075"/>
      <c r="O515" s="802">
        <v>4.5422114762074206E-6</v>
      </c>
      <c r="P515" s="636"/>
      <c r="Q515" s="636"/>
      <c r="AC515" s="371"/>
      <c r="AD515" s="371"/>
      <c r="AE515" s="371"/>
      <c r="AF515" s="371"/>
      <c r="AG515" s="371"/>
      <c r="AH515" s="371"/>
      <c r="AI515" s="371"/>
      <c r="AJ515" s="371"/>
      <c r="AK515" s="371"/>
      <c r="AL515" s="371"/>
      <c r="AM515" s="371"/>
      <c r="AN515" s="371"/>
      <c r="AO515" s="371"/>
      <c r="AP515" s="371"/>
      <c r="AQ515" s="371"/>
      <c r="AR515" s="371"/>
      <c r="AS515" s="371"/>
      <c r="AT515" s="371"/>
      <c r="AU515" s="371"/>
      <c r="AV515" s="371"/>
      <c r="AW515" s="371"/>
      <c r="AX515" s="371"/>
      <c r="AY515" s="371"/>
      <c r="AZ515" s="371"/>
      <c r="BA515" s="373"/>
      <c r="BB515" s="449"/>
      <c r="BC515" s="373"/>
      <c r="BD515" s="373"/>
      <c r="BE515" s="373"/>
      <c r="BF515" s="373"/>
      <c r="BG515" s="373"/>
      <c r="BH515" s="373"/>
      <c r="BI515" s="373"/>
      <c r="BJ515" s="373"/>
      <c r="BK515" s="373"/>
      <c r="BL515" s="373"/>
      <c r="BM515" s="373"/>
      <c r="BN515" s="373"/>
      <c r="BO515" s="373"/>
      <c r="BP515" s="373"/>
      <c r="BQ515" s="373"/>
      <c r="BR515" s="373"/>
      <c r="BS515" s="373"/>
      <c r="BT515" s="373"/>
      <c r="BU515" s="373"/>
      <c r="BV515" s="373"/>
      <c r="BW515" s="373"/>
      <c r="BX515" s="373"/>
      <c r="BY515" s="373"/>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8" customFormat="true" ht="25.15" customHeight="true" x14ac:dyDescent="0.2">
      <c r="C516" s="1076" t="s">
        <v>464</v>
      </c>
      <c r="D516" s="1075"/>
      <c r="E516" s="795">
        <v>2.9110851310011728E-2</v>
      </c>
      <c r="F516" s="636"/>
      <c r="G516" s="636"/>
      <c r="H516" s="1074"/>
      <c r="I516" s="1075"/>
      <c r="J516" s="652"/>
      <c r="K516" s="636"/>
      <c r="L516" s="636"/>
      <c r="M516" s="1076" t="s">
        <v>423</v>
      </c>
      <c r="N516" s="1075"/>
      <c r="O516" s="802">
        <v>8.1584352410724216E-5</v>
      </c>
      <c r="P516" s="636"/>
      <c r="Q516" s="636"/>
      <c r="AC516" s="371"/>
      <c r="AD516" s="371"/>
      <c r="AE516" s="371"/>
      <c r="AF516" s="371"/>
      <c r="AG516" s="371"/>
      <c r="AH516" s="371"/>
      <c r="AI516" s="371"/>
      <c r="AJ516" s="371"/>
      <c r="AK516" s="371"/>
      <c r="AL516" s="371"/>
      <c r="AM516" s="371"/>
      <c r="AN516" s="371"/>
      <c r="AO516" s="371"/>
      <c r="AP516" s="371"/>
      <c r="AQ516" s="371"/>
      <c r="AR516" s="371"/>
      <c r="AS516" s="371"/>
      <c r="AT516" s="371"/>
      <c r="AU516" s="371"/>
      <c r="AV516" s="371"/>
      <c r="AW516" s="371"/>
      <c r="AX516" s="371"/>
      <c r="AY516" s="371"/>
      <c r="AZ516" s="371"/>
      <c r="BA516" s="373"/>
      <c r="BB516" s="449"/>
      <c r="BC516" s="373"/>
      <c r="BD516" s="373"/>
      <c r="BE516" s="373"/>
      <c r="BF516" s="373"/>
      <c r="BG516" s="373"/>
      <c r="BH516" s="373"/>
      <c r="BI516" s="373"/>
      <c r="BJ516" s="373"/>
      <c r="BK516" s="373"/>
      <c r="BL516" s="373"/>
      <c r="BM516" s="373"/>
      <c r="BN516" s="373"/>
      <c r="BO516" s="373"/>
      <c r="BP516" s="373"/>
      <c r="BQ516" s="373"/>
      <c r="BR516" s="373"/>
      <c r="BS516" s="373"/>
      <c r="BT516" s="373"/>
      <c r="BU516" s="373"/>
      <c r="BV516" s="373"/>
      <c r="BW516" s="373"/>
      <c r="BX516" s="373"/>
      <c r="BY516" s="373"/>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8" customFormat="true" ht="25.15" customHeight="true" x14ac:dyDescent="0.2">
      <c r="C517" s="1076" t="s">
        <v>453</v>
      </c>
      <c r="D517" s="1075"/>
      <c r="E517" s="795">
        <v>0.10207138304248753</v>
      </c>
      <c r="F517" s="636"/>
      <c r="G517" s="636"/>
      <c r="H517" s="1074"/>
      <c r="I517" s="1075"/>
      <c r="J517" s="636"/>
      <c r="K517" s="636"/>
      <c r="L517" s="636"/>
      <c r="M517" s="1076" t="s">
        <v>418</v>
      </c>
      <c r="N517" s="1075"/>
      <c r="O517" s="800">
        <v>3.4960298584361612E-4</v>
      </c>
      <c r="P517" s="636"/>
      <c r="Q517" s="636"/>
      <c r="AC517" s="371"/>
      <c r="AD517" s="371"/>
      <c r="AE517" s="371"/>
      <c r="AF517" s="371"/>
      <c r="AG517" s="371"/>
      <c r="AH517" s="371"/>
      <c r="AI517" s="371"/>
      <c r="AJ517" s="371"/>
      <c r="AK517" s="371"/>
      <c r="AL517" s="371"/>
      <c r="AM517" s="371"/>
      <c r="AN517" s="371"/>
      <c r="AO517" s="371"/>
      <c r="AP517" s="371"/>
      <c r="AQ517" s="371"/>
      <c r="AR517" s="371"/>
      <c r="AS517" s="371"/>
      <c r="AT517" s="371"/>
      <c r="AU517" s="371"/>
      <c r="AV517" s="371"/>
      <c r="AW517" s="371"/>
      <c r="AX517" s="371"/>
      <c r="AY517" s="371"/>
      <c r="AZ517" s="371"/>
      <c r="BA517" s="373"/>
      <c r="BB517" s="449"/>
      <c r="BC517" s="373"/>
      <c r="BD517" s="373"/>
      <c r="BE517" s="373"/>
      <c r="BF517" s="373"/>
      <c r="BG517" s="373"/>
      <c r="BH517" s="373"/>
      <c r="BI517" s="373"/>
      <c r="BJ517" s="373"/>
      <c r="BK517" s="373"/>
      <c r="BL517" s="373"/>
      <c r="BM517" s="373"/>
      <c r="BN517" s="373"/>
      <c r="BO517" s="373"/>
      <c r="BP517" s="373"/>
      <c r="BQ517" s="373"/>
      <c r="BR517" s="373"/>
      <c r="BS517" s="373"/>
      <c r="BT517" s="373"/>
      <c r="BU517" s="373"/>
      <c r="BV517" s="373"/>
      <c r="BW517" s="373"/>
      <c r="BX517" s="373"/>
      <c r="BY517" s="373"/>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8" customFormat="true" ht="25.15" customHeight="true" x14ac:dyDescent="0.2">
      <c r="C518" s="1076" t="s">
        <v>461</v>
      </c>
      <c r="D518" s="1075"/>
      <c r="E518" s="795">
        <v>3.7885788330361013E-2</v>
      </c>
      <c r="F518" s="636"/>
      <c r="G518" s="636"/>
      <c r="H518" s="1077" t="s">
        <v>232</v>
      </c>
      <c r="I518" s="1075"/>
      <c r="J518" s="1075"/>
      <c r="K518" s="1075"/>
      <c r="L518" s="1075"/>
      <c r="M518" s="1074"/>
      <c r="N518" s="1075"/>
      <c r="O518" s="652"/>
      <c r="P518" s="636"/>
      <c r="Q518" s="636"/>
      <c r="AC518" s="371"/>
      <c r="AD518" s="371"/>
      <c r="AE518" s="371"/>
      <c r="AF518" s="371"/>
      <c r="AG518" s="371"/>
      <c r="AH518" s="371"/>
      <c r="AI518" s="371"/>
      <c r="AJ518" s="371"/>
      <c r="AK518" s="371"/>
      <c r="AL518" s="371"/>
      <c r="AM518" s="371"/>
      <c r="AN518" s="371"/>
      <c r="AO518" s="371"/>
      <c r="AP518" s="371"/>
      <c r="AQ518" s="371"/>
      <c r="AR518" s="371"/>
      <c r="AS518" s="371"/>
      <c r="AT518" s="371"/>
      <c r="AU518" s="371"/>
      <c r="AV518" s="371"/>
      <c r="AW518" s="371"/>
      <c r="AX518" s="371"/>
      <c r="AY518" s="371"/>
      <c r="AZ518" s="371"/>
      <c r="BA518" s="373"/>
      <c r="BB518" s="449"/>
      <c r="BC518" s="373"/>
      <c r="BD518" s="373"/>
      <c r="BE518" s="373"/>
      <c r="BF518" s="373"/>
      <c r="BG518" s="373"/>
      <c r="BH518" s="373"/>
      <c r="BI518" s="373"/>
      <c r="BJ518" s="373"/>
      <c r="BK518" s="373"/>
      <c r="BL518" s="373"/>
      <c r="BM518" s="373"/>
      <c r="BN518" s="373"/>
      <c r="BO518" s="373"/>
      <c r="BP518" s="373"/>
      <c r="BQ518" s="373"/>
      <c r="BR518" s="373"/>
      <c r="BS518" s="373"/>
      <c r="BT518" s="373"/>
      <c r="BU518" s="373"/>
      <c r="BV518" s="373"/>
      <c r="BW518" s="373"/>
      <c r="BX518" s="373"/>
      <c r="BY518" s="373"/>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8" customFormat="true" ht="25.15" customHeight="true" x14ac:dyDescent="0.2">
      <c r="C519" s="1076" t="s">
        <v>466</v>
      </c>
      <c r="D519" s="1075"/>
      <c r="E519" s="795">
        <v>3.6563080379658219E-3</v>
      </c>
      <c r="F519" s="636"/>
      <c r="G519" s="636"/>
      <c r="H519" s="1078" t="s">
        <v>204</v>
      </c>
      <c r="I519" s="1075"/>
      <c r="J519" s="1078" t="s">
        <v>233</v>
      </c>
      <c r="K519" s="1079"/>
      <c r="L519" s="1080"/>
      <c r="M519" s="1074"/>
      <c r="N519" s="1075"/>
      <c r="O519" s="636"/>
      <c r="P519" s="636"/>
      <c r="Q519" s="636"/>
      <c r="AC519" s="371"/>
      <c r="AD519" s="371"/>
      <c r="AE519" s="371"/>
      <c r="AF519" s="371"/>
      <c r="AG519" s="371"/>
      <c r="AH519" s="371"/>
      <c r="AI519" s="371"/>
      <c r="AJ519" s="371"/>
      <c r="AK519" s="371"/>
      <c r="AL519" s="371"/>
      <c r="AM519" s="371"/>
      <c r="AN519" s="371"/>
      <c r="AO519" s="371"/>
      <c r="AP519" s="371"/>
      <c r="AQ519" s="371"/>
      <c r="AR519" s="371"/>
      <c r="AS519" s="371"/>
      <c r="AT519" s="371"/>
      <c r="AU519" s="371"/>
      <c r="AV519" s="371"/>
      <c r="AW519" s="371"/>
      <c r="AX519" s="371"/>
      <c r="AY519" s="371"/>
      <c r="AZ519" s="371"/>
      <c r="BA519" s="373"/>
      <c r="BB519" s="449"/>
      <c r="BC519" s="373"/>
      <c r="BD519" s="373"/>
      <c r="BE519" s="373"/>
      <c r="BF519" s="373"/>
      <c r="BG519" s="373"/>
      <c r="BH519" s="373"/>
      <c r="BI519" s="373"/>
      <c r="BJ519" s="373"/>
      <c r="BK519" s="373"/>
      <c r="BL519" s="373"/>
      <c r="BM519" s="373"/>
      <c r="BN519" s="373"/>
      <c r="BO519" s="373"/>
      <c r="BP519" s="373"/>
      <c r="BQ519" s="373"/>
      <c r="BR519" s="373"/>
      <c r="BS519" s="373"/>
      <c r="BT519" s="373"/>
      <c r="BU519" s="373"/>
      <c r="BV519" s="373"/>
      <c r="BW519" s="373"/>
      <c r="BX519" s="373"/>
      <c r="BY519" s="373"/>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8" customFormat="true" ht="25.15" customHeight="true" x14ac:dyDescent="0.2">
      <c r="C520" s="1076" t="s">
        <v>479</v>
      </c>
      <c r="D520" s="1075"/>
      <c r="E520" s="795">
        <v>3.2781432402632332E-3</v>
      </c>
      <c r="F520" s="636"/>
      <c r="G520" s="636"/>
      <c r="H520" s="1075"/>
      <c r="I520" s="1075"/>
      <c r="J520" s="784" t="s">
        <v>187</v>
      </c>
      <c r="K520" s="785" t="s">
        <v>234</v>
      </c>
      <c r="L520" s="786" t="s">
        <v>235</v>
      </c>
      <c r="M520" s="1077" t="s">
        <v>232</v>
      </c>
      <c r="N520" s="1075"/>
      <c r="O520" s="1075"/>
      <c r="P520" s="1075"/>
      <c r="Q520" s="1075"/>
      <c r="AC520" s="371"/>
      <c r="AD520" s="371"/>
      <c r="AE520" s="371"/>
      <c r="AF520" s="371"/>
      <c r="AG520" s="371"/>
      <c r="AH520" s="371"/>
      <c r="AI520" s="371"/>
      <c r="AJ520" s="371"/>
      <c r="AK520" s="371"/>
      <c r="AL520" s="371"/>
      <c r="AM520" s="371"/>
      <c r="AN520" s="371"/>
      <c r="AO520" s="371"/>
      <c r="AP520" s="371"/>
      <c r="AQ520" s="371"/>
      <c r="AR520" s="371"/>
      <c r="AS520" s="371"/>
      <c r="AT520" s="371"/>
      <c r="AU520" s="371"/>
      <c r="AV520" s="371"/>
      <c r="AW520" s="371"/>
      <c r="AX520" s="371"/>
      <c r="AY520" s="371"/>
      <c r="AZ520" s="371"/>
      <c r="BA520" s="373"/>
      <c r="BB520" s="449"/>
      <c r="BC520" s="373"/>
      <c r="BD520" s="373"/>
      <c r="BE520" s="373"/>
      <c r="BF520" s="373"/>
      <c r="BG520" s="373"/>
      <c r="BH520" s="373"/>
      <c r="BI520" s="373"/>
      <c r="BJ520" s="373"/>
      <c r="BK520" s="373"/>
      <c r="BL520" s="373"/>
      <c r="BM520" s="373"/>
      <c r="BN520" s="373"/>
      <c r="BO520" s="373"/>
      <c r="BP520" s="373"/>
      <c r="BQ520" s="373"/>
      <c r="BR520" s="373"/>
      <c r="BS520" s="373"/>
      <c r="BT520" s="373"/>
      <c r="BU520" s="373"/>
      <c r="BV520" s="373"/>
      <c r="BW520" s="373"/>
      <c r="BX520" s="373"/>
      <c r="BY520" s="373"/>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8" customFormat="true" ht="25.15" customHeight="true" x14ac:dyDescent="0.2">
      <c r="C521" s="1076" t="s">
        <v>222</v>
      </c>
      <c r="D521" s="1075"/>
      <c r="E521" s="795">
        <v>-2.6750262629044192E-2</v>
      </c>
      <c r="F521" s="636"/>
      <c r="G521" s="636"/>
      <c r="H521" s="1076" t="s">
        <v>205</v>
      </c>
      <c r="I521" s="1075"/>
      <c r="J521" s="810">
        <v>6.9384460581861713</v>
      </c>
      <c r="K521" s="811">
        <v>12.848974181826241</v>
      </c>
      <c r="L521" s="812">
        <v>12.848974181826241</v>
      </c>
      <c r="M521" s="1078" t="s">
        <v>204</v>
      </c>
      <c r="N521" s="1075"/>
      <c r="O521" s="1078" t="s">
        <v>233</v>
      </c>
      <c r="P521" s="1079"/>
      <c r="Q521" s="1080"/>
      <c r="AC521" s="371"/>
      <c r="AD521" s="371"/>
      <c r="AE521" s="371"/>
      <c r="AF521" s="371"/>
      <c r="AG521" s="371"/>
      <c r="AH521" s="371"/>
      <c r="AI521" s="371"/>
      <c r="AJ521" s="371"/>
      <c r="AK521" s="371"/>
      <c r="AL521" s="371"/>
      <c r="AM521" s="371"/>
      <c r="AN521" s="371"/>
      <c r="AO521" s="371"/>
      <c r="AP521" s="371"/>
      <c r="AQ521" s="371"/>
      <c r="AR521" s="371"/>
      <c r="AS521" s="371"/>
      <c r="AT521" s="371"/>
      <c r="AU521" s="371"/>
      <c r="AV521" s="371"/>
      <c r="AW521" s="371"/>
      <c r="AX521" s="371"/>
      <c r="AY521" s="371"/>
      <c r="AZ521" s="371"/>
      <c r="BA521" s="373"/>
      <c r="BB521" s="449"/>
      <c r="BC521" s="373"/>
      <c r="BD521" s="373"/>
      <c r="BE521" s="373"/>
      <c r="BF521" s="373"/>
      <c r="BG521" s="373"/>
      <c r="BH521" s="373"/>
      <c r="BI521" s="373"/>
      <c r="BJ521" s="373"/>
      <c r="BK521" s="373"/>
      <c r="BL521" s="373"/>
      <c r="BM521" s="373"/>
      <c r="BN521" s="373"/>
      <c r="BO521" s="373"/>
      <c r="BP521" s="373"/>
      <c r="BQ521" s="373"/>
      <c r="BR521" s="373"/>
      <c r="BS521" s="373"/>
      <c r="BT521" s="373"/>
      <c r="BU521" s="373"/>
      <c r="BV521" s="373"/>
      <c r="BW521" s="373"/>
      <c r="BX521" s="373"/>
      <c r="BY521" s="373"/>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8" customFormat="true" ht="25.15" customHeight="true" x14ac:dyDescent="0.2">
      <c r="C522" s="1076" t="s">
        <v>455</v>
      </c>
      <c r="D522" s="1075"/>
      <c r="E522" s="795">
        <v>-6.8052173934453189E-2</v>
      </c>
      <c r="F522" s="636"/>
      <c r="G522" s="636"/>
      <c r="H522" s="1074"/>
      <c r="I522" s="1075"/>
      <c r="J522" s="652"/>
      <c r="K522" s="652"/>
      <c r="L522" s="652"/>
      <c r="M522" s="1075"/>
      <c r="N522" s="1075"/>
      <c r="O522" s="787" t="s">
        <v>187</v>
      </c>
      <c r="P522" s="788" t="s">
        <v>234</v>
      </c>
      <c r="Q522" s="789" t="s">
        <v>235</v>
      </c>
      <c r="AC522" s="371"/>
      <c r="AD522" s="371"/>
      <c r="AE522" s="371"/>
      <c r="AF522" s="371"/>
      <c r="AG522" s="371"/>
      <c r="AH522" s="371"/>
      <c r="AI522" s="371"/>
      <c r="AJ522" s="371"/>
      <c r="AK522" s="371"/>
      <c r="AL522" s="371"/>
      <c r="AM522" s="371"/>
      <c r="AN522" s="371"/>
      <c r="AO522" s="371"/>
      <c r="AP522" s="371"/>
      <c r="AQ522" s="371"/>
      <c r="AR522" s="371"/>
      <c r="AS522" s="371"/>
      <c r="AT522" s="371"/>
      <c r="AU522" s="371"/>
      <c r="AV522" s="371"/>
      <c r="AW522" s="371"/>
      <c r="AX522" s="371"/>
      <c r="AY522" s="371"/>
      <c r="AZ522" s="371"/>
      <c r="BA522" s="373"/>
      <c r="BB522" s="449"/>
      <c r="BC522" s="373"/>
      <c r="BD522" s="373"/>
      <c r="BE522" s="373"/>
      <c r="BF522" s="373"/>
      <c r="BG522" s="373"/>
      <c r="BH522" s="373"/>
      <c r="BI522" s="373"/>
      <c r="BJ522" s="373"/>
      <c r="BK522" s="373"/>
      <c r="BL522" s="373"/>
      <c r="BM522" s="373"/>
      <c r="BN522" s="373"/>
      <c r="BO522" s="373"/>
      <c r="BP522" s="373"/>
      <c r="BQ522" s="373"/>
      <c r="BR522" s="373"/>
      <c r="BS522" s="373"/>
      <c r="BT522" s="373"/>
      <c r="BU522" s="373"/>
      <c r="BV522" s="373"/>
      <c r="BW522" s="373"/>
      <c r="BX522" s="373"/>
      <c r="BY522" s="373"/>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8" customFormat="true" ht="25.15" customHeight="true" x14ac:dyDescent="0.2">
      <c r="C523" s="1076" t="s">
        <v>420</v>
      </c>
      <c r="D523" s="1075"/>
      <c r="E523" s="795">
        <v>-9.2291760333220157E-3</v>
      </c>
      <c r="F523" s="636"/>
      <c r="G523" s="636"/>
      <c r="H523" s="1074"/>
      <c r="I523" s="1075"/>
      <c r="J523" s="636"/>
      <c r="K523" s="636"/>
      <c r="L523" s="636"/>
      <c r="M523" s="1076" t="s">
        <v>205</v>
      </c>
      <c r="N523" s="1075"/>
      <c r="O523" s="813">
        <v>5.2079165227308426</v>
      </c>
      <c r="P523" s="814">
        <v>9.468939132237896</v>
      </c>
      <c r="Q523" s="815">
        <v>9.468939132237896</v>
      </c>
      <c r="AC523" s="371"/>
      <c r="AD523" s="371"/>
      <c r="AE523" s="371"/>
      <c r="AF523" s="371"/>
      <c r="AG523" s="371"/>
      <c r="AH523" s="371"/>
      <c r="AI523" s="371"/>
      <c r="AJ523" s="371"/>
      <c r="AK523" s="371"/>
      <c r="AL523" s="371"/>
      <c r="AM523" s="371"/>
      <c r="AN523" s="371"/>
      <c r="AO523" s="371"/>
      <c r="AP523" s="371"/>
      <c r="AQ523" s="371"/>
      <c r="AR523" s="371"/>
      <c r="AS523" s="371"/>
      <c r="AT523" s="371"/>
      <c r="AU523" s="371"/>
      <c r="AV523" s="371"/>
      <c r="AW523" s="371"/>
      <c r="AX523" s="371"/>
      <c r="AY523" s="371"/>
      <c r="AZ523" s="371"/>
      <c r="BA523" s="373"/>
      <c r="BB523" s="449"/>
      <c r="BC523" s="373"/>
      <c r="BD523" s="373"/>
      <c r="BE523" s="373"/>
      <c r="BF523" s="373"/>
      <c r="BG523" s="373"/>
      <c r="BH523" s="373"/>
      <c r="BI523" s="373"/>
      <c r="BJ523" s="373"/>
      <c r="BK523" s="373"/>
      <c r="BL523" s="373"/>
      <c r="BM523" s="373"/>
      <c r="BN523" s="373"/>
      <c r="BO523" s="373"/>
      <c r="BP523" s="373"/>
      <c r="BQ523" s="373"/>
      <c r="BR523" s="373"/>
      <c r="BS523" s="373"/>
      <c r="BT523" s="373"/>
      <c r="BU523" s="373"/>
      <c r="BV523" s="373"/>
      <c r="BW523" s="373"/>
      <c r="BX523" s="373"/>
      <c r="BY523" s="373"/>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8" customFormat="true" ht="25.15" customHeight="true" x14ac:dyDescent="0.2">
      <c r="C524" s="1076" t="s">
        <v>460</v>
      </c>
      <c r="D524" s="1075"/>
      <c r="E524" s="795">
        <v>-3.4909929871179878E-2</v>
      </c>
      <c r="F524" s="636"/>
      <c r="G524" s="636"/>
      <c r="H524" s="1077" t="s">
        <v>236</v>
      </c>
      <c r="I524" s="1075"/>
      <c r="J524" s="1075"/>
      <c r="K524" s="636"/>
      <c r="L524" s="636"/>
      <c r="M524" s="1074"/>
      <c r="N524" s="1075"/>
      <c r="O524" s="652"/>
      <c r="P524" s="652"/>
      <c r="Q524" s="652"/>
      <c r="AC524" s="371"/>
      <c r="AD524" s="371"/>
      <c r="AE524" s="371"/>
      <c r="AF524" s="371"/>
      <c r="AG524" s="371"/>
      <c r="AH524" s="371"/>
      <c r="AI524" s="371"/>
      <c r="AJ524" s="371"/>
      <c r="AK524" s="371"/>
      <c r="AL524" s="371"/>
      <c r="AM524" s="371"/>
      <c r="AN524" s="371"/>
      <c r="AO524" s="371"/>
      <c r="AP524" s="371"/>
      <c r="AQ524" s="371"/>
      <c r="AR524" s="371"/>
      <c r="AS524" s="371"/>
      <c r="AT524" s="371"/>
      <c r="AU524" s="371"/>
      <c r="AV524" s="371"/>
      <c r="AW524" s="371"/>
      <c r="AX524" s="371"/>
      <c r="AY524" s="371"/>
      <c r="AZ524" s="371"/>
      <c r="BA524" s="373"/>
      <c r="BB524" s="449"/>
      <c r="BC524" s="373"/>
      <c r="BD524" s="373"/>
      <c r="BE524" s="373"/>
      <c r="BF524" s="373"/>
      <c r="BG524" s="373"/>
      <c r="BH524" s="373"/>
      <c r="BI524" s="373"/>
      <c r="BJ524" s="373"/>
      <c r="BK524" s="373"/>
      <c r="BL524" s="373"/>
      <c r="BM524" s="373"/>
      <c r="BN524" s="373"/>
      <c r="BO524" s="373"/>
      <c r="BP524" s="373"/>
      <c r="BQ524" s="373"/>
      <c r="BR524" s="373"/>
      <c r="BS524" s="373"/>
      <c r="BT524" s="373"/>
      <c r="BU524" s="373"/>
      <c r="BV524" s="373"/>
      <c r="BW524" s="373"/>
      <c r="BX524" s="373"/>
      <c r="BY524" s="373"/>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8" customFormat="true" ht="25.15" customHeight="true" x14ac:dyDescent="0.2">
      <c r="C525" s="1076" t="s">
        <v>462</v>
      </c>
      <c r="D525" s="1075"/>
      <c r="E525" s="795">
        <v>3.6087531412393334E-2</v>
      </c>
      <c r="F525" s="636"/>
      <c r="G525" s="636"/>
      <c r="H525" s="1074"/>
      <c r="I525" s="1075"/>
      <c r="J525" s="790" t="s">
        <v>204</v>
      </c>
      <c r="K525" s="636"/>
      <c r="L525" s="636"/>
      <c r="M525" s="1074"/>
      <c r="N525" s="1075"/>
      <c r="O525" s="636"/>
      <c r="P525" s="636"/>
      <c r="Q525" s="636"/>
      <c r="AC525" s="371"/>
      <c r="AD525" s="371"/>
      <c r="AE525" s="371"/>
      <c r="AF525" s="371"/>
      <c r="AG525" s="371"/>
      <c r="AH525" s="371"/>
      <c r="AI525" s="371"/>
      <c r="AJ525" s="371"/>
      <c r="AK525" s="371"/>
      <c r="AL525" s="371"/>
      <c r="AM525" s="371"/>
      <c r="AN525" s="371"/>
      <c r="AO525" s="371"/>
      <c r="AP525" s="371"/>
      <c r="AQ525" s="371"/>
      <c r="AR525" s="371"/>
      <c r="AS525" s="371"/>
      <c r="AT525" s="371"/>
      <c r="AU525" s="371"/>
      <c r="AV525" s="371"/>
      <c r="AW525" s="371"/>
      <c r="AX525" s="371"/>
      <c r="AY525" s="371"/>
      <c r="AZ525" s="371"/>
      <c r="BA525" s="373"/>
      <c r="BB525" s="449"/>
      <c r="BC525" s="373"/>
      <c r="BD525" s="373"/>
      <c r="BE525" s="373"/>
      <c r="BF525" s="373"/>
      <c r="BG525" s="373"/>
      <c r="BH525" s="373"/>
      <c r="BI525" s="373"/>
      <c r="BJ525" s="373"/>
      <c r="BK525" s="373"/>
      <c r="BL525" s="373"/>
      <c r="BM525" s="373"/>
      <c r="BN525" s="373"/>
      <c r="BO525" s="373"/>
      <c r="BP525" s="373"/>
      <c r="BQ525" s="373"/>
      <c r="BR525" s="373"/>
      <c r="BS525" s="373"/>
      <c r="BT525" s="373"/>
      <c r="BU525" s="373"/>
      <c r="BV525" s="373"/>
      <c r="BW525" s="373"/>
      <c r="BX525" s="373"/>
      <c r="BY525" s="373"/>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8" customFormat="true" ht="25.15" customHeight="true" x14ac:dyDescent="0.2">
      <c r="C526" s="1076" t="s">
        <v>470</v>
      </c>
      <c r="D526" s="1075"/>
      <c r="E526" s="795">
        <v>2.3599395973932895E-2</v>
      </c>
      <c r="F526" s="636"/>
      <c r="G526" s="636"/>
      <c r="H526" s="1075"/>
      <c r="I526" s="1075"/>
      <c r="J526" s="816" t="s">
        <v>205</v>
      </c>
      <c r="K526" s="636"/>
      <c r="L526" s="636"/>
      <c r="M526" s="1077" t="s">
        <v>236</v>
      </c>
      <c r="N526" s="1075"/>
      <c r="O526" s="1075"/>
      <c r="P526" s="636"/>
      <c r="Q526" s="636"/>
      <c r="AC526" s="371"/>
      <c r="AD526" s="371"/>
      <c r="AE526" s="371"/>
      <c r="AF526" s="371"/>
      <c r="AG526" s="371"/>
      <c r="AH526" s="371"/>
      <c r="AI526" s="371"/>
      <c r="AJ526" s="371"/>
      <c r="AK526" s="371"/>
      <c r="AL526" s="371"/>
      <c r="AM526" s="371"/>
      <c r="AN526" s="371"/>
      <c r="AO526" s="371"/>
      <c r="AP526" s="371"/>
      <c r="AQ526" s="371"/>
      <c r="AR526" s="371"/>
      <c r="AS526" s="371"/>
      <c r="AT526" s="371"/>
      <c r="AU526" s="371"/>
      <c r="AV526" s="371"/>
      <c r="AW526" s="371"/>
      <c r="AX526" s="371"/>
      <c r="AY526" s="371"/>
      <c r="AZ526" s="371"/>
      <c r="BA526" s="373"/>
      <c r="BB526" s="449"/>
      <c r="BC526" s="373"/>
      <c r="BD526" s="373"/>
      <c r="BE526" s="373"/>
      <c r="BF526" s="373"/>
      <c r="BG526" s="373"/>
      <c r="BH526" s="373"/>
      <c r="BI526" s="373"/>
      <c r="BJ526" s="373"/>
      <c r="BK526" s="373"/>
      <c r="BL526" s="373"/>
      <c r="BM526" s="373"/>
      <c r="BN526" s="373"/>
      <c r="BO526" s="373"/>
      <c r="BP526" s="373"/>
      <c r="BQ526" s="373"/>
      <c r="BR526" s="373"/>
      <c r="BS526" s="373"/>
      <c r="BT526" s="373"/>
      <c r="BU526" s="373"/>
      <c r="BV526" s="373"/>
      <c r="BW526" s="373"/>
      <c r="BX526" s="373"/>
      <c r="BY526" s="373"/>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8" customFormat="true" ht="25.15" customHeight="true" x14ac:dyDescent="0.2">
      <c r="C527" s="1076" t="s">
        <v>452</v>
      </c>
      <c r="D527" s="1075"/>
      <c r="E527" s="795">
        <v>0.10294694267661064</v>
      </c>
      <c r="F527" s="636"/>
      <c r="G527" s="636"/>
      <c r="H527" s="1076" t="s">
        <v>209</v>
      </c>
      <c r="I527" s="1075"/>
      <c r="J527" s="793">
        <v>0.11544872999310388</v>
      </c>
      <c r="K527" s="636"/>
      <c r="L527" s="636"/>
      <c r="M527" s="1074"/>
      <c r="N527" s="1075"/>
      <c r="O527" s="791" t="s">
        <v>204</v>
      </c>
      <c r="P527" s="636"/>
      <c r="Q527" s="636"/>
      <c r="AC527" s="371"/>
      <c r="AD527" s="371"/>
      <c r="AE527" s="371"/>
      <c r="AF527" s="371"/>
      <c r="AG527" s="371"/>
      <c r="AH527" s="371"/>
      <c r="AI527" s="371"/>
      <c r="AJ527" s="371"/>
      <c r="AK527" s="371"/>
      <c r="AL527" s="371"/>
      <c r="AM527" s="371"/>
      <c r="AN527" s="371"/>
      <c r="AO527" s="371"/>
      <c r="AP527" s="371"/>
      <c r="AQ527" s="371"/>
      <c r="AR527" s="371"/>
      <c r="AS527" s="371"/>
      <c r="AT527" s="371"/>
      <c r="AU527" s="371"/>
      <c r="AV527" s="371"/>
      <c r="AW527" s="371"/>
      <c r="AX527" s="371"/>
      <c r="AY527" s="371"/>
      <c r="AZ527" s="371"/>
      <c r="BA527" s="373"/>
      <c r="BB527" s="449"/>
      <c r="BC527" s="373"/>
      <c r="BD527" s="373"/>
      <c r="BE527" s="373"/>
      <c r="BF527" s="373"/>
      <c r="BG527" s="373"/>
      <c r="BH527" s="373"/>
      <c r="BI527" s="373"/>
      <c r="BJ527" s="373"/>
      <c r="BK527" s="373"/>
      <c r="BL527" s="373"/>
      <c r="BM527" s="373"/>
      <c r="BN527" s="373"/>
      <c r="BO527" s="373"/>
      <c r="BP527" s="373"/>
      <c r="BQ527" s="373"/>
      <c r="BR527" s="373"/>
      <c r="BS527" s="373"/>
      <c r="BT527" s="373"/>
      <c r="BU527" s="373"/>
      <c r="BV527" s="373"/>
      <c r="BW527" s="373"/>
      <c r="BX527" s="373"/>
      <c r="BY527" s="373"/>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8" customFormat="true" ht="25.15" customHeight="true" x14ac:dyDescent="0.2">
      <c r="C528" s="1076" t="s">
        <v>419</v>
      </c>
      <c r="D528" s="1075"/>
      <c r="E528" s="795">
        <v>-1.1078190716334226E-3</v>
      </c>
      <c r="F528" s="636"/>
      <c r="G528" s="636"/>
      <c r="H528" s="1076" t="s">
        <v>218</v>
      </c>
      <c r="I528" s="1075"/>
      <c r="J528" s="796">
        <v>5.2934664606882544E-2</v>
      </c>
      <c r="K528" s="636"/>
      <c r="L528" s="636"/>
      <c r="M528" s="1075"/>
      <c r="N528" s="1075"/>
      <c r="O528" s="817" t="s">
        <v>205</v>
      </c>
      <c r="P528" s="636"/>
      <c r="Q528" s="636"/>
      <c r="AC528" s="371"/>
      <c r="AD528" s="371"/>
      <c r="AE528" s="371"/>
      <c r="AF528" s="371"/>
      <c r="AG528" s="371"/>
      <c r="AH528" s="371"/>
      <c r="AI528" s="371"/>
      <c r="AJ528" s="371"/>
      <c r="AK528" s="371"/>
      <c r="AL528" s="371"/>
      <c r="AM528" s="371"/>
      <c r="AN528" s="371"/>
      <c r="AO528" s="371"/>
      <c r="AP528" s="371"/>
      <c r="AQ528" s="371"/>
      <c r="AR528" s="371"/>
      <c r="AS528" s="371"/>
      <c r="AT528" s="371"/>
      <c r="AU528" s="371"/>
      <c r="AV528" s="371"/>
      <c r="AW528" s="371"/>
      <c r="AX528" s="371"/>
      <c r="AY528" s="371"/>
      <c r="AZ528" s="371"/>
      <c r="BA528" s="373"/>
      <c r="BB528" s="449"/>
      <c r="BC528" s="373"/>
      <c r="BD528" s="373"/>
      <c r="BE528" s="373"/>
      <c r="BF528" s="373"/>
      <c r="BG528" s="373"/>
      <c r="BH528" s="373"/>
      <c r="BI528" s="373"/>
      <c r="BJ528" s="373"/>
      <c r="BK528" s="373"/>
      <c r="BL528" s="373"/>
      <c r="BM528" s="373"/>
      <c r="BN528" s="373"/>
      <c r="BO528" s="373"/>
      <c r="BP528" s="373"/>
      <c r="BQ528" s="373"/>
      <c r="BR528" s="373"/>
      <c r="BS528" s="373"/>
      <c r="BT528" s="373"/>
      <c r="BU528" s="373"/>
      <c r="BV528" s="373"/>
      <c r="BW528" s="373"/>
      <c r="BX528" s="373"/>
      <c r="BY528" s="373"/>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8" customFormat="true" ht="25.15" customHeight="true" x14ac:dyDescent="0.2">
      <c r="C529" s="1076" t="s">
        <v>415</v>
      </c>
      <c r="D529" s="1075"/>
      <c r="E529" s="795">
        <v>-4.590174297956157E-3</v>
      </c>
      <c r="F529" s="636"/>
      <c r="G529" s="636"/>
      <c r="H529" s="1076" t="s">
        <v>206</v>
      </c>
      <c r="I529" s="1075"/>
      <c r="J529" s="796">
        <v>0.11596579748614097</v>
      </c>
      <c r="K529" s="636"/>
      <c r="L529" s="636"/>
      <c r="M529" s="1076" t="s">
        <v>209</v>
      </c>
      <c r="N529" s="1075"/>
      <c r="O529" s="794">
        <v>0.11723785950458344</v>
      </c>
      <c r="P529" s="636"/>
      <c r="Q529" s="636"/>
      <c r="AC529" s="371"/>
      <c r="AD529" s="371"/>
      <c r="AE529" s="371"/>
      <c r="AF529" s="371"/>
      <c r="AG529" s="371"/>
      <c r="AH529" s="371"/>
      <c r="AI529" s="371"/>
      <c r="AJ529" s="371"/>
      <c r="AK529" s="371"/>
      <c r="AL529" s="371"/>
      <c r="AM529" s="371"/>
      <c r="AN529" s="371"/>
      <c r="AO529" s="371"/>
      <c r="AP529" s="371"/>
      <c r="AQ529" s="371"/>
      <c r="AR529" s="371"/>
      <c r="AS529" s="371"/>
      <c r="AT529" s="371"/>
      <c r="AU529" s="371"/>
      <c r="AV529" s="371"/>
      <c r="AW529" s="371"/>
      <c r="AX529" s="371"/>
      <c r="AY529" s="371"/>
      <c r="AZ529" s="371"/>
      <c r="BA529" s="373"/>
      <c r="BB529" s="449"/>
      <c r="BC529" s="373"/>
      <c r="BD529" s="373"/>
      <c r="BE529" s="373"/>
      <c r="BF529" s="373"/>
      <c r="BG529" s="373"/>
      <c r="BH529" s="373"/>
      <c r="BI529" s="373"/>
      <c r="BJ529" s="373"/>
      <c r="BK529" s="373"/>
      <c r="BL529" s="373"/>
      <c r="BM529" s="373"/>
      <c r="BN529" s="373"/>
      <c r="BO529" s="373"/>
      <c r="BP529" s="373"/>
      <c r="BQ529" s="373"/>
      <c r="BR529" s="373"/>
      <c r="BS529" s="373"/>
      <c r="BT529" s="373"/>
      <c r="BU529" s="373"/>
      <c r="BV529" s="373"/>
      <c r="BW529" s="373"/>
      <c r="BX529" s="373"/>
      <c r="BY529" s="373"/>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8" customFormat="true" ht="25.15" customHeight="true" x14ac:dyDescent="0.2">
      <c r="C530" s="1076" t="s">
        <v>469</v>
      </c>
      <c r="D530" s="1075"/>
      <c r="E530" s="795">
        <v>-7.5840134166262349E-3</v>
      </c>
      <c r="F530" s="636"/>
      <c r="G530" s="636"/>
      <c r="H530" s="1076" t="s">
        <v>207</v>
      </c>
      <c r="I530" s="1075"/>
      <c r="J530" s="796">
        <v>0.10331630859783862</v>
      </c>
      <c r="K530" s="636"/>
      <c r="L530" s="636"/>
      <c r="M530" s="1076" t="s">
        <v>218</v>
      </c>
      <c r="N530" s="1075"/>
      <c r="O530" s="797">
        <v>4.6138692156028498E-2</v>
      </c>
      <c r="P530" s="636"/>
      <c r="Q530" s="636"/>
      <c r="AC530" s="371"/>
      <c r="AD530" s="371"/>
      <c r="AE530" s="371"/>
      <c r="AF530" s="371"/>
      <c r="AG530" s="371"/>
      <c r="AH530" s="371"/>
      <c r="AI530" s="371"/>
      <c r="AJ530" s="371"/>
      <c r="AK530" s="371"/>
      <c r="AL530" s="371"/>
      <c r="AM530" s="371"/>
      <c r="AN530" s="371"/>
      <c r="AO530" s="371"/>
      <c r="AP530" s="371"/>
      <c r="AQ530" s="371"/>
      <c r="AR530" s="371"/>
      <c r="AS530" s="371"/>
      <c r="AT530" s="371"/>
      <c r="AU530" s="371"/>
      <c r="AV530" s="371"/>
      <c r="AW530" s="371"/>
      <c r="AX530" s="371"/>
      <c r="AY530" s="371"/>
      <c r="AZ530" s="371"/>
      <c r="BA530" s="373"/>
      <c r="BB530" s="449"/>
      <c r="BC530" s="373"/>
      <c r="BD530" s="373"/>
      <c r="BE530" s="373"/>
      <c r="BF530" s="373"/>
      <c r="BG530" s="373"/>
      <c r="BH530" s="373"/>
      <c r="BI530" s="373"/>
      <c r="BJ530" s="373"/>
      <c r="BK530" s="373"/>
      <c r="BL530" s="373"/>
      <c r="BM530" s="373"/>
      <c r="BN530" s="373"/>
      <c r="BO530" s="373"/>
      <c r="BP530" s="373"/>
      <c r="BQ530" s="373"/>
      <c r="BR530" s="373"/>
      <c r="BS530" s="373"/>
      <c r="BT530" s="373"/>
      <c r="BU530" s="373"/>
      <c r="BV530" s="373"/>
      <c r="BW530" s="373"/>
      <c r="BX530" s="373"/>
      <c r="BY530" s="373"/>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8" customFormat="true" ht="25.15" customHeight="true" x14ac:dyDescent="0.2">
      <c r="C531" s="1076" t="s">
        <v>482</v>
      </c>
      <c r="D531" s="1075"/>
      <c r="E531" s="795">
        <v>-5.2839669186235743E-4</v>
      </c>
      <c r="F531" s="636"/>
      <c r="G531" s="636"/>
      <c r="H531" s="1076" t="s">
        <v>224</v>
      </c>
      <c r="I531" s="1075"/>
      <c r="J531" s="796">
        <v>-3.2341760936428765E-2</v>
      </c>
      <c r="K531" s="636"/>
      <c r="L531" s="636"/>
      <c r="M531" s="1076" t="s">
        <v>206</v>
      </c>
      <c r="N531" s="1075"/>
      <c r="O531" s="797">
        <v>0.12827333416200259</v>
      </c>
      <c r="P531" s="636"/>
      <c r="Q531" s="636"/>
      <c r="AC531" s="371"/>
      <c r="AD531" s="371"/>
      <c r="AE531" s="371"/>
      <c r="AF531" s="371"/>
      <c r="AG531" s="371"/>
      <c r="AH531" s="371"/>
      <c r="AI531" s="371"/>
      <c r="AJ531" s="371"/>
      <c r="AK531" s="371"/>
      <c r="AL531" s="371"/>
      <c r="AM531" s="371"/>
      <c r="AN531" s="371"/>
      <c r="AO531" s="371"/>
      <c r="AP531" s="371"/>
      <c r="AQ531" s="371"/>
      <c r="AR531" s="371"/>
      <c r="AS531" s="371"/>
      <c r="AT531" s="371"/>
      <c r="AU531" s="371"/>
      <c r="AV531" s="371"/>
      <c r="AW531" s="371"/>
      <c r="AX531" s="371"/>
      <c r="AY531" s="371"/>
      <c r="AZ531" s="371"/>
      <c r="BA531" s="373"/>
      <c r="BB531" s="449"/>
      <c r="BC531" s="373"/>
      <c r="BD531" s="373"/>
      <c r="BE531" s="373"/>
      <c r="BF531" s="373"/>
      <c r="BG531" s="373"/>
      <c r="BH531" s="373"/>
      <c r="BI531" s="373"/>
      <c r="BJ531" s="373"/>
      <c r="BK531" s="373"/>
      <c r="BL531" s="373"/>
      <c r="BM531" s="373"/>
      <c r="BN531" s="373"/>
      <c r="BO531" s="373"/>
      <c r="BP531" s="373"/>
      <c r="BQ531" s="373"/>
      <c r="BR531" s="373"/>
      <c r="BS531" s="373"/>
      <c r="BT531" s="373"/>
      <c r="BU531" s="373"/>
      <c r="BV531" s="373"/>
      <c r="BW531" s="373"/>
      <c r="BX531" s="373"/>
      <c r="BY531" s="373"/>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8" customFormat="true" ht="25.15" customHeight="true" x14ac:dyDescent="0.2">
      <c r="C532" s="1076" t="s">
        <v>457</v>
      </c>
      <c r="D532" s="1075"/>
      <c r="E532" s="795">
        <v>-5.2715381411633955E-2</v>
      </c>
      <c r="F532" s="636"/>
      <c r="G532" s="636"/>
      <c r="H532" s="1076" t="s">
        <v>219</v>
      </c>
      <c r="I532" s="1075"/>
      <c r="J532" s="796">
        <v>1.4403723103768702E-2</v>
      </c>
      <c r="K532" s="636"/>
      <c r="L532" s="636"/>
      <c r="M532" s="1076" t="s">
        <v>207</v>
      </c>
      <c r="N532" s="1075"/>
      <c r="O532" s="797">
        <v>0.10336607391872327</v>
      </c>
      <c r="P532" s="636"/>
      <c r="Q532" s="636"/>
      <c r="AC532" s="371"/>
      <c r="AD532" s="371"/>
      <c r="AE532" s="371"/>
      <c r="AF532" s="371"/>
      <c r="AG532" s="371"/>
      <c r="AH532" s="371"/>
      <c r="AI532" s="371"/>
      <c r="AJ532" s="371"/>
      <c r="AK532" s="371"/>
      <c r="AL532" s="371"/>
      <c r="AM532" s="371"/>
      <c r="AN532" s="371"/>
      <c r="AO532" s="371"/>
      <c r="AP532" s="371"/>
      <c r="AQ532" s="371"/>
      <c r="AR532" s="371"/>
      <c r="AS532" s="371"/>
      <c r="AT532" s="371"/>
      <c r="AU532" s="371"/>
      <c r="AV532" s="371"/>
      <c r="AW532" s="371"/>
      <c r="AX532" s="371"/>
      <c r="AY532" s="371"/>
      <c r="AZ532" s="371"/>
      <c r="BA532" s="373"/>
      <c r="BB532" s="449"/>
      <c r="BC532" s="373"/>
      <c r="BD532" s="373"/>
      <c r="BE532" s="373"/>
      <c r="BF532" s="373"/>
      <c r="BG532" s="373"/>
      <c r="BH532" s="373"/>
      <c r="BI532" s="373"/>
      <c r="BJ532" s="373"/>
      <c r="BK532" s="373"/>
      <c r="BL532" s="373"/>
      <c r="BM532" s="373"/>
      <c r="BN532" s="373"/>
      <c r="BO532" s="373"/>
      <c r="BP532" s="373"/>
      <c r="BQ532" s="373"/>
      <c r="BR532" s="373"/>
      <c r="BS532" s="373"/>
      <c r="BT532" s="373"/>
      <c r="BU532" s="373"/>
      <c r="BV532" s="373"/>
      <c r="BW532" s="373"/>
      <c r="BX532" s="373"/>
      <c r="BY532" s="373"/>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8" customFormat="true" ht="25.15" customHeight="true" x14ac:dyDescent="0.2">
      <c r="C533" s="1076" t="s">
        <v>480</v>
      </c>
      <c r="D533" s="1075"/>
      <c r="E533" s="795">
        <v>-1.3087765917352793E-3</v>
      </c>
      <c r="F533" s="636"/>
      <c r="G533" s="636"/>
      <c r="H533" s="1076" t="s">
        <v>213</v>
      </c>
      <c r="I533" s="1075"/>
      <c r="J533" s="796">
        <v>6.0406944283916499E-2</v>
      </c>
      <c r="K533" s="636"/>
      <c r="L533" s="636"/>
      <c r="M533" s="1076" t="s">
        <v>224</v>
      </c>
      <c r="N533" s="1075"/>
      <c r="O533" s="797">
        <v>-9.5558682609516062E-3</v>
      </c>
      <c r="P533" s="636"/>
      <c r="Q533" s="636"/>
      <c r="AC533" s="371"/>
      <c r="AD533" s="371"/>
      <c r="AE533" s="371"/>
      <c r="AF533" s="371"/>
      <c r="AG533" s="371"/>
      <c r="AH533" s="371"/>
      <c r="AI533" s="371"/>
      <c r="AJ533" s="371"/>
      <c r="AK533" s="371"/>
      <c r="AL533" s="371"/>
      <c r="AM533" s="371"/>
      <c r="AN533" s="371"/>
      <c r="AO533" s="371"/>
      <c r="AP533" s="371"/>
      <c r="AQ533" s="371"/>
      <c r="AR533" s="371"/>
      <c r="AS533" s="371"/>
      <c r="AT533" s="371"/>
      <c r="AU533" s="371"/>
      <c r="AV533" s="371"/>
      <c r="AW533" s="371"/>
      <c r="AX533" s="371"/>
      <c r="AY533" s="371"/>
      <c r="AZ533" s="371"/>
      <c r="BA533" s="373"/>
      <c r="BB533" s="449"/>
      <c r="BC533" s="373"/>
      <c r="BD533" s="373"/>
      <c r="BE533" s="373"/>
      <c r="BF533" s="373"/>
      <c r="BG533" s="373"/>
      <c r="BH533" s="373"/>
      <c r="BI533" s="373"/>
      <c r="BJ533" s="373"/>
      <c r="BK533" s="373"/>
      <c r="BL533" s="373"/>
      <c r="BM533" s="373"/>
      <c r="BN533" s="373"/>
      <c r="BO533" s="373"/>
      <c r="BP533" s="373"/>
      <c r="BQ533" s="373"/>
      <c r="BR533" s="373"/>
      <c r="BS533" s="373"/>
      <c r="BT533" s="373"/>
      <c r="BU533" s="373"/>
      <c r="BV533" s="373"/>
      <c r="BW533" s="373"/>
      <c r="BX533" s="373"/>
      <c r="BY533" s="373"/>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8" customFormat="true" ht="25.15" customHeight="true" x14ac:dyDescent="0.2">
      <c r="C534" s="1076" t="s">
        <v>474</v>
      </c>
      <c r="D534" s="1075"/>
      <c r="E534" s="795">
        <v>1.0672459180823411E-2</v>
      </c>
      <c r="F534" s="636"/>
      <c r="G534" s="636"/>
      <c r="H534" s="1076" t="s">
        <v>464</v>
      </c>
      <c r="I534" s="1075"/>
      <c r="J534" s="796">
        <v>2.792781978976722E-2</v>
      </c>
      <c r="K534" s="636"/>
      <c r="L534" s="636"/>
      <c r="M534" s="1076" t="s">
        <v>219</v>
      </c>
      <c r="N534" s="1075"/>
      <c r="O534" s="797">
        <v>4.096483418014292E-2</v>
      </c>
      <c r="P534" s="636"/>
      <c r="Q534" s="636"/>
      <c r="AC534" s="371"/>
      <c r="AD534" s="371"/>
      <c r="AE534" s="371"/>
      <c r="AF534" s="371"/>
      <c r="AG534" s="371"/>
      <c r="AH534" s="371"/>
      <c r="AI534" s="371"/>
      <c r="AJ534" s="371"/>
      <c r="AK534" s="371"/>
      <c r="AL534" s="371"/>
      <c r="AM534" s="371"/>
      <c r="AN534" s="371"/>
      <c r="AO534" s="371"/>
      <c r="AP534" s="371"/>
      <c r="AQ534" s="371"/>
      <c r="AR534" s="371"/>
      <c r="AS534" s="371"/>
      <c r="AT534" s="371"/>
      <c r="AU534" s="371"/>
      <c r="AV534" s="371"/>
      <c r="AW534" s="371"/>
      <c r="AX534" s="371"/>
      <c r="AY534" s="371"/>
      <c r="AZ534" s="371"/>
      <c r="BA534" s="373"/>
      <c r="BB534" s="449"/>
      <c r="BC534" s="373"/>
      <c r="BD534" s="373"/>
      <c r="BE534" s="373"/>
      <c r="BF534" s="373"/>
      <c r="BG534" s="373"/>
      <c r="BH534" s="373"/>
      <c r="BI534" s="373"/>
      <c r="BJ534" s="373"/>
      <c r="BK534" s="373"/>
      <c r="BL534" s="373"/>
      <c r="BM534" s="373"/>
      <c r="BN534" s="373"/>
      <c r="BO534" s="373"/>
      <c r="BP534" s="373"/>
      <c r="BQ534" s="373"/>
      <c r="BR534" s="373"/>
      <c r="BS534" s="373"/>
      <c r="BT534" s="373"/>
      <c r="BU534" s="373"/>
      <c r="BV534" s="373"/>
      <c r="BW534" s="373"/>
      <c r="BX534" s="373"/>
      <c r="BY534" s="373"/>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8" customFormat="true" ht="25.15" customHeight="true" x14ac:dyDescent="0.2">
      <c r="C535" s="1076" t="s">
        <v>456</v>
      </c>
      <c r="D535" s="1075"/>
      <c r="E535" s="795">
        <v>-4.8113975714689332E-2</v>
      </c>
      <c r="F535" s="636"/>
      <c r="G535" s="636"/>
      <c r="H535" s="1076" t="s">
        <v>453</v>
      </c>
      <c r="I535" s="1075"/>
      <c r="J535" s="796">
        <v>0.10261906735847734</v>
      </c>
      <c r="K535" s="636"/>
      <c r="L535" s="636"/>
      <c r="M535" s="1076" t="s">
        <v>213</v>
      </c>
      <c r="N535" s="1075"/>
      <c r="O535" s="797">
        <v>7.0499053113048521E-2</v>
      </c>
      <c r="P535" s="636"/>
      <c r="Q535" s="636"/>
      <c r="AC535" s="371"/>
      <c r="AD535" s="371"/>
      <c r="AE535" s="371"/>
      <c r="AF535" s="371"/>
      <c r="AG535" s="371"/>
      <c r="AH535" s="371"/>
      <c r="AI535" s="371"/>
      <c r="AJ535" s="371"/>
      <c r="AK535" s="371"/>
      <c r="AL535" s="371"/>
      <c r="AM535" s="371"/>
      <c r="AN535" s="371"/>
      <c r="AO535" s="371"/>
      <c r="AP535" s="371"/>
      <c r="AQ535" s="371"/>
      <c r="AR535" s="371"/>
      <c r="AS535" s="371"/>
      <c r="AT535" s="371"/>
      <c r="AU535" s="371"/>
      <c r="AV535" s="371"/>
      <c r="AW535" s="371"/>
      <c r="AX535" s="371"/>
      <c r="AY535" s="371"/>
      <c r="AZ535" s="371"/>
      <c r="BA535" s="373"/>
      <c r="BB535" s="449"/>
      <c r="BC535" s="373"/>
      <c r="BD535" s="373"/>
      <c r="BE535" s="373"/>
      <c r="BF535" s="373"/>
      <c r="BG535" s="373"/>
      <c r="BH535" s="373"/>
      <c r="BI535" s="373"/>
      <c r="BJ535" s="373"/>
      <c r="BK535" s="373"/>
      <c r="BL535" s="373"/>
      <c r="BM535" s="373"/>
      <c r="BN535" s="373"/>
      <c r="BO535" s="373"/>
      <c r="BP535" s="373"/>
      <c r="BQ535" s="373"/>
      <c r="BR535" s="373"/>
      <c r="BS535" s="373"/>
      <c r="BT535" s="373"/>
      <c r="BU535" s="373"/>
      <c r="BV535" s="373"/>
      <c r="BW535" s="373"/>
      <c r="BX535" s="373"/>
      <c r="BY535" s="373"/>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8" customFormat="true" ht="25.15" customHeight="true" x14ac:dyDescent="0.2">
      <c r="C536" s="1076" t="s">
        <v>424</v>
      </c>
      <c r="D536" s="1075"/>
      <c r="E536" s="795">
        <v>2.1943661273098429E-2</v>
      </c>
      <c r="F536" s="636"/>
      <c r="G536" s="636"/>
      <c r="H536" s="1076" t="s">
        <v>461</v>
      </c>
      <c r="I536" s="1075"/>
      <c r="J536" s="796">
        <v>3.9303072503347698E-2</v>
      </c>
      <c r="K536" s="636"/>
      <c r="L536" s="636"/>
      <c r="M536" s="1076" t="s">
        <v>464</v>
      </c>
      <c r="N536" s="1075"/>
      <c r="O536" s="797">
        <v>5.2899523894859718E-3</v>
      </c>
      <c r="P536" s="636"/>
      <c r="Q536" s="636"/>
      <c r="AC536" s="371"/>
      <c r="AD536" s="371"/>
      <c r="AE536" s="371"/>
      <c r="AF536" s="371"/>
      <c r="AG536" s="371"/>
      <c r="AH536" s="371"/>
      <c r="AI536" s="371"/>
      <c r="AJ536" s="371"/>
      <c r="AK536" s="371"/>
      <c r="AL536" s="371"/>
      <c r="AM536" s="371"/>
      <c r="AN536" s="371"/>
      <c r="AO536" s="371"/>
      <c r="AP536" s="371"/>
      <c r="AQ536" s="371"/>
      <c r="AR536" s="371"/>
      <c r="AS536" s="371"/>
      <c r="AT536" s="371"/>
      <c r="AU536" s="371"/>
      <c r="AV536" s="371"/>
      <c r="AW536" s="371"/>
      <c r="AX536" s="371"/>
      <c r="AY536" s="371"/>
      <c r="AZ536" s="371"/>
      <c r="BA536" s="373"/>
      <c r="BB536" s="449"/>
      <c r="BC536" s="373"/>
      <c r="BD536" s="373"/>
      <c r="BE536" s="373"/>
      <c r="BF536" s="373"/>
      <c r="BG536" s="373"/>
      <c r="BH536" s="373"/>
      <c r="BI536" s="373"/>
      <c r="BJ536" s="373"/>
      <c r="BK536" s="373"/>
      <c r="BL536" s="373"/>
      <c r="BM536" s="373"/>
      <c r="BN536" s="373"/>
      <c r="BO536" s="373"/>
      <c r="BP536" s="373"/>
      <c r="BQ536" s="373"/>
      <c r="BR536" s="373"/>
      <c r="BS536" s="373"/>
      <c r="BT536" s="373"/>
      <c r="BU536" s="373"/>
      <c r="BV536" s="373"/>
      <c r="BW536" s="373"/>
      <c r="BX536" s="373"/>
      <c r="BY536" s="373"/>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8" customFormat="true" ht="25.15" customHeight="true" x14ac:dyDescent="0.2">
      <c r="C537" s="1076" t="s">
        <v>387</v>
      </c>
      <c r="D537" s="1075"/>
      <c r="E537" s="795">
        <v>0.10512456953893372</v>
      </c>
      <c r="F537" s="636"/>
      <c r="G537" s="636"/>
      <c r="H537" s="1076" t="s">
        <v>466</v>
      </c>
      <c r="I537" s="1075"/>
      <c r="J537" s="796">
        <v>7.8111828716876976E-3</v>
      </c>
      <c r="K537" s="636"/>
      <c r="L537" s="636"/>
      <c r="M537" s="1076" t="s">
        <v>453</v>
      </c>
      <c r="N537" s="1075"/>
      <c r="O537" s="797">
        <v>0.12345658584074647</v>
      </c>
      <c r="P537" s="636"/>
      <c r="Q537" s="636"/>
      <c r="AC537" s="371"/>
      <c r="AD537" s="371"/>
      <c r="AE537" s="371"/>
      <c r="AF537" s="371"/>
      <c r="AG537" s="371"/>
      <c r="AH537" s="371"/>
      <c r="AI537" s="371"/>
      <c r="AJ537" s="371"/>
      <c r="AK537" s="371"/>
      <c r="AL537" s="371"/>
      <c r="AM537" s="371"/>
      <c r="AN537" s="371"/>
      <c r="AO537" s="371"/>
      <c r="AP537" s="371"/>
      <c r="AQ537" s="371"/>
      <c r="AR537" s="371"/>
      <c r="AS537" s="371"/>
      <c r="AT537" s="371"/>
      <c r="AU537" s="371"/>
      <c r="AV537" s="371"/>
      <c r="AW537" s="371"/>
      <c r="AX537" s="371"/>
      <c r="AY537" s="371"/>
      <c r="AZ537" s="371"/>
      <c r="BA537" s="373"/>
      <c r="BB537" s="449"/>
      <c r="BC537" s="373"/>
      <c r="BD537" s="373"/>
      <c r="BE537" s="373"/>
      <c r="BF537" s="373"/>
      <c r="BG537" s="373"/>
      <c r="BH537" s="373"/>
      <c r="BI537" s="373"/>
      <c r="BJ537" s="373"/>
      <c r="BK537" s="373"/>
      <c r="BL537" s="373"/>
      <c r="BM537" s="373"/>
      <c r="BN537" s="373"/>
      <c r="BO537" s="373"/>
      <c r="BP537" s="373"/>
      <c r="BQ537" s="373"/>
      <c r="BR537" s="373"/>
      <c r="BS537" s="373"/>
      <c r="BT537" s="373"/>
      <c r="BU537" s="373"/>
      <c r="BV537" s="373"/>
      <c r="BW537" s="373"/>
      <c r="BX537" s="373"/>
      <c r="BY537" s="373"/>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8" customFormat="true" ht="25.15" customHeight="true" x14ac:dyDescent="0.2">
      <c r="C538" s="1076" t="s">
        <v>391</v>
      </c>
      <c r="D538" s="1075"/>
      <c r="E538" s="795">
        <v>-1.2972525329356516E-2</v>
      </c>
      <c r="F538" s="636"/>
      <c r="G538" s="636"/>
      <c r="H538" s="1076" t="s">
        <v>479</v>
      </c>
      <c r="I538" s="1075"/>
      <c r="J538" s="796">
        <v>4.5717645463718608E-3</v>
      </c>
      <c r="K538" s="636"/>
      <c r="L538" s="636"/>
      <c r="M538" s="1076" t="s">
        <v>461</v>
      </c>
      <c r="N538" s="1075"/>
      <c r="O538" s="797">
        <v>4.5174097210601082E-2</v>
      </c>
      <c r="P538" s="636"/>
      <c r="Q538" s="636"/>
      <c r="AC538" s="371"/>
      <c r="AD538" s="371"/>
      <c r="AE538" s="371"/>
      <c r="AF538" s="371"/>
      <c r="AG538" s="371"/>
      <c r="AH538" s="371"/>
      <c r="AI538" s="371"/>
      <c r="AJ538" s="371"/>
      <c r="AK538" s="371"/>
      <c r="AL538" s="371"/>
      <c r="AM538" s="371"/>
      <c r="AN538" s="371"/>
      <c r="AO538" s="371"/>
      <c r="AP538" s="371"/>
      <c r="AQ538" s="371"/>
      <c r="AR538" s="371"/>
      <c r="AS538" s="371"/>
      <c r="AT538" s="371"/>
      <c r="AU538" s="371"/>
      <c r="AV538" s="371"/>
      <c r="AW538" s="371"/>
      <c r="AX538" s="371"/>
      <c r="AY538" s="371"/>
      <c r="AZ538" s="371"/>
      <c r="BA538" s="373"/>
      <c r="BB538" s="449"/>
      <c r="BC538" s="373"/>
      <c r="BD538" s="373"/>
      <c r="BE538" s="373"/>
      <c r="BF538" s="373"/>
      <c r="BG538" s="373"/>
      <c r="BH538" s="373"/>
      <c r="BI538" s="373"/>
      <c r="BJ538" s="373"/>
      <c r="BK538" s="373"/>
      <c r="BL538" s="373"/>
      <c r="BM538" s="373"/>
      <c r="BN538" s="373"/>
      <c r="BO538" s="373"/>
      <c r="BP538" s="373"/>
      <c r="BQ538" s="373"/>
      <c r="BR538" s="373"/>
      <c r="BS538" s="373"/>
      <c r="BT538" s="373"/>
      <c r="BU538" s="373"/>
      <c r="BV538" s="373"/>
      <c r="BW538" s="373"/>
      <c r="BX538" s="373"/>
      <c r="BY538" s="373"/>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8" customFormat="true" ht="25.15" customHeight="true" x14ac:dyDescent="0.2">
      <c r="C539" s="1076" t="s">
        <v>412</v>
      </c>
      <c r="D539" s="1075"/>
      <c r="E539" s="795">
        <v>-3.5773249700261334E-3</v>
      </c>
      <c r="F539" s="636"/>
      <c r="G539" s="636"/>
      <c r="H539" s="1076" t="s">
        <v>458</v>
      </c>
      <c r="I539" s="1075"/>
      <c r="J539" s="796">
        <v>-6.3824945668859323E-2</v>
      </c>
      <c r="K539" s="636"/>
      <c r="L539" s="636"/>
      <c r="M539" s="1076" t="s">
        <v>466</v>
      </c>
      <c r="N539" s="1075"/>
      <c r="O539" s="797">
        <v>3.2215354376608399E-2</v>
      </c>
      <c r="P539" s="636"/>
      <c r="Q539" s="636"/>
      <c r="AC539" s="371"/>
      <c r="AD539" s="371"/>
      <c r="AE539" s="371"/>
      <c r="AF539" s="371"/>
      <c r="AG539" s="371"/>
      <c r="AH539" s="371"/>
      <c r="AI539" s="371"/>
      <c r="AJ539" s="371"/>
      <c r="AK539" s="371"/>
      <c r="AL539" s="371"/>
      <c r="AM539" s="371"/>
      <c r="AN539" s="371"/>
      <c r="AO539" s="371"/>
      <c r="AP539" s="371"/>
      <c r="AQ539" s="371"/>
      <c r="AR539" s="371"/>
      <c r="AS539" s="371"/>
      <c r="AT539" s="371"/>
      <c r="AU539" s="371"/>
      <c r="AV539" s="371"/>
      <c r="AW539" s="371"/>
      <c r="AX539" s="371"/>
      <c r="AY539" s="371"/>
      <c r="AZ539" s="371"/>
      <c r="BA539" s="373"/>
      <c r="BB539" s="449"/>
      <c r="BC539" s="373"/>
      <c r="BD539" s="373"/>
      <c r="BE539" s="373"/>
      <c r="BF539" s="373"/>
      <c r="BG539" s="373"/>
      <c r="BH539" s="373"/>
      <c r="BI539" s="373"/>
      <c r="BJ539" s="373"/>
      <c r="BK539" s="373"/>
      <c r="BL539" s="373"/>
      <c r="BM539" s="373"/>
      <c r="BN539" s="373"/>
      <c r="BO539" s="373"/>
      <c r="BP539" s="373"/>
      <c r="BQ539" s="373"/>
      <c r="BR539" s="373"/>
      <c r="BS539" s="373"/>
      <c r="BT539" s="373"/>
      <c r="BU539" s="373"/>
      <c r="BV539" s="373"/>
      <c r="BW539" s="373"/>
      <c r="BX539" s="373"/>
      <c r="BY539" s="373"/>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8" customFormat="true" ht="25.15" customHeight="true" x14ac:dyDescent="0.2">
      <c r="C540" s="1076" t="s">
        <v>450</v>
      </c>
      <c r="D540" s="1075"/>
      <c r="E540" s="795">
        <v>-0.11308251990529697</v>
      </c>
      <c r="F540" s="636"/>
      <c r="G540" s="636"/>
      <c r="H540" s="1076" t="s">
        <v>477</v>
      </c>
      <c r="I540" s="1075"/>
      <c r="J540" s="796">
        <v>-9.651868366067776E-3</v>
      </c>
      <c r="K540" s="636"/>
      <c r="L540" s="636"/>
      <c r="M540" s="1076" t="s">
        <v>479</v>
      </c>
      <c r="N540" s="1075"/>
      <c r="O540" s="797">
        <v>4.8650278049831071E-3</v>
      </c>
      <c r="P540" s="636"/>
      <c r="Q540" s="636"/>
      <c r="AC540" s="371"/>
      <c r="AD540" s="371"/>
      <c r="AE540" s="371"/>
      <c r="AF540" s="371"/>
      <c r="AG540" s="371"/>
      <c r="AH540" s="371"/>
      <c r="AI540" s="371"/>
      <c r="AJ540" s="371"/>
      <c r="AK540" s="371"/>
      <c r="AL540" s="371"/>
      <c r="AM540" s="371"/>
      <c r="AN540" s="371"/>
      <c r="AO540" s="371"/>
      <c r="AP540" s="371"/>
      <c r="AQ540" s="371"/>
      <c r="AR540" s="371"/>
      <c r="AS540" s="371"/>
      <c r="AT540" s="371"/>
      <c r="AU540" s="371"/>
      <c r="AV540" s="371"/>
      <c r="AW540" s="371"/>
      <c r="AX540" s="371"/>
      <c r="AY540" s="371"/>
      <c r="AZ540" s="371"/>
      <c r="BA540" s="373"/>
      <c r="BB540" s="449"/>
      <c r="BC540" s="373"/>
      <c r="BD540" s="373"/>
      <c r="BE540" s="373"/>
      <c r="BF540" s="373"/>
      <c r="BG540" s="373"/>
      <c r="BH540" s="373"/>
      <c r="BI540" s="373"/>
      <c r="BJ540" s="373"/>
      <c r="BK540" s="373"/>
      <c r="BL540" s="373"/>
      <c r="BM540" s="373"/>
      <c r="BN540" s="373"/>
      <c r="BO540" s="373"/>
      <c r="BP540" s="373"/>
      <c r="BQ540" s="373"/>
      <c r="BR540" s="373"/>
      <c r="BS540" s="373"/>
      <c r="BT540" s="373"/>
      <c r="BU540" s="373"/>
      <c r="BV540" s="373"/>
      <c r="BW540" s="373"/>
      <c r="BX540" s="373"/>
      <c r="BY540" s="373"/>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8" customFormat="true" ht="25.15" customHeight="true" x14ac:dyDescent="0.2">
      <c r="C541" s="1076" t="s">
        <v>451</v>
      </c>
      <c r="D541" s="1075"/>
      <c r="E541" s="795">
        <v>9.2094982955454138E-2</v>
      </c>
      <c r="F541" s="636"/>
      <c r="G541" s="636"/>
      <c r="H541" s="1076" t="s">
        <v>471</v>
      </c>
      <c r="I541" s="1075"/>
      <c r="J541" s="796">
        <v>-2.3271344678074832E-2</v>
      </c>
      <c r="K541" s="636"/>
      <c r="L541" s="636"/>
      <c r="M541" s="1076" t="s">
        <v>458</v>
      </c>
      <c r="N541" s="1075"/>
      <c r="O541" s="797">
        <v>-5.604787032575996E-2</v>
      </c>
      <c r="P541" s="636"/>
      <c r="Q541" s="636"/>
      <c r="AC541" s="371"/>
      <c r="AD541" s="371"/>
      <c r="AE541" s="371"/>
      <c r="AF541" s="371"/>
      <c r="AG541" s="371"/>
      <c r="AH541" s="371"/>
      <c r="AI541" s="371"/>
      <c r="AJ541" s="371"/>
      <c r="AK541" s="371"/>
      <c r="AL541" s="371"/>
      <c r="AM541" s="371"/>
      <c r="AN541" s="371"/>
      <c r="AO541" s="371"/>
      <c r="AP541" s="371"/>
      <c r="AQ541" s="371"/>
      <c r="AR541" s="371"/>
      <c r="AS541" s="371"/>
      <c r="AT541" s="371"/>
      <c r="AU541" s="371"/>
      <c r="AV541" s="371"/>
      <c r="AW541" s="371"/>
      <c r="AX541" s="371"/>
      <c r="AY541" s="371"/>
      <c r="AZ541" s="371"/>
      <c r="BA541" s="373"/>
      <c r="BB541" s="449"/>
      <c r="BC541" s="373"/>
      <c r="BD541" s="373"/>
      <c r="BE541" s="373"/>
      <c r="BF541" s="373"/>
      <c r="BG541" s="373"/>
      <c r="BH541" s="373"/>
      <c r="BI541" s="373"/>
      <c r="BJ541" s="373"/>
      <c r="BK541" s="373"/>
      <c r="BL541" s="373"/>
      <c r="BM541" s="373"/>
      <c r="BN541" s="373"/>
      <c r="BO541" s="373"/>
      <c r="BP541" s="373"/>
      <c r="BQ541" s="373"/>
      <c r="BR541" s="373"/>
      <c r="BS541" s="373"/>
      <c r="BT541" s="373"/>
      <c r="BU541" s="373"/>
      <c r="BV541" s="373"/>
      <c r="BW541" s="373"/>
      <c r="BX541" s="373"/>
      <c r="BY541" s="373"/>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8" customFormat="true" ht="25.15" customHeight="true" x14ac:dyDescent="0.2">
      <c r="C542" s="1076" t="s">
        <v>465</v>
      </c>
      <c r="D542" s="1075"/>
      <c r="E542" s="795">
        <v>2.8962075846420236E-2</v>
      </c>
      <c r="F542" s="636"/>
      <c r="G542" s="636"/>
      <c r="H542" s="1076" t="s">
        <v>463</v>
      </c>
      <c r="I542" s="1075"/>
      <c r="J542" s="796">
        <v>8.763181225135681E-3</v>
      </c>
      <c r="K542" s="636"/>
      <c r="L542" s="636"/>
      <c r="M542" s="1076" t="s">
        <v>477</v>
      </c>
      <c r="N542" s="1075"/>
      <c r="O542" s="797">
        <v>1.9042977099399124E-4</v>
      </c>
      <c r="P542" s="636"/>
      <c r="Q542" s="636"/>
      <c r="AC542" s="371"/>
      <c r="AD542" s="371"/>
      <c r="AE542" s="371"/>
      <c r="AF542" s="371"/>
      <c r="AG542" s="371"/>
      <c r="AH542" s="371"/>
      <c r="AI542" s="371"/>
      <c r="AJ542" s="371"/>
      <c r="AK542" s="371"/>
      <c r="AL542" s="371"/>
      <c r="AM542" s="371"/>
      <c r="AN542" s="371"/>
      <c r="AO542" s="371"/>
      <c r="AP542" s="371"/>
      <c r="AQ542" s="371"/>
      <c r="AR542" s="371"/>
      <c r="AS542" s="371"/>
      <c r="AT542" s="371"/>
      <c r="AU542" s="371"/>
      <c r="AV542" s="371"/>
      <c r="AW542" s="371"/>
      <c r="AX542" s="371"/>
      <c r="AY542" s="371"/>
      <c r="AZ542" s="371"/>
      <c r="BA542" s="373"/>
      <c r="BB542" s="449"/>
      <c r="BC542" s="373"/>
      <c r="BD542" s="373"/>
      <c r="BE542" s="373"/>
      <c r="BF542" s="373"/>
      <c r="BG542" s="373"/>
      <c r="BH542" s="373"/>
      <c r="BI542" s="373"/>
      <c r="BJ542" s="373"/>
      <c r="BK542" s="373"/>
      <c r="BL542" s="373"/>
      <c r="BM542" s="373"/>
      <c r="BN542" s="373"/>
      <c r="BO542" s="373"/>
      <c r="BP542" s="373"/>
      <c r="BQ542" s="373"/>
      <c r="BR542" s="373"/>
      <c r="BS542" s="373"/>
      <c r="BT542" s="373"/>
      <c r="BU542" s="373"/>
      <c r="BV542" s="373"/>
      <c r="BW542" s="373"/>
      <c r="BX542" s="373"/>
      <c r="BY542" s="373"/>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8" customFormat="true" ht="25.15" customHeight="true" x14ac:dyDescent="0.2">
      <c r="C543" s="1076" t="s">
        <v>473</v>
      </c>
      <c r="D543" s="1075"/>
      <c r="E543" s="795">
        <v>1.4188022008633477E-2</v>
      </c>
      <c r="F543" s="636"/>
      <c r="G543" s="636"/>
      <c r="H543" s="1076" t="s">
        <v>478</v>
      </c>
      <c r="I543" s="1075"/>
      <c r="J543" s="796">
        <v>-2.1732759943720154E-3</v>
      </c>
      <c r="K543" s="636"/>
      <c r="L543" s="636"/>
      <c r="M543" s="1076" t="s">
        <v>471</v>
      </c>
      <c r="N543" s="1075"/>
      <c r="O543" s="797">
        <v>1.2965818346751546E-2</v>
      </c>
      <c r="P543" s="636"/>
      <c r="Q543" s="636"/>
      <c r="AC543" s="371"/>
      <c r="AD543" s="371"/>
      <c r="AE543" s="371"/>
      <c r="AF543" s="371"/>
      <c r="AG543" s="371"/>
      <c r="AH543" s="371"/>
      <c r="AI543" s="371"/>
      <c r="AJ543" s="371"/>
      <c r="AK543" s="371"/>
      <c r="AL543" s="371"/>
      <c r="AM543" s="371"/>
      <c r="AN543" s="371"/>
      <c r="AO543" s="371"/>
      <c r="AP543" s="371"/>
      <c r="AQ543" s="371"/>
      <c r="AR543" s="371"/>
      <c r="AS543" s="371"/>
      <c r="AT543" s="371"/>
      <c r="AU543" s="371"/>
      <c r="AV543" s="371"/>
      <c r="AW543" s="371"/>
      <c r="AX543" s="371"/>
      <c r="AY543" s="371"/>
      <c r="AZ543" s="371"/>
      <c r="BA543" s="373"/>
      <c r="BB543" s="449"/>
      <c r="BC543" s="373"/>
      <c r="BD543" s="373"/>
      <c r="BE543" s="373"/>
      <c r="BF543" s="373"/>
      <c r="BG543" s="373"/>
      <c r="BH543" s="373"/>
      <c r="BI543" s="373"/>
      <c r="BJ543" s="373"/>
      <c r="BK543" s="373"/>
      <c r="BL543" s="373"/>
      <c r="BM543" s="373"/>
      <c r="BN543" s="373"/>
      <c r="BO543" s="373"/>
      <c r="BP543" s="373"/>
      <c r="BQ543" s="373"/>
      <c r="BR543" s="373"/>
      <c r="BS543" s="373"/>
      <c r="BT543" s="373"/>
      <c r="BU543" s="373"/>
      <c r="BV543" s="373"/>
      <c r="BW543" s="373"/>
      <c r="BX543" s="373"/>
      <c r="BY543" s="373"/>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8" customFormat="true" ht="25.15" customHeight="true" x14ac:dyDescent="0.2">
      <c r="C544" s="1076" t="s">
        <v>459</v>
      </c>
      <c r="D544" s="1075"/>
      <c r="E544" s="795">
        <v>4.4767861893285681E-2</v>
      </c>
      <c r="F544" s="636"/>
      <c r="G544" s="636"/>
      <c r="H544" s="1076" t="s">
        <v>472</v>
      </c>
      <c r="I544" s="1075"/>
      <c r="J544" s="796">
        <v>6.159963455848857E-3</v>
      </c>
      <c r="K544" s="636"/>
      <c r="L544" s="636"/>
      <c r="M544" s="1076" t="s">
        <v>463</v>
      </c>
      <c r="N544" s="1075"/>
      <c r="O544" s="797">
        <v>4.2087696206406351E-2</v>
      </c>
      <c r="P544" s="636"/>
      <c r="Q544" s="636"/>
      <c r="AC544" s="371"/>
      <c r="AD544" s="371"/>
      <c r="AE544" s="371"/>
      <c r="AF544" s="371"/>
      <c r="AG544" s="371"/>
      <c r="AH544" s="371"/>
      <c r="AI544" s="371"/>
      <c r="AJ544" s="371"/>
      <c r="AK544" s="371"/>
      <c r="AL544" s="371"/>
      <c r="AM544" s="371"/>
      <c r="AN544" s="371"/>
      <c r="AO544" s="371"/>
      <c r="AP544" s="371"/>
      <c r="AQ544" s="371"/>
      <c r="AR544" s="371"/>
      <c r="AS544" s="371"/>
      <c r="AT544" s="371"/>
      <c r="AU544" s="371"/>
      <c r="AV544" s="371"/>
      <c r="AW544" s="371"/>
      <c r="AX544" s="371"/>
      <c r="AY544" s="371"/>
      <c r="AZ544" s="371"/>
      <c r="BA544" s="373"/>
      <c r="BB544" s="449"/>
      <c r="BC544" s="373"/>
      <c r="BD544" s="373"/>
      <c r="BE544" s="373"/>
      <c r="BF544" s="373"/>
      <c r="BG544" s="373"/>
      <c r="BH544" s="373"/>
      <c r="BI544" s="373"/>
      <c r="BJ544" s="373"/>
      <c r="BK544" s="373"/>
      <c r="BL544" s="373"/>
      <c r="BM544" s="373"/>
      <c r="BN544" s="373"/>
      <c r="BO544" s="373"/>
      <c r="BP544" s="373"/>
      <c r="BQ544" s="373"/>
      <c r="BR544" s="373"/>
      <c r="BS544" s="373"/>
      <c r="BT544" s="373"/>
      <c r="BU544" s="373"/>
      <c r="BV544" s="373"/>
      <c r="BW544" s="373"/>
      <c r="BX544" s="373"/>
      <c r="BY544" s="373"/>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8" customFormat="true" ht="25.15" customHeight="true" x14ac:dyDescent="0.2">
      <c r="C545" s="1076" t="s">
        <v>421</v>
      </c>
      <c r="D545" s="1075"/>
      <c r="E545" s="795">
        <v>-2.4446241146467931E-4</v>
      </c>
      <c r="F545" s="636"/>
      <c r="G545" s="636"/>
      <c r="H545" s="1076" t="s">
        <v>475</v>
      </c>
      <c r="I545" s="1075"/>
      <c r="J545" s="796">
        <v>2.4012169408531708E-3</v>
      </c>
      <c r="K545" s="636"/>
      <c r="L545" s="636"/>
      <c r="M545" s="1076" t="s">
        <v>478</v>
      </c>
      <c r="N545" s="1075"/>
      <c r="O545" s="797">
        <v>1.470786378547503E-2</v>
      </c>
      <c r="P545" s="636"/>
      <c r="Q545" s="636"/>
      <c r="AC545" s="371"/>
      <c r="AD545" s="371"/>
      <c r="AE545" s="371"/>
      <c r="AF545" s="371"/>
      <c r="AG545" s="371"/>
      <c r="AH545" s="371"/>
      <c r="AI545" s="371"/>
      <c r="AJ545" s="371"/>
      <c r="AK545" s="371"/>
      <c r="AL545" s="371"/>
      <c r="AM545" s="371"/>
      <c r="AN545" s="371"/>
      <c r="AO545" s="371"/>
      <c r="AP545" s="371"/>
      <c r="AQ545" s="371"/>
      <c r="AR545" s="371"/>
      <c r="AS545" s="371"/>
      <c r="AT545" s="371"/>
      <c r="AU545" s="371"/>
      <c r="AV545" s="371"/>
      <c r="AW545" s="371"/>
      <c r="AX545" s="371"/>
      <c r="AY545" s="371"/>
      <c r="AZ545" s="371"/>
      <c r="BA545" s="373"/>
      <c r="BB545" s="449"/>
      <c r="BC545" s="373"/>
      <c r="BD545" s="373"/>
      <c r="BE545" s="373"/>
      <c r="BF545" s="373"/>
      <c r="BG545" s="373"/>
      <c r="BH545" s="373"/>
      <c r="BI545" s="373"/>
      <c r="BJ545" s="373"/>
      <c r="BK545" s="373"/>
      <c r="BL545" s="373"/>
      <c r="BM545" s="373"/>
      <c r="BN545" s="373"/>
      <c r="BO545" s="373"/>
      <c r="BP545" s="373"/>
      <c r="BQ545" s="373"/>
      <c r="BR545" s="373"/>
      <c r="BS545" s="373"/>
      <c r="BT545" s="373"/>
      <c r="BU545" s="373"/>
      <c r="BV545" s="373"/>
      <c r="BW545" s="373"/>
      <c r="BX545" s="373"/>
      <c r="BY545" s="373"/>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8" customFormat="true" ht="25.15" customHeight="true" x14ac:dyDescent="0.2">
      <c r="C546" s="1076" t="s">
        <v>403</v>
      </c>
      <c r="D546" s="1075"/>
      <c r="E546" s="795">
        <v>3.1800087960541755E-2</v>
      </c>
      <c r="F546" s="636"/>
      <c r="G546" s="636"/>
      <c r="H546" s="1076" t="s">
        <v>467</v>
      </c>
      <c r="I546" s="1075"/>
      <c r="J546" s="796">
        <v>-1.2106839815257083E-3</v>
      </c>
      <c r="K546" s="636"/>
      <c r="L546" s="636"/>
      <c r="M546" s="1076" t="s">
        <v>472</v>
      </c>
      <c r="N546" s="1075"/>
      <c r="O546" s="797">
        <v>2.7039295566951116E-2</v>
      </c>
      <c r="P546" s="636"/>
      <c r="Q546" s="636"/>
      <c r="AC546" s="371"/>
      <c r="AD546" s="371"/>
      <c r="AE546" s="371"/>
      <c r="AF546" s="371"/>
      <c r="AG546" s="371"/>
      <c r="AH546" s="371"/>
      <c r="AI546" s="371"/>
      <c r="AJ546" s="371"/>
      <c r="AK546" s="371"/>
      <c r="AL546" s="371"/>
      <c r="AM546" s="371"/>
      <c r="AN546" s="371"/>
      <c r="AO546" s="371"/>
      <c r="AP546" s="371"/>
      <c r="AQ546" s="371"/>
      <c r="AR546" s="371"/>
      <c r="AS546" s="371"/>
      <c r="AT546" s="371"/>
      <c r="AU546" s="371"/>
      <c r="AV546" s="371"/>
      <c r="AW546" s="371"/>
      <c r="AX546" s="371"/>
      <c r="AY546" s="371"/>
      <c r="AZ546" s="371"/>
      <c r="BA546" s="373"/>
      <c r="BB546" s="449"/>
      <c r="BC546" s="373"/>
      <c r="BD546" s="373"/>
      <c r="BE546" s="373"/>
      <c r="BF546" s="373"/>
      <c r="BG546" s="373"/>
      <c r="BH546" s="373"/>
      <c r="BI546" s="373"/>
      <c r="BJ546" s="373"/>
      <c r="BK546" s="373"/>
      <c r="BL546" s="373"/>
      <c r="BM546" s="373"/>
      <c r="BN546" s="373"/>
      <c r="BO546" s="373"/>
      <c r="BP546" s="373"/>
      <c r="BQ546" s="373"/>
      <c r="BR546" s="373"/>
      <c r="BS546" s="373"/>
      <c r="BT546" s="373"/>
      <c r="BU546" s="373"/>
      <c r="BV546" s="373"/>
      <c r="BW546" s="373"/>
      <c r="BX546" s="373"/>
      <c r="BY546" s="373"/>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8" customFormat="true" ht="25.15" customHeight="true" x14ac:dyDescent="0.2">
      <c r="C547" s="1076" t="s">
        <v>436</v>
      </c>
      <c r="D547" s="1075"/>
      <c r="E547" s="795">
        <v>1.9930060948801899E-3</v>
      </c>
      <c r="F547" s="636"/>
      <c r="G547" s="636"/>
      <c r="H547" s="1076" t="s">
        <v>476</v>
      </c>
      <c r="I547" s="1075"/>
      <c r="J547" s="796">
        <v>-1.4618802216330047E-3</v>
      </c>
      <c r="K547" s="636"/>
      <c r="L547" s="636"/>
      <c r="M547" s="1076" t="s">
        <v>475</v>
      </c>
      <c r="N547" s="1075"/>
      <c r="O547" s="797">
        <v>2.0265555619593742E-2</v>
      </c>
      <c r="P547" s="636"/>
      <c r="Q547" s="636"/>
      <c r="AC547" s="371"/>
      <c r="AD547" s="371"/>
      <c r="AE547" s="371"/>
      <c r="AF547" s="371"/>
      <c r="AG547" s="371"/>
      <c r="AH547" s="371"/>
      <c r="AI547" s="371"/>
      <c r="AJ547" s="371"/>
      <c r="AK547" s="371"/>
      <c r="AL547" s="371"/>
      <c r="AM547" s="371"/>
      <c r="AN547" s="371"/>
      <c r="AO547" s="371"/>
      <c r="AP547" s="371"/>
      <c r="AQ547" s="371"/>
      <c r="AR547" s="371"/>
      <c r="AS547" s="371"/>
      <c r="AT547" s="371"/>
      <c r="AU547" s="371"/>
      <c r="AV547" s="371"/>
      <c r="AW547" s="371"/>
      <c r="AX547" s="371"/>
      <c r="AY547" s="371"/>
      <c r="AZ547" s="371"/>
      <c r="BA547" s="373"/>
      <c r="BB547" s="449"/>
      <c r="BC547" s="373"/>
      <c r="BD547" s="373"/>
      <c r="BE547" s="373"/>
      <c r="BF547" s="373"/>
      <c r="BG547" s="373"/>
      <c r="BH547" s="373"/>
      <c r="BI547" s="373"/>
      <c r="BJ547" s="373"/>
      <c r="BK547" s="373"/>
      <c r="BL547" s="373"/>
      <c r="BM547" s="373"/>
      <c r="BN547" s="373"/>
      <c r="BO547" s="373"/>
      <c r="BP547" s="373"/>
      <c r="BQ547" s="373"/>
      <c r="BR547" s="373"/>
      <c r="BS547" s="373"/>
      <c r="BT547" s="373"/>
      <c r="BU547" s="373"/>
      <c r="BV547" s="373"/>
      <c r="BW547" s="373"/>
      <c r="BX547" s="373"/>
      <c r="BY547" s="373"/>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8" customFormat="true" ht="25.15" customHeight="true" x14ac:dyDescent="0.2">
      <c r="C548" s="1076" t="s">
        <v>468</v>
      </c>
      <c r="D548" s="1075"/>
      <c r="E548" s="795">
        <v>2.5393552598195229E-2</v>
      </c>
      <c r="F548" s="636"/>
      <c r="G548" s="636"/>
      <c r="H548" s="1076" t="s">
        <v>454</v>
      </c>
      <c r="I548" s="1075"/>
      <c r="J548" s="796">
        <v>9.3756706646081142E-2</v>
      </c>
      <c r="K548" s="636"/>
      <c r="L548" s="636"/>
      <c r="M548" s="1076" t="s">
        <v>467</v>
      </c>
      <c r="N548" s="1075"/>
      <c r="O548" s="797">
        <v>3.2117347186237308E-2</v>
      </c>
      <c r="P548" s="636"/>
      <c r="Q548" s="636"/>
      <c r="AC548" s="371"/>
      <c r="AD548" s="371"/>
      <c r="AE548" s="371"/>
      <c r="AF548" s="371"/>
      <c r="AG548" s="371"/>
      <c r="AH548" s="371"/>
      <c r="AI548" s="371"/>
      <c r="AJ548" s="371"/>
      <c r="AK548" s="371"/>
      <c r="AL548" s="371"/>
      <c r="AM548" s="371"/>
      <c r="AN548" s="371"/>
      <c r="AO548" s="371"/>
      <c r="AP548" s="371"/>
      <c r="AQ548" s="371"/>
      <c r="AR548" s="371"/>
      <c r="AS548" s="371"/>
      <c r="AT548" s="371"/>
      <c r="AU548" s="371"/>
      <c r="AV548" s="371"/>
      <c r="AW548" s="371"/>
      <c r="AX548" s="371"/>
      <c r="AY548" s="371"/>
      <c r="AZ548" s="371"/>
      <c r="BA548" s="373"/>
      <c r="BB548" s="449"/>
      <c r="BC548" s="373"/>
      <c r="BD548" s="373"/>
      <c r="BE548" s="373"/>
      <c r="BF548" s="373"/>
      <c r="BG548" s="373"/>
      <c r="BH548" s="373"/>
      <c r="BI548" s="373"/>
      <c r="BJ548" s="373"/>
      <c r="BK548" s="373"/>
      <c r="BL548" s="373"/>
      <c r="BM548" s="373"/>
      <c r="BN548" s="373"/>
      <c r="BO548" s="373"/>
      <c r="BP548" s="373"/>
      <c r="BQ548" s="373"/>
      <c r="BR548" s="373"/>
      <c r="BS548" s="373"/>
      <c r="BT548" s="373"/>
      <c r="BU548" s="373"/>
      <c r="BV548" s="373"/>
      <c r="BW548" s="373"/>
      <c r="BX548" s="373"/>
      <c r="BY548" s="373"/>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8" customFormat="true" ht="25.15" customHeight="true" x14ac:dyDescent="0.2">
      <c r="C549" s="1076" t="s">
        <v>388</v>
      </c>
      <c r="D549" s="1075"/>
      <c r="E549" s="795">
        <v>7.8964258036760063E-2</v>
      </c>
      <c r="F549" s="636"/>
      <c r="G549" s="636"/>
      <c r="H549" s="1076" t="s">
        <v>222</v>
      </c>
      <c r="I549" s="1075"/>
      <c r="J549" s="796">
        <v>-2.2421173842190778E-2</v>
      </c>
      <c r="K549" s="636"/>
      <c r="L549" s="636"/>
      <c r="M549" s="1076" t="s">
        <v>476</v>
      </c>
      <c r="N549" s="1075"/>
      <c r="O549" s="797">
        <v>2.0009803519622772E-2</v>
      </c>
      <c r="P549" s="636"/>
      <c r="Q549" s="636"/>
      <c r="AC549" s="371"/>
      <c r="AD549" s="371"/>
      <c r="AE549" s="371"/>
      <c r="AF549" s="371"/>
      <c r="AG549" s="371"/>
      <c r="AH549" s="371"/>
      <c r="AI549" s="371"/>
      <c r="AJ549" s="371"/>
      <c r="AK549" s="371"/>
      <c r="AL549" s="371"/>
      <c r="AM549" s="371"/>
      <c r="AN549" s="371"/>
      <c r="AO549" s="371"/>
      <c r="AP549" s="371"/>
      <c r="AQ549" s="371"/>
      <c r="AR549" s="371"/>
      <c r="AS549" s="371"/>
      <c r="AT549" s="371"/>
      <c r="AU549" s="371"/>
      <c r="AV549" s="371"/>
      <c r="AW549" s="371"/>
      <c r="AX549" s="371"/>
      <c r="AY549" s="371"/>
      <c r="AZ549" s="371"/>
      <c r="BA549" s="373"/>
      <c r="BB549" s="449"/>
      <c r="BC549" s="373"/>
      <c r="BD549" s="373"/>
      <c r="BE549" s="373"/>
      <c r="BF549" s="373"/>
      <c r="BG549" s="373"/>
      <c r="BH549" s="373"/>
      <c r="BI549" s="373"/>
      <c r="BJ549" s="373"/>
      <c r="BK549" s="373"/>
      <c r="BL549" s="373"/>
      <c r="BM549" s="373"/>
      <c r="BN549" s="373"/>
      <c r="BO549" s="373"/>
      <c r="BP549" s="373"/>
      <c r="BQ549" s="373"/>
      <c r="BR549" s="373"/>
      <c r="BS549" s="373"/>
      <c r="BT549" s="373"/>
      <c r="BU549" s="373"/>
      <c r="BV549" s="373"/>
      <c r="BW549" s="373"/>
      <c r="BX549" s="373"/>
      <c r="BY549" s="373"/>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8" customFormat="true" ht="25.15" customHeight="true" x14ac:dyDescent="0.2">
      <c r="C550" s="1076" t="s">
        <v>384</v>
      </c>
      <c r="D550" s="1075"/>
      <c r="E550" s="795">
        <v>-0.10932108434694919</v>
      </c>
      <c r="F550" s="636"/>
      <c r="G550" s="636"/>
      <c r="H550" s="1076" t="s">
        <v>455</v>
      </c>
      <c r="I550" s="1075"/>
      <c r="J550" s="796">
        <v>-7.98888308079969E-2</v>
      </c>
      <c r="K550" s="636"/>
      <c r="L550" s="636"/>
      <c r="M550" s="1076" t="s">
        <v>454</v>
      </c>
      <c r="N550" s="1075"/>
      <c r="O550" s="797">
        <v>0.10727529392198344</v>
      </c>
      <c r="P550" s="636"/>
      <c r="Q550" s="636"/>
      <c r="AC550" s="371"/>
      <c r="AD550" s="371"/>
      <c r="AE550" s="371"/>
      <c r="AF550" s="371"/>
      <c r="AG550" s="371"/>
      <c r="AH550" s="371"/>
      <c r="AI550" s="371"/>
      <c r="AJ550" s="371"/>
      <c r="AK550" s="371"/>
      <c r="AL550" s="371"/>
      <c r="AM550" s="371"/>
      <c r="AN550" s="371"/>
      <c r="AO550" s="371"/>
      <c r="AP550" s="371"/>
      <c r="AQ550" s="371"/>
      <c r="AR550" s="371"/>
      <c r="AS550" s="371"/>
      <c r="AT550" s="371"/>
      <c r="AU550" s="371"/>
      <c r="AV550" s="371"/>
      <c r="AW550" s="371"/>
      <c r="AX550" s="371"/>
      <c r="AY550" s="371"/>
      <c r="AZ550" s="371"/>
      <c r="BA550" s="373"/>
      <c r="BB550" s="449"/>
      <c r="BC550" s="373"/>
      <c r="BD550" s="373"/>
      <c r="BE550" s="373"/>
      <c r="BF550" s="373"/>
      <c r="BG550" s="373"/>
      <c r="BH550" s="373"/>
      <c r="BI550" s="373"/>
      <c r="BJ550" s="373"/>
      <c r="BK550" s="373"/>
      <c r="BL550" s="373"/>
      <c r="BM550" s="373"/>
      <c r="BN550" s="373"/>
      <c r="BO550" s="373"/>
      <c r="BP550" s="373"/>
      <c r="BQ550" s="373"/>
      <c r="BR550" s="373"/>
      <c r="BS550" s="373"/>
      <c r="BT550" s="373"/>
      <c r="BU550" s="373"/>
      <c r="BV550" s="373"/>
      <c r="BW550" s="373"/>
      <c r="BX550" s="373"/>
      <c r="BY550" s="373"/>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8" customFormat="true" ht="25.15" customHeight="true" x14ac:dyDescent="0.2">
      <c r="C551" s="1076" t="s">
        <v>481</v>
      </c>
      <c r="D551" s="1075"/>
      <c r="E551" s="795">
        <v>-8.6489199392946262E-4</v>
      </c>
      <c r="F551" s="636"/>
      <c r="G551" s="636"/>
      <c r="H551" s="1076" t="s">
        <v>420</v>
      </c>
      <c r="I551" s="1075"/>
      <c r="J551" s="796">
        <v>-4.7306400718856211E-3</v>
      </c>
      <c r="K551" s="636"/>
      <c r="L551" s="636"/>
      <c r="M551" s="1076" t="s">
        <v>222</v>
      </c>
      <c r="N551" s="1075"/>
      <c r="O551" s="797">
        <v>-2.8347965732610239E-2</v>
      </c>
      <c r="P551" s="636"/>
      <c r="Q551" s="636"/>
      <c r="AC551" s="371"/>
      <c r="AD551" s="371"/>
      <c r="AE551" s="371"/>
      <c r="AF551" s="371"/>
      <c r="AG551" s="371"/>
      <c r="AH551" s="371"/>
      <c r="AI551" s="371"/>
      <c r="AJ551" s="371"/>
      <c r="AK551" s="371"/>
      <c r="AL551" s="371"/>
      <c r="AM551" s="371"/>
      <c r="AN551" s="371"/>
      <c r="AO551" s="371"/>
      <c r="AP551" s="371"/>
      <c r="AQ551" s="371"/>
      <c r="AR551" s="371"/>
      <c r="AS551" s="371"/>
      <c r="AT551" s="371"/>
      <c r="AU551" s="371"/>
      <c r="AV551" s="371"/>
      <c r="AW551" s="371"/>
      <c r="AX551" s="371"/>
      <c r="AY551" s="371"/>
      <c r="AZ551" s="371"/>
      <c r="BA551" s="373"/>
      <c r="BB551" s="449"/>
      <c r="BC551" s="373"/>
      <c r="BD551" s="373"/>
      <c r="BE551" s="373"/>
      <c r="BF551" s="373"/>
      <c r="BG551" s="373"/>
      <c r="BH551" s="373"/>
      <c r="BI551" s="373"/>
      <c r="BJ551" s="373"/>
      <c r="BK551" s="373"/>
      <c r="BL551" s="373"/>
      <c r="BM551" s="373"/>
      <c r="BN551" s="373"/>
      <c r="BO551" s="373"/>
      <c r="BP551" s="373"/>
      <c r="BQ551" s="373"/>
      <c r="BR551" s="373"/>
      <c r="BS551" s="373"/>
      <c r="BT551" s="373"/>
      <c r="BU551" s="373"/>
      <c r="BV551" s="373"/>
      <c r="BW551" s="373"/>
      <c r="BX551" s="373"/>
      <c r="BY551" s="373"/>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8" customFormat="true" ht="25.15" customHeight="true" x14ac:dyDescent="0.2">
      <c r="C552" s="1076" t="s">
        <v>423</v>
      </c>
      <c r="D552" s="1075"/>
      <c r="E552" s="795">
        <v>-2.42782454140358E-5</v>
      </c>
      <c r="F552" s="636"/>
      <c r="G552" s="636"/>
      <c r="H552" s="1076" t="s">
        <v>460</v>
      </c>
      <c r="I552" s="1075"/>
      <c r="J552" s="796">
        <v>-5.5584351035587738E-2</v>
      </c>
      <c r="K552" s="636"/>
      <c r="L552" s="636"/>
      <c r="M552" s="1076" t="s">
        <v>455</v>
      </c>
      <c r="N552" s="1075"/>
      <c r="O552" s="797">
        <v>-6.085035098965616E-2</v>
      </c>
      <c r="P552" s="636"/>
      <c r="Q552" s="636"/>
      <c r="AC552" s="371"/>
      <c r="AD552" s="371"/>
      <c r="AE552" s="371"/>
      <c r="AF552" s="371"/>
      <c r="AG552" s="371"/>
      <c r="AH552" s="371"/>
      <c r="AI552" s="371"/>
      <c r="AJ552" s="371"/>
      <c r="AK552" s="371"/>
      <c r="AL552" s="371"/>
      <c r="AM552" s="371"/>
      <c r="AN552" s="371"/>
      <c r="AO552" s="371"/>
      <c r="AP552" s="371"/>
      <c r="AQ552" s="371"/>
      <c r="AR552" s="371"/>
      <c r="AS552" s="371"/>
      <c r="AT552" s="371"/>
      <c r="AU552" s="371"/>
      <c r="AV552" s="371"/>
      <c r="AW552" s="371"/>
      <c r="AX552" s="371"/>
      <c r="AY552" s="371"/>
      <c r="AZ552" s="371"/>
      <c r="BA552" s="373"/>
      <c r="BB552" s="449"/>
      <c r="BC552" s="373"/>
      <c r="BD552" s="373"/>
      <c r="BE552" s="373"/>
      <c r="BF552" s="373"/>
      <c r="BG552" s="373"/>
      <c r="BH552" s="373"/>
      <c r="BI552" s="373"/>
      <c r="BJ552" s="373"/>
      <c r="BK552" s="373"/>
      <c r="BL552" s="373"/>
      <c r="BM552" s="373"/>
      <c r="BN552" s="373"/>
      <c r="BO552" s="373"/>
      <c r="BP552" s="373"/>
      <c r="BQ552" s="373"/>
      <c r="BR552" s="373"/>
      <c r="BS552" s="373"/>
      <c r="BT552" s="373"/>
      <c r="BU552" s="373"/>
      <c r="BV552" s="373"/>
      <c r="BW552" s="373"/>
      <c r="BX552" s="373"/>
      <c r="BY552" s="373"/>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8" customFormat="true" ht="25.15" customHeight="true" x14ac:dyDescent="0.2">
      <c r="C553" s="1076" t="s">
        <v>418</v>
      </c>
      <c r="D553" s="1075"/>
      <c r="E553" s="798">
        <v>-1.0818161712741372E-3</v>
      </c>
      <c r="F553" s="636"/>
      <c r="G553" s="636"/>
      <c r="H553" s="1076" t="s">
        <v>462</v>
      </c>
      <c r="I553" s="1075"/>
      <c r="J553" s="796">
        <v>3.2899089637748034E-2</v>
      </c>
      <c r="K553" s="636"/>
      <c r="L553" s="636"/>
      <c r="M553" s="1076" t="s">
        <v>420</v>
      </c>
      <c r="N553" s="1075"/>
      <c r="O553" s="797">
        <v>-3.1003573917756412E-3</v>
      </c>
      <c r="P553" s="636"/>
      <c r="Q553" s="636"/>
      <c r="AC553" s="371"/>
      <c r="AD553" s="371"/>
      <c r="AE553" s="371"/>
      <c r="AF553" s="371"/>
      <c r="AG553" s="371"/>
      <c r="AH553" s="371"/>
      <c r="AI553" s="371"/>
      <c r="AJ553" s="371"/>
      <c r="AK553" s="371"/>
      <c r="AL553" s="371"/>
      <c r="AM553" s="371"/>
      <c r="AN553" s="371"/>
      <c r="AO553" s="371"/>
      <c r="AP553" s="371"/>
      <c r="AQ553" s="371"/>
      <c r="AR553" s="371"/>
      <c r="AS553" s="371"/>
      <c r="AT553" s="371"/>
      <c r="AU553" s="371"/>
      <c r="AV553" s="371"/>
      <c r="AW553" s="371"/>
      <c r="AX553" s="371"/>
      <c r="AY553" s="371"/>
      <c r="AZ553" s="371"/>
      <c r="BA553" s="373"/>
      <c r="BB553" s="449"/>
      <c r="BC553" s="373"/>
      <c r="BD553" s="373"/>
      <c r="BE553" s="373"/>
      <c r="BF553" s="373"/>
      <c r="BG553" s="373"/>
      <c r="BH553" s="373"/>
      <c r="BI553" s="373"/>
      <c r="BJ553" s="373"/>
      <c r="BK553" s="373"/>
      <c r="BL553" s="373"/>
      <c r="BM553" s="373"/>
      <c r="BN553" s="373"/>
      <c r="BO553" s="373"/>
      <c r="BP553" s="373"/>
      <c r="BQ553" s="373"/>
      <c r="BR553" s="373"/>
      <c r="BS553" s="373"/>
      <c r="BT553" s="373"/>
      <c r="BU553" s="373"/>
      <c r="BV553" s="373"/>
      <c r="BW553" s="373"/>
      <c r="BX553" s="373"/>
      <c r="BY553" s="373"/>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8" customFormat="true" ht="25.15" customHeight="true" x14ac:dyDescent="0.2">
      <c r="C554" s="1074"/>
      <c r="D554" s="1075"/>
      <c r="E554" s="652"/>
      <c r="F554" s="636"/>
      <c r="G554" s="636"/>
      <c r="H554" s="1076" t="s">
        <v>470</v>
      </c>
      <c r="I554" s="1075"/>
      <c r="J554" s="796">
        <v>2.3170885720226412E-2</v>
      </c>
      <c r="K554" s="636"/>
      <c r="L554" s="636"/>
      <c r="M554" s="1076" t="s">
        <v>460</v>
      </c>
      <c r="N554" s="1075"/>
      <c r="O554" s="797">
        <v>-2.4289944754286457E-2</v>
      </c>
      <c r="P554" s="636"/>
      <c r="Q554" s="636"/>
      <c r="AC554" s="371"/>
      <c r="AD554" s="371"/>
      <c r="AE554" s="371"/>
      <c r="AF554" s="371"/>
      <c r="AG554" s="371"/>
      <c r="AH554" s="371"/>
      <c r="AI554" s="371"/>
      <c r="AJ554" s="371"/>
      <c r="AK554" s="371"/>
      <c r="AL554" s="371"/>
      <c r="AM554" s="371"/>
      <c r="AN554" s="371"/>
      <c r="AO554" s="371"/>
      <c r="AP554" s="371"/>
      <c r="AQ554" s="371"/>
      <c r="AR554" s="371"/>
      <c r="AS554" s="371"/>
      <c r="AT554" s="371"/>
      <c r="AU554" s="371"/>
      <c r="AV554" s="371"/>
      <c r="AW554" s="371"/>
      <c r="AX554" s="371"/>
      <c r="AY554" s="371"/>
      <c r="AZ554" s="371"/>
      <c r="BA554" s="373"/>
      <c r="BB554" s="449"/>
      <c r="BC554" s="373"/>
      <c r="BD554" s="373"/>
      <c r="BE554" s="373"/>
      <c r="BF554" s="373"/>
      <c r="BG554" s="373"/>
      <c r="BH554" s="373"/>
      <c r="BI554" s="373"/>
      <c r="BJ554" s="373"/>
      <c r="BK554" s="373"/>
      <c r="BL554" s="373"/>
      <c r="BM554" s="373"/>
      <c r="BN554" s="373"/>
      <c r="BO554" s="373"/>
      <c r="BP554" s="373"/>
      <c r="BQ554" s="373"/>
      <c r="BR554" s="373"/>
      <c r="BS554" s="373"/>
      <c r="BT554" s="373"/>
      <c r="BU554" s="373"/>
      <c r="BV554" s="373"/>
      <c r="BW554" s="373"/>
      <c r="BX554" s="373"/>
      <c r="BY554" s="373"/>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8" customFormat="true" ht="25.15" customHeight="true" x14ac:dyDescent="0.2">
      <c r="C555" s="1074"/>
      <c r="D555" s="1075"/>
      <c r="E555" s="636"/>
      <c r="F555" s="636"/>
      <c r="G555" s="636"/>
      <c r="H555" s="1076" t="s">
        <v>452</v>
      </c>
      <c r="I555" s="1075"/>
      <c r="J555" s="796">
        <v>9.0514627973128273E-2</v>
      </c>
      <c r="K555" s="636"/>
      <c r="L555" s="636"/>
      <c r="M555" s="1076" t="s">
        <v>462</v>
      </c>
      <c r="N555" s="1075"/>
      <c r="O555" s="797">
        <v>6.4805128774446446E-3</v>
      </c>
      <c r="P555" s="636"/>
      <c r="Q555" s="636"/>
      <c r="AC555" s="371"/>
      <c r="AD555" s="371"/>
      <c r="AE555" s="371"/>
      <c r="AF555" s="371"/>
      <c r="AG555" s="371"/>
      <c r="AH555" s="371"/>
      <c r="AI555" s="371"/>
      <c r="AJ555" s="371"/>
      <c r="AK555" s="371"/>
      <c r="AL555" s="371"/>
      <c r="AM555" s="371"/>
      <c r="AN555" s="371"/>
      <c r="AO555" s="371"/>
      <c r="AP555" s="371"/>
      <c r="AQ555" s="371"/>
      <c r="AR555" s="371"/>
      <c r="AS555" s="371"/>
      <c r="AT555" s="371"/>
      <c r="AU555" s="371"/>
      <c r="AV555" s="371"/>
      <c r="AW555" s="371"/>
      <c r="AX555" s="371"/>
      <c r="AY555" s="371"/>
      <c r="AZ555" s="371"/>
      <c r="BA555" s="373"/>
      <c r="BB555" s="449"/>
      <c r="BC555" s="373"/>
      <c r="BD555" s="373"/>
      <c r="BE555" s="373"/>
      <c r="BF555" s="373"/>
      <c r="BG555" s="373"/>
      <c r="BH555" s="373"/>
      <c r="BI555" s="373"/>
      <c r="BJ555" s="373"/>
      <c r="BK555" s="373"/>
      <c r="BL555" s="373"/>
      <c r="BM555" s="373"/>
      <c r="BN555" s="373"/>
      <c r="BO555" s="373"/>
      <c r="BP555" s="373"/>
      <c r="BQ555" s="373"/>
      <c r="BR555" s="373"/>
      <c r="BS555" s="373"/>
      <c r="BT555" s="373"/>
      <c r="BU555" s="373"/>
      <c r="BV555" s="373"/>
      <c r="BW555" s="373"/>
      <c r="BX555" s="373"/>
      <c r="BY555" s="373"/>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8" customFormat="true" ht="25.15" customHeight="true" x14ac:dyDescent="0.2">
      <c r="C556" s="1077" t="s">
        <v>237</v>
      </c>
      <c r="D556" s="1075"/>
      <c r="E556" s="1075"/>
      <c r="F556" s="636"/>
      <c r="G556" s="636"/>
      <c r="H556" s="1076" t="s">
        <v>419</v>
      </c>
      <c r="I556" s="1075"/>
      <c r="J556" s="796">
        <v>1.5921111819900435E-3</v>
      </c>
      <c r="K556" s="636"/>
      <c r="L556" s="636"/>
      <c r="M556" s="1076" t="s">
        <v>470</v>
      </c>
      <c r="N556" s="1075"/>
      <c r="O556" s="797">
        <v>3.1688946549258669E-2</v>
      </c>
      <c r="P556" s="636"/>
      <c r="Q556" s="636"/>
      <c r="AC556" s="371"/>
      <c r="AD556" s="371"/>
      <c r="AE556" s="371"/>
      <c r="AF556" s="371"/>
      <c r="AG556" s="371"/>
      <c r="AH556" s="371"/>
      <c r="AI556" s="371"/>
      <c r="AJ556" s="371"/>
      <c r="AK556" s="371"/>
      <c r="AL556" s="371"/>
      <c r="AM556" s="371"/>
      <c r="AN556" s="371"/>
      <c r="AO556" s="371"/>
      <c r="AP556" s="371"/>
      <c r="AQ556" s="371"/>
      <c r="AR556" s="371"/>
      <c r="AS556" s="371"/>
      <c r="AT556" s="371"/>
      <c r="AU556" s="371"/>
      <c r="AV556" s="371"/>
      <c r="AW556" s="371"/>
      <c r="AX556" s="371"/>
      <c r="AY556" s="371"/>
      <c r="AZ556" s="371"/>
      <c r="BA556" s="373"/>
      <c r="BB556" s="449"/>
      <c r="BC556" s="373"/>
      <c r="BD556" s="373"/>
      <c r="BE556" s="373"/>
      <c r="BF556" s="373"/>
      <c r="BG556" s="373"/>
      <c r="BH556" s="373"/>
      <c r="BI556" s="373"/>
      <c r="BJ556" s="373"/>
      <c r="BK556" s="373"/>
      <c r="BL556" s="373"/>
      <c r="BM556" s="373"/>
      <c r="BN556" s="373"/>
      <c r="BO556" s="373"/>
      <c r="BP556" s="373"/>
      <c r="BQ556" s="373"/>
      <c r="BR556" s="373"/>
      <c r="BS556" s="373"/>
      <c r="BT556" s="373"/>
      <c r="BU556" s="373"/>
      <c r="BV556" s="373"/>
      <c r="BW556" s="373"/>
      <c r="BX556" s="373"/>
      <c r="BY556" s="373"/>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8" customFormat="true" ht="25.15" customHeight="true" x14ac:dyDescent="0.2">
      <c r="C557" s="1078" t="s">
        <v>204</v>
      </c>
      <c r="D557" s="1075"/>
      <c r="E557" s="818" t="s">
        <v>205</v>
      </c>
      <c r="F557" s="636"/>
      <c r="G557" s="636"/>
      <c r="H557" s="1076" t="s">
        <v>415</v>
      </c>
      <c r="I557" s="1075"/>
      <c r="J557" s="796">
        <v>-1.4582955339650526E-2</v>
      </c>
      <c r="K557" s="636"/>
      <c r="L557" s="636"/>
      <c r="M557" s="1076" t="s">
        <v>452</v>
      </c>
      <c r="N557" s="1075"/>
      <c r="O557" s="797">
        <v>0.1342508503870822</v>
      </c>
      <c r="P557" s="636"/>
      <c r="Q557" s="636"/>
      <c r="AC557" s="371"/>
      <c r="AD557" s="371"/>
      <c r="AE557" s="371"/>
      <c r="AF557" s="371"/>
      <c r="AG557" s="371"/>
      <c r="AH557" s="371"/>
      <c r="AI557" s="371"/>
      <c r="AJ557" s="371"/>
      <c r="AK557" s="371"/>
      <c r="AL557" s="371"/>
      <c r="AM557" s="371"/>
      <c r="AN557" s="371"/>
      <c r="AO557" s="371"/>
      <c r="AP557" s="371"/>
      <c r="AQ557" s="371"/>
      <c r="AR557" s="371"/>
      <c r="AS557" s="371"/>
      <c r="AT557" s="371"/>
      <c r="AU557" s="371"/>
      <c r="AV557" s="371"/>
      <c r="AW557" s="371"/>
      <c r="AX557" s="371"/>
      <c r="AY557" s="371"/>
      <c r="AZ557" s="371"/>
      <c r="BA557" s="373"/>
      <c r="BB557" s="449"/>
      <c r="BC557" s="373"/>
      <c r="BD557" s="373"/>
      <c r="BE557" s="373"/>
      <c r="BF557" s="373"/>
      <c r="BG557" s="373"/>
      <c r="BH557" s="373"/>
      <c r="BI557" s="373"/>
      <c r="BJ557" s="373"/>
      <c r="BK557" s="373"/>
      <c r="BL557" s="373"/>
      <c r="BM557" s="373"/>
      <c r="BN557" s="373"/>
      <c r="BO557" s="373"/>
      <c r="BP557" s="373"/>
      <c r="BQ557" s="373"/>
      <c r="BR557" s="373"/>
      <c r="BS557" s="373"/>
      <c r="BT557" s="373"/>
      <c r="BU557" s="373"/>
      <c r="BV557" s="373"/>
      <c r="BW557" s="373"/>
      <c r="BX557" s="373"/>
      <c r="BY557" s="373"/>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8" customFormat="true" ht="25.15" customHeight="true" x14ac:dyDescent="0.2">
      <c r="C558" s="1076" t="s">
        <v>205</v>
      </c>
      <c r="D558" s="1075"/>
      <c r="E558" s="819">
        <v>1.0000000000000002</v>
      </c>
      <c r="F558" s="636"/>
      <c r="G558" s="636"/>
      <c r="H558" s="1076" t="s">
        <v>469</v>
      </c>
      <c r="I558" s="1075"/>
      <c r="J558" s="796">
        <v>-2.6131471832522141E-2</v>
      </c>
      <c r="K558" s="636"/>
      <c r="L558" s="636"/>
      <c r="M558" s="1076" t="s">
        <v>419</v>
      </c>
      <c r="N558" s="1075"/>
      <c r="O558" s="797">
        <v>-1.7620876158943304E-3</v>
      </c>
      <c r="P558" s="636"/>
      <c r="Q558" s="636"/>
      <c r="AC558" s="371"/>
      <c r="AD558" s="371"/>
      <c r="AE558" s="371"/>
      <c r="AF558" s="371"/>
      <c r="AG558" s="371"/>
      <c r="AH558" s="371"/>
      <c r="AI558" s="371"/>
      <c r="AJ558" s="371"/>
      <c r="AK558" s="371"/>
      <c r="AL558" s="371"/>
      <c r="AM558" s="371"/>
      <c r="AN558" s="371"/>
      <c r="AO558" s="371"/>
      <c r="AP558" s="371"/>
      <c r="AQ558" s="371"/>
      <c r="AR558" s="371"/>
      <c r="AS558" s="371"/>
      <c r="AT558" s="371"/>
      <c r="AU558" s="371"/>
      <c r="AV558" s="371"/>
      <c r="AW558" s="371"/>
      <c r="AX558" s="371"/>
      <c r="AY558" s="371"/>
      <c r="AZ558" s="371"/>
      <c r="BA558" s="373"/>
      <c r="BB558" s="449"/>
      <c r="BC558" s="373"/>
      <c r="BD558" s="373"/>
      <c r="BE558" s="373"/>
      <c r="BF558" s="373"/>
      <c r="BG558" s="373"/>
      <c r="BH558" s="373"/>
      <c r="BI558" s="373"/>
      <c r="BJ558" s="373"/>
      <c r="BK558" s="373"/>
      <c r="BL558" s="373"/>
      <c r="BM558" s="373"/>
      <c r="BN558" s="373"/>
      <c r="BO558" s="373"/>
      <c r="BP558" s="373"/>
      <c r="BQ558" s="373"/>
      <c r="BR558" s="373"/>
      <c r="BS558" s="373"/>
      <c r="BT558" s="373"/>
      <c r="BU558" s="373"/>
      <c r="BV558" s="373"/>
      <c r="BW558" s="373"/>
      <c r="BX558" s="373"/>
      <c r="BY558" s="373"/>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8" customFormat="true" ht="25.15" customHeight="true" x14ac:dyDescent="0.2">
      <c r="C559" s="1074"/>
      <c r="D559" s="1075"/>
      <c r="E559" s="652"/>
      <c r="F559" s="636"/>
      <c r="G559" s="636"/>
      <c r="H559" s="1076" t="s">
        <v>482</v>
      </c>
      <c r="I559" s="1075"/>
      <c r="J559" s="796">
        <v>-2.5284687857854986E-3</v>
      </c>
      <c r="K559" s="636"/>
      <c r="L559" s="636"/>
      <c r="M559" s="1076" t="s">
        <v>415</v>
      </c>
      <c r="N559" s="1075"/>
      <c r="O559" s="797">
        <v>2.9709412940047025E-3</v>
      </c>
      <c r="P559" s="636"/>
      <c r="Q559" s="636"/>
      <c r="AC559" s="371"/>
      <c r="AD559" s="371"/>
      <c r="AE559" s="371"/>
      <c r="AF559" s="371"/>
      <c r="AG559" s="371"/>
      <c r="AH559" s="371"/>
      <c r="AI559" s="371"/>
      <c r="AJ559" s="371"/>
      <c r="AK559" s="371"/>
      <c r="AL559" s="371"/>
      <c r="AM559" s="371"/>
      <c r="AN559" s="371"/>
      <c r="AO559" s="371"/>
      <c r="AP559" s="371"/>
      <c r="AQ559" s="371"/>
      <c r="AR559" s="371"/>
      <c r="AS559" s="371"/>
      <c r="AT559" s="371"/>
      <c r="AU559" s="371"/>
      <c r="AV559" s="371"/>
      <c r="AW559" s="371"/>
      <c r="AX559" s="371"/>
      <c r="AY559" s="371"/>
      <c r="AZ559" s="371"/>
      <c r="BA559" s="373"/>
      <c r="BB559" s="449"/>
      <c r="BC559" s="373"/>
      <c r="BD559" s="373"/>
      <c r="BE559" s="373"/>
      <c r="BF559" s="373"/>
      <c r="BG559" s="373"/>
      <c r="BH559" s="373"/>
      <c r="BI559" s="373"/>
      <c r="BJ559" s="373"/>
      <c r="BK559" s="373"/>
      <c r="BL559" s="373"/>
      <c r="BM559" s="373"/>
      <c r="BN559" s="373"/>
      <c r="BO559" s="373"/>
      <c r="BP559" s="373"/>
      <c r="BQ559" s="373"/>
      <c r="BR559" s="373"/>
      <c r="BS559" s="373"/>
      <c r="BT559" s="373"/>
      <c r="BU559" s="373"/>
      <c r="BV559" s="373"/>
      <c r="BW559" s="373"/>
      <c r="BX559" s="373"/>
      <c r="BY559" s="373"/>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8" customFormat="true" ht="25.15" customHeight="true" x14ac:dyDescent="0.2">
      <c r="C560" s="1074"/>
      <c r="D560" s="1075"/>
      <c r="E560" s="636"/>
      <c r="F560" s="636"/>
      <c r="G560" s="636"/>
      <c r="H560" s="1076" t="s">
        <v>457</v>
      </c>
      <c r="I560" s="1075"/>
      <c r="J560" s="796">
        <v>-5.4688157488799287E-2</v>
      </c>
      <c r="K560" s="636"/>
      <c r="L560" s="636"/>
      <c r="M560" s="1076" t="s">
        <v>469</v>
      </c>
      <c r="N560" s="1075"/>
      <c r="O560" s="797">
        <v>2.5619405581643235E-2</v>
      </c>
      <c r="P560" s="636"/>
      <c r="Q560" s="636"/>
      <c r="AC560" s="371"/>
      <c r="AD560" s="371"/>
      <c r="AE560" s="371"/>
      <c r="AF560" s="371"/>
      <c r="AG560" s="371"/>
      <c r="AH560" s="371"/>
      <c r="AI560" s="371"/>
      <c r="AJ560" s="371"/>
      <c r="AK560" s="371"/>
      <c r="AL560" s="371"/>
      <c r="AM560" s="371"/>
      <c r="AN560" s="371"/>
      <c r="AO560" s="371"/>
      <c r="AP560" s="371"/>
      <c r="AQ560" s="371"/>
      <c r="AR560" s="371"/>
      <c r="AS560" s="371"/>
      <c r="AT560" s="371"/>
      <c r="AU560" s="371"/>
      <c r="AV560" s="371"/>
      <c r="AW560" s="371"/>
      <c r="AX560" s="371"/>
      <c r="AY560" s="371"/>
      <c r="AZ560" s="371"/>
      <c r="BA560" s="373"/>
      <c r="BB560" s="449"/>
      <c r="BC560" s="373"/>
      <c r="BD560" s="373"/>
      <c r="BE560" s="373"/>
      <c r="BF560" s="373"/>
      <c r="BG560" s="373"/>
      <c r="BH560" s="373"/>
      <c r="BI560" s="373"/>
      <c r="BJ560" s="373"/>
      <c r="BK560" s="373"/>
      <c r="BL560" s="373"/>
      <c r="BM560" s="373"/>
      <c r="BN560" s="373"/>
      <c r="BO560" s="373"/>
      <c r="BP560" s="373"/>
      <c r="BQ560" s="373"/>
      <c r="BR560" s="373"/>
      <c r="BS560" s="373"/>
      <c r="BT560" s="373"/>
      <c r="BU560" s="373"/>
      <c r="BV560" s="373"/>
      <c r="BW560" s="373"/>
      <c r="BX560" s="373"/>
      <c r="BY560" s="373"/>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8" customFormat="true" ht="25.15" customHeight="true" x14ac:dyDescent="0.2">
      <c r="C561" s="1074"/>
      <c r="D561" s="1075"/>
      <c r="E561" s="636"/>
      <c r="F561" s="636"/>
      <c r="G561" s="636"/>
      <c r="H561" s="1076" t="s">
        <v>474</v>
      </c>
      <c r="I561" s="1075"/>
      <c r="J561" s="796">
        <v>4.9199680967628653E-3</v>
      </c>
      <c r="K561" s="636"/>
      <c r="L561" s="636"/>
      <c r="M561" s="1076" t="s">
        <v>482</v>
      </c>
      <c r="N561" s="1075"/>
      <c r="O561" s="797">
        <v>8.8695452432938028E-4</v>
      </c>
      <c r="P561" s="636"/>
      <c r="Q561" s="636"/>
      <c r="AC561" s="371"/>
      <c r="AD561" s="371"/>
      <c r="AE561" s="371"/>
      <c r="AF561" s="371"/>
      <c r="AG561" s="371"/>
      <c r="AH561" s="371"/>
      <c r="AI561" s="371"/>
      <c r="AJ561" s="371"/>
      <c r="AK561" s="371"/>
      <c r="AL561" s="371"/>
      <c r="AM561" s="371"/>
      <c r="AN561" s="371"/>
      <c r="AO561" s="371"/>
      <c r="AP561" s="371"/>
      <c r="AQ561" s="371"/>
      <c r="AR561" s="371"/>
      <c r="AS561" s="371"/>
      <c r="AT561" s="371"/>
      <c r="AU561" s="371"/>
      <c r="AV561" s="371"/>
      <c r="AW561" s="371"/>
      <c r="AX561" s="371"/>
      <c r="AY561" s="371"/>
      <c r="AZ561" s="371"/>
      <c r="BA561" s="373"/>
      <c r="BB561" s="449"/>
      <c r="BC561" s="373"/>
      <c r="BD561" s="373"/>
      <c r="BE561" s="373"/>
      <c r="BF561" s="373"/>
      <c r="BG561" s="373"/>
      <c r="BH561" s="373"/>
      <c r="BI561" s="373"/>
      <c r="BJ561" s="373"/>
      <c r="BK561" s="373"/>
      <c r="BL561" s="373"/>
      <c r="BM561" s="373"/>
      <c r="BN561" s="373"/>
      <c r="BO561" s="373"/>
      <c r="BP561" s="373"/>
      <c r="BQ561" s="373"/>
      <c r="BR561" s="373"/>
      <c r="BS561" s="373"/>
      <c r="BT561" s="373"/>
      <c r="BU561" s="373"/>
      <c r="BV561" s="373"/>
      <c r="BW561" s="373"/>
      <c r="BX561" s="373"/>
      <c r="BY561" s="373"/>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8" customFormat="true" ht="25.15" customHeight="true" x14ac:dyDescent="0.2">
      <c r="C562" s="1074"/>
      <c r="D562" s="1075"/>
      <c r="E562" s="636"/>
      <c r="F562" s="636"/>
      <c r="G562" s="636"/>
      <c r="H562" s="1076" t="s">
        <v>456</v>
      </c>
      <c r="I562" s="1075"/>
      <c r="J562" s="796">
        <v>-7.5012240617591777E-2</v>
      </c>
      <c r="K562" s="636"/>
      <c r="L562" s="636"/>
      <c r="M562" s="1076" t="s">
        <v>457</v>
      </c>
      <c r="N562" s="1075"/>
      <c r="O562" s="797">
        <v>-5.1339266097113881E-2</v>
      </c>
      <c r="P562" s="636"/>
      <c r="Q562" s="636"/>
      <c r="AC562" s="371"/>
      <c r="AD562" s="371"/>
      <c r="AE562" s="371"/>
      <c r="AF562" s="371"/>
      <c r="AG562" s="371"/>
      <c r="AH562" s="371"/>
      <c r="AI562" s="371"/>
      <c r="AJ562" s="371"/>
      <c r="AK562" s="371"/>
      <c r="AL562" s="371"/>
      <c r="AM562" s="371"/>
      <c r="AN562" s="371"/>
      <c r="AO562" s="371"/>
      <c r="AP562" s="371"/>
      <c r="AQ562" s="371"/>
      <c r="AR562" s="371"/>
      <c r="AS562" s="371"/>
      <c r="AT562" s="371"/>
      <c r="AU562" s="371"/>
      <c r="AV562" s="371"/>
      <c r="AW562" s="371"/>
      <c r="AX562" s="371"/>
      <c r="AY562" s="371"/>
      <c r="AZ562" s="371"/>
      <c r="BA562" s="373"/>
      <c r="BB562" s="449"/>
      <c r="BC562" s="373"/>
      <c r="BD562" s="373"/>
      <c r="BE562" s="373"/>
      <c r="BF562" s="373"/>
      <c r="BG562" s="373"/>
      <c r="BH562" s="373"/>
      <c r="BI562" s="373"/>
      <c r="BJ562" s="373"/>
      <c r="BK562" s="373"/>
      <c r="BL562" s="373"/>
      <c r="BM562" s="373"/>
      <c r="BN562" s="373"/>
      <c r="BO562" s="373"/>
      <c r="BP562" s="373"/>
      <c r="BQ562" s="373"/>
      <c r="BR562" s="373"/>
      <c r="BS562" s="373"/>
      <c r="BT562" s="373"/>
      <c r="BU562" s="373"/>
      <c r="BV562" s="373"/>
      <c r="BW562" s="373"/>
      <c r="BX562" s="373"/>
      <c r="BY562" s="373"/>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8" customFormat="true" ht="25.15" customHeight="true" x14ac:dyDescent="0.2">
      <c r="C563" s="1074"/>
      <c r="D563" s="1075"/>
      <c r="E563" s="636"/>
      <c r="F563" s="636"/>
      <c r="G563" s="636"/>
      <c r="H563" s="1076" t="s">
        <v>424</v>
      </c>
      <c r="I563" s="1075"/>
      <c r="J563" s="796">
        <v>1.7529025725216019E-2</v>
      </c>
      <c r="K563" s="636"/>
      <c r="L563" s="636"/>
      <c r="M563" s="1076" t="s">
        <v>480</v>
      </c>
      <c r="N563" s="1075"/>
      <c r="O563" s="797">
        <v>-1.4011090286003185E-3</v>
      </c>
      <c r="P563" s="636"/>
      <c r="Q563" s="636"/>
      <c r="AC563" s="371"/>
      <c r="AD563" s="371"/>
      <c r="AE563" s="371"/>
      <c r="AF563" s="371"/>
      <c r="AG563" s="371"/>
      <c r="AH563" s="371"/>
      <c r="AI563" s="371"/>
      <c r="AJ563" s="371"/>
      <c r="AK563" s="371"/>
      <c r="AL563" s="371"/>
      <c r="AM563" s="371"/>
      <c r="AN563" s="371"/>
      <c r="AO563" s="371"/>
      <c r="AP563" s="371"/>
      <c r="AQ563" s="371"/>
      <c r="AR563" s="371"/>
      <c r="AS563" s="371"/>
      <c r="AT563" s="371"/>
      <c r="AU563" s="371"/>
      <c r="AV563" s="371"/>
      <c r="AW563" s="371"/>
      <c r="AX563" s="371"/>
      <c r="AY563" s="371"/>
      <c r="AZ563" s="371"/>
      <c r="BA563" s="373"/>
      <c r="BB563" s="449"/>
      <c r="BC563" s="373"/>
      <c r="BD563" s="373"/>
      <c r="BE563" s="373"/>
      <c r="BF563" s="373"/>
      <c r="BG563" s="373"/>
      <c r="BH563" s="373"/>
      <c r="BI563" s="373"/>
      <c r="BJ563" s="373"/>
      <c r="BK563" s="373"/>
      <c r="BL563" s="373"/>
      <c r="BM563" s="373"/>
      <c r="BN563" s="373"/>
      <c r="BO563" s="373"/>
      <c r="BP563" s="373"/>
      <c r="BQ563" s="373"/>
      <c r="BR563" s="373"/>
      <c r="BS563" s="373"/>
      <c r="BT563" s="373"/>
      <c r="BU563" s="373"/>
      <c r="BV563" s="373"/>
      <c r="BW563" s="373"/>
      <c r="BX563" s="373"/>
      <c r="BY563" s="373"/>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8" customFormat="true" ht="25.15" customHeight="true" x14ac:dyDescent="0.2">
      <c r="C564" s="1074"/>
      <c r="D564" s="1075"/>
      <c r="E564" s="636"/>
      <c r="F564" s="636"/>
      <c r="G564" s="636"/>
      <c r="H564" s="1076" t="s">
        <v>387</v>
      </c>
      <c r="I564" s="1075"/>
      <c r="J564" s="796">
        <v>0.10020506240184479</v>
      </c>
      <c r="K564" s="636"/>
      <c r="L564" s="636"/>
      <c r="M564" s="1076" t="s">
        <v>474</v>
      </c>
      <c r="N564" s="1075"/>
      <c r="O564" s="797">
        <v>2.065576864405522E-2</v>
      </c>
      <c r="P564" s="636"/>
      <c r="Q564" s="636"/>
      <c r="AC564" s="371"/>
      <c r="AD564" s="371"/>
      <c r="AE564" s="371"/>
      <c r="AF564" s="371"/>
      <c r="AG564" s="371"/>
      <c r="AH564" s="371"/>
      <c r="AI564" s="371"/>
      <c r="AJ564" s="371"/>
      <c r="AK564" s="371"/>
      <c r="AL564" s="371"/>
      <c r="AM564" s="371"/>
      <c r="AN564" s="371"/>
      <c r="AO564" s="371"/>
      <c r="AP564" s="371"/>
      <c r="AQ564" s="371"/>
      <c r="AR564" s="371"/>
      <c r="AS564" s="371"/>
      <c r="AT564" s="371"/>
      <c r="AU564" s="371"/>
      <c r="AV564" s="371"/>
      <c r="AW564" s="371"/>
      <c r="AX564" s="371"/>
      <c r="AY564" s="371"/>
      <c r="AZ564" s="371"/>
      <c r="BA564" s="373"/>
      <c r="BB564" s="449"/>
      <c r="BC564" s="373"/>
      <c r="BD564" s="373"/>
      <c r="BE564" s="373"/>
      <c r="BF564" s="373"/>
      <c r="BG564" s="373"/>
      <c r="BH564" s="373"/>
      <c r="BI564" s="373"/>
      <c r="BJ564" s="373"/>
      <c r="BK564" s="373"/>
      <c r="BL564" s="373"/>
      <c r="BM564" s="373"/>
      <c r="BN564" s="373"/>
      <c r="BO564" s="373"/>
      <c r="BP564" s="373"/>
      <c r="BQ564" s="373"/>
      <c r="BR564" s="373"/>
      <c r="BS564" s="373"/>
      <c r="BT564" s="373"/>
      <c r="BU564" s="373"/>
      <c r="BV564" s="373"/>
      <c r="BW564" s="373"/>
      <c r="BX564" s="373"/>
      <c r="BY564" s="373"/>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8" customFormat="true" ht="25.15" customHeight="true" x14ac:dyDescent="0.2">
      <c r="C565" s="1074"/>
      <c r="D565" s="1075"/>
      <c r="E565" s="636"/>
      <c r="F565" s="636"/>
      <c r="G565" s="636"/>
      <c r="H565" s="1076" t="s">
        <v>391</v>
      </c>
      <c r="I565" s="1075"/>
      <c r="J565" s="796">
        <v>-7.1197854099362351E-3</v>
      </c>
      <c r="K565" s="636"/>
      <c r="L565" s="636"/>
      <c r="M565" s="1076" t="s">
        <v>456</v>
      </c>
      <c r="N565" s="1075"/>
      <c r="O565" s="797">
        <v>-4.2471209173474612E-2</v>
      </c>
      <c r="P565" s="636"/>
      <c r="Q565" s="636"/>
      <c r="AC565" s="371"/>
      <c r="AD565" s="371"/>
      <c r="AE565" s="371"/>
      <c r="AF565" s="371"/>
      <c r="AG565" s="371"/>
      <c r="AH565" s="371"/>
      <c r="AI565" s="371"/>
      <c r="AJ565" s="371"/>
      <c r="AK565" s="371"/>
      <c r="AL565" s="371"/>
      <c r="AM565" s="371"/>
      <c r="AN565" s="371"/>
      <c r="AO565" s="371"/>
      <c r="AP565" s="371"/>
      <c r="AQ565" s="371"/>
      <c r="AR565" s="371"/>
      <c r="AS565" s="371"/>
      <c r="AT565" s="371"/>
      <c r="AU565" s="371"/>
      <c r="AV565" s="371"/>
      <c r="AW565" s="371"/>
      <c r="AX565" s="371"/>
      <c r="AY565" s="371"/>
      <c r="AZ565" s="371"/>
      <c r="BA565" s="373"/>
      <c r="BB565" s="449"/>
      <c r="BC565" s="373"/>
      <c r="BD565" s="373"/>
      <c r="BE565" s="373"/>
      <c r="BF565" s="373"/>
      <c r="BG565" s="373"/>
      <c r="BH565" s="373"/>
      <c r="BI565" s="373"/>
      <c r="BJ565" s="373"/>
      <c r="BK565" s="373"/>
      <c r="BL565" s="373"/>
      <c r="BM565" s="373"/>
      <c r="BN565" s="373"/>
      <c r="BO565" s="373"/>
      <c r="BP565" s="373"/>
      <c r="BQ565" s="373"/>
      <c r="BR565" s="373"/>
      <c r="BS565" s="373"/>
      <c r="BT565" s="373"/>
      <c r="BU565" s="373"/>
      <c r="BV565" s="373"/>
      <c r="BW565" s="373"/>
      <c r="BX565" s="373"/>
      <c r="BY565" s="373"/>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8" customFormat="true" ht="25.15" customHeight="true" x14ac:dyDescent="0.2">
      <c r="C566" s="1074"/>
      <c r="D566" s="1075"/>
      <c r="E566" s="636"/>
      <c r="F566" s="636"/>
      <c r="G566" s="636"/>
      <c r="H566" s="1076" t="s">
        <v>412</v>
      </c>
      <c r="I566" s="1075"/>
      <c r="J566" s="796">
        <v>-1.3619015315989816E-2</v>
      </c>
      <c r="K566" s="636"/>
      <c r="L566" s="636"/>
      <c r="M566" s="1076" t="s">
        <v>424</v>
      </c>
      <c r="N566" s="1075"/>
      <c r="O566" s="797">
        <v>3.8785420316037954E-2</v>
      </c>
      <c r="P566" s="636"/>
      <c r="Q566" s="636"/>
      <c r="AC566" s="371"/>
      <c r="AD566" s="371"/>
      <c r="AE566" s="371"/>
      <c r="AF566" s="371"/>
      <c r="AG566" s="371"/>
      <c r="AH566" s="371"/>
      <c r="AI566" s="371"/>
      <c r="AJ566" s="371"/>
      <c r="AK566" s="371"/>
      <c r="AL566" s="371"/>
      <c r="AM566" s="371"/>
      <c r="AN566" s="371"/>
      <c r="AO566" s="371"/>
      <c r="AP566" s="371"/>
      <c r="AQ566" s="371"/>
      <c r="AR566" s="371"/>
      <c r="AS566" s="371"/>
      <c r="AT566" s="371"/>
      <c r="AU566" s="371"/>
      <c r="AV566" s="371"/>
      <c r="AW566" s="371"/>
      <c r="AX566" s="371"/>
      <c r="AY566" s="371"/>
      <c r="AZ566" s="371"/>
      <c r="BA566" s="373"/>
      <c r="BB566" s="449"/>
      <c r="BC566" s="373"/>
      <c r="BD566" s="373"/>
      <c r="BE566" s="373"/>
      <c r="BF566" s="373"/>
      <c r="BG566" s="373"/>
      <c r="BH566" s="373"/>
      <c r="BI566" s="373"/>
      <c r="BJ566" s="373"/>
      <c r="BK566" s="373"/>
      <c r="BL566" s="373"/>
      <c r="BM566" s="373"/>
      <c r="BN566" s="373"/>
      <c r="BO566" s="373"/>
      <c r="BP566" s="373"/>
      <c r="BQ566" s="373"/>
      <c r="BR566" s="373"/>
      <c r="BS566" s="373"/>
      <c r="BT566" s="373"/>
      <c r="BU566" s="373"/>
      <c r="BV566" s="373"/>
      <c r="BW566" s="373"/>
      <c r="BX566" s="373"/>
      <c r="BY566" s="373"/>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8" customFormat="true" ht="25.15" customHeight="true" x14ac:dyDescent="0.2">
      <c r="C567" s="1074"/>
      <c r="D567" s="1075"/>
      <c r="E567" s="636"/>
      <c r="F567" s="636"/>
      <c r="G567" s="636"/>
      <c r="H567" s="1076" t="s">
        <v>450</v>
      </c>
      <c r="I567" s="1075"/>
      <c r="J567" s="796">
        <v>-0.11008227255014685</v>
      </c>
      <c r="K567" s="636"/>
      <c r="L567" s="636"/>
      <c r="M567" s="1076" t="s">
        <v>387</v>
      </c>
      <c r="N567" s="1075"/>
      <c r="O567" s="797">
        <v>0.11287455329627066</v>
      </c>
      <c r="P567" s="636"/>
      <c r="Q567" s="636"/>
      <c r="AC567" s="371"/>
      <c r="AD567" s="371"/>
      <c r="AE567" s="371"/>
      <c r="AF567" s="371"/>
      <c r="AG567" s="371"/>
      <c r="AH567" s="371"/>
      <c r="AI567" s="371"/>
      <c r="AJ567" s="371"/>
      <c r="AK567" s="371"/>
      <c r="AL567" s="371"/>
      <c r="AM567" s="371"/>
      <c r="AN567" s="371"/>
      <c r="AO567" s="371"/>
      <c r="AP567" s="371"/>
      <c r="AQ567" s="371"/>
      <c r="AR567" s="371"/>
      <c r="AS567" s="371"/>
      <c r="AT567" s="371"/>
      <c r="AU567" s="371"/>
      <c r="AV567" s="371"/>
      <c r="AW567" s="371"/>
      <c r="AX567" s="371"/>
      <c r="AY567" s="371"/>
      <c r="AZ567" s="371"/>
      <c r="BA567" s="373"/>
      <c r="BB567" s="449"/>
      <c r="BC567" s="373"/>
      <c r="BD567" s="373"/>
      <c r="BE567" s="373"/>
      <c r="BF567" s="373"/>
      <c r="BG567" s="373"/>
      <c r="BH567" s="373"/>
      <c r="BI567" s="373"/>
      <c r="BJ567" s="373"/>
      <c r="BK567" s="373"/>
      <c r="BL567" s="373"/>
      <c r="BM567" s="373"/>
      <c r="BN567" s="373"/>
      <c r="BO567" s="373"/>
      <c r="BP567" s="373"/>
      <c r="BQ567" s="373"/>
      <c r="BR567" s="373"/>
      <c r="BS567" s="373"/>
      <c r="BT567" s="373"/>
      <c r="BU567" s="373"/>
      <c r="BV567" s="373"/>
      <c r="BW567" s="373"/>
      <c r="BX567" s="373"/>
      <c r="BY567" s="373"/>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8" customFormat="true" ht="25.15" customHeight="true" x14ac:dyDescent="0.2">
      <c r="C568" s="1074"/>
      <c r="D568" s="1075"/>
      <c r="E568" s="636"/>
      <c r="F568" s="636"/>
      <c r="G568" s="636"/>
      <c r="H568" s="1076" t="s">
        <v>451</v>
      </c>
      <c r="I568" s="1075"/>
      <c r="J568" s="796">
        <v>6.780807976853695E-2</v>
      </c>
      <c r="K568" s="636"/>
      <c r="L568" s="636"/>
      <c r="M568" s="1076" t="s">
        <v>391</v>
      </c>
      <c r="N568" s="1075"/>
      <c r="O568" s="797">
        <v>-1.3770354090274675E-2</v>
      </c>
      <c r="P568" s="636"/>
      <c r="Q568" s="636"/>
      <c r="AC568" s="371"/>
      <c r="AD568" s="371"/>
      <c r="AE568" s="371"/>
      <c r="AF568" s="371"/>
      <c r="AG568" s="371"/>
      <c r="AH568" s="371"/>
      <c r="AI568" s="371"/>
      <c r="AJ568" s="371"/>
      <c r="AK568" s="371"/>
      <c r="AL568" s="371"/>
      <c r="AM568" s="371"/>
      <c r="AN568" s="371"/>
      <c r="AO568" s="371"/>
      <c r="AP568" s="371"/>
      <c r="AQ568" s="371"/>
      <c r="AR568" s="371"/>
      <c r="AS568" s="371"/>
      <c r="AT568" s="371"/>
      <c r="AU568" s="371"/>
      <c r="AV568" s="371"/>
      <c r="AW568" s="371"/>
      <c r="AX568" s="371"/>
      <c r="AY568" s="371"/>
      <c r="AZ568" s="371"/>
      <c r="BA568" s="373"/>
      <c r="BB568" s="449"/>
      <c r="BC568" s="373"/>
      <c r="BD568" s="373"/>
      <c r="BE568" s="373"/>
      <c r="BF568" s="373"/>
      <c r="BG568" s="373"/>
      <c r="BH568" s="373"/>
      <c r="BI568" s="373"/>
      <c r="BJ568" s="373"/>
      <c r="BK568" s="373"/>
      <c r="BL568" s="373"/>
      <c r="BM568" s="373"/>
      <c r="BN568" s="373"/>
      <c r="BO568" s="373"/>
      <c r="BP568" s="373"/>
      <c r="BQ568" s="373"/>
      <c r="BR568" s="373"/>
      <c r="BS568" s="373"/>
      <c r="BT568" s="373"/>
      <c r="BU568" s="373"/>
      <c r="BV568" s="373"/>
      <c r="BW568" s="373"/>
      <c r="BX568" s="373"/>
      <c r="BY568" s="373"/>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8" customFormat="true" ht="25.15" customHeight="true" x14ac:dyDescent="0.2">
      <c r="C569" s="1074"/>
      <c r="D569" s="1075"/>
      <c r="E569" s="636"/>
      <c r="F569" s="636"/>
      <c r="G569" s="636"/>
      <c r="H569" s="1076" t="s">
        <v>465</v>
      </c>
      <c r="I569" s="1075"/>
      <c r="J569" s="796">
        <v>1.9142490511751695E-2</v>
      </c>
      <c r="K569" s="636"/>
      <c r="L569" s="636"/>
      <c r="M569" s="1076" t="s">
        <v>412</v>
      </c>
      <c r="N569" s="1075"/>
      <c r="O569" s="797">
        <v>6.8980734864915036E-3</v>
      </c>
      <c r="P569" s="636"/>
      <c r="Q569" s="636"/>
      <c r="AC569" s="371"/>
      <c r="AD569" s="371"/>
      <c r="AE569" s="371"/>
      <c r="AF569" s="371"/>
      <c r="AG569" s="371"/>
      <c r="AH569" s="371"/>
      <c r="AI569" s="371"/>
      <c r="AJ569" s="371"/>
      <c r="AK569" s="371"/>
      <c r="AL569" s="371"/>
      <c r="AM569" s="371"/>
      <c r="AN569" s="371"/>
      <c r="AO569" s="371"/>
      <c r="AP569" s="371"/>
      <c r="AQ569" s="371"/>
      <c r="AR569" s="371"/>
      <c r="AS569" s="371"/>
      <c r="AT569" s="371"/>
      <c r="AU569" s="371"/>
      <c r="AV569" s="371"/>
      <c r="AW569" s="371"/>
      <c r="AX569" s="371"/>
      <c r="AY569" s="371"/>
      <c r="AZ569" s="371"/>
      <c r="BA569" s="373"/>
      <c r="BB569" s="449"/>
      <c r="BC569" s="373"/>
      <c r="BD569" s="373"/>
      <c r="BE569" s="373"/>
      <c r="BF569" s="373"/>
      <c r="BG569" s="373"/>
      <c r="BH569" s="373"/>
      <c r="BI569" s="373"/>
      <c r="BJ569" s="373"/>
      <c r="BK569" s="373"/>
      <c r="BL569" s="373"/>
      <c r="BM569" s="373"/>
      <c r="BN569" s="373"/>
      <c r="BO569" s="373"/>
      <c r="BP569" s="373"/>
      <c r="BQ569" s="373"/>
      <c r="BR569" s="373"/>
      <c r="BS569" s="373"/>
      <c r="BT569" s="373"/>
      <c r="BU569" s="373"/>
      <c r="BV569" s="373"/>
      <c r="BW569" s="373"/>
      <c r="BX569" s="373"/>
      <c r="BY569" s="373"/>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8" customFormat="true" ht="25.15" customHeight="true" x14ac:dyDescent="0.2">
      <c r="C570" s="1074"/>
      <c r="D570" s="1075"/>
      <c r="E570" s="636"/>
      <c r="F570" s="636"/>
      <c r="G570" s="636"/>
      <c r="H570" s="1076" t="s">
        <v>473</v>
      </c>
      <c r="I570" s="1075"/>
      <c r="J570" s="796">
        <v>1.1930316633956271E-2</v>
      </c>
      <c r="K570" s="636"/>
      <c r="L570" s="636"/>
      <c r="M570" s="1076" t="s">
        <v>450</v>
      </c>
      <c r="N570" s="1075"/>
      <c r="O570" s="797">
        <v>-0.14439583581924914</v>
      </c>
      <c r="P570" s="636"/>
      <c r="Q570" s="636"/>
      <c r="AC570" s="371"/>
      <c r="AD570" s="371"/>
      <c r="AE570" s="371"/>
      <c r="AF570" s="371"/>
      <c r="AG570" s="371"/>
      <c r="AH570" s="371"/>
      <c r="AI570" s="371"/>
      <c r="AJ570" s="371"/>
      <c r="AK570" s="371"/>
      <c r="AL570" s="371"/>
      <c r="AM570" s="371"/>
      <c r="AN570" s="371"/>
      <c r="AO570" s="371"/>
      <c r="AP570" s="371"/>
      <c r="AQ570" s="371"/>
      <c r="AR570" s="371"/>
      <c r="AS570" s="371"/>
      <c r="AT570" s="371"/>
      <c r="AU570" s="371"/>
      <c r="AV570" s="371"/>
      <c r="AW570" s="371"/>
      <c r="AX570" s="371"/>
      <c r="AY570" s="371"/>
      <c r="AZ570" s="371"/>
      <c r="BA570" s="373"/>
      <c r="BB570" s="449"/>
      <c r="BC570" s="373"/>
      <c r="BD570" s="373"/>
      <c r="BE570" s="373"/>
      <c r="BF570" s="373"/>
      <c r="BG570" s="373"/>
      <c r="BH570" s="373"/>
      <c r="BI570" s="373"/>
      <c r="BJ570" s="373"/>
      <c r="BK570" s="373"/>
      <c r="BL570" s="373"/>
      <c r="BM570" s="373"/>
      <c r="BN570" s="373"/>
      <c r="BO570" s="373"/>
      <c r="BP570" s="373"/>
      <c r="BQ570" s="373"/>
      <c r="BR570" s="373"/>
      <c r="BS570" s="373"/>
      <c r="BT570" s="373"/>
      <c r="BU570" s="373"/>
      <c r="BV570" s="373"/>
      <c r="BW570" s="373"/>
      <c r="BX570" s="373"/>
      <c r="BY570" s="373"/>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8" customFormat="true" ht="25.15" customHeight="true" x14ac:dyDescent="0.2">
      <c r="C571" s="1074"/>
      <c r="D571" s="1075"/>
      <c r="E571" s="636"/>
      <c r="F571" s="636"/>
      <c r="G571" s="636"/>
      <c r="H571" s="1076" t="s">
        <v>459</v>
      </c>
      <c r="I571" s="1075"/>
      <c r="J571" s="796">
        <v>4.0954228260787678E-2</v>
      </c>
      <c r="K571" s="636"/>
      <c r="L571" s="636"/>
      <c r="M571" s="1076" t="s">
        <v>451</v>
      </c>
      <c r="N571" s="1075"/>
      <c r="O571" s="797">
        <v>0.13797200037720594</v>
      </c>
      <c r="P571" s="636"/>
      <c r="Q571" s="636"/>
      <c r="AC571" s="371"/>
      <c r="AD571" s="371"/>
      <c r="AE571" s="371"/>
      <c r="AF571" s="371"/>
      <c r="AG571" s="371"/>
      <c r="AH571" s="371"/>
      <c r="AI571" s="371"/>
      <c r="AJ571" s="371"/>
      <c r="AK571" s="371"/>
      <c r="AL571" s="371"/>
      <c r="AM571" s="371"/>
      <c r="AN571" s="371"/>
      <c r="AO571" s="371"/>
      <c r="AP571" s="371"/>
      <c r="AQ571" s="371"/>
      <c r="AR571" s="371"/>
      <c r="AS571" s="371"/>
      <c r="AT571" s="371"/>
      <c r="AU571" s="371"/>
      <c r="AV571" s="371"/>
      <c r="AW571" s="371"/>
      <c r="AX571" s="371"/>
      <c r="AY571" s="371"/>
      <c r="AZ571" s="371"/>
      <c r="BA571" s="373"/>
      <c r="BB571" s="449"/>
      <c r="BC571" s="373"/>
      <c r="BD571" s="373"/>
      <c r="BE571" s="373"/>
      <c r="BF571" s="373"/>
      <c r="BG571" s="373"/>
      <c r="BH571" s="373"/>
      <c r="BI571" s="373"/>
      <c r="BJ571" s="373"/>
      <c r="BK571" s="373"/>
      <c r="BL571" s="373"/>
      <c r="BM571" s="373"/>
      <c r="BN571" s="373"/>
      <c r="BO571" s="373"/>
      <c r="BP571" s="373"/>
      <c r="BQ571" s="373"/>
      <c r="BR571" s="373"/>
      <c r="BS571" s="373"/>
      <c r="BT571" s="373"/>
      <c r="BU571" s="373"/>
      <c r="BV571" s="373"/>
      <c r="BW571" s="373"/>
      <c r="BX571" s="373"/>
      <c r="BY571" s="373"/>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8" customFormat="true" ht="25.15" customHeight="true" x14ac:dyDescent="0.2">
      <c r="C572" s="1074"/>
      <c r="D572" s="1075"/>
      <c r="E572" s="636"/>
      <c r="F572" s="636"/>
      <c r="G572" s="636"/>
      <c r="H572" s="1076" t="s">
        <v>421</v>
      </c>
      <c r="I572" s="1075"/>
      <c r="J572" s="796">
        <v>-8.1396770139259451E-3</v>
      </c>
      <c r="K572" s="636"/>
      <c r="L572" s="636"/>
      <c r="M572" s="1076" t="s">
        <v>465</v>
      </c>
      <c r="N572" s="1075"/>
      <c r="O572" s="797">
        <v>3.7143953971573967E-2</v>
      </c>
      <c r="P572" s="636"/>
      <c r="Q572" s="636"/>
      <c r="AC572" s="371"/>
      <c r="AD572" s="371"/>
      <c r="AE572" s="371"/>
      <c r="AF572" s="371"/>
      <c r="AG572" s="371"/>
      <c r="AH572" s="371"/>
      <c r="AI572" s="371"/>
      <c r="AJ572" s="371"/>
      <c r="AK572" s="371"/>
      <c r="AL572" s="371"/>
      <c r="AM572" s="371"/>
      <c r="AN572" s="371"/>
      <c r="AO572" s="371"/>
      <c r="AP572" s="371"/>
      <c r="AQ572" s="371"/>
      <c r="AR572" s="371"/>
      <c r="AS572" s="371"/>
      <c r="AT572" s="371"/>
      <c r="AU572" s="371"/>
      <c r="AV572" s="371"/>
      <c r="AW572" s="371"/>
      <c r="AX572" s="371"/>
      <c r="AY572" s="371"/>
      <c r="AZ572" s="371"/>
      <c r="BA572" s="373"/>
      <c r="BB572" s="449"/>
      <c r="BC572" s="373"/>
      <c r="BD572" s="373"/>
      <c r="BE572" s="373"/>
      <c r="BF572" s="373"/>
      <c r="BG572" s="373"/>
      <c r="BH572" s="373"/>
      <c r="BI572" s="373"/>
      <c r="BJ572" s="373"/>
      <c r="BK572" s="373"/>
      <c r="BL572" s="373"/>
      <c r="BM572" s="373"/>
      <c r="BN572" s="373"/>
      <c r="BO572" s="373"/>
      <c r="BP572" s="373"/>
      <c r="BQ572" s="373"/>
      <c r="BR572" s="373"/>
      <c r="BS572" s="373"/>
      <c r="BT572" s="373"/>
      <c r="BU572" s="373"/>
      <c r="BV572" s="373"/>
      <c r="BW572" s="373"/>
      <c r="BX572" s="373"/>
      <c r="BY572" s="373"/>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8" customFormat="true" ht="25.15" customHeight="true" x14ac:dyDescent="0.2">
      <c r="C573" s="1074"/>
      <c r="D573" s="1075"/>
      <c r="E573" s="636"/>
      <c r="F573" s="636"/>
      <c r="G573" s="636"/>
      <c r="H573" s="1076" t="s">
        <v>403</v>
      </c>
      <c r="I573" s="1075"/>
      <c r="J573" s="796">
        <v>2.858528604991812E-2</v>
      </c>
      <c r="K573" s="636"/>
      <c r="L573" s="636"/>
      <c r="M573" s="1076" t="s">
        <v>473</v>
      </c>
      <c r="N573" s="1075"/>
      <c r="O573" s="797">
        <v>1.1685207329782125E-2</v>
      </c>
      <c r="P573" s="636"/>
      <c r="Q573" s="636"/>
      <c r="AC573" s="371"/>
      <c r="AD573" s="371"/>
      <c r="AE573" s="371"/>
      <c r="AF573" s="371"/>
      <c r="AG573" s="371"/>
      <c r="AH573" s="371"/>
      <c r="AI573" s="371"/>
      <c r="AJ573" s="371"/>
      <c r="AK573" s="371"/>
      <c r="AL573" s="371"/>
      <c r="AM573" s="371"/>
      <c r="AN573" s="371"/>
      <c r="AO573" s="371"/>
      <c r="AP573" s="371"/>
      <c r="AQ573" s="371"/>
      <c r="AR573" s="371"/>
      <c r="AS573" s="371"/>
      <c r="AT573" s="371"/>
      <c r="AU573" s="371"/>
      <c r="AV573" s="371"/>
      <c r="AW573" s="371"/>
      <c r="AX573" s="371"/>
      <c r="AY573" s="371"/>
      <c r="AZ573" s="371"/>
      <c r="BA573" s="373"/>
      <c r="BB573" s="449"/>
      <c r="BC573" s="373"/>
      <c r="BD573" s="373"/>
      <c r="BE573" s="373"/>
      <c r="BF573" s="373"/>
      <c r="BG573" s="373"/>
      <c r="BH573" s="373"/>
      <c r="BI573" s="373"/>
      <c r="BJ573" s="373"/>
      <c r="BK573" s="373"/>
      <c r="BL573" s="373"/>
      <c r="BM573" s="373"/>
      <c r="BN573" s="373"/>
      <c r="BO573" s="373"/>
      <c r="BP573" s="373"/>
      <c r="BQ573" s="373"/>
      <c r="BR573" s="373"/>
      <c r="BS573" s="373"/>
      <c r="BT573" s="373"/>
      <c r="BU573" s="373"/>
      <c r="BV573" s="373"/>
      <c r="BW573" s="373"/>
      <c r="BX573" s="373"/>
      <c r="BY573" s="373"/>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8" customFormat="true" ht="25.15" customHeight="true" x14ac:dyDescent="0.2">
      <c r="C574" s="1074"/>
      <c r="D574" s="1075"/>
      <c r="E574" s="636"/>
      <c r="F574" s="636"/>
      <c r="G574" s="636"/>
      <c r="H574" s="1076" t="s">
        <v>436</v>
      </c>
      <c r="I574" s="1075"/>
      <c r="J574" s="796">
        <v>1.1022644542755325E-3</v>
      </c>
      <c r="K574" s="636"/>
      <c r="L574" s="636"/>
      <c r="M574" s="1076" t="s">
        <v>459</v>
      </c>
      <c r="N574" s="1075"/>
      <c r="O574" s="797">
        <v>2.6235632658477503E-2</v>
      </c>
      <c r="P574" s="636"/>
      <c r="Q574" s="636"/>
      <c r="AC574" s="371"/>
      <c r="AD574" s="371"/>
      <c r="AE574" s="371"/>
      <c r="AF574" s="371"/>
      <c r="AG574" s="371"/>
      <c r="AH574" s="371"/>
      <c r="AI574" s="371"/>
      <c r="AJ574" s="371"/>
      <c r="AK574" s="371"/>
      <c r="AL574" s="371"/>
      <c r="AM574" s="371"/>
      <c r="AN574" s="371"/>
      <c r="AO574" s="371"/>
      <c r="AP574" s="371"/>
      <c r="AQ574" s="371"/>
      <c r="AR574" s="371"/>
      <c r="AS574" s="371"/>
      <c r="AT574" s="371"/>
      <c r="AU574" s="371"/>
      <c r="AV574" s="371"/>
      <c r="AW574" s="371"/>
      <c r="AX574" s="371"/>
      <c r="AY574" s="371"/>
      <c r="AZ574" s="371"/>
      <c r="BA574" s="373"/>
      <c r="BB574" s="449"/>
      <c r="BC574" s="373"/>
      <c r="BD574" s="373"/>
      <c r="BE574" s="373"/>
      <c r="BF574" s="373"/>
      <c r="BG574" s="373"/>
      <c r="BH574" s="373"/>
      <c r="BI574" s="373"/>
      <c r="BJ574" s="373"/>
      <c r="BK574" s="373"/>
      <c r="BL574" s="373"/>
      <c r="BM574" s="373"/>
      <c r="BN574" s="373"/>
      <c r="BO574" s="373"/>
      <c r="BP574" s="373"/>
      <c r="BQ574" s="373"/>
      <c r="BR574" s="373"/>
      <c r="BS574" s="373"/>
      <c r="BT574" s="373"/>
      <c r="BU574" s="373"/>
      <c r="BV574" s="373"/>
      <c r="BW574" s="373"/>
      <c r="BX574" s="373"/>
      <c r="BY574" s="373"/>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8" customFormat="true" ht="25.15" customHeight="true" x14ac:dyDescent="0.2">
      <c r="C575" s="1074"/>
      <c r="D575" s="1075"/>
      <c r="E575" s="636"/>
      <c r="F575" s="636"/>
      <c r="G575" s="636"/>
      <c r="H575" s="1076" t="s">
        <v>468</v>
      </c>
      <c r="I575" s="1075"/>
      <c r="J575" s="796">
        <v>1.7685153797404176E-2</v>
      </c>
      <c r="K575" s="636"/>
      <c r="L575" s="636"/>
      <c r="M575" s="1076" t="s">
        <v>421</v>
      </c>
      <c r="N575" s="1075"/>
      <c r="O575" s="797">
        <v>-1.4618552890162009E-3</v>
      </c>
      <c r="P575" s="636"/>
      <c r="Q575" s="636"/>
      <c r="AC575" s="371"/>
      <c r="AD575" s="371"/>
      <c r="AE575" s="371"/>
      <c r="AF575" s="371"/>
      <c r="AG575" s="371"/>
      <c r="AH575" s="371"/>
      <c r="AI575" s="371"/>
      <c r="AJ575" s="371"/>
      <c r="AK575" s="371"/>
      <c r="AL575" s="371"/>
      <c r="AM575" s="371"/>
      <c r="AN575" s="371"/>
      <c r="AO575" s="371"/>
      <c r="AP575" s="371"/>
      <c r="AQ575" s="371"/>
      <c r="AR575" s="371"/>
      <c r="AS575" s="371"/>
      <c r="AT575" s="371"/>
      <c r="AU575" s="371"/>
      <c r="AV575" s="371"/>
      <c r="AW575" s="371"/>
      <c r="AX575" s="371"/>
      <c r="AY575" s="371"/>
      <c r="AZ575" s="371"/>
      <c r="BA575" s="373"/>
      <c r="BB575" s="449"/>
      <c r="BC575" s="373"/>
      <c r="BD575" s="373"/>
      <c r="BE575" s="373"/>
      <c r="BF575" s="373"/>
      <c r="BG575" s="373"/>
      <c r="BH575" s="373"/>
      <c r="BI575" s="373"/>
      <c r="BJ575" s="373"/>
      <c r="BK575" s="373"/>
      <c r="BL575" s="373"/>
      <c r="BM575" s="373"/>
      <c r="BN575" s="373"/>
      <c r="BO575" s="373"/>
      <c r="BP575" s="373"/>
      <c r="BQ575" s="373"/>
      <c r="BR575" s="373"/>
      <c r="BS575" s="373"/>
      <c r="BT575" s="373"/>
      <c r="BU575" s="373"/>
      <c r="BV575" s="373"/>
      <c r="BW575" s="373"/>
      <c r="BX575" s="373"/>
      <c r="BY575" s="373"/>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8" customFormat="true" ht="25.15" customHeight="true" x14ac:dyDescent="0.2">
      <c r="C576" s="1074"/>
      <c r="D576" s="1075"/>
      <c r="E576" s="636"/>
      <c r="F576" s="636"/>
      <c r="G576" s="636"/>
      <c r="H576" s="1076" t="s">
        <v>388</v>
      </c>
      <c r="I576" s="1075"/>
      <c r="J576" s="796">
        <v>4.9240553359814219E-2</v>
      </c>
      <c r="K576" s="636"/>
      <c r="L576" s="636"/>
      <c r="M576" s="1076" t="s">
        <v>403</v>
      </c>
      <c r="N576" s="1075"/>
      <c r="O576" s="797">
        <v>2.4438678558848976E-2</v>
      </c>
      <c r="P576" s="636"/>
      <c r="Q576" s="636"/>
      <c r="AC576" s="371"/>
      <c r="AD576" s="371"/>
      <c r="AE576" s="371"/>
      <c r="AF576" s="371"/>
      <c r="AG576" s="371"/>
      <c r="AH576" s="371"/>
      <c r="AI576" s="371"/>
      <c r="AJ576" s="371"/>
      <c r="AK576" s="371"/>
      <c r="AL576" s="371"/>
      <c r="AM576" s="371"/>
      <c r="AN576" s="371"/>
      <c r="AO576" s="371"/>
      <c r="AP576" s="371"/>
      <c r="AQ576" s="371"/>
      <c r="AR576" s="371"/>
      <c r="AS576" s="371"/>
      <c r="AT576" s="371"/>
      <c r="AU576" s="371"/>
      <c r="AV576" s="371"/>
      <c r="AW576" s="371"/>
      <c r="AX576" s="371"/>
      <c r="AY576" s="371"/>
      <c r="AZ576" s="371"/>
      <c r="BA576" s="373"/>
      <c r="BB576" s="449"/>
      <c r="BC576" s="373"/>
      <c r="BD576" s="373"/>
      <c r="BE576" s="373"/>
      <c r="BF576" s="373"/>
      <c r="BG576" s="373"/>
      <c r="BH576" s="373"/>
      <c r="BI576" s="373"/>
      <c r="BJ576" s="373"/>
      <c r="BK576" s="373"/>
      <c r="BL576" s="373"/>
      <c r="BM576" s="373"/>
      <c r="BN576" s="373"/>
      <c r="BO576" s="373"/>
      <c r="BP576" s="373"/>
      <c r="BQ576" s="373"/>
      <c r="BR576" s="373"/>
      <c r="BS576" s="373"/>
      <c r="BT576" s="373"/>
      <c r="BU576" s="373"/>
      <c r="BV576" s="373"/>
      <c r="BW576" s="373"/>
      <c r="BX576" s="373"/>
      <c r="BY576" s="373"/>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8" customFormat="true" ht="25.15" customHeight="true" x14ac:dyDescent="0.2">
      <c r="C577" s="1074"/>
      <c r="D577" s="1075"/>
      <c r="E577" s="636"/>
      <c r="F577" s="636"/>
      <c r="G577" s="636"/>
      <c r="H577" s="1076" t="s">
        <v>384</v>
      </c>
      <c r="I577" s="1075"/>
      <c r="J577" s="796">
        <v>-9.9661374620012469E-2</v>
      </c>
      <c r="K577" s="636"/>
      <c r="L577" s="636"/>
      <c r="M577" s="1076" t="s">
        <v>436</v>
      </c>
      <c r="N577" s="1075"/>
      <c r="O577" s="797">
        <v>2.2124900412101049E-3</v>
      </c>
      <c r="P577" s="636"/>
      <c r="Q577" s="636"/>
      <c r="AC577" s="371"/>
      <c r="AD577" s="371"/>
      <c r="AE577" s="371"/>
      <c r="AF577" s="371"/>
      <c r="AG577" s="371"/>
      <c r="AH577" s="371"/>
      <c r="AI577" s="371"/>
      <c r="AJ577" s="371"/>
      <c r="AK577" s="371"/>
      <c r="AL577" s="371"/>
      <c r="AM577" s="371"/>
      <c r="AN577" s="371"/>
      <c r="AO577" s="371"/>
      <c r="AP577" s="371"/>
      <c r="AQ577" s="371"/>
      <c r="AR577" s="371"/>
      <c r="AS577" s="371"/>
      <c r="AT577" s="371"/>
      <c r="AU577" s="371"/>
      <c r="AV577" s="371"/>
      <c r="AW577" s="371"/>
      <c r="AX577" s="371"/>
      <c r="AY577" s="371"/>
      <c r="AZ577" s="371"/>
      <c r="BA577" s="373"/>
      <c r="BB577" s="449"/>
      <c r="BC577" s="373"/>
      <c r="BD577" s="373"/>
      <c r="BE577" s="373"/>
      <c r="BF577" s="373"/>
      <c r="BG577" s="373"/>
      <c r="BH577" s="373"/>
      <c r="BI577" s="373"/>
      <c r="BJ577" s="373"/>
      <c r="BK577" s="373"/>
      <c r="BL577" s="373"/>
      <c r="BM577" s="373"/>
      <c r="BN577" s="373"/>
      <c r="BO577" s="373"/>
      <c r="BP577" s="373"/>
      <c r="BQ577" s="373"/>
      <c r="BR577" s="373"/>
      <c r="BS577" s="373"/>
      <c r="BT577" s="373"/>
      <c r="BU577" s="373"/>
      <c r="BV577" s="373"/>
      <c r="BW577" s="373"/>
      <c r="BX577" s="373"/>
      <c r="BY577" s="373"/>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8" customFormat="true" ht="25.15" customHeight="true" x14ac:dyDescent="0.2">
      <c r="C578" s="1074"/>
      <c r="D578" s="1075"/>
      <c r="E578" s="636"/>
      <c r="F578" s="636"/>
      <c r="G578" s="636"/>
      <c r="H578" s="1076" t="s">
        <v>481</v>
      </c>
      <c r="I578" s="1075"/>
      <c r="J578" s="796">
        <v>-2.8569973882793241E-3</v>
      </c>
      <c r="K578" s="636"/>
      <c r="L578" s="636"/>
      <c r="M578" s="1076" t="s">
        <v>468</v>
      </c>
      <c r="N578" s="1075"/>
      <c r="O578" s="797">
        <v>2.4425981433105582E-2</v>
      </c>
      <c r="P578" s="636"/>
      <c r="Q578" s="636"/>
      <c r="AC578" s="371"/>
      <c r="AD578" s="371"/>
      <c r="AE578" s="371"/>
      <c r="AF578" s="371"/>
      <c r="AG578" s="371"/>
      <c r="AH578" s="371"/>
      <c r="AI578" s="371"/>
      <c r="AJ578" s="371"/>
      <c r="AK578" s="371"/>
      <c r="AL578" s="371"/>
      <c r="AM578" s="371"/>
      <c r="AN578" s="371"/>
      <c r="AO578" s="371"/>
      <c r="AP578" s="371"/>
      <c r="AQ578" s="371"/>
      <c r="AR578" s="371"/>
      <c r="AS578" s="371"/>
      <c r="AT578" s="371"/>
      <c r="AU578" s="371"/>
      <c r="AV578" s="371"/>
      <c r="AW578" s="371"/>
      <c r="AX578" s="371"/>
      <c r="AY578" s="371"/>
      <c r="AZ578" s="371"/>
      <c r="BA578" s="373"/>
      <c r="BB578" s="449"/>
      <c r="BC578" s="373"/>
      <c r="BD578" s="373"/>
      <c r="BE578" s="373"/>
      <c r="BF578" s="373"/>
      <c r="BG578" s="373"/>
      <c r="BH578" s="373"/>
      <c r="BI578" s="373"/>
      <c r="BJ578" s="373"/>
      <c r="BK578" s="373"/>
      <c r="BL578" s="373"/>
      <c r="BM578" s="373"/>
      <c r="BN578" s="373"/>
      <c r="BO578" s="373"/>
      <c r="BP578" s="373"/>
      <c r="BQ578" s="373"/>
      <c r="BR578" s="373"/>
      <c r="BS578" s="373"/>
      <c r="BT578" s="373"/>
      <c r="BU578" s="373"/>
      <c r="BV578" s="373"/>
      <c r="BW578" s="373"/>
      <c r="BX578" s="373"/>
      <c r="BY578" s="373"/>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8" customFormat="true" ht="25.15" customHeight="true" x14ac:dyDescent="0.2">
      <c r="C579" s="1074"/>
      <c r="D579" s="1075"/>
      <c r="E579" s="636"/>
      <c r="F579" s="636"/>
      <c r="G579" s="636"/>
      <c r="H579" s="1076" t="s">
        <v>423</v>
      </c>
      <c r="I579" s="1075"/>
      <c r="J579" s="796">
        <v>-9.2891302024325582E-5</v>
      </c>
      <c r="K579" s="636"/>
      <c r="L579" s="636"/>
      <c r="M579" s="1076" t="s">
        <v>388</v>
      </c>
      <c r="N579" s="1075"/>
      <c r="O579" s="797">
        <v>8.7744638902590169E-2</v>
      </c>
      <c r="P579" s="636"/>
      <c r="Q579" s="636"/>
      <c r="AC579" s="371"/>
      <c r="AD579" s="371"/>
      <c r="AE579" s="371"/>
      <c r="AF579" s="371"/>
      <c r="AG579" s="371"/>
      <c r="AH579" s="371"/>
      <c r="AI579" s="371"/>
      <c r="AJ579" s="371"/>
      <c r="AK579" s="371"/>
      <c r="AL579" s="371"/>
      <c r="AM579" s="371"/>
      <c r="AN579" s="371"/>
      <c r="AO579" s="371"/>
      <c r="AP579" s="371"/>
      <c r="AQ579" s="371"/>
      <c r="AR579" s="371"/>
      <c r="AS579" s="371"/>
      <c r="AT579" s="371"/>
      <c r="AU579" s="371"/>
      <c r="AV579" s="371"/>
      <c r="AW579" s="371"/>
      <c r="AX579" s="371"/>
      <c r="AY579" s="371"/>
      <c r="AZ579" s="371"/>
      <c r="BA579" s="373"/>
      <c r="BB579" s="449"/>
      <c r="BC579" s="373"/>
      <c r="BD579" s="373"/>
      <c r="BE579" s="373"/>
      <c r="BF579" s="373"/>
      <c r="BG579" s="373"/>
      <c r="BH579" s="373"/>
      <c r="BI579" s="373"/>
      <c r="BJ579" s="373"/>
      <c r="BK579" s="373"/>
      <c r="BL579" s="373"/>
      <c r="BM579" s="373"/>
      <c r="BN579" s="373"/>
      <c r="BO579" s="373"/>
      <c r="BP579" s="373"/>
      <c r="BQ579" s="373"/>
      <c r="BR579" s="373"/>
      <c r="BS579" s="373"/>
      <c r="BT579" s="373"/>
      <c r="BU579" s="373"/>
      <c r="BV579" s="373"/>
      <c r="BW579" s="373"/>
      <c r="BX579" s="373"/>
      <c r="BY579" s="373"/>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8" customFormat="true" ht="25.15" customHeight="true" x14ac:dyDescent="0.2">
      <c r="C580" s="1074"/>
      <c r="D580" s="1075"/>
      <c r="E580" s="636"/>
      <c r="F580" s="636"/>
      <c r="G580" s="636"/>
      <c r="H580" s="1076" t="s">
        <v>418</v>
      </c>
      <c r="I580" s="1075"/>
      <c r="J580" s="799">
        <v>-5.114842999020969E-5</v>
      </c>
      <c r="K580" s="636"/>
      <c r="L580" s="636"/>
      <c r="M580" s="1076" t="s">
        <v>384</v>
      </c>
      <c r="N580" s="1075"/>
      <c r="O580" s="797">
        <v>-9.6494436789189938E-2</v>
      </c>
      <c r="P580" s="636"/>
      <c r="Q580" s="636"/>
      <c r="AC580" s="371"/>
      <c r="AD580" s="371"/>
      <c r="AE580" s="371"/>
      <c r="AF580" s="371"/>
      <c r="AG580" s="371"/>
      <c r="AH580" s="371"/>
      <c r="AI580" s="371"/>
      <c r="AJ580" s="371"/>
      <c r="AK580" s="371"/>
      <c r="AL580" s="371"/>
      <c r="AM580" s="371"/>
      <c r="AN580" s="371"/>
      <c r="AO580" s="371"/>
      <c r="AP580" s="371"/>
      <c r="AQ580" s="371"/>
      <c r="AR580" s="371"/>
      <c r="AS580" s="371"/>
      <c r="AT580" s="371"/>
      <c r="AU580" s="371"/>
      <c r="AV580" s="371"/>
      <c r="AW580" s="371"/>
      <c r="AX580" s="371"/>
      <c r="AY580" s="371"/>
      <c r="AZ580" s="371"/>
      <c r="BA580" s="373"/>
      <c r="BB580" s="449"/>
      <c r="BC580" s="373"/>
      <c r="BD580" s="373"/>
      <c r="BE580" s="373"/>
      <c r="BF580" s="373"/>
      <c r="BG580" s="373"/>
      <c r="BH580" s="373"/>
      <c r="BI580" s="373"/>
      <c r="BJ580" s="373"/>
      <c r="BK580" s="373"/>
      <c r="BL580" s="373"/>
      <c r="BM580" s="373"/>
      <c r="BN580" s="373"/>
      <c r="BO580" s="373"/>
      <c r="BP580" s="373"/>
      <c r="BQ580" s="373"/>
      <c r="BR580" s="373"/>
      <c r="BS580" s="373"/>
      <c r="BT580" s="373"/>
      <c r="BU580" s="373"/>
      <c r="BV580" s="373"/>
      <c r="BW580" s="373"/>
      <c r="BX580" s="373"/>
      <c r="BY580" s="373"/>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8" customFormat="true" ht="25.15" customHeight="true" x14ac:dyDescent="0.2">
      <c r="C581" s="1074"/>
      <c r="D581" s="1075"/>
      <c r="E581" s="636"/>
      <c r="F581" s="636"/>
      <c r="G581" s="636"/>
      <c r="H581" s="1074"/>
      <c r="I581" s="1075"/>
      <c r="J581" s="652"/>
      <c r="K581" s="636"/>
      <c r="L581" s="636"/>
      <c r="M581" s="1076" t="s">
        <v>481</v>
      </c>
      <c r="N581" s="1075"/>
      <c r="O581" s="797">
        <v>4.0923207032768182E-4</v>
      </c>
      <c r="P581" s="636"/>
      <c r="Q581" s="636"/>
      <c r="AC581" s="371"/>
      <c r="AD581" s="371"/>
      <c r="AE581" s="371"/>
      <c r="AF581" s="371"/>
      <c r="AG581" s="371"/>
      <c r="AH581" s="371"/>
      <c r="AI581" s="371"/>
      <c r="AJ581" s="371"/>
      <c r="AK581" s="371"/>
      <c r="AL581" s="371"/>
      <c r="AM581" s="371"/>
      <c r="AN581" s="371"/>
      <c r="AO581" s="371"/>
      <c r="AP581" s="371"/>
      <c r="AQ581" s="371"/>
      <c r="AR581" s="371"/>
      <c r="AS581" s="371"/>
      <c r="AT581" s="371"/>
      <c r="AU581" s="371"/>
      <c r="AV581" s="371"/>
      <c r="AW581" s="371"/>
      <c r="AX581" s="371"/>
      <c r="AY581" s="371"/>
      <c r="AZ581" s="371"/>
      <c r="BA581" s="373"/>
      <c r="BB581" s="449"/>
      <c r="BC581" s="373"/>
      <c r="BD581" s="373"/>
      <c r="BE581" s="373"/>
      <c r="BF581" s="373"/>
      <c r="BG581" s="373"/>
      <c r="BH581" s="373"/>
      <c r="BI581" s="373"/>
      <c r="BJ581" s="373"/>
      <c r="BK581" s="373"/>
      <c r="BL581" s="373"/>
      <c r="BM581" s="373"/>
      <c r="BN581" s="373"/>
      <c r="BO581" s="373"/>
      <c r="BP581" s="373"/>
      <c r="BQ581" s="373"/>
      <c r="BR581" s="373"/>
      <c r="BS581" s="373"/>
      <c r="BT581" s="373"/>
      <c r="BU581" s="373"/>
      <c r="BV581" s="373"/>
      <c r="BW581" s="373"/>
      <c r="BX581" s="373"/>
      <c r="BY581" s="373"/>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8" customFormat="true" ht="25.15" customHeight="true" x14ac:dyDescent="0.2">
      <c r="C582" s="1074"/>
      <c r="D582" s="1075"/>
      <c r="E582" s="636"/>
      <c r="F582" s="636"/>
      <c r="G582" s="636"/>
      <c r="H582" s="1074"/>
      <c r="I582" s="1075"/>
      <c r="J582" s="636"/>
      <c r="K582" s="636"/>
      <c r="L582" s="636"/>
      <c r="M582" s="1076" t="s">
        <v>423</v>
      </c>
      <c r="N582" s="1075"/>
      <c r="O582" s="797">
        <v>1.7343606877983247E-3</v>
      </c>
      <c r="P582" s="636"/>
      <c r="Q582" s="636"/>
      <c r="AC582" s="371"/>
      <c r="AD582" s="371"/>
      <c r="AE582" s="371"/>
      <c r="AF582" s="371"/>
      <c r="AG582" s="371"/>
      <c r="AH582" s="371"/>
      <c r="AI582" s="371"/>
      <c r="AJ582" s="371"/>
      <c r="AK582" s="371"/>
      <c r="AL582" s="371"/>
      <c r="AM582" s="371"/>
      <c r="AN582" s="371"/>
      <c r="AO582" s="371"/>
      <c r="AP582" s="371"/>
      <c r="AQ582" s="371"/>
      <c r="AR582" s="371"/>
      <c r="AS582" s="371"/>
      <c r="AT582" s="371"/>
      <c r="AU582" s="371"/>
      <c r="AV582" s="371"/>
      <c r="AW582" s="371"/>
      <c r="AX582" s="371"/>
      <c r="AY582" s="371"/>
      <c r="AZ582" s="371"/>
      <c r="BA582" s="373"/>
      <c r="BB582" s="449"/>
      <c r="BC582" s="373"/>
      <c r="BD582" s="373"/>
      <c r="BE582" s="373"/>
      <c r="BF582" s="373"/>
      <c r="BG582" s="373"/>
      <c r="BH582" s="373"/>
      <c r="BI582" s="373"/>
      <c r="BJ582" s="373"/>
      <c r="BK582" s="373"/>
      <c r="BL582" s="373"/>
      <c r="BM582" s="373"/>
      <c r="BN582" s="373"/>
      <c r="BO582" s="373"/>
      <c r="BP582" s="373"/>
      <c r="BQ582" s="373"/>
      <c r="BR582" s="373"/>
      <c r="BS582" s="373"/>
      <c r="BT582" s="373"/>
      <c r="BU582" s="373"/>
      <c r="BV582" s="373"/>
      <c r="BW582" s="373"/>
      <c r="BX582" s="373"/>
      <c r="BY582" s="373"/>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8" customFormat="true" ht="25.15" customHeight="true" x14ac:dyDescent="0.2">
      <c r="C583" s="1074"/>
      <c r="D583" s="1075"/>
      <c r="E583" s="636"/>
      <c r="F583" s="636"/>
      <c r="G583" s="636"/>
      <c r="H583" s="1077" t="s">
        <v>237</v>
      </c>
      <c r="I583" s="1075"/>
      <c r="J583" s="1075"/>
      <c r="K583" s="636"/>
      <c r="L583" s="636"/>
      <c r="M583" s="1076" t="s">
        <v>418</v>
      </c>
      <c r="N583" s="1075"/>
      <c r="O583" s="800">
        <v>3.5902405869831346E-3</v>
      </c>
      <c r="P583" s="636"/>
      <c r="Q583" s="636"/>
      <c r="AC583" s="371"/>
      <c r="AD583" s="371"/>
      <c r="AE583" s="371"/>
      <c r="AF583" s="371"/>
      <c r="AG583" s="371"/>
      <c r="AH583" s="371"/>
      <c r="AI583" s="371"/>
      <c r="AJ583" s="371"/>
      <c r="AK583" s="371"/>
      <c r="AL583" s="371"/>
      <c r="AM583" s="371"/>
      <c r="AN583" s="371"/>
      <c r="AO583" s="371"/>
      <c r="AP583" s="371"/>
      <c r="AQ583" s="371"/>
      <c r="AR583" s="371"/>
      <c r="AS583" s="371"/>
      <c r="AT583" s="371"/>
      <c r="AU583" s="371"/>
      <c r="AV583" s="371"/>
      <c r="AW583" s="371"/>
      <c r="AX583" s="371"/>
      <c r="AY583" s="371"/>
      <c r="AZ583" s="371"/>
      <c r="BA583" s="373"/>
      <c r="BB583" s="449"/>
      <c r="BC583" s="373"/>
      <c r="BD583" s="373"/>
      <c r="BE583" s="373"/>
      <c r="BF583" s="373"/>
      <c r="BG583" s="373"/>
      <c r="BH583" s="373"/>
      <c r="BI583" s="373"/>
      <c r="BJ583" s="373"/>
      <c r="BK583" s="373"/>
      <c r="BL583" s="373"/>
      <c r="BM583" s="373"/>
      <c r="BN583" s="373"/>
      <c r="BO583" s="373"/>
      <c r="BP583" s="373"/>
      <c r="BQ583" s="373"/>
      <c r="BR583" s="373"/>
      <c r="BS583" s="373"/>
      <c r="BT583" s="373"/>
      <c r="BU583" s="373"/>
      <c r="BV583" s="373"/>
      <c r="BW583" s="373"/>
      <c r="BX583" s="373"/>
      <c r="BY583" s="373"/>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8" customFormat="true" ht="25.15" customHeight="true" x14ac:dyDescent="0.2">
      <c r="C584" s="1074"/>
      <c r="D584" s="1075"/>
      <c r="E584" s="636"/>
      <c r="F584" s="636"/>
      <c r="G584" s="636"/>
      <c r="H584" s="1078" t="s">
        <v>204</v>
      </c>
      <c r="I584" s="1075"/>
      <c r="J584" s="820" t="s">
        <v>205</v>
      </c>
      <c r="K584" s="636"/>
      <c r="L584" s="636"/>
      <c r="M584" s="1074"/>
      <c r="N584" s="1075"/>
      <c r="O584" s="652"/>
      <c r="P584" s="636"/>
      <c r="Q584" s="636"/>
      <c r="AC584" s="371"/>
      <c r="AD584" s="371"/>
      <c r="AE584" s="371"/>
      <c r="AF584" s="371"/>
      <c r="AG584" s="371"/>
      <c r="AH584" s="371"/>
      <c r="AI584" s="371"/>
      <c r="AJ584" s="371"/>
      <c r="AK584" s="371"/>
      <c r="AL584" s="371"/>
      <c r="AM584" s="371"/>
      <c r="AN584" s="371"/>
      <c r="AO584" s="371"/>
      <c r="AP584" s="371"/>
      <c r="AQ584" s="371"/>
      <c r="AR584" s="371"/>
      <c r="AS584" s="371"/>
      <c r="AT584" s="371"/>
      <c r="AU584" s="371"/>
      <c r="AV584" s="371"/>
      <c r="AW584" s="371"/>
      <c r="AX584" s="371"/>
      <c r="AY584" s="371"/>
      <c r="AZ584" s="371"/>
      <c r="BA584" s="373"/>
      <c r="BB584" s="449"/>
      <c r="BC584" s="373"/>
      <c r="BD584" s="373"/>
      <c r="BE584" s="373"/>
      <c r="BF584" s="373"/>
      <c r="BG584" s="373"/>
      <c r="BH584" s="373"/>
      <c r="BI584" s="373"/>
      <c r="BJ584" s="373"/>
      <c r="BK584" s="373"/>
      <c r="BL584" s="373"/>
      <c r="BM584" s="373"/>
      <c r="BN584" s="373"/>
      <c r="BO584" s="373"/>
      <c r="BP584" s="373"/>
      <c r="BQ584" s="373"/>
      <c r="BR584" s="373"/>
      <c r="BS584" s="373"/>
      <c r="BT584" s="373"/>
      <c r="BU584" s="373"/>
      <c r="BV584" s="373"/>
      <c r="BW584" s="373"/>
      <c r="BX584" s="373"/>
      <c r="BY584" s="373"/>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8" customFormat="true" ht="25.15" customHeight="true" x14ac:dyDescent="0.2">
      <c r="C585" s="1074"/>
      <c r="D585" s="1075"/>
      <c r="E585" s="636"/>
      <c r="F585" s="636"/>
      <c r="G585" s="636"/>
      <c r="H585" s="1076" t="s">
        <v>205</v>
      </c>
      <c r="I585" s="1075"/>
      <c r="J585" s="821">
        <v>1.0000000000000002</v>
      </c>
      <c r="K585" s="636"/>
      <c r="L585" s="636"/>
      <c r="M585" s="1074"/>
      <c r="N585" s="1075"/>
      <c r="O585" s="636"/>
      <c r="P585" s="636"/>
      <c r="Q585" s="636"/>
      <c r="AC585" s="371"/>
      <c r="AD585" s="371"/>
      <c r="AE585" s="371"/>
      <c r="AF585" s="371"/>
      <c r="AG585" s="371"/>
      <c r="AH585" s="371"/>
      <c r="AI585" s="371"/>
      <c r="AJ585" s="371"/>
      <c r="AK585" s="371"/>
      <c r="AL585" s="371"/>
      <c r="AM585" s="371"/>
      <c r="AN585" s="371"/>
      <c r="AO585" s="371"/>
      <c r="AP585" s="371"/>
      <c r="AQ585" s="371"/>
      <c r="AR585" s="371"/>
      <c r="AS585" s="371"/>
      <c r="AT585" s="371"/>
      <c r="AU585" s="371"/>
      <c r="AV585" s="371"/>
      <c r="AW585" s="371"/>
      <c r="AX585" s="371"/>
      <c r="AY585" s="371"/>
      <c r="AZ585" s="371"/>
      <c r="BA585" s="373"/>
      <c r="BB585" s="449"/>
      <c r="BC585" s="373"/>
      <c r="BD585" s="373"/>
      <c r="BE585" s="373"/>
      <c r="BF585" s="373"/>
      <c r="BG585" s="373"/>
      <c r="BH585" s="373"/>
      <c r="BI585" s="373"/>
      <c r="BJ585" s="373"/>
      <c r="BK585" s="373"/>
      <c r="BL585" s="373"/>
      <c r="BM585" s="373"/>
      <c r="BN585" s="373"/>
      <c r="BO585" s="373"/>
      <c r="BP585" s="373"/>
      <c r="BQ585" s="373"/>
      <c r="BR585" s="373"/>
      <c r="BS585" s="373"/>
      <c r="BT585" s="373"/>
      <c r="BU585" s="373"/>
      <c r="BV585" s="373"/>
      <c r="BW585" s="373"/>
      <c r="BX585" s="373"/>
      <c r="BY585" s="373"/>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8" customFormat="true" ht="25.15" customHeight="true" x14ac:dyDescent="0.2">
      <c r="C586" s="1074"/>
      <c r="D586" s="1075"/>
      <c r="E586" s="636"/>
      <c r="F586" s="636"/>
      <c r="G586" s="636"/>
      <c r="H586" s="1074"/>
      <c r="I586" s="1075"/>
      <c r="J586" s="652"/>
      <c r="K586" s="636"/>
      <c r="L586" s="636"/>
      <c r="M586" s="1077" t="s">
        <v>237</v>
      </c>
      <c r="N586" s="1075"/>
      <c r="O586" s="1075"/>
      <c r="P586" s="636"/>
      <c r="Q586" s="636"/>
      <c r="AC586" s="371"/>
      <c r="AD586" s="371"/>
      <c r="AE586" s="371"/>
      <c r="AF586" s="371"/>
      <c r="AG586" s="371"/>
      <c r="AH586" s="371"/>
      <c r="AI586" s="371"/>
      <c r="AJ586" s="371"/>
      <c r="AK586" s="371"/>
      <c r="AL586" s="371"/>
      <c r="AM586" s="371"/>
      <c r="AN586" s="371"/>
      <c r="AO586" s="371"/>
      <c r="AP586" s="371"/>
      <c r="AQ586" s="371"/>
      <c r="AR586" s="371"/>
      <c r="AS586" s="371"/>
      <c r="AT586" s="371"/>
      <c r="AU586" s="371"/>
      <c r="AV586" s="371"/>
      <c r="AW586" s="371"/>
      <c r="AX586" s="371"/>
      <c r="AY586" s="371"/>
      <c r="AZ586" s="371"/>
      <c r="BA586" s="373"/>
      <c r="BB586" s="449"/>
      <c r="BC586" s="373"/>
      <c r="BD586" s="373"/>
      <c r="BE586" s="373"/>
      <c r="BF586" s="373"/>
      <c r="BG586" s="373"/>
      <c r="BH586" s="373"/>
      <c r="BI586" s="373"/>
      <c r="BJ586" s="373"/>
      <c r="BK586" s="373"/>
      <c r="BL586" s="373"/>
      <c r="BM586" s="373"/>
      <c r="BN586" s="373"/>
      <c r="BO586" s="373"/>
      <c r="BP586" s="373"/>
      <c r="BQ586" s="373"/>
      <c r="BR586" s="373"/>
      <c r="BS586" s="373"/>
      <c r="BT586" s="373"/>
      <c r="BU586" s="373"/>
      <c r="BV586" s="373"/>
      <c r="BW586" s="373"/>
      <c r="BX586" s="373"/>
      <c r="BY586" s="373"/>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8" customFormat="true" ht="25.15" customHeight="true" x14ac:dyDescent="0.2">
      <c r="C587" s="1074"/>
      <c r="D587" s="1075"/>
      <c r="E587" s="636"/>
      <c r="F587" s="636"/>
      <c r="G587" s="636"/>
      <c r="H587" s="1074"/>
      <c r="I587" s="1075"/>
      <c r="J587" s="636"/>
      <c r="K587" s="636"/>
      <c r="L587" s="636"/>
      <c r="M587" s="1078" t="s">
        <v>204</v>
      </c>
      <c r="N587" s="1075"/>
      <c r="O587" s="822" t="s">
        <v>205</v>
      </c>
      <c r="P587" s="636"/>
      <c r="Q587" s="636"/>
      <c r="AC587" s="371"/>
      <c r="AD587" s="371"/>
      <c r="AE587" s="371"/>
      <c r="AF587" s="371"/>
      <c r="AG587" s="371"/>
      <c r="AH587" s="371"/>
      <c r="AI587" s="371"/>
      <c r="AJ587" s="371"/>
      <c r="AK587" s="371"/>
      <c r="AL587" s="371"/>
      <c r="AM587" s="371"/>
      <c r="AN587" s="371"/>
      <c r="AO587" s="371"/>
      <c r="AP587" s="371"/>
      <c r="AQ587" s="371"/>
      <c r="AR587" s="371"/>
      <c r="AS587" s="371"/>
      <c r="AT587" s="371"/>
      <c r="AU587" s="371"/>
      <c r="AV587" s="371"/>
      <c r="AW587" s="371"/>
      <c r="AX587" s="371"/>
      <c r="AY587" s="371"/>
      <c r="AZ587" s="371"/>
      <c r="BA587" s="373"/>
      <c r="BB587" s="449"/>
      <c r="BC587" s="373"/>
      <c r="BD587" s="373"/>
      <c r="BE587" s="373"/>
      <c r="BF587" s="373"/>
      <c r="BG587" s="373"/>
      <c r="BH587" s="373"/>
      <c r="BI587" s="373"/>
      <c r="BJ587" s="373"/>
      <c r="BK587" s="373"/>
      <c r="BL587" s="373"/>
      <c r="BM587" s="373"/>
      <c r="BN587" s="373"/>
      <c r="BO587" s="373"/>
      <c r="BP587" s="373"/>
      <c r="BQ587" s="373"/>
      <c r="BR587" s="373"/>
      <c r="BS587" s="373"/>
      <c r="BT587" s="373"/>
      <c r="BU587" s="373"/>
      <c r="BV587" s="373"/>
      <c r="BW587" s="373"/>
      <c r="BX587" s="373"/>
      <c r="BY587" s="373"/>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8" customFormat="true" ht="25.15" customHeight="true" x14ac:dyDescent="0.2">
      <c r="C588" s="1074"/>
      <c r="D588" s="1075"/>
      <c r="E588" s="636"/>
      <c r="F588" s="636"/>
      <c r="G588" s="636"/>
      <c r="H588" s="1074"/>
      <c r="I588" s="1075"/>
      <c r="J588" s="636"/>
      <c r="K588" s="636"/>
      <c r="L588" s="636"/>
      <c r="M588" s="1076" t="s">
        <v>205</v>
      </c>
      <c r="N588" s="1075"/>
      <c r="O588" s="823">
        <v>1</v>
      </c>
      <c r="P588" s="636"/>
      <c r="Q588" s="636"/>
      <c r="AC588" s="371"/>
      <c r="AD588" s="371"/>
      <c r="AE588" s="371"/>
      <c r="AF588" s="371"/>
      <c r="AG588" s="371"/>
      <c r="AH588" s="371"/>
      <c r="AI588" s="371"/>
      <c r="AJ588" s="371"/>
      <c r="AK588" s="371"/>
      <c r="AL588" s="371"/>
      <c r="AM588" s="371"/>
      <c r="AN588" s="371"/>
      <c r="AO588" s="371"/>
      <c r="AP588" s="371"/>
      <c r="AQ588" s="371"/>
      <c r="AR588" s="371"/>
      <c r="AS588" s="371"/>
      <c r="AT588" s="371"/>
      <c r="AU588" s="371"/>
      <c r="AV588" s="371"/>
      <c r="AW588" s="371"/>
      <c r="AX588" s="371"/>
      <c r="AY588" s="371"/>
      <c r="AZ588" s="371"/>
      <c r="BA588" s="373"/>
      <c r="BB588" s="449"/>
      <c r="BC588" s="373"/>
      <c r="BD588" s="373"/>
      <c r="BE588" s="373"/>
      <c r="BF588" s="373"/>
      <c r="BG588" s="373"/>
      <c r="BH588" s="373"/>
      <c r="BI588" s="373"/>
      <c r="BJ588" s="373"/>
      <c r="BK588" s="373"/>
      <c r="BL588" s="373"/>
      <c r="BM588" s="373"/>
      <c r="BN588" s="373"/>
      <c r="BO588" s="373"/>
      <c r="BP588" s="373"/>
      <c r="BQ588" s="373"/>
      <c r="BR588" s="373"/>
      <c r="BS588" s="373"/>
      <c r="BT588" s="373"/>
      <c r="BU588" s="373"/>
      <c r="BV588" s="373"/>
      <c r="BW588" s="373"/>
      <c r="BX588" s="373"/>
      <c r="BY588" s="373"/>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8" customFormat="true" ht="25.15" customHeight="true" x14ac:dyDescent="0.2">
      <c r="C589" s="1074"/>
      <c r="D589" s="1075"/>
      <c r="E589" s="636"/>
      <c r="F589" s="636"/>
      <c r="G589" s="636"/>
      <c r="H589" s="1074"/>
      <c r="I589" s="1075"/>
      <c r="J589" s="636"/>
      <c r="K589" s="636"/>
      <c r="L589" s="636"/>
      <c r="M589" s="1074"/>
      <c r="N589" s="1075"/>
      <c r="O589" s="652"/>
      <c r="P589" s="636"/>
      <c r="Q589" s="636"/>
      <c r="AC589" s="371"/>
      <c r="AD589" s="371"/>
      <c r="AE589" s="371"/>
      <c r="AF589" s="371"/>
      <c r="AG589" s="371"/>
      <c r="AH589" s="371"/>
      <c r="AI589" s="371"/>
      <c r="AJ589" s="371"/>
      <c r="AK589" s="371"/>
      <c r="AL589" s="371"/>
      <c r="AM589" s="371"/>
      <c r="AN589" s="371"/>
      <c r="AO589" s="371"/>
      <c r="AP589" s="371"/>
      <c r="AQ589" s="371"/>
      <c r="AR589" s="371"/>
      <c r="AS589" s="371"/>
      <c r="AT589" s="371"/>
      <c r="AU589" s="371"/>
      <c r="AV589" s="371"/>
      <c r="AW589" s="371"/>
      <c r="AX589" s="371"/>
      <c r="AY589" s="371"/>
      <c r="AZ589" s="371"/>
      <c r="BA589" s="373"/>
      <c r="BB589" s="449"/>
      <c r="BC589" s="373"/>
      <c r="BD589" s="373"/>
      <c r="BE589" s="373"/>
      <c r="BF589" s="373"/>
      <c r="BG589" s="373"/>
      <c r="BH589" s="373"/>
      <c r="BI589" s="373"/>
      <c r="BJ589" s="373"/>
      <c r="BK589" s="373"/>
      <c r="BL589" s="373"/>
      <c r="BM589" s="373"/>
      <c r="BN589" s="373"/>
      <c r="BO589" s="373"/>
      <c r="BP589" s="373"/>
      <c r="BQ589" s="373"/>
      <c r="BR589" s="373"/>
      <c r="BS589" s="373"/>
      <c r="BT589" s="373"/>
      <c r="BU589" s="373"/>
      <c r="BV589" s="373"/>
      <c r="BW589" s="373"/>
      <c r="BX589" s="373"/>
      <c r="BY589" s="373"/>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8" customFormat="true" ht="25.15" customHeight="true" x14ac:dyDescent="0.2">
      <c r="C590" s="1074"/>
      <c r="D590" s="1075"/>
      <c r="E590" s="636"/>
      <c r="F590" s="636"/>
      <c r="G590" s="636"/>
      <c r="H590" s="1074"/>
      <c r="I590" s="1075"/>
      <c r="J590" s="636"/>
      <c r="K590" s="636"/>
      <c r="L590" s="636"/>
      <c r="M590" s="1074"/>
      <c r="N590" s="1075"/>
      <c r="O590" s="636"/>
      <c r="P590" s="636"/>
      <c r="Q590" s="636"/>
      <c r="AC590" s="371"/>
      <c r="AD590" s="371"/>
      <c r="AE590" s="371"/>
      <c r="AF590" s="371"/>
      <c r="AG590" s="371"/>
      <c r="AH590" s="371"/>
      <c r="AI590" s="371"/>
      <c r="AJ590" s="371"/>
      <c r="AK590" s="371"/>
      <c r="AL590" s="371"/>
      <c r="AM590" s="371"/>
      <c r="AN590" s="371"/>
      <c r="AO590" s="371"/>
      <c r="AP590" s="371"/>
      <c r="AQ590" s="371"/>
      <c r="AR590" s="371"/>
      <c r="AS590" s="371"/>
      <c r="AT590" s="371"/>
      <c r="AU590" s="371"/>
      <c r="AV590" s="371"/>
      <c r="AW590" s="371"/>
      <c r="AX590" s="371"/>
      <c r="AY590" s="371"/>
      <c r="AZ590" s="371"/>
      <c r="BA590" s="373"/>
      <c r="BB590" s="449"/>
      <c r="BC590" s="373"/>
      <c r="BD590" s="373"/>
      <c r="BE590" s="373"/>
      <c r="BF590" s="373"/>
      <c r="BG590" s="373"/>
      <c r="BH590" s="373"/>
      <c r="BI590" s="373"/>
      <c r="BJ590" s="373"/>
      <c r="BK590" s="373"/>
      <c r="BL590" s="373"/>
      <c r="BM590" s="373"/>
      <c r="BN590" s="373"/>
      <c r="BO590" s="373"/>
      <c r="BP590" s="373"/>
      <c r="BQ590" s="373"/>
      <c r="BR590" s="373"/>
      <c r="BS590" s="373"/>
      <c r="BT590" s="373"/>
      <c r="BU590" s="373"/>
      <c r="BV590" s="373"/>
      <c r="BW590" s="373"/>
      <c r="BX590" s="373"/>
      <c r="BY590" s="373"/>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8" customFormat="true" ht="25.15" customHeight="true" x14ac:dyDescent="0.2">
      <c r="C591" s="1074"/>
      <c r="D591" s="1075"/>
      <c r="E591" s="636"/>
      <c r="F591" s="636"/>
      <c r="G591" s="636"/>
      <c r="H591" s="1074"/>
      <c r="I591" s="1075"/>
      <c r="J591" s="636"/>
      <c r="K591" s="636"/>
      <c r="L591" s="636"/>
      <c r="M591" s="1074"/>
      <c r="N591" s="1075"/>
      <c r="O591" s="636"/>
      <c r="P591" s="636"/>
      <c r="Q591" s="636"/>
      <c r="AC591" s="371"/>
      <c r="AD591" s="371"/>
      <c r="AE591" s="371"/>
      <c r="AF591" s="371"/>
      <c r="AG591" s="371"/>
      <c r="AH591" s="371"/>
      <c r="AI591" s="371"/>
      <c r="AJ591" s="371"/>
      <c r="AK591" s="371"/>
      <c r="AL591" s="371"/>
      <c r="AM591" s="371"/>
      <c r="AN591" s="371"/>
      <c r="AO591" s="371"/>
      <c r="AP591" s="371"/>
      <c r="AQ591" s="371"/>
      <c r="AR591" s="371"/>
      <c r="AS591" s="371"/>
      <c r="AT591" s="371"/>
      <c r="AU591" s="371"/>
      <c r="AV591" s="371"/>
      <c r="AW591" s="371"/>
      <c r="AX591" s="371"/>
      <c r="AY591" s="371"/>
      <c r="AZ591" s="371"/>
      <c r="BA591" s="373"/>
      <c r="BB591" s="449"/>
      <c r="BC591" s="373"/>
      <c r="BD591" s="373"/>
      <c r="BE591" s="373"/>
      <c r="BF591" s="373"/>
      <c r="BG591" s="373"/>
      <c r="BH591" s="373"/>
      <c r="BI591" s="373"/>
      <c r="BJ591" s="373"/>
      <c r="BK591" s="373"/>
      <c r="BL591" s="373"/>
      <c r="BM591" s="373"/>
      <c r="BN591" s="373"/>
      <c r="BO591" s="373"/>
      <c r="BP591" s="373"/>
      <c r="BQ591" s="373"/>
      <c r="BR591" s="373"/>
      <c r="BS591" s="373"/>
      <c r="BT591" s="373"/>
      <c r="BU591" s="373"/>
      <c r="BV591" s="373"/>
      <c r="BW591" s="373"/>
      <c r="BX591" s="373"/>
      <c r="BY591" s="373"/>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8" customFormat="true" ht="25.15" customHeight="true" x14ac:dyDescent="0.2">
      <c r="C592" s="1074"/>
      <c r="D592" s="1075"/>
      <c r="E592" s="636"/>
      <c r="F592" s="636"/>
      <c r="G592" s="636"/>
      <c r="H592" s="1074"/>
      <c r="I592" s="1075"/>
      <c r="J592" s="636"/>
      <c r="K592" s="636"/>
      <c r="L592" s="636"/>
      <c r="M592" s="1074"/>
      <c r="N592" s="1075"/>
      <c r="O592" s="636"/>
      <c r="P592" s="636"/>
      <c r="Q592" s="636"/>
      <c r="AC592" s="371"/>
      <c r="AD592" s="371"/>
      <c r="AE592" s="371"/>
      <c r="AF592" s="371"/>
      <c r="AG592" s="371"/>
      <c r="AH592" s="371"/>
      <c r="AI592" s="371"/>
      <c r="AJ592" s="371"/>
      <c r="AK592" s="371"/>
      <c r="AL592" s="371"/>
      <c r="AM592" s="371"/>
      <c r="AN592" s="371"/>
      <c r="AO592" s="371"/>
      <c r="AP592" s="371"/>
      <c r="AQ592" s="371"/>
      <c r="AR592" s="371"/>
      <c r="AS592" s="371"/>
      <c r="AT592" s="371"/>
      <c r="AU592" s="371"/>
      <c r="AV592" s="371"/>
      <c r="AW592" s="371"/>
      <c r="AX592" s="371"/>
      <c r="AY592" s="371"/>
      <c r="AZ592" s="371"/>
      <c r="BA592" s="373"/>
      <c r="BB592" s="449"/>
      <c r="BC592" s="373"/>
      <c r="BD592" s="373"/>
      <c r="BE592" s="373"/>
      <c r="BF592" s="373"/>
      <c r="BG592" s="373"/>
      <c r="BH592" s="373"/>
      <c r="BI592" s="373"/>
      <c r="BJ592" s="373"/>
      <c r="BK592" s="373"/>
      <c r="BL592" s="373"/>
      <c r="BM592" s="373"/>
      <c r="BN592" s="373"/>
      <c r="BO592" s="373"/>
      <c r="BP592" s="373"/>
      <c r="BQ592" s="373"/>
      <c r="BR592" s="373"/>
      <c r="BS592" s="373"/>
      <c r="BT592" s="373"/>
      <c r="BU592" s="373"/>
      <c r="BV592" s="373"/>
      <c r="BW592" s="373"/>
      <c r="BX592" s="373"/>
      <c r="BY592" s="373"/>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8" customFormat="true" ht="25.15" customHeight="true" x14ac:dyDescent="0.2">
      <c r="C593" s="1074"/>
      <c r="D593" s="1075"/>
      <c r="E593" s="636"/>
      <c r="F593" s="636"/>
      <c r="G593" s="636"/>
      <c r="H593" s="1074"/>
      <c r="I593" s="1075"/>
      <c r="J593" s="636"/>
      <c r="K593" s="636"/>
      <c r="L593" s="636"/>
      <c r="M593" s="1074"/>
      <c r="N593" s="1075"/>
      <c r="O593" s="636"/>
      <c r="P593" s="636"/>
      <c r="Q593" s="636"/>
      <c r="AC593" s="371"/>
      <c r="AD593" s="371"/>
      <c r="AE593" s="371"/>
      <c r="AF593" s="371"/>
      <c r="AG593" s="371"/>
      <c r="AH593" s="371"/>
      <c r="AI593" s="371"/>
      <c r="AJ593" s="371"/>
      <c r="AK593" s="371"/>
      <c r="AL593" s="371"/>
      <c r="AM593" s="371"/>
      <c r="AN593" s="371"/>
      <c r="AO593" s="371"/>
      <c r="AP593" s="371"/>
      <c r="AQ593" s="371"/>
      <c r="AR593" s="371"/>
      <c r="AS593" s="371"/>
      <c r="AT593" s="371"/>
      <c r="AU593" s="371"/>
      <c r="AV593" s="371"/>
      <c r="AW593" s="371"/>
      <c r="AX593" s="371"/>
      <c r="AY593" s="371"/>
      <c r="AZ593" s="371"/>
      <c r="BA593" s="373"/>
      <c r="BB593" s="449"/>
      <c r="BC593" s="373"/>
      <c r="BD593" s="373"/>
      <c r="BE593" s="373"/>
      <c r="BF593" s="373"/>
      <c r="BG593" s="373"/>
      <c r="BH593" s="373"/>
      <c r="BI593" s="373"/>
      <c r="BJ593" s="373"/>
      <c r="BK593" s="373"/>
      <c r="BL593" s="373"/>
      <c r="BM593" s="373"/>
      <c r="BN593" s="373"/>
      <c r="BO593" s="373"/>
      <c r="BP593" s="373"/>
      <c r="BQ593" s="373"/>
      <c r="BR593" s="373"/>
      <c r="BS593" s="373"/>
      <c r="BT593" s="373"/>
      <c r="BU593" s="373"/>
      <c r="BV593" s="373"/>
      <c r="BW593" s="373"/>
      <c r="BX593" s="373"/>
      <c r="BY593" s="373"/>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8" customFormat="true" ht="25.15" customHeight="true" x14ac:dyDescent="0.2">
      <c r="C594" s="1074"/>
      <c r="D594" s="1075"/>
      <c r="E594" s="636"/>
      <c r="F594" s="636"/>
      <c r="G594" s="636"/>
      <c r="H594" s="1074"/>
      <c r="I594" s="1075"/>
      <c r="J594" s="636"/>
      <c r="K594" s="636"/>
      <c r="L594" s="636"/>
      <c r="M594" s="1074"/>
      <c r="N594" s="1075"/>
      <c r="O594" s="636"/>
      <c r="P594" s="636"/>
      <c r="Q594" s="636"/>
      <c r="AC594" s="371"/>
      <c r="AD594" s="371"/>
      <c r="AE594" s="371"/>
      <c r="AF594" s="371"/>
      <c r="AG594" s="371"/>
      <c r="AH594" s="371"/>
      <c r="AI594" s="371"/>
      <c r="AJ594" s="371"/>
      <c r="AK594" s="371"/>
      <c r="AL594" s="371"/>
      <c r="AM594" s="371"/>
      <c r="AN594" s="371"/>
      <c r="AO594" s="371"/>
      <c r="AP594" s="371"/>
      <c r="AQ594" s="371"/>
      <c r="AR594" s="371"/>
      <c r="AS594" s="371"/>
      <c r="AT594" s="371"/>
      <c r="AU594" s="371"/>
      <c r="AV594" s="371"/>
      <c r="AW594" s="371"/>
      <c r="AX594" s="371"/>
      <c r="AY594" s="371"/>
      <c r="AZ594" s="371"/>
      <c r="BA594" s="373"/>
      <c r="BB594" s="449"/>
      <c r="BC594" s="373"/>
      <c r="BD594" s="373"/>
      <c r="BE594" s="373"/>
      <c r="BF594" s="373"/>
      <c r="BG594" s="373"/>
      <c r="BH594" s="373"/>
      <c r="BI594" s="373"/>
      <c r="BJ594" s="373"/>
      <c r="BK594" s="373"/>
      <c r="BL594" s="373"/>
      <c r="BM594" s="373"/>
      <c r="BN594" s="373"/>
      <c r="BO594" s="373"/>
      <c r="BP594" s="373"/>
      <c r="BQ594" s="373"/>
      <c r="BR594" s="373"/>
      <c r="BS594" s="373"/>
      <c r="BT594" s="373"/>
      <c r="BU594" s="373"/>
      <c r="BV594" s="373"/>
      <c r="BW594" s="373"/>
      <c r="BX594" s="373"/>
      <c r="BY594" s="373"/>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8" customFormat="true" ht="25.15" customHeight="true" x14ac:dyDescent="0.2">
      <c r="C595" s="1074"/>
      <c r="D595" s="1075"/>
      <c r="E595" s="636"/>
      <c r="F595" s="636"/>
      <c r="G595" s="636"/>
      <c r="H595" s="1074"/>
      <c r="I595" s="1075"/>
      <c r="J595" s="636"/>
      <c r="K595" s="636"/>
      <c r="L595" s="636"/>
      <c r="M595" s="1074"/>
      <c r="N595" s="1075"/>
      <c r="O595" s="636"/>
      <c r="P595" s="636"/>
      <c r="Q595" s="636"/>
      <c r="AC595" s="371"/>
      <c r="AD595" s="371"/>
      <c r="AE595" s="371"/>
      <c r="AF595" s="371"/>
      <c r="AG595" s="371"/>
      <c r="AH595" s="371"/>
      <c r="AI595" s="371"/>
      <c r="AJ595" s="371"/>
      <c r="AK595" s="371"/>
      <c r="AL595" s="371"/>
      <c r="AM595" s="371"/>
      <c r="AN595" s="371"/>
      <c r="AO595" s="371"/>
      <c r="AP595" s="371"/>
      <c r="AQ595" s="371"/>
      <c r="AR595" s="371"/>
      <c r="AS595" s="371"/>
      <c r="AT595" s="371"/>
      <c r="AU595" s="371"/>
      <c r="AV595" s="371"/>
      <c r="AW595" s="371"/>
      <c r="AX595" s="371"/>
      <c r="AY595" s="371"/>
      <c r="AZ595" s="371"/>
      <c r="BA595" s="373"/>
      <c r="BB595" s="449"/>
      <c r="BC595" s="373"/>
      <c r="BD595" s="373"/>
      <c r="BE595" s="373"/>
      <c r="BF595" s="373"/>
      <c r="BG595" s="373"/>
      <c r="BH595" s="373"/>
      <c r="BI595" s="373"/>
      <c r="BJ595" s="373"/>
      <c r="BK595" s="373"/>
      <c r="BL595" s="373"/>
      <c r="BM595" s="373"/>
      <c r="BN595" s="373"/>
      <c r="BO595" s="373"/>
      <c r="BP595" s="373"/>
      <c r="BQ595" s="373"/>
      <c r="BR595" s="373"/>
      <c r="BS595" s="373"/>
      <c r="BT595" s="373"/>
      <c r="BU595" s="373"/>
      <c r="BV595" s="373"/>
      <c r="BW595" s="373"/>
      <c r="BX595" s="373"/>
      <c r="BY595" s="373"/>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8" customFormat="true" ht="25.15" customHeight="true" x14ac:dyDescent="0.2">
      <c r="C596" s="1074"/>
      <c r="D596" s="1075"/>
      <c r="E596" s="636"/>
      <c r="F596" s="636"/>
      <c r="G596" s="636"/>
      <c r="H596" s="1074"/>
      <c r="I596" s="1075"/>
      <c r="J596" s="636"/>
      <c r="K596" s="636"/>
      <c r="L596" s="636"/>
      <c r="M596" s="1074"/>
      <c r="N596" s="1075"/>
      <c r="O596" s="636"/>
      <c r="P596" s="636"/>
      <c r="Q596" s="636"/>
      <c r="AC596" s="371"/>
      <c r="AD596" s="371"/>
      <c r="AE596" s="371"/>
      <c r="AF596" s="371"/>
      <c r="AG596" s="371"/>
      <c r="AH596" s="371"/>
      <c r="AI596" s="371"/>
      <c r="AJ596" s="371"/>
      <c r="AK596" s="371"/>
      <c r="AL596" s="371"/>
      <c r="AM596" s="371"/>
      <c r="AN596" s="371"/>
      <c r="AO596" s="371"/>
      <c r="AP596" s="371"/>
      <c r="AQ596" s="371"/>
      <c r="AR596" s="371"/>
      <c r="AS596" s="371"/>
      <c r="AT596" s="371"/>
      <c r="AU596" s="371"/>
      <c r="AV596" s="371"/>
      <c r="AW596" s="371"/>
      <c r="AX596" s="371"/>
      <c r="AY596" s="371"/>
      <c r="AZ596" s="371"/>
      <c r="BA596" s="373"/>
      <c r="BB596" s="449"/>
      <c r="BC596" s="373"/>
      <c r="BD596" s="373"/>
      <c r="BE596" s="373"/>
      <c r="BF596" s="373"/>
      <c r="BG596" s="373"/>
      <c r="BH596" s="373"/>
      <c r="BI596" s="373"/>
      <c r="BJ596" s="373"/>
      <c r="BK596" s="373"/>
      <c r="BL596" s="373"/>
      <c r="BM596" s="373"/>
      <c r="BN596" s="373"/>
      <c r="BO596" s="373"/>
      <c r="BP596" s="373"/>
      <c r="BQ596" s="373"/>
      <c r="BR596" s="373"/>
      <c r="BS596" s="373"/>
      <c r="BT596" s="373"/>
      <c r="BU596" s="373"/>
      <c r="BV596" s="373"/>
      <c r="BW596" s="373"/>
      <c r="BX596" s="373"/>
      <c r="BY596" s="373"/>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8" customFormat="true" ht="25.15" customHeight="true" x14ac:dyDescent="0.2">
      <c r="C597" s="1074"/>
      <c r="D597" s="1075"/>
      <c r="E597" s="636"/>
      <c r="F597" s="636"/>
      <c r="G597" s="636"/>
      <c r="H597" s="1074"/>
      <c r="I597" s="1075"/>
      <c r="J597" s="636"/>
      <c r="K597" s="636"/>
      <c r="L597" s="636"/>
      <c r="M597" s="1074"/>
      <c r="N597" s="1075"/>
      <c r="O597" s="636"/>
      <c r="P597" s="636"/>
      <c r="Q597" s="636"/>
      <c r="AC597" s="371"/>
      <c r="AD597" s="371"/>
      <c r="AE597" s="371"/>
      <c r="AF597" s="371"/>
      <c r="AG597" s="371"/>
      <c r="AH597" s="371"/>
      <c r="AI597" s="371"/>
      <c r="AJ597" s="371"/>
      <c r="AK597" s="371"/>
      <c r="AL597" s="371"/>
      <c r="AM597" s="371"/>
      <c r="AN597" s="371"/>
      <c r="AO597" s="371"/>
      <c r="AP597" s="371"/>
      <c r="AQ597" s="371"/>
      <c r="AR597" s="371"/>
      <c r="AS597" s="371"/>
      <c r="AT597" s="371"/>
      <c r="AU597" s="371"/>
      <c r="AV597" s="371"/>
      <c r="AW597" s="371"/>
      <c r="AX597" s="371"/>
      <c r="AY597" s="371"/>
      <c r="AZ597" s="371"/>
      <c r="BA597" s="373"/>
      <c r="BB597" s="449"/>
      <c r="BC597" s="373"/>
      <c r="BD597" s="373"/>
      <c r="BE597" s="373"/>
      <c r="BF597" s="373"/>
      <c r="BG597" s="373"/>
      <c r="BH597" s="373"/>
      <c r="BI597" s="373"/>
      <c r="BJ597" s="373"/>
      <c r="BK597" s="373"/>
      <c r="BL597" s="373"/>
      <c r="BM597" s="373"/>
      <c r="BN597" s="373"/>
      <c r="BO597" s="373"/>
      <c r="BP597" s="373"/>
      <c r="BQ597" s="373"/>
      <c r="BR597" s="373"/>
      <c r="BS597" s="373"/>
      <c r="BT597" s="373"/>
      <c r="BU597" s="373"/>
      <c r="BV597" s="373"/>
      <c r="BW597" s="373"/>
      <c r="BX597" s="373"/>
      <c r="BY597" s="373"/>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8" customFormat="true" ht="25.15" customHeight="true" x14ac:dyDescent="0.2">
      <c r="C598" s="1074"/>
      <c r="D598" s="1075"/>
      <c r="E598" s="636"/>
      <c r="F598" s="636"/>
      <c r="G598" s="636"/>
      <c r="H598" s="1074"/>
      <c r="I598" s="1075"/>
      <c r="J598" s="636"/>
      <c r="K598" s="636"/>
      <c r="L598" s="636"/>
      <c r="M598" s="1074"/>
      <c r="N598" s="1075"/>
      <c r="O598" s="636"/>
      <c r="P598" s="636"/>
      <c r="Q598" s="636"/>
      <c r="AC598" s="371"/>
      <c r="AD598" s="371"/>
      <c r="AE598" s="371"/>
      <c r="AF598" s="371"/>
      <c r="AG598" s="371"/>
      <c r="AH598" s="371"/>
      <c r="AI598" s="371"/>
      <c r="AJ598" s="371"/>
      <c r="AK598" s="371"/>
      <c r="AL598" s="371"/>
      <c r="AM598" s="371"/>
      <c r="AN598" s="371"/>
      <c r="AO598" s="371"/>
      <c r="AP598" s="371"/>
      <c r="AQ598" s="371"/>
      <c r="AR598" s="371"/>
      <c r="AS598" s="371"/>
      <c r="AT598" s="371"/>
      <c r="AU598" s="371"/>
      <c r="AV598" s="371"/>
      <c r="AW598" s="371"/>
      <c r="AX598" s="371"/>
      <c r="AY598" s="371"/>
      <c r="AZ598" s="371"/>
      <c r="BA598" s="373"/>
      <c r="BB598" s="449"/>
      <c r="BC598" s="373"/>
      <c r="BD598" s="373"/>
      <c r="BE598" s="373"/>
      <c r="BF598" s="373"/>
      <c r="BG598" s="373"/>
      <c r="BH598" s="373"/>
      <c r="BI598" s="373"/>
      <c r="BJ598" s="373"/>
      <c r="BK598" s="373"/>
      <c r="BL598" s="373"/>
      <c r="BM598" s="373"/>
      <c r="BN598" s="373"/>
      <c r="BO598" s="373"/>
      <c r="BP598" s="373"/>
      <c r="BQ598" s="373"/>
      <c r="BR598" s="373"/>
      <c r="BS598" s="373"/>
      <c r="BT598" s="373"/>
      <c r="BU598" s="373"/>
      <c r="BV598" s="373"/>
      <c r="BW598" s="373"/>
      <c r="BX598" s="373"/>
      <c r="BY598" s="373"/>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8" customFormat="true" ht="25.15" customHeight="true" x14ac:dyDescent="0.2">
      <c r="C599" s="1074"/>
      <c r="D599" s="1075"/>
      <c r="E599" s="636"/>
      <c r="F599" s="636"/>
      <c r="G599" s="636"/>
      <c r="H599" s="1074"/>
      <c r="I599" s="1075"/>
      <c r="J599" s="636"/>
      <c r="K599" s="636"/>
      <c r="L599" s="636"/>
      <c r="M599" s="1074"/>
      <c r="N599" s="1075"/>
      <c r="O599" s="636"/>
      <c r="P599" s="636"/>
      <c r="Q599" s="636"/>
      <c r="AC599" s="371"/>
      <c r="AD599" s="371"/>
      <c r="AE599" s="371"/>
      <c r="AF599" s="371"/>
      <c r="AG599" s="371"/>
      <c r="AH599" s="371"/>
      <c r="AI599" s="371"/>
      <c r="AJ599" s="371"/>
      <c r="AK599" s="371"/>
      <c r="AL599" s="371"/>
      <c r="AM599" s="371"/>
      <c r="AN599" s="371"/>
      <c r="AO599" s="371"/>
      <c r="AP599" s="371"/>
      <c r="AQ599" s="371"/>
      <c r="AR599" s="371"/>
      <c r="AS599" s="371"/>
      <c r="AT599" s="371"/>
      <c r="AU599" s="371"/>
      <c r="AV599" s="371"/>
      <c r="AW599" s="371"/>
      <c r="AX599" s="371"/>
      <c r="AY599" s="371"/>
      <c r="AZ599" s="371"/>
      <c r="BA599" s="373"/>
      <c r="BB599" s="449"/>
      <c r="BC599" s="373"/>
      <c r="BD599" s="373"/>
      <c r="BE599" s="373"/>
      <c r="BF599" s="373"/>
      <c r="BG599" s="373"/>
      <c r="BH599" s="373"/>
      <c r="BI599" s="373"/>
      <c r="BJ599" s="373"/>
      <c r="BK599" s="373"/>
      <c r="BL599" s="373"/>
      <c r="BM599" s="373"/>
      <c r="BN599" s="373"/>
      <c r="BO599" s="373"/>
      <c r="BP599" s="373"/>
      <c r="BQ599" s="373"/>
      <c r="BR599" s="373"/>
      <c r="BS599" s="373"/>
      <c r="BT599" s="373"/>
      <c r="BU599" s="373"/>
      <c r="BV599" s="373"/>
      <c r="BW599" s="373"/>
      <c r="BX599" s="373"/>
      <c r="BY599" s="373"/>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8" customFormat="true" ht="25.15" customHeight="true" x14ac:dyDescent="0.2">
      <c r="C600" s="1074"/>
      <c r="D600" s="1075"/>
      <c r="E600" s="636"/>
      <c r="F600" s="636"/>
      <c r="G600" s="636"/>
      <c r="H600" s="1074"/>
      <c r="I600" s="1075"/>
      <c r="J600" s="636"/>
      <c r="K600" s="636"/>
      <c r="L600" s="636"/>
      <c r="M600" s="1074"/>
      <c r="N600" s="1075"/>
      <c r="O600" s="636"/>
      <c r="P600" s="636"/>
      <c r="Q600" s="636"/>
      <c r="AC600" s="371"/>
      <c r="AD600" s="371"/>
      <c r="AE600" s="371"/>
      <c r="AF600" s="371"/>
      <c r="AG600" s="371"/>
      <c r="AH600" s="371"/>
      <c r="AI600" s="371"/>
      <c r="AJ600" s="371"/>
      <c r="AK600" s="371"/>
      <c r="AL600" s="371"/>
      <c r="AM600" s="371"/>
      <c r="AN600" s="371"/>
      <c r="AO600" s="371"/>
      <c r="AP600" s="371"/>
      <c r="AQ600" s="371"/>
      <c r="AR600" s="371"/>
      <c r="AS600" s="371"/>
      <c r="AT600" s="371"/>
      <c r="AU600" s="371"/>
      <c r="AV600" s="371"/>
      <c r="AW600" s="371"/>
      <c r="AX600" s="371"/>
      <c r="AY600" s="371"/>
      <c r="AZ600" s="371"/>
      <c r="BA600" s="373"/>
      <c r="BB600" s="449"/>
      <c r="BC600" s="373"/>
      <c r="BD600" s="373"/>
      <c r="BE600" s="373"/>
      <c r="BF600" s="373"/>
      <c r="BG600" s="373"/>
      <c r="BH600" s="373"/>
      <c r="BI600" s="373"/>
      <c r="BJ600" s="373"/>
      <c r="BK600" s="373"/>
      <c r="BL600" s="373"/>
      <c r="BM600" s="373"/>
      <c r="BN600" s="373"/>
      <c r="BO600" s="373"/>
      <c r="BP600" s="373"/>
      <c r="BQ600" s="373"/>
      <c r="BR600" s="373"/>
      <c r="BS600" s="373"/>
      <c r="BT600" s="373"/>
      <c r="BU600" s="373"/>
      <c r="BV600" s="373"/>
      <c r="BW600" s="373"/>
      <c r="BX600" s="373"/>
      <c r="BY600" s="373"/>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8" customFormat="true" ht="25.15" customHeight="true" x14ac:dyDescent="0.2">
      <c r="C601" s="1074"/>
      <c r="D601" s="1075"/>
      <c r="E601" s="636"/>
      <c r="F601" s="636"/>
      <c r="G601" s="636"/>
      <c r="H601" s="1074"/>
      <c r="I601" s="1075"/>
      <c r="J601" s="636"/>
      <c r="K601" s="636"/>
      <c r="L601" s="636"/>
      <c r="M601" s="1074"/>
      <c r="N601" s="1075"/>
      <c r="O601" s="636"/>
      <c r="P601" s="636"/>
      <c r="Q601" s="636"/>
      <c r="AC601" s="371"/>
      <c r="AD601" s="371"/>
      <c r="AE601" s="371"/>
      <c r="AF601" s="371"/>
      <c r="AG601" s="371"/>
      <c r="AH601" s="371"/>
      <c r="AI601" s="371"/>
      <c r="AJ601" s="371"/>
      <c r="AK601" s="371"/>
      <c r="AL601" s="371"/>
      <c r="AM601" s="371"/>
      <c r="AN601" s="371"/>
      <c r="AO601" s="371"/>
      <c r="AP601" s="371"/>
      <c r="AQ601" s="371"/>
      <c r="AR601" s="371"/>
      <c r="AS601" s="371"/>
      <c r="AT601" s="371"/>
      <c r="AU601" s="371"/>
      <c r="AV601" s="371"/>
      <c r="AW601" s="371"/>
      <c r="AX601" s="371"/>
      <c r="AY601" s="371"/>
      <c r="AZ601" s="371"/>
      <c r="BA601" s="373"/>
      <c r="BB601" s="449"/>
      <c r="BC601" s="373"/>
      <c r="BD601" s="373"/>
      <c r="BE601" s="373"/>
      <c r="BF601" s="373"/>
      <c r="BG601" s="373"/>
      <c r="BH601" s="373"/>
      <c r="BI601" s="373"/>
      <c r="BJ601" s="373"/>
      <c r="BK601" s="373"/>
      <c r="BL601" s="373"/>
      <c r="BM601" s="373"/>
      <c r="BN601" s="373"/>
      <c r="BO601" s="373"/>
      <c r="BP601" s="373"/>
      <c r="BQ601" s="373"/>
      <c r="BR601" s="373"/>
      <c r="BS601" s="373"/>
      <c r="BT601" s="373"/>
      <c r="BU601" s="373"/>
      <c r="BV601" s="373"/>
      <c r="BW601" s="373"/>
      <c r="BX601" s="373"/>
      <c r="BY601" s="373"/>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8" customFormat="true" ht="25.15" customHeight="true" x14ac:dyDescent="0.2">
      <c r="C602" s="1074"/>
      <c r="D602" s="1075"/>
      <c r="E602" s="636"/>
      <c r="F602" s="636"/>
      <c r="G602" s="636"/>
      <c r="H602" s="1074"/>
      <c r="I602" s="1075"/>
      <c r="J602" s="636"/>
      <c r="K602" s="636"/>
      <c r="L602" s="636"/>
      <c r="M602" s="1074"/>
      <c r="N602" s="1075"/>
      <c r="O602" s="636"/>
      <c r="P602" s="636"/>
      <c r="Q602" s="636"/>
      <c r="AC602" s="371"/>
      <c r="AD602" s="371"/>
      <c r="AE602" s="371"/>
      <c r="AF602" s="371"/>
      <c r="AG602" s="371"/>
      <c r="AH602" s="371"/>
      <c r="AI602" s="371"/>
      <c r="AJ602" s="371"/>
      <c r="AK602" s="371"/>
      <c r="AL602" s="371"/>
      <c r="AM602" s="371"/>
      <c r="AN602" s="371"/>
      <c r="AO602" s="371"/>
      <c r="AP602" s="371"/>
      <c r="AQ602" s="371"/>
      <c r="AR602" s="371"/>
      <c r="AS602" s="371"/>
      <c r="AT602" s="371"/>
      <c r="AU602" s="371"/>
      <c r="AV602" s="371"/>
      <c r="AW602" s="371"/>
      <c r="AX602" s="371"/>
      <c r="AY602" s="371"/>
      <c r="AZ602" s="371"/>
      <c r="BA602" s="373"/>
      <c r="BB602" s="449"/>
      <c r="BC602" s="373"/>
      <c r="BD602" s="373"/>
      <c r="BE602" s="373"/>
      <c r="BF602" s="373"/>
      <c r="BG602" s="373"/>
      <c r="BH602" s="373"/>
      <c r="BI602" s="373"/>
      <c r="BJ602" s="373"/>
      <c r="BK602" s="373"/>
      <c r="BL602" s="373"/>
      <c r="BM602" s="373"/>
      <c r="BN602" s="373"/>
      <c r="BO602" s="373"/>
      <c r="BP602" s="373"/>
      <c r="BQ602" s="373"/>
      <c r="BR602" s="373"/>
      <c r="BS602" s="373"/>
      <c r="BT602" s="373"/>
      <c r="BU602" s="373"/>
      <c r="BV602" s="373"/>
      <c r="BW602" s="373"/>
      <c r="BX602" s="373"/>
      <c r="BY602" s="373"/>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8" customFormat="true" ht="25.15" customHeight="true" x14ac:dyDescent="0.2">
      <c r="C603" s="1074"/>
      <c r="D603" s="1075"/>
      <c r="E603" s="636"/>
      <c r="F603" s="636"/>
      <c r="G603" s="636"/>
      <c r="H603" s="1074"/>
      <c r="I603" s="1075"/>
      <c r="J603" s="636"/>
      <c r="K603" s="636"/>
      <c r="L603" s="636"/>
      <c r="M603" s="1074"/>
      <c r="N603" s="1075"/>
      <c r="O603" s="636"/>
      <c r="P603" s="636"/>
      <c r="Q603" s="636"/>
      <c r="AC603" s="371"/>
      <c r="AD603" s="371"/>
      <c r="AE603" s="371"/>
      <c r="AF603" s="371"/>
      <c r="AG603" s="371"/>
      <c r="AH603" s="371"/>
      <c r="AI603" s="371"/>
      <c r="AJ603" s="371"/>
      <c r="AK603" s="371"/>
      <c r="AL603" s="371"/>
      <c r="AM603" s="371"/>
      <c r="AN603" s="371"/>
      <c r="AO603" s="371"/>
      <c r="AP603" s="371"/>
      <c r="AQ603" s="371"/>
      <c r="AR603" s="371"/>
      <c r="AS603" s="371"/>
      <c r="AT603" s="371"/>
      <c r="AU603" s="371"/>
      <c r="AV603" s="371"/>
      <c r="AW603" s="371"/>
      <c r="AX603" s="371"/>
      <c r="AY603" s="371"/>
      <c r="AZ603" s="371"/>
      <c r="BA603" s="373"/>
      <c r="BB603" s="449"/>
      <c r="BC603" s="373"/>
      <c r="BD603" s="373"/>
      <c r="BE603" s="373"/>
      <c r="BF603" s="373"/>
      <c r="BG603" s="373"/>
      <c r="BH603" s="373"/>
      <c r="BI603" s="373"/>
      <c r="BJ603" s="373"/>
      <c r="BK603" s="373"/>
      <c r="BL603" s="373"/>
      <c r="BM603" s="373"/>
      <c r="BN603" s="373"/>
      <c r="BO603" s="373"/>
      <c r="BP603" s="373"/>
      <c r="BQ603" s="373"/>
      <c r="BR603" s="373"/>
      <c r="BS603" s="373"/>
      <c r="BT603" s="373"/>
      <c r="BU603" s="373"/>
      <c r="BV603" s="373"/>
      <c r="BW603" s="373"/>
      <c r="BX603" s="373"/>
      <c r="BY603" s="373"/>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8" customFormat="true" ht="25.15" customHeight="true" x14ac:dyDescent="0.2">
      <c r="C604" s="1074"/>
      <c r="D604" s="1075"/>
      <c r="E604" s="636"/>
      <c r="F604" s="636"/>
      <c r="G604" s="636"/>
      <c r="H604" s="1074"/>
      <c r="I604" s="1075"/>
      <c r="J604" s="636"/>
      <c r="K604" s="636"/>
      <c r="L604" s="636"/>
      <c r="M604" s="1074"/>
      <c r="N604" s="1075"/>
      <c r="O604" s="636"/>
      <c r="P604" s="636"/>
      <c r="Q604" s="636"/>
      <c r="AC604" s="371"/>
      <c r="AD604" s="371"/>
      <c r="AE604" s="371"/>
      <c r="AF604" s="371"/>
      <c r="AG604" s="371"/>
      <c r="AH604" s="371"/>
      <c r="AI604" s="371"/>
      <c r="AJ604" s="371"/>
      <c r="AK604" s="371"/>
      <c r="AL604" s="371"/>
      <c r="AM604" s="371"/>
      <c r="AN604" s="371"/>
      <c r="AO604" s="371"/>
      <c r="AP604" s="371"/>
      <c r="AQ604" s="371"/>
      <c r="AR604" s="371"/>
      <c r="AS604" s="371"/>
      <c r="AT604" s="371"/>
      <c r="AU604" s="371"/>
      <c r="AV604" s="371"/>
      <c r="AW604" s="371"/>
      <c r="AX604" s="371"/>
      <c r="AY604" s="371"/>
      <c r="AZ604" s="371"/>
      <c r="BA604" s="374"/>
      <c r="BB604" s="450"/>
      <c r="BC604" s="374"/>
      <c r="BD604" s="374"/>
      <c r="BE604" s="374"/>
      <c r="BF604" s="374"/>
      <c r="BG604" s="374"/>
      <c r="BH604" s="374"/>
      <c r="BI604" s="374"/>
      <c r="BJ604" s="374"/>
      <c r="BK604" s="374"/>
      <c r="BL604" s="374"/>
      <c r="BM604" s="374"/>
      <c r="BN604" s="374"/>
      <c r="BO604" s="374"/>
      <c r="BP604" s="374"/>
      <c r="BQ604" s="374"/>
      <c r="BR604" s="374"/>
      <c r="BS604" s="374"/>
      <c r="BT604" s="374"/>
      <c r="BU604" s="374"/>
      <c r="BV604" s="374"/>
      <c r="BW604" s="374"/>
      <c r="BX604" s="374"/>
      <c r="BY604" s="374"/>
      <c r="BZ604" s="374"/>
      <c r="CA604" s="374"/>
      <c r="CB604" s="374"/>
      <c r="CC604" s="374"/>
      <c r="CD604" s="374"/>
      <c r="CE604" s="374"/>
      <c r="CF604" s="374"/>
      <c r="CG604" s="374"/>
      <c r="CH604" s="374"/>
      <c r="CI604" s="374"/>
      <c r="CJ604" s="374"/>
      <c r="CK604" s="374"/>
      <c r="CL604" s="374"/>
      <c r="CM604" s="374"/>
      <c r="CN604" s="374"/>
      <c r="CO604" s="374"/>
      <c r="CP604" s="374"/>
      <c r="CQ604" s="374"/>
      <c r="CR604" s="374"/>
      <c r="CS604" s="374"/>
      <c r="CT604" s="374"/>
      <c r="CU604" s="374"/>
      <c r="CV604" s="374"/>
      <c r="CW604" s="374"/>
      <c r="CX604" s="374"/>
      <c r="CY604" s="374"/>
      <c r="CZ604" s="374"/>
    </row>
    <row r="605" s="378" customFormat="true" ht="25.15" customHeight="true" x14ac:dyDescent="0.2">
      <c r="C605" s="1074"/>
      <c r="D605" s="1075"/>
      <c r="E605" s="636"/>
      <c r="F605" s="636"/>
      <c r="G605" s="636"/>
      <c r="H605" s="1074"/>
      <c r="I605" s="1075"/>
      <c r="J605" s="636"/>
      <c r="K605" s="636"/>
      <c r="L605" s="636"/>
      <c r="M605" s="1074"/>
      <c r="N605" s="1075"/>
      <c r="O605" s="636"/>
      <c r="P605" s="636"/>
      <c r="Q605" s="636"/>
      <c r="AC605" s="371"/>
      <c r="AD605" s="371"/>
      <c r="AE605" s="371"/>
      <c r="AF605" s="371"/>
      <c r="AG605" s="371"/>
      <c r="AH605" s="371"/>
      <c r="AI605" s="371"/>
      <c r="AJ605" s="371"/>
      <c r="AK605" s="371"/>
      <c r="AL605" s="371"/>
      <c r="AM605" s="371"/>
      <c r="AN605" s="371"/>
      <c r="AO605" s="371"/>
      <c r="AP605" s="371"/>
      <c r="AQ605" s="371"/>
      <c r="AR605" s="371"/>
      <c r="AS605" s="371"/>
      <c r="AT605" s="371"/>
      <c r="AU605" s="371"/>
      <c r="AV605" s="371"/>
      <c r="AW605" s="371"/>
      <c r="AX605" s="371"/>
      <c r="AY605" s="371"/>
      <c r="AZ605" s="371"/>
      <c r="BA605" s="374"/>
      <c r="BB605" s="450"/>
      <c r="BC605" s="374"/>
      <c r="BD605" s="374"/>
      <c r="BE605" s="374"/>
      <c r="BF605" s="374"/>
      <c r="BG605" s="374"/>
      <c r="BH605" s="374"/>
      <c r="BI605" s="374"/>
      <c r="BJ605" s="374"/>
      <c r="BK605" s="374"/>
      <c r="BL605" s="374"/>
      <c r="BM605" s="374"/>
      <c r="BN605" s="374"/>
      <c r="BO605" s="374"/>
      <c r="BP605" s="374"/>
      <c r="BQ605" s="374"/>
      <c r="BR605" s="374"/>
      <c r="BS605" s="374"/>
      <c r="BT605" s="374"/>
      <c r="BU605" s="374"/>
      <c r="BV605" s="374"/>
      <c r="BW605" s="374"/>
      <c r="BX605" s="374"/>
      <c r="BY605" s="374"/>
      <c r="BZ605" s="374"/>
      <c r="CA605" s="374"/>
      <c r="CB605" s="374"/>
      <c r="CC605" s="374"/>
      <c r="CD605" s="374"/>
      <c r="CE605" s="374"/>
      <c r="CF605" s="374"/>
      <c r="CG605" s="374"/>
      <c r="CH605" s="374"/>
      <c r="CI605" s="374"/>
      <c r="CJ605" s="374"/>
      <c r="CK605" s="374"/>
      <c r="CL605" s="374"/>
      <c r="CM605" s="374"/>
      <c r="CN605" s="374"/>
      <c r="CO605" s="374"/>
      <c r="CP605" s="374"/>
      <c r="CQ605" s="374"/>
      <c r="CR605" s="374"/>
      <c r="CS605" s="374"/>
      <c r="CT605" s="374"/>
      <c r="CU605" s="374"/>
      <c r="CV605" s="374"/>
      <c r="CW605" s="374"/>
      <c r="CX605" s="374"/>
      <c r="CY605" s="374"/>
      <c r="CZ605" s="374"/>
    </row>
    <row r="606" s="378" customFormat="true" ht="25.15" customHeight="true" x14ac:dyDescent="0.2">
      <c r="C606" s="1074"/>
      <c r="D606" s="1075"/>
      <c r="E606" s="636"/>
      <c r="F606" s="636"/>
      <c r="G606" s="636"/>
      <c r="H606" s="1074"/>
      <c r="I606" s="1075"/>
      <c r="J606" s="636"/>
      <c r="K606" s="636"/>
      <c r="L606" s="636"/>
      <c r="M606" s="1074"/>
      <c r="N606" s="1075"/>
      <c r="O606" s="636"/>
      <c r="P606" s="636"/>
      <c r="Q606" s="636"/>
      <c r="AC606" s="371"/>
      <c r="AD606" s="371"/>
      <c r="AE606" s="371"/>
      <c r="AF606" s="371"/>
      <c r="AG606" s="371"/>
      <c r="AH606" s="371"/>
      <c r="AI606" s="371"/>
      <c r="AJ606" s="371"/>
      <c r="AK606" s="371"/>
      <c r="AL606" s="371"/>
      <c r="AM606" s="371"/>
      <c r="AN606" s="371"/>
      <c r="AO606" s="371"/>
      <c r="AP606" s="371"/>
      <c r="AQ606" s="371"/>
      <c r="AR606" s="371"/>
      <c r="AS606" s="371"/>
      <c r="AT606" s="371"/>
      <c r="AU606" s="371"/>
      <c r="AV606" s="371"/>
      <c r="AW606" s="371"/>
      <c r="AX606" s="371"/>
      <c r="AY606" s="371"/>
      <c r="AZ606" s="371"/>
      <c r="BA606" s="374"/>
      <c r="BB606" s="450"/>
      <c r="BC606" s="374"/>
      <c r="BD606" s="374"/>
      <c r="BE606" s="374"/>
      <c r="BF606" s="374"/>
      <c r="BG606" s="374"/>
      <c r="BH606" s="374"/>
      <c r="BI606" s="374"/>
      <c r="BJ606" s="374"/>
      <c r="BK606" s="374"/>
      <c r="BL606" s="374"/>
      <c r="BM606" s="374"/>
      <c r="BN606" s="374"/>
      <c r="BO606" s="374"/>
      <c r="BP606" s="374"/>
      <c r="BQ606" s="374"/>
      <c r="BR606" s="374"/>
      <c r="BS606" s="374"/>
      <c r="BT606" s="374"/>
      <c r="BU606" s="374"/>
      <c r="BV606" s="374"/>
      <c r="BW606" s="374"/>
      <c r="BX606" s="374"/>
      <c r="BY606" s="374"/>
      <c r="BZ606" s="374"/>
      <c r="CA606" s="374"/>
      <c r="CB606" s="374"/>
      <c r="CC606" s="374"/>
      <c r="CD606" s="374"/>
      <c r="CE606" s="374"/>
      <c r="CF606" s="374"/>
      <c r="CG606" s="374"/>
      <c r="CH606" s="374"/>
      <c r="CI606" s="374"/>
      <c r="CJ606" s="374"/>
      <c r="CK606" s="374"/>
      <c r="CL606" s="374"/>
      <c r="CM606" s="374"/>
      <c r="CN606" s="374"/>
      <c r="CO606" s="374"/>
      <c r="CP606" s="374"/>
      <c r="CQ606" s="374"/>
      <c r="CR606" s="374"/>
      <c r="CS606" s="374"/>
      <c r="CT606" s="374"/>
      <c r="CU606" s="374"/>
      <c r="CV606" s="374"/>
      <c r="CW606" s="374"/>
      <c r="CX606" s="374"/>
      <c r="CY606" s="374"/>
      <c r="CZ606" s="374"/>
    </row>
    <row r="607" s="378" customFormat="true" ht="25.15" customHeight="true" x14ac:dyDescent="0.2">
      <c r="C607" s="1074"/>
      <c r="D607" s="1075"/>
      <c r="E607" s="636"/>
      <c r="F607" s="636"/>
      <c r="G607" s="636"/>
      <c r="H607" s="1074"/>
      <c r="I607" s="1075"/>
      <c r="J607" s="636"/>
      <c r="K607" s="636"/>
      <c r="L607" s="636"/>
      <c r="M607" s="1074"/>
      <c r="N607" s="1075"/>
      <c r="O607" s="636"/>
      <c r="P607" s="636"/>
      <c r="Q607" s="636"/>
      <c r="AC607" s="371"/>
      <c r="AD607" s="371"/>
      <c r="AE607" s="371"/>
      <c r="AF607" s="371"/>
      <c r="AG607" s="371"/>
      <c r="AH607" s="371"/>
      <c r="AI607" s="371"/>
      <c r="AJ607" s="371"/>
      <c r="AK607" s="371"/>
      <c r="AL607" s="371"/>
      <c r="AM607" s="371"/>
      <c r="AN607" s="371"/>
      <c r="AO607" s="371"/>
      <c r="AP607" s="371"/>
      <c r="AQ607" s="371"/>
      <c r="AR607" s="371"/>
      <c r="AS607" s="371"/>
      <c r="AT607" s="371"/>
      <c r="AU607" s="371"/>
      <c r="AV607" s="371"/>
      <c r="AW607" s="371"/>
      <c r="AX607" s="371"/>
      <c r="AY607" s="371"/>
      <c r="AZ607" s="371"/>
      <c r="BA607" s="374"/>
      <c r="BB607" s="450"/>
      <c r="BC607" s="374"/>
      <c r="BD607" s="374"/>
      <c r="BE607" s="374"/>
      <c r="BF607" s="374"/>
      <c r="BG607" s="374"/>
      <c r="BH607" s="374"/>
      <c r="BI607" s="374"/>
      <c r="BJ607" s="374"/>
      <c r="BK607" s="374"/>
      <c r="BL607" s="374"/>
      <c r="BM607" s="374"/>
      <c r="BN607" s="374"/>
      <c r="BO607" s="374"/>
      <c r="BP607" s="374"/>
      <c r="BQ607" s="374"/>
      <c r="BR607" s="374"/>
      <c r="BS607" s="374"/>
      <c r="BT607" s="374"/>
      <c r="BU607" s="374"/>
      <c r="BV607" s="374"/>
      <c r="BW607" s="374"/>
      <c r="BX607" s="374"/>
      <c r="BY607" s="374"/>
      <c r="BZ607" s="374"/>
      <c r="CA607" s="374"/>
      <c r="CB607" s="374"/>
      <c r="CC607" s="374"/>
      <c r="CD607" s="374"/>
      <c r="CE607" s="374"/>
      <c r="CF607" s="374"/>
      <c r="CG607" s="374"/>
      <c r="CH607" s="374"/>
      <c r="CI607" s="374"/>
      <c r="CJ607" s="374"/>
      <c r="CK607" s="374"/>
      <c r="CL607" s="374"/>
      <c r="CM607" s="374"/>
      <c r="CN607" s="374"/>
      <c r="CO607" s="374"/>
      <c r="CP607" s="374"/>
      <c r="CQ607" s="374"/>
      <c r="CR607" s="374"/>
      <c r="CS607" s="374"/>
      <c r="CT607" s="374"/>
      <c r="CU607" s="374"/>
      <c r="CV607" s="374"/>
      <c r="CW607" s="374"/>
      <c r="CX607" s="374"/>
      <c r="CY607" s="374"/>
      <c r="CZ607" s="374"/>
    </row>
    <row r="608" s="378" customFormat="true" ht="25.15" customHeight="true" x14ac:dyDescent="0.2">
      <c r="C608" s="1074"/>
      <c r="D608" s="1075"/>
      <c r="E608" s="636"/>
      <c r="F608" s="636"/>
      <c r="G608" s="636"/>
      <c r="H608" s="1074"/>
      <c r="I608" s="1075"/>
      <c r="J608" s="636"/>
      <c r="K608" s="636"/>
      <c r="L608" s="636"/>
      <c r="M608" s="1074"/>
      <c r="N608" s="1075"/>
      <c r="O608" s="636"/>
      <c r="P608" s="636"/>
      <c r="Q608" s="636"/>
      <c r="AC608" s="371"/>
      <c r="AD608" s="371"/>
      <c r="AE608" s="371"/>
      <c r="AF608" s="371"/>
      <c r="AG608" s="371"/>
      <c r="AH608" s="371"/>
      <c r="AI608" s="371"/>
      <c r="AJ608" s="371"/>
      <c r="AK608" s="371"/>
      <c r="AL608" s="371"/>
      <c r="AM608" s="371"/>
      <c r="AN608" s="371"/>
      <c r="AO608" s="371"/>
      <c r="AP608" s="371"/>
      <c r="AQ608" s="371"/>
      <c r="AR608" s="371"/>
      <c r="AS608" s="371"/>
      <c r="AT608" s="371"/>
      <c r="AU608" s="371"/>
      <c r="AV608" s="371"/>
      <c r="AW608" s="371"/>
      <c r="AX608" s="371"/>
      <c r="AY608" s="371"/>
      <c r="AZ608" s="371"/>
      <c r="BA608" s="374"/>
      <c r="BB608" s="450"/>
      <c r="BC608" s="374"/>
      <c r="BD608" s="374"/>
      <c r="BE608" s="374"/>
      <c r="BF608" s="374"/>
      <c r="BG608" s="374"/>
      <c r="BH608" s="374"/>
      <c r="BI608" s="374"/>
      <c r="BJ608" s="374"/>
      <c r="BK608" s="374"/>
      <c r="BL608" s="374"/>
      <c r="BM608" s="374"/>
      <c r="BN608" s="374"/>
      <c r="BO608" s="374"/>
      <c r="BP608" s="374"/>
      <c r="BQ608" s="374"/>
      <c r="BR608" s="374"/>
      <c r="BS608" s="374"/>
      <c r="BT608" s="374"/>
      <c r="BU608" s="374"/>
      <c r="BV608" s="374"/>
      <c r="BW608" s="374"/>
      <c r="BX608" s="374"/>
      <c r="BY608" s="374"/>
      <c r="BZ608" s="374"/>
      <c r="CA608" s="374"/>
      <c r="CB608" s="374"/>
      <c r="CC608" s="374"/>
      <c r="CD608" s="374"/>
      <c r="CE608" s="374"/>
      <c r="CF608" s="374"/>
      <c r="CG608" s="374"/>
      <c r="CH608" s="374"/>
      <c r="CI608" s="374"/>
      <c r="CJ608" s="374"/>
      <c r="CK608" s="374"/>
      <c r="CL608" s="374"/>
      <c r="CM608" s="374"/>
      <c r="CN608" s="374"/>
      <c r="CO608" s="374"/>
      <c r="CP608" s="374"/>
      <c r="CQ608" s="374"/>
      <c r="CR608" s="374"/>
      <c r="CS608" s="374"/>
      <c r="CT608" s="374"/>
      <c r="CU608" s="374"/>
      <c r="CV608" s="374"/>
      <c r="CW608" s="374"/>
      <c r="CX608" s="374"/>
      <c r="CY608" s="374"/>
      <c r="CZ608" s="374"/>
    </row>
    <row r="609" s="378" customFormat="true" ht="25.15" customHeight="true" x14ac:dyDescent="0.2">
      <c r="C609" s="1074"/>
      <c r="D609" s="1075"/>
      <c r="E609" s="636"/>
      <c r="F609" s="636"/>
      <c r="G609" s="636"/>
      <c r="H609" s="1074"/>
      <c r="I609" s="1075"/>
      <c r="J609" s="636"/>
      <c r="K609" s="636"/>
      <c r="L609" s="636"/>
      <c r="M609" s="1074"/>
      <c r="N609" s="1075"/>
      <c r="O609" s="636"/>
      <c r="P609" s="636"/>
      <c r="Q609" s="636"/>
      <c r="AC609" s="371"/>
      <c r="AD609" s="371"/>
      <c r="AE609" s="371"/>
      <c r="AF609" s="371"/>
      <c r="AG609" s="371"/>
      <c r="AH609" s="371"/>
      <c r="AI609" s="371"/>
      <c r="AJ609" s="371"/>
      <c r="AK609" s="371"/>
      <c r="AL609" s="371"/>
      <c r="AM609" s="371"/>
      <c r="AN609" s="371"/>
      <c r="AO609" s="371"/>
      <c r="AP609" s="371"/>
      <c r="AQ609" s="371"/>
      <c r="AR609" s="371"/>
      <c r="AS609" s="371"/>
      <c r="AT609" s="371"/>
      <c r="AU609" s="371"/>
      <c r="AV609" s="371"/>
      <c r="AW609" s="371"/>
      <c r="AX609" s="371"/>
      <c r="AY609" s="371"/>
      <c r="AZ609" s="371"/>
      <c r="BA609" s="374"/>
      <c r="BB609" s="450"/>
      <c r="BC609" s="374"/>
      <c r="BD609" s="374"/>
      <c r="BE609" s="374"/>
      <c r="BF609" s="374"/>
      <c r="BG609" s="374"/>
      <c r="BH609" s="374"/>
      <c r="BI609" s="374"/>
      <c r="BJ609" s="374"/>
      <c r="BK609" s="374"/>
      <c r="BL609" s="374"/>
      <c r="BM609" s="374"/>
      <c r="BN609" s="374"/>
      <c r="BO609" s="374"/>
      <c r="BP609" s="374"/>
      <c r="BQ609" s="374"/>
      <c r="BR609" s="374"/>
      <c r="BS609" s="374"/>
      <c r="BT609" s="374"/>
      <c r="BU609" s="374"/>
      <c r="BV609" s="374"/>
      <c r="BW609" s="374"/>
      <c r="BX609" s="374"/>
      <c r="BY609" s="374"/>
      <c r="BZ609" s="374"/>
      <c r="CA609" s="374"/>
      <c r="CB609" s="374"/>
      <c r="CC609" s="374"/>
      <c r="CD609" s="374"/>
      <c r="CE609" s="374"/>
      <c r="CF609" s="374"/>
      <c r="CG609" s="374"/>
      <c r="CH609" s="374"/>
      <c r="CI609" s="374"/>
      <c r="CJ609" s="374"/>
      <c r="CK609" s="374"/>
      <c r="CL609" s="374"/>
      <c r="CM609" s="374"/>
      <c r="CN609" s="374"/>
      <c r="CO609" s="374"/>
      <c r="CP609" s="374"/>
      <c r="CQ609" s="374"/>
      <c r="CR609" s="374"/>
      <c r="CS609" s="374"/>
      <c r="CT609" s="374"/>
      <c r="CU609" s="374"/>
      <c r="CV609" s="374"/>
      <c r="CW609" s="374"/>
      <c r="CX609" s="374"/>
      <c r="CY609" s="374"/>
      <c r="CZ609" s="374"/>
    </row>
    <row r="610" s="378" customFormat="true" ht="25.15" customHeight="true" x14ac:dyDescent="0.2">
      <c r="C610" s="1074"/>
      <c r="D610" s="1075"/>
      <c r="E610" s="636"/>
      <c r="F610" s="636"/>
      <c r="G610" s="636"/>
      <c r="H610" s="1074"/>
      <c r="I610" s="1075"/>
      <c r="J610" s="636"/>
      <c r="K610" s="636"/>
      <c r="L610" s="636"/>
      <c r="M610" s="1074"/>
      <c r="N610" s="1075"/>
      <c r="O610" s="636"/>
      <c r="P610" s="636"/>
      <c r="Q610" s="636"/>
      <c r="AC610" s="371"/>
      <c r="AD610" s="371"/>
      <c r="AE610" s="371"/>
      <c r="AF610" s="371"/>
      <c r="AG610" s="371"/>
      <c r="AH610" s="371"/>
      <c r="AI610" s="371"/>
      <c r="AJ610" s="371"/>
      <c r="AK610" s="371"/>
      <c r="AL610" s="371"/>
      <c r="AM610" s="371"/>
      <c r="AN610" s="371"/>
      <c r="AO610" s="371"/>
      <c r="AP610" s="371"/>
      <c r="AQ610" s="371"/>
      <c r="AR610" s="371"/>
      <c r="AS610" s="371"/>
      <c r="AT610" s="371"/>
      <c r="AU610" s="371"/>
      <c r="AV610" s="371"/>
      <c r="AW610" s="371"/>
      <c r="AX610" s="371"/>
      <c r="AY610" s="371"/>
      <c r="AZ610" s="371"/>
      <c r="BA610" s="374"/>
      <c r="BB610" s="450"/>
      <c r="BC610" s="374"/>
      <c r="BD610" s="374"/>
      <c r="BE610" s="374"/>
      <c r="BF610" s="374"/>
      <c r="BG610" s="374"/>
      <c r="BH610" s="374"/>
      <c r="BI610" s="374"/>
      <c r="BJ610" s="374"/>
      <c r="BK610" s="374"/>
      <c r="BL610" s="374"/>
      <c r="BM610" s="374"/>
      <c r="BN610" s="374"/>
      <c r="BO610" s="374"/>
      <c r="BP610" s="374"/>
      <c r="BQ610" s="374"/>
      <c r="BR610" s="374"/>
      <c r="BS610" s="374"/>
      <c r="BT610" s="374"/>
      <c r="BU610" s="374"/>
      <c r="BV610" s="374"/>
      <c r="BW610" s="374"/>
      <c r="BX610" s="374"/>
      <c r="BY610" s="374"/>
      <c r="BZ610" s="374"/>
      <c r="CA610" s="374"/>
      <c r="CB610" s="374"/>
      <c r="CC610" s="374"/>
      <c r="CD610" s="374"/>
      <c r="CE610" s="374"/>
      <c r="CF610" s="374"/>
      <c r="CG610" s="374"/>
      <c r="CH610" s="374"/>
      <c r="CI610" s="374"/>
      <c r="CJ610" s="374"/>
      <c r="CK610" s="374"/>
      <c r="CL610" s="374"/>
      <c r="CM610" s="374"/>
      <c r="CN610" s="374"/>
      <c r="CO610" s="374"/>
      <c r="CP610" s="374"/>
      <c r="CQ610" s="374"/>
      <c r="CR610" s="374"/>
      <c r="CS610" s="374"/>
      <c r="CT610" s="374"/>
      <c r="CU610" s="374"/>
      <c r="CV610" s="374"/>
      <c r="CW610" s="374"/>
      <c r="CX610" s="374"/>
      <c r="CY610" s="374"/>
      <c r="CZ610" s="374"/>
    </row>
    <row r="611" s="378" customFormat="true" ht="25.15" customHeight="true" x14ac:dyDescent="0.2">
      <c r="C611" s="1074"/>
      <c r="D611" s="1075"/>
      <c r="E611" s="636"/>
      <c r="F611" s="636"/>
      <c r="G611" s="636"/>
      <c r="H611" s="1074"/>
      <c r="I611" s="1075"/>
      <c r="J611" s="636"/>
      <c r="K611" s="636"/>
      <c r="L611" s="636"/>
      <c r="M611" s="1074"/>
      <c r="N611" s="1075"/>
      <c r="O611" s="636"/>
      <c r="P611" s="636"/>
      <c r="Q611" s="636"/>
      <c r="AC611" s="371"/>
      <c r="AD611" s="371"/>
      <c r="AE611" s="371"/>
      <c r="AF611" s="371"/>
      <c r="AG611" s="371"/>
      <c r="AH611" s="371"/>
      <c r="AI611" s="371"/>
      <c r="AJ611" s="371"/>
      <c r="AK611" s="371"/>
      <c r="AL611" s="371"/>
      <c r="AM611" s="371"/>
      <c r="AN611" s="371"/>
      <c r="AO611" s="371"/>
      <c r="AP611" s="371"/>
      <c r="AQ611" s="371"/>
      <c r="AR611" s="371"/>
      <c r="AS611" s="371"/>
      <c r="AT611" s="371"/>
      <c r="AU611" s="371"/>
      <c r="AV611" s="371"/>
      <c r="AW611" s="371"/>
      <c r="AX611" s="371"/>
      <c r="AY611" s="371"/>
      <c r="AZ611" s="371"/>
      <c r="BA611" s="374"/>
      <c r="BB611" s="450"/>
      <c r="BC611" s="374"/>
      <c r="BD611" s="374"/>
      <c r="BE611" s="374"/>
      <c r="BF611" s="374"/>
      <c r="BG611" s="374"/>
      <c r="BH611" s="374"/>
      <c r="BI611" s="374"/>
      <c r="BJ611" s="374"/>
      <c r="BK611" s="374"/>
      <c r="BL611" s="374"/>
      <c r="BM611" s="374"/>
      <c r="BN611" s="374"/>
      <c r="BO611" s="374"/>
      <c r="BP611" s="374"/>
      <c r="BQ611" s="374"/>
      <c r="BR611" s="374"/>
      <c r="BS611" s="374"/>
      <c r="BT611" s="374"/>
      <c r="BU611" s="374"/>
      <c r="BV611" s="374"/>
      <c r="BW611" s="374"/>
      <c r="BX611" s="374"/>
      <c r="BY611" s="374"/>
      <c r="BZ611" s="374"/>
      <c r="CA611" s="374"/>
      <c r="CB611" s="374"/>
      <c r="CC611" s="374"/>
      <c r="CD611" s="374"/>
      <c r="CE611" s="374"/>
      <c r="CF611" s="374"/>
      <c r="CG611" s="374"/>
      <c r="CH611" s="374"/>
      <c r="CI611" s="374"/>
      <c r="CJ611" s="374"/>
      <c r="CK611" s="374"/>
      <c r="CL611" s="374"/>
      <c r="CM611" s="374"/>
      <c r="CN611" s="374"/>
      <c r="CO611" s="374"/>
      <c r="CP611" s="374"/>
      <c r="CQ611" s="374"/>
      <c r="CR611" s="374"/>
      <c r="CS611" s="374"/>
      <c r="CT611" s="374"/>
      <c r="CU611" s="374"/>
      <c r="CV611" s="374"/>
      <c r="CW611" s="374"/>
      <c r="CX611" s="374"/>
      <c r="CY611" s="374"/>
      <c r="CZ611" s="374"/>
    </row>
    <row r="612" s="378" customFormat="true" ht="25.15" customHeight="true" x14ac:dyDescent="0.2">
      <c r="C612" s="1074"/>
      <c r="D612" s="1075"/>
      <c r="E612" s="636"/>
      <c r="F612" s="636"/>
      <c r="G612" s="636"/>
      <c r="H612" s="1074"/>
      <c r="I612" s="1075"/>
      <c r="J612" s="636"/>
      <c r="K612" s="636"/>
      <c r="L612" s="636"/>
      <c r="M612" s="1074"/>
      <c r="N612" s="1075"/>
      <c r="O612" s="636"/>
      <c r="P612" s="636"/>
      <c r="Q612" s="636"/>
      <c r="AC612" s="371"/>
      <c r="AD612" s="371"/>
      <c r="AE612" s="371"/>
      <c r="AF612" s="371"/>
      <c r="AG612" s="371"/>
      <c r="AH612" s="371"/>
      <c r="AI612" s="371"/>
      <c r="AJ612" s="371"/>
      <c r="AK612" s="371"/>
      <c r="AL612" s="371"/>
      <c r="AM612" s="371"/>
      <c r="AN612" s="371"/>
      <c r="AO612" s="371"/>
      <c r="AP612" s="371"/>
      <c r="AQ612" s="371"/>
      <c r="AR612" s="371"/>
      <c r="AS612" s="371"/>
      <c r="AT612" s="371"/>
      <c r="AU612" s="371"/>
      <c r="AV612" s="371"/>
      <c r="AW612" s="371"/>
      <c r="AX612" s="371"/>
      <c r="AY612" s="371"/>
      <c r="AZ612" s="371"/>
      <c r="BA612" s="374"/>
      <c r="BB612" s="450"/>
      <c r="BC612" s="374"/>
      <c r="BD612" s="374"/>
      <c r="BE612" s="374"/>
      <c r="BF612" s="374"/>
      <c r="BG612" s="374"/>
      <c r="BH612" s="374"/>
      <c r="BI612" s="374"/>
      <c r="BJ612" s="374"/>
      <c r="BK612" s="374"/>
      <c r="BL612" s="374"/>
      <c r="BM612" s="374"/>
      <c r="BN612" s="374"/>
      <c r="BO612" s="374"/>
      <c r="BP612" s="374"/>
      <c r="BQ612" s="374"/>
      <c r="BR612" s="374"/>
      <c r="BS612" s="374"/>
      <c r="BT612" s="374"/>
      <c r="BU612" s="374"/>
      <c r="BV612" s="374"/>
      <c r="BW612" s="374"/>
      <c r="BX612" s="374"/>
      <c r="BY612" s="374"/>
      <c r="BZ612" s="374"/>
      <c r="CA612" s="374"/>
      <c r="CB612" s="374"/>
      <c r="CC612" s="374"/>
      <c r="CD612" s="374"/>
      <c r="CE612" s="374"/>
      <c r="CF612" s="374"/>
      <c r="CG612" s="374"/>
      <c r="CH612" s="374"/>
      <c r="CI612" s="374"/>
      <c r="CJ612" s="374"/>
      <c r="CK612" s="374"/>
      <c r="CL612" s="374"/>
      <c r="CM612" s="374"/>
      <c r="CN612" s="374"/>
      <c r="CO612" s="374"/>
      <c r="CP612" s="374"/>
      <c r="CQ612" s="374"/>
      <c r="CR612" s="374"/>
      <c r="CS612" s="374"/>
      <c r="CT612" s="374"/>
      <c r="CU612" s="374"/>
      <c r="CV612" s="374"/>
      <c r="CW612" s="374"/>
      <c r="CX612" s="374"/>
      <c r="CY612" s="374"/>
      <c r="CZ612" s="374"/>
    </row>
    <row r="613" s="378" customFormat="true" ht="25.15" customHeight="true" x14ac:dyDescent="0.2">
      <c r="C613" s="1074"/>
      <c r="D613" s="1075"/>
      <c r="E613" s="636"/>
      <c r="F613" s="636"/>
      <c r="G613" s="636"/>
      <c r="H613" s="1074"/>
      <c r="I613" s="1075"/>
      <c r="J613" s="636"/>
      <c r="K613" s="636"/>
      <c r="L613" s="636"/>
      <c r="M613" s="1074"/>
      <c r="N613" s="1075"/>
      <c r="O613" s="636"/>
      <c r="P613" s="636"/>
      <c r="Q613" s="636"/>
      <c r="AC613" s="371"/>
      <c r="AD613" s="371"/>
      <c r="AE613" s="371"/>
      <c r="AF613" s="371"/>
      <c r="AG613" s="371"/>
      <c r="AH613" s="371"/>
      <c r="AI613" s="371"/>
      <c r="AJ613" s="371"/>
      <c r="AK613" s="371"/>
      <c r="AL613" s="371"/>
      <c r="AM613" s="371"/>
      <c r="AN613" s="371"/>
      <c r="AO613" s="371"/>
      <c r="AP613" s="371"/>
      <c r="AQ613" s="371"/>
      <c r="AR613" s="371"/>
      <c r="AS613" s="371"/>
      <c r="AT613" s="371"/>
      <c r="AU613" s="371"/>
      <c r="AV613" s="371"/>
      <c r="AW613" s="371"/>
      <c r="AX613" s="371"/>
      <c r="AY613" s="371"/>
      <c r="AZ613" s="371"/>
      <c r="BA613" s="374"/>
      <c r="BB613" s="450"/>
      <c r="BC613" s="374"/>
      <c r="BD613" s="374"/>
      <c r="BE613" s="374"/>
      <c r="BF613" s="374"/>
      <c r="BG613" s="374"/>
      <c r="BH613" s="374"/>
      <c r="BI613" s="374"/>
      <c r="BJ613" s="374"/>
      <c r="BK613" s="374"/>
      <c r="BL613" s="374"/>
      <c r="BM613" s="374"/>
      <c r="BN613" s="374"/>
      <c r="BO613" s="374"/>
      <c r="BP613" s="374"/>
      <c r="BQ613" s="374"/>
      <c r="BR613" s="374"/>
      <c r="BS613" s="374"/>
      <c r="BT613" s="374"/>
      <c r="BU613" s="374"/>
      <c r="BV613" s="374"/>
      <c r="BW613" s="374"/>
      <c r="BX613" s="374"/>
      <c r="BY613" s="374"/>
      <c r="BZ613" s="374"/>
      <c r="CA613" s="374"/>
      <c r="CB613" s="374"/>
      <c r="CC613" s="374"/>
      <c r="CD613" s="374"/>
      <c r="CE613" s="374"/>
      <c r="CF613" s="374"/>
      <c r="CG613" s="374"/>
      <c r="CH613" s="374"/>
      <c r="CI613" s="374"/>
      <c r="CJ613" s="374"/>
      <c r="CK613" s="374"/>
      <c r="CL613" s="374"/>
      <c r="CM613" s="374"/>
      <c r="CN613" s="374"/>
      <c r="CO613" s="374"/>
      <c r="CP613" s="374"/>
      <c r="CQ613" s="374"/>
      <c r="CR613" s="374"/>
      <c r="CS613" s="374"/>
      <c r="CT613" s="374"/>
      <c r="CU613" s="374"/>
      <c r="CV613" s="374"/>
      <c r="CW613" s="374"/>
      <c r="CX613" s="374"/>
      <c r="CY613" s="374"/>
      <c r="CZ613" s="374"/>
    </row>
    <row r="614" s="378" customFormat="true" ht="25.15" customHeight="true" x14ac:dyDescent="0.2">
      <c r="C614" s="1074"/>
      <c r="D614" s="1075"/>
      <c r="E614" s="636"/>
      <c r="F614" s="636"/>
      <c r="G614" s="636"/>
      <c r="H614" s="1074"/>
      <c r="I614" s="1075"/>
      <c r="J614" s="636"/>
      <c r="K614" s="636"/>
      <c r="L614" s="636"/>
      <c r="M614" s="1074"/>
      <c r="N614" s="1075"/>
      <c r="O614" s="636"/>
      <c r="P614" s="636"/>
      <c r="Q614" s="636"/>
      <c r="AC614" s="371"/>
      <c r="AD614" s="371"/>
      <c r="AE614" s="371"/>
      <c r="AF614" s="371"/>
      <c r="AG614" s="371"/>
      <c r="AH614" s="371"/>
      <c r="AI614" s="371"/>
      <c r="AJ614" s="371"/>
      <c r="AK614" s="371"/>
      <c r="AL614" s="371"/>
      <c r="AM614" s="371"/>
      <c r="AN614" s="371"/>
      <c r="AO614" s="371"/>
      <c r="AP614" s="371"/>
      <c r="AQ614" s="371"/>
      <c r="AR614" s="371"/>
      <c r="AS614" s="371"/>
      <c r="AT614" s="371"/>
      <c r="AU614" s="371"/>
      <c r="AV614" s="371"/>
      <c r="AW614" s="371"/>
      <c r="AX614" s="371"/>
      <c r="AY614" s="371"/>
      <c r="AZ614" s="371"/>
      <c r="BA614" s="374"/>
      <c r="BB614" s="450"/>
      <c r="BC614" s="374"/>
      <c r="BD614" s="374"/>
      <c r="BE614" s="374"/>
      <c r="BF614" s="374"/>
      <c r="BG614" s="374"/>
      <c r="BH614" s="374"/>
      <c r="BI614" s="374"/>
      <c r="BJ614" s="374"/>
      <c r="BK614" s="374"/>
      <c r="BL614" s="374"/>
      <c r="BM614" s="374"/>
      <c r="BN614" s="374"/>
      <c r="BO614" s="374"/>
      <c r="BP614" s="374"/>
      <c r="BQ614" s="374"/>
      <c r="BR614" s="374"/>
      <c r="BS614" s="374"/>
      <c r="BT614" s="374"/>
      <c r="BU614" s="374"/>
      <c r="BV614" s="374"/>
      <c r="BW614" s="374"/>
      <c r="BX614" s="374"/>
      <c r="BY614" s="374"/>
      <c r="BZ614" s="374"/>
      <c r="CA614" s="374"/>
      <c r="CB614" s="374"/>
      <c r="CC614" s="374"/>
      <c r="CD614" s="374"/>
      <c r="CE614" s="374"/>
      <c r="CF614" s="374"/>
      <c r="CG614" s="374"/>
      <c r="CH614" s="374"/>
      <c r="CI614" s="374"/>
      <c r="CJ614" s="374"/>
      <c r="CK614" s="374"/>
      <c r="CL614" s="374"/>
      <c r="CM614" s="374"/>
      <c r="CN614" s="374"/>
      <c r="CO614" s="374"/>
      <c r="CP614" s="374"/>
      <c r="CQ614" s="374"/>
      <c r="CR614" s="374"/>
      <c r="CS614" s="374"/>
      <c r="CT614" s="374"/>
      <c r="CU614" s="374"/>
      <c r="CV614" s="374"/>
      <c r="CW614" s="374"/>
      <c r="CX614" s="374"/>
      <c r="CY614" s="374"/>
      <c r="CZ614" s="374"/>
    </row>
    <row r="615" s="378" customFormat="true" ht="25.15" customHeight="true" x14ac:dyDescent="0.2">
      <c r="C615" s="1074"/>
      <c r="D615" s="1075"/>
      <c r="E615" s="636"/>
      <c r="F615" s="636"/>
      <c r="G615" s="636"/>
      <c r="H615" s="1074"/>
      <c r="I615" s="1075"/>
      <c r="J615" s="636"/>
      <c r="K615" s="636"/>
      <c r="L615" s="636"/>
      <c r="M615" s="1074"/>
      <c r="N615" s="1075"/>
      <c r="O615" s="636"/>
      <c r="P615" s="636"/>
      <c r="Q615" s="636"/>
      <c r="AC615" s="371"/>
      <c r="AD615" s="371"/>
      <c r="AE615" s="371"/>
      <c r="AF615" s="371"/>
      <c r="AG615" s="371"/>
      <c r="AH615" s="371"/>
      <c r="AI615" s="371"/>
      <c r="AJ615" s="371"/>
      <c r="AK615" s="371"/>
      <c r="AL615" s="371"/>
      <c r="AM615" s="371"/>
      <c r="AN615" s="371"/>
      <c r="AO615" s="371"/>
      <c r="AP615" s="371"/>
      <c r="AQ615" s="371"/>
      <c r="AR615" s="371"/>
      <c r="AS615" s="371"/>
      <c r="AT615" s="371"/>
      <c r="AU615" s="371"/>
      <c r="AV615" s="371"/>
      <c r="AW615" s="371"/>
      <c r="AX615" s="371"/>
      <c r="AY615" s="371"/>
      <c r="AZ615" s="371"/>
      <c r="BA615" s="374"/>
      <c r="BB615" s="450"/>
      <c r="BC615" s="374"/>
      <c r="BD615" s="374"/>
      <c r="BE615" s="374"/>
      <c r="BF615" s="374"/>
      <c r="BG615" s="374"/>
      <c r="BH615" s="374"/>
      <c r="BI615" s="374"/>
      <c r="BJ615" s="374"/>
      <c r="BK615" s="374"/>
      <c r="BL615" s="374"/>
      <c r="BM615" s="374"/>
      <c r="BN615" s="374"/>
      <c r="BO615" s="374"/>
      <c r="BP615" s="374"/>
      <c r="BQ615" s="374"/>
      <c r="BR615" s="374"/>
      <c r="BS615" s="374"/>
      <c r="BT615" s="374"/>
      <c r="BU615" s="374"/>
      <c r="BV615" s="374"/>
      <c r="BW615" s="374"/>
      <c r="BX615" s="374"/>
      <c r="BY615" s="374"/>
      <c r="BZ615" s="374"/>
      <c r="CA615" s="374"/>
      <c r="CB615" s="374"/>
      <c r="CC615" s="374"/>
      <c r="CD615" s="374"/>
      <c r="CE615" s="374"/>
      <c r="CF615" s="374"/>
      <c r="CG615" s="374"/>
      <c r="CH615" s="374"/>
      <c r="CI615" s="374"/>
      <c r="CJ615" s="374"/>
      <c r="CK615" s="374"/>
      <c r="CL615" s="374"/>
      <c r="CM615" s="374"/>
      <c r="CN615" s="374"/>
      <c r="CO615" s="374"/>
      <c r="CP615" s="374"/>
      <c r="CQ615" s="374"/>
      <c r="CR615" s="374"/>
      <c r="CS615" s="374"/>
      <c r="CT615" s="374"/>
      <c r="CU615" s="374"/>
      <c r="CV615" s="374"/>
      <c r="CW615" s="374"/>
      <c r="CX615" s="374"/>
      <c r="CY615" s="374"/>
      <c r="CZ615" s="374"/>
    </row>
    <row r="616" s="378" customFormat="true" ht="25.15" customHeight="true" x14ac:dyDescent="0.2">
      <c r="C616" s="1074"/>
      <c r="D616" s="1075"/>
      <c r="E616" s="636"/>
      <c r="F616" s="636"/>
      <c r="G616" s="636"/>
      <c r="H616" s="1074"/>
      <c r="I616" s="1075"/>
      <c r="J616" s="636"/>
      <c r="K616" s="636"/>
      <c r="L616" s="636"/>
      <c r="M616" s="1074"/>
      <c r="N616" s="1075"/>
      <c r="O616" s="636"/>
      <c r="P616" s="636"/>
      <c r="Q616" s="636"/>
      <c r="AC616" s="371"/>
      <c r="AD616" s="371"/>
      <c r="AE616" s="371"/>
      <c r="AF616" s="371"/>
      <c r="AG616" s="371"/>
      <c r="AH616" s="371"/>
      <c r="AI616" s="371"/>
      <c r="AJ616" s="371"/>
      <c r="AK616" s="371"/>
      <c r="AL616" s="371"/>
      <c r="AM616" s="371"/>
      <c r="AN616" s="371"/>
      <c r="AO616" s="371"/>
      <c r="AP616" s="371"/>
      <c r="AQ616" s="371"/>
      <c r="AR616" s="371"/>
      <c r="AS616" s="371"/>
      <c r="AT616" s="371"/>
      <c r="AU616" s="371"/>
      <c r="AV616" s="371"/>
      <c r="AW616" s="371"/>
      <c r="AX616" s="371"/>
      <c r="AY616" s="371"/>
      <c r="AZ616" s="371"/>
      <c r="BA616" s="374"/>
      <c r="BB616" s="450"/>
      <c r="BC616" s="374"/>
      <c r="BD616" s="374"/>
      <c r="BE616" s="374"/>
      <c r="BF616" s="374"/>
      <c r="BG616" s="374"/>
      <c r="BH616" s="374"/>
      <c r="BI616" s="374"/>
      <c r="BJ616" s="374"/>
      <c r="BK616" s="374"/>
      <c r="BL616" s="374"/>
      <c r="BM616" s="374"/>
      <c r="BN616" s="374"/>
      <c r="BO616" s="374"/>
      <c r="BP616" s="374"/>
      <c r="BQ616" s="374"/>
      <c r="BR616" s="374"/>
      <c r="BS616" s="374"/>
      <c r="BT616" s="374"/>
      <c r="BU616" s="374"/>
      <c r="BV616" s="374"/>
      <c r="BW616" s="374"/>
      <c r="BX616" s="374"/>
      <c r="BY616" s="374"/>
      <c r="BZ616" s="374"/>
      <c r="CA616" s="374"/>
      <c r="CB616" s="374"/>
      <c r="CC616" s="374"/>
      <c r="CD616" s="374"/>
      <c r="CE616" s="374"/>
      <c r="CF616" s="374"/>
      <c r="CG616" s="374"/>
      <c r="CH616" s="374"/>
      <c r="CI616" s="374"/>
      <c r="CJ616" s="374"/>
      <c r="CK616" s="374"/>
      <c r="CL616" s="374"/>
      <c r="CM616" s="374"/>
      <c r="CN616" s="374"/>
      <c r="CO616" s="374"/>
      <c r="CP616" s="374"/>
      <c r="CQ616" s="374"/>
      <c r="CR616" s="374"/>
      <c r="CS616" s="374"/>
      <c r="CT616" s="374"/>
      <c r="CU616" s="374"/>
      <c r="CV616" s="374"/>
      <c r="CW616" s="374"/>
      <c r="CX616" s="374"/>
      <c r="CY616" s="374"/>
      <c r="CZ616" s="374"/>
    </row>
    <row r="617" s="378" customFormat="true" ht="25.15" customHeight="true" x14ac:dyDescent="0.2">
      <c r="C617" s="1074"/>
      <c r="D617" s="1075"/>
      <c r="E617" s="636"/>
      <c r="F617" s="636"/>
      <c r="G617" s="636"/>
      <c r="H617" s="1074"/>
      <c r="I617" s="1075"/>
      <c r="J617" s="636"/>
      <c r="K617" s="636"/>
      <c r="L617" s="636"/>
      <c r="M617" s="1074"/>
      <c r="N617" s="1075"/>
      <c r="O617" s="636"/>
      <c r="P617" s="636"/>
      <c r="Q617" s="636"/>
      <c r="AC617" s="371"/>
      <c r="AD617" s="371"/>
      <c r="AE617" s="371"/>
      <c r="AF617" s="371"/>
      <c r="AG617" s="371"/>
      <c r="AH617" s="371"/>
      <c r="AI617" s="371"/>
      <c r="AJ617" s="371"/>
      <c r="AK617" s="371"/>
      <c r="AL617" s="371"/>
      <c r="AM617" s="371"/>
      <c r="AN617" s="371"/>
      <c r="AO617" s="371"/>
      <c r="AP617" s="371"/>
      <c r="AQ617" s="371"/>
      <c r="AR617" s="371"/>
      <c r="AS617" s="371"/>
      <c r="AT617" s="371"/>
      <c r="AU617" s="371"/>
      <c r="AV617" s="371"/>
      <c r="AW617" s="371"/>
      <c r="AX617" s="371"/>
      <c r="AY617" s="371"/>
      <c r="AZ617" s="371"/>
      <c r="BA617" s="374"/>
      <c r="BB617" s="450"/>
      <c r="BC617" s="374"/>
      <c r="BD617" s="374"/>
      <c r="BE617" s="374"/>
      <c r="BF617" s="374"/>
      <c r="BG617" s="374"/>
      <c r="BH617" s="374"/>
      <c r="BI617" s="374"/>
      <c r="BJ617" s="374"/>
      <c r="BK617" s="374"/>
      <c r="BL617" s="374"/>
      <c r="BM617" s="374"/>
      <c r="BN617" s="374"/>
      <c r="BO617" s="374"/>
      <c r="BP617" s="374"/>
      <c r="BQ617" s="374"/>
      <c r="BR617" s="374"/>
      <c r="BS617" s="374"/>
      <c r="BT617" s="374"/>
      <c r="BU617" s="374"/>
      <c r="BV617" s="374"/>
      <c r="BW617" s="374"/>
      <c r="BX617" s="374"/>
      <c r="BY617" s="374"/>
      <c r="BZ617" s="374"/>
      <c r="CA617" s="374"/>
      <c r="CB617" s="374"/>
      <c r="CC617" s="374"/>
      <c r="CD617" s="374"/>
      <c r="CE617" s="374"/>
      <c r="CF617" s="374"/>
      <c r="CG617" s="374"/>
      <c r="CH617" s="374"/>
      <c r="CI617" s="374"/>
      <c r="CJ617" s="374"/>
      <c r="CK617" s="374"/>
      <c r="CL617" s="374"/>
      <c r="CM617" s="374"/>
      <c r="CN617" s="374"/>
      <c r="CO617" s="374"/>
      <c r="CP617" s="374"/>
      <c r="CQ617" s="374"/>
      <c r="CR617" s="374"/>
      <c r="CS617" s="374"/>
      <c r="CT617" s="374"/>
      <c r="CU617" s="374"/>
      <c r="CV617" s="374"/>
      <c r="CW617" s="374"/>
      <c r="CX617" s="374"/>
      <c r="CY617" s="374"/>
      <c r="CZ617" s="374"/>
    </row>
    <row r="618" s="378" customFormat="true" ht="25.15" customHeight="true" x14ac:dyDescent="0.2">
      <c r="C618" s="1074"/>
      <c r="D618" s="1075"/>
      <c r="E618" s="636"/>
      <c r="F618" s="636"/>
      <c r="G618" s="636"/>
      <c r="H618" s="1074"/>
      <c r="I618" s="1075"/>
      <c r="J618" s="636"/>
      <c r="K618" s="636"/>
      <c r="L618" s="636"/>
      <c r="M618" s="1074"/>
      <c r="N618" s="1075"/>
      <c r="O618" s="636"/>
      <c r="P618" s="636"/>
      <c r="Q618" s="636"/>
      <c r="AC618" s="371"/>
      <c r="AD618" s="371"/>
      <c r="AE618" s="371"/>
      <c r="AF618" s="371"/>
      <c r="AG618" s="371"/>
      <c r="AH618" s="371"/>
      <c r="AI618" s="371"/>
      <c r="AJ618" s="371"/>
      <c r="AK618" s="371"/>
      <c r="AL618" s="371"/>
      <c r="AM618" s="371"/>
      <c r="AN618" s="371"/>
      <c r="AO618" s="371"/>
      <c r="AP618" s="371"/>
      <c r="AQ618" s="371"/>
      <c r="AR618" s="371"/>
      <c r="AS618" s="371"/>
      <c r="AT618" s="371"/>
      <c r="AU618" s="371"/>
      <c r="AV618" s="371"/>
      <c r="AW618" s="371"/>
      <c r="AX618" s="371"/>
      <c r="AY618" s="371"/>
      <c r="AZ618" s="371"/>
      <c r="BA618" s="374"/>
      <c r="BB618" s="450"/>
      <c r="BC618" s="374"/>
      <c r="BD618" s="374"/>
      <c r="BE618" s="374"/>
      <c r="BF618" s="374"/>
      <c r="BG618" s="374"/>
      <c r="BH618" s="374"/>
      <c r="BI618" s="374"/>
      <c r="BJ618" s="374"/>
      <c r="BK618" s="374"/>
      <c r="BL618" s="374"/>
      <c r="BM618" s="374"/>
      <c r="BN618" s="374"/>
      <c r="BO618" s="374"/>
      <c r="BP618" s="374"/>
      <c r="BQ618" s="374"/>
      <c r="BR618" s="374"/>
      <c r="BS618" s="374"/>
      <c r="BT618" s="374"/>
      <c r="BU618" s="374"/>
      <c r="BV618" s="374"/>
      <c r="BW618" s="374"/>
      <c r="BX618" s="374"/>
      <c r="BY618" s="374"/>
      <c r="BZ618" s="374"/>
      <c r="CA618" s="374"/>
      <c r="CB618" s="374"/>
      <c r="CC618" s="374"/>
      <c r="CD618" s="374"/>
      <c r="CE618" s="374"/>
      <c r="CF618" s="374"/>
      <c r="CG618" s="374"/>
      <c r="CH618" s="374"/>
      <c r="CI618" s="374"/>
      <c r="CJ618" s="374"/>
      <c r="CK618" s="374"/>
      <c r="CL618" s="374"/>
      <c r="CM618" s="374"/>
      <c r="CN618" s="374"/>
      <c r="CO618" s="374"/>
      <c r="CP618" s="374"/>
      <c r="CQ618" s="374"/>
      <c r="CR618" s="374"/>
      <c r="CS618" s="374"/>
      <c r="CT618" s="374"/>
      <c r="CU618" s="374"/>
      <c r="CV618" s="374"/>
      <c r="CW618" s="374"/>
      <c r="CX618" s="374"/>
      <c r="CY618" s="374"/>
      <c r="CZ618" s="374"/>
    </row>
    <row r="619" s="378" customFormat="true" ht="25.15" customHeight="true" x14ac:dyDescent="0.2">
      <c r="C619" s="1074"/>
      <c r="D619" s="1075"/>
      <c r="E619" s="636"/>
      <c r="F619" s="636"/>
      <c r="G619" s="636"/>
      <c r="H619" s="1074"/>
      <c r="I619" s="1075"/>
      <c r="J619" s="636"/>
      <c r="K619" s="636"/>
      <c r="L619" s="636"/>
      <c r="M619" s="1074"/>
      <c r="N619" s="1075"/>
      <c r="O619" s="636"/>
      <c r="P619" s="636"/>
      <c r="Q619" s="636"/>
      <c r="AC619" s="371"/>
      <c r="AD619" s="371"/>
      <c r="AE619" s="371"/>
      <c r="AF619" s="371"/>
      <c r="AG619" s="371"/>
      <c r="AH619" s="371"/>
      <c r="AI619" s="371"/>
      <c r="AJ619" s="371"/>
      <c r="AK619" s="371"/>
      <c r="AL619" s="371"/>
      <c r="AM619" s="371"/>
      <c r="AN619" s="371"/>
      <c r="AO619" s="371"/>
      <c r="AP619" s="371"/>
      <c r="AQ619" s="371"/>
      <c r="AR619" s="371"/>
      <c r="AS619" s="371"/>
      <c r="AT619" s="371"/>
      <c r="AU619" s="371"/>
      <c r="AV619" s="371"/>
      <c r="AW619" s="371"/>
      <c r="AX619" s="371"/>
      <c r="AY619" s="371"/>
      <c r="AZ619" s="371"/>
      <c r="BA619" s="374"/>
      <c r="BB619" s="450"/>
      <c r="BC619" s="374"/>
      <c r="BD619" s="374"/>
      <c r="BE619" s="374"/>
      <c r="BF619" s="374"/>
      <c r="BG619" s="374"/>
      <c r="BH619" s="374"/>
      <c r="BI619" s="374"/>
      <c r="BJ619" s="374"/>
      <c r="BK619" s="374"/>
      <c r="BL619" s="374"/>
      <c r="BM619" s="374"/>
      <c r="BN619" s="374"/>
      <c r="BO619" s="374"/>
      <c r="BP619" s="374"/>
      <c r="BQ619" s="374"/>
      <c r="BR619" s="374"/>
      <c r="BS619" s="374"/>
      <c r="BT619" s="374"/>
      <c r="BU619" s="374"/>
      <c r="BV619" s="374"/>
      <c r="BW619" s="374"/>
      <c r="BX619" s="374"/>
      <c r="BY619" s="374"/>
      <c r="BZ619" s="374"/>
      <c r="CA619" s="374"/>
      <c r="CB619" s="374"/>
      <c r="CC619" s="374"/>
      <c r="CD619" s="374"/>
      <c r="CE619" s="374"/>
      <c r="CF619" s="374"/>
      <c r="CG619" s="374"/>
      <c r="CH619" s="374"/>
      <c r="CI619" s="374"/>
      <c r="CJ619" s="374"/>
      <c r="CK619" s="374"/>
      <c r="CL619" s="374"/>
      <c r="CM619" s="374"/>
      <c r="CN619" s="374"/>
      <c r="CO619" s="374"/>
      <c r="CP619" s="374"/>
      <c r="CQ619" s="374"/>
      <c r="CR619" s="374"/>
      <c r="CS619" s="374"/>
      <c r="CT619" s="374"/>
      <c r="CU619" s="374"/>
      <c r="CV619" s="374"/>
      <c r="CW619" s="374"/>
      <c r="CX619" s="374"/>
      <c r="CY619" s="374"/>
      <c r="CZ619" s="374"/>
    </row>
    <row r="620" s="378" customFormat="true" ht="25.15" customHeight="true" x14ac:dyDescent="0.2">
      <c r="C620" s="1074"/>
      <c r="D620" s="1075"/>
      <c r="E620" s="636"/>
      <c r="F620" s="636"/>
      <c r="G620" s="636"/>
      <c r="H620" s="1074"/>
      <c r="I620" s="1075"/>
      <c r="J620" s="636"/>
      <c r="K620" s="636"/>
      <c r="L620" s="636"/>
      <c r="M620" s="1074"/>
      <c r="N620" s="1075"/>
      <c r="O620" s="636"/>
      <c r="P620" s="636"/>
      <c r="Q620" s="636"/>
      <c r="AC620" s="371"/>
      <c r="AD620" s="371"/>
      <c r="AE620" s="371"/>
      <c r="AF620" s="371"/>
      <c r="AG620" s="371"/>
      <c r="AH620" s="371"/>
      <c r="AI620" s="371"/>
      <c r="AJ620" s="371"/>
      <c r="AK620" s="371"/>
      <c r="AL620" s="371"/>
      <c r="AM620" s="371"/>
      <c r="AN620" s="371"/>
      <c r="AO620" s="371"/>
      <c r="AP620" s="371"/>
      <c r="AQ620" s="371"/>
      <c r="AR620" s="371"/>
      <c r="AS620" s="371"/>
      <c r="AT620" s="371"/>
      <c r="AU620" s="371"/>
      <c r="AV620" s="371"/>
      <c r="AW620" s="371"/>
      <c r="AX620" s="371"/>
      <c r="AY620" s="371"/>
      <c r="AZ620" s="371"/>
      <c r="BA620" s="374"/>
      <c r="BB620" s="450"/>
      <c r="BC620" s="374"/>
      <c r="BD620" s="374"/>
      <c r="BE620" s="374"/>
      <c r="BF620" s="374"/>
      <c r="BG620" s="374"/>
      <c r="BH620" s="374"/>
      <c r="BI620" s="374"/>
      <c r="BJ620" s="374"/>
      <c r="BK620" s="374"/>
      <c r="BL620" s="374"/>
      <c r="BM620" s="374"/>
      <c r="BN620" s="374"/>
      <c r="BO620" s="374"/>
      <c r="BP620" s="374"/>
      <c r="BQ620" s="374"/>
      <c r="BR620" s="374"/>
      <c r="BS620" s="374"/>
      <c r="BT620" s="374"/>
      <c r="BU620" s="374"/>
      <c r="BV620" s="374"/>
      <c r="BW620" s="374"/>
      <c r="BX620" s="374"/>
      <c r="BY620" s="374"/>
      <c r="BZ620" s="374"/>
      <c r="CA620" s="374"/>
      <c r="CB620" s="374"/>
      <c r="CC620" s="374"/>
      <c r="CD620" s="374"/>
      <c r="CE620" s="374"/>
      <c r="CF620" s="374"/>
      <c r="CG620" s="374"/>
      <c r="CH620" s="374"/>
      <c r="CI620" s="374"/>
      <c r="CJ620" s="374"/>
      <c r="CK620" s="374"/>
      <c r="CL620" s="374"/>
      <c r="CM620" s="374"/>
      <c r="CN620" s="374"/>
      <c r="CO620" s="374"/>
      <c r="CP620" s="374"/>
      <c r="CQ620" s="374"/>
      <c r="CR620" s="374"/>
      <c r="CS620" s="374"/>
      <c r="CT620" s="374"/>
      <c r="CU620" s="374"/>
      <c r="CV620" s="374"/>
      <c r="CW620" s="374"/>
      <c r="CX620" s="374"/>
      <c r="CY620" s="374"/>
      <c r="CZ620" s="374"/>
    </row>
    <row r="621" s="378" customFormat="true" ht="25.15" customHeight="true" x14ac:dyDescent="0.2">
      <c r="C621" s="1074"/>
      <c r="D621" s="1075"/>
      <c r="E621" s="636"/>
      <c r="F621" s="636"/>
      <c r="G621" s="636"/>
      <c r="H621" s="1074"/>
      <c r="I621" s="1075"/>
      <c r="J621" s="636"/>
      <c r="K621" s="636"/>
      <c r="L621" s="636"/>
      <c r="M621" s="1074"/>
      <c r="N621" s="1075"/>
      <c r="O621" s="636"/>
      <c r="P621" s="636"/>
      <c r="Q621" s="636"/>
      <c r="AC621" s="371"/>
      <c r="AD621" s="371"/>
      <c r="AE621" s="371"/>
      <c r="AF621" s="371"/>
      <c r="AG621" s="371"/>
      <c r="AH621" s="371"/>
      <c r="AI621" s="371"/>
      <c r="AJ621" s="371"/>
      <c r="AK621" s="371"/>
      <c r="AL621" s="371"/>
      <c r="AM621" s="371"/>
      <c r="AN621" s="371"/>
      <c r="AO621" s="371"/>
      <c r="AP621" s="371"/>
      <c r="AQ621" s="371"/>
      <c r="AR621" s="371"/>
      <c r="AS621" s="371"/>
      <c r="AT621" s="371"/>
      <c r="AU621" s="371"/>
      <c r="AV621" s="371"/>
      <c r="AW621" s="371"/>
      <c r="AX621" s="371"/>
      <c r="AY621" s="371"/>
      <c r="AZ621" s="371"/>
      <c r="BA621" s="374"/>
      <c r="BB621" s="450"/>
      <c r="BC621" s="374"/>
      <c r="BD621" s="374"/>
      <c r="BE621" s="374"/>
      <c r="BF621" s="374"/>
      <c r="BG621" s="374"/>
      <c r="BH621" s="374"/>
      <c r="BI621" s="374"/>
      <c r="BJ621" s="374"/>
      <c r="BK621" s="374"/>
      <c r="BL621" s="374"/>
      <c r="BM621" s="374"/>
      <c r="BN621" s="374"/>
      <c r="BO621" s="374"/>
      <c r="BP621" s="374"/>
      <c r="BQ621" s="374"/>
      <c r="BR621" s="374"/>
      <c r="BS621" s="374"/>
      <c r="BT621" s="374"/>
      <c r="BU621" s="374"/>
      <c r="BV621" s="374"/>
      <c r="BW621" s="374"/>
      <c r="BX621" s="374"/>
      <c r="BY621" s="374"/>
      <c r="BZ621" s="374"/>
      <c r="CA621" s="374"/>
      <c r="CB621" s="374"/>
      <c r="CC621" s="374"/>
      <c r="CD621" s="374"/>
      <c r="CE621" s="374"/>
      <c r="CF621" s="374"/>
      <c r="CG621" s="374"/>
      <c r="CH621" s="374"/>
      <c r="CI621" s="374"/>
      <c r="CJ621" s="374"/>
      <c r="CK621" s="374"/>
      <c r="CL621" s="374"/>
      <c r="CM621" s="374"/>
      <c r="CN621" s="374"/>
      <c r="CO621" s="374"/>
      <c r="CP621" s="374"/>
      <c r="CQ621" s="374"/>
      <c r="CR621" s="374"/>
      <c r="CS621" s="374"/>
      <c r="CT621" s="374"/>
      <c r="CU621" s="374"/>
      <c r="CV621" s="374"/>
      <c r="CW621" s="374"/>
      <c r="CX621" s="374"/>
      <c r="CY621" s="374"/>
      <c r="CZ621" s="374"/>
    </row>
    <row r="622" s="378" customFormat="true" ht="25.15" customHeight="true" x14ac:dyDescent="0.2">
      <c r="C622" s="1074"/>
      <c r="D622" s="1075"/>
      <c r="E622" s="636"/>
      <c r="F622" s="636"/>
      <c r="G622" s="636"/>
      <c r="H622" s="1074"/>
      <c r="I622" s="1075"/>
      <c r="J622" s="636"/>
      <c r="K622" s="636"/>
      <c r="L622" s="636"/>
      <c r="M622" s="1074"/>
      <c r="N622" s="1075"/>
      <c r="O622" s="636"/>
      <c r="P622" s="636"/>
      <c r="Q622" s="636"/>
      <c r="AC622" s="371"/>
      <c r="AD622" s="371"/>
      <c r="AE622" s="371"/>
      <c r="AF622" s="371"/>
      <c r="AG622" s="371"/>
      <c r="AH622" s="371"/>
      <c r="AI622" s="371"/>
      <c r="AJ622" s="371"/>
      <c r="AK622" s="371"/>
      <c r="AL622" s="371"/>
      <c r="AM622" s="371"/>
      <c r="AN622" s="371"/>
      <c r="AO622" s="371"/>
      <c r="AP622" s="371"/>
      <c r="AQ622" s="371"/>
      <c r="AR622" s="371"/>
      <c r="AS622" s="371"/>
      <c r="AT622" s="371"/>
      <c r="AU622" s="371"/>
      <c r="AV622" s="371"/>
      <c r="AW622" s="371"/>
      <c r="AX622" s="371"/>
      <c r="AY622" s="371"/>
      <c r="AZ622" s="371"/>
      <c r="BA622" s="374"/>
      <c r="BB622" s="450"/>
      <c r="BC622" s="374"/>
      <c r="BD622" s="374"/>
      <c r="BE622" s="374"/>
      <c r="BF622" s="374"/>
      <c r="BG622" s="374"/>
      <c r="BH622" s="374"/>
      <c r="BI622" s="374"/>
      <c r="BJ622" s="374"/>
      <c r="BK622" s="374"/>
      <c r="BL622" s="374"/>
      <c r="BM622" s="374"/>
      <c r="BN622" s="374"/>
      <c r="BO622" s="374"/>
      <c r="BP622" s="374"/>
      <c r="BQ622" s="374"/>
      <c r="BR622" s="374"/>
      <c r="BS622" s="374"/>
      <c r="BT622" s="374"/>
      <c r="BU622" s="374"/>
      <c r="BV622" s="374"/>
      <c r="BW622" s="374"/>
      <c r="BX622" s="374"/>
      <c r="BY622" s="374"/>
      <c r="BZ622" s="374"/>
      <c r="CA622" s="374"/>
      <c r="CB622" s="374"/>
      <c r="CC622" s="374"/>
      <c r="CD622" s="374"/>
      <c r="CE622" s="374"/>
      <c r="CF622" s="374"/>
      <c r="CG622" s="374"/>
      <c r="CH622" s="374"/>
      <c r="CI622" s="374"/>
      <c r="CJ622" s="374"/>
      <c r="CK622" s="374"/>
      <c r="CL622" s="374"/>
      <c r="CM622" s="374"/>
      <c r="CN622" s="374"/>
      <c r="CO622" s="374"/>
      <c r="CP622" s="374"/>
      <c r="CQ622" s="374"/>
      <c r="CR622" s="374"/>
      <c r="CS622" s="374"/>
      <c r="CT622" s="374"/>
      <c r="CU622" s="374"/>
      <c r="CV622" s="374"/>
      <c r="CW622" s="374"/>
      <c r="CX622" s="374"/>
      <c r="CY622" s="374"/>
      <c r="CZ622" s="374"/>
    </row>
    <row r="623" s="378" customFormat="true" ht="25.15" customHeight="true" x14ac:dyDescent="0.2">
      <c r="C623" s="1074"/>
      <c r="D623" s="1075"/>
      <c r="E623" s="636"/>
      <c r="F623" s="636"/>
      <c r="G623" s="636"/>
      <c r="H623" s="1074"/>
      <c r="I623" s="1075"/>
      <c r="J623" s="636"/>
      <c r="K623" s="636"/>
      <c r="L623" s="636"/>
      <c r="M623" s="1074"/>
      <c r="N623" s="1075"/>
      <c r="O623" s="636"/>
      <c r="P623" s="636"/>
      <c r="Q623" s="636"/>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4"/>
      <c r="BB623" s="450"/>
      <c r="BC623" s="374"/>
      <c r="BD623" s="374"/>
      <c r="BE623" s="374"/>
      <c r="BF623" s="374"/>
      <c r="BG623" s="374"/>
      <c r="BH623" s="374"/>
      <c r="BI623" s="374"/>
      <c r="BJ623" s="374"/>
      <c r="BK623" s="374"/>
      <c r="BL623" s="374"/>
      <c r="BM623" s="374"/>
      <c r="BN623" s="374"/>
      <c r="BO623" s="374"/>
      <c r="BP623" s="374"/>
      <c r="BQ623" s="374"/>
      <c r="BR623" s="374"/>
      <c r="BS623" s="374"/>
      <c r="BT623" s="374"/>
      <c r="BU623" s="374"/>
      <c r="BV623" s="374"/>
      <c r="BW623" s="374"/>
      <c r="BX623" s="374"/>
      <c r="BY623" s="374"/>
      <c r="BZ623" s="374"/>
      <c r="CA623" s="374"/>
      <c r="CB623" s="374"/>
      <c r="CC623" s="374"/>
      <c r="CD623" s="374"/>
      <c r="CE623" s="374"/>
      <c r="CF623" s="374"/>
      <c r="CG623" s="374"/>
      <c r="CH623" s="374"/>
      <c r="CI623" s="374"/>
      <c r="CJ623" s="374"/>
      <c r="CK623" s="374"/>
      <c r="CL623" s="374"/>
      <c r="CM623" s="374"/>
      <c r="CN623" s="374"/>
      <c r="CO623" s="374"/>
      <c r="CP623" s="374"/>
      <c r="CQ623" s="374"/>
      <c r="CR623" s="374"/>
      <c r="CS623" s="374"/>
      <c r="CT623" s="374"/>
      <c r="CU623" s="374"/>
      <c r="CV623" s="374"/>
      <c r="CW623" s="374"/>
      <c r="CX623" s="374"/>
      <c r="CY623" s="374"/>
      <c r="CZ623" s="374"/>
    </row>
    <row r="624" s="378" customFormat="true" ht="25.15" customHeight="true" x14ac:dyDescent="0.2">
      <c r="C624" s="1074"/>
      <c r="D624" s="1075"/>
      <c r="E624" s="636"/>
      <c r="F624" s="636"/>
      <c r="G624" s="636"/>
      <c r="H624" s="1074"/>
      <c r="I624" s="1075"/>
      <c r="J624" s="636"/>
      <c r="K624" s="636"/>
      <c r="L624" s="636"/>
      <c r="M624" s="1074"/>
      <c r="N624" s="1075"/>
      <c r="O624" s="636"/>
      <c r="P624" s="636"/>
      <c r="Q624" s="636"/>
      <c r="AC624" s="371"/>
      <c r="AD624" s="371"/>
      <c r="AE624" s="371"/>
      <c r="AF624" s="371"/>
      <c r="AG624" s="371"/>
      <c r="AH624" s="371"/>
      <c r="AI624" s="371"/>
      <c r="AJ624" s="371"/>
      <c r="AK624" s="371"/>
      <c r="AL624" s="371"/>
      <c r="AM624" s="371"/>
      <c r="AN624" s="371"/>
      <c r="AO624" s="371"/>
      <c r="AP624" s="371"/>
      <c r="AQ624" s="371"/>
      <c r="AR624" s="371"/>
      <c r="AS624" s="371"/>
      <c r="AT624" s="371"/>
      <c r="AU624" s="371"/>
      <c r="AV624" s="371"/>
      <c r="AW624" s="371"/>
      <c r="AX624" s="371"/>
      <c r="AY624" s="371"/>
      <c r="AZ624" s="371"/>
      <c r="BA624" s="374"/>
      <c r="BB624" s="450"/>
      <c r="BC624" s="374"/>
      <c r="BD624" s="374"/>
      <c r="BE624" s="374"/>
      <c r="BF624" s="374"/>
      <c r="BG624" s="374"/>
      <c r="BH624" s="374"/>
      <c r="BI624" s="374"/>
      <c r="BJ624" s="374"/>
      <c r="BK624" s="374"/>
      <c r="BL624" s="374"/>
      <c r="BM624" s="374"/>
      <c r="BN624" s="374"/>
      <c r="BO624" s="374"/>
      <c r="BP624" s="374"/>
      <c r="BQ624" s="374"/>
      <c r="BR624" s="374"/>
      <c r="BS624" s="374"/>
      <c r="BT624" s="374"/>
      <c r="BU624" s="374"/>
      <c r="BV624" s="374"/>
      <c r="BW624" s="374"/>
      <c r="BX624" s="374"/>
      <c r="BY624" s="374"/>
      <c r="BZ624" s="374"/>
      <c r="CA624" s="374"/>
      <c r="CB624" s="374"/>
      <c r="CC624" s="374"/>
      <c r="CD624" s="374"/>
      <c r="CE624" s="374"/>
      <c r="CF624" s="374"/>
      <c r="CG624" s="374"/>
      <c r="CH624" s="374"/>
      <c r="CI624" s="374"/>
      <c r="CJ624" s="374"/>
      <c r="CK624" s="374"/>
      <c r="CL624" s="374"/>
      <c r="CM624" s="374"/>
      <c r="CN624" s="374"/>
      <c r="CO624" s="374"/>
      <c r="CP624" s="374"/>
      <c r="CQ624" s="374"/>
      <c r="CR624" s="374"/>
      <c r="CS624" s="374"/>
      <c r="CT624" s="374"/>
      <c r="CU624" s="374"/>
      <c r="CV624" s="374"/>
      <c r="CW624" s="374"/>
      <c r="CX624" s="374"/>
      <c r="CY624" s="374"/>
      <c r="CZ624" s="374"/>
    </row>
    <row r="625" s="378" customFormat="true" ht="25.15" customHeight="true" x14ac:dyDescent="0.2">
      <c r="C625" s="1074"/>
      <c r="D625" s="1075"/>
      <c r="E625" s="636"/>
      <c r="F625" s="636"/>
      <c r="G625" s="636"/>
      <c r="H625" s="1074"/>
      <c r="I625" s="1075"/>
      <c r="J625" s="636"/>
      <c r="K625" s="636"/>
      <c r="L625" s="636"/>
      <c r="M625" s="1074"/>
      <c r="N625" s="1075"/>
      <c r="O625" s="636"/>
      <c r="P625" s="636"/>
      <c r="Q625" s="636"/>
      <c r="AC625" s="371"/>
      <c r="AD625" s="371"/>
      <c r="AE625" s="371"/>
      <c r="AF625" s="371"/>
      <c r="AG625" s="371"/>
      <c r="AH625" s="371"/>
      <c r="AI625" s="371"/>
      <c r="AJ625" s="371"/>
      <c r="AK625" s="371"/>
      <c r="AL625" s="371"/>
      <c r="AM625" s="371"/>
      <c r="AN625" s="371"/>
      <c r="AO625" s="371"/>
      <c r="AP625" s="371"/>
      <c r="AQ625" s="371"/>
      <c r="AR625" s="371"/>
      <c r="AS625" s="371"/>
      <c r="AT625" s="371"/>
      <c r="AU625" s="371"/>
      <c r="AV625" s="371"/>
      <c r="AW625" s="371"/>
      <c r="AX625" s="371"/>
      <c r="AY625" s="371"/>
      <c r="AZ625" s="371"/>
      <c r="BA625" s="374"/>
      <c r="BB625" s="450"/>
      <c r="BC625" s="374"/>
      <c r="BD625" s="374"/>
      <c r="BE625" s="374"/>
      <c r="BF625" s="374"/>
      <c r="BG625" s="374"/>
      <c r="BH625" s="374"/>
      <c r="BI625" s="374"/>
      <c r="BJ625" s="374"/>
      <c r="BK625" s="374"/>
      <c r="BL625" s="374"/>
      <c r="BM625" s="374"/>
      <c r="BN625" s="374"/>
      <c r="BO625" s="374"/>
      <c r="BP625" s="374"/>
      <c r="BQ625" s="374"/>
      <c r="BR625" s="374"/>
      <c r="BS625" s="374"/>
      <c r="BT625" s="374"/>
      <c r="BU625" s="374"/>
      <c r="BV625" s="374"/>
      <c r="BW625" s="374"/>
      <c r="BX625" s="374"/>
      <c r="BY625" s="374"/>
      <c r="BZ625" s="374"/>
      <c r="CA625" s="374"/>
      <c r="CB625" s="374"/>
      <c r="CC625" s="374"/>
      <c r="CD625" s="374"/>
      <c r="CE625" s="374"/>
      <c r="CF625" s="374"/>
      <c r="CG625" s="374"/>
      <c r="CH625" s="374"/>
      <c r="CI625" s="374"/>
      <c r="CJ625" s="374"/>
      <c r="CK625" s="374"/>
      <c r="CL625" s="374"/>
      <c r="CM625" s="374"/>
      <c r="CN625" s="374"/>
      <c r="CO625" s="374"/>
      <c r="CP625" s="374"/>
      <c r="CQ625" s="374"/>
      <c r="CR625" s="374"/>
      <c r="CS625" s="374"/>
      <c r="CT625" s="374"/>
      <c r="CU625" s="374"/>
      <c r="CV625" s="374"/>
      <c r="CW625" s="374"/>
      <c r="CX625" s="374"/>
      <c r="CY625" s="374"/>
      <c r="CZ625" s="374"/>
    </row>
    <row r="626" s="378" customFormat="true" ht="25.15" customHeight="true" x14ac:dyDescent="0.2">
      <c r="C626" s="1074"/>
      <c r="D626" s="1075"/>
      <c r="E626" s="636"/>
      <c r="F626" s="636"/>
      <c r="G626" s="636"/>
      <c r="H626" s="1074"/>
      <c r="I626" s="1075"/>
      <c r="J626" s="636"/>
      <c r="K626" s="636"/>
      <c r="L626" s="636"/>
      <c r="M626" s="1074"/>
      <c r="N626" s="1075"/>
      <c r="O626" s="636"/>
      <c r="P626" s="636"/>
      <c r="Q626" s="636"/>
      <c r="AC626" s="371"/>
      <c r="AD626" s="371"/>
      <c r="AE626" s="371"/>
      <c r="AF626" s="371"/>
      <c r="AG626" s="371"/>
      <c r="AH626" s="371"/>
      <c r="AI626" s="371"/>
      <c r="AJ626" s="371"/>
      <c r="AK626" s="371"/>
      <c r="AL626" s="371"/>
      <c r="AM626" s="371"/>
      <c r="AN626" s="371"/>
      <c r="AO626" s="371"/>
      <c r="AP626" s="371"/>
      <c r="AQ626" s="371"/>
      <c r="AR626" s="371"/>
      <c r="AS626" s="371"/>
      <c r="AT626" s="371"/>
      <c r="AU626" s="371"/>
      <c r="AV626" s="371"/>
      <c r="AW626" s="371"/>
      <c r="AX626" s="371"/>
      <c r="AY626" s="371"/>
      <c r="AZ626" s="371"/>
      <c r="BA626" s="374"/>
      <c r="BB626" s="450"/>
      <c r="BC626" s="374"/>
      <c r="BD626" s="374"/>
      <c r="BE626" s="374"/>
      <c r="BF626" s="374"/>
      <c r="BG626" s="374"/>
      <c r="BH626" s="374"/>
      <c r="BI626" s="374"/>
      <c r="BJ626" s="374"/>
      <c r="BK626" s="374"/>
      <c r="BL626" s="374"/>
      <c r="BM626" s="374"/>
      <c r="BN626" s="374"/>
      <c r="BO626" s="374"/>
      <c r="BP626" s="374"/>
      <c r="BQ626" s="374"/>
      <c r="BR626" s="374"/>
      <c r="BS626" s="374"/>
      <c r="BT626" s="374"/>
      <c r="BU626" s="374"/>
      <c r="BV626" s="374"/>
      <c r="BW626" s="374"/>
      <c r="BX626" s="374"/>
      <c r="BY626" s="374"/>
      <c r="BZ626" s="374"/>
      <c r="CA626" s="374"/>
      <c r="CB626" s="374"/>
      <c r="CC626" s="374"/>
      <c r="CD626" s="374"/>
      <c r="CE626" s="374"/>
      <c r="CF626" s="374"/>
      <c r="CG626" s="374"/>
      <c r="CH626" s="374"/>
      <c r="CI626" s="374"/>
      <c r="CJ626" s="374"/>
      <c r="CK626" s="374"/>
      <c r="CL626" s="374"/>
      <c r="CM626" s="374"/>
      <c r="CN626" s="374"/>
      <c r="CO626" s="374"/>
      <c r="CP626" s="374"/>
      <c r="CQ626" s="374"/>
      <c r="CR626" s="374"/>
      <c r="CS626" s="374"/>
      <c r="CT626" s="374"/>
      <c r="CU626" s="374"/>
      <c r="CV626" s="374"/>
      <c r="CW626" s="374"/>
      <c r="CX626" s="374"/>
      <c r="CY626" s="374"/>
      <c r="CZ626" s="374"/>
    </row>
    <row r="627" s="378" customFormat="true" ht="25.15" customHeight="true" x14ac:dyDescent="0.2">
      <c r="C627" s="1074"/>
      <c r="D627" s="1075"/>
      <c r="E627" s="636"/>
      <c r="F627" s="636"/>
      <c r="G627" s="636"/>
      <c r="H627" s="1074"/>
      <c r="I627" s="1075"/>
      <c r="J627" s="636"/>
      <c r="K627" s="636"/>
      <c r="L627" s="636"/>
      <c r="M627" s="1074"/>
      <c r="N627" s="1075"/>
      <c r="O627" s="636"/>
      <c r="P627" s="636"/>
      <c r="Q627" s="636"/>
      <c r="AC627" s="371"/>
      <c r="AD627" s="371"/>
      <c r="AE627" s="371"/>
      <c r="AF627" s="371"/>
      <c r="AG627" s="371"/>
      <c r="AH627" s="371"/>
      <c r="AI627" s="371"/>
      <c r="AJ627" s="371"/>
      <c r="AK627" s="371"/>
      <c r="AL627" s="371"/>
      <c r="AM627" s="371"/>
      <c r="AN627" s="371"/>
      <c r="AO627" s="371"/>
      <c r="AP627" s="371"/>
      <c r="AQ627" s="371"/>
      <c r="AR627" s="371"/>
      <c r="AS627" s="371"/>
      <c r="AT627" s="371"/>
      <c r="AU627" s="371"/>
      <c r="AV627" s="371"/>
      <c r="AW627" s="371"/>
      <c r="AX627" s="371"/>
      <c r="AY627" s="371"/>
      <c r="AZ627" s="371"/>
      <c r="BA627" s="374"/>
      <c r="BB627" s="450"/>
      <c r="BC627" s="374"/>
      <c r="BD627" s="374"/>
      <c r="BE627" s="374"/>
      <c r="BF627" s="374"/>
      <c r="BG627" s="374"/>
      <c r="BH627" s="374"/>
      <c r="BI627" s="374"/>
      <c r="BJ627" s="374"/>
      <c r="BK627" s="374"/>
      <c r="BL627" s="374"/>
      <c r="BM627" s="374"/>
      <c r="BN627" s="374"/>
      <c r="BO627" s="374"/>
      <c r="BP627" s="374"/>
      <c r="BQ627" s="374"/>
      <c r="BR627" s="374"/>
      <c r="BS627" s="374"/>
      <c r="BT627" s="374"/>
      <c r="BU627" s="374"/>
      <c r="BV627" s="374"/>
      <c r="BW627" s="374"/>
      <c r="BX627" s="374"/>
      <c r="BY627" s="374"/>
      <c r="BZ627" s="374"/>
      <c r="CA627" s="374"/>
      <c r="CB627" s="374"/>
      <c r="CC627" s="374"/>
      <c r="CD627" s="374"/>
      <c r="CE627" s="374"/>
      <c r="CF627" s="374"/>
      <c r="CG627" s="374"/>
      <c r="CH627" s="374"/>
      <c r="CI627" s="374"/>
      <c r="CJ627" s="374"/>
      <c r="CK627" s="374"/>
      <c r="CL627" s="374"/>
      <c r="CM627" s="374"/>
      <c r="CN627" s="374"/>
      <c r="CO627" s="374"/>
      <c r="CP627" s="374"/>
      <c r="CQ627" s="374"/>
      <c r="CR627" s="374"/>
      <c r="CS627" s="374"/>
      <c r="CT627" s="374"/>
      <c r="CU627" s="374"/>
      <c r="CV627" s="374"/>
      <c r="CW627" s="374"/>
      <c r="CX627" s="374"/>
      <c r="CY627" s="374"/>
      <c r="CZ627" s="374"/>
    </row>
    <row r="628" s="378" customFormat="true" ht="25.15" customHeight="true" x14ac:dyDescent="0.2">
      <c r="C628" s="1074"/>
      <c r="D628" s="1075"/>
      <c r="E628" s="636"/>
      <c r="F628" s="636"/>
      <c r="G628" s="636"/>
      <c r="H628" s="1074"/>
      <c r="I628" s="1075"/>
      <c r="J628" s="636"/>
      <c r="K628" s="636"/>
      <c r="L628" s="636"/>
      <c r="M628" s="1074"/>
      <c r="N628" s="1075"/>
      <c r="O628" s="636"/>
      <c r="P628" s="636"/>
      <c r="Q628" s="636"/>
      <c r="AC628" s="371"/>
      <c r="AD628" s="371"/>
      <c r="AE628" s="371"/>
      <c r="AF628" s="371"/>
      <c r="AG628" s="371"/>
      <c r="AH628" s="371"/>
      <c r="AI628" s="371"/>
      <c r="AJ628" s="371"/>
      <c r="AK628" s="371"/>
      <c r="AL628" s="371"/>
      <c r="AM628" s="371"/>
      <c r="AN628" s="371"/>
      <c r="AO628" s="371"/>
      <c r="AP628" s="371"/>
      <c r="AQ628" s="371"/>
      <c r="AR628" s="371"/>
      <c r="AS628" s="371"/>
      <c r="AT628" s="371"/>
      <c r="AU628" s="371"/>
      <c r="AV628" s="371"/>
      <c r="AW628" s="371"/>
      <c r="AX628" s="371"/>
      <c r="AY628" s="371"/>
      <c r="AZ628" s="371"/>
      <c r="BA628" s="374"/>
      <c r="BB628" s="450"/>
      <c r="BC628" s="374"/>
      <c r="BD628" s="374"/>
      <c r="BE628" s="374"/>
      <c r="BF628" s="374"/>
      <c r="BG628" s="374"/>
      <c r="BH628" s="374"/>
      <c r="BI628" s="374"/>
      <c r="BJ628" s="374"/>
      <c r="BK628" s="374"/>
      <c r="BL628" s="374"/>
      <c r="BM628" s="374"/>
      <c r="BN628" s="374"/>
      <c r="BO628" s="374"/>
      <c r="BP628" s="374"/>
      <c r="BQ628" s="374"/>
      <c r="BR628" s="374"/>
      <c r="BS628" s="374"/>
      <c r="BT628" s="374"/>
      <c r="BU628" s="374"/>
      <c r="BV628" s="374"/>
      <c r="BW628" s="374"/>
      <c r="BX628" s="374"/>
      <c r="BY628" s="374"/>
      <c r="BZ628" s="374"/>
      <c r="CA628" s="374"/>
      <c r="CB628" s="374"/>
      <c r="CC628" s="374"/>
      <c r="CD628" s="374"/>
      <c r="CE628" s="374"/>
      <c r="CF628" s="374"/>
      <c r="CG628" s="374"/>
      <c r="CH628" s="374"/>
      <c r="CI628" s="374"/>
      <c r="CJ628" s="374"/>
      <c r="CK628" s="374"/>
      <c r="CL628" s="374"/>
      <c r="CM628" s="374"/>
      <c r="CN628" s="374"/>
      <c r="CO628" s="374"/>
      <c r="CP628" s="374"/>
      <c r="CQ628" s="374"/>
      <c r="CR628" s="374"/>
      <c r="CS628" s="374"/>
      <c r="CT628" s="374"/>
      <c r="CU628" s="374"/>
      <c r="CV628" s="374"/>
      <c r="CW628" s="374"/>
      <c r="CX628" s="374"/>
      <c r="CY628" s="374"/>
      <c r="CZ628" s="374"/>
    </row>
    <row r="629" s="378" customFormat="true" ht="25.15" customHeight="true" x14ac:dyDescent="0.2">
      <c r="C629" s="1074"/>
      <c r="D629" s="1075"/>
      <c r="E629" s="636"/>
      <c r="F629" s="636"/>
      <c r="G629" s="636"/>
      <c r="H629" s="1074"/>
      <c r="I629" s="1075"/>
      <c r="J629" s="636"/>
      <c r="K629" s="636"/>
      <c r="L629" s="636"/>
      <c r="M629" s="1074"/>
      <c r="N629" s="1075"/>
      <c r="O629" s="636"/>
      <c r="P629" s="636"/>
      <c r="Q629" s="636"/>
      <c r="AC629" s="371"/>
      <c r="AD629" s="371"/>
      <c r="AE629" s="371"/>
      <c r="AF629" s="371"/>
      <c r="AG629" s="371"/>
      <c r="AH629" s="371"/>
      <c r="AI629" s="371"/>
      <c r="AJ629" s="371"/>
      <c r="AK629" s="371"/>
      <c r="AL629" s="371"/>
      <c r="AM629" s="371"/>
      <c r="AN629" s="371"/>
      <c r="AO629" s="371"/>
      <c r="AP629" s="371"/>
      <c r="AQ629" s="371"/>
      <c r="AR629" s="371"/>
      <c r="AS629" s="371"/>
      <c r="AT629" s="371"/>
      <c r="AU629" s="371"/>
      <c r="AV629" s="371"/>
      <c r="AW629" s="371"/>
      <c r="AX629" s="371"/>
      <c r="AY629" s="371"/>
      <c r="AZ629" s="371"/>
      <c r="BA629" s="374"/>
      <c r="BB629" s="450"/>
      <c r="BC629" s="374"/>
      <c r="BD629" s="374"/>
      <c r="BE629" s="374"/>
      <c r="BF629" s="374"/>
      <c r="BG629" s="374"/>
      <c r="BH629" s="374"/>
      <c r="BI629" s="374"/>
      <c r="BJ629" s="374"/>
      <c r="BK629" s="374"/>
      <c r="BL629" s="374"/>
      <c r="BM629" s="374"/>
      <c r="BN629" s="374"/>
      <c r="BO629" s="374"/>
      <c r="BP629" s="374"/>
      <c r="BQ629" s="374"/>
      <c r="BR629" s="374"/>
      <c r="BS629" s="374"/>
      <c r="BT629" s="374"/>
      <c r="BU629" s="374"/>
      <c r="BV629" s="374"/>
      <c r="BW629" s="374"/>
      <c r="BX629" s="374"/>
      <c r="BY629" s="374"/>
      <c r="BZ629" s="374"/>
      <c r="CA629" s="374"/>
      <c r="CB629" s="374"/>
      <c r="CC629" s="374"/>
      <c r="CD629" s="374"/>
      <c r="CE629" s="374"/>
      <c r="CF629" s="374"/>
      <c r="CG629" s="374"/>
      <c r="CH629" s="374"/>
      <c r="CI629" s="374"/>
      <c r="CJ629" s="374"/>
      <c r="CK629" s="374"/>
      <c r="CL629" s="374"/>
      <c r="CM629" s="374"/>
      <c r="CN629" s="374"/>
      <c r="CO629" s="374"/>
      <c r="CP629" s="374"/>
      <c r="CQ629" s="374"/>
      <c r="CR629" s="374"/>
      <c r="CS629" s="374"/>
      <c r="CT629" s="374"/>
      <c r="CU629" s="374"/>
      <c r="CV629" s="374"/>
      <c r="CW629" s="374"/>
      <c r="CX629" s="374"/>
      <c r="CY629" s="374"/>
      <c r="CZ629" s="374"/>
    </row>
    <row r="630" s="378" customFormat="true" ht="25.15" customHeight="true" x14ac:dyDescent="0.2">
      <c r="C630" s="1074"/>
      <c r="D630" s="1075"/>
      <c r="E630" s="636"/>
      <c r="F630" s="636"/>
      <c r="G630" s="636"/>
      <c r="H630" s="1074"/>
      <c r="I630" s="1075"/>
      <c r="J630" s="636"/>
      <c r="K630" s="636"/>
      <c r="L630" s="636"/>
      <c r="M630" s="1074"/>
      <c r="N630" s="1075"/>
      <c r="O630" s="636"/>
      <c r="P630" s="636"/>
      <c r="Q630" s="636"/>
      <c r="AC630" s="371"/>
      <c r="AD630" s="371"/>
      <c r="AE630" s="371"/>
      <c r="AF630" s="371"/>
      <c r="AG630" s="371"/>
      <c r="AH630" s="371"/>
      <c r="AI630" s="371"/>
      <c r="AJ630" s="371"/>
      <c r="AK630" s="371"/>
      <c r="AL630" s="371"/>
      <c r="AM630" s="371"/>
      <c r="AN630" s="371"/>
      <c r="AO630" s="371"/>
      <c r="AP630" s="371"/>
      <c r="AQ630" s="371"/>
      <c r="AR630" s="371"/>
      <c r="AS630" s="371"/>
      <c r="AT630" s="371"/>
      <c r="AU630" s="371"/>
      <c r="AV630" s="371"/>
      <c r="AW630" s="371"/>
      <c r="AX630" s="371"/>
      <c r="AY630" s="371"/>
      <c r="AZ630" s="371"/>
      <c r="BA630" s="374"/>
      <c r="BB630" s="450"/>
      <c r="BC630" s="374"/>
      <c r="BD630" s="374"/>
      <c r="BE630" s="374"/>
      <c r="BF630" s="374"/>
      <c r="BG630" s="374"/>
      <c r="BH630" s="374"/>
      <c r="BI630" s="374"/>
      <c r="BJ630" s="374"/>
      <c r="BK630" s="374"/>
      <c r="BL630" s="374"/>
      <c r="BM630" s="374"/>
      <c r="BN630" s="374"/>
      <c r="BO630" s="374"/>
      <c r="BP630" s="374"/>
      <c r="BQ630" s="374"/>
      <c r="BR630" s="374"/>
      <c r="BS630" s="374"/>
      <c r="BT630" s="374"/>
      <c r="BU630" s="374"/>
      <c r="BV630" s="374"/>
      <c r="BW630" s="374"/>
      <c r="BX630" s="374"/>
      <c r="BY630" s="374"/>
      <c r="BZ630" s="374"/>
      <c r="CA630" s="374"/>
      <c r="CB630" s="374"/>
      <c r="CC630" s="374"/>
      <c r="CD630" s="374"/>
      <c r="CE630" s="374"/>
      <c r="CF630" s="374"/>
      <c r="CG630" s="374"/>
      <c r="CH630" s="374"/>
      <c r="CI630" s="374"/>
      <c r="CJ630" s="374"/>
      <c r="CK630" s="374"/>
      <c r="CL630" s="374"/>
      <c r="CM630" s="374"/>
      <c r="CN630" s="374"/>
      <c r="CO630" s="374"/>
      <c r="CP630" s="374"/>
      <c r="CQ630" s="374"/>
      <c r="CR630" s="374"/>
      <c r="CS630" s="374"/>
      <c r="CT630" s="374"/>
      <c r="CU630" s="374"/>
      <c r="CV630" s="374"/>
      <c r="CW630" s="374"/>
      <c r="CX630" s="374"/>
      <c r="CY630" s="374"/>
      <c r="CZ630" s="374"/>
    </row>
    <row r="631" s="378" customFormat="true" ht="25.15" customHeight="true" x14ac:dyDescent="0.2">
      <c r="C631" s="1074"/>
      <c r="D631" s="1075"/>
      <c r="E631" s="636"/>
      <c r="F631" s="636"/>
      <c r="G631" s="636"/>
      <c r="H631" s="1074"/>
      <c r="I631" s="1075"/>
      <c r="J631" s="636"/>
      <c r="K631" s="636"/>
      <c r="L631" s="636"/>
      <c r="M631" s="1074"/>
      <c r="N631" s="1075"/>
      <c r="O631" s="636"/>
      <c r="P631" s="636"/>
      <c r="Q631" s="636"/>
      <c r="AC631" s="371"/>
      <c r="AD631" s="371"/>
      <c r="AE631" s="371"/>
      <c r="AF631" s="371"/>
      <c r="AG631" s="371"/>
      <c r="AH631" s="371"/>
      <c r="AI631" s="371"/>
      <c r="AJ631" s="371"/>
      <c r="AK631" s="371"/>
      <c r="AL631" s="371"/>
      <c r="AM631" s="371"/>
      <c r="AN631" s="371"/>
      <c r="AO631" s="371"/>
      <c r="AP631" s="371"/>
      <c r="AQ631" s="371"/>
      <c r="AR631" s="371"/>
      <c r="AS631" s="371"/>
      <c r="AT631" s="371"/>
      <c r="AU631" s="371"/>
      <c r="AV631" s="371"/>
      <c r="AW631" s="371"/>
      <c r="AX631" s="371"/>
      <c r="AY631" s="371"/>
      <c r="AZ631" s="371"/>
      <c r="BA631" s="374"/>
      <c r="BB631" s="450"/>
      <c r="BC631" s="374"/>
      <c r="BD631" s="374"/>
      <c r="BE631" s="374"/>
      <c r="BF631" s="374"/>
      <c r="BG631" s="374"/>
      <c r="BH631" s="374"/>
      <c r="BI631" s="374"/>
      <c r="BJ631" s="374"/>
      <c r="BK631" s="374"/>
      <c r="BL631" s="374"/>
      <c r="BM631" s="374"/>
      <c r="BN631" s="374"/>
      <c r="BO631" s="374"/>
      <c r="BP631" s="374"/>
      <c r="BQ631" s="374"/>
      <c r="BR631" s="374"/>
      <c r="BS631" s="374"/>
      <c r="BT631" s="374"/>
      <c r="BU631" s="374"/>
      <c r="BV631" s="374"/>
      <c r="BW631" s="374"/>
      <c r="BX631" s="374"/>
      <c r="BY631" s="374"/>
      <c r="BZ631" s="374"/>
      <c r="CA631" s="374"/>
      <c r="CB631" s="374"/>
      <c r="CC631" s="374"/>
      <c r="CD631" s="374"/>
      <c r="CE631" s="374"/>
      <c r="CF631" s="374"/>
      <c r="CG631" s="374"/>
      <c r="CH631" s="374"/>
      <c r="CI631" s="374"/>
      <c r="CJ631" s="374"/>
      <c r="CK631" s="374"/>
      <c r="CL631" s="374"/>
      <c r="CM631" s="374"/>
      <c r="CN631" s="374"/>
      <c r="CO631" s="374"/>
      <c r="CP631" s="374"/>
      <c r="CQ631" s="374"/>
      <c r="CR631" s="374"/>
      <c r="CS631" s="374"/>
      <c r="CT631" s="374"/>
      <c r="CU631" s="374"/>
      <c r="CV631" s="374"/>
      <c r="CW631" s="374"/>
      <c r="CX631" s="374"/>
      <c r="CY631" s="374"/>
      <c r="CZ631" s="374"/>
    </row>
    <row r="632" s="378" customFormat="true" ht="25.15" customHeight="true" x14ac:dyDescent="0.2">
      <c r="C632" s="1074"/>
      <c r="D632" s="1075"/>
      <c r="E632" s="636"/>
      <c r="F632" s="636"/>
      <c r="G632" s="636"/>
      <c r="H632" s="1074"/>
      <c r="I632" s="1075"/>
      <c r="J632" s="636"/>
      <c r="K632" s="636"/>
      <c r="L632" s="636"/>
      <c r="M632" s="1074"/>
      <c r="N632" s="1075"/>
      <c r="O632" s="636"/>
      <c r="P632" s="636"/>
      <c r="Q632" s="636"/>
      <c r="AC632" s="371"/>
      <c r="AD632" s="371"/>
      <c r="AE632" s="371"/>
      <c r="AF632" s="371"/>
      <c r="AG632" s="371"/>
      <c r="AH632" s="371"/>
      <c r="AI632" s="371"/>
      <c r="AJ632" s="371"/>
      <c r="AK632" s="371"/>
      <c r="AL632" s="371"/>
      <c r="AM632" s="371"/>
      <c r="AN632" s="371"/>
      <c r="AO632" s="371"/>
      <c r="AP632" s="371"/>
      <c r="AQ632" s="371"/>
      <c r="AR632" s="371"/>
      <c r="AS632" s="371"/>
      <c r="AT632" s="371"/>
      <c r="AU632" s="371"/>
      <c r="AV632" s="371"/>
      <c r="AW632" s="371"/>
      <c r="AX632" s="371"/>
      <c r="AY632" s="371"/>
      <c r="AZ632" s="371"/>
      <c r="BA632" s="374"/>
      <c r="BB632" s="450"/>
      <c r="BC632" s="374"/>
      <c r="BD632" s="374"/>
      <c r="BE632" s="374"/>
      <c r="BF632" s="374"/>
      <c r="BG632" s="374"/>
      <c r="BH632" s="374"/>
      <c r="BI632" s="374"/>
      <c r="BJ632" s="374"/>
      <c r="BK632" s="374"/>
      <c r="BL632" s="374"/>
      <c r="BM632" s="374"/>
      <c r="BN632" s="374"/>
      <c r="BO632" s="374"/>
      <c r="BP632" s="374"/>
      <c r="BQ632" s="374"/>
      <c r="BR632" s="374"/>
      <c r="BS632" s="374"/>
      <c r="BT632" s="374"/>
      <c r="BU632" s="374"/>
      <c r="BV632" s="374"/>
      <c r="BW632" s="374"/>
      <c r="BX632" s="374"/>
      <c r="BY632" s="374"/>
      <c r="BZ632" s="374"/>
      <c r="CA632" s="374"/>
      <c r="CB632" s="374"/>
      <c r="CC632" s="374"/>
      <c r="CD632" s="374"/>
      <c r="CE632" s="374"/>
      <c r="CF632" s="374"/>
      <c r="CG632" s="374"/>
      <c r="CH632" s="374"/>
      <c r="CI632" s="374"/>
      <c r="CJ632" s="374"/>
      <c r="CK632" s="374"/>
      <c r="CL632" s="374"/>
      <c r="CM632" s="374"/>
      <c r="CN632" s="374"/>
      <c r="CO632" s="374"/>
      <c r="CP632" s="374"/>
      <c r="CQ632" s="374"/>
      <c r="CR632" s="374"/>
      <c r="CS632" s="374"/>
      <c r="CT632" s="374"/>
      <c r="CU632" s="374"/>
      <c r="CV632" s="374"/>
      <c r="CW632" s="374"/>
      <c r="CX632" s="374"/>
      <c r="CY632" s="374"/>
      <c r="CZ632" s="374"/>
    </row>
    <row r="633" s="378" customFormat="true" ht="25.15" customHeight="true" x14ac:dyDescent="0.2">
      <c r="C633" s="1074"/>
      <c r="D633" s="1075"/>
      <c r="E633" s="636"/>
      <c r="F633" s="636"/>
      <c r="G633" s="636"/>
      <c r="H633" s="1074"/>
      <c r="I633" s="1075"/>
      <c r="J633" s="636"/>
      <c r="K633" s="636"/>
      <c r="L633" s="636"/>
      <c r="M633" s="1074"/>
      <c r="N633" s="1075"/>
      <c r="O633" s="636"/>
      <c r="P633" s="636"/>
      <c r="Q633" s="636"/>
      <c r="AC633" s="371"/>
      <c r="AD633" s="371"/>
      <c r="AE633" s="371"/>
      <c r="AF633" s="371"/>
      <c r="AG633" s="371"/>
      <c r="AH633" s="371"/>
      <c r="AI633" s="371"/>
      <c r="AJ633" s="371"/>
      <c r="AK633" s="371"/>
      <c r="AL633" s="371"/>
      <c r="AM633" s="371"/>
      <c r="AN633" s="371"/>
      <c r="AO633" s="371"/>
      <c r="AP633" s="371"/>
      <c r="AQ633" s="371"/>
      <c r="AR633" s="371"/>
      <c r="AS633" s="371"/>
      <c r="AT633" s="371"/>
      <c r="AU633" s="371"/>
      <c r="AV633" s="371"/>
      <c r="AW633" s="371"/>
      <c r="AX633" s="371"/>
      <c r="AY633" s="371"/>
      <c r="AZ633" s="371"/>
      <c r="BA633" s="374"/>
      <c r="BB633" s="450"/>
      <c r="BC633" s="374"/>
      <c r="BD633" s="374"/>
      <c r="BE633" s="374"/>
      <c r="BF633" s="374"/>
      <c r="BG633" s="374"/>
      <c r="BH633" s="374"/>
      <c r="BI633" s="374"/>
      <c r="BJ633" s="374"/>
      <c r="BK633" s="374"/>
      <c r="BL633" s="374"/>
      <c r="BM633" s="374"/>
      <c r="BN633" s="374"/>
      <c r="BO633" s="374"/>
      <c r="BP633" s="374"/>
      <c r="BQ633" s="374"/>
      <c r="BR633" s="374"/>
      <c r="BS633" s="374"/>
      <c r="BT633" s="374"/>
      <c r="BU633" s="374"/>
      <c r="BV633" s="374"/>
      <c r="BW633" s="374"/>
      <c r="BX633" s="374"/>
      <c r="BY633" s="374"/>
      <c r="BZ633" s="374"/>
      <c r="CA633" s="374"/>
      <c r="CB633" s="374"/>
      <c r="CC633" s="374"/>
      <c r="CD633" s="374"/>
      <c r="CE633" s="374"/>
      <c r="CF633" s="374"/>
      <c r="CG633" s="374"/>
      <c r="CH633" s="374"/>
      <c r="CI633" s="374"/>
      <c r="CJ633" s="374"/>
      <c r="CK633" s="374"/>
      <c r="CL633" s="374"/>
      <c r="CM633" s="374"/>
      <c r="CN633" s="374"/>
      <c r="CO633" s="374"/>
      <c r="CP633" s="374"/>
      <c r="CQ633" s="374"/>
      <c r="CR633" s="374"/>
      <c r="CS633" s="374"/>
      <c r="CT633" s="374"/>
      <c r="CU633" s="374"/>
      <c r="CV633" s="374"/>
      <c r="CW633" s="374"/>
      <c r="CX633" s="374"/>
      <c r="CY633" s="374"/>
      <c r="CZ633" s="374"/>
    </row>
    <row r="634" s="378" customFormat="true" ht="25.15" customHeight="true" x14ac:dyDescent="0.2">
      <c r="C634" s="1074"/>
      <c r="D634" s="1075"/>
      <c r="E634" s="636"/>
      <c r="F634" s="636"/>
      <c r="G634" s="636"/>
      <c r="H634" s="1074"/>
      <c r="I634" s="1075"/>
      <c r="J634" s="636"/>
      <c r="K634" s="636"/>
      <c r="L634" s="636"/>
      <c r="M634" s="1074"/>
      <c r="N634" s="1075"/>
      <c r="O634" s="636"/>
      <c r="P634" s="636"/>
      <c r="Q634" s="636"/>
      <c r="AC634" s="371"/>
      <c r="AD634" s="371"/>
      <c r="AE634" s="371"/>
      <c r="AF634" s="371"/>
      <c r="AG634" s="371"/>
      <c r="AH634" s="371"/>
      <c r="AI634" s="371"/>
      <c r="AJ634" s="371"/>
      <c r="AK634" s="371"/>
      <c r="AL634" s="371"/>
      <c r="AM634" s="371"/>
      <c r="AN634" s="371"/>
      <c r="AO634" s="371"/>
      <c r="AP634" s="371"/>
      <c r="AQ634" s="371"/>
      <c r="AR634" s="371"/>
      <c r="AS634" s="371"/>
      <c r="AT634" s="371"/>
      <c r="AU634" s="371"/>
      <c r="AV634" s="371"/>
      <c r="AW634" s="371"/>
      <c r="AX634" s="371"/>
      <c r="AY634" s="371"/>
      <c r="AZ634" s="371"/>
      <c r="BA634" s="374"/>
      <c r="BB634" s="450"/>
      <c r="BC634" s="374"/>
      <c r="BD634" s="374"/>
      <c r="BE634" s="374"/>
      <c r="BF634" s="374"/>
      <c r="BG634" s="374"/>
      <c r="BH634" s="374"/>
      <c r="BI634" s="374"/>
      <c r="BJ634" s="374"/>
      <c r="BK634" s="374"/>
      <c r="BL634" s="374"/>
      <c r="BM634" s="374"/>
      <c r="BN634" s="374"/>
      <c r="BO634" s="374"/>
      <c r="BP634" s="374"/>
      <c r="BQ634" s="374"/>
      <c r="BR634" s="374"/>
      <c r="BS634" s="374"/>
      <c r="BT634" s="374"/>
      <c r="BU634" s="374"/>
      <c r="BV634" s="374"/>
      <c r="BW634" s="374"/>
      <c r="BX634" s="374"/>
      <c r="BY634" s="374"/>
      <c r="BZ634" s="374"/>
      <c r="CA634" s="374"/>
      <c r="CB634" s="374"/>
      <c r="CC634" s="374"/>
      <c r="CD634" s="374"/>
      <c r="CE634" s="374"/>
      <c r="CF634" s="374"/>
      <c r="CG634" s="374"/>
      <c r="CH634" s="374"/>
      <c r="CI634" s="374"/>
      <c r="CJ634" s="374"/>
      <c r="CK634" s="374"/>
      <c r="CL634" s="374"/>
      <c r="CM634" s="374"/>
      <c r="CN634" s="374"/>
      <c r="CO634" s="374"/>
      <c r="CP634" s="374"/>
      <c r="CQ634" s="374"/>
      <c r="CR634" s="374"/>
      <c r="CS634" s="374"/>
      <c r="CT634" s="374"/>
      <c r="CU634" s="374"/>
      <c r="CV634" s="374"/>
      <c r="CW634" s="374"/>
      <c r="CX634" s="374"/>
      <c r="CY634" s="374"/>
      <c r="CZ634" s="374"/>
    </row>
    <row r="635" s="378" customFormat="true" ht="25.15" customHeight="true" x14ac:dyDescent="0.2">
      <c r="C635" s="1074"/>
      <c r="D635" s="1075"/>
      <c r="E635" s="636"/>
      <c r="F635" s="636"/>
      <c r="G635" s="636"/>
      <c r="H635" s="1074"/>
      <c r="I635" s="1075"/>
      <c r="J635" s="636"/>
      <c r="K635" s="636"/>
      <c r="L635" s="636"/>
      <c r="M635" s="1074"/>
      <c r="N635" s="1075"/>
      <c r="O635" s="636"/>
      <c r="P635" s="636"/>
      <c r="Q635" s="636"/>
      <c r="AC635" s="371"/>
      <c r="AD635" s="371"/>
      <c r="AE635" s="371"/>
      <c r="AF635" s="371"/>
      <c r="AG635" s="371"/>
      <c r="AH635" s="371"/>
      <c r="AI635" s="371"/>
      <c r="AJ635" s="371"/>
      <c r="AK635" s="371"/>
      <c r="AL635" s="371"/>
      <c r="AM635" s="371"/>
      <c r="AN635" s="371"/>
      <c r="AO635" s="371"/>
      <c r="AP635" s="371"/>
      <c r="AQ635" s="371"/>
      <c r="AR635" s="371"/>
      <c r="AS635" s="371"/>
      <c r="AT635" s="371"/>
      <c r="AU635" s="371"/>
      <c r="AV635" s="371"/>
      <c r="AW635" s="371"/>
      <c r="AX635" s="371"/>
      <c r="AY635" s="371"/>
      <c r="AZ635" s="371"/>
      <c r="BA635" s="374"/>
      <c r="BB635" s="450"/>
      <c r="BC635" s="374"/>
      <c r="BD635" s="374"/>
      <c r="BE635" s="374"/>
      <c r="BF635" s="374"/>
      <c r="BG635" s="374"/>
      <c r="BH635" s="374"/>
      <c r="BI635" s="374"/>
      <c r="BJ635" s="374"/>
      <c r="BK635" s="374"/>
      <c r="BL635" s="374"/>
      <c r="BM635" s="374"/>
      <c r="BN635" s="374"/>
      <c r="BO635" s="374"/>
      <c r="BP635" s="374"/>
      <c r="BQ635" s="374"/>
      <c r="BR635" s="374"/>
      <c r="BS635" s="374"/>
      <c r="BT635" s="374"/>
      <c r="BU635" s="374"/>
      <c r="BV635" s="374"/>
      <c r="BW635" s="374"/>
      <c r="BX635" s="374"/>
      <c r="BY635" s="374"/>
      <c r="BZ635" s="374"/>
      <c r="CA635" s="374"/>
      <c r="CB635" s="374"/>
      <c r="CC635" s="374"/>
      <c r="CD635" s="374"/>
      <c r="CE635" s="374"/>
      <c r="CF635" s="374"/>
      <c r="CG635" s="374"/>
      <c r="CH635" s="374"/>
      <c r="CI635" s="374"/>
      <c r="CJ635" s="374"/>
      <c r="CK635" s="374"/>
      <c r="CL635" s="374"/>
      <c r="CM635" s="374"/>
      <c r="CN635" s="374"/>
      <c r="CO635" s="374"/>
      <c r="CP635" s="374"/>
      <c r="CQ635" s="374"/>
      <c r="CR635" s="374"/>
      <c r="CS635" s="374"/>
      <c r="CT635" s="374"/>
      <c r="CU635" s="374"/>
      <c r="CV635" s="374"/>
      <c r="CW635" s="374"/>
      <c r="CX635" s="374"/>
      <c r="CY635" s="374"/>
      <c r="CZ635" s="374"/>
    </row>
    <row r="636" s="378" customFormat="true" ht="25.15" customHeight="true" x14ac:dyDescent="0.2">
      <c r="C636" s="1074"/>
      <c r="D636" s="1075"/>
      <c r="E636" s="636"/>
      <c r="F636" s="636"/>
      <c r="G636" s="636"/>
      <c r="H636" s="1074"/>
      <c r="I636" s="1075"/>
      <c r="J636" s="636"/>
      <c r="K636" s="636"/>
      <c r="L636" s="636"/>
      <c r="M636" s="1074"/>
      <c r="N636" s="1075"/>
      <c r="O636" s="636"/>
      <c r="P636" s="636"/>
      <c r="Q636" s="636"/>
      <c r="AC636" s="371"/>
      <c r="AD636" s="371"/>
      <c r="AE636" s="371"/>
      <c r="AF636" s="371"/>
      <c r="AG636" s="371"/>
      <c r="AH636" s="371"/>
      <c r="AI636" s="371"/>
      <c r="AJ636" s="371"/>
      <c r="AK636" s="371"/>
      <c r="AL636" s="371"/>
      <c r="AM636" s="371"/>
      <c r="AN636" s="371"/>
      <c r="AO636" s="371"/>
      <c r="AP636" s="371"/>
      <c r="AQ636" s="371"/>
      <c r="AR636" s="371"/>
      <c r="AS636" s="371"/>
      <c r="AT636" s="371"/>
      <c r="AU636" s="371"/>
      <c r="AV636" s="371"/>
      <c r="AW636" s="371"/>
      <c r="AX636" s="371"/>
      <c r="AY636" s="371"/>
      <c r="AZ636" s="371"/>
      <c r="BA636" s="374"/>
      <c r="BB636" s="450"/>
      <c r="BC636" s="374"/>
      <c r="BD636" s="374"/>
      <c r="BE636" s="374"/>
      <c r="BF636" s="374"/>
      <c r="BG636" s="374"/>
      <c r="BH636" s="374"/>
      <c r="BI636" s="374"/>
      <c r="BJ636" s="374"/>
      <c r="BK636" s="374"/>
      <c r="BL636" s="374"/>
      <c r="BM636" s="374"/>
      <c r="BN636" s="374"/>
      <c r="BO636" s="374"/>
      <c r="BP636" s="374"/>
      <c r="BQ636" s="374"/>
      <c r="BR636" s="374"/>
      <c r="BS636" s="374"/>
      <c r="BT636" s="374"/>
      <c r="BU636" s="374"/>
      <c r="BV636" s="374"/>
      <c r="BW636" s="374"/>
      <c r="BX636" s="374"/>
      <c r="BY636" s="374"/>
      <c r="BZ636" s="374"/>
      <c r="CA636" s="374"/>
      <c r="CB636" s="374"/>
      <c r="CC636" s="374"/>
      <c r="CD636" s="374"/>
      <c r="CE636" s="374"/>
      <c r="CF636" s="374"/>
      <c r="CG636" s="374"/>
      <c r="CH636" s="374"/>
      <c r="CI636" s="374"/>
      <c r="CJ636" s="374"/>
      <c r="CK636" s="374"/>
      <c r="CL636" s="374"/>
      <c r="CM636" s="374"/>
      <c r="CN636" s="374"/>
      <c r="CO636" s="374"/>
      <c r="CP636" s="374"/>
      <c r="CQ636" s="374"/>
      <c r="CR636" s="374"/>
      <c r="CS636" s="374"/>
      <c r="CT636" s="374"/>
      <c r="CU636" s="374"/>
      <c r="CV636" s="374"/>
      <c r="CW636" s="374"/>
      <c r="CX636" s="374"/>
      <c r="CY636" s="374"/>
      <c r="CZ636" s="374"/>
    </row>
    <row r="637" s="378" customFormat="true" ht="25.15" customHeight="true" x14ac:dyDescent="0.2">
      <c r="C637" s="1074"/>
      <c r="D637" s="1075"/>
      <c r="E637" s="636"/>
      <c r="F637" s="636"/>
      <c r="G637" s="636"/>
      <c r="H637" s="1074"/>
      <c r="I637" s="1075"/>
      <c r="J637" s="636"/>
      <c r="K637" s="636"/>
      <c r="L637" s="636"/>
      <c r="M637" s="1074"/>
      <c r="N637" s="1075"/>
      <c r="O637" s="636"/>
      <c r="P637" s="636"/>
      <c r="Q637" s="636"/>
      <c r="AC637" s="371"/>
      <c r="AD637" s="371"/>
      <c r="AE637" s="371"/>
      <c r="AF637" s="371"/>
      <c r="AG637" s="371"/>
      <c r="AH637" s="371"/>
      <c r="AI637" s="371"/>
      <c r="AJ637" s="371"/>
      <c r="AK637" s="371"/>
      <c r="AL637" s="371"/>
      <c r="AM637" s="371"/>
      <c r="AN637" s="371"/>
      <c r="AO637" s="371"/>
      <c r="AP637" s="371"/>
      <c r="AQ637" s="371"/>
      <c r="AR637" s="371"/>
      <c r="AS637" s="371"/>
      <c r="AT637" s="371"/>
      <c r="AU637" s="371"/>
      <c r="AV637" s="371"/>
      <c r="AW637" s="371"/>
      <c r="AX637" s="371"/>
      <c r="AY637" s="371"/>
      <c r="AZ637" s="371"/>
      <c r="BA637" s="374"/>
      <c r="BB637" s="450"/>
      <c r="BC637" s="374"/>
      <c r="BD637" s="374"/>
      <c r="BE637" s="374"/>
      <c r="BF637" s="374"/>
      <c r="BG637" s="374"/>
      <c r="BH637" s="374"/>
      <c r="BI637" s="374"/>
      <c r="BJ637" s="374"/>
      <c r="BK637" s="374"/>
      <c r="BL637" s="374"/>
      <c r="BM637" s="374"/>
      <c r="BN637" s="374"/>
      <c r="BO637" s="374"/>
      <c r="BP637" s="374"/>
      <c r="BQ637" s="374"/>
      <c r="BR637" s="374"/>
      <c r="BS637" s="374"/>
      <c r="BT637" s="374"/>
      <c r="BU637" s="374"/>
      <c r="BV637" s="374"/>
      <c r="BW637" s="374"/>
      <c r="BX637" s="374"/>
      <c r="BY637" s="374"/>
      <c r="BZ637" s="374"/>
      <c r="CA637" s="374"/>
      <c r="CB637" s="374"/>
      <c r="CC637" s="374"/>
      <c r="CD637" s="374"/>
      <c r="CE637" s="374"/>
      <c r="CF637" s="374"/>
      <c r="CG637" s="374"/>
      <c r="CH637" s="374"/>
      <c r="CI637" s="374"/>
      <c r="CJ637" s="374"/>
      <c r="CK637" s="374"/>
      <c r="CL637" s="374"/>
      <c r="CM637" s="374"/>
      <c r="CN637" s="374"/>
      <c r="CO637" s="374"/>
      <c r="CP637" s="374"/>
      <c r="CQ637" s="374"/>
      <c r="CR637" s="374"/>
      <c r="CS637" s="374"/>
      <c r="CT637" s="374"/>
      <c r="CU637" s="374"/>
      <c r="CV637" s="374"/>
      <c r="CW637" s="374"/>
      <c r="CX637" s="374"/>
      <c r="CY637" s="374"/>
      <c r="CZ637" s="374"/>
    </row>
    <row r="638" s="378" customFormat="true" ht="25.15" customHeight="true" x14ac:dyDescent="0.2">
      <c r="C638" s="1074"/>
      <c r="D638" s="1075"/>
      <c r="E638" s="636"/>
      <c r="F638" s="636"/>
      <c r="G638" s="636"/>
      <c r="H638" s="1074"/>
      <c r="I638" s="1075"/>
      <c r="J638" s="636"/>
      <c r="K638" s="636"/>
      <c r="L638" s="636"/>
      <c r="M638" s="1074"/>
      <c r="N638" s="1075"/>
      <c r="O638" s="636"/>
      <c r="P638" s="636"/>
      <c r="Q638" s="636"/>
      <c r="AC638" s="371"/>
      <c r="AD638" s="371"/>
      <c r="AE638" s="371"/>
      <c r="AF638" s="371"/>
      <c r="AG638" s="371"/>
      <c r="AH638" s="371"/>
      <c r="AI638" s="371"/>
      <c r="AJ638" s="371"/>
      <c r="AK638" s="371"/>
      <c r="AL638" s="371"/>
      <c r="AM638" s="371"/>
      <c r="AN638" s="371"/>
      <c r="AO638" s="371"/>
      <c r="AP638" s="371"/>
      <c r="AQ638" s="371"/>
      <c r="AR638" s="371"/>
      <c r="AS638" s="371"/>
      <c r="AT638" s="371"/>
      <c r="AU638" s="371"/>
      <c r="AV638" s="371"/>
      <c r="AW638" s="371"/>
      <c r="AX638" s="371"/>
      <c r="AY638" s="371"/>
      <c r="AZ638" s="371"/>
      <c r="BA638" s="374"/>
      <c r="BB638" s="450"/>
      <c r="BC638" s="374"/>
      <c r="BD638" s="374"/>
      <c r="BE638" s="374"/>
      <c r="BF638" s="374"/>
      <c r="BG638" s="374"/>
      <c r="BH638" s="374"/>
      <c r="BI638" s="374"/>
      <c r="BJ638" s="374"/>
      <c r="BK638" s="374"/>
      <c r="BL638" s="374"/>
      <c r="BM638" s="374"/>
      <c r="BN638" s="374"/>
      <c r="BO638" s="374"/>
      <c r="BP638" s="374"/>
      <c r="BQ638" s="374"/>
      <c r="BR638" s="374"/>
      <c r="BS638" s="374"/>
      <c r="BT638" s="374"/>
      <c r="BU638" s="374"/>
      <c r="BV638" s="374"/>
      <c r="BW638" s="374"/>
      <c r="BX638" s="374"/>
      <c r="BY638" s="374"/>
      <c r="BZ638" s="374"/>
      <c r="CA638" s="374"/>
      <c r="CB638" s="374"/>
      <c r="CC638" s="374"/>
      <c r="CD638" s="374"/>
      <c r="CE638" s="374"/>
      <c r="CF638" s="374"/>
      <c r="CG638" s="374"/>
      <c r="CH638" s="374"/>
      <c r="CI638" s="374"/>
      <c r="CJ638" s="374"/>
      <c r="CK638" s="374"/>
      <c r="CL638" s="374"/>
      <c r="CM638" s="374"/>
      <c r="CN638" s="374"/>
      <c r="CO638" s="374"/>
      <c r="CP638" s="374"/>
      <c r="CQ638" s="374"/>
      <c r="CR638" s="374"/>
      <c r="CS638" s="374"/>
      <c r="CT638" s="374"/>
      <c r="CU638" s="374"/>
      <c r="CV638" s="374"/>
      <c r="CW638" s="374"/>
      <c r="CX638" s="374"/>
      <c r="CY638" s="374"/>
      <c r="CZ638" s="374"/>
    </row>
    <row r="639" s="378" customFormat="true" ht="25.15" customHeight="true" x14ac:dyDescent="0.2">
      <c r="C639" s="1074"/>
      <c r="D639" s="1075"/>
      <c r="E639" s="636"/>
      <c r="F639" s="636"/>
      <c r="G639" s="636"/>
      <c r="H639" s="1074"/>
      <c r="I639" s="1075"/>
      <c r="J639" s="636"/>
      <c r="K639" s="636"/>
      <c r="L639" s="636"/>
      <c r="M639" s="1074"/>
      <c r="N639" s="1075"/>
      <c r="O639" s="636"/>
      <c r="P639" s="636"/>
      <c r="Q639" s="636"/>
      <c r="AC639" s="371"/>
      <c r="AD639" s="371"/>
      <c r="AE639" s="371"/>
      <c r="AF639" s="371"/>
      <c r="AG639" s="371"/>
      <c r="AH639" s="371"/>
      <c r="AI639" s="371"/>
      <c r="AJ639" s="371"/>
      <c r="AK639" s="371"/>
      <c r="AL639" s="371"/>
      <c r="AM639" s="371"/>
      <c r="AN639" s="371"/>
      <c r="AO639" s="371"/>
      <c r="AP639" s="371"/>
      <c r="AQ639" s="371"/>
      <c r="AR639" s="371"/>
      <c r="AS639" s="371"/>
      <c r="AT639" s="371"/>
      <c r="AU639" s="371"/>
      <c r="AV639" s="371"/>
      <c r="AW639" s="371"/>
      <c r="AX639" s="371"/>
      <c r="AY639" s="371"/>
      <c r="AZ639" s="371"/>
      <c r="BA639" s="374"/>
      <c r="BB639" s="450"/>
      <c r="BC639" s="374"/>
      <c r="BD639" s="374"/>
      <c r="BE639" s="374"/>
      <c r="BF639" s="374"/>
      <c r="BG639" s="374"/>
      <c r="BH639" s="374"/>
      <c r="BI639" s="374"/>
      <c r="BJ639" s="374"/>
      <c r="BK639" s="374"/>
      <c r="BL639" s="374"/>
      <c r="BM639" s="374"/>
      <c r="BN639" s="374"/>
      <c r="BO639" s="374"/>
      <c r="BP639" s="374"/>
      <c r="BQ639" s="374"/>
      <c r="BR639" s="374"/>
      <c r="BS639" s="374"/>
      <c r="BT639" s="374"/>
      <c r="BU639" s="374"/>
      <c r="BV639" s="374"/>
      <c r="BW639" s="374"/>
      <c r="BX639" s="374"/>
      <c r="BY639" s="374"/>
      <c r="BZ639" s="374"/>
      <c r="CA639" s="374"/>
      <c r="CB639" s="374"/>
      <c r="CC639" s="374"/>
      <c r="CD639" s="374"/>
      <c r="CE639" s="374"/>
      <c r="CF639" s="374"/>
      <c r="CG639" s="374"/>
      <c r="CH639" s="374"/>
      <c r="CI639" s="374"/>
      <c r="CJ639" s="374"/>
      <c r="CK639" s="374"/>
      <c r="CL639" s="374"/>
      <c r="CM639" s="374"/>
      <c r="CN639" s="374"/>
      <c r="CO639" s="374"/>
      <c r="CP639" s="374"/>
      <c r="CQ639" s="374"/>
      <c r="CR639" s="374"/>
      <c r="CS639" s="374"/>
      <c r="CT639" s="374"/>
      <c r="CU639" s="374"/>
      <c r="CV639" s="374"/>
      <c r="CW639" s="374"/>
      <c r="CX639" s="374"/>
      <c r="CY639" s="374"/>
      <c r="CZ639" s="374"/>
    </row>
    <row r="640" s="378" customFormat="true" ht="25.15" customHeight="true" x14ac:dyDescent="0.2">
      <c r="C640" s="1074"/>
      <c r="D640" s="1075"/>
      <c r="E640" s="636"/>
      <c r="F640" s="636"/>
      <c r="G640" s="636"/>
      <c r="H640" s="1074"/>
      <c r="I640" s="1075"/>
      <c r="J640" s="636"/>
      <c r="K640" s="636"/>
      <c r="L640" s="636"/>
      <c r="M640" s="1074"/>
      <c r="N640" s="1075"/>
      <c r="O640" s="636"/>
      <c r="P640" s="636"/>
      <c r="Q640" s="636"/>
      <c r="AC640" s="371"/>
      <c r="AD640" s="371"/>
      <c r="AE640" s="371"/>
      <c r="AF640" s="371"/>
      <c r="AG640" s="371"/>
      <c r="AH640" s="371"/>
      <c r="AI640" s="371"/>
      <c r="AJ640" s="371"/>
      <c r="AK640" s="371"/>
      <c r="AL640" s="371"/>
      <c r="AM640" s="371"/>
      <c r="AN640" s="371"/>
      <c r="AO640" s="371"/>
      <c r="AP640" s="371"/>
      <c r="AQ640" s="371"/>
      <c r="AR640" s="371"/>
      <c r="AS640" s="371"/>
      <c r="AT640" s="371"/>
      <c r="AU640" s="371"/>
      <c r="AV640" s="371"/>
      <c r="AW640" s="371"/>
      <c r="AX640" s="371"/>
      <c r="AY640" s="371"/>
      <c r="AZ640" s="371"/>
      <c r="BA640" s="374"/>
      <c r="BB640" s="450"/>
      <c r="BC640" s="374"/>
      <c r="BD640" s="374"/>
      <c r="BE640" s="374"/>
      <c r="BF640" s="374"/>
      <c r="BG640" s="374"/>
      <c r="BH640" s="374"/>
      <c r="BI640" s="374"/>
      <c r="BJ640" s="374"/>
      <c r="BK640" s="374"/>
      <c r="BL640" s="374"/>
      <c r="BM640" s="374"/>
      <c r="BN640" s="374"/>
      <c r="BO640" s="374"/>
      <c r="BP640" s="374"/>
      <c r="BQ640" s="374"/>
      <c r="BR640" s="374"/>
      <c r="BS640" s="374"/>
      <c r="BT640" s="374"/>
      <c r="BU640" s="374"/>
      <c r="BV640" s="374"/>
      <c r="BW640" s="374"/>
      <c r="BX640" s="374"/>
      <c r="BY640" s="374"/>
      <c r="BZ640" s="374"/>
      <c r="CA640" s="374"/>
      <c r="CB640" s="374"/>
      <c r="CC640" s="374"/>
      <c r="CD640" s="374"/>
      <c r="CE640" s="374"/>
      <c r="CF640" s="374"/>
      <c r="CG640" s="374"/>
      <c r="CH640" s="374"/>
      <c r="CI640" s="374"/>
      <c r="CJ640" s="374"/>
      <c r="CK640" s="374"/>
      <c r="CL640" s="374"/>
      <c r="CM640" s="374"/>
      <c r="CN640" s="374"/>
      <c r="CO640" s="374"/>
      <c r="CP640" s="374"/>
      <c r="CQ640" s="374"/>
      <c r="CR640" s="374"/>
      <c r="CS640" s="374"/>
      <c r="CT640" s="374"/>
      <c r="CU640" s="374"/>
      <c r="CV640" s="374"/>
      <c r="CW640" s="374"/>
      <c r="CX640" s="374"/>
      <c r="CY640" s="374"/>
      <c r="CZ640" s="374"/>
    </row>
    <row r="641" s="378" customFormat="true" ht="25.15" customHeight="true" x14ac:dyDescent="0.2">
      <c r="C641" s="1074"/>
      <c r="D641" s="1075"/>
      <c r="E641" s="636"/>
      <c r="F641" s="636"/>
      <c r="G641" s="636"/>
      <c r="H641" s="1074"/>
      <c r="I641" s="1075"/>
      <c r="J641" s="636"/>
      <c r="K641" s="636"/>
      <c r="L641" s="636"/>
      <c r="M641" s="1074"/>
      <c r="N641" s="1075"/>
      <c r="O641" s="636"/>
      <c r="P641" s="636"/>
      <c r="Q641" s="636"/>
      <c r="AC641" s="371"/>
      <c r="AD641" s="371"/>
      <c r="AE641" s="371"/>
      <c r="AF641" s="371"/>
      <c r="AG641" s="371"/>
      <c r="AH641" s="371"/>
      <c r="AI641" s="371"/>
      <c r="AJ641" s="371"/>
      <c r="AK641" s="371"/>
      <c r="AL641" s="371"/>
      <c r="AM641" s="371"/>
      <c r="AN641" s="371"/>
      <c r="AO641" s="371"/>
      <c r="AP641" s="371"/>
      <c r="AQ641" s="371"/>
      <c r="AR641" s="371"/>
      <c r="AS641" s="371"/>
      <c r="AT641" s="371"/>
      <c r="AU641" s="371"/>
      <c r="AV641" s="371"/>
      <c r="AW641" s="371"/>
      <c r="AX641" s="371"/>
      <c r="AY641" s="371"/>
      <c r="AZ641" s="371"/>
      <c r="BA641" s="374"/>
      <c r="BB641" s="450"/>
      <c r="BC641" s="374"/>
      <c r="BD641" s="374"/>
      <c r="BE641" s="374"/>
      <c r="BF641" s="374"/>
      <c r="BG641" s="374"/>
      <c r="BH641" s="374"/>
      <c r="BI641" s="374"/>
      <c r="BJ641" s="374"/>
      <c r="BK641" s="374"/>
      <c r="BL641" s="374"/>
      <c r="BM641" s="374"/>
      <c r="BN641" s="374"/>
      <c r="BO641" s="374"/>
      <c r="BP641" s="374"/>
      <c r="BQ641" s="374"/>
      <c r="BR641" s="374"/>
      <c r="BS641" s="374"/>
      <c r="BT641" s="374"/>
      <c r="BU641" s="374"/>
      <c r="BV641" s="374"/>
      <c r="BW641" s="374"/>
      <c r="BX641" s="374"/>
      <c r="BY641" s="374"/>
      <c r="BZ641" s="374"/>
      <c r="CA641" s="374"/>
      <c r="CB641" s="374"/>
      <c r="CC641" s="374"/>
      <c r="CD641" s="374"/>
      <c r="CE641" s="374"/>
      <c r="CF641" s="374"/>
      <c r="CG641" s="374"/>
      <c r="CH641" s="374"/>
      <c r="CI641" s="374"/>
      <c r="CJ641" s="374"/>
      <c r="CK641" s="374"/>
      <c r="CL641" s="374"/>
      <c r="CM641" s="374"/>
      <c r="CN641" s="374"/>
      <c r="CO641" s="374"/>
      <c r="CP641" s="374"/>
      <c r="CQ641" s="374"/>
      <c r="CR641" s="374"/>
      <c r="CS641" s="374"/>
      <c r="CT641" s="374"/>
      <c r="CU641" s="374"/>
      <c r="CV641" s="374"/>
      <c r="CW641" s="374"/>
      <c r="CX641" s="374"/>
      <c r="CY641" s="374"/>
      <c r="CZ641" s="374"/>
    </row>
    <row r="642" s="378" customFormat="true" ht="25.15" customHeight="true" x14ac:dyDescent="0.2">
      <c r="C642" s="1074"/>
      <c r="D642" s="1075"/>
      <c r="E642" s="636"/>
      <c r="F642" s="636"/>
      <c r="G642" s="636"/>
      <c r="H642" s="1074"/>
      <c r="I642" s="1075"/>
      <c r="J642" s="636"/>
      <c r="K642" s="636"/>
      <c r="L642" s="636"/>
      <c r="M642" s="1074"/>
      <c r="N642" s="1075"/>
      <c r="O642" s="636"/>
      <c r="P642" s="636"/>
      <c r="Q642" s="636"/>
      <c r="AC642" s="371"/>
      <c r="AD642" s="371"/>
      <c r="AE642" s="371"/>
      <c r="AF642" s="371"/>
      <c r="AG642" s="371"/>
      <c r="AH642" s="371"/>
      <c r="AI642" s="371"/>
      <c r="AJ642" s="371"/>
      <c r="AK642" s="371"/>
      <c r="AL642" s="371"/>
      <c r="AM642" s="371"/>
      <c r="AN642" s="371"/>
      <c r="AO642" s="371"/>
      <c r="AP642" s="371"/>
      <c r="AQ642" s="371"/>
      <c r="AR642" s="371"/>
      <c r="AS642" s="371"/>
      <c r="AT642" s="371"/>
      <c r="AU642" s="371"/>
      <c r="AV642" s="371"/>
      <c r="AW642" s="371"/>
      <c r="AX642" s="371"/>
      <c r="AY642" s="371"/>
      <c r="AZ642" s="371"/>
      <c r="BA642" s="374"/>
      <c r="BB642" s="450"/>
      <c r="BC642" s="374"/>
      <c r="BD642" s="374"/>
      <c r="BE642" s="374"/>
      <c r="BF642" s="374"/>
      <c r="BG642" s="374"/>
      <c r="BH642" s="374"/>
      <c r="BI642" s="374"/>
      <c r="BJ642" s="374"/>
      <c r="BK642" s="374"/>
      <c r="BL642" s="374"/>
      <c r="BM642" s="374"/>
      <c r="BN642" s="374"/>
      <c r="BO642" s="374"/>
      <c r="BP642" s="374"/>
      <c r="BQ642" s="374"/>
      <c r="BR642" s="374"/>
      <c r="BS642" s="374"/>
      <c r="BT642" s="374"/>
      <c r="BU642" s="374"/>
      <c r="BV642" s="374"/>
      <c r="BW642" s="374"/>
      <c r="BX642" s="374"/>
      <c r="BY642" s="374"/>
      <c r="BZ642" s="374"/>
      <c r="CA642" s="374"/>
      <c r="CB642" s="374"/>
      <c r="CC642" s="374"/>
      <c r="CD642" s="374"/>
      <c r="CE642" s="374"/>
      <c r="CF642" s="374"/>
      <c r="CG642" s="374"/>
      <c r="CH642" s="374"/>
      <c r="CI642" s="374"/>
      <c r="CJ642" s="374"/>
      <c r="CK642" s="374"/>
      <c r="CL642" s="374"/>
      <c r="CM642" s="374"/>
      <c r="CN642" s="374"/>
      <c r="CO642" s="374"/>
      <c r="CP642" s="374"/>
      <c r="CQ642" s="374"/>
      <c r="CR642" s="374"/>
      <c r="CS642" s="374"/>
      <c r="CT642" s="374"/>
      <c r="CU642" s="374"/>
      <c r="CV642" s="374"/>
      <c r="CW642" s="374"/>
      <c r="CX642" s="374"/>
      <c r="CY642" s="374"/>
      <c r="CZ642" s="374"/>
    </row>
    <row r="643" s="378" customFormat="true" ht="25.15" customHeight="true" x14ac:dyDescent="0.2">
      <c r="C643" s="1074"/>
      <c r="D643" s="1075"/>
      <c r="E643" s="636"/>
      <c r="F643" s="636"/>
      <c r="G643" s="636"/>
      <c r="H643" s="1074"/>
      <c r="I643" s="1075"/>
      <c r="J643" s="636"/>
      <c r="K643" s="636"/>
      <c r="L643" s="636"/>
      <c r="M643" s="1074"/>
      <c r="N643" s="1075"/>
      <c r="O643" s="636"/>
      <c r="P643" s="636"/>
      <c r="Q643" s="636"/>
      <c r="AC643" s="371"/>
      <c r="AD643" s="371"/>
      <c r="AE643" s="371"/>
      <c r="AF643" s="371"/>
      <c r="AG643" s="371"/>
      <c r="AH643" s="371"/>
      <c r="AI643" s="371"/>
      <c r="AJ643" s="371"/>
      <c r="AK643" s="371"/>
      <c r="AL643" s="371"/>
      <c r="AM643" s="371"/>
      <c r="AN643" s="371"/>
      <c r="AO643" s="371"/>
      <c r="AP643" s="371"/>
      <c r="AQ643" s="371"/>
      <c r="AR643" s="371"/>
      <c r="AS643" s="371"/>
      <c r="AT643" s="371"/>
      <c r="AU643" s="371"/>
      <c r="AV643" s="371"/>
      <c r="AW643" s="371"/>
      <c r="AX643" s="371"/>
      <c r="AY643" s="371"/>
      <c r="AZ643" s="371"/>
      <c r="BA643" s="374"/>
      <c r="BB643" s="450"/>
      <c r="BC643" s="374"/>
      <c r="BD643" s="374"/>
      <c r="BE643" s="374"/>
      <c r="BF643" s="374"/>
      <c r="BG643" s="374"/>
      <c r="BH643" s="374"/>
      <c r="BI643" s="374"/>
      <c r="BJ643" s="374"/>
      <c r="BK643" s="374"/>
      <c r="BL643" s="374"/>
      <c r="BM643" s="374"/>
      <c r="BN643" s="374"/>
      <c r="BO643" s="374"/>
      <c r="BP643" s="374"/>
      <c r="BQ643" s="374"/>
      <c r="BR643" s="374"/>
      <c r="BS643" s="374"/>
      <c r="BT643" s="374"/>
      <c r="BU643" s="374"/>
      <c r="BV643" s="374"/>
      <c r="BW643" s="374"/>
      <c r="BX643" s="374"/>
      <c r="BY643" s="374"/>
      <c r="BZ643" s="374"/>
      <c r="CA643" s="374"/>
      <c r="CB643" s="374"/>
      <c r="CC643" s="374"/>
      <c r="CD643" s="374"/>
      <c r="CE643" s="374"/>
      <c r="CF643" s="374"/>
      <c r="CG643" s="374"/>
      <c r="CH643" s="374"/>
      <c r="CI643" s="374"/>
      <c r="CJ643" s="374"/>
      <c r="CK643" s="374"/>
      <c r="CL643" s="374"/>
      <c r="CM643" s="374"/>
      <c r="CN643" s="374"/>
      <c r="CO643" s="374"/>
      <c r="CP643" s="374"/>
      <c r="CQ643" s="374"/>
      <c r="CR643" s="374"/>
      <c r="CS643" s="374"/>
      <c r="CT643" s="374"/>
      <c r="CU643" s="374"/>
      <c r="CV643" s="374"/>
      <c r="CW643" s="374"/>
      <c r="CX643" s="374"/>
      <c r="CY643" s="374"/>
      <c r="CZ643" s="374"/>
    </row>
    <row r="644" s="378" customFormat="true" ht="25.15" customHeight="true" x14ac:dyDescent="0.2">
      <c r="C644" s="1074"/>
      <c r="D644" s="1075"/>
      <c r="E644" s="636"/>
      <c r="F644" s="636"/>
      <c r="G644" s="636"/>
      <c r="H644" s="1074"/>
      <c r="I644" s="1075"/>
      <c r="J644" s="636"/>
      <c r="K644" s="636"/>
      <c r="L644" s="636"/>
      <c r="M644" s="1074"/>
      <c r="N644" s="1075"/>
      <c r="O644" s="636"/>
      <c r="P644" s="636"/>
      <c r="Q644" s="636"/>
      <c r="AC644" s="371"/>
      <c r="AD644" s="371"/>
      <c r="AE644" s="371"/>
      <c r="AF644" s="371"/>
      <c r="AG644" s="371"/>
      <c r="AH644" s="371"/>
      <c r="AI644" s="371"/>
      <c r="AJ644" s="371"/>
      <c r="AK644" s="371"/>
      <c r="AL644" s="371"/>
      <c r="AM644" s="371"/>
      <c r="AN644" s="371"/>
      <c r="AO644" s="371"/>
      <c r="AP644" s="371"/>
      <c r="AQ644" s="371"/>
      <c r="AR644" s="371"/>
      <c r="AS644" s="371"/>
      <c r="AT644" s="371"/>
      <c r="AU644" s="371"/>
      <c r="AV644" s="371"/>
      <c r="AW644" s="371"/>
      <c r="AX644" s="371"/>
      <c r="AY644" s="371"/>
      <c r="AZ644" s="371"/>
      <c r="BA644" s="374"/>
      <c r="BB644" s="450"/>
      <c r="BC644" s="374"/>
      <c r="BD644" s="374"/>
      <c r="BE644" s="374"/>
      <c r="BF644" s="374"/>
      <c r="BG644" s="374"/>
      <c r="BH644" s="374"/>
      <c r="BI644" s="374"/>
      <c r="BJ644" s="374"/>
      <c r="BK644" s="374"/>
      <c r="BL644" s="374"/>
      <c r="BM644" s="374"/>
      <c r="BN644" s="374"/>
      <c r="BO644" s="374"/>
      <c r="BP644" s="374"/>
      <c r="BQ644" s="374"/>
      <c r="BR644" s="374"/>
      <c r="BS644" s="374"/>
      <c r="BT644" s="374"/>
      <c r="BU644" s="374"/>
      <c r="BV644" s="374"/>
      <c r="BW644" s="374"/>
      <c r="BX644" s="374"/>
      <c r="BY644" s="374"/>
      <c r="BZ644" s="374"/>
      <c r="CA644" s="374"/>
      <c r="CB644" s="374"/>
      <c r="CC644" s="374"/>
      <c r="CD644" s="374"/>
      <c r="CE644" s="374"/>
      <c r="CF644" s="374"/>
      <c r="CG644" s="374"/>
      <c r="CH644" s="374"/>
      <c r="CI644" s="374"/>
      <c r="CJ644" s="374"/>
      <c r="CK644" s="374"/>
      <c r="CL644" s="374"/>
      <c r="CM644" s="374"/>
      <c r="CN644" s="374"/>
      <c r="CO644" s="374"/>
      <c r="CP644" s="374"/>
      <c r="CQ644" s="374"/>
      <c r="CR644" s="374"/>
      <c r="CS644" s="374"/>
      <c r="CT644" s="374"/>
      <c r="CU644" s="374"/>
      <c r="CV644" s="374"/>
      <c r="CW644" s="374"/>
      <c r="CX644" s="374"/>
      <c r="CY644" s="374"/>
      <c r="CZ644" s="374"/>
    </row>
    <row r="645" s="378" customFormat="true" ht="25.15" customHeight="true" x14ac:dyDescent="0.2">
      <c r="C645" s="1074"/>
      <c r="D645" s="1075"/>
      <c r="E645" s="636"/>
      <c r="F645" s="636"/>
      <c r="G645" s="636"/>
      <c r="H645" s="1074"/>
      <c r="I645" s="1075"/>
      <c r="J645" s="636"/>
      <c r="K645" s="636"/>
      <c r="L645" s="636"/>
      <c r="M645" s="1074"/>
      <c r="N645" s="1075"/>
      <c r="O645" s="636"/>
      <c r="P645" s="636"/>
      <c r="Q645" s="636"/>
      <c r="AC645" s="371"/>
      <c r="AD645" s="371"/>
      <c r="AE645" s="371"/>
      <c r="AF645" s="371"/>
      <c r="AG645" s="371"/>
      <c r="AH645" s="371"/>
      <c r="AI645" s="371"/>
      <c r="AJ645" s="371"/>
      <c r="AK645" s="371"/>
      <c r="AL645" s="371"/>
      <c r="AM645" s="371"/>
      <c r="AN645" s="371"/>
      <c r="AO645" s="371"/>
      <c r="AP645" s="371"/>
      <c r="AQ645" s="371"/>
      <c r="AR645" s="371"/>
      <c r="AS645" s="371"/>
      <c r="AT645" s="371"/>
      <c r="AU645" s="371"/>
      <c r="AV645" s="371"/>
      <c r="AW645" s="371"/>
      <c r="AX645" s="371"/>
      <c r="AY645" s="371"/>
      <c r="AZ645" s="371"/>
      <c r="BA645" s="374"/>
      <c r="BB645" s="450"/>
      <c r="BC645" s="374"/>
      <c r="BD645" s="374"/>
      <c r="BE645" s="374"/>
      <c r="BF645" s="374"/>
      <c r="BG645" s="374"/>
      <c r="BH645" s="374"/>
      <c r="BI645" s="374"/>
      <c r="BJ645" s="374"/>
      <c r="BK645" s="374"/>
      <c r="BL645" s="374"/>
      <c r="BM645" s="374"/>
      <c r="BN645" s="374"/>
      <c r="BO645" s="374"/>
      <c r="BP645" s="374"/>
      <c r="BQ645" s="374"/>
      <c r="BR645" s="374"/>
      <c r="BS645" s="374"/>
      <c r="BT645" s="374"/>
      <c r="BU645" s="374"/>
      <c r="BV645" s="374"/>
      <c r="BW645" s="374"/>
      <c r="BX645" s="374"/>
      <c r="BY645" s="374"/>
      <c r="BZ645" s="374"/>
      <c r="CA645" s="374"/>
      <c r="CB645" s="374"/>
      <c r="CC645" s="374"/>
      <c r="CD645" s="374"/>
      <c r="CE645" s="374"/>
      <c r="CF645" s="374"/>
      <c r="CG645" s="374"/>
      <c r="CH645" s="374"/>
      <c r="CI645" s="374"/>
      <c r="CJ645" s="374"/>
      <c r="CK645" s="374"/>
      <c r="CL645" s="374"/>
      <c r="CM645" s="374"/>
      <c r="CN645" s="374"/>
      <c r="CO645" s="374"/>
      <c r="CP645" s="374"/>
      <c r="CQ645" s="374"/>
      <c r="CR645" s="374"/>
      <c r="CS645" s="374"/>
      <c r="CT645" s="374"/>
      <c r="CU645" s="374"/>
      <c r="CV645" s="374"/>
      <c r="CW645" s="374"/>
      <c r="CX645" s="374"/>
      <c r="CY645" s="374"/>
      <c r="CZ645" s="374"/>
    </row>
    <row r="646" s="378" customFormat="true" ht="25.15" customHeight="true" x14ac:dyDescent="0.2">
      <c r="C646" s="1074"/>
      <c r="D646" s="1075"/>
      <c r="E646" s="636"/>
      <c r="F646" s="636"/>
      <c r="G646" s="636"/>
      <c r="H646" s="1074"/>
      <c r="I646" s="1075"/>
      <c r="J646" s="636"/>
      <c r="K646" s="636"/>
      <c r="L646" s="636"/>
      <c r="M646" s="1074"/>
      <c r="N646" s="1075"/>
      <c r="O646" s="636"/>
      <c r="P646" s="636"/>
      <c r="Q646" s="636"/>
      <c r="AC646" s="371"/>
      <c r="AD646" s="371"/>
      <c r="AE646" s="371"/>
      <c r="AF646" s="371"/>
      <c r="AG646" s="371"/>
      <c r="AH646" s="371"/>
      <c r="AI646" s="371"/>
      <c r="AJ646" s="371"/>
      <c r="AK646" s="371"/>
      <c r="AL646" s="371"/>
      <c r="AM646" s="371"/>
      <c r="AN646" s="371"/>
      <c r="AO646" s="371"/>
      <c r="AP646" s="371"/>
      <c r="AQ646" s="371"/>
      <c r="AR646" s="371"/>
      <c r="AS646" s="371"/>
      <c r="AT646" s="371"/>
      <c r="AU646" s="371"/>
      <c r="AV646" s="371"/>
      <c r="AW646" s="371"/>
      <c r="AX646" s="371"/>
      <c r="AY646" s="371"/>
      <c r="AZ646" s="371"/>
      <c r="BA646" s="374"/>
      <c r="BB646" s="450"/>
      <c r="BC646" s="374"/>
      <c r="BD646" s="374"/>
      <c r="BE646" s="374"/>
      <c r="BF646" s="374"/>
      <c r="BG646" s="374"/>
      <c r="BH646" s="374"/>
      <c r="BI646" s="374"/>
      <c r="BJ646" s="374"/>
      <c r="BK646" s="374"/>
      <c r="BL646" s="374"/>
      <c r="BM646" s="374"/>
      <c r="BN646" s="374"/>
      <c r="BO646" s="374"/>
      <c r="BP646" s="374"/>
      <c r="BQ646" s="374"/>
      <c r="BR646" s="374"/>
      <c r="BS646" s="374"/>
      <c r="BT646" s="374"/>
      <c r="BU646" s="374"/>
      <c r="BV646" s="374"/>
      <c r="BW646" s="374"/>
      <c r="BX646" s="374"/>
      <c r="BY646" s="374"/>
      <c r="BZ646" s="374"/>
      <c r="CA646" s="374"/>
      <c r="CB646" s="374"/>
      <c r="CC646" s="374"/>
      <c r="CD646" s="374"/>
      <c r="CE646" s="374"/>
      <c r="CF646" s="374"/>
      <c r="CG646" s="374"/>
      <c r="CH646" s="374"/>
      <c r="CI646" s="374"/>
      <c r="CJ646" s="374"/>
      <c r="CK646" s="374"/>
      <c r="CL646" s="374"/>
      <c r="CM646" s="374"/>
      <c r="CN646" s="374"/>
      <c r="CO646" s="374"/>
      <c r="CP646" s="374"/>
      <c r="CQ646" s="374"/>
      <c r="CR646" s="374"/>
      <c r="CS646" s="374"/>
      <c r="CT646" s="374"/>
      <c r="CU646" s="374"/>
      <c r="CV646" s="374"/>
      <c r="CW646" s="374"/>
      <c r="CX646" s="374"/>
      <c r="CY646" s="374"/>
      <c r="CZ646" s="374"/>
    </row>
    <row r="647" s="378" customFormat="true" ht="25.15" customHeight="true" x14ac:dyDescent="0.2">
      <c r="C647" s="1074"/>
      <c r="D647" s="1075"/>
      <c r="E647" s="636"/>
      <c r="F647" s="636"/>
      <c r="G647" s="636"/>
      <c r="H647" s="1074"/>
      <c r="I647" s="1075"/>
      <c r="J647" s="636"/>
      <c r="K647" s="636"/>
      <c r="L647" s="636"/>
      <c r="M647" s="1074"/>
      <c r="N647" s="1075"/>
      <c r="O647" s="636"/>
      <c r="P647" s="636"/>
      <c r="Q647" s="636"/>
      <c r="AC647" s="371"/>
      <c r="AD647" s="371"/>
      <c r="AE647" s="371"/>
      <c r="AF647" s="371"/>
      <c r="AG647" s="371"/>
      <c r="AH647" s="371"/>
      <c r="AI647" s="371"/>
      <c r="AJ647" s="371"/>
      <c r="AK647" s="371"/>
      <c r="AL647" s="371"/>
      <c r="AM647" s="371"/>
      <c r="AN647" s="371"/>
      <c r="AO647" s="371"/>
      <c r="AP647" s="371"/>
      <c r="AQ647" s="371"/>
      <c r="AR647" s="371"/>
      <c r="AS647" s="371"/>
      <c r="AT647" s="371"/>
      <c r="AU647" s="371"/>
      <c r="AV647" s="371"/>
      <c r="AW647" s="371"/>
      <c r="AX647" s="371"/>
      <c r="AY647" s="371"/>
      <c r="AZ647" s="371"/>
      <c r="BA647" s="374"/>
      <c r="BB647" s="450"/>
      <c r="BC647" s="374"/>
      <c r="BD647" s="374"/>
      <c r="BE647" s="374"/>
      <c r="BF647" s="374"/>
      <c r="BG647" s="374"/>
      <c r="BH647" s="374"/>
      <c r="BI647" s="374"/>
      <c r="BJ647" s="374"/>
      <c r="BK647" s="374"/>
      <c r="BL647" s="374"/>
      <c r="BM647" s="374"/>
      <c r="BN647" s="374"/>
      <c r="BO647" s="374"/>
      <c r="BP647" s="374"/>
      <c r="BQ647" s="374"/>
      <c r="BR647" s="374"/>
      <c r="BS647" s="374"/>
      <c r="BT647" s="374"/>
      <c r="BU647" s="374"/>
      <c r="BV647" s="374"/>
      <c r="BW647" s="374"/>
      <c r="BX647" s="374"/>
      <c r="BY647" s="374"/>
      <c r="BZ647" s="374"/>
      <c r="CA647" s="374"/>
      <c r="CB647" s="374"/>
      <c r="CC647" s="374"/>
      <c r="CD647" s="374"/>
      <c r="CE647" s="374"/>
      <c r="CF647" s="374"/>
      <c r="CG647" s="374"/>
      <c r="CH647" s="374"/>
      <c r="CI647" s="374"/>
      <c r="CJ647" s="374"/>
      <c r="CK647" s="374"/>
      <c r="CL647" s="374"/>
      <c r="CM647" s="374"/>
      <c r="CN647" s="374"/>
      <c r="CO647" s="374"/>
      <c r="CP647" s="374"/>
      <c r="CQ647" s="374"/>
      <c r="CR647" s="374"/>
      <c r="CS647" s="374"/>
      <c r="CT647" s="374"/>
      <c r="CU647" s="374"/>
      <c r="CV647" s="374"/>
      <c r="CW647" s="374"/>
      <c r="CX647" s="374"/>
      <c r="CY647" s="374"/>
      <c r="CZ647" s="374"/>
    </row>
    <row r="648" s="378" customFormat="true" ht="25.15" customHeight="true" x14ac:dyDescent="0.2">
      <c r="C648" s="1074"/>
      <c r="D648" s="1075"/>
      <c r="E648" s="636"/>
      <c r="F648" s="636"/>
      <c r="G648" s="636"/>
      <c r="H648" s="1074"/>
      <c r="I648" s="1075"/>
      <c r="J648" s="636"/>
      <c r="K648" s="636"/>
      <c r="L648" s="636"/>
      <c r="M648" s="1074"/>
      <c r="N648" s="1075"/>
      <c r="O648" s="636"/>
      <c r="P648" s="636"/>
      <c r="Q648" s="636"/>
      <c r="AC648" s="371"/>
      <c r="AD648" s="371"/>
      <c r="AE648" s="371"/>
      <c r="AF648" s="371"/>
      <c r="AG648" s="371"/>
      <c r="AH648" s="371"/>
      <c r="AI648" s="371"/>
      <c r="AJ648" s="371"/>
      <c r="AK648" s="371"/>
      <c r="AL648" s="371"/>
      <c r="AM648" s="371"/>
      <c r="AN648" s="371"/>
      <c r="AO648" s="371"/>
      <c r="AP648" s="371"/>
      <c r="AQ648" s="371"/>
      <c r="AR648" s="371"/>
      <c r="AS648" s="371"/>
      <c r="AT648" s="371"/>
      <c r="AU648" s="371"/>
      <c r="AV648" s="371"/>
      <c r="AW648" s="371"/>
      <c r="AX648" s="371"/>
      <c r="AY648" s="371"/>
      <c r="AZ648" s="371"/>
      <c r="BA648" s="374"/>
      <c r="BB648" s="450"/>
      <c r="BC648" s="374"/>
      <c r="BD648" s="374"/>
      <c r="BE648" s="374"/>
      <c r="BF648" s="374"/>
      <c r="BG648" s="374"/>
      <c r="BH648" s="374"/>
      <c r="BI648" s="374"/>
      <c r="BJ648" s="374"/>
      <c r="BK648" s="374"/>
      <c r="BL648" s="374"/>
      <c r="BM648" s="374"/>
      <c r="BN648" s="374"/>
      <c r="BO648" s="374"/>
      <c r="BP648" s="374"/>
      <c r="BQ648" s="374"/>
      <c r="BR648" s="374"/>
      <c r="BS648" s="374"/>
      <c r="BT648" s="374"/>
      <c r="BU648" s="374"/>
      <c r="BV648" s="374"/>
      <c r="BW648" s="374"/>
      <c r="BX648" s="374"/>
      <c r="BY648" s="374"/>
      <c r="BZ648" s="374"/>
      <c r="CA648" s="374"/>
      <c r="CB648" s="374"/>
      <c r="CC648" s="374"/>
      <c r="CD648" s="374"/>
      <c r="CE648" s="374"/>
      <c r="CF648" s="374"/>
      <c r="CG648" s="374"/>
      <c r="CH648" s="374"/>
      <c r="CI648" s="374"/>
      <c r="CJ648" s="374"/>
      <c r="CK648" s="374"/>
      <c r="CL648" s="374"/>
      <c r="CM648" s="374"/>
      <c r="CN648" s="374"/>
      <c r="CO648" s="374"/>
      <c r="CP648" s="374"/>
      <c r="CQ648" s="374"/>
      <c r="CR648" s="374"/>
      <c r="CS648" s="374"/>
      <c r="CT648" s="374"/>
      <c r="CU648" s="374"/>
      <c r="CV648" s="374"/>
      <c r="CW648" s="374"/>
      <c r="CX648" s="374"/>
      <c r="CY648" s="374"/>
      <c r="CZ648" s="374"/>
    </row>
    <row r="649" s="378" customFormat="true" ht="25.15" customHeight="true" x14ac:dyDescent="0.2">
      <c r="C649" s="1074"/>
      <c r="D649" s="1075"/>
      <c r="E649" s="636"/>
      <c r="F649" s="636"/>
      <c r="G649" s="636"/>
      <c r="H649" s="1074"/>
      <c r="I649" s="1075"/>
      <c r="J649" s="636"/>
      <c r="K649" s="636"/>
      <c r="L649" s="636"/>
      <c r="M649" s="1074"/>
      <c r="N649" s="1075"/>
      <c r="O649" s="636"/>
      <c r="P649" s="636"/>
      <c r="Q649" s="636"/>
      <c r="AC649" s="371"/>
      <c r="AD649" s="371"/>
      <c r="AE649" s="371"/>
      <c r="AF649" s="371"/>
      <c r="AG649" s="371"/>
      <c r="AH649" s="371"/>
      <c r="AI649" s="371"/>
      <c r="AJ649" s="371"/>
      <c r="AK649" s="371"/>
      <c r="AL649" s="371"/>
      <c r="AM649" s="371"/>
      <c r="AN649" s="371"/>
      <c r="AO649" s="371"/>
      <c r="AP649" s="371"/>
      <c r="AQ649" s="371"/>
      <c r="AR649" s="371"/>
      <c r="AS649" s="371"/>
      <c r="AT649" s="371"/>
      <c r="AU649" s="371"/>
      <c r="AV649" s="371"/>
      <c r="AW649" s="371"/>
      <c r="AX649" s="371"/>
      <c r="AY649" s="371"/>
      <c r="AZ649" s="371"/>
      <c r="BA649" s="374"/>
      <c r="BB649" s="450"/>
      <c r="BC649" s="374"/>
      <c r="BD649" s="374"/>
      <c r="BE649" s="374"/>
      <c r="BF649" s="374"/>
      <c r="BG649" s="374"/>
      <c r="BH649" s="374"/>
      <c r="BI649" s="374"/>
      <c r="BJ649" s="374"/>
      <c r="BK649" s="374"/>
      <c r="BL649" s="374"/>
      <c r="BM649" s="374"/>
      <c r="BN649" s="374"/>
      <c r="BO649" s="374"/>
      <c r="BP649" s="374"/>
      <c r="BQ649" s="374"/>
      <c r="BR649" s="374"/>
      <c r="BS649" s="374"/>
      <c r="BT649" s="374"/>
      <c r="BU649" s="374"/>
      <c r="BV649" s="374"/>
      <c r="BW649" s="374"/>
      <c r="BX649" s="374"/>
      <c r="BY649" s="374"/>
      <c r="BZ649" s="374"/>
      <c r="CA649" s="374"/>
      <c r="CB649" s="374"/>
      <c r="CC649" s="374"/>
      <c r="CD649" s="374"/>
      <c r="CE649" s="374"/>
      <c r="CF649" s="374"/>
      <c r="CG649" s="374"/>
      <c r="CH649" s="374"/>
      <c r="CI649" s="374"/>
      <c r="CJ649" s="374"/>
      <c r="CK649" s="374"/>
      <c r="CL649" s="374"/>
      <c r="CM649" s="374"/>
      <c r="CN649" s="374"/>
      <c r="CO649" s="374"/>
      <c r="CP649" s="374"/>
      <c r="CQ649" s="374"/>
      <c r="CR649" s="374"/>
      <c r="CS649" s="374"/>
      <c r="CT649" s="374"/>
      <c r="CU649" s="374"/>
      <c r="CV649" s="374"/>
      <c r="CW649" s="374"/>
      <c r="CX649" s="374"/>
      <c r="CY649" s="374"/>
      <c r="CZ649" s="374"/>
    </row>
    <row r="650" s="378" customFormat="true" ht="25.15" customHeight="true" x14ac:dyDescent="0.2">
      <c r="C650" s="1074"/>
      <c r="D650" s="1075"/>
      <c r="E650" s="636"/>
      <c r="F650" s="636"/>
      <c r="G650" s="636"/>
      <c r="H650" s="1074"/>
      <c r="I650" s="1075"/>
      <c r="J650" s="636"/>
      <c r="K650" s="636"/>
      <c r="L650" s="636"/>
      <c r="M650" s="1074"/>
      <c r="N650" s="1075"/>
      <c r="O650" s="636"/>
      <c r="P650" s="636"/>
      <c r="Q650" s="636"/>
      <c r="AC650" s="371"/>
      <c r="AD650" s="371"/>
      <c r="AE650" s="371"/>
      <c r="AF650" s="371"/>
      <c r="AG650" s="371"/>
      <c r="AH650" s="371"/>
      <c r="AI650" s="371"/>
      <c r="AJ650" s="371"/>
      <c r="AK650" s="371"/>
      <c r="AL650" s="371"/>
      <c r="AM650" s="371"/>
      <c r="AN650" s="371"/>
      <c r="AO650" s="371"/>
      <c r="AP650" s="371"/>
      <c r="AQ650" s="371"/>
      <c r="AR650" s="371"/>
      <c r="AS650" s="371"/>
      <c r="AT650" s="371"/>
      <c r="AU650" s="371"/>
      <c r="AV650" s="371"/>
      <c r="AW650" s="371"/>
      <c r="AX650" s="371"/>
      <c r="AY650" s="371"/>
      <c r="AZ650" s="371"/>
      <c r="BA650" s="374"/>
      <c r="BB650" s="450"/>
      <c r="BC650" s="374"/>
      <c r="BD650" s="374"/>
      <c r="BE650" s="374"/>
      <c r="BF650" s="374"/>
      <c r="BG650" s="374"/>
      <c r="BH650" s="374"/>
      <c r="BI650" s="374"/>
      <c r="BJ650" s="374"/>
      <c r="BK650" s="374"/>
      <c r="BL650" s="374"/>
      <c r="BM650" s="374"/>
      <c r="BN650" s="374"/>
      <c r="BO650" s="374"/>
      <c r="BP650" s="374"/>
      <c r="BQ650" s="374"/>
      <c r="BR650" s="374"/>
      <c r="BS650" s="374"/>
      <c r="BT650" s="374"/>
      <c r="BU650" s="374"/>
      <c r="BV650" s="374"/>
      <c r="BW650" s="374"/>
      <c r="BX650" s="374"/>
      <c r="BY650" s="374"/>
      <c r="BZ650" s="374"/>
      <c r="CA650" s="374"/>
      <c r="CB650" s="374"/>
      <c r="CC650" s="374"/>
      <c r="CD650" s="374"/>
      <c r="CE650" s="374"/>
      <c r="CF650" s="374"/>
      <c r="CG650" s="374"/>
      <c r="CH650" s="374"/>
      <c r="CI650" s="374"/>
      <c r="CJ650" s="374"/>
      <c r="CK650" s="374"/>
      <c r="CL650" s="374"/>
      <c r="CM650" s="374"/>
      <c r="CN650" s="374"/>
      <c r="CO650" s="374"/>
      <c r="CP650" s="374"/>
      <c r="CQ650" s="374"/>
      <c r="CR650" s="374"/>
      <c r="CS650" s="374"/>
      <c r="CT650" s="374"/>
      <c r="CU650" s="374"/>
      <c r="CV650" s="374"/>
      <c r="CW650" s="374"/>
      <c r="CX650" s="374"/>
      <c r="CY650" s="374"/>
      <c r="CZ650" s="374"/>
    </row>
    <row r="651" s="378" customFormat="true" ht="25.15" customHeight="true" x14ac:dyDescent="0.2">
      <c r="C651" s="1074"/>
      <c r="D651" s="1075"/>
      <c r="E651" s="636"/>
      <c r="F651" s="636"/>
      <c r="G651" s="636"/>
      <c r="H651" s="1074"/>
      <c r="I651" s="1075"/>
      <c r="J651" s="636"/>
      <c r="K651" s="636"/>
      <c r="L651" s="636"/>
      <c r="M651" s="1074"/>
      <c r="N651" s="1075"/>
      <c r="O651" s="636"/>
      <c r="P651" s="636"/>
      <c r="Q651" s="636"/>
      <c r="AC651" s="371"/>
      <c r="AD651" s="371"/>
      <c r="AE651" s="371"/>
      <c r="AF651" s="371"/>
      <c r="AG651" s="371"/>
      <c r="AH651" s="371"/>
      <c r="AI651" s="371"/>
      <c r="AJ651" s="371"/>
      <c r="AK651" s="371"/>
      <c r="AL651" s="371"/>
      <c r="AM651" s="371"/>
      <c r="AN651" s="371"/>
      <c r="AO651" s="371"/>
      <c r="AP651" s="371"/>
      <c r="AQ651" s="371"/>
      <c r="AR651" s="371"/>
      <c r="AS651" s="371"/>
      <c r="AT651" s="371"/>
      <c r="AU651" s="371"/>
      <c r="AV651" s="371"/>
      <c r="AW651" s="371"/>
      <c r="AX651" s="371"/>
      <c r="AY651" s="371"/>
      <c r="AZ651" s="371"/>
      <c r="BA651" s="374"/>
      <c r="BB651" s="450"/>
      <c r="BC651" s="374"/>
      <c r="BD651" s="374"/>
      <c r="BE651" s="374"/>
      <c r="BF651" s="374"/>
      <c r="BG651" s="374"/>
      <c r="BH651" s="374"/>
      <c r="BI651" s="374"/>
      <c r="BJ651" s="374"/>
      <c r="BK651" s="374"/>
      <c r="BL651" s="374"/>
      <c r="BM651" s="374"/>
      <c r="BN651" s="374"/>
      <c r="BO651" s="374"/>
      <c r="BP651" s="374"/>
      <c r="BQ651" s="374"/>
      <c r="BR651" s="374"/>
      <c r="BS651" s="374"/>
      <c r="BT651" s="374"/>
      <c r="BU651" s="374"/>
      <c r="BV651" s="374"/>
      <c r="BW651" s="374"/>
      <c r="BX651" s="374"/>
      <c r="BY651" s="374"/>
      <c r="BZ651" s="374"/>
      <c r="CA651" s="374"/>
      <c r="CB651" s="374"/>
      <c r="CC651" s="374"/>
      <c r="CD651" s="374"/>
      <c r="CE651" s="374"/>
      <c r="CF651" s="374"/>
      <c r="CG651" s="374"/>
      <c r="CH651" s="374"/>
      <c r="CI651" s="374"/>
      <c r="CJ651" s="374"/>
      <c r="CK651" s="374"/>
      <c r="CL651" s="374"/>
      <c r="CM651" s="374"/>
      <c r="CN651" s="374"/>
      <c r="CO651" s="374"/>
      <c r="CP651" s="374"/>
      <c r="CQ651" s="374"/>
      <c r="CR651" s="374"/>
      <c r="CS651" s="374"/>
      <c r="CT651" s="374"/>
      <c r="CU651" s="374"/>
      <c r="CV651" s="374"/>
      <c r="CW651" s="374"/>
      <c r="CX651" s="374"/>
      <c r="CY651" s="374"/>
      <c r="CZ651" s="374"/>
    </row>
    <row r="652" s="378" customFormat="true" ht="25.15" customHeight="true" x14ac:dyDescent="0.2">
      <c r="C652" s="1074"/>
      <c r="D652" s="1075"/>
      <c r="E652" s="636"/>
      <c r="F652" s="636"/>
      <c r="G652" s="636"/>
      <c r="H652" s="1074"/>
      <c r="I652" s="1075"/>
      <c r="J652" s="636"/>
      <c r="K652" s="636"/>
      <c r="L652" s="636"/>
      <c r="M652" s="1074"/>
      <c r="N652" s="1075"/>
      <c r="O652" s="636"/>
      <c r="P652" s="636"/>
      <c r="Q652" s="636"/>
      <c r="AC652" s="371"/>
      <c r="AD652" s="371"/>
      <c r="AE652" s="371"/>
      <c r="AF652" s="371"/>
      <c r="AG652" s="371"/>
      <c r="AH652" s="371"/>
      <c r="AI652" s="371"/>
      <c r="AJ652" s="371"/>
      <c r="AK652" s="371"/>
      <c r="AL652" s="371"/>
      <c r="AM652" s="371"/>
      <c r="AN652" s="371"/>
      <c r="AO652" s="371"/>
      <c r="AP652" s="371"/>
      <c r="AQ652" s="371"/>
      <c r="AR652" s="371"/>
      <c r="AS652" s="371"/>
      <c r="AT652" s="371"/>
      <c r="AU652" s="371"/>
      <c r="AV652" s="371"/>
      <c r="AW652" s="371"/>
      <c r="AX652" s="371"/>
      <c r="AY652" s="371"/>
      <c r="AZ652" s="371"/>
      <c r="BA652" s="374"/>
      <c r="BB652" s="450"/>
      <c r="BC652" s="374"/>
      <c r="BD652" s="374"/>
      <c r="BE652" s="374"/>
      <c r="BF652" s="374"/>
      <c r="BG652" s="374"/>
      <c r="BH652" s="374"/>
      <c r="BI652" s="374"/>
      <c r="BJ652" s="374"/>
      <c r="BK652" s="374"/>
      <c r="BL652" s="374"/>
      <c r="BM652" s="374"/>
      <c r="BN652" s="374"/>
      <c r="BO652" s="374"/>
      <c r="BP652" s="374"/>
      <c r="BQ652" s="374"/>
      <c r="BR652" s="374"/>
      <c r="BS652" s="374"/>
      <c r="BT652" s="374"/>
      <c r="BU652" s="374"/>
      <c r="BV652" s="374"/>
      <c r="BW652" s="374"/>
      <c r="BX652" s="374"/>
      <c r="BY652" s="374"/>
      <c r="BZ652" s="374"/>
      <c r="CA652" s="374"/>
      <c r="CB652" s="374"/>
      <c r="CC652" s="374"/>
      <c r="CD652" s="374"/>
      <c r="CE652" s="374"/>
      <c r="CF652" s="374"/>
      <c r="CG652" s="374"/>
      <c r="CH652" s="374"/>
      <c r="CI652" s="374"/>
      <c r="CJ652" s="374"/>
      <c r="CK652" s="374"/>
      <c r="CL652" s="374"/>
      <c r="CM652" s="374"/>
      <c r="CN652" s="374"/>
      <c r="CO652" s="374"/>
      <c r="CP652" s="374"/>
      <c r="CQ652" s="374"/>
      <c r="CR652" s="374"/>
      <c r="CS652" s="374"/>
      <c r="CT652" s="374"/>
      <c r="CU652" s="374"/>
      <c r="CV652" s="374"/>
      <c r="CW652" s="374"/>
      <c r="CX652" s="374"/>
      <c r="CY652" s="374"/>
      <c r="CZ652" s="374"/>
    </row>
    <row r="653" s="378" customFormat="true" ht="25.15" customHeight="true" x14ac:dyDescent="0.2">
      <c r="C653" s="1074"/>
      <c r="D653" s="1075"/>
      <c r="E653" s="636"/>
      <c r="F653" s="636"/>
      <c r="G653" s="636"/>
      <c r="H653" s="1074"/>
      <c r="I653" s="1075"/>
      <c r="J653" s="636"/>
      <c r="K653" s="636"/>
      <c r="L653" s="636"/>
      <c r="M653" s="1074"/>
      <c r="N653" s="1075"/>
      <c r="O653" s="636"/>
      <c r="P653" s="636"/>
      <c r="Q653" s="636"/>
      <c r="AC653" s="371"/>
      <c r="AD653" s="371"/>
      <c r="AE653" s="371"/>
      <c r="AF653" s="371"/>
      <c r="AG653" s="371"/>
      <c r="AH653" s="371"/>
      <c r="AI653" s="371"/>
      <c r="AJ653" s="371"/>
      <c r="AK653" s="371"/>
      <c r="AL653" s="371"/>
      <c r="AM653" s="371"/>
      <c r="AN653" s="371"/>
      <c r="AO653" s="371"/>
      <c r="AP653" s="371"/>
      <c r="AQ653" s="371"/>
      <c r="AR653" s="371"/>
      <c r="AS653" s="371"/>
      <c r="AT653" s="371"/>
      <c r="AU653" s="371"/>
      <c r="AV653" s="371"/>
      <c r="AW653" s="371"/>
      <c r="AX653" s="371"/>
      <c r="AY653" s="371"/>
      <c r="AZ653" s="371"/>
      <c r="BA653" s="374"/>
      <c r="BB653" s="450"/>
      <c r="BC653" s="374"/>
      <c r="BD653" s="374"/>
      <c r="BE653" s="374"/>
      <c r="BF653" s="374"/>
      <c r="BG653" s="374"/>
      <c r="BH653" s="374"/>
      <c r="BI653" s="374"/>
      <c r="BJ653" s="374"/>
      <c r="BK653" s="374"/>
      <c r="BL653" s="374"/>
      <c r="BM653" s="374"/>
      <c r="BN653" s="374"/>
      <c r="BO653" s="374"/>
      <c r="BP653" s="374"/>
      <c r="BQ653" s="374"/>
      <c r="BR653" s="374"/>
      <c r="BS653" s="374"/>
      <c r="BT653" s="374"/>
      <c r="BU653" s="374"/>
      <c r="BV653" s="374"/>
      <c r="BW653" s="374"/>
      <c r="BX653" s="374"/>
      <c r="BY653" s="374"/>
      <c r="BZ653" s="374"/>
      <c r="CA653" s="374"/>
      <c r="CB653" s="374"/>
      <c r="CC653" s="374"/>
      <c r="CD653" s="374"/>
      <c r="CE653" s="374"/>
      <c r="CF653" s="374"/>
      <c r="CG653" s="374"/>
      <c r="CH653" s="374"/>
      <c r="CI653" s="374"/>
      <c r="CJ653" s="374"/>
      <c r="CK653" s="374"/>
      <c r="CL653" s="374"/>
      <c r="CM653" s="374"/>
      <c r="CN653" s="374"/>
      <c r="CO653" s="374"/>
      <c r="CP653" s="374"/>
      <c r="CQ653" s="374"/>
      <c r="CR653" s="374"/>
      <c r="CS653" s="374"/>
      <c r="CT653" s="374"/>
      <c r="CU653" s="374"/>
      <c r="CV653" s="374"/>
      <c r="CW653" s="374"/>
      <c r="CX653" s="374"/>
      <c r="CY653" s="374"/>
      <c r="CZ653" s="374"/>
    </row>
    <row r="654" s="378" customFormat="true" ht="25.15" customHeight="true" x14ac:dyDescent="0.2">
      <c r="C654" s="1074"/>
      <c r="D654" s="1075"/>
      <c r="E654" s="636"/>
      <c r="F654" s="636"/>
      <c r="G654" s="636"/>
      <c r="H654" s="1074"/>
      <c r="I654" s="1075"/>
      <c r="J654" s="636"/>
      <c r="K654" s="636"/>
      <c r="L654" s="636"/>
      <c r="M654" s="1074"/>
      <c r="N654" s="1075"/>
      <c r="O654" s="636"/>
      <c r="P654" s="636"/>
      <c r="Q654" s="636"/>
      <c r="AC654" s="371"/>
      <c r="AD654" s="371"/>
      <c r="AE654" s="371"/>
      <c r="AF654" s="371"/>
      <c r="AG654" s="371"/>
      <c r="AH654" s="371"/>
      <c r="AI654" s="371"/>
      <c r="AJ654" s="371"/>
      <c r="AK654" s="371"/>
      <c r="AL654" s="371"/>
      <c r="AM654" s="371"/>
      <c r="AN654" s="371"/>
      <c r="AO654" s="371"/>
      <c r="AP654" s="371"/>
      <c r="AQ654" s="371"/>
      <c r="AR654" s="371"/>
      <c r="AS654" s="371"/>
      <c r="AT654" s="371"/>
      <c r="AU654" s="371"/>
      <c r="AV654" s="371"/>
      <c r="AW654" s="371"/>
      <c r="AX654" s="371"/>
      <c r="AY654" s="371"/>
      <c r="AZ654" s="371"/>
      <c r="BA654" s="374"/>
      <c r="BB654" s="450"/>
      <c r="BC654" s="374"/>
      <c r="BD654" s="374"/>
      <c r="BE654" s="374"/>
      <c r="BF654" s="374"/>
      <c r="BG654" s="374"/>
      <c r="BH654" s="374"/>
      <c r="BI654" s="374"/>
      <c r="BJ654" s="374"/>
      <c r="BK654" s="374"/>
      <c r="BL654" s="374"/>
      <c r="BM654" s="374"/>
      <c r="BN654" s="374"/>
      <c r="BO654" s="374"/>
      <c r="BP654" s="374"/>
      <c r="BQ654" s="374"/>
      <c r="BR654" s="374"/>
      <c r="BS654" s="374"/>
      <c r="BT654" s="374"/>
      <c r="BU654" s="374"/>
      <c r="BV654" s="374"/>
      <c r="BW654" s="374"/>
      <c r="BX654" s="374"/>
      <c r="BY654" s="374"/>
      <c r="BZ654" s="374"/>
      <c r="CA654" s="374"/>
      <c r="CB654" s="374"/>
      <c r="CC654" s="374"/>
      <c r="CD654" s="374"/>
      <c r="CE654" s="374"/>
      <c r="CF654" s="374"/>
      <c r="CG654" s="374"/>
      <c r="CH654" s="374"/>
      <c r="CI654" s="374"/>
      <c r="CJ654" s="374"/>
      <c r="CK654" s="374"/>
      <c r="CL654" s="374"/>
      <c r="CM654" s="374"/>
      <c r="CN654" s="374"/>
      <c r="CO654" s="374"/>
      <c r="CP654" s="374"/>
      <c r="CQ654" s="374"/>
      <c r="CR654" s="374"/>
      <c r="CS654" s="374"/>
      <c r="CT654" s="374"/>
      <c r="CU654" s="374"/>
      <c r="CV654" s="374"/>
      <c r="CW654" s="374"/>
      <c r="CX654" s="374"/>
      <c r="CY654" s="374"/>
      <c r="CZ654" s="374"/>
    </row>
    <row r="655" s="378" customFormat="true" ht="25.15" customHeight="true" x14ac:dyDescent="0.2">
      <c r="C655" s="1074"/>
      <c r="D655" s="1075"/>
      <c r="E655" s="636"/>
      <c r="F655" s="636"/>
      <c r="G655" s="636"/>
      <c r="H655" s="1074"/>
      <c r="I655" s="1075"/>
      <c r="J655" s="636"/>
      <c r="K655" s="636"/>
      <c r="L655" s="636"/>
      <c r="M655" s="1074"/>
      <c r="N655" s="1075"/>
      <c r="O655" s="636"/>
      <c r="P655" s="636"/>
      <c r="Q655" s="636"/>
      <c r="AC655" s="371"/>
      <c r="AD655" s="371"/>
      <c r="AE655" s="371"/>
      <c r="AF655" s="371"/>
      <c r="AG655" s="371"/>
      <c r="AH655" s="371"/>
      <c r="AI655" s="371"/>
      <c r="AJ655" s="371"/>
      <c r="AK655" s="371"/>
      <c r="AL655" s="371"/>
      <c r="AM655" s="371"/>
      <c r="AN655" s="371"/>
      <c r="AO655" s="371"/>
      <c r="AP655" s="371"/>
      <c r="AQ655" s="371"/>
      <c r="AR655" s="371"/>
      <c r="AS655" s="371"/>
      <c r="AT655" s="371"/>
      <c r="AU655" s="371"/>
      <c r="AV655" s="371"/>
      <c r="AW655" s="371"/>
      <c r="AX655" s="371"/>
      <c r="AY655" s="371"/>
      <c r="AZ655" s="371"/>
      <c r="BA655" s="374"/>
      <c r="BB655" s="450"/>
      <c r="BC655" s="374"/>
      <c r="BD655" s="374"/>
      <c r="BE655" s="374"/>
      <c r="BF655" s="374"/>
      <c r="BG655" s="374"/>
      <c r="BH655" s="374"/>
      <c r="BI655" s="374"/>
      <c r="BJ655" s="374"/>
      <c r="BK655" s="374"/>
      <c r="BL655" s="374"/>
      <c r="BM655" s="374"/>
      <c r="BN655" s="374"/>
      <c r="BO655" s="374"/>
      <c r="BP655" s="374"/>
      <c r="BQ655" s="374"/>
      <c r="BR655" s="374"/>
      <c r="BS655" s="374"/>
      <c r="BT655" s="374"/>
      <c r="BU655" s="374"/>
      <c r="BV655" s="374"/>
      <c r="BW655" s="374"/>
      <c r="BX655" s="374"/>
      <c r="BY655" s="374"/>
      <c r="BZ655" s="374"/>
      <c r="CA655" s="374"/>
      <c r="CB655" s="374"/>
      <c r="CC655" s="374"/>
      <c r="CD655" s="374"/>
      <c r="CE655" s="374"/>
      <c r="CF655" s="374"/>
      <c r="CG655" s="374"/>
      <c r="CH655" s="374"/>
      <c r="CI655" s="374"/>
      <c r="CJ655" s="374"/>
      <c r="CK655" s="374"/>
      <c r="CL655" s="374"/>
      <c r="CM655" s="374"/>
      <c r="CN655" s="374"/>
      <c r="CO655" s="374"/>
      <c r="CP655" s="374"/>
      <c r="CQ655" s="374"/>
      <c r="CR655" s="374"/>
      <c r="CS655" s="374"/>
      <c r="CT655" s="374"/>
      <c r="CU655" s="374"/>
      <c r="CV655" s="374"/>
      <c r="CW655" s="374"/>
      <c r="CX655" s="374"/>
      <c r="CY655" s="374"/>
      <c r="CZ655" s="374"/>
    </row>
    <row r="656" s="378" customFormat="true" ht="25.15" customHeight="true" x14ac:dyDescent="0.2">
      <c r="C656" s="1074"/>
      <c r="D656" s="1075"/>
      <c r="E656" s="636"/>
      <c r="F656" s="636"/>
      <c r="G656" s="636"/>
      <c r="H656" s="1074"/>
      <c r="I656" s="1075"/>
      <c r="J656" s="636"/>
      <c r="K656" s="636"/>
      <c r="L656" s="636"/>
      <c r="M656" s="1074"/>
      <c r="N656" s="1075"/>
      <c r="O656" s="636"/>
      <c r="P656" s="636"/>
      <c r="Q656" s="636"/>
      <c r="AC656" s="371"/>
      <c r="AD656" s="371"/>
      <c r="AE656" s="371"/>
      <c r="AF656" s="371"/>
      <c r="AG656" s="371"/>
      <c r="AH656" s="371"/>
      <c r="AI656" s="371"/>
      <c r="AJ656" s="371"/>
      <c r="AK656" s="371"/>
      <c r="AL656" s="371"/>
      <c r="AM656" s="371"/>
      <c r="AN656" s="371"/>
      <c r="AO656" s="371"/>
      <c r="AP656" s="371"/>
      <c r="AQ656" s="371"/>
      <c r="AR656" s="371"/>
      <c r="AS656" s="371"/>
      <c r="AT656" s="371"/>
      <c r="AU656" s="371"/>
      <c r="AV656" s="371"/>
      <c r="AW656" s="371"/>
      <c r="AX656" s="371"/>
      <c r="AY656" s="371"/>
      <c r="AZ656" s="371"/>
      <c r="BA656" s="374"/>
      <c r="BB656" s="450"/>
      <c r="BC656" s="374"/>
      <c r="BD656" s="374"/>
      <c r="BE656" s="374"/>
      <c r="BF656" s="374"/>
      <c r="BG656" s="374"/>
      <c r="BH656" s="374"/>
      <c r="BI656" s="374"/>
      <c r="BJ656" s="374"/>
      <c r="BK656" s="374"/>
      <c r="BL656" s="374"/>
      <c r="BM656" s="374"/>
      <c r="BN656" s="374"/>
      <c r="BO656" s="374"/>
      <c r="BP656" s="374"/>
      <c r="BQ656" s="374"/>
      <c r="BR656" s="374"/>
      <c r="BS656" s="374"/>
      <c r="BT656" s="374"/>
      <c r="BU656" s="374"/>
      <c r="BV656" s="374"/>
      <c r="BW656" s="374"/>
      <c r="BX656" s="374"/>
      <c r="BY656" s="374"/>
      <c r="BZ656" s="374"/>
      <c r="CA656" s="374"/>
      <c r="CB656" s="374"/>
      <c r="CC656" s="374"/>
      <c r="CD656" s="374"/>
      <c r="CE656" s="374"/>
      <c r="CF656" s="374"/>
      <c r="CG656" s="374"/>
      <c r="CH656" s="374"/>
      <c r="CI656" s="374"/>
      <c r="CJ656" s="374"/>
      <c r="CK656" s="374"/>
      <c r="CL656" s="374"/>
      <c r="CM656" s="374"/>
      <c r="CN656" s="374"/>
      <c r="CO656" s="374"/>
      <c r="CP656" s="374"/>
      <c r="CQ656" s="374"/>
      <c r="CR656" s="374"/>
      <c r="CS656" s="374"/>
      <c r="CT656" s="374"/>
      <c r="CU656" s="374"/>
      <c r="CV656" s="374"/>
      <c r="CW656" s="374"/>
      <c r="CX656" s="374"/>
      <c r="CY656" s="374"/>
      <c r="CZ656" s="374"/>
    </row>
    <row r="657" s="378" customFormat="true" ht="25.15" customHeight="true" x14ac:dyDescent="0.2">
      <c r="C657" s="1074"/>
      <c r="D657" s="1075"/>
      <c r="E657" s="636"/>
      <c r="F657" s="636"/>
      <c r="G657" s="636"/>
      <c r="H657" s="1074"/>
      <c r="I657" s="1075"/>
      <c r="J657" s="636"/>
      <c r="K657" s="636"/>
      <c r="L657" s="636"/>
      <c r="M657" s="1074"/>
      <c r="N657" s="1075"/>
      <c r="O657" s="636"/>
      <c r="P657" s="636"/>
      <c r="Q657" s="636"/>
      <c r="AC657" s="371"/>
      <c r="AD657" s="371"/>
      <c r="AE657" s="371"/>
      <c r="AF657" s="371"/>
      <c r="AG657" s="371"/>
      <c r="AH657" s="371"/>
      <c r="AI657" s="371"/>
      <c r="AJ657" s="371"/>
      <c r="AK657" s="371"/>
      <c r="AL657" s="371"/>
      <c r="AM657" s="371"/>
      <c r="AN657" s="371"/>
      <c r="AO657" s="371"/>
      <c r="AP657" s="371"/>
      <c r="AQ657" s="371"/>
      <c r="AR657" s="371"/>
      <c r="AS657" s="371"/>
      <c r="AT657" s="371"/>
      <c r="AU657" s="371"/>
      <c r="AV657" s="371"/>
      <c r="AW657" s="371"/>
      <c r="AX657" s="371"/>
      <c r="AY657" s="371"/>
      <c r="AZ657" s="371"/>
      <c r="BA657" s="374"/>
      <c r="BB657" s="450"/>
      <c r="BC657" s="374"/>
      <c r="BD657" s="374"/>
      <c r="BE657" s="374"/>
      <c r="BF657" s="374"/>
      <c r="BG657" s="374"/>
      <c r="BH657" s="374"/>
      <c r="BI657" s="374"/>
      <c r="BJ657" s="374"/>
      <c r="BK657" s="374"/>
      <c r="BL657" s="374"/>
      <c r="BM657" s="374"/>
      <c r="BN657" s="374"/>
      <c r="BO657" s="374"/>
      <c r="BP657" s="374"/>
      <c r="BQ657" s="374"/>
      <c r="BR657" s="374"/>
      <c r="BS657" s="374"/>
      <c r="BT657" s="374"/>
      <c r="BU657" s="374"/>
      <c r="BV657" s="374"/>
      <c r="BW657" s="374"/>
      <c r="BX657" s="374"/>
      <c r="BY657" s="374"/>
      <c r="BZ657" s="374"/>
      <c r="CA657" s="374"/>
      <c r="CB657" s="374"/>
      <c r="CC657" s="374"/>
      <c r="CD657" s="374"/>
      <c r="CE657" s="374"/>
      <c r="CF657" s="374"/>
      <c r="CG657" s="374"/>
      <c r="CH657" s="374"/>
      <c r="CI657" s="374"/>
      <c r="CJ657" s="374"/>
      <c r="CK657" s="374"/>
      <c r="CL657" s="374"/>
      <c r="CM657" s="374"/>
      <c r="CN657" s="374"/>
      <c r="CO657" s="374"/>
      <c r="CP657" s="374"/>
      <c r="CQ657" s="374"/>
      <c r="CR657" s="374"/>
      <c r="CS657" s="374"/>
      <c r="CT657" s="374"/>
      <c r="CU657" s="374"/>
      <c r="CV657" s="374"/>
      <c r="CW657" s="374"/>
      <c r="CX657" s="374"/>
      <c r="CY657" s="374"/>
      <c r="CZ657" s="374"/>
    </row>
    <row r="658" s="378" customFormat="true" ht="25.15" customHeight="true" x14ac:dyDescent="0.2">
      <c r="C658" s="1074"/>
      <c r="D658" s="1075"/>
      <c r="E658" s="636"/>
      <c r="F658" s="636"/>
      <c r="G658" s="636"/>
      <c r="H658" s="1074"/>
      <c r="I658" s="1075"/>
      <c r="J658" s="636"/>
      <c r="K658" s="636"/>
      <c r="L658" s="636"/>
      <c r="M658" s="1074"/>
      <c r="N658" s="1075"/>
      <c r="O658" s="636"/>
      <c r="P658" s="636"/>
      <c r="Q658" s="636"/>
      <c r="AC658" s="371"/>
      <c r="AD658" s="371"/>
      <c r="AE658" s="371"/>
      <c r="AF658" s="371"/>
      <c r="AG658" s="371"/>
      <c r="AH658" s="371"/>
      <c r="AI658" s="371"/>
      <c r="AJ658" s="371"/>
      <c r="AK658" s="371"/>
      <c r="AL658" s="371"/>
      <c r="AM658" s="371"/>
      <c r="AN658" s="371"/>
      <c r="AO658" s="371"/>
      <c r="AP658" s="371"/>
      <c r="AQ658" s="371"/>
      <c r="AR658" s="371"/>
      <c r="AS658" s="371"/>
      <c r="AT658" s="371"/>
      <c r="AU658" s="371"/>
      <c r="AV658" s="371"/>
      <c r="AW658" s="371"/>
      <c r="AX658" s="371"/>
      <c r="AY658" s="371"/>
      <c r="AZ658" s="371"/>
      <c r="BA658" s="374"/>
      <c r="BB658" s="450"/>
      <c r="BC658" s="374"/>
      <c r="BD658" s="374"/>
      <c r="BE658" s="374"/>
      <c r="BF658" s="374"/>
      <c r="BG658" s="374"/>
      <c r="BH658" s="374"/>
      <c r="BI658" s="374"/>
      <c r="BJ658" s="374"/>
      <c r="BK658" s="374"/>
      <c r="BL658" s="374"/>
      <c r="BM658" s="374"/>
      <c r="BN658" s="374"/>
      <c r="BO658" s="374"/>
      <c r="BP658" s="374"/>
      <c r="BQ658" s="374"/>
      <c r="BR658" s="374"/>
      <c r="BS658" s="374"/>
      <c r="BT658" s="374"/>
      <c r="BU658" s="374"/>
      <c r="BV658" s="374"/>
      <c r="BW658" s="374"/>
      <c r="BX658" s="374"/>
      <c r="BY658" s="374"/>
      <c r="BZ658" s="374"/>
      <c r="CA658" s="374"/>
      <c r="CB658" s="374"/>
      <c r="CC658" s="374"/>
      <c r="CD658" s="374"/>
      <c r="CE658" s="374"/>
      <c r="CF658" s="374"/>
      <c r="CG658" s="374"/>
      <c r="CH658" s="374"/>
      <c r="CI658" s="374"/>
      <c r="CJ658" s="374"/>
      <c r="CK658" s="374"/>
      <c r="CL658" s="374"/>
      <c r="CM658" s="374"/>
      <c r="CN658" s="374"/>
      <c r="CO658" s="374"/>
      <c r="CP658" s="374"/>
      <c r="CQ658" s="374"/>
      <c r="CR658" s="374"/>
      <c r="CS658" s="374"/>
      <c r="CT658" s="374"/>
      <c r="CU658" s="374"/>
      <c r="CV658" s="374"/>
      <c r="CW658" s="374"/>
      <c r="CX658" s="374"/>
      <c r="CY658" s="374"/>
      <c r="CZ658" s="374"/>
    </row>
    <row r="659" s="378" customFormat="true" ht="25.15" customHeight="true" x14ac:dyDescent="0.2">
      <c r="C659" s="1074"/>
      <c r="D659" s="1075"/>
      <c r="E659" s="636"/>
      <c r="F659" s="636"/>
      <c r="G659" s="636"/>
      <c r="H659" s="1074"/>
      <c r="I659" s="1075"/>
      <c r="J659" s="636"/>
      <c r="K659" s="636"/>
      <c r="L659" s="636"/>
      <c r="M659" s="1074"/>
      <c r="N659" s="1075"/>
      <c r="O659" s="636"/>
      <c r="P659" s="636"/>
      <c r="Q659" s="636"/>
      <c r="AC659" s="371"/>
      <c r="AD659" s="371"/>
      <c r="AE659" s="371"/>
      <c r="AF659" s="371"/>
      <c r="AG659" s="371"/>
      <c r="AH659" s="371"/>
      <c r="AI659" s="371"/>
      <c r="AJ659" s="371"/>
      <c r="AK659" s="371"/>
      <c r="AL659" s="371"/>
      <c r="AM659" s="371"/>
      <c r="AN659" s="371"/>
      <c r="AO659" s="371"/>
      <c r="AP659" s="371"/>
      <c r="AQ659" s="371"/>
      <c r="AR659" s="371"/>
      <c r="AS659" s="371"/>
      <c r="AT659" s="371"/>
      <c r="AU659" s="371"/>
      <c r="AV659" s="371"/>
      <c r="AW659" s="371"/>
      <c r="AX659" s="371"/>
      <c r="AY659" s="371"/>
      <c r="AZ659" s="371"/>
      <c r="BA659" s="374"/>
      <c r="BB659" s="450"/>
      <c r="BC659" s="374"/>
      <c r="BD659" s="374"/>
      <c r="BE659" s="374"/>
      <c r="BF659" s="374"/>
      <c r="BG659" s="374"/>
      <c r="BH659" s="374"/>
      <c r="BI659" s="374"/>
      <c r="BJ659" s="374"/>
      <c r="BK659" s="374"/>
      <c r="BL659" s="374"/>
      <c r="BM659" s="374"/>
      <c r="BN659" s="374"/>
      <c r="BO659" s="374"/>
      <c r="BP659" s="374"/>
      <c r="BQ659" s="374"/>
      <c r="BR659" s="374"/>
      <c r="BS659" s="374"/>
      <c r="BT659" s="374"/>
      <c r="BU659" s="374"/>
      <c r="BV659" s="374"/>
      <c r="BW659" s="374"/>
      <c r="BX659" s="374"/>
      <c r="BY659" s="374"/>
      <c r="BZ659" s="374"/>
      <c r="CA659" s="374"/>
      <c r="CB659" s="374"/>
      <c r="CC659" s="374"/>
      <c r="CD659" s="374"/>
      <c r="CE659" s="374"/>
      <c r="CF659" s="374"/>
      <c r="CG659" s="374"/>
      <c r="CH659" s="374"/>
      <c r="CI659" s="374"/>
      <c r="CJ659" s="374"/>
      <c r="CK659" s="374"/>
      <c r="CL659" s="374"/>
      <c r="CM659" s="374"/>
      <c r="CN659" s="374"/>
      <c r="CO659" s="374"/>
      <c r="CP659" s="374"/>
      <c r="CQ659" s="374"/>
      <c r="CR659" s="374"/>
      <c r="CS659" s="374"/>
      <c r="CT659" s="374"/>
      <c r="CU659" s="374"/>
      <c r="CV659" s="374"/>
      <c r="CW659" s="374"/>
      <c r="CX659" s="374"/>
      <c r="CY659" s="374"/>
      <c r="CZ659" s="374"/>
    </row>
    <row r="660" s="378" customFormat="true" ht="25.15" customHeight="true" x14ac:dyDescent="0.2">
      <c r="C660" s="1074"/>
      <c r="D660" s="1075"/>
      <c r="E660" s="636"/>
      <c r="F660" s="636"/>
      <c r="G660" s="636"/>
      <c r="H660" s="1074"/>
      <c r="I660" s="1075"/>
      <c r="J660" s="636"/>
      <c r="K660" s="636"/>
      <c r="L660" s="636"/>
      <c r="M660" s="1074"/>
      <c r="N660" s="1075"/>
      <c r="O660" s="636"/>
      <c r="P660" s="636"/>
      <c r="Q660" s="636"/>
      <c r="AC660" s="371"/>
      <c r="AD660" s="371"/>
      <c r="AE660" s="371"/>
      <c r="AF660" s="371"/>
      <c r="AG660" s="371"/>
      <c r="AH660" s="371"/>
      <c r="AI660" s="371"/>
      <c r="AJ660" s="371"/>
      <c r="AK660" s="371"/>
      <c r="AL660" s="371"/>
      <c r="AM660" s="371"/>
      <c r="AN660" s="371"/>
      <c r="AO660" s="371"/>
      <c r="AP660" s="371"/>
      <c r="AQ660" s="371"/>
      <c r="AR660" s="371"/>
      <c r="AS660" s="371"/>
      <c r="AT660" s="371"/>
      <c r="AU660" s="371"/>
      <c r="AV660" s="371"/>
      <c r="AW660" s="371"/>
      <c r="AX660" s="371"/>
      <c r="AY660" s="371"/>
      <c r="AZ660" s="371"/>
      <c r="BA660" s="374"/>
      <c r="BB660" s="450"/>
      <c r="BC660" s="374"/>
      <c r="BD660" s="374"/>
      <c r="BE660" s="374"/>
      <c r="BF660" s="374"/>
      <c r="BG660" s="374"/>
      <c r="BH660" s="374"/>
      <c r="BI660" s="374"/>
      <c r="BJ660" s="374"/>
      <c r="BK660" s="374"/>
      <c r="BL660" s="374"/>
      <c r="BM660" s="374"/>
      <c r="BN660" s="374"/>
      <c r="BO660" s="374"/>
      <c r="BP660" s="374"/>
      <c r="BQ660" s="374"/>
      <c r="BR660" s="374"/>
      <c r="BS660" s="374"/>
      <c r="BT660" s="374"/>
      <c r="BU660" s="374"/>
      <c r="BV660" s="374"/>
      <c r="BW660" s="374"/>
      <c r="BX660" s="374"/>
      <c r="BY660" s="374"/>
      <c r="BZ660" s="374"/>
      <c r="CA660" s="374"/>
      <c r="CB660" s="374"/>
      <c r="CC660" s="374"/>
      <c r="CD660" s="374"/>
      <c r="CE660" s="374"/>
      <c r="CF660" s="374"/>
      <c r="CG660" s="374"/>
      <c r="CH660" s="374"/>
      <c r="CI660" s="374"/>
      <c r="CJ660" s="374"/>
      <c r="CK660" s="374"/>
      <c r="CL660" s="374"/>
      <c r="CM660" s="374"/>
      <c r="CN660" s="374"/>
      <c r="CO660" s="374"/>
      <c r="CP660" s="374"/>
      <c r="CQ660" s="374"/>
      <c r="CR660" s="374"/>
      <c r="CS660" s="374"/>
      <c r="CT660" s="374"/>
      <c r="CU660" s="374"/>
      <c r="CV660" s="374"/>
      <c r="CW660" s="374"/>
      <c r="CX660" s="374"/>
      <c r="CY660" s="374"/>
      <c r="CZ660" s="374"/>
    </row>
    <row r="661" s="378" customFormat="true" ht="25.15" customHeight="true" x14ac:dyDescent="0.2">
      <c r="C661" s="1074"/>
      <c r="D661" s="1075"/>
      <c r="E661" s="636"/>
      <c r="F661" s="636"/>
      <c r="G661" s="636"/>
      <c r="H661" s="1074"/>
      <c r="I661" s="1075"/>
      <c r="J661" s="636"/>
      <c r="K661" s="636"/>
      <c r="L661" s="636"/>
      <c r="M661" s="1074"/>
      <c r="N661" s="1075"/>
      <c r="O661" s="636"/>
      <c r="P661" s="636"/>
      <c r="Q661" s="636"/>
      <c r="AC661" s="371"/>
      <c r="AD661" s="371"/>
      <c r="AE661" s="371"/>
      <c r="AF661" s="371"/>
      <c r="AG661" s="371"/>
      <c r="AH661" s="371"/>
      <c r="AI661" s="371"/>
      <c r="AJ661" s="371"/>
      <c r="AK661" s="371"/>
      <c r="AL661" s="371"/>
      <c r="AM661" s="371"/>
      <c r="AN661" s="371"/>
      <c r="AO661" s="371"/>
      <c r="AP661" s="371"/>
      <c r="AQ661" s="371"/>
      <c r="AR661" s="371"/>
      <c r="AS661" s="371"/>
      <c r="AT661" s="371"/>
      <c r="AU661" s="371"/>
      <c r="AV661" s="371"/>
      <c r="AW661" s="371"/>
      <c r="AX661" s="371"/>
      <c r="AY661" s="371"/>
      <c r="AZ661" s="371"/>
      <c r="BA661" s="374"/>
      <c r="BB661" s="450"/>
      <c r="BC661" s="374"/>
      <c r="BD661" s="374"/>
      <c r="BE661" s="374"/>
      <c r="BF661" s="374"/>
      <c r="BG661" s="374"/>
      <c r="BH661" s="374"/>
      <c r="BI661" s="374"/>
      <c r="BJ661" s="374"/>
      <c r="BK661" s="374"/>
      <c r="BL661" s="374"/>
      <c r="BM661" s="374"/>
      <c r="BN661" s="374"/>
      <c r="BO661" s="374"/>
      <c r="BP661" s="374"/>
      <c r="BQ661" s="374"/>
      <c r="BR661" s="374"/>
      <c r="BS661" s="374"/>
      <c r="BT661" s="374"/>
      <c r="BU661" s="374"/>
      <c r="BV661" s="374"/>
      <c r="BW661" s="374"/>
      <c r="BX661" s="374"/>
      <c r="BY661" s="374"/>
      <c r="BZ661" s="374"/>
      <c r="CA661" s="374"/>
      <c r="CB661" s="374"/>
      <c r="CC661" s="374"/>
      <c r="CD661" s="374"/>
      <c r="CE661" s="374"/>
      <c r="CF661" s="374"/>
      <c r="CG661" s="374"/>
      <c r="CH661" s="374"/>
      <c r="CI661" s="374"/>
      <c r="CJ661" s="374"/>
      <c r="CK661" s="374"/>
      <c r="CL661" s="374"/>
      <c r="CM661" s="374"/>
      <c r="CN661" s="374"/>
      <c r="CO661" s="374"/>
      <c r="CP661" s="374"/>
      <c r="CQ661" s="374"/>
      <c r="CR661" s="374"/>
      <c r="CS661" s="374"/>
      <c r="CT661" s="374"/>
      <c r="CU661" s="374"/>
      <c r="CV661" s="374"/>
      <c r="CW661" s="374"/>
      <c r="CX661" s="374"/>
      <c r="CY661" s="374"/>
      <c r="CZ661" s="374"/>
    </row>
    <row r="662" s="378" customFormat="true" ht="25.15" customHeight="true" x14ac:dyDescent="0.2">
      <c r="C662" s="1074"/>
      <c r="D662" s="1075"/>
      <c r="E662" s="636"/>
      <c r="F662" s="636"/>
      <c r="G662" s="636"/>
      <c r="H662" s="1074"/>
      <c r="I662" s="1075"/>
      <c r="J662" s="636"/>
      <c r="K662" s="636"/>
      <c r="L662" s="636"/>
      <c r="M662" s="1074"/>
      <c r="N662" s="1075"/>
      <c r="O662" s="636"/>
      <c r="P662" s="636"/>
      <c r="Q662" s="636"/>
      <c r="AC662" s="371"/>
      <c r="AD662" s="371"/>
      <c r="AE662" s="371"/>
      <c r="AF662" s="371"/>
      <c r="AG662" s="371"/>
      <c r="AH662" s="371"/>
      <c r="AI662" s="371"/>
      <c r="AJ662" s="371"/>
      <c r="AK662" s="371"/>
      <c r="AL662" s="371"/>
      <c r="AM662" s="371"/>
      <c r="AN662" s="371"/>
      <c r="AO662" s="371"/>
      <c r="AP662" s="371"/>
      <c r="AQ662" s="371"/>
      <c r="AR662" s="371"/>
      <c r="AS662" s="371"/>
      <c r="AT662" s="371"/>
      <c r="AU662" s="371"/>
      <c r="AV662" s="371"/>
      <c r="AW662" s="371"/>
      <c r="AX662" s="371"/>
      <c r="AY662" s="371"/>
      <c r="AZ662" s="371"/>
      <c r="BA662" s="374"/>
      <c r="BB662" s="450"/>
      <c r="BC662" s="374"/>
      <c r="BD662" s="374"/>
      <c r="BE662" s="374"/>
      <c r="BF662" s="374"/>
      <c r="BG662" s="374"/>
      <c r="BH662" s="374"/>
      <c r="BI662" s="374"/>
      <c r="BJ662" s="374"/>
      <c r="BK662" s="374"/>
      <c r="BL662" s="374"/>
      <c r="BM662" s="374"/>
      <c r="BN662" s="374"/>
      <c r="BO662" s="374"/>
      <c r="BP662" s="374"/>
      <c r="BQ662" s="374"/>
      <c r="BR662" s="374"/>
      <c r="BS662" s="374"/>
      <c r="BT662" s="374"/>
      <c r="BU662" s="374"/>
      <c r="BV662" s="374"/>
      <c r="BW662" s="374"/>
      <c r="BX662" s="374"/>
      <c r="BY662" s="374"/>
      <c r="BZ662" s="374"/>
      <c r="CA662" s="374"/>
      <c r="CB662" s="374"/>
      <c r="CC662" s="374"/>
      <c r="CD662" s="374"/>
      <c r="CE662" s="374"/>
      <c r="CF662" s="374"/>
      <c r="CG662" s="374"/>
      <c r="CH662" s="374"/>
      <c r="CI662" s="374"/>
      <c r="CJ662" s="374"/>
      <c r="CK662" s="374"/>
      <c r="CL662" s="374"/>
      <c r="CM662" s="374"/>
      <c r="CN662" s="374"/>
      <c r="CO662" s="374"/>
      <c r="CP662" s="374"/>
      <c r="CQ662" s="374"/>
      <c r="CR662" s="374"/>
      <c r="CS662" s="374"/>
      <c r="CT662" s="374"/>
      <c r="CU662" s="374"/>
      <c r="CV662" s="374"/>
      <c r="CW662" s="374"/>
      <c r="CX662" s="374"/>
      <c r="CY662" s="374"/>
      <c r="CZ662" s="374"/>
    </row>
    <row r="663" s="378" customFormat="true" ht="25.15" customHeight="true" x14ac:dyDescent="0.2">
      <c r="C663" s="1074"/>
      <c r="D663" s="1075"/>
      <c r="E663" s="636"/>
      <c r="F663" s="636"/>
      <c r="G663" s="636"/>
      <c r="H663" s="1074"/>
      <c r="I663" s="1075"/>
      <c r="J663" s="636"/>
      <c r="K663" s="636"/>
      <c r="L663" s="636"/>
      <c r="M663" s="1074"/>
      <c r="N663" s="1075"/>
      <c r="O663" s="636"/>
      <c r="P663" s="636"/>
      <c r="Q663" s="636"/>
      <c r="AC663" s="371"/>
      <c r="AD663" s="371"/>
      <c r="AE663" s="371"/>
      <c r="AF663" s="371"/>
      <c r="AG663" s="371"/>
      <c r="AH663" s="371"/>
      <c r="AI663" s="371"/>
      <c r="AJ663" s="371"/>
      <c r="AK663" s="371"/>
      <c r="AL663" s="371"/>
      <c r="AM663" s="371"/>
      <c r="AN663" s="371"/>
      <c r="AO663" s="371"/>
      <c r="AP663" s="371"/>
      <c r="AQ663" s="371"/>
      <c r="AR663" s="371"/>
      <c r="AS663" s="371"/>
      <c r="AT663" s="371"/>
      <c r="AU663" s="371"/>
      <c r="AV663" s="371"/>
      <c r="AW663" s="371"/>
      <c r="AX663" s="371"/>
      <c r="AY663" s="371"/>
      <c r="AZ663" s="371"/>
      <c r="BA663" s="374"/>
      <c r="BB663" s="450"/>
      <c r="BC663" s="374"/>
      <c r="BD663" s="374"/>
      <c r="BE663" s="374"/>
      <c r="BF663" s="374"/>
      <c r="BG663" s="374"/>
      <c r="BH663" s="374"/>
      <c r="BI663" s="374"/>
      <c r="BJ663" s="374"/>
      <c r="BK663" s="374"/>
      <c r="BL663" s="374"/>
      <c r="BM663" s="374"/>
      <c r="BN663" s="374"/>
      <c r="BO663" s="374"/>
      <c r="BP663" s="374"/>
      <c r="BQ663" s="374"/>
      <c r="BR663" s="374"/>
      <c r="BS663" s="374"/>
      <c r="BT663" s="374"/>
      <c r="BU663" s="374"/>
      <c r="BV663" s="374"/>
      <c r="BW663" s="374"/>
      <c r="BX663" s="374"/>
      <c r="BY663" s="374"/>
      <c r="BZ663" s="374"/>
      <c r="CA663" s="374"/>
      <c r="CB663" s="374"/>
      <c r="CC663" s="374"/>
      <c r="CD663" s="374"/>
      <c r="CE663" s="374"/>
      <c r="CF663" s="374"/>
      <c r="CG663" s="374"/>
      <c r="CH663" s="374"/>
      <c r="CI663" s="374"/>
      <c r="CJ663" s="374"/>
      <c r="CK663" s="374"/>
      <c r="CL663" s="374"/>
      <c r="CM663" s="374"/>
      <c r="CN663" s="374"/>
      <c r="CO663" s="374"/>
      <c r="CP663" s="374"/>
      <c r="CQ663" s="374"/>
      <c r="CR663" s="374"/>
      <c r="CS663" s="374"/>
      <c r="CT663" s="374"/>
      <c r="CU663" s="374"/>
      <c r="CV663" s="374"/>
      <c r="CW663" s="374"/>
      <c r="CX663" s="374"/>
      <c r="CY663" s="374"/>
      <c r="CZ663" s="374"/>
    </row>
    <row r="664" s="378" customFormat="true" ht="25.15" customHeight="true" x14ac:dyDescent="0.2">
      <c r="C664" s="1074"/>
      <c r="D664" s="1075"/>
      <c r="E664" s="636"/>
      <c r="F664" s="636"/>
      <c r="G664" s="636"/>
      <c r="H664" s="1074"/>
      <c r="I664" s="1075"/>
      <c r="J664" s="636"/>
      <c r="K664" s="636"/>
      <c r="L664" s="636"/>
      <c r="M664" s="1074"/>
      <c r="N664" s="1075"/>
      <c r="O664" s="636"/>
      <c r="P664" s="636"/>
      <c r="Q664" s="636"/>
      <c r="AC664" s="371"/>
      <c r="AD664" s="371"/>
      <c r="AE664" s="371"/>
      <c r="AF664" s="371"/>
      <c r="AG664" s="371"/>
      <c r="AH664" s="371"/>
      <c r="AI664" s="371"/>
      <c r="AJ664" s="371"/>
      <c r="AK664" s="371"/>
      <c r="AL664" s="371"/>
      <c r="AM664" s="371"/>
      <c r="AN664" s="371"/>
      <c r="AO664" s="371"/>
      <c r="AP664" s="371"/>
      <c r="AQ664" s="371"/>
      <c r="AR664" s="371"/>
      <c r="AS664" s="371"/>
      <c r="AT664" s="371"/>
      <c r="AU664" s="371"/>
      <c r="AV664" s="371"/>
      <c r="AW664" s="371"/>
      <c r="AX664" s="371"/>
      <c r="AY664" s="371"/>
      <c r="AZ664" s="371"/>
      <c r="BA664" s="374"/>
      <c r="BB664" s="450"/>
      <c r="BC664" s="374"/>
      <c r="BD664" s="374"/>
      <c r="BE664" s="374"/>
      <c r="BF664" s="374"/>
      <c r="BG664" s="374"/>
      <c r="BH664" s="374"/>
      <c r="BI664" s="374"/>
      <c r="BJ664" s="374"/>
      <c r="BK664" s="374"/>
      <c r="BL664" s="374"/>
      <c r="BM664" s="374"/>
      <c r="BN664" s="374"/>
      <c r="BO664" s="374"/>
      <c r="BP664" s="374"/>
      <c r="BQ664" s="374"/>
      <c r="BR664" s="374"/>
      <c r="BS664" s="374"/>
      <c r="BT664" s="374"/>
      <c r="BU664" s="374"/>
      <c r="BV664" s="374"/>
      <c r="BW664" s="374"/>
      <c r="BX664" s="374"/>
      <c r="BY664" s="374"/>
      <c r="BZ664" s="374"/>
      <c r="CA664" s="374"/>
      <c r="CB664" s="374"/>
      <c r="CC664" s="374"/>
      <c r="CD664" s="374"/>
      <c r="CE664" s="374"/>
      <c r="CF664" s="374"/>
      <c r="CG664" s="374"/>
      <c r="CH664" s="374"/>
      <c r="CI664" s="374"/>
      <c r="CJ664" s="374"/>
      <c r="CK664" s="374"/>
      <c r="CL664" s="374"/>
      <c r="CM664" s="374"/>
      <c r="CN664" s="374"/>
      <c r="CO664" s="374"/>
      <c r="CP664" s="374"/>
      <c r="CQ664" s="374"/>
      <c r="CR664" s="374"/>
      <c r="CS664" s="374"/>
      <c r="CT664" s="374"/>
      <c r="CU664" s="374"/>
      <c r="CV664" s="374"/>
      <c r="CW664" s="374"/>
      <c r="CX664" s="374"/>
      <c r="CY664" s="374"/>
      <c r="CZ664" s="374"/>
    </row>
    <row r="665" s="378" customFormat="true" ht="25.15" customHeight="true" x14ac:dyDescent="0.2">
      <c r="C665" s="1074"/>
      <c r="D665" s="1075"/>
      <c r="E665" s="636"/>
      <c r="F665" s="636"/>
      <c r="G665" s="636"/>
      <c r="H665" s="1074"/>
      <c r="I665" s="1075"/>
      <c r="J665" s="636"/>
      <c r="K665" s="636"/>
      <c r="L665" s="636"/>
      <c r="M665" s="1074"/>
      <c r="N665" s="1075"/>
      <c r="O665" s="636"/>
      <c r="P665" s="636"/>
      <c r="Q665" s="636"/>
      <c r="AC665" s="371"/>
      <c r="AD665" s="371"/>
      <c r="AE665" s="371"/>
      <c r="AF665" s="371"/>
      <c r="AG665" s="371"/>
      <c r="AH665" s="371"/>
      <c r="AI665" s="371"/>
      <c r="AJ665" s="371"/>
      <c r="AK665" s="371"/>
      <c r="AL665" s="371"/>
      <c r="AM665" s="371"/>
      <c r="AN665" s="371"/>
      <c r="AO665" s="371"/>
      <c r="AP665" s="371"/>
      <c r="AQ665" s="371"/>
      <c r="AR665" s="371"/>
      <c r="AS665" s="371"/>
      <c r="AT665" s="371"/>
      <c r="AU665" s="371"/>
      <c r="AV665" s="371"/>
      <c r="AW665" s="371"/>
      <c r="AX665" s="371"/>
      <c r="AY665" s="371"/>
      <c r="AZ665" s="371"/>
      <c r="BA665" s="374"/>
      <c r="BB665" s="450"/>
      <c r="BC665" s="374"/>
      <c r="BD665" s="374"/>
      <c r="BE665" s="374"/>
      <c r="BF665" s="374"/>
      <c r="BG665" s="374"/>
      <c r="BH665" s="374"/>
      <c r="BI665" s="374"/>
      <c r="BJ665" s="374"/>
      <c r="BK665" s="374"/>
      <c r="BL665" s="374"/>
      <c r="BM665" s="374"/>
      <c r="BN665" s="374"/>
      <c r="BO665" s="374"/>
      <c r="BP665" s="374"/>
      <c r="BQ665" s="374"/>
      <c r="BR665" s="374"/>
      <c r="BS665" s="374"/>
      <c r="BT665" s="374"/>
      <c r="BU665" s="374"/>
      <c r="BV665" s="374"/>
      <c r="BW665" s="374"/>
      <c r="BX665" s="374"/>
      <c r="BY665" s="374"/>
      <c r="BZ665" s="374"/>
      <c r="CA665" s="374"/>
      <c r="CB665" s="374"/>
      <c r="CC665" s="374"/>
      <c r="CD665" s="374"/>
      <c r="CE665" s="374"/>
      <c r="CF665" s="374"/>
      <c r="CG665" s="374"/>
      <c r="CH665" s="374"/>
      <c r="CI665" s="374"/>
      <c r="CJ665" s="374"/>
      <c r="CK665" s="374"/>
      <c r="CL665" s="374"/>
      <c r="CM665" s="374"/>
      <c r="CN665" s="374"/>
      <c r="CO665" s="374"/>
      <c r="CP665" s="374"/>
      <c r="CQ665" s="374"/>
      <c r="CR665" s="374"/>
      <c r="CS665" s="374"/>
      <c r="CT665" s="374"/>
      <c r="CU665" s="374"/>
      <c r="CV665" s="374"/>
      <c r="CW665" s="374"/>
      <c r="CX665" s="374"/>
      <c r="CY665" s="374"/>
      <c r="CZ665" s="374"/>
    </row>
    <row r="666" s="378" customFormat="true" ht="25.15" customHeight="true" x14ac:dyDescent="0.2">
      <c r="C666" s="1074"/>
      <c r="D666" s="1075"/>
      <c r="E666" s="636"/>
      <c r="F666" s="636"/>
      <c r="G666" s="636"/>
      <c r="H666" s="1074"/>
      <c r="I666" s="1075"/>
      <c r="J666" s="636"/>
      <c r="K666" s="636"/>
      <c r="L666" s="636"/>
      <c r="M666" s="1074"/>
      <c r="N666" s="1075"/>
      <c r="O666" s="636"/>
      <c r="P666" s="636"/>
      <c r="Q666" s="636"/>
      <c r="AC666" s="371"/>
      <c r="AD666" s="371"/>
      <c r="AE666" s="371"/>
      <c r="AF666" s="371"/>
      <c r="AG666" s="371"/>
      <c r="AH666" s="371"/>
      <c r="AI666" s="371"/>
      <c r="AJ666" s="371"/>
      <c r="AK666" s="371"/>
      <c r="AL666" s="371"/>
      <c r="AM666" s="371"/>
      <c r="AN666" s="371"/>
      <c r="AO666" s="371"/>
      <c r="AP666" s="371"/>
      <c r="AQ666" s="371"/>
      <c r="AR666" s="371"/>
      <c r="AS666" s="371"/>
      <c r="AT666" s="371"/>
      <c r="AU666" s="371"/>
      <c r="AV666" s="371"/>
      <c r="AW666" s="371"/>
      <c r="AX666" s="371"/>
      <c r="AY666" s="371"/>
      <c r="AZ666" s="371"/>
      <c r="BA666" s="374"/>
      <c r="BB666" s="450"/>
      <c r="BC666" s="374"/>
      <c r="BD666" s="374"/>
      <c r="BE666" s="374"/>
      <c r="BF666" s="374"/>
      <c r="BG666" s="374"/>
      <c r="BH666" s="374"/>
      <c r="BI666" s="374"/>
      <c r="BJ666" s="374"/>
      <c r="BK666" s="374"/>
      <c r="BL666" s="374"/>
      <c r="BM666" s="374"/>
      <c r="BN666" s="374"/>
      <c r="BO666" s="374"/>
      <c r="BP666" s="374"/>
      <c r="BQ666" s="374"/>
      <c r="BR666" s="374"/>
      <c r="BS666" s="374"/>
      <c r="BT666" s="374"/>
      <c r="BU666" s="374"/>
      <c r="BV666" s="374"/>
      <c r="BW666" s="374"/>
      <c r="BX666" s="374"/>
      <c r="BY666" s="374"/>
      <c r="BZ666" s="374"/>
      <c r="CA666" s="374"/>
      <c r="CB666" s="374"/>
      <c r="CC666" s="374"/>
      <c r="CD666" s="374"/>
      <c r="CE666" s="374"/>
      <c r="CF666" s="374"/>
      <c r="CG666" s="374"/>
      <c r="CH666" s="374"/>
      <c r="CI666" s="374"/>
      <c r="CJ666" s="374"/>
      <c r="CK666" s="374"/>
      <c r="CL666" s="374"/>
      <c r="CM666" s="374"/>
      <c r="CN666" s="374"/>
      <c r="CO666" s="374"/>
      <c r="CP666" s="374"/>
      <c r="CQ666" s="374"/>
      <c r="CR666" s="374"/>
      <c r="CS666" s="374"/>
      <c r="CT666" s="374"/>
      <c r="CU666" s="374"/>
      <c r="CV666" s="374"/>
      <c r="CW666" s="374"/>
      <c r="CX666" s="374"/>
      <c r="CY666" s="374"/>
      <c r="CZ666" s="374"/>
    </row>
    <row r="667" s="378" customFormat="true" ht="25.15" customHeight="true" x14ac:dyDescent="0.2">
      <c r="C667" s="1074"/>
      <c r="D667" s="1075"/>
      <c r="E667" s="636"/>
      <c r="F667" s="636"/>
      <c r="G667" s="636"/>
      <c r="H667" s="1074"/>
      <c r="I667" s="1075"/>
      <c r="J667" s="636"/>
      <c r="K667" s="636"/>
      <c r="L667" s="636"/>
      <c r="M667" s="1074"/>
      <c r="N667" s="1075"/>
      <c r="O667" s="636"/>
      <c r="P667" s="636"/>
      <c r="Q667" s="636"/>
      <c r="AC667" s="371"/>
      <c r="AD667" s="371"/>
      <c r="AE667" s="371"/>
      <c r="AF667" s="371"/>
      <c r="AG667" s="371"/>
      <c r="AH667" s="371"/>
      <c r="AI667" s="371"/>
      <c r="AJ667" s="371"/>
      <c r="AK667" s="371"/>
      <c r="AL667" s="371"/>
      <c r="AM667" s="371"/>
      <c r="AN667" s="371"/>
      <c r="AO667" s="371"/>
      <c r="AP667" s="371"/>
      <c r="AQ667" s="371"/>
      <c r="AR667" s="371"/>
      <c r="AS667" s="371"/>
      <c r="AT667" s="371"/>
      <c r="AU667" s="371"/>
      <c r="AV667" s="371"/>
      <c r="AW667" s="371"/>
      <c r="AX667" s="371"/>
      <c r="AY667" s="371"/>
      <c r="AZ667" s="371"/>
      <c r="BA667" s="374"/>
      <c r="BB667" s="450"/>
      <c r="BC667" s="374"/>
      <c r="BD667" s="374"/>
      <c r="BE667" s="374"/>
      <c r="BF667" s="374"/>
      <c r="BG667" s="374"/>
      <c r="BH667" s="374"/>
      <c r="BI667" s="374"/>
      <c r="BJ667" s="374"/>
      <c r="BK667" s="374"/>
      <c r="BL667" s="374"/>
      <c r="BM667" s="374"/>
      <c r="BN667" s="374"/>
      <c r="BO667" s="374"/>
      <c r="BP667" s="374"/>
      <c r="BQ667" s="374"/>
      <c r="BR667" s="374"/>
      <c r="BS667" s="374"/>
      <c r="BT667" s="374"/>
      <c r="BU667" s="374"/>
      <c r="BV667" s="374"/>
      <c r="BW667" s="374"/>
      <c r="BX667" s="374"/>
      <c r="BY667" s="374"/>
      <c r="BZ667" s="374"/>
      <c r="CA667" s="374"/>
      <c r="CB667" s="374"/>
      <c r="CC667" s="374"/>
      <c r="CD667" s="374"/>
      <c r="CE667" s="374"/>
      <c r="CF667" s="374"/>
      <c r="CG667" s="374"/>
      <c r="CH667" s="374"/>
      <c r="CI667" s="374"/>
      <c r="CJ667" s="374"/>
      <c r="CK667" s="374"/>
      <c r="CL667" s="374"/>
      <c r="CM667" s="374"/>
      <c r="CN667" s="374"/>
      <c r="CO667" s="374"/>
      <c r="CP667" s="374"/>
      <c r="CQ667" s="374"/>
      <c r="CR667" s="374"/>
      <c r="CS667" s="374"/>
      <c r="CT667" s="374"/>
      <c r="CU667" s="374"/>
      <c r="CV667" s="374"/>
      <c r="CW667" s="374"/>
      <c r="CX667" s="374"/>
      <c r="CY667" s="374"/>
      <c r="CZ667" s="374"/>
    </row>
    <row r="668" s="378" customFormat="true" ht="25.15" customHeight="true" x14ac:dyDescent="0.2">
      <c r="C668" s="1074"/>
      <c r="D668" s="1075"/>
      <c r="E668" s="636"/>
      <c r="F668" s="636"/>
      <c r="G668" s="636"/>
      <c r="H668" s="1074"/>
      <c r="I668" s="1075"/>
      <c r="J668" s="636"/>
      <c r="K668" s="636"/>
      <c r="L668" s="636"/>
      <c r="M668" s="1074"/>
      <c r="N668" s="1075"/>
      <c r="O668" s="636"/>
      <c r="P668" s="636"/>
      <c r="Q668" s="636"/>
      <c r="AC668" s="371"/>
      <c r="AD668" s="371"/>
      <c r="AE668" s="371"/>
      <c r="AF668" s="371"/>
      <c r="AG668" s="371"/>
      <c r="AH668" s="371"/>
      <c r="AI668" s="371"/>
      <c r="AJ668" s="371"/>
      <c r="AK668" s="371"/>
      <c r="AL668" s="371"/>
      <c r="AM668" s="371"/>
      <c r="AN668" s="371"/>
      <c r="AO668" s="371"/>
      <c r="AP668" s="371"/>
      <c r="AQ668" s="371"/>
      <c r="AR668" s="371"/>
      <c r="AS668" s="371"/>
      <c r="AT668" s="371"/>
      <c r="AU668" s="371"/>
      <c r="AV668" s="371"/>
      <c r="AW668" s="371"/>
      <c r="AX668" s="371"/>
      <c r="AY668" s="371"/>
      <c r="AZ668" s="371"/>
      <c r="BA668" s="374"/>
      <c r="BB668" s="450"/>
      <c r="BC668" s="374"/>
      <c r="BD668" s="374"/>
      <c r="BE668" s="374"/>
      <c r="BF668" s="374"/>
      <c r="BG668" s="374"/>
      <c r="BH668" s="374"/>
      <c r="BI668" s="374"/>
      <c r="BJ668" s="374"/>
      <c r="BK668" s="374"/>
      <c r="BL668" s="374"/>
      <c r="BM668" s="374"/>
      <c r="BN668" s="374"/>
      <c r="BO668" s="374"/>
      <c r="BP668" s="374"/>
      <c r="BQ668" s="374"/>
      <c r="BR668" s="374"/>
      <c r="BS668" s="374"/>
      <c r="BT668" s="374"/>
      <c r="BU668" s="374"/>
      <c r="BV668" s="374"/>
      <c r="BW668" s="374"/>
      <c r="BX668" s="374"/>
      <c r="BY668" s="374"/>
      <c r="BZ668" s="374"/>
      <c r="CA668" s="374"/>
      <c r="CB668" s="374"/>
      <c r="CC668" s="374"/>
      <c r="CD668" s="374"/>
      <c r="CE668" s="374"/>
      <c r="CF668" s="374"/>
      <c r="CG668" s="374"/>
      <c r="CH668" s="374"/>
      <c r="CI668" s="374"/>
      <c r="CJ668" s="374"/>
      <c r="CK668" s="374"/>
      <c r="CL668" s="374"/>
      <c r="CM668" s="374"/>
      <c r="CN668" s="374"/>
      <c r="CO668" s="374"/>
      <c r="CP668" s="374"/>
      <c r="CQ668" s="374"/>
      <c r="CR668" s="374"/>
      <c r="CS668" s="374"/>
      <c r="CT668" s="374"/>
      <c r="CU668" s="374"/>
      <c r="CV668" s="374"/>
      <c r="CW668" s="374"/>
      <c r="CX668" s="374"/>
      <c r="CY668" s="374"/>
      <c r="CZ668" s="374"/>
    </row>
    <row r="669" s="378" customFormat="true" ht="25.15" customHeight="true" x14ac:dyDescent="0.2">
      <c r="C669" s="1074"/>
      <c r="D669" s="1075"/>
      <c r="E669" s="636"/>
      <c r="F669" s="636"/>
      <c r="G669" s="636"/>
      <c r="H669" s="1074"/>
      <c r="I669" s="1075"/>
      <c r="J669" s="636"/>
      <c r="K669" s="636"/>
      <c r="L669" s="636"/>
      <c r="M669" s="1074"/>
      <c r="N669" s="1075"/>
      <c r="O669" s="636"/>
      <c r="P669" s="636"/>
      <c r="Q669" s="636"/>
      <c r="AC669" s="371"/>
      <c r="AD669" s="371"/>
      <c r="AE669" s="371"/>
      <c r="AF669" s="371"/>
      <c r="AG669" s="371"/>
      <c r="AH669" s="371"/>
      <c r="AI669" s="371"/>
      <c r="AJ669" s="371"/>
      <c r="AK669" s="371"/>
      <c r="AL669" s="371"/>
      <c r="AM669" s="371"/>
      <c r="AN669" s="371"/>
      <c r="AO669" s="371"/>
      <c r="AP669" s="371"/>
      <c r="AQ669" s="371"/>
      <c r="AR669" s="371"/>
      <c r="AS669" s="371"/>
      <c r="AT669" s="371"/>
      <c r="AU669" s="371"/>
      <c r="AV669" s="371"/>
      <c r="AW669" s="371"/>
      <c r="AX669" s="371"/>
      <c r="AY669" s="371"/>
      <c r="AZ669" s="371"/>
      <c r="BA669" s="374"/>
      <c r="BB669" s="450"/>
      <c r="BC669" s="374"/>
      <c r="BD669" s="374"/>
      <c r="BE669" s="374"/>
      <c r="BF669" s="374"/>
      <c r="BG669" s="374"/>
      <c r="BH669" s="374"/>
      <c r="BI669" s="374"/>
      <c r="BJ669" s="374"/>
      <c r="BK669" s="374"/>
      <c r="BL669" s="374"/>
      <c r="BM669" s="374"/>
      <c r="BN669" s="374"/>
      <c r="BO669" s="374"/>
      <c r="BP669" s="374"/>
      <c r="BQ669" s="374"/>
      <c r="BR669" s="374"/>
      <c r="BS669" s="374"/>
      <c r="BT669" s="374"/>
      <c r="BU669" s="374"/>
      <c r="BV669" s="374"/>
      <c r="BW669" s="374"/>
      <c r="BX669" s="374"/>
      <c r="BY669" s="374"/>
      <c r="BZ669" s="374"/>
      <c r="CA669" s="374"/>
      <c r="CB669" s="374"/>
      <c r="CC669" s="374"/>
      <c r="CD669" s="374"/>
      <c r="CE669" s="374"/>
      <c r="CF669" s="374"/>
      <c r="CG669" s="374"/>
      <c r="CH669" s="374"/>
      <c r="CI669" s="374"/>
      <c r="CJ669" s="374"/>
      <c r="CK669" s="374"/>
      <c r="CL669" s="374"/>
      <c r="CM669" s="374"/>
      <c r="CN669" s="374"/>
      <c r="CO669" s="374"/>
      <c r="CP669" s="374"/>
      <c r="CQ669" s="374"/>
      <c r="CR669" s="374"/>
      <c r="CS669" s="374"/>
      <c r="CT669" s="374"/>
      <c r="CU669" s="374"/>
      <c r="CV669" s="374"/>
      <c r="CW669" s="374"/>
      <c r="CX669" s="374"/>
      <c r="CY669" s="374"/>
      <c r="CZ669" s="374"/>
    </row>
    <row r="670" s="378" customFormat="true" ht="25.15" customHeight="true" x14ac:dyDescent="0.2">
      <c r="C670" s="1074"/>
      <c r="D670" s="1075"/>
      <c r="E670" s="636"/>
      <c r="F670" s="636"/>
      <c r="G670" s="636"/>
      <c r="H670" s="1074"/>
      <c r="I670" s="1075"/>
      <c r="J670" s="636"/>
      <c r="K670" s="636"/>
      <c r="L670" s="636"/>
      <c r="M670" s="1074"/>
      <c r="N670" s="1075"/>
      <c r="O670" s="636"/>
      <c r="P670" s="636"/>
      <c r="Q670" s="636"/>
      <c r="AC670" s="371"/>
      <c r="AD670" s="371"/>
      <c r="AE670" s="371"/>
      <c r="AF670" s="371"/>
      <c r="AG670" s="371"/>
      <c r="AH670" s="371"/>
      <c r="AI670" s="371"/>
      <c r="AJ670" s="371"/>
      <c r="AK670" s="371"/>
      <c r="AL670" s="371"/>
      <c r="AM670" s="371"/>
      <c r="AN670" s="371"/>
      <c r="AO670" s="371"/>
      <c r="AP670" s="371"/>
      <c r="AQ670" s="371"/>
      <c r="AR670" s="371"/>
      <c r="AS670" s="371"/>
      <c r="AT670" s="371"/>
      <c r="AU670" s="371"/>
      <c r="AV670" s="371"/>
      <c r="AW670" s="371"/>
      <c r="AX670" s="371"/>
      <c r="AY670" s="371"/>
      <c r="AZ670" s="371"/>
      <c r="BA670" s="374"/>
      <c r="BB670" s="450"/>
      <c r="BC670" s="374"/>
      <c r="BD670" s="374"/>
      <c r="BE670" s="374"/>
      <c r="BF670" s="374"/>
      <c r="BG670" s="374"/>
      <c r="BH670" s="374"/>
      <c r="BI670" s="374"/>
      <c r="BJ670" s="374"/>
      <c r="BK670" s="374"/>
      <c r="BL670" s="374"/>
      <c r="BM670" s="374"/>
      <c r="BN670" s="374"/>
      <c r="BO670" s="374"/>
      <c r="BP670" s="374"/>
      <c r="BQ670" s="374"/>
      <c r="BR670" s="374"/>
      <c r="BS670" s="374"/>
      <c r="BT670" s="374"/>
      <c r="BU670" s="374"/>
      <c r="BV670" s="374"/>
      <c r="BW670" s="374"/>
      <c r="BX670" s="374"/>
      <c r="BY670" s="374"/>
      <c r="BZ670" s="374"/>
      <c r="CA670" s="374"/>
      <c r="CB670" s="374"/>
      <c r="CC670" s="374"/>
      <c r="CD670" s="374"/>
      <c r="CE670" s="374"/>
      <c r="CF670" s="374"/>
      <c r="CG670" s="374"/>
      <c r="CH670" s="374"/>
      <c r="CI670" s="374"/>
      <c r="CJ670" s="374"/>
      <c r="CK670" s="374"/>
      <c r="CL670" s="374"/>
      <c r="CM670" s="374"/>
      <c r="CN670" s="374"/>
      <c r="CO670" s="374"/>
      <c r="CP670" s="374"/>
      <c r="CQ670" s="374"/>
      <c r="CR670" s="374"/>
      <c r="CS670" s="374"/>
      <c r="CT670" s="374"/>
      <c r="CU670" s="374"/>
      <c r="CV670" s="374"/>
      <c r="CW670" s="374"/>
      <c r="CX670" s="374"/>
      <c r="CY670" s="374"/>
      <c r="CZ670" s="374"/>
    </row>
    <row r="671" s="378" customFormat="true" ht="25.15" customHeight="true" x14ac:dyDescent="0.2">
      <c r="C671" s="1074"/>
      <c r="D671" s="1075"/>
      <c r="E671" s="636"/>
      <c r="F671" s="636"/>
      <c r="G671" s="636"/>
      <c r="H671" s="1074"/>
      <c r="I671" s="1075"/>
      <c r="J671" s="636"/>
      <c r="K671" s="636"/>
      <c r="L671" s="636"/>
      <c r="M671" s="1074"/>
      <c r="N671" s="1075"/>
      <c r="O671" s="636"/>
      <c r="P671" s="636"/>
      <c r="Q671" s="636"/>
      <c r="AC671" s="371"/>
      <c r="AD671" s="371"/>
      <c r="AE671" s="371"/>
      <c r="AF671" s="371"/>
      <c r="AG671" s="371"/>
      <c r="AH671" s="371"/>
      <c r="AI671" s="371"/>
      <c r="AJ671" s="371"/>
      <c r="AK671" s="371"/>
      <c r="AL671" s="371"/>
      <c r="AM671" s="371"/>
      <c r="AN671" s="371"/>
      <c r="AO671" s="371"/>
      <c r="AP671" s="371"/>
      <c r="AQ671" s="371"/>
      <c r="AR671" s="371"/>
      <c r="AS671" s="371"/>
      <c r="AT671" s="371"/>
      <c r="AU671" s="371"/>
      <c r="AV671" s="371"/>
      <c r="AW671" s="371"/>
      <c r="AX671" s="371"/>
      <c r="AY671" s="371"/>
      <c r="AZ671" s="371"/>
      <c r="BA671" s="374"/>
      <c r="BB671" s="450"/>
      <c r="BC671" s="374"/>
      <c r="BD671" s="374"/>
      <c r="BE671" s="374"/>
      <c r="BF671" s="374"/>
      <c r="BG671" s="374"/>
      <c r="BH671" s="374"/>
      <c r="BI671" s="374"/>
      <c r="BJ671" s="374"/>
      <c r="BK671" s="374"/>
      <c r="BL671" s="374"/>
      <c r="BM671" s="374"/>
      <c r="BN671" s="374"/>
      <c r="BO671" s="374"/>
      <c r="BP671" s="374"/>
      <c r="BQ671" s="374"/>
      <c r="BR671" s="374"/>
      <c r="BS671" s="374"/>
      <c r="BT671" s="374"/>
      <c r="BU671" s="374"/>
      <c r="BV671" s="374"/>
      <c r="BW671" s="374"/>
      <c r="BX671" s="374"/>
      <c r="BY671" s="374"/>
      <c r="BZ671" s="374"/>
      <c r="CA671" s="374"/>
      <c r="CB671" s="374"/>
      <c r="CC671" s="374"/>
      <c r="CD671" s="374"/>
      <c r="CE671" s="374"/>
      <c r="CF671" s="374"/>
      <c r="CG671" s="374"/>
      <c r="CH671" s="374"/>
      <c r="CI671" s="374"/>
      <c r="CJ671" s="374"/>
      <c r="CK671" s="374"/>
      <c r="CL671" s="374"/>
      <c r="CM671" s="374"/>
      <c r="CN671" s="374"/>
      <c r="CO671" s="374"/>
      <c r="CP671" s="374"/>
      <c r="CQ671" s="374"/>
      <c r="CR671" s="374"/>
      <c r="CS671" s="374"/>
      <c r="CT671" s="374"/>
      <c r="CU671" s="374"/>
      <c r="CV671" s="374"/>
      <c r="CW671" s="374"/>
      <c r="CX671" s="374"/>
      <c r="CY671" s="374"/>
      <c r="CZ671" s="374"/>
    </row>
    <row r="672" s="378" customFormat="true" ht="25.15" customHeight="true" x14ac:dyDescent="0.2">
      <c r="C672" s="1074"/>
      <c r="D672" s="1075"/>
      <c r="E672" s="636"/>
      <c r="F672" s="636"/>
      <c r="G672" s="636"/>
      <c r="H672" s="1074"/>
      <c r="I672" s="1075"/>
      <c r="J672" s="636"/>
      <c r="K672" s="636"/>
      <c r="L672" s="636"/>
      <c r="M672" s="1074"/>
      <c r="N672" s="1075"/>
      <c r="O672" s="636"/>
      <c r="P672" s="636"/>
      <c r="Q672" s="636"/>
      <c r="AC672" s="371"/>
      <c r="AD672" s="371"/>
      <c r="AE672" s="371"/>
      <c r="AF672" s="371"/>
      <c r="AG672" s="371"/>
      <c r="AH672" s="371"/>
      <c r="AI672" s="371"/>
      <c r="AJ672" s="371"/>
      <c r="AK672" s="371"/>
      <c r="AL672" s="371"/>
      <c r="AM672" s="371"/>
      <c r="AN672" s="371"/>
      <c r="AO672" s="371"/>
      <c r="AP672" s="371"/>
      <c r="AQ672" s="371"/>
      <c r="AR672" s="371"/>
      <c r="AS672" s="371"/>
      <c r="AT672" s="371"/>
      <c r="AU672" s="371"/>
      <c r="AV672" s="371"/>
      <c r="AW672" s="371"/>
      <c r="AX672" s="371"/>
      <c r="AY672" s="371"/>
      <c r="AZ672" s="371"/>
      <c r="BA672" s="374"/>
      <c r="BB672" s="450"/>
      <c r="BC672" s="374"/>
      <c r="BD672" s="374"/>
      <c r="BE672" s="374"/>
      <c r="BF672" s="374"/>
      <c r="BG672" s="374"/>
      <c r="BH672" s="374"/>
      <c r="BI672" s="374"/>
      <c r="BJ672" s="374"/>
      <c r="BK672" s="374"/>
      <c r="BL672" s="374"/>
      <c r="BM672" s="374"/>
      <c r="BN672" s="374"/>
      <c r="BO672" s="374"/>
      <c r="BP672" s="374"/>
      <c r="BQ672" s="374"/>
      <c r="BR672" s="374"/>
      <c r="BS672" s="374"/>
      <c r="BT672" s="374"/>
      <c r="BU672" s="374"/>
      <c r="BV672" s="374"/>
      <c r="BW672" s="374"/>
      <c r="BX672" s="374"/>
      <c r="BY672" s="374"/>
      <c r="BZ672" s="374"/>
      <c r="CA672" s="374"/>
      <c r="CB672" s="374"/>
      <c r="CC672" s="374"/>
      <c r="CD672" s="374"/>
      <c r="CE672" s="374"/>
      <c r="CF672" s="374"/>
      <c r="CG672" s="374"/>
      <c r="CH672" s="374"/>
      <c r="CI672" s="374"/>
      <c r="CJ672" s="374"/>
      <c r="CK672" s="374"/>
      <c r="CL672" s="374"/>
      <c r="CM672" s="374"/>
      <c r="CN672" s="374"/>
      <c r="CO672" s="374"/>
      <c r="CP672" s="374"/>
      <c r="CQ672" s="374"/>
      <c r="CR672" s="374"/>
      <c r="CS672" s="374"/>
      <c r="CT672" s="374"/>
      <c r="CU672" s="374"/>
      <c r="CV672" s="374"/>
      <c r="CW672" s="374"/>
      <c r="CX672" s="374"/>
      <c r="CY672" s="374"/>
      <c r="CZ672" s="374"/>
    </row>
    <row r="673" s="378" customFormat="true" ht="25.15" customHeight="true" x14ac:dyDescent="0.2">
      <c r="C673" s="1074"/>
      <c r="D673" s="1075"/>
      <c r="E673" s="636"/>
      <c r="F673" s="636"/>
      <c r="G673" s="636"/>
      <c r="H673" s="1074"/>
      <c r="I673" s="1075"/>
      <c r="J673" s="636"/>
      <c r="K673" s="636"/>
      <c r="L673" s="636"/>
      <c r="M673" s="1074"/>
      <c r="N673" s="1075"/>
      <c r="O673" s="636"/>
      <c r="P673" s="636"/>
      <c r="Q673" s="636"/>
      <c r="AC673" s="371"/>
      <c r="AD673" s="371"/>
      <c r="AE673" s="371"/>
      <c r="AF673" s="371"/>
      <c r="AG673" s="371"/>
      <c r="AH673" s="371"/>
      <c r="AI673" s="371"/>
      <c r="AJ673" s="371"/>
      <c r="AK673" s="371"/>
      <c r="AL673" s="371"/>
      <c r="AM673" s="371"/>
      <c r="AN673" s="371"/>
      <c r="AO673" s="371"/>
      <c r="AP673" s="371"/>
      <c r="AQ673" s="371"/>
      <c r="AR673" s="371"/>
      <c r="AS673" s="371"/>
      <c r="AT673" s="371"/>
      <c r="AU673" s="371"/>
      <c r="AV673" s="371"/>
      <c r="AW673" s="371"/>
      <c r="AX673" s="371"/>
      <c r="AY673" s="371"/>
      <c r="AZ673" s="371"/>
      <c r="BA673" s="374"/>
      <c r="BB673" s="450"/>
      <c r="BC673" s="374"/>
      <c r="BD673" s="374"/>
      <c r="BE673" s="374"/>
      <c r="BF673" s="374"/>
      <c r="BG673" s="374"/>
      <c r="BH673" s="374"/>
      <c r="BI673" s="374"/>
      <c r="BJ673" s="374"/>
      <c r="BK673" s="374"/>
      <c r="BL673" s="374"/>
      <c r="BM673" s="374"/>
      <c r="BN673" s="374"/>
      <c r="BO673" s="374"/>
      <c r="BP673" s="374"/>
      <c r="BQ673" s="374"/>
      <c r="BR673" s="374"/>
      <c r="BS673" s="374"/>
      <c r="BT673" s="374"/>
      <c r="BU673" s="374"/>
      <c r="BV673" s="374"/>
      <c r="BW673" s="374"/>
      <c r="BX673" s="374"/>
      <c r="BY673" s="374"/>
      <c r="BZ673" s="374"/>
      <c r="CA673" s="374"/>
      <c r="CB673" s="374"/>
      <c r="CC673" s="374"/>
      <c r="CD673" s="374"/>
      <c r="CE673" s="374"/>
      <c r="CF673" s="374"/>
      <c r="CG673" s="374"/>
      <c r="CH673" s="374"/>
      <c r="CI673" s="374"/>
      <c r="CJ673" s="374"/>
      <c r="CK673" s="374"/>
      <c r="CL673" s="374"/>
      <c r="CM673" s="374"/>
      <c r="CN673" s="374"/>
      <c r="CO673" s="374"/>
      <c r="CP673" s="374"/>
      <c r="CQ673" s="374"/>
      <c r="CR673" s="374"/>
      <c r="CS673" s="374"/>
      <c r="CT673" s="374"/>
      <c r="CU673" s="374"/>
      <c r="CV673" s="374"/>
      <c r="CW673" s="374"/>
      <c r="CX673" s="374"/>
      <c r="CY673" s="374"/>
      <c r="CZ673" s="374"/>
    </row>
    <row r="674" s="378" customFormat="true" ht="25.15" customHeight="true" x14ac:dyDescent="0.2">
      <c r="C674" s="1074"/>
      <c r="D674" s="1075"/>
      <c r="E674" s="636"/>
      <c r="F674" s="636"/>
      <c r="G674" s="636"/>
      <c r="H674" s="1074"/>
      <c r="I674" s="1075"/>
      <c r="J674" s="636"/>
      <c r="K674" s="636"/>
      <c r="L674" s="636"/>
      <c r="M674" s="1074"/>
      <c r="N674" s="1075"/>
      <c r="O674" s="636"/>
      <c r="P674" s="636"/>
      <c r="Q674" s="636"/>
      <c r="AC674" s="371"/>
      <c r="AD674" s="371"/>
      <c r="AE674" s="371"/>
      <c r="AF674" s="371"/>
      <c r="AG674" s="371"/>
      <c r="AH674" s="371"/>
      <c r="AI674" s="371"/>
      <c r="AJ674" s="371"/>
      <c r="AK674" s="371"/>
      <c r="AL674" s="371"/>
      <c r="AM674" s="371"/>
      <c r="AN674" s="371"/>
      <c r="AO674" s="371"/>
      <c r="AP674" s="371"/>
      <c r="AQ674" s="371"/>
      <c r="AR674" s="371"/>
      <c r="AS674" s="371"/>
      <c r="AT674" s="371"/>
      <c r="AU674" s="371"/>
      <c r="AV674" s="371"/>
      <c r="AW674" s="371"/>
      <c r="AX674" s="371"/>
      <c r="AY674" s="371"/>
      <c r="AZ674" s="371"/>
      <c r="BA674" s="374"/>
      <c r="BB674" s="450"/>
      <c r="BC674" s="374"/>
      <c r="BD674" s="374"/>
      <c r="BE674" s="374"/>
      <c r="BF674" s="374"/>
      <c r="BG674" s="374"/>
      <c r="BH674" s="374"/>
      <c r="BI674" s="374"/>
      <c r="BJ674" s="374"/>
      <c r="BK674" s="374"/>
      <c r="BL674" s="374"/>
      <c r="BM674" s="374"/>
      <c r="BN674" s="374"/>
      <c r="BO674" s="374"/>
      <c r="BP674" s="374"/>
      <c r="BQ674" s="374"/>
      <c r="BR674" s="374"/>
      <c r="BS674" s="374"/>
      <c r="BT674" s="374"/>
      <c r="BU674" s="374"/>
      <c r="BV674" s="374"/>
      <c r="BW674" s="374"/>
      <c r="BX674" s="374"/>
      <c r="BY674" s="374"/>
      <c r="BZ674" s="374"/>
      <c r="CA674" s="374"/>
      <c r="CB674" s="374"/>
      <c r="CC674" s="374"/>
      <c r="CD674" s="374"/>
      <c r="CE674" s="374"/>
      <c r="CF674" s="374"/>
      <c r="CG674" s="374"/>
      <c r="CH674" s="374"/>
      <c r="CI674" s="374"/>
      <c r="CJ674" s="374"/>
      <c r="CK674" s="374"/>
      <c r="CL674" s="374"/>
      <c r="CM674" s="374"/>
      <c r="CN674" s="374"/>
      <c r="CO674" s="374"/>
      <c r="CP674" s="374"/>
      <c r="CQ674" s="374"/>
      <c r="CR674" s="374"/>
      <c r="CS674" s="374"/>
      <c r="CT674" s="374"/>
      <c r="CU674" s="374"/>
      <c r="CV674" s="374"/>
      <c r="CW674" s="374"/>
      <c r="CX674" s="374"/>
      <c r="CY674" s="374"/>
      <c r="CZ674" s="374"/>
    </row>
    <row r="675" s="378" customFormat="true" ht="25.15" customHeight="true" x14ac:dyDescent="0.2">
      <c r="C675" s="1074"/>
      <c r="D675" s="1075"/>
      <c r="E675" s="636"/>
      <c r="F675" s="636"/>
      <c r="G675" s="636"/>
      <c r="H675" s="1074"/>
      <c r="I675" s="1075"/>
      <c r="J675" s="636"/>
      <c r="K675" s="636"/>
      <c r="L675" s="636"/>
      <c r="M675" s="1074"/>
      <c r="N675" s="1075"/>
      <c r="O675" s="636"/>
      <c r="P675" s="636"/>
      <c r="Q675" s="636"/>
      <c r="AC675" s="371"/>
      <c r="AD675" s="371"/>
      <c r="AE675" s="371"/>
      <c r="AF675" s="371"/>
      <c r="AG675" s="371"/>
      <c r="AH675" s="371"/>
      <c r="AI675" s="371"/>
      <c r="AJ675" s="371"/>
      <c r="AK675" s="371"/>
      <c r="AL675" s="371"/>
      <c r="AM675" s="371"/>
      <c r="AN675" s="371"/>
      <c r="AO675" s="371"/>
      <c r="AP675" s="371"/>
      <c r="AQ675" s="371"/>
      <c r="AR675" s="371"/>
      <c r="AS675" s="371"/>
      <c r="AT675" s="371"/>
      <c r="AU675" s="371"/>
      <c r="AV675" s="371"/>
      <c r="AW675" s="371"/>
      <c r="AX675" s="371"/>
      <c r="AY675" s="371"/>
      <c r="AZ675" s="371"/>
      <c r="BA675" s="374"/>
      <c r="BB675" s="450"/>
      <c r="BC675" s="374"/>
      <c r="BD675" s="374"/>
      <c r="BE675" s="374"/>
      <c r="BF675" s="374"/>
      <c r="BG675" s="374"/>
      <c r="BH675" s="374"/>
      <c r="BI675" s="374"/>
      <c r="BJ675" s="374"/>
      <c r="BK675" s="374"/>
      <c r="BL675" s="374"/>
      <c r="BM675" s="374"/>
      <c r="BN675" s="374"/>
      <c r="BO675" s="374"/>
      <c r="BP675" s="374"/>
      <c r="BQ675" s="374"/>
      <c r="BR675" s="374"/>
      <c r="BS675" s="374"/>
      <c r="BT675" s="374"/>
      <c r="BU675" s="374"/>
      <c r="BV675" s="374"/>
      <c r="BW675" s="374"/>
      <c r="BX675" s="374"/>
      <c r="BY675" s="374"/>
      <c r="BZ675" s="374"/>
      <c r="CA675" s="374"/>
      <c r="CB675" s="374"/>
      <c r="CC675" s="374"/>
      <c r="CD675" s="374"/>
      <c r="CE675" s="374"/>
      <c r="CF675" s="374"/>
      <c r="CG675" s="374"/>
      <c r="CH675" s="374"/>
      <c r="CI675" s="374"/>
      <c r="CJ675" s="374"/>
      <c r="CK675" s="374"/>
      <c r="CL675" s="374"/>
      <c r="CM675" s="374"/>
      <c r="CN675" s="374"/>
      <c r="CO675" s="374"/>
      <c r="CP675" s="374"/>
      <c r="CQ675" s="374"/>
      <c r="CR675" s="374"/>
      <c r="CS675" s="374"/>
      <c r="CT675" s="374"/>
      <c r="CU675" s="374"/>
      <c r="CV675" s="374"/>
      <c r="CW675" s="374"/>
      <c r="CX675" s="374"/>
      <c r="CY675" s="374"/>
      <c r="CZ675" s="374"/>
    </row>
    <row r="676" s="378" customFormat="true" ht="25.15" customHeight="true" x14ac:dyDescent="0.2">
      <c r="C676" s="1074"/>
      <c r="D676" s="1075"/>
      <c r="E676" s="636"/>
      <c r="F676" s="636"/>
      <c r="G676" s="636"/>
      <c r="H676" s="1074"/>
      <c r="I676" s="1075"/>
      <c r="J676" s="636"/>
      <c r="K676" s="636"/>
      <c r="L676" s="636"/>
      <c r="M676" s="1074"/>
      <c r="N676" s="1075"/>
      <c r="O676" s="636"/>
      <c r="P676" s="636"/>
      <c r="Q676" s="636"/>
      <c r="AC676" s="371"/>
      <c r="AD676" s="371"/>
      <c r="AE676" s="371"/>
      <c r="AF676" s="371"/>
      <c r="AG676" s="371"/>
      <c r="AH676" s="371"/>
      <c r="AI676" s="371"/>
      <c r="AJ676" s="371"/>
      <c r="AK676" s="371"/>
      <c r="AL676" s="371"/>
      <c r="AM676" s="371"/>
      <c r="AN676" s="371"/>
      <c r="AO676" s="371"/>
      <c r="AP676" s="371"/>
      <c r="AQ676" s="371"/>
      <c r="AR676" s="371"/>
      <c r="AS676" s="371"/>
      <c r="AT676" s="371"/>
      <c r="AU676" s="371"/>
      <c r="AV676" s="371"/>
      <c r="AW676" s="371"/>
      <c r="AX676" s="371"/>
      <c r="AY676" s="371"/>
      <c r="AZ676" s="371"/>
      <c r="BA676" s="374"/>
      <c r="BB676" s="450"/>
      <c r="BC676" s="374"/>
      <c r="BD676" s="374"/>
      <c r="BE676" s="374"/>
      <c r="BF676" s="374"/>
      <c r="BG676" s="374"/>
      <c r="BH676" s="374"/>
      <c r="BI676" s="374"/>
      <c r="BJ676" s="374"/>
      <c r="BK676" s="374"/>
      <c r="BL676" s="374"/>
      <c r="BM676" s="374"/>
      <c r="BN676" s="374"/>
      <c r="BO676" s="374"/>
      <c r="BP676" s="374"/>
      <c r="BQ676" s="374"/>
      <c r="BR676" s="374"/>
      <c r="BS676" s="374"/>
      <c r="BT676" s="374"/>
      <c r="BU676" s="374"/>
      <c r="BV676" s="374"/>
      <c r="BW676" s="374"/>
      <c r="BX676" s="374"/>
      <c r="BY676" s="374"/>
      <c r="BZ676" s="374"/>
      <c r="CA676" s="374"/>
      <c r="CB676" s="374"/>
      <c r="CC676" s="374"/>
      <c r="CD676" s="374"/>
      <c r="CE676" s="374"/>
      <c r="CF676" s="374"/>
      <c r="CG676" s="374"/>
      <c r="CH676" s="374"/>
      <c r="CI676" s="374"/>
      <c r="CJ676" s="374"/>
      <c r="CK676" s="374"/>
      <c r="CL676" s="374"/>
      <c r="CM676" s="374"/>
      <c r="CN676" s="374"/>
      <c r="CO676" s="374"/>
      <c r="CP676" s="374"/>
      <c r="CQ676" s="374"/>
      <c r="CR676" s="374"/>
      <c r="CS676" s="374"/>
      <c r="CT676" s="374"/>
      <c r="CU676" s="374"/>
      <c r="CV676" s="374"/>
      <c r="CW676" s="374"/>
      <c r="CX676" s="374"/>
      <c r="CY676" s="374"/>
      <c r="CZ676" s="374"/>
    </row>
    <row r="677" s="378" customFormat="true" ht="25.15" customHeight="true" x14ac:dyDescent="0.2">
      <c r="C677" s="1074"/>
      <c r="D677" s="1075"/>
      <c r="E677" s="636"/>
      <c r="F677" s="636"/>
      <c r="G677" s="636"/>
      <c r="H677" s="1074"/>
      <c r="I677" s="1075"/>
      <c r="J677" s="636"/>
      <c r="K677" s="636"/>
      <c r="L677" s="636"/>
      <c r="M677" s="1074"/>
      <c r="N677" s="1075"/>
      <c r="O677" s="636"/>
      <c r="P677" s="636"/>
      <c r="Q677" s="636"/>
      <c r="AC677" s="371"/>
      <c r="AD677" s="371"/>
      <c r="AE677" s="371"/>
      <c r="AF677" s="371"/>
      <c r="AG677" s="371"/>
      <c r="AH677" s="371"/>
      <c r="AI677" s="371"/>
      <c r="AJ677" s="371"/>
      <c r="AK677" s="371"/>
      <c r="AL677" s="371"/>
      <c r="AM677" s="371"/>
      <c r="AN677" s="371"/>
      <c r="AO677" s="371"/>
      <c r="AP677" s="371"/>
      <c r="AQ677" s="371"/>
      <c r="AR677" s="371"/>
      <c r="AS677" s="371"/>
      <c r="AT677" s="371"/>
      <c r="AU677" s="371"/>
      <c r="AV677" s="371"/>
      <c r="AW677" s="371"/>
      <c r="AX677" s="371"/>
      <c r="AY677" s="371"/>
      <c r="AZ677" s="371"/>
      <c r="BA677" s="374"/>
      <c r="BB677" s="450"/>
      <c r="BC677" s="374"/>
      <c r="BD677" s="374"/>
      <c r="BE677" s="374"/>
      <c r="BF677" s="374"/>
      <c r="BG677" s="374"/>
      <c r="BH677" s="374"/>
      <c r="BI677" s="374"/>
      <c r="BJ677" s="374"/>
      <c r="BK677" s="374"/>
      <c r="BL677" s="374"/>
      <c r="BM677" s="374"/>
      <c r="BN677" s="374"/>
      <c r="BO677" s="374"/>
      <c r="BP677" s="374"/>
      <c r="BQ677" s="374"/>
      <c r="BR677" s="374"/>
      <c r="BS677" s="374"/>
      <c r="BT677" s="374"/>
      <c r="BU677" s="374"/>
      <c r="BV677" s="374"/>
      <c r="BW677" s="374"/>
      <c r="BX677" s="374"/>
      <c r="BY677" s="374"/>
      <c r="BZ677" s="374"/>
      <c r="CA677" s="374"/>
      <c r="CB677" s="374"/>
      <c r="CC677" s="374"/>
      <c r="CD677" s="374"/>
      <c r="CE677" s="374"/>
      <c r="CF677" s="374"/>
      <c r="CG677" s="374"/>
      <c r="CH677" s="374"/>
      <c r="CI677" s="374"/>
      <c r="CJ677" s="374"/>
      <c r="CK677" s="374"/>
      <c r="CL677" s="374"/>
      <c r="CM677" s="374"/>
      <c r="CN677" s="374"/>
      <c r="CO677" s="374"/>
      <c r="CP677" s="374"/>
      <c r="CQ677" s="374"/>
      <c r="CR677" s="374"/>
      <c r="CS677" s="374"/>
      <c r="CT677" s="374"/>
      <c r="CU677" s="374"/>
      <c r="CV677" s="374"/>
      <c r="CW677" s="374"/>
      <c r="CX677" s="374"/>
      <c r="CY677" s="374"/>
      <c r="CZ677" s="374"/>
    </row>
    <row r="678" s="378" customFormat="true" ht="25.15" customHeight="true" x14ac:dyDescent="0.2">
      <c r="C678" s="1074"/>
      <c r="D678" s="1075"/>
      <c r="E678" s="636"/>
      <c r="F678" s="636"/>
      <c r="G678" s="636"/>
      <c r="H678" s="1074"/>
      <c r="I678" s="1075"/>
      <c r="J678" s="636"/>
      <c r="K678" s="636"/>
      <c r="L678" s="636"/>
      <c r="M678" s="1074"/>
      <c r="N678" s="1075"/>
      <c r="O678" s="636"/>
      <c r="P678" s="636"/>
      <c r="Q678" s="636"/>
      <c r="AC678" s="371"/>
      <c r="AD678" s="371"/>
      <c r="AE678" s="371"/>
      <c r="AF678" s="371"/>
      <c r="AG678" s="371"/>
      <c r="AH678" s="371"/>
      <c r="AI678" s="371"/>
      <c r="AJ678" s="371"/>
      <c r="AK678" s="371"/>
      <c r="AL678" s="371"/>
      <c r="AM678" s="371"/>
      <c r="AN678" s="371"/>
      <c r="AO678" s="371"/>
      <c r="AP678" s="371"/>
      <c r="AQ678" s="371"/>
      <c r="AR678" s="371"/>
      <c r="AS678" s="371"/>
      <c r="AT678" s="371"/>
      <c r="AU678" s="371"/>
      <c r="AV678" s="371"/>
      <c r="AW678" s="371"/>
      <c r="AX678" s="371"/>
      <c r="AY678" s="371"/>
      <c r="AZ678" s="371"/>
      <c r="BA678" s="374"/>
      <c r="BB678" s="450"/>
      <c r="BC678" s="374"/>
      <c r="BD678" s="374"/>
      <c r="BE678" s="374"/>
      <c r="BF678" s="374"/>
      <c r="BG678" s="374"/>
      <c r="BH678" s="374"/>
      <c r="BI678" s="374"/>
      <c r="BJ678" s="374"/>
      <c r="BK678" s="374"/>
      <c r="BL678" s="374"/>
      <c r="BM678" s="374"/>
      <c r="BN678" s="374"/>
      <c r="BO678" s="374"/>
      <c r="BP678" s="374"/>
      <c r="BQ678" s="374"/>
      <c r="BR678" s="374"/>
      <c r="BS678" s="374"/>
      <c r="BT678" s="374"/>
      <c r="BU678" s="374"/>
      <c r="BV678" s="374"/>
      <c r="BW678" s="374"/>
      <c r="BX678" s="374"/>
      <c r="BY678" s="374"/>
      <c r="BZ678" s="374"/>
      <c r="CA678" s="374"/>
      <c r="CB678" s="374"/>
      <c r="CC678" s="374"/>
      <c r="CD678" s="374"/>
      <c r="CE678" s="374"/>
      <c r="CF678" s="374"/>
      <c r="CG678" s="374"/>
      <c r="CH678" s="374"/>
      <c r="CI678" s="374"/>
      <c r="CJ678" s="374"/>
      <c r="CK678" s="374"/>
      <c r="CL678" s="374"/>
      <c r="CM678" s="374"/>
      <c r="CN678" s="374"/>
      <c r="CO678" s="374"/>
      <c r="CP678" s="374"/>
      <c r="CQ678" s="374"/>
      <c r="CR678" s="374"/>
      <c r="CS678" s="374"/>
      <c r="CT678" s="374"/>
      <c r="CU678" s="374"/>
      <c r="CV678" s="374"/>
      <c r="CW678" s="374"/>
      <c r="CX678" s="374"/>
      <c r="CY678" s="374"/>
      <c r="CZ678" s="374"/>
    </row>
    <row r="679" s="378" customFormat="true" ht="25.15" customHeight="true" x14ac:dyDescent="0.2">
      <c r="C679" s="1074"/>
      <c r="D679" s="1075"/>
      <c r="E679" s="636"/>
      <c r="F679" s="636"/>
      <c r="G679" s="636"/>
      <c r="H679" s="1074"/>
      <c r="I679" s="1075"/>
      <c r="J679" s="636"/>
      <c r="K679" s="636"/>
      <c r="L679" s="636"/>
      <c r="M679" s="1074"/>
      <c r="N679" s="1075"/>
      <c r="O679" s="636"/>
      <c r="P679" s="636"/>
      <c r="Q679" s="636"/>
      <c r="AC679" s="371"/>
      <c r="AD679" s="371"/>
      <c r="AE679" s="371"/>
      <c r="AF679" s="371"/>
      <c r="AG679" s="371"/>
      <c r="AH679" s="371"/>
      <c r="AI679" s="371"/>
      <c r="AJ679" s="371"/>
      <c r="AK679" s="371"/>
      <c r="AL679" s="371"/>
      <c r="AM679" s="371"/>
      <c r="AN679" s="371"/>
      <c r="AO679" s="371"/>
      <c r="AP679" s="371"/>
      <c r="AQ679" s="371"/>
      <c r="AR679" s="371"/>
      <c r="AS679" s="371"/>
      <c r="AT679" s="371"/>
      <c r="AU679" s="371"/>
      <c r="AV679" s="371"/>
      <c r="AW679" s="371"/>
      <c r="AX679" s="371"/>
      <c r="AY679" s="371"/>
      <c r="AZ679" s="371"/>
      <c r="BA679" s="374"/>
      <c r="BB679" s="450"/>
      <c r="BC679" s="374"/>
      <c r="BD679" s="374"/>
      <c r="BE679" s="374"/>
      <c r="BF679" s="374"/>
      <c r="BG679" s="374"/>
      <c r="BH679" s="374"/>
      <c r="BI679" s="374"/>
      <c r="BJ679" s="374"/>
      <c r="BK679" s="374"/>
      <c r="BL679" s="374"/>
      <c r="BM679" s="374"/>
      <c r="BN679" s="374"/>
      <c r="BO679" s="374"/>
      <c r="BP679" s="374"/>
      <c r="BQ679" s="374"/>
      <c r="BR679" s="374"/>
      <c r="BS679" s="374"/>
      <c r="BT679" s="374"/>
      <c r="BU679" s="374"/>
      <c r="BV679" s="374"/>
      <c r="BW679" s="374"/>
      <c r="BX679" s="374"/>
      <c r="BY679" s="374"/>
      <c r="BZ679" s="374"/>
      <c r="CA679" s="374"/>
      <c r="CB679" s="374"/>
      <c r="CC679" s="374"/>
      <c r="CD679" s="374"/>
      <c r="CE679" s="374"/>
      <c r="CF679" s="374"/>
      <c r="CG679" s="374"/>
      <c r="CH679" s="374"/>
      <c r="CI679" s="374"/>
      <c r="CJ679" s="374"/>
      <c r="CK679" s="374"/>
      <c r="CL679" s="374"/>
      <c r="CM679" s="374"/>
      <c r="CN679" s="374"/>
      <c r="CO679" s="374"/>
      <c r="CP679" s="374"/>
      <c r="CQ679" s="374"/>
      <c r="CR679" s="374"/>
      <c r="CS679" s="374"/>
      <c r="CT679" s="374"/>
      <c r="CU679" s="374"/>
      <c r="CV679" s="374"/>
      <c r="CW679" s="374"/>
      <c r="CX679" s="374"/>
      <c r="CY679" s="374"/>
      <c r="CZ679" s="374"/>
    </row>
    <row r="680" s="378" customFormat="true" ht="25.15" customHeight="true" x14ac:dyDescent="0.2">
      <c r="C680" s="1074"/>
      <c r="D680" s="1075"/>
      <c r="E680" s="636"/>
      <c r="F680" s="636"/>
      <c r="G680" s="636"/>
      <c r="H680" s="1074"/>
      <c r="I680" s="1075"/>
      <c r="J680" s="636"/>
      <c r="K680" s="636"/>
      <c r="L680" s="636"/>
      <c r="M680" s="1074"/>
      <c r="N680" s="1075"/>
      <c r="O680" s="636"/>
      <c r="P680" s="636"/>
      <c r="Q680" s="636"/>
      <c r="AC680" s="371"/>
      <c r="AD680" s="371"/>
      <c r="AE680" s="371"/>
      <c r="AF680" s="371"/>
      <c r="AG680" s="371"/>
      <c r="AH680" s="371"/>
      <c r="AI680" s="371"/>
      <c r="AJ680" s="371"/>
      <c r="AK680" s="371"/>
      <c r="AL680" s="371"/>
      <c r="AM680" s="371"/>
      <c r="AN680" s="371"/>
      <c r="AO680" s="371"/>
      <c r="AP680" s="371"/>
      <c r="AQ680" s="371"/>
      <c r="AR680" s="371"/>
      <c r="AS680" s="371"/>
      <c r="AT680" s="371"/>
      <c r="AU680" s="371"/>
      <c r="AV680" s="371"/>
      <c r="AW680" s="371"/>
      <c r="AX680" s="371"/>
      <c r="AY680" s="371"/>
      <c r="AZ680" s="371"/>
      <c r="BA680" s="374"/>
      <c r="BB680" s="450"/>
      <c r="BC680" s="374"/>
      <c r="BD680" s="374"/>
      <c r="BE680" s="374"/>
      <c r="BF680" s="374"/>
      <c r="BG680" s="374"/>
      <c r="BH680" s="374"/>
      <c r="BI680" s="374"/>
      <c r="BJ680" s="374"/>
      <c r="BK680" s="374"/>
      <c r="BL680" s="374"/>
      <c r="BM680" s="374"/>
      <c r="BN680" s="374"/>
      <c r="BO680" s="374"/>
      <c r="BP680" s="374"/>
      <c r="BQ680" s="374"/>
      <c r="BR680" s="374"/>
      <c r="BS680" s="374"/>
      <c r="BT680" s="374"/>
      <c r="BU680" s="374"/>
      <c r="BV680" s="374"/>
      <c r="BW680" s="374"/>
      <c r="BX680" s="374"/>
      <c r="BY680" s="374"/>
      <c r="BZ680" s="374"/>
      <c r="CA680" s="374"/>
      <c r="CB680" s="374"/>
      <c r="CC680" s="374"/>
      <c r="CD680" s="374"/>
      <c r="CE680" s="374"/>
      <c r="CF680" s="374"/>
      <c r="CG680" s="374"/>
      <c r="CH680" s="374"/>
      <c r="CI680" s="374"/>
      <c r="CJ680" s="374"/>
      <c r="CK680" s="374"/>
      <c r="CL680" s="374"/>
      <c r="CM680" s="374"/>
      <c r="CN680" s="374"/>
      <c r="CO680" s="374"/>
      <c r="CP680" s="374"/>
      <c r="CQ680" s="374"/>
      <c r="CR680" s="374"/>
      <c r="CS680" s="374"/>
      <c r="CT680" s="374"/>
      <c r="CU680" s="374"/>
      <c r="CV680" s="374"/>
      <c r="CW680" s="374"/>
      <c r="CX680" s="374"/>
      <c r="CY680" s="374"/>
      <c r="CZ680" s="374"/>
    </row>
    <row r="681" s="378" customFormat="true" ht="25.15" customHeight="true" x14ac:dyDescent="0.2">
      <c r="C681" s="1074"/>
      <c r="D681" s="1075"/>
      <c r="E681" s="636"/>
      <c r="F681" s="636"/>
      <c r="G681" s="636"/>
      <c r="H681" s="1074"/>
      <c r="I681" s="1075"/>
      <c r="J681" s="636"/>
      <c r="K681" s="636"/>
      <c r="L681" s="636"/>
      <c r="M681" s="1074"/>
      <c r="N681" s="1075"/>
      <c r="O681" s="636"/>
      <c r="P681" s="636"/>
      <c r="Q681" s="636"/>
      <c r="AC681" s="371"/>
      <c r="AD681" s="371"/>
      <c r="AE681" s="371"/>
      <c r="AF681" s="371"/>
      <c r="AG681" s="371"/>
      <c r="AH681" s="371"/>
      <c r="AI681" s="371"/>
      <c r="AJ681" s="371"/>
      <c r="AK681" s="371"/>
      <c r="AL681" s="371"/>
      <c r="AM681" s="371"/>
      <c r="AN681" s="371"/>
      <c r="AO681" s="371"/>
      <c r="AP681" s="371"/>
      <c r="AQ681" s="371"/>
      <c r="AR681" s="371"/>
      <c r="AS681" s="371"/>
      <c r="AT681" s="371"/>
      <c r="AU681" s="371"/>
      <c r="AV681" s="371"/>
      <c r="AW681" s="371"/>
      <c r="AX681" s="371"/>
      <c r="AY681" s="371"/>
      <c r="AZ681" s="371"/>
      <c r="BA681" s="374"/>
      <c r="BB681" s="450"/>
      <c r="BC681" s="374"/>
      <c r="BD681" s="374"/>
      <c r="BE681" s="374"/>
      <c r="BF681" s="374"/>
      <c r="BG681" s="374"/>
      <c r="BH681" s="374"/>
      <c r="BI681" s="374"/>
      <c r="BJ681" s="374"/>
      <c r="BK681" s="374"/>
      <c r="BL681" s="374"/>
      <c r="BM681" s="374"/>
      <c r="BN681" s="374"/>
      <c r="BO681" s="374"/>
      <c r="BP681" s="374"/>
      <c r="BQ681" s="374"/>
      <c r="BR681" s="374"/>
      <c r="BS681" s="374"/>
      <c r="BT681" s="374"/>
      <c r="BU681" s="374"/>
      <c r="BV681" s="374"/>
      <c r="BW681" s="374"/>
      <c r="BX681" s="374"/>
      <c r="BY681" s="374"/>
      <c r="BZ681" s="374"/>
      <c r="CA681" s="374"/>
      <c r="CB681" s="374"/>
      <c r="CC681" s="374"/>
      <c r="CD681" s="374"/>
      <c r="CE681" s="374"/>
      <c r="CF681" s="374"/>
      <c r="CG681" s="374"/>
      <c r="CH681" s="374"/>
      <c r="CI681" s="374"/>
      <c r="CJ681" s="374"/>
      <c r="CK681" s="374"/>
      <c r="CL681" s="374"/>
      <c r="CM681" s="374"/>
      <c r="CN681" s="374"/>
      <c r="CO681" s="374"/>
      <c r="CP681" s="374"/>
      <c r="CQ681" s="374"/>
      <c r="CR681" s="374"/>
      <c r="CS681" s="374"/>
      <c r="CT681" s="374"/>
      <c r="CU681" s="374"/>
      <c r="CV681" s="374"/>
      <c r="CW681" s="374"/>
      <c r="CX681" s="374"/>
      <c r="CY681" s="374"/>
      <c r="CZ681" s="374"/>
    </row>
    <row r="682" s="378" customFormat="true" ht="25.15" customHeight="true" x14ac:dyDescent="0.2">
      <c r="C682" s="1074"/>
      <c r="D682" s="1075"/>
      <c r="E682" s="636"/>
      <c r="F682" s="636"/>
      <c r="G682" s="636"/>
      <c r="H682" s="1074"/>
      <c r="I682" s="1075"/>
      <c r="J682" s="636"/>
      <c r="K682" s="636"/>
      <c r="L682" s="636"/>
      <c r="M682" s="1074"/>
      <c r="N682" s="1075"/>
      <c r="O682" s="636"/>
      <c r="P682" s="636"/>
      <c r="Q682" s="636"/>
      <c r="AC682" s="371"/>
      <c r="AD682" s="371"/>
      <c r="AE682" s="371"/>
      <c r="AF682" s="371"/>
      <c r="AG682" s="371"/>
      <c r="AH682" s="371"/>
      <c r="AI682" s="371"/>
      <c r="AJ682" s="371"/>
      <c r="AK682" s="371"/>
      <c r="AL682" s="371"/>
      <c r="AM682" s="371"/>
      <c r="AN682" s="371"/>
      <c r="AO682" s="371"/>
      <c r="AP682" s="371"/>
      <c r="AQ682" s="371"/>
      <c r="AR682" s="371"/>
      <c r="AS682" s="371"/>
      <c r="AT682" s="371"/>
      <c r="AU682" s="371"/>
      <c r="AV682" s="371"/>
      <c r="AW682" s="371"/>
      <c r="AX682" s="371"/>
      <c r="AY682" s="371"/>
      <c r="AZ682" s="371"/>
      <c r="BA682" s="374"/>
      <c r="BB682" s="450"/>
      <c r="BC682" s="374"/>
      <c r="BD682" s="374"/>
      <c r="BE682" s="374"/>
      <c r="BF682" s="374"/>
      <c r="BG682" s="374"/>
      <c r="BH682" s="374"/>
      <c r="BI682" s="374"/>
      <c r="BJ682" s="374"/>
      <c r="BK682" s="374"/>
      <c r="BL682" s="374"/>
      <c r="BM682" s="374"/>
      <c r="BN682" s="374"/>
      <c r="BO682" s="374"/>
      <c r="BP682" s="374"/>
      <c r="BQ682" s="374"/>
      <c r="BR682" s="374"/>
      <c r="BS682" s="374"/>
      <c r="BT682" s="374"/>
      <c r="BU682" s="374"/>
      <c r="BV682" s="374"/>
      <c r="BW682" s="374"/>
      <c r="BX682" s="374"/>
      <c r="BY682" s="374"/>
      <c r="BZ682" s="374"/>
      <c r="CA682" s="374"/>
      <c r="CB682" s="374"/>
      <c r="CC682" s="374"/>
      <c r="CD682" s="374"/>
      <c r="CE682" s="374"/>
      <c r="CF682" s="374"/>
      <c r="CG682" s="374"/>
      <c r="CH682" s="374"/>
      <c r="CI682" s="374"/>
      <c r="CJ682" s="374"/>
      <c r="CK682" s="374"/>
      <c r="CL682" s="374"/>
      <c r="CM682" s="374"/>
      <c r="CN682" s="374"/>
      <c r="CO682" s="374"/>
      <c r="CP682" s="374"/>
      <c r="CQ682" s="374"/>
      <c r="CR682" s="374"/>
      <c r="CS682" s="374"/>
      <c r="CT682" s="374"/>
      <c r="CU682" s="374"/>
      <c r="CV682" s="374"/>
      <c r="CW682" s="374"/>
      <c r="CX682" s="374"/>
      <c r="CY682" s="374"/>
      <c r="CZ682" s="374"/>
    </row>
    <row r="683" s="378" customFormat="true" ht="25.15" customHeight="true" x14ac:dyDescent="0.2">
      <c r="C683" s="1074"/>
      <c r="D683" s="1075"/>
      <c r="E683" s="636"/>
      <c r="F683" s="636"/>
      <c r="G683" s="636"/>
      <c r="H683" s="1074"/>
      <c r="I683" s="1075"/>
      <c r="J683" s="636"/>
      <c r="K683" s="636"/>
      <c r="L683" s="636"/>
      <c r="M683" s="1074"/>
      <c r="N683" s="1075"/>
      <c r="O683" s="636"/>
      <c r="P683" s="636"/>
      <c r="Q683" s="636"/>
      <c r="AC683" s="371"/>
      <c r="AD683" s="371"/>
      <c r="AE683" s="371"/>
      <c r="AF683" s="371"/>
      <c r="AG683" s="371"/>
      <c r="AH683" s="371"/>
      <c r="AI683" s="371"/>
      <c r="AJ683" s="371"/>
      <c r="AK683" s="371"/>
      <c r="AL683" s="371"/>
      <c r="AM683" s="371"/>
      <c r="AN683" s="371"/>
      <c r="AO683" s="371"/>
      <c r="AP683" s="371"/>
      <c r="AQ683" s="371"/>
      <c r="AR683" s="371"/>
      <c r="AS683" s="371"/>
      <c r="AT683" s="371"/>
      <c r="AU683" s="371"/>
      <c r="AV683" s="371"/>
      <c r="AW683" s="371"/>
      <c r="AX683" s="371"/>
      <c r="AY683" s="371"/>
      <c r="AZ683" s="371"/>
      <c r="BA683" s="374"/>
      <c r="BB683" s="450"/>
      <c r="BC683" s="374"/>
      <c r="BD683" s="374"/>
      <c r="BE683" s="374"/>
      <c r="BF683" s="374"/>
      <c r="BG683" s="374"/>
      <c r="BH683" s="374"/>
      <c r="BI683" s="374"/>
      <c r="BJ683" s="374"/>
      <c r="BK683" s="374"/>
      <c r="BL683" s="374"/>
      <c r="BM683" s="374"/>
      <c r="BN683" s="374"/>
      <c r="BO683" s="374"/>
      <c r="BP683" s="374"/>
      <c r="BQ683" s="374"/>
      <c r="BR683" s="374"/>
      <c r="BS683" s="374"/>
      <c r="BT683" s="374"/>
      <c r="BU683" s="374"/>
      <c r="BV683" s="374"/>
      <c r="BW683" s="374"/>
      <c r="BX683" s="374"/>
      <c r="BY683" s="374"/>
      <c r="BZ683" s="374"/>
      <c r="CA683" s="374"/>
      <c r="CB683" s="374"/>
      <c r="CC683" s="374"/>
      <c r="CD683" s="374"/>
      <c r="CE683" s="374"/>
      <c r="CF683" s="374"/>
      <c r="CG683" s="374"/>
      <c r="CH683" s="374"/>
      <c r="CI683" s="374"/>
      <c r="CJ683" s="374"/>
      <c r="CK683" s="374"/>
      <c r="CL683" s="374"/>
      <c r="CM683" s="374"/>
      <c r="CN683" s="374"/>
      <c r="CO683" s="374"/>
      <c r="CP683" s="374"/>
      <c r="CQ683" s="374"/>
      <c r="CR683" s="374"/>
      <c r="CS683" s="374"/>
      <c r="CT683" s="374"/>
      <c r="CU683" s="374"/>
      <c r="CV683" s="374"/>
      <c r="CW683" s="374"/>
      <c r="CX683" s="374"/>
      <c r="CY683" s="374"/>
      <c r="CZ683" s="374"/>
    </row>
    <row r="684" s="378" customFormat="true" ht="25.15" customHeight="true" x14ac:dyDescent="0.2">
      <c r="C684" s="1074"/>
      <c r="D684" s="1075"/>
      <c r="E684" s="636"/>
      <c r="F684" s="636"/>
      <c r="G684" s="636"/>
      <c r="H684" s="1074"/>
      <c r="I684" s="1075"/>
      <c r="J684" s="636"/>
      <c r="K684" s="636"/>
      <c r="L684" s="636"/>
      <c r="M684" s="1074"/>
      <c r="N684" s="1075"/>
      <c r="O684" s="636"/>
      <c r="P684" s="636"/>
      <c r="Q684" s="636"/>
      <c r="AC684" s="371"/>
      <c r="AD684" s="371"/>
      <c r="AE684" s="371"/>
      <c r="AF684" s="371"/>
      <c r="AG684" s="371"/>
      <c r="AH684" s="371"/>
      <c r="AI684" s="371"/>
      <c r="AJ684" s="371"/>
      <c r="AK684" s="371"/>
      <c r="AL684" s="371"/>
      <c r="AM684" s="371"/>
      <c r="AN684" s="371"/>
      <c r="AO684" s="371"/>
      <c r="AP684" s="371"/>
      <c r="AQ684" s="371"/>
      <c r="AR684" s="371"/>
      <c r="AS684" s="371"/>
      <c r="AT684" s="371"/>
      <c r="AU684" s="371"/>
      <c r="AV684" s="371"/>
      <c r="AW684" s="371"/>
      <c r="AX684" s="371"/>
      <c r="AY684" s="371"/>
      <c r="AZ684" s="371"/>
      <c r="BA684" s="374"/>
      <c r="BB684" s="450"/>
      <c r="BC684" s="374"/>
      <c r="BD684" s="374"/>
      <c r="BE684" s="374"/>
      <c r="BF684" s="374"/>
      <c r="BG684" s="374"/>
      <c r="BH684" s="374"/>
      <c r="BI684" s="374"/>
      <c r="BJ684" s="374"/>
      <c r="BK684" s="374"/>
      <c r="BL684" s="374"/>
      <c r="BM684" s="374"/>
      <c r="BN684" s="374"/>
      <c r="BO684" s="374"/>
      <c r="BP684" s="374"/>
      <c r="BQ684" s="374"/>
      <c r="BR684" s="374"/>
      <c r="BS684" s="374"/>
      <c r="BT684" s="374"/>
      <c r="BU684" s="374"/>
      <c r="BV684" s="374"/>
      <c r="BW684" s="374"/>
      <c r="BX684" s="374"/>
      <c r="BY684" s="374"/>
      <c r="BZ684" s="374"/>
      <c r="CA684" s="374"/>
      <c r="CB684" s="374"/>
      <c r="CC684" s="374"/>
      <c r="CD684" s="374"/>
      <c r="CE684" s="374"/>
      <c r="CF684" s="374"/>
      <c r="CG684" s="374"/>
      <c r="CH684" s="374"/>
      <c r="CI684" s="374"/>
      <c r="CJ684" s="374"/>
      <c r="CK684" s="374"/>
      <c r="CL684" s="374"/>
      <c r="CM684" s="374"/>
      <c r="CN684" s="374"/>
      <c r="CO684" s="374"/>
      <c r="CP684" s="374"/>
      <c r="CQ684" s="374"/>
      <c r="CR684" s="374"/>
      <c r="CS684" s="374"/>
      <c r="CT684" s="374"/>
      <c r="CU684" s="374"/>
      <c r="CV684" s="374"/>
      <c r="CW684" s="374"/>
      <c r="CX684" s="374"/>
      <c r="CY684" s="374"/>
      <c r="CZ684" s="374"/>
    </row>
    <row r="685" s="378" customFormat="true" ht="25.15" customHeight="true" x14ac:dyDescent="0.2">
      <c r="C685" s="1074"/>
      <c r="D685" s="1075"/>
      <c r="E685" s="636"/>
      <c r="F685" s="636"/>
      <c r="G685" s="636"/>
      <c r="H685" s="1074"/>
      <c r="I685" s="1075"/>
      <c r="J685" s="636"/>
      <c r="K685" s="636"/>
      <c r="L685" s="636"/>
      <c r="M685" s="1074"/>
      <c r="N685" s="1075"/>
      <c r="O685" s="636"/>
      <c r="P685" s="636"/>
      <c r="Q685" s="636"/>
      <c r="AC685" s="371"/>
      <c r="AD685" s="371"/>
      <c r="AE685" s="371"/>
      <c r="AF685" s="371"/>
      <c r="AG685" s="371"/>
      <c r="AH685" s="371"/>
      <c r="AI685" s="371"/>
      <c r="AJ685" s="371"/>
      <c r="AK685" s="371"/>
      <c r="AL685" s="371"/>
      <c r="AM685" s="371"/>
      <c r="AN685" s="371"/>
      <c r="AO685" s="371"/>
      <c r="AP685" s="371"/>
      <c r="AQ685" s="371"/>
      <c r="AR685" s="371"/>
      <c r="AS685" s="371"/>
      <c r="AT685" s="371"/>
      <c r="AU685" s="371"/>
      <c r="AV685" s="371"/>
      <c r="AW685" s="371"/>
      <c r="AX685" s="371"/>
      <c r="AY685" s="371"/>
      <c r="AZ685" s="371"/>
      <c r="BA685" s="374"/>
      <c r="BB685" s="450"/>
      <c r="BC685" s="374"/>
      <c r="BD685" s="374"/>
      <c r="BE685" s="374"/>
      <c r="BF685" s="374"/>
      <c r="BG685" s="374"/>
      <c r="BH685" s="374"/>
      <c r="BI685" s="374"/>
      <c r="BJ685" s="374"/>
      <c r="BK685" s="374"/>
      <c r="BL685" s="374"/>
      <c r="BM685" s="374"/>
      <c r="BN685" s="374"/>
      <c r="BO685" s="374"/>
      <c r="BP685" s="374"/>
      <c r="BQ685" s="374"/>
      <c r="BR685" s="374"/>
      <c r="BS685" s="374"/>
      <c r="BT685" s="374"/>
      <c r="BU685" s="374"/>
      <c r="BV685" s="374"/>
      <c r="BW685" s="374"/>
      <c r="BX685" s="374"/>
      <c r="BY685" s="374"/>
      <c r="BZ685" s="374"/>
      <c r="CA685" s="374"/>
      <c r="CB685" s="374"/>
      <c r="CC685" s="374"/>
      <c r="CD685" s="374"/>
      <c r="CE685" s="374"/>
      <c r="CF685" s="374"/>
      <c r="CG685" s="374"/>
      <c r="CH685" s="374"/>
      <c r="CI685" s="374"/>
      <c r="CJ685" s="374"/>
      <c r="CK685" s="374"/>
      <c r="CL685" s="374"/>
      <c r="CM685" s="374"/>
      <c r="CN685" s="374"/>
      <c r="CO685" s="374"/>
      <c r="CP685" s="374"/>
      <c r="CQ685" s="374"/>
      <c r="CR685" s="374"/>
      <c r="CS685" s="374"/>
      <c r="CT685" s="374"/>
      <c r="CU685" s="374"/>
      <c r="CV685" s="374"/>
      <c r="CW685" s="374"/>
      <c r="CX685" s="374"/>
      <c r="CY685" s="374"/>
      <c r="CZ685" s="374"/>
    </row>
    <row r="686" s="378" customFormat="true" ht="25.15" customHeight="true" x14ac:dyDescent="0.2">
      <c r="C686" s="1074"/>
      <c r="D686" s="1075"/>
      <c r="E686" s="636"/>
      <c r="F686" s="636"/>
      <c r="G686" s="636"/>
      <c r="H686" s="1074"/>
      <c r="I686" s="1075"/>
      <c r="J686" s="636"/>
      <c r="K686" s="636"/>
      <c r="L686" s="636"/>
      <c r="M686" s="1074"/>
      <c r="N686" s="1075"/>
      <c r="O686" s="636"/>
      <c r="P686" s="636"/>
      <c r="Q686" s="636"/>
      <c r="AC686" s="371"/>
      <c r="AD686" s="371"/>
      <c r="AE686" s="371"/>
      <c r="AF686" s="371"/>
      <c r="AG686" s="371"/>
      <c r="AH686" s="371"/>
      <c r="AI686" s="371"/>
      <c r="AJ686" s="371"/>
      <c r="AK686" s="371"/>
      <c r="AL686" s="371"/>
      <c r="AM686" s="371"/>
      <c r="AN686" s="371"/>
      <c r="AO686" s="371"/>
      <c r="AP686" s="371"/>
      <c r="AQ686" s="371"/>
      <c r="AR686" s="371"/>
      <c r="AS686" s="371"/>
      <c r="AT686" s="371"/>
      <c r="AU686" s="371"/>
      <c r="AV686" s="371"/>
      <c r="AW686" s="371"/>
      <c r="AX686" s="371"/>
      <c r="AY686" s="371"/>
      <c r="AZ686" s="371"/>
      <c r="BA686" s="374"/>
      <c r="BB686" s="450"/>
      <c r="BC686" s="374"/>
      <c r="BD686" s="374"/>
      <c r="BE686" s="374"/>
      <c r="BF686" s="374"/>
      <c r="BG686" s="374"/>
      <c r="BH686" s="374"/>
      <c r="BI686" s="374"/>
      <c r="BJ686" s="374"/>
      <c r="BK686" s="374"/>
      <c r="BL686" s="374"/>
      <c r="BM686" s="374"/>
      <c r="BN686" s="374"/>
      <c r="BO686" s="374"/>
      <c r="BP686" s="374"/>
      <c r="BQ686" s="374"/>
      <c r="BR686" s="374"/>
      <c r="BS686" s="374"/>
      <c r="BT686" s="374"/>
      <c r="BU686" s="374"/>
      <c r="BV686" s="374"/>
      <c r="BW686" s="374"/>
      <c r="BX686" s="374"/>
      <c r="BY686" s="374"/>
      <c r="BZ686" s="374"/>
      <c r="CA686" s="374"/>
      <c r="CB686" s="374"/>
      <c r="CC686" s="374"/>
      <c r="CD686" s="374"/>
      <c r="CE686" s="374"/>
      <c r="CF686" s="374"/>
      <c r="CG686" s="374"/>
      <c r="CH686" s="374"/>
      <c r="CI686" s="374"/>
      <c r="CJ686" s="374"/>
      <c r="CK686" s="374"/>
      <c r="CL686" s="374"/>
      <c r="CM686" s="374"/>
      <c r="CN686" s="374"/>
      <c r="CO686" s="374"/>
      <c r="CP686" s="374"/>
      <c r="CQ686" s="374"/>
      <c r="CR686" s="374"/>
      <c r="CS686" s="374"/>
      <c r="CT686" s="374"/>
      <c r="CU686" s="374"/>
      <c r="CV686" s="374"/>
      <c r="CW686" s="374"/>
      <c r="CX686" s="374"/>
      <c r="CY686" s="374"/>
      <c r="CZ686" s="374"/>
    </row>
    <row r="687" s="378" customFormat="true" ht="25.15" customHeight="true" x14ac:dyDescent="0.2">
      <c r="C687" s="1074"/>
      <c r="D687" s="1075"/>
      <c r="E687" s="636"/>
      <c r="F687" s="636"/>
      <c r="G687" s="636"/>
      <c r="H687" s="1074"/>
      <c r="I687" s="1075"/>
      <c r="J687" s="636"/>
      <c r="K687" s="636"/>
      <c r="L687" s="636"/>
      <c r="M687" s="1074"/>
      <c r="N687" s="1075"/>
      <c r="O687" s="636"/>
      <c r="P687" s="636"/>
      <c r="Q687" s="636"/>
      <c r="AC687" s="371"/>
      <c r="AD687" s="371"/>
      <c r="AE687" s="371"/>
      <c r="AF687" s="371"/>
      <c r="AG687" s="371"/>
      <c r="AH687" s="371"/>
      <c r="AI687" s="371"/>
      <c r="AJ687" s="371"/>
      <c r="AK687" s="371"/>
      <c r="AL687" s="371"/>
      <c r="AM687" s="371"/>
      <c r="AN687" s="371"/>
      <c r="AO687" s="371"/>
      <c r="AP687" s="371"/>
      <c r="AQ687" s="371"/>
      <c r="AR687" s="371"/>
      <c r="AS687" s="371"/>
      <c r="AT687" s="371"/>
      <c r="AU687" s="371"/>
      <c r="AV687" s="371"/>
      <c r="AW687" s="371"/>
      <c r="AX687" s="371"/>
      <c r="AY687" s="371"/>
      <c r="AZ687" s="371"/>
      <c r="BA687" s="374"/>
      <c r="BB687" s="450"/>
      <c r="BC687" s="374"/>
      <c r="BD687" s="374"/>
      <c r="BE687" s="374"/>
      <c r="BF687" s="374"/>
      <c r="BG687" s="374"/>
      <c r="BH687" s="374"/>
      <c r="BI687" s="374"/>
      <c r="BJ687" s="374"/>
      <c r="BK687" s="374"/>
      <c r="BL687" s="374"/>
      <c r="BM687" s="374"/>
      <c r="BN687" s="374"/>
      <c r="BO687" s="374"/>
      <c r="BP687" s="374"/>
      <c r="BQ687" s="374"/>
      <c r="BR687" s="374"/>
      <c r="BS687" s="374"/>
      <c r="BT687" s="374"/>
      <c r="BU687" s="374"/>
      <c r="BV687" s="374"/>
      <c r="BW687" s="374"/>
      <c r="BX687" s="374"/>
      <c r="BY687" s="374"/>
      <c r="BZ687" s="374"/>
      <c r="CA687" s="374"/>
      <c r="CB687" s="374"/>
      <c r="CC687" s="374"/>
      <c r="CD687" s="374"/>
      <c r="CE687" s="374"/>
      <c r="CF687" s="374"/>
      <c r="CG687" s="374"/>
      <c r="CH687" s="374"/>
      <c r="CI687" s="374"/>
      <c r="CJ687" s="374"/>
      <c r="CK687" s="374"/>
      <c r="CL687" s="374"/>
      <c r="CM687" s="374"/>
      <c r="CN687" s="374"/>
      <c r="CO687" s="374"/>
      <c r="CP687" s="374"/>
      <c r="CQ687" s="374"/>
      <c r="CR687" s="374"/>
      <c r="CS687" s="374"/>
      <c r="CT687" s="374"/>
      <c r="CU687" s="374"/>
      <c r="CV687" s="374"/>
      <c r="CW687" s="374"/>
      <c r="CX687" s="374"/>
      <c r="CY687" s="374"/>
      <c r="CZ687" s="374"/>
    </row>
    <row r="688" s="378" customFormat="true" ht="25.15" customHeight="true" x14ac:dyDescent="0.2">
      <c r="C688" s="1074"/>
      <c r="D688" s="1075"/>
      <c r="E688" s="636"/>
      <c r="F688" s="636"/>
      <c r="G688" s="636"/>
      <c r="H688" s="1074"/>
      <c r="I688" s="1075"/>
      <c r="J688" s="636"/>
      <c r="K688" s="636"/>
      <c r="L688" s="636"/>
      <c r="M688" s="1074"/>
      <c r="N688" s="1075"/>
      <c r="O688" s="636"/>
      <c r="P688" s="636"/>
      <c r="Q688" s="636"/>
      <c r="AC688" s="371"/>
      <c r="AD688" s="371"/>
      <c r="AE688" s="371"/>
      <c r="AF688" s="371"/>
      <c r="AG688" s="371"/>
      <c r="AH688" s="371"/>
      <c r="AI688" s="371"/>
      <c r="AJ688" s="371"/>
      <c r="AK688" s="371"/>
      <c r="AL688" s="371"/>
      <c r="AM688" s="371"/>
      <c r="AN688" s="371"/>
      <c r="AO688" s="371"/>
      <c r="AP688" s="371"/>
      <c r="AQ688" s="371"/>
      <c r="AR688" s="371"/>
      <c r="AS688" s="371"/>
      <c r="AT688" s="371"/>
      <c r="AU688" s="371"/>
      <c r="AV688" s="371"/>
      <c r="AW688" s="371"/>
      <c r="AX688" s="371"/>
      <c r="AY688" s="371"/>
      <c r="AZ688" s="371"/>
      <c r="BA688" s="374"/>
      <c r="BB688" s="450"/>
      <c r="BC688" s="374"/>
      <c r="BD688" s="374"/>
      <c r="BE688" s="374"/>
      <c r="BF688" s="374"/>
      <c r="BG688" s="374"/>
      <c r="BH688" s="374"/>
      <c r="BI688" s="374"/>
      <c r="BJ688" s="374"/>
      <c r="BK688" s="374"/>
      <c r="BL688" s="374"/>
      <c r="BM688" s="374"/>
      <c r="BN688" s="374"/>
      <c r="BO688" s="374"/>
      <c r="BP688" s="374"/>
      <c r="BQ688" s="374"/>
      <c r="BR688" s="374"/>
      <c r="BS688" s="374"/>
      <c r="BT688" s="374"/>
      <c r="BU688" s="374"/>
      <c r="BV688" s="374"/>
      <c r="BW688" s="374"/>
      <c r="BX688" s="374"/>
      <c r="BY688" s="374"/>
      <c r="BZ688" s="374"/>
      <c r="CA688" s="374"/>
      <c r="CB688" s="374"/>
      <c r="CC688" s="374"/>
      <c r="CD688" s="374"/>
      <c r="CE688" s="374"/>
      <c r="CF688" s="374"/>
      <c r="CG688" s="374"/>
      <c r="CH688" s="374"/>
      <c r="CI688" s="374"/>
      <c r="CJ688" s="374"/>
      <c r="CK688" s="374"/>
      <c r="CL688" s="374"/>
      <c r="CM688" s="374"/>
      <c r="CN688" s="374"/>
      <c r="CO688" s="374"/>
      <c r="CP688" s="374"/>
      <c r="CQ688" s="374"/>
      <c r="CR688" s="374"/>
      <c r="CS688" s="374"/>
      <c r="CT688" s="374"/>
      <c r="CU688" s="374"/>
      <c r="CV688" s="374"/>
      <c r="CW688" s="374"/>
      <c r="CX688" s="374"/>
      <c r="CY688" s="374"/>
      <c r="CZ688" s="374"/>
    </row>
    <row r="689" s="378" customFormat="true" ht="25.15" customHeight="true" x14ac:dyDescent="0.2">
      <c r="C689" s="1074"/>
      <c r="D689" s="1075"/>
      <c r="E689" s="636"/>
      <c r="F689" s="636"/>
      <c r="G689" s="636"/>
      <c r="H689" s="1074"/>
      <c r="I689" s="1075"/>
      <c r="J689" s="636"/>
      <c r="K689" s="636"/>
      <c r="L689" s="636"/>
      <c r="M689" s="1074"/>
      <c r="N689" s="1075"/>
      <c r="O689" s="636"/>
      <c r="P689" s="636"/>
      <c r="Q689" s="636"/>
      <c r="AC689" s="371"/>
      <c r="AD689" s="371"/>
      <c r="AE689" s="371"/>
      <c r="AF689" s="371"/>
      <c r="AG689" s="371"/>
      <c r="AH689" s="371"/>
      <c r="AI689" s="371"/>
      <c r="AJ689" s="371"/>
      <c r="AK689" s="371"/>
      <c r="AL689" s="371"/>
      <c r="AM689" s="371"/>
      <c r="AN689" s="371"/>
      <c r="AO689" s="371"/>
      <c r="AP689" s="371"/>
      <c r="AQ689" s="371"/>
      <c r="AR689" s="371"/>
      <c r="AS689" s="371"/>
      <c r="AT689" s="371"/>
      <c r="AU689" s="371"/>
      <c r="AV689" s="371"/>
      <c r="AW689" s="371"/>
      <c r="AX689" s="371"/>
      <c r="AY689" s="371"/>
      <c r="AZ689" s="371"/>
      <c r="BA689" s="374"/>
      <c r="BB689" s="450"/>
      <c r="BC689" s="374"/>
      <c r="BD689" s="374"/>
      <c r="BE689" s="374"/>
      <c r="BF689" s="374"/>
      <c r="BG689" s="374"/>
      <c r="BH689" s="374"/>
      <c r="BI689" s="374"/>
      <c r="BJ689" s="374"/>
      <c r="BK689" s="374"/>
      <c r="BL689" s="374"/>
      <c r="BM689" s="374"/>
      <c r="BN689" s="374"/>
      <c r="BO689" s="374"/>
      <c r="BP689" s="374"/>
      <c r="BQ689" s="374"/>
      <c r="BR689" s="374"/>
      <c r="BS689" s="374"/>
      <c r="BT689" s="374"/>
      <c r="BU689" s="374"/>
      <c r="BV689" s="374"/>
      <c r="BW689" s="374"/>
      <c r="BX689" s="374"/>
      <c r="BY689" s="374"/>
      <c r="BZ689" s="374"/>
      <c r="CA689" s="374"/>
      <c r="CB689" s="374"/>
      <c r="CC689" s="374"/>
      <c r="CD689" s="374"/>
      <c r="CE689" s="374"/>
      <c r="CF689" s="374"/>
      <c r="CG689" s="374"/>
      <c r="CH689" s="374"/>
      <c r="CI689" s="374"/>
      <c r="CJ689" s="374"/>
      <c r="CK689" s="374"/>
      <c r="CL689" s="374"/>
      <c r="CM689" s="374"/>
      <c r="CN689" s="374"/>
      <c r="CO689" s="374"/>
      <c r="CP689" s="374"/>
      <c r="CQ689" s="374"/>
      <c r="CR689" s="374"/>
      <c r="CS689" s="374"/>
      <c r="CT689" s="374"/>
      <c r="CU689" s="374"/>
      <c r="CV689" s="374"/>
      <c r="CW689" s="374"/>
      <c r="CX689" s="374"/>
      <c r="CY689" s="374"/>
      <c r="CZ689" s="374"/>
    </row>
    <row r="690" s="378" customFormat="true" ht="25.15" customHeight="true" x14ac:dyDescent="0.2">
      <c r="C690" s="1074"/>
      <c r="D690" s="1075"/>
      <c r="E690" s="636"/>
      <c r="F690" s="636"/>
      <c r="G690" s="636"/>
      <c r="H690" s="1074"/>
      <c r="I690" s="1075"/>
      <c r="J690" s="636"/>
      <c r="K690" s="636"/>
      <c r="L690" s="636"/>
      <c r="M690" s="1074"/>
      <c r="N690" s="1075"/>
      <c r="O690" s="636"/>
      <c r="P690" s="636"/>
      <c r="Q690" s="636"/>
      <c r="AC690" s="371"/>
      <c r="AD690" s="371"/>
      <c r="AE690" s="371"/>
      <c r="AF690" s="371"/>
      <c r="AG690" s="371"/>
      <c r="AH690" s="371"/>
      <c r="AI690" s="371"/>
      <c r="AJ690" s="371"/>
      <c r="AK690" s="371"/>
      <c r="AL690" s="371"/>
      <c r="AM690" s="371"/>
      <c r="AN690" s="371"/>
      <c r="AO690" s="371"/>
      <c r="AP690" s="371"/>
      <c r="AQ690" s="371"/>
      <c r="AR690" s="371"/>
      <c r="AS690" s="371"/>
      <c r="AT690" s="371"/>
      <c r="AU690" s="371"/>
      <c r="AV690" s="371"/>
      <c r="AW690" s="371"/>
      <c r="AX690" s="371"/>
      <c r="AY690" s="371"/>
      <c r="AZ690" s="371"/>
      <c r="BA690" s="374"/>
      <c r="BB690" s="450"/>
      <c r="BC690" s="374"/>
      <c r="BD690" s="374"/>
      <c r="BE690" s="374"/>
      <c r="BF690" s="374"/>
      <c r="BG690" s="374"/>
      <c r="BH690" s="374"/>
      <c r="BI690" s="374"/>
      <c r="BJ690" s="374"/>
      <c r="BK690" s="374"/>
      <c r="BL690" s="374"/>
      <c r="BM690" s="374"/>
      <c r="BN690" s="374"/>
      <c r="BO690" s="374"/>
      <c r="BP690" s="374"/>
      <c r="BQ690" s="374"/>
      <c r="BR690" s="374"/>
      <c r="BS690" s="374"/>
      <c r="BT690" s="374"/>
      <c r="BU690" s="374"/>
      <c r="BV690" s="374"/>
      <c r="BW690" s="374"/>
      <c r="BX690" s="374"/>
      <c r="BY690" s="374"/>
      <c r="BZ690" s="374"/>
      <c r="CA690" s="374"/>
      <c r="CB690" s="374"/>
      <c r="CC690" s="374"/>
      <c r="CD690" s="374"/>
      <c r="CE690" s="374"/>
      <c r="CF690" s="374"/>
      <c r="CG690" s="374"/>
      <c r="CH690" s="374"/>
      <c r="CI690" s="374"/>
      <c r="CJ690" s="374"/>
      <c r="CK690" s="374"/>
      <c r="CL690" s="374"/>
      <c r="CM690" s="374"/>
      <c r="CN690" s="374"/>
      <c r="CO690" s="374"/>
      <c r="CP690" s="374"/>
      <c r="CQ690" s="374"/>
      <c r="CR690" s="374"/>
      <c r="CS690" s="374"/>
      <c r="CT690" s="374"/>
      <c r="CU690" s="374"/>
      <c r="CV690" s="374"/>
      <c r="CW690" s="374"/>
      <c r="CX690" s="374"/>
      <c r="CY690" s="374"/>
      <c r="CZ690" s="374"/>
    </row>
    <row r="691" s="378" customFormat="true" ht="25.15" customHeight="true" x14ac:dyDescent="0.2">
      <c r="C691" s="1074"/>
      <c r="D691" s="1075"/>
      <c r="E691" s="636"/>
      <c r="F691" s="636"/>
      <c r="G691" s="636"/>
      <c r="H691" s="1074"/>
      <c r="I691" s="1075"/>
      <c r="J691" s="636"/>
      <c r="K691" s="636"/>
      <c r="L691" s="636"/>
      <c r="M691" s="1074"/>
      <c r="N691" s="1075"/>
      <c r="O691" s="636"/>
      <c r="P691" s="636"/>
      <c r="Q691" s="636"/>
      <c r="AC691" s="371"/>
      <c r="AD691" s="371"/>
      <c r="AE691" s="371"/>
      <c r="AF691" s="371"/>
      <c r="AG691" s="371"/>
      <c r="AH691" s="371"/>
      <c r="AI691" s="371"/>
      <c r="AJ691" s="371"/>
      <c r="AK691" s="371"/>
      <c r="AL691" s="371"/>
      <c r="AM691" s="371"/>
      <c r="AN691" s="371"/>
      <c r="AO691" s="371"/>
      <c r="AP691" s="371"/>
      <c r="AQ691" s="371"/>
      <c r="AR691" s="371"/>
      <c r="AS691" s="371"/>
      <c r="AT691" s="371"/>
      <c r="AU691" s="371"/>
      <c r="AV691" s="371"/>
      <c r="AW691" s="371"/>
      <c r="AX691" s="371"/>
      <c r="AY691" s="371"/>
      <c r="AZ691" s="371"/>
      <c r="BA691" s="374"/>
      <c r="BB691" s="450"/>
      <c r="BC691" s="374"/>
      <c r="BD691" s="374"/>
      <c r="BE691" s="374"/>
      <c r="BF691" s="374"/>
      <c r="BG691" s="374"/>
      <c r="BH691" s="374"/>
      <c r="BI691" s="374"/>
      <c r="BJ691" s="374"/>
      <c r="BK691" s="374"/>
      <c r="BL691" s="374"/>
      <c r="BM691" s="374"/>
      <c r="BN691" s="374"/>
      <c r="BO691" s="374"/>
      <c r="BP691" s="374"/>
      <c r="BQ691" s="374"/>
      <c r="BR691" s="374"/>
      <c r="BS691" s="374"/>
      <c r="BT691" s="374"/>
      <c r="BU691" s="374"/>
      <c r="BV691" s="374"/>
      <c r="BW691" s="374"/>
      <c r="BX691" s="374"/>
      <c r="BY691" s="374"/>
      <c r="BZ691" s="374"/>
      <c r="CA691" s="374"/>
      <c r="CB691" s="374"/>
      <c r="CC691" s="374"/>
      <c r="CD691" s="374"/>
      <c r="CE691" s="374"/>
      <c r="CF691" s="374"/>
      <c r="CG691" s="374"/>
      <c r="CH691" s="374"/>
      <c r="CI691" s="374"/>
      <c r="CJ691" s="374"/>
      <c r="CK691" s="374"/>
      <c r="CL691" s="374"/>
      <c r="CM691" s="374"/>
      <c r="CN691" s="374"/>
      <c r="CO691" s="374"/>
      <c r="CP691" s="374"/>
      <c r="CQ691" s="374"/>
      <c r="CR691" s="374"/>
      <c r="CS691" s="374"/>
      <c r="CT691" s="374"/>
      <c r="CU691" s="374"/>
      <c r="CV691" s="374"/>
      <c r="CW691" s="374"/>
      <c r="CX691" s="374"/>
      <c r="CY691" s="374"/>
      <c r="CZ691" s="374"/>
    </row>
    <row r="692" s="378" customFormat="true" ht="25.15" customHeight="true" x14ac:dyDescent="0.2">
      <c r="C692" s="1074"/>
      <c r="D692" s="1075"/>
      <c r="E692" s="636"/>
      <c r="F692" s="636"/>
      <c r="G692" s="636"/>
      <c r="H692" s="1074"/>
      <c r="I692" s="1075"/>
      <c r="J692" s="636"/>
      <c r="K692" s="636"/>
      <c r="L692" s="636"/>
      <c r="M692" s="1074"/>
      <c r="N692" s="1075"/>
      <c r="O692" s="636"/>
      <c r="P692" s="636"/>
      <c r="Q692" s="636"/>
      <c r="AC692" s="371"/>
      <c r="AD692" s="371"/>
      <c r="AE692" s="371"/>
      <c r="AF692" s="371"/>
      <c r="AG692" s="371"/>
      <c r="AH692" s="371"/>
      <c r="AI692" s="371"/>
      <c r="AJ692" s="371"/>
      <c r="AK692" s="371"/>
      <c r="AL692" s="371"/>
      <c r="AM692" s="371"/>
      <c r="AN692" s="371"/>
      <c r="AO692" s="371"/>
      <c r="AP692" s="371"/>
      <c r="AQ692" s="371"/>
      <c r="AR692" s="371"/>
      <c r="AS692" s="371"/>
      <c r="AT692" s="371"/>
      <c r="AU692" s="371"/>
      <c r="AV692" s="371"/>
      <c r="AW692" s="371"/>
      <c r="AX692" s="371"/>
      <c r="AY692" s="371"/>
      <c r="AZ692" s="371"/>
      <c r="BA692" s="374"/>
      <c r="BB692" s="450"/>
      <c r="BC692" s="374"/>
      <c r="BD692" s="374"/>
      <c r="BE692" s="374"/>
      <c r="BF692" s="374"/>
      <c r="BG692" s="374"/>
      <c r="BH692" s="374"/>
      <c r="BI692" s="374"/>
      <c r="BJ692" s="374"/>
      <c r="BK692" s="374"/>
      <c r="BL692" s="374"/>
      <c r="BM692" s="374"/>
      <c r="BN692" s="374"/>
      <c r="BO692" s="374"/>
      <c r="BP692" s="374"/>
      <c r="BQ692" s="374"/>
      <c r="BR692" s="374"/>
      <c r="BS692" s="374"/>
      <c r="BT692" s="374"/>
      <c r="BU692" s="374"/>
      <c r="BV692" s="374"/>
      <c r="BW692" s="374"/>
      <c r="BX692" s="374"/>
      <c r="BY692" s="374"/>
      <c r="BZ692" s="374"/>
      <c r="CA692" s="374"/>
      <c r="CB692" s="374"/>
      <c r="CC692" s="374"/>
      <c r="CD692" s="374"/>
      <c r="CE692" s="374"/>
      <c r="CF692" s="374"/>
      <c r="CG692" s="374"/>
      <c r="CH692" s="374"/>
      <c r="CI692" s="374"/>
      <c r="CJ692" s="374"/>
      <c r="CK692" s="374"/>
      <c r="CL692" s="374"/>
      <c r="CM692" s="374"/>
      <c r="CN692" s="374"/>
      <c r="CO692" s="374"/>
      <c r="CP692" s="374"/>
      <c r="CQ692" s="374"/>
      <c r="CR692" s="374"/>
      <c r="CS692" s="374"/>
      <c r="CT692" s="374"/>
      <c r="CU692" s="374"/>
      <c r="CV692" s="374"/>
      <c r="CW692" s="374"/>
      <c r="CX692" s="374"/>
      <c r="CY692" s="374"/>
      <c r="CZ692" s="374"/>
    </row>
    <row r="693" s="378" customFormat="true" ht="25.15" customHeight="true" x14ac:dyDescent="0.2">
      <c r="C693" s="1074"/>
      <c r="D693" s="1075"/>
      <c r="E693" s="636"/>
      <c r="F693" s="636"/>
      <c r="G693" s="636"/>
      <c r="H693" s="1074"/>
      <c r="I693" s="1075"/>
      <c r="J693" s="636"/>
      <c r="K693" s="636"/>
      <c r="L693" s="636"/>
      <c r="M693" s="1074"/>
      <c r="N693" s="1075"/>
      <c r="O693" s="636"/>
      <c r="P693" s="636"/>
      <c r="Q693" s="636"/>
      <c r="AC693" s="371"/>
      <c r="AD693" s="371"/>
      <c r="AE693" s="371"/>
      <c r="AF693" s="371"/>
      <c r="AG693" s="371"/>
      <c r="AH693" s="371"/>
      <c r="AI693" s="371"/>
      <c r="AJ693" s="371"/>
      <c r="AK693" s="371"/>
      <c r="AL693" s="371"/>
      <c r="AM693" s="371"/>
      <c r="AN693" s="371"/>
      <c r="AO693" s="371"/>
      <c r="AP693" s="371"/>
      <c r="AQ693" s="371"/>
      <c r="AR693" s="371"/>
      <c r="AS693" s="371"/>
      <c r="AT693" s="371"/>
      <c r="AU693" s="371"/>
      <c r="AV693" s="371"/>
      <c r="AW693" s="371"/>
      <c r="AX693" s="371"/>
      <c r="AY693" s="371"/>
      <c r="AZ693" s="371"/>
      <c r="BA693" s="374"/>
      <c r="BB693" s="450"/>
      <c r="BC693" s="374"/>
      <c r="BD693" s="374"/>
      <c r="BE693" s="374"/>
      <c r="BF693" s="374"/>
      <c r="BG693" s="374"/>
      <c r="BH693" s="374"/>
      <c r="BI693" s="374"/>
      <c r="BJ693" s="374"/>
      <c r="BK693" s="374"/>
      <c r="BL693" s="374"/>
      <c r="BM693" s="374"/>
      <c r="BN693" s="374"/>
      <c r="BO693" s="374"/>
      <c r="BP693" s="374"/>
      <c r="BQ693" s="374"/>
      <c r="BR693" s="374"/>
      <c r="BS693" s="374"/>
      <c r="BT693" s="374"/>
      <c r="BU693" s="374"/>
      <c r="BV693" s="374"/>
      <c r="BW693" s="374"/>
      <c r="BX693" s="374"/>
      <c r="BY693" s="374"/>
      <c r="BZ693" s="374"/>
      <c r="CA693" s="374"/>
      <c r="CB693" s="374"/>
      <c r="CC693" s="374"/>
      <c r="CD693" s="374"/>
      <c r="CE693" s="374"/>
      <c r="CF693" s="374"/>
      <c r="CG693" s="374"/>
      <c r="CH693" s="374"/>
      <c r="CI693" s="374"/>
      <c r="CJ693" s="374"/>
      <c r="CK693" s="374"/>
      <c r="CL693" s="374"/>
      <c r="CM693" s="374"/>
      <c r="CN693" s="374"/>
      <c r="CO693" s="374"/>
      <c r="CP693" s="374"/>
      <c r="CQ693" s="374"/>
      <c r="CR693" s="374"/>
      <c r="CS693" s="374"/>
      <c r="CT693" s="374"/>
      <c r="CU693" s="374"/>
      <c r="CV693" s="374"/>
      <c r="CW693" s="374"/>
      <c r="CX693" s="374"/>
      <c r="CY693" s="374"/>
      <c r="CZ693" s="374"/>
    </row>
    <row r="694" s="378" customFormat="true" ht="25.15" customHeight="true" x14ac:dyDescent="0.2">
      <c r="C694" s="1074"/>
      <c r="D694" s="1075"/>
      <c r="E694" s="636"/>
      <c r="F694" s="636"/>
      <c r="G694" s="636"/>
      <c r="H694" s="1074"/>
      <c r="I694" s="1075"/>
      <c r="J694" s="636"/>
      <c r="K694" s="636"/>
      <c r="L694" s="636"/>
      <c r="M694" s="1074"/>
      <c r="N694" s="1075"/>
      <c r="O694" s="636"/>
      <c r="P694" s="636"/>
      <c r="Q694" s="636"/>
      <c r="AC694" s="371"/>
      <c r="AD694" s="371"/>
      <c r="AE694" s="371"/>
      <c r="AF694" s="371"/>
      <c r="AG694" s="371"/>
      <c r="AH694" s="371"/>
      <c r="AI694" s="371"/>
      <c r="AJ694" s="371"/>
      <c r="AK694" s="371"/>
      <c r="AL694" s="371"/>
      <c r="AM694" s="371"/>
      <c r="AN694" s="371"/>
      <c r="AO694" s="371"/>
      <c r="AP694" s="371"/>
      <c r="AQ694" s="371"/>
      <c r="AR694" s="371"/>
      <c r="AS694" s="371"/>
      <c r="AT694" s="371"/>
      <c r="AU694" s="371"/>
      <c r="AV694" s="371"/>
      <c r="AW694" s="371"/>
      <c r="AX694" s="371"/>
      <c r="AY694" s="371"/>
      <c r="AZ694" s="371"/>
      <c r="BA694" s="374"/>
      <c r="BB694" s="450"/>
      <c r="BC694" s="374"/>
      <c r="BD694" s="374"/>
      <c r="BE694" s="374"/>
      <c r="BF694" s="374"/>
      <c r="BG694" s="374"/>
      <c r="BH694" s="374"/>
      <c r="BI694" s="374"/>
      <c r="BJ694" s="374"/>
      <c r="BK694" s="374"/>
      <c r="BL694" s="374"/>
      <c r="BM694" s="374"/>
      <c r="BN694" s="374"/>
      <c r="BO694" s="374"/>
      <c r="BP694" s="374"/>
      <c r="BQ694" s="374"/>
      <c r="BR694" s="374"/>
      <c r="BS694" s="374"/>
      <c r="BT694" s="374"/>
      <c r="BU694" s="374"/>
      <c r="BV694" s="374"/>
      <c r="BW694" s="374"/>
      <c r="BX694" s="374"/>
      <c r="BY694" s="374"/>
      <c r="BZ694" s="374"/>
      <c r="CA694" s="374"/>
      <c r="CB694" s="374"/>
      <c r="CC694" s="374"/>
      <c r="CD694" s="374"/>
      <c r="CE694" s="374"/>
      <c r="CF694" s="374"/>
      <c r="CG694" s="374"/>
      <c r="CH694" s="374"/>
      <c r="CI694" s="374"/>
      <c r="CJ694" s="374"/>
      <c r="CK694" s="374"/>
      <c r="CL694" s="374"/>
      <c r="CM694" s="374"/>
      <c r="CN694" s="374"/>
      <c r="CO694" s="374"/>
      <c r="CP694" s="374"/>
      <c r="CQ694" s="374"/>
      <c r="CR694" s="374"/>
      <c r="CS694" s="374"/>
      <c r="CT694" s="374"/>
      <c r="CU694" s="374"/>
      <c r="CV694" s="374"/>
      <c r="CW694" s="374"/>
      <c r="CX694" s="374"/>
      <c r="CY694" s="374"/>
      <c r="CZ694" s="374"/>
    </row>
    <row r="695" s="378" customFormat="true" ht="25.15" customHeight="true" x14ac:dyDescent="0.2">
      <c r="C695" s="636"/>
      <c r="D695" s="636"/>
      <c r="E695" s="636"/>
      <c r="F695" s="636"/>
      <c r="G695" s="636"/>
      <c r="H695" s="636"/>
      <c r="I695" s="636"/>
      <c r="J695" s="636"/>
      <c r="K695" s="636"/>
      <c r="L695" s="636"/>
      <c r="M695" s="636"/>
      <c r="N695" s="636"/>
      <c r="O695" s="636"/>
      <c r="P695" s="636"/>
      <c r="Q695" s="636"/>
      <c r="AC695" s="371"/>
      <c r="AD695" s="371"/>
      <c r="AE695" s="371"/>
      <c r="AF695" s="371"/>
      <c r="AG695" s="371"/>
      <c r="AH695" s="371"/>
      <c r="AI695" s="371"/>
      <c r="AJ695" s="371"/>
      <c r="AK695" s="371"/>
      <c r="AL695" s="371"/>
      <c r="AM695" s="371"/>
      <c r="AN695" s="371"/>
      <c r="AO695" s="371"/>
      <c r="AP695" s="371"/>
      <c r="AQ695" s="371"/>
      <c r="AR695" s="371"/>
      <c r="AS695" s="371"/>
      <c r="AT695" s="371"/>
      <c r="AU695" s="371"/>
      <c r="AV695" s="371"/>
      <c r="AW695" s="371"/>
      <c r="AX695" s="371"/>
      <c r="AY695" s="371"/>
      <c r="AZ695" s="371"/>
      <c r="BA695" s="374"/>
      <c r="BB695" s="450"/>
      <c r="BC695" s="374"/>
      <c r="BD695" s="374"/>
      <c r="BE695" s="374"/>
      <c r="BF695" s="374"/>
      <c r="BG695" s="374"/>
      <c r="BH695" s="374"/>
      <c r="BI695" s="374"/>
      <c r="BJ695" s="374"/>
      <c r="BK695" s="374"/>
      <c r="BL695" s="374"/>
      <c r="BM695" s="374"/>
      <c r="BN695" s="374"/>
      <c r="BO695" s="374"/>
      <c r="BP695" s="374"/>
      <c r="BQ695" s="374"/>
      <c r="BR695" s="374"/>
      <c r="BS695" s="374"/>
      <c r="BT695" s="374"/>
      <c r="BU695" s="374"/>
      <c r="BV695" s="374"/>
      <c r="BW695" s="374"/>
      <c r="BX695" s="374"/>
      <c r="BY695" s="374"/>
      <c r="BZ695" s="374"/>
      <c r="CA695" s="374"/>
      <c r="CB695" s="374"/>
      <c r="CC695" s="374"/>
      <c r="CD695" s="374"/>
      <c r="CE695" s="374"/>
      <c r="CF695" s="374"/>
      <c r="CG695" s="374"/>
      <c r="CH695" s="374"/>
      <c r="CI695" s="374"/>
      <c r="CJ695" s="374"/>
      <c r="CK695" s="374"/>
      <c r="CL695" s="374"/>
      <c r="CM695" s="374"/>
      <c r="CN695" s="374"/>
      <c r="CO695" s="374"/>
      <c r="CP695" s="374"/>
      <c r="CQ695" s="374"/>
      <c r="CR695" s="374"/>
      <c r="CS695" s="374"/>
      <c r="CT695" s="374"/>
      <c r="CU695" s="374"/>
      <c r="CV695" s="374"/>
      <c r="CW695" s="374"/>
      <c r="CX695" s="374"/>
      <c r="CY695" s="374"/>
      <c r="CZ695" s="374"/>
    </row>
    <row r="696" s="378" customFormat="true" ht="25.15" customHeight="true" x14ac:dyDescent="0.2">
      <c r="C696" s="636"/>
      <c r="D696" s="636"/>
      <c r="E696" s="636"/>
      <c r="F696" s="636"/>
      <c r="G696" s="636"/>
      <c r="H696" s="636"/>
      <c r="I696" s="636"/>
      <c r="J696" s="636"/>
      <c r="K696" s="636"/>
      <c r="L696" s="636"/>
      <c r="M696" s="636"/>
      <c r="N696" s="636"/>
      <c r="O696" s="636"/>
      <c r="P696" s="636"/>
      <c r="Q696" s="636"/>
      <c r="AC696" s="371"/>
      <c r="AD696" s="371"/>
      <c r="AE696" s="371"/>
      <c r="AF696" s="371"/>
      <c r="AG696" s="371"/>
      <c r="AH696" s="371"/>
      <c r="AI696" s="371"/>
      <c r="AJ696" s="371"/>
      <c r="AK696" s="371"/>
      <c r="AL696" s="371"/>
      <c r="AM696" s="371"/>
      <c r="AN696" s="371"/>
      <c r="AO696" s="371"/>
      <c r="AP696" s="371"/>
      <c r="AQ696" s="371"/>
      <c r="AR696" s="371"/>
      <c r="AS696" s="371"/>
      <c r="AT696" s="371"/>
      <c r="AU696" s="371"/>
      <c r="AV696" s="371"/>
      <c r="AW696" s="371"/>
      <c r="AX696" s="371"/>
      <c r="AY696" s="371"/>
      <c r="AZ696" s="371"/>
      <c r="BA696" s="374"/>
      <c r="BB696" s="450"/>
      <c r="BC696" s="374"/>
      <c r="BD696" s="374"/>
      <c r="BE696" s="374"/>
      <c r="BF696" s="374"/>
      <c r="BG696" s="374"/>
      <c r="BH696" s="374"/>
      <c r="BI696" s="374"/>
      <c r="BJ696" s="374"/>
      <c r="BK696" s="374"/>
      <c r="BL696" s="374"/>
      <c r="BM696" s="374"/>
      <c r="BN696" s="374"/>
      <c r="BO696" s="374"/>
      <c r="BP696" s="374"/>
      <c r="BQ696" s="374"/>
      <c r="BR696" s="374"/>
      <c r="BS696" s="374"/>
      <c r="BT696" s="374"/>
      <c r="BU696" s="374"/>
      <c r="BV696" s="374"/>
      <c r="BW696" s="374"/>
      <c r="BX696" s="374"/>
      <c r="BY696" s="374"/>
      <c r="BZ696" s="374"/>
      <c r="CA696" s="374"/>
      <c r="CB696" s="374"/>
      <c r="CC696" s="374"/>
      <c r="CD696" s="374"/>
      <c r="CE696" s="374"/>
      <c r="CF696" s="374"/>
      <c r="CG696" s="374"/>
      <c r="CH696" s="374"/>
      <c r="CI696" s="374"/>
      <c r="CJ696" s="374"/>
      <c r="CK696" s="374"/>
      <c r="CL696" s="374"/>
      <c r="CM696" s="374"/>
      <c r="CN696" s="374"/>
      <c r="CO696" s="374"/>
      <c r="CP696" s="374"/>
      <c r="CQ696" s="374"/>
      <c r="CR696" s="374"/>
      <c r="CS696" s="374"/>
      <c r="CT696" s="374"/>
      <c r="CU696" s="374"/>
      <c r="CV696" s="374"/>
      <c r="CW696" s="374"/>
      <c r="CX696" s="374"/>
      <c r="CY696" s="374"/>
      <c r="CZ696" s="374"/>
    </row>
    <row r="697" s="378" customFormat="true" ht="25.15" customHeight="true" x14ac:dyDescent="0.2">
      <c r="C697" s="636"/>
      <c r="D697" s="636"/>
      <c r="E697" s="636"/>
      <c r="F697" s="636"/>
      <c r="G697" s="636"/>
      <c r="H697" s="636"/>
      <c r="I697" s="636"/>
      <c r="J697" s="636"/>
      <c r="K697" s="636"/>
      <c r="L697" s="636"/>
      <c r="M697" s="636"/>
      <c r="N697" s="636"/>
      <c r="O697" s="636"/>
      <c r="P697" s="636"/>
      <c r="Q697" s="636"/>
      <c r="AC697" s="371"/>
      <c r="AD697" s="371"/>
      <c r="AE697" s="371"/>
      <c r="AF697" s="371"/>
      <c r="AG697" s="371"/>
      <c r="AH697" s="371"/>
      <c r="AI697" s="371"/>
      <c r="AJ697" s="371"/>
      <c r="AK697" s="371"/>
      <c r="AL697" s="371"/>
      <c r="AM697" s="371"/>
      <c r="AN697" s="371"/>
      <c r="AO697" s="371"/>
      <c r="AP697" s="371"/>
      <c r="AQ697" s="371"/>
      <c r="AR697" s="371"/>
      <c r="AS697" s="371"/>
      <c r="AT697" s="371"/>
      <c r="AU697" s="371"/>
      <c r="AV697" s="371"/>
      <c r="AW697" s="371"/>
      <c r="AX697" s="371"/>
      <c r="AY697" s="371"/>
      <c r="AZ697" s="371"/>
      <c r="BA697" s="374"/>
      <c r="BB697" s="450"/>
      <c r="BC697" s="374"/>
      <c r="BD697" s="374"/>
      <c r="BE697" s="374"/>
      <c r="BF697" s="374"/>
      <c r="BG697" s="374"/>
      <c r="BH697" s="374"/>
      <c r="BI697" s="374"/>
      <c r="BJ697" s="374"/>
      <c r="BK697" s="374"/>
      <c r="BL697" s="374"/>
      <c r="BM697" s="374"/>
      <c r="BN697" s="374"/>
      <c r="BO697" s="374"/>
      <c r="BP697" s="374"/>
      <c r="BQ697" s="374"/>
      <c r="BR697" s="374"/>
      <c r="BS697" s="374"/>
      <c r="BT697" s="374"/>
      <c r="BU697" s="374"/>
      <c r="BV697" s="374"/>
      <c r="BW697" s="374"/>
      <c r="BX697" s="374"/>
      <c r="BY697" s="374"/>
      <c r="BZ697" s="374"/>
      <c r="CA697" s="374"/>
      <c r="CB697" s="374"/>
      <c r="CC697" s="374"/>
      <c r="CD697" s="374"/>
      <c r="CE697" s="374"/>
      <c r="CF697" s="374"/>
      <c r="CG697" s="374"/>
      <c r="CH697" s="374"/>
      <c r="CI697" s="374"/>
      <c r="CJ697" s="374"/>
      <c r="CK697" s="374"/>
      <c r="CL697" s="374"/>
      <c r="CM697" s="374"/>
      <c r="CN697" s="374"/>
      <c r="CO697" s="374"/>
      <c r="CP697" s="374"/>
      <c r="CQ697" s="374"/>
      <c r="CR697" s="374"/>
      <c r="CS697" s="374"/>
      <c r="CT697" s="374"/>
      <c r="CU697" s="374"/>
      <c r="CV697" s="374"/>
      <c r="CW697" s="374"/>
      <c r="CX697" s="374"/>
      <c r="CY697" s="374"/>
      <c r="CZ697" s="374"/>
    </row>
    <row r="698" s="378" customFormat="true" ht="25.15" customHeight="true" x14ac:dyDescent="0.2">
      <c r="C698" s="636"/>
      <c r="D698" s="636"/>
      <c r="E698" s="636"/>
      <c r="F698" s="636"/>
      <c r="G698" s="636"/>
      <c r="H698" s="636"/>
      <c r="I698" s="636"/>
      <c r="J698" s="636"/>
      <c r="K698" s="636"/>
      <c r="L698" s="636"/>
      <c r="M698" s="636"/>
      <c r="N698" s="636"/>
      <c r="O698" s="636"/>
      <c r="P698" s="636"/>
      <c r="Q698" s="636"/>
      <c r="AC698" s="371"/>
      <c r="AD698" s="371"/>
      <c r="AE698" s="371"/>
      <c r="AF698" s="371"/>
      <c r="AG698" s="371"/>
      <c r="AH698" s="371"/>
      <c r="AI698" s="371"/>
      <c r="AJ698" s="371"/>
      <c r="AK698" s="371"/>
      <c r="AL698" s="371"/>
      <c r="AM698" s="371"/>
      <c r="AN698" s="371"/>
      <c r="AO698" s="371"/>
      <c r="AP698" s="371"/>
      <c r="AQ698" s="371"/>
      <c r="AR698" s="371"/>
      <c r="AS698" s="371"/>
      <c r="AT698" s="371"/>
      <c r="AU698" s="371"/>
      <c r="AV698" s="371"/>
      <c r="AW698" s="371"/>
      <c r="AX698" s="371"/>
      <c r="AY698" s="371"/>
      <c r="AZ698" s="371"/>
      <c r="BA698" s="374"/>
      <c r="BB698" s="450"/>
      <c r="BC698" s="374"/>
      <c r="BD698" s="374"/>
      <c r="BE698" s="374"/>
      <c r="BF698" s="374"/>
      <c r="BG698" s="374"/>
      <c r="BH698" s="374"/>
      <c r="BI698" s="374"/>
      <c r="BJ698" s="374"/>
      <c r="BK698" s="374"/>
      <c r="BL698" s="374"/>
      <c r="BM698" s="374"/>
      <c r="BN698" s="374"/>
      <c r="BO698" s="374"/>
      <c r="BP698" s="374"/>
      <c r="BQ698" s="374"/>
      <c r="BR698" s="374"/>
      <c r="BS698" s="374"/>
      <c r="BT698" s="374"/>
      <c r="BU698" s="374"/>
      <c r="BV698" s="374"/>
      <c r="BW698" s="374"/>
      <c r="BX698" s="374"/>
      <c r="BY698" s="374"/>
      <c r="BZ698" s="374"/>
      <c r="CA698" s="374"/>
      <c r="CB698" s="374"/>
      <c r="CC698" s="374"/>
      <c r="CD698" s="374"/>
      <c r="CE698" s="374"/>
      <c r="CF698" s="374"/>
      <c r="CG698" s="374"/>
      <c r="CH698" s="374"/>
      <c r="CI698" s="374"/>
      <c r="CJ698" s="374"/>
      <c r="CK698" s="374"/>
      <c r="CL698" s="374"/>
      <c r="CM698" s="374"/>
      <c r="CN698" s="374"/>
      <c r="CO698" s="374"/>
      <c r="CP698" s="374"/>
      <c r="CQ698" s="374"/>
      <c r="CR698" s="374"/>
      <c r="CS698" s="374"/>
      <c r="CT698" s="374"/>
      <c r="CU698" s="374"/>
      <c r="CV698" s="374"/>
      <c r="CW698" s="374"/>
      <c r="CX698" s="374"/>
      <c r="CY698" s="374"/>
      <c r="CZ698" s="374"/>
    </row>
    <row r="699" s="378" customFormat="true" ht="25.15" customHeight="true" x14ac:dyDescent="0.2">
      <c r="C699" s="636"/>
      <c r="D699" s="636"/>
      <c r="E699" s="636"/>
      <c r="F699" s="636"/>
      <c r="G699" s="636"/>
      <c r="H699" s="636"/>
      <c r="I699" s="636"/>
      <c r="J699" s="636"/>
      <c r="K699" s="636"/>
      <c r="L699" s="636"/>
      <c r="M699" s="636"/>
      <c r="N699" s="636"/>
      <c r="O699" s="636"/>
      <c r="P699" s="636"/>
      <c r="Q699" s="636"/>
      <c r="AC699" s="371"/>
      <c r="AD699" s="371"/>
      <c r="AE699" s="371"/>
      <c r="AF699" s="371"/>
      <c r="AG699" s="371"/>
      <c r="AH699" s="371"/>
      <c r="AI699" s="371"/>
      <c r="AJ699" s="371"/>
      <c r="AK699" s="371"/>
      <c r="AL699" s="371"/>
      <c r="AM699" s="371"/>
      <c r="AN699" s="371"/>
      <c r="AO699" s="371"/>
      <c r="AP699" s="371"/>
      <c r="AQ699" s="371"/>
      <c r="AR699" s="371"/>
      <c r="AS699" s="371"/>
      <c r="AT699" s="371"/>
      <c r="AU699" s="371"/>
      <c r="AV699" s="371"/>
      <c r="AW699" s="371"/>
      <c r="AX699" s="371"/>
      <c r="AY699" s="371"/>
      <c r="AZ699" s="371"/>
      <c r="BA699" s="374"/>
      <c r="BB699" s="450"/>
      <c r="BC699" s="374"/>
      <c r="BD699" s="374"/>
      <c r="BE699" s="374"/>
      <c r="BF699" s="374"/>
      <c r="BG699" s="374"/>
      <c r="BH699" s="374"/>
      <c r="BI699" s="374"/>
      <c r="BJ699" s="374"/>
      <c r="BK699" s="374"/>
      <c r="BL699" s="374"/>
      <c r="BM699" s="374"/>
      <c r="BN699" s="374"/>
      <c r="BO699" s="374"/>
      <c r="BP699" s="374"/>
      <c r="BQ699" s="374"/>
      <c r="BR699" s="374"/>
      <c r="BS699" s="374"/>
      <c r="BT699" s="374"/>
      <c r="BU699" s="374"/>
      <c r="BV699" s="374"/>
      <c r="BW699" s="374"/>
      <c r="BX699" s="374"/>
      <c r="BY699" s="374"/>
      <c r="BZ699" s="374"/>
      <c r="CA699" s="374"/>
      <c r="CB699" s="374"/>
      <c r="CC699" s="374"/>
      <c r="CD699" s="374"/>
      <c r="CE699" s="374"/>
      <c r="CF699" s="374"/>
      <c r="CG699" s="374"/>
      <c r="CH699" s="374"/>
      <c r="CI699" s="374"/>
      <c r="CJ699" s="374"/>
      <c r="CK699" s="374"/>
      <c r="CL699" s="374"/>
      <c r="CM699" s="374"/>
      <c r="CN699" s="374"/>
      <c r="CO699" s="374"/>
      <c r="CP699" s="374"/>
      <c r="CQ699" s="374"/>
      <c r="CR699" s="374"/>
      <c r="CS699" s="374"/>
      <c r="CT699" s="374"/>
      <c r="CU699" s="374"/>
      <c r="CV699" s="374"/>
      <c r="CW699" s="374"/>
      <c r="CX699" s="374"/>
      <c r="CY699" s="374"/>
      <c r="CZ699" s="374"/>
    </row>
    <row r="700" s="378" customFormat="true" ht="25.15" customHeight="true" x14ac:dyDescent="0.2">
      <c r="C700" s="636"/>
      <c r="D700" s="636"/>
      <c r="E700" s="636"/>
      <c r="F700" s="636"/>
      <c r="G700" s="636"/>
      <c r="H700" s="636"/>
      <c r="I700" s="636"/>
      <c r="J700" s="636"/>
      <c r="K700" s="636"/>
      <c r="L700" s="636"/>
      <c r="M700" s="636"/>
      <c r="N700" s="636"/>
      <c r="O700" s="636"/>
      <c r="P700" s="636"/>
      <c r="Q700" s="636"/>
      <c r="AC700" s="371"/>
      <c r="AD700" s="371"/>
      <c r="AE700" s="371"/>
      <c r="AF700" s="371"/>
      <c r="AG700" s="371"/>
      <c r="AH700" s="371"/>
      <c r="AI700" s="371"/>
      <c r="AJ700" s="371"/>
      <c r="AK700" s="371"/>
      <c r="AL700" s="371"/>
      <c r="AM700" s="371"/>
      <c r="AN700" s="371"/>
      <c r="AO700" s="371"/>
      <c r="AP700" s="371"/>
      <c r="AQ700" s="371"/>
      <c r="AR700" s="371"/>
      <c r="AS700" s="371"/>
      <c r="AT700" s="371"/>
      <c r="AU700" s="371"/>
      <c r="AV700" s="371"/>
      <c r="AW700" s="371"/>
      <c r="AX700" s="371"/>
      <c r="AY700" s="371"/>
      <c r="AZ700" s="371"/>
      <c r="BA700" s="374"/>
      <c r="BB700" s="450"/>
      <c r="BC700" s="374"/>
      <c r="BD700" s="374"/>
      <c r="BE700" s="374"/>
      <c r="BF700" s="374"/>
      <c r="BG700" s="374"/>
      <c r="BH700" s="374"/>
      <c r="BI700" s="374"/>
      <c r="BJ700" s="374"/>
      <c r="BK700" s="374"/>
      <c r="BL700" s="374"/>
      <c r="BM700" s="374"/>
      <c r="BN700" s="374"/>
      <c r="BO700" s="374"/>
      <c r="BP700" s="374"/>
      <c r="BQ700" s="374"/>
      <c r="BR700" s="374"/>
      <c r="BS700" s="374"/>
      <c r="BT700" s="374"/>
      <c r="BU700" s="374"/>
      <c r="BV700" s="374"/>
      <c r="BW700" s="374"/>
      <c r="BX700" s="374"/>
      <c r="BY700" s="374"/>
      <c r="BZ700" s="374"/>
      <c r="CA700" s="374"/>
      <c r="CB700" s="374"/>
      <c r="CC700" s="374"/>
      <c r="CD700" s="374"/>
      <c r="CE700" s="374"/>
      <c r="CF700" s="374"/>
      <c r="CG700" s="374"/>
      <c r="CH700" s="374"/>
      <c r="CI700" s="374"/>
      <c r="CJ700" s="374"/>
      <c r="CK700" s="374"/>
      <c r="CL700" s="374"/>
      <c r="CM700" s="374"/>
      <c r="CN700" s="374"/>
      <c r="CO700" s="374"/>
      <c r="CP700" s="374"/>
      <c r="CQ700" s="374"/>
      <c r="CR700" s="374"/>
      <c r="CS700" s="374"/>
      <c r="CT700" s="374"/>
      <c r="CU700" s="374"/>
      <c r="CV700" s="374"/>
      <c r="CW700" s="374"/>
      <c r="CX700" s="374"/>
      <c r="CY700" s="374"/>
      <c r="CZ700" s="374"/>
    </row>
    <row r="701" ht="25.15" customHeight="true" x14ac:dyDescent="0.2">
      <c r="C701" s="652"/>
      <c r="D701" s="652"/>
      <c r="E701" s="652"/>
      <c r="F701" s="652"/>
      <c r="G701" s="652"/>
      <c r="H701" s="652"/>
      <c r="I701" s="652"/>
      <c r="J701" s="652"/>
      <c r="K701" s="652"/>
      <c r="L701" s="652"/>
      <c r="M701" s="652"/>
      <c r="N701" s="652"/>
      <c r="O701" s="652"/>
      <c r="P701" s="652"/>
      <c r="Q701" s="652"/>
      <c r="BA701" s="374"/>
      <c r="BB701" s="450"/>
      <c r="BC701" s="374"/>
      <c r="BD701" s="374"/>
      <c r="BE701" s="374"/>
      <c r="BF701" s="374"/>
      <c r="BG701" s="374"/>
      <c r="BH701" s="374"/>
      <c r="BI701" s="374"/>
      <c r="BJ701" s="374"/>
      <c r="BK701" s="374"/>
      <c r="BL701" s="374"/>
      <c r="BM701" s="374"/>
      <c r="BN701" s="374"/>
      <c r="BO701" s="374"/>
      <c r="BP701" s="374"/>
      <c r="BQ701" s="374"/>
      <c r="BR701" s="374"/>
      <c r="BS701" s="374"/>
      <c r="BT701" s="374"/>
      <c r="BU701" s="374"/>
      <c r="BV701" s="374"/>
      <c r="BW701" s="374"/>
      <c r="BX701" s="374"/>
      <c r="BY701" s="374"/>
      <c r="BZ701" s="374"/>
      <c r="CA701" s="374"/>
      <c r="CB701" s="374"/>
      <c r="CC701" s="374"/>
      <c r="CD701" s="374"/>
      <c r="CE701" s="374"/>
      <c r="CF701" s="374"/>
      <c r="CG701" s="374"/>
      <c r="CH701" s="374"/>
      <c r="CI701" s="374"/>
      <c r="CJ701" s="374"/>
      <c r="CK701" s="374"/>
      <c r="CL701" s="374"/>
      <c r="CM701" s="374"/>
      <c r="CN701" s="374"/>
      <c r="CO701" s="374"/>
      <c r="CP701" s="374"/>
      <c r="CQ701" s="374"/>
      <c r="CR701" s="374"/>
      <c r="CS701" s="374"/>
      <c r="CT701" s="374"/>
      <c r="CU701" s="374"/>
      <c r="CV701" s="374"/>
      <c r="CW701" s="374"/>
      <c r="CX701" s="374"/>
      <c r="CY701" s="374"/>
      <c r="CZ701" s="374"/>
    </row>
    <row r="702" ht="25.15" customHeight="true" x14ac:dyDescent="0.2">
      <c r="C702" s="652"/>
      <c r="D702" s="652"/>
      <c r="E702" s="652"/>
      <c r="F702" s="652"/>
      <c r="G702" s="652"/>
      <c r="H702" s="652"/>
      <c r="I702" s="652"/>
      <c r="J702" s="652"/>
      <c r="K702" s="652"/>
      <c r="L702" s="652"/>
      <c r="M702" s="652"/>
      <c r="N702" s="652"/>
      <c r="O702" s="652"/>
      <c r="P702" s="652"/>
      <c r="Q702" s="652"/>
      <c r="BA702" s="374"/>
      <c r="BB702" s="450"/>
      <c r="BC702" s="374"/>
      <c r="BD702" s="374"/>
      <c r="BE702" s="374"/>
      <c r="BF702" s="374"/>
      <c r="BG702" s="374"/>
      <c r="BH702" s="374"/>
      <c r="BI702" s="374"/>
      <c r="BJ702" s="374"/>
      <c r="BK702" s="374"/>
      <c r="BL702" s="374"/>
      <c r="BM702" s="374"/>
      <c r="BN702" s="374"/>
      <c r="BO702" s="374"/>
      <c r="BP702" s="374"/>
      <c r="BQ702" s="374"/>
      <c r="BR702" s="374"/>
      <c r="BS702" s="374"/>
      <c r="BT702" s="374"/>
      <c r="BU702" s="374"/>
      <c r="BV702" s="374"/>
      <c r="BW702" s="374"/>
      <c r="BX702" s="374"/>
      <c r="BY702" s="374"/>
      <c r="BZ702" s="374"/>
      <c r="CA702" s="374"/>
      <c r="CB702" s="374"/>
      <c r="CC702" s="374"/>
      <c r="CD702" s="374"/>
      <c r="CE702" s="374"/>
      <c r="CF702" s="374"/>
      <c r="CG702" s="374"/>
      <c r="CH702" s="374"/>
      <c r="CI702" s="374"/>
      <c r="CJ702" s="374"/>
      <c r="CK702" s="374"/>
      <c r="CL702" s="374"/>
      <c r="CM702" s="374"/>
      <c r="CN702" s="374"/>
      <c r="CO702" s="374"/>
      <c r="CP702" s="374"/>
      <c r="CQ702" s="374"/>
      <c r="CR702" s="374"/>
      <c r="CS702" s="374"/>
      <c r="CT702" s="374"/>
      <c r="CU702" s="374"/>
      <c r="CV702" s="374"/>
      <c r="CW702" s="374"/>
      <c r="CX702" s="374"/>
      <c r="CY702" s="374"/>
      <c r="CZ702" s="374"/>
    </row>
    <row r="703" ht="25.15" customHeight="true" x14ac:dyDescent="0.2">
      <c r="C703" s="652"/>
      <c r="D703" s="652"/>
      <c r="E703" s="652"/>
      <c r="F703" s="652"/>
      <c r="G703" s="652"/>
      <c r="H703" s="652"/>
      <c r="I703" s="652"/>
      <c r="J703" s="652"/>
      <c r="K703" s="652"/>
      <c r="L703" s="652"/>
      <c r="M703" s="652"/>
      <c r="N703" s="652"/>
      <c r="O703" s="652"/>
      <c r="P703" s="652"/>
      <c r="Q703" s="652"/>
      <c r="BA703" s="374"/>
      <c r="BB703" s="450"/>
      <c r="BC703" s="374"/>
      <c r="BD703" s="374"/>
      <c r="BE703" s="374"/>
      <c r="BF703" s="374"/>
      <c r="BG703" s="374"/>
      <c r="BH703" s="374"/>
      <c r="BI703" s="374"/>
      <c r="BJ703" s="374"/>
      <c r="BK703" s="374"/>
      <c r="BL703" s="374"/>
      <c r="BM703" s="374"/>
      <c r="BN703" s="374"/>
      <c r="BO703" s="374"/>
      <c r="BP703" s="374"/>
      <c r="BQ703" s="374"/>
      <c r="BR703" s="374"/>
      <c r="BS703" s="374"/>
      <c r="BT703" s="374"/>
      <c r="BU703" s="374"/>
      <c r="BV703" s="374"/>
      <c r="BW703" s="374"/>
      <c r="BX703" s="374"/>
      <c r="BY703" s="374"/>
      <c r="BZ703" s="374"/>
      <c r="CA703" s="374"/>
      <c r="CB703" s="374"/>
      <c r="CC703" s="374"/>
      <c r="CD703" s="374"/>
      <c r="CE703" s="374"/>
      <c r="CF703" s="374"/>
      <c r="CG703" s="374"/>
      <c r="CH703" s="374"/>
      <c r="CI703" s="374"/>
      <c r="CJ703" s="374"/>
      <c r="CK703" s="374"/>
      <c r="CL703" s="374"/>
      <c r="CM703" s="374"/>
      <c r="CN703" s="374"/>
      <c r="CO703" s="374"/>
      <c r="CP703" s="374"/>
      <c r="CQ703" s="374"/>
      <c r="CR703" s="374"/>
      <c r="CS703" s="374"/>
      <c r="CT703" s="374"/>
      <c r="CU703" s="374"/>
      <c r="CV703" s="374"/>
      <c r="CW703" s="374"/>
      <c r="CX703" s="374"/>
      <c r="CY703" s="374"/>
      <c r="CZ703" s="374"/>
    </row>
    <row r="704" ht="25.15" customHeight="true" x14ac:dyDescent="0.2">
      <c r="C704" s="652"/>
      <c r="D704" s="652"/>
      <c r="E704" s="652"/>
      <c r="F704" s="652"/>
      <c r="G704" s="652"/>
      <c r="H704" s="652"/>
      <c r="I704" s="652"/>
      <c r="J704" s="652"/>
      <c r="K704" s="652"/>
      <c r="L704" s="652"/>
      <c r="M704" s="652"/>
      <c r="N704" s="652"/>
      <c r="O704" s="652"/>
      <c r="P704" s="652"/>
      <c r="Q704" s="652"/>
      <c r="BA704" s="374"/>
      <c r="BB704" s="450"/>
      <c r="BC704" s="374"/>
      <c r="BD704" s="374"/>
      <c r="BE704" s="374"/>
      <c r="BF704" s="374"/>
      <c r="BG704" s="374"/>
      <c r="BH704" s="374"/>
      <c r="BI704" s="374"/>
      <c r="BJ704" s="374"/>
      <c r="BK704" s="374"/>
      <c r="BL704" s="374"/>
      <c r="BM704" s="374"/>
      <c r="BN704" s="374"/>
      <c r="BO704" s="374"/>
      <c r="BP704" s="374"/>
      <c r="BQ704" s="374"/>
      <c r="BR704" s="374"/>
      <c r="BS704" s="374"/>
      <c r="BT704" s="374"/>
      <c r="BU704" s="374"/>
      <c r="BV704" s="374"/>
      <c r="BW704" s="374"/>
      <c r="BX704" s="374"/>
      <c r="BY704" s="374"/>
      <c r="BZ704" s="374"/>
      <c r="CA704" s="374"/>
      <c r="CB704" s="374"/>
      <c r="CC704" s="374"/>
      <c r="CD704" s="374"/>
      <c r="CE704" s="374"/>
      <c r="CF704" s="374"/>
      <c r="CG704" s="374"/>
      <c r="CH704" s="374"/>
      <c r="CI704" s="374"/>
      <c r="CJ704" s="374"/>
      <c r="CK704" s="374"/>
      <c r="CL704" s="374"/>
      <c r="CM704" s="374"/>
      <c r="CN704" s="374"/>
      <c r="CO704" s="374"/>
      <c r="CP704" s="374"/>
      <c r="CQ704" s="374"/>
      <c r="CR704" s="374"/>
      <c r="CS704" s="374"/>
      <c r="CT704" s="374"/>
      <c r="CU704" s="374"/>
      <c r="CV704" s="374"/>
      <c r="CW704" s="374"/>
      <c r="CX704" s="374"/>
      <c r="CY704" s="374"/>
      <c r="CZ704" s="374"/>
    </row>
    <row r="705" ht="25.15" customHeight="true" x14ac:dyDescent="0.2">
      <c r="C705" s="652"/>
      <c r="D705" s="652"/>
      <c r="E705" s="652"/>
      <c r="F705" s="652"/>
      <c r="G705" s="652"/>
      <c r="H705" s="652"/>
      <c r="I705" s="652"/>
      <c r="J705" s="652"/>
      <c r="K705" s="652"/>
      <c r="L705" s="652"/>
      <c r="M705" s="652"/>
      <c r="N705" s="652"/>
      <c r="O705" s="652"/>
      <c r="P705" s="652"/>
      <c r="Q705" s="652"/>
      <c r="BA705" s="374"/>
      <c r="BB705" s="450"/>
      <c r="BC705" s="374"/>
      <c r="BD705" s="374"/>
      <c r="BE705" s="374"/>
      <c r="BF705" s="374"/>
      <c r="BG705" s="374"/>
      <c r="BH705" s="374"/>
      <c r="BI705" s="374"/>
      <c r="BJ705" s="374"/>
      <c r="BK705" s="374"/>
      <c r="BL705" s="374"/>
      <c r="BM705" s="374"/>
      <c r="BN705" s="374"/>
      <c r="BO705" s="374"/>
      <c r="BP705" s="374"/>
      <c r="BQ705" s="374"/>
      <c r="BR705" s="374"/>
      <c r="BS705" s="374"/>
      <c r="BT705" s="374"/>
      <c r="BU705" s="374"/>
      <c r="BV705" s="374"/>
      <c r="BW705" s="374"/>
      <c r="BX705" s="374"/>
      <c r="BY705" s="374"/>
      <c r="BZ705" s="374"/>
      <c r="CA705" s="374"/>
      <c r="CB705" s="374"/>
      <c r="CC705" s="374"/>
      <c r="CD705" s="374"/>
      <c r="CE705" s="374"/>
      <c r="CF705" s="374"/>
      <c r="CG705" s="374"/>
      <c r="CH705" s="374"/>
      <c r="CI705" s="374"/>
      <c r="CJ705" s="374"/>
      <c r="CK705" s="374"/>
      <c r="CL705" s="374"/>
      <c r="CM705" s="374"/>
      <c r="CN705" s="374"/>
      <c r="CO705" s="374"/>
      <c r="CP705" s="374"/>
      <c r="CQ705" s="374"/>
      <c r="CR705" s="374"/>
      <c r="CS705" s="374"/>
      <c r="CT705" s="374"/>
      <c r="CU705" s="374"/>
      <c r="CV705" s="374"/>
      <c r="CW705" s="374"/>
      <c r="CX705" s="374"/>
      <c r="CY705" s="374"/>
      <c r="CZ705" s="374"/>
    </row>
    <row r="706" ht="25.15" customHeight="true" x14ac:dyDescent="0.2">
      <c r="C706" s="652"/>
      <c r="D706" s="652"/>
      <c r="E706" s="652"/>
      <c r="F706" s="652"/>
      <c r="G706" s="652"/>
      <c r="H706" s="652"/>
      <c r="I706" s="652"/>
      <c r="J706" s="652"/>
      <c r="K706" s="652"/>
      <c r="L706" s="652"/>
      <c r="M706" s="652"/>
      <c r="N706" s="652"/>
      <c r="O706" s="652"/>
      <c r="P706" s="652"/>
      <c r="Q706" s="652"/>
      <c r="BA706" s="374"/>
      <c r="BB706" s="450"/>
      <c r="BC706" s="374"/>
      <c r="BD706" s="374"/>
      <c r="BE706" s="374"/>
      <c r="BF706" s="374"/>
      <c r="BG706" s="374"/>
      <c r="BH706" s="374"/>
      <c r="BI706" s="374"/>
      <c r="BJ706" s="374"/>
      <c r="BK706" s="374"/>
      <c r="BL706" s="374"/>
      <c r="BM706" s="374"/>
      <c r="BN706" s="374"/>
      <c r="BO706" s="374"/>
      <c r="BP706" s="374"/>
      <c r="BQ706" s="374"/>
      <c r="BR706" s="374"/>
      <c r="BS706" s="374"/>
      <c r="BT706" s="374"/>
      <c r="BU706" s="374"/>
      <c r="BV706" s="374"/>
      <c r="BW706" s="374"/>
      <c r="BX706" s="374"/>
      <c r="BY706" s="374"/>
      <c r="BZ706" s="374"/>
      <c r="CA706" s="374"/>
      <c r="CB706" s="374"/>
      <c r="CC706" s="374"/>
      <c r="CD706" s="374"/>
      <c r="CE706" s="374"/>
      <c r="CF706" s="374"/>
      <c r="CG706" s="374"/>
      <c r="CH706" s="374"/>
      <c r="CI706" s="374"/>
      <c r="CJ706" s="374"/>
      <c r="CK706" s="374"/>
      <c r="CL706" s="374"/>
      <c r="CM706" s="374"/>
      <c r="CN706" s="374"/>
      <c r="CO706" s="374"/>
      <c r="CP706" s="374"/>
      <c r="CQ706" s="374"/>
      <c r="CR706" s="374"/>
      <c r="CS706" s="374"/>
      <c r="CT706" s="374"/>
      <c r="CU706" s="374"/>
      <c r="CV706" s="374"/>
      <c r="CW706" s="374"/>
      <c r="CX706" s="374"/>
      <c r="CY706" s="374"/>
      <c r="CZ706" s="374"/>
    </row>
    <row r="707" ht="25.15" customHeight="true" x14ac:dyDescent="0.2">
      <c r="C707" s="652"/>
      <c r="D707" s="652"/>
      <c r="E707" s="652"/>
      <c r="F707" s="652"/>
      <c r="G707" s="652"/>
      <c r="H707" s="652"/>
      <c r="I707" s="652"/>
      <c r="J707" s="652"/>
      <c r="K707" s="652"/>
      <c r="L707" s="652"/>
      <c r="M707" s="652"/>
      <c r="N707" s="652"/>
      <c r="O707" s="652"/>
      <c r="P707" s="652"/>
      <c r="Q707" s="652"/>
      <c r="BA707" s="374"/>
      <c r="BB707" s="450"/>
      <c r="BC707" s="374"/>
      <c r="BD707" s="374"/>
      <c r="BE707" s="374"/>
      <c r="BF707" s="374"/>
      <c r="BG707" s="374"/>
      <c r="BH707" s="374"/>
      <c r="BI707" s="374"/>
      <c r="BJ707" s="374"/>
      <c r="BK707" s="374"/>
      <c r="BL707" s="374"/>
      <c r="BM707" s="374"/>
      <c r="BN707" s="374"/>
      <c r="BO707" s="374"/>
      <c r="BP707" s="374"/>
      <c r="BQ707" s="374"/>
      <c r="BR707" s="374"/>
      <c r="BS707" s="374"/>
      <c r="BT707" s="374"/>
      <c r="BU707" s="374"/>
      <c r="BV707" s="374"/>
      <c r="BW707" s="374"/>
      <c r="BX707" s="374"/>
      <c r="BY707" s="374"/>
      <c r="BZ707" s="374"/>
      <c r="CA707" s="374"/>
      <c r="CB707" s="374"/>
      <c r="CC707" s="374"/>
      <c r="CD707" s="374"/>
      <c r="CE707" s="374"/>
      <c r="CF707" s="374"/>
      <c r="CG707" s="374"/>
      <c r="CH707" s="374"/>
      <c r="CI707" s="374"/>
      <c r="CJ707" s="374"/>
      <c r="CK707" s="374"/>
      <c r="CL707" s="374"/>
      <c r="CM707" s="374"/>
      <c r="CN707" s="374"/>
      <c r="CO707" s="374"/>
      <c r="CP707" s="374"/>
      <c r="CQ707" s="374"/>
      <c r="CR707" s="374"/>
      <c r="CS707" s="374"/>
      <c r="CT707" s="374"/>
      <c r="CU707" s="374"/>
      <c r="CV707" s="374"/>
      <c r="CW707" s="374"/>
      <c r="CX707" s="374"/>
      <c r="CY707" s="374"/>
      <c r="CZ707" s="374"/>
    </row>
    <row r="708" ht="25.15" customHeight="true" x14ac:dyDescent="0.2">
      <c r="C708" s="652"/>
      <c r="D708" s="652"/>
      <c r="E708" s="652"/>
      <c r="F708" s="652"/>
      <c r="G708" s="652"/>
      <c r="H708" s="652"/>
      <c r="I708" s="652"/>
      <c r="J708" s="652"/>
      <c r="K708" s="652"/>
      <c r="L708" s="652"/>
      <c r="M708" s="652"/>
      <c r="N708" s="652"/>
      <c r="O708" s="652"/>
      <c r="P708" s="652"/>
      <c r="Q708" s="652"/>
      <c r="BA708" s="374"/>
      <c r="BB708" s="450"/>
      <c r="BC708" s="374"/>
      <c r="BD708" s="374"/>
      <c r="BE708" s="374"/>
      <c r="BF708" s="374"/>
      <c r="BG708" s="374"/>
      <c r="BH708" s="374"/>
      <c r="BI708" s="374"/>
      <c r="BJ708" s="374"/>
      <c r="BK708" s="374"/>
      <c r="BL708" s="374"/>
      <c r="BM708" s="374"/>
      <c r="BN708" s="374"/>
      <c r="BO708" s="374"/>
      <c r="BP708" s="374"/>
      <c r="BQ708" s="374"/>
      <c r="BR708" s="374"/>
      <c r="BS708" s="374"/>
      <c r="BT708" s="374"/>
      <c r="BU708" s="374"/>
      <c r="BV708" s="374"/>
      <c r="BW708" s="374"/>
      <c r="BX708" s="374"/>
      <c r="BY708" s="374"/>
      <c r="BZ708" s="374"/>
      <c r="CA708" s="374"/>
      <c r="CB708" s="374"/>
      <c r="CC708" s="374"/>
      <c r="CD708" s="374"/>
      <c r="CE708" s="374"/>
      <c r="CF708" s="374"/>
      <c r="CG708" s="374"/>
      <c r="CH708" s="374"/>
      <c r="CI708" s="374"/>
      <c r="CJ708" s="374"/>
      <c r="CK708" s="374"/>
      <c r="CL708" s="374"/>
      <c r="CM708" s="374"/>
      <c r="CN708" s="374"/>
      <c r="CO708" s="374"/>
      <c r="CP708" s="374"/>
      <c r="CQ708" s="374"/>
      <c r="CR708" s="374"/>
      <c r="CS708" s="374"/>
      <c r="CT708" s="374"/>
      <c r="CU708" s="374"/>
      <c r="CV708" s="374"/>
      <c r="CW708" s="374"/>
      <c r="CX708" s="374"/>
      <c r="CY708" s="374"/>
      <c r="CZ708" s="374"/>
    </row>
    <row r="709" ht="25.15" customHeight="true" x14ac:dyDescent="0.2">
      <c r="C709" s="652"/>
      <c r="D709" s="652"/>
      <c r="E709" s="652"/>
      <c r="F709" s="652"/>
      <c r="G709" s="652"/>
      <c r="H709" s="652"/>
      <c r="I709" s="652"/>
      <c r="J709" s="652"/>
      <c r="K709" s="652"/>
      <c r="L709" s="652"/>
      <c r="M709" s="652"/>
      <c r="N709" s="652"/>
      <c r="O709" s="652"/>
      <c r="P709" s="652"/>
      <c r="Q709" s="652"/>
      <c r="BA709" s="374"/>
      <c r="BB709" s="450"/>
      <c r="BC709" s="374"/>
      <c r="BD709" s="374"/>
      <c r="BE709" s="374"/>
      <c r="BF709" s="374"/>
      <c r="BG709" s="374"/>
      <c r="BH709" s="374"/>
      <c r="BI709" s="374"/>
      <c r="BJ709" s="374"/>
      <c r="BK709" s="374"/>
      <c r="BL709" s="374"/>
      <c r="BM709" s="374"/>
      <c r="BN709" s="374"/>
      <c r="BO709" s="374"/>
      <c r="BP709" s="374"/>
      <c r="BQ709" s="374"/>
      <c r="BR709" s="374"/>
      <c r="BS709" s="374"/>
      <c r="BT709" s="374"/>
      <c r="BU709" s="374"/>
      <c r="BV709" s="374"/>
      <c r="BW709" s="374"/>
      <c r="BX709" s="374"/>
      <c r="BY709" s="374"/>
      <c r="BZ709" s="374"/>
      <c r="CA709" s="374"/>
      <c r="CB709" s="374"/>
      <c r="CC709" s="374"/>
      <c r="CD709" s="374"/>
      <c r="CE709" s="374"/>
      <c r="CF709" s="374"/>
      <c r="CG709" s="374"/>
      <c r="CH709" s="374"/>
      <c r="CI709" s="374"/>
      <c r="CJ709" s="374"/>
      <c r="CK709" s="374"/>
      <c r="CL709" s="374"/>
      <c r="CM709" s="374"/>
      <c r="CN709" s="374"/>
      <c r="CO709" s="374"/>
      <c r="CP709" s="374"/>
      <c r="CQ709" s="374"/>
      <c r="CR709" s="374"/>
      <c r="CS709" s="374"/>
      <c r="CT709" s="374"/>
      <c r="CU709" s="374"/>
      <c r="CV709" s="374"/>
      <c r="CW709" s="374"/>
      <c r="CX709" s="374"/>
      <c r="CY709" s="374"/>
      <c r="CZ709" s="374"/>
    </row>
    <row r="710" ht="25.15" customHeight="true" x14ac:dyDescent="0.2">
      <c r="C710" s="652"/>
      <c r="D710" s="652"/>
      <c r="E710" s="652"/>
      <c r="F710" s="652"/>
      <c r="G710" s="652"/>
      <c r="H710" s="652"/>
      <c r="I710" s="652"/>
      <c r="J710" s="652"/>
      <c r="K710" s="652"/>
      <c r="L710" s="652"/>
      <c r="M710" s="652"/>
      <c r="N710" s="652"/>
      <c r="O710" s="652"/>
      <c r="P710" s="652"/>
      <c r="Q710" s="652"/>
      <c r="BA710" s="374"/>
      <c r="BB710" s="450"/>
      <c r="BC710" s="374"/>
      <c r="BD710" s="374"/>
      <c r="BE710" s="374"/>
      <c r="BF710" s="374"/>
      <c r="BG710" s="374"/>
      <c r="BH710" s="374"/>
      <c r="BI710" s="374"/>
      <c r="BJ710" s="374"/>
      <c r="BK710" s="374"/>
      <c r="BL710" s="374"/>
      <c r="BM710" s="374"/>
      <c r="BN710" s="374"/>
      <c r="BO710" s="374"/>
      <c r="BP710" s="374"/>
      <c r="BQ710" s="374"/>
      <c r="BR710" s="374"/>
      <c r="BS710" s="374"/>
      <c r="BT710" s="374"/>
      <c r="BU710" s="374"/>
      <c r="BV710" s="374"/>
      <c r="BW710" s="374"/>
      <c r="BX710" s="374"/>
      <c r="BY710" s="374"/>
      <c r="BZ710" s="374"/>
      <c r="CA710" s="374"/>
      <c r="CB710" s="374"/>
      <c r="CC710" s="374"/>
      <c r="CD710" s="374"/>
      <c r="CE710" s="374"/>
      <c r="CF710" s="374"/>
      <c r="CG710" s="374"/>
      <c r="CH710" s="374"/>
      <c r="CI710" s="374"/>
      <c r="CJ710" s="374"/>
      <c r="CK710" s="374"/>
      <c r="CL710" s="374"/>
      <c r="CM710" s="374"/>
      <c r="CN710" s="374"/>
      <c r="CO710" s="374"/>
      <c r="CP710" s="374"/>
      <c r="CQ710" s="374"/>
      <c r="CR710" s="374"/>
      <c r="CS710" s="374"/>
      <c r="CT710" s="374"/>
      <c r="CU710" s="374"/>
      <c r="CV710" s="374"/>
      <c r="CW710" s="374"/>
      <c r="CX710" s="374"/>
      <c r="CY710" s="374"/>
      <c r="CZ710" s="374"/>
    </row>
    <row r="711" ht="25.15" customHeight="true" x14ac:dyDescent="0.2">
      <c r="C711" s="652"/>
      <c r="D711" s="652"/>
      <c r="E711" s="652"/>
      <c r="F711" s="652"/>
      <c r="G711" s="652"/>
      <c r="H711" s="652"/>
      <c r="I711" s="652"/>
      <c r="J711" s="652"/>
      <c r="K711" s="652"/>
      <c r="L711" s="652"/>
      <c r="M711" s="652"/>
      <c r="N711" s="652"/>
      <c r="O711" s="652"/>
      <c r="P711" s="652"/>
      <c r="Q711" s="652"/>
      <c r="BA711" s="374"/>
      <c r="BB711" s="450"/>
      <c r="BC711" s="374"/>
      <c r="BD711" s="374"/>
      <c r="BE711" s="374"/>
      <c r="BF711" s="374"/>
      <c r="BG711" s="374"/>
      <c r="BH711" s="374"/>
      <c r="BI711" s="374"/>
      <c r="BJ711" s="374"/>
      <c r="BK711" s="374"/>
      <c r="BL711" s="374"/>
      <c r="BM711" s="374"/>
      <c r="BN711" s="374"/>
      <c r="BO711" s="374"/>
      <c r="BP711" s="374"/>
      <c r="BQ711" s="374"/>
      <c r="BR711" s="374"/>
      <c r="BS711" s="374"/>
      <c r="BT711" s="374"/>
      <c r="BU711" s="374"/>
      <c r="BV711" s="374"/>
      <c r="BW711" s="374"/>
      <c r="BX711" s="374"/>
      <c r="BY711" s="374"/>
      <c r="BZ711" s="374"/>
      <c r="CA711" s="374"/>
      <c r="CB711" s="374"/>
      <c r="CC711" s="374"/>
      <c r="CD711" s="374"/>
      <c r="CE711" s="374"/>
      <c r="CF711" s="374"/>
      <c r="CG711" s="374"/>
      <c r="CH711" s="374"/>
      <c r="CI711" s="374"/>
      <c r="CJ711" s="374"/>
      <c r="CK711" s="374"/>
      <c r="CL711" s="374"/>
      <c r="CM711" s="374"/>
      <c r="CN711" s="374"/>
      <c r="CO711" s="374"/>
      <c r="CP711" s="374"/>
      <c r="CQ711" s="374"/>
      <c r="CR711" s="374"/>
      <c r="CS711" s="374"/>
      <c r="CT711" s="374"/>
      <c r="CU711" s="374"/>
      <c r="CV711" s="374"/>
      <c r="CW711" s="374"/>
      <c r="CX711" s="374"/>
      <c r="CY711" s="374"/>
      <c r="CZ711" s="374"/>
    </row>
    <row r="712" ht="25.15" customHeight="true" x14ac:dyDescent="0.2">
      <c r="C712" s="652"/>
      <c r="D712" s="652"/>
      <c r="E712" s="652"/>
      <c r="F712" s="652"/>
      <c r="G712" s="652"/>
      <c r="H712" s="652"/>
      <c r="I712" s="652"/>
      <c r="J712" s="652"/>
      <c r="K712" s="652"/>
      <c r="L712" s="652"/>
      <c r="M712" s="652"/>
      <c r="N712" s="652"/>
      <c r="O712" s="652"/>
      <c r="P712" s="652"/>
      <c r="Q712" s="652"/>
      <c r="BA712" s="374"/>
      <c r="BB712" s="450"/>
      <c r="BC712" s="374"/>
      <c r="BD712" s="374"/>
      <c r="BE712" s="374"/>
      <c r="BF712" s="374"/>
      <c r="BG712" s="374"/>
      <c r="BH712" s="374"/>
      <c r="BI712" s="374"/>
      <c r="BJ712" s="374"/>
      <c r="BK712" s="374"/>
      <c r="BL712" s="374"/>
      <c r="BM712" s="374"/>
      <c r="BN712" s="374"/>
      <c r="BO712" s="374"/>
      <c r="BP712" s="374"/>
      <c r="BQ712" s="374"/>
      <c r="BR712" s="374"/>
      <c r="BS712" s="374"/>
      <c r="BT712" s="374"/>
      <c r="BU712" s="374"/>
      <c r="BV712" s="374"/>
      <c r="BW712" s="374"/>
      <c r="BX712" s="374"/>
      <c r="BY712" s="374"/>
      <c r="BZ712" s="374"/>
      <c r="CA712" s="374"/>
      <c r="CB712" s="374"/>
      <c r="CC712" s="374"/>
      <c r="CD712" s="374"/>
      <c r="CE712" s="374"/>
      <c r="CF712" s="374"/>
      <c r="CG712" s="374"/>
      <c r="CH712" s="374"/>
      <c r="CI712" s="374"/>
      <c r="CJ712" s="374"/>
      <c r="CK712" s="374"/>
      <c r="CL712" s="374"/>
      <c r="CM712" s="374"/>
      <c r="CN712" s="374"/>
      <c r="CO712" s="374"/>
      <c r="CP712" s="374"/>
      <c r="CQ712" s="374"/>
      <c r="CR712" s="374"/>
      <c r="CS712" s="374"/>
      <c r="CT712" s="374"/>
      <c r="CU712" s="374"/>
      <c r="CV712" s="374"/>
      <c r="CW712" s="374"/>
      <c r="CX712" s="374"/>
      <c r="CY712" s="374"/>
      <c r="CZ712" s="374"/>
    </row>
    <row r="713" ht="25.15" customHeight="true" x14ac:dyDescent="0.2">
      <c r="C713" s="652"/>
      <c r="D713" s="652"/>
      <c r="E713" s="652"/>
      <c r="F713" s="652"/>
      <c r="G713" s="652"/>
      <c r="H713" s="652"/>
      <c r="I713" s="652"/>
      <c r="J713" s="652"/>
      <c r="K713" s="652"/>
      <c r="L713" s="652"/>
      <c r="M713" s="652"/>
      <c r="N713" s="652"/>
      <c r="O713" s="652"/>
      <c r="P713" s="652"/>
      <c r="Q713" s="652"/>
      <c r="BA713" s="374"/>
      <c r="BB713" s="450"/>
      <c r="BC713" s="374"/>
      <c r="BD713" s="374"/>
      <c r="BE713" s="374"/>
      <c r="BF713" s="374"/>
      <c r="BG713" s="374"/>
      <c r="BH713" s="374"/>
      <c r="BI713" s="374"/>
      <c r="BJ713" s="374"/>
      <c r="BK713" s="374"/>
      <c r="BL713" s="374"/>
      <c r="BM713" s="374"/>
      <c r="BN713" s="374"/>
      <c r="BO713" s="374"/>
      <c r="BP713" s="374"/>
      <c r="BQ713" s="374"/>
      <c r="BR713" s="374"/>
      <c r="BS713" s="374"/>
      <c r="BT713" s="374"/>
      <c r="BU713" s="374"/>
      <c r="BV713" s="374"/>
      <c r="BW713" s="374"/>
      <c r="BX713" s="374"/>
      <c r="BY713" s="374"/>
      <c r="BZ713" s="374"/>
      <c r="CA713" s="374"/>
      <c r="CB713" s="374"/>
      <c r="CC713" s="374"/>
      <c r="CD713" s="374"/>
      <c r="CE713" s="374"/>
      <c r="CF713" s="374"/>
      <c r="CG713" s="374"/>
      <c r="CH713" s="374"/>
      <c r="CI713" s="374"/>
      <c r="CJ713" s="374"/>
      <c r="CK713" s="374"/>
      <c r="CL713" s="374"/>
      <c r="CM713" s="374"/>
      <c r="CN713" s="374"/>
      <c r="CO713" s="374"/>
      <c r="CP713" s="374"/>
      <c r="CQ713" s="374"/>
      <c r="CR713" s="374"/>
      <c r="CS713" s="374"/>
      <c r="CT713" s="374"/>
      <c r="CU713" s="374"/>
      <c r="CV713" s="374"/>
      <c r="CW713" s="374"/>
      <c r="CX713" s="374"/>
      <c r="CY713" s="374"/>
      <c r="CZ713" s="374"/>
    </row>
    <row r="714" ht="25.15" customHeight="true" x14ac:dyDescent="0.2">
      <c r="C714" s="652"/>
      <c r="D714" s="652"/>
      <c r="E714" s="652"/>
      <c r="F714" s="652"/>
      <c r="G714" s="652"/>
      <c r="H714" s="652"/>
      <c r="I714" s="652"/>
      <c r="J714" s="652"/>
      <c r="K714" s="652"/>
      <c r="L714" s="652"/>
      <c r="M714" s="652"/>
      <c r="N714" s="652"/>
      <c r="O714" s="652"/>
      <c r="P714" s="652"/>
      <c r="Q714" s="652"/>
      <c r="BA714" s="374"/>
      <c r="BB714" s="450"/>
      <c r="BC714" s="374"/>
      <c r="BD714" s="374"/>
      <c r="BE714" s="374"/>
      <c r="BF714" s="374"/>
      <c r="BG714" s="374"/>
      <c r="BH714" s="374"/>
      <c r="BI714" s="374"/>
      <c r="BJ714" s="374"/>
      <c r="BK714" s="374"/>
      <c r="BL714" s="374"/>
      <c r="BM714" s="374"/>
      <c r="BN714" s="374"/>
      <c r="BO714" s="374"/>
      <c r="BP714" s="374"/>
      <c r="BQ714" s="374"/>
      <c r="BR714" s="374"/>
      <c r="BS714" s="374"/>
      <c r="BT714" s="374"/>
      <c r="BU714" s="374"/>
      <c r="BV714" s="374"/>
      <c r="BW714" s="374"/>
      <c r="BX714" s="374"/>
      <c r="BY714" s="374"/>
      <c r="BZ714" s="374"/>
      <c r="CA714" s="374"/>
      <c r="CB714" s="374"/>
      <c r="CC714" s="374"/>
      <c r="CD714" s="374"/>
      <c r="CE714" s="374"/>
      <c r="CF714" s="374"/>
      <c r="CG714" s="374"/>
      <c r="CH714" s="374"/>
      <c r="CI714" s="374"/>
      <c r="CJ714" s="374"/>
      <c r="CK714" s="374"/>
      <c r="CL714" s="374"/>
      <c r="CM714" s="374"/>
      <c r="CN714" s="374"/>
      <c r="CO714" s="374"/>
      <c r="CP714" s="374"/>
      <c r="CQ714" s="374"/>
      <c r="CR714" s="374"/>
      <c r="CS714" s="374"/>
      <c r="CT714" s="374"/>
      <c r="CU714" s="374"/>
      <c r="CV714" s="374"/>
      <c r="CW714" s="374"/>
      <c r="CX714" s="374"/>
      <c r="CY714" s="374"/>
      <c r="CZ714" s="374"/>
    </row>
    <row r="715" ht="25.15" customHeight="true" x14ac:dyDescent="0.2">
      <c r="C715" s="652"/>
      <c r="D715" s="652"/>
      <c r="E715" s="652"/>
      <c r="F715" s="652"/>
      <c r="G715" s="652"/>
      <c r="H715" s="652"/>
      <c r="I715" s="652"/>
      <c r="J715" s="652"/>
      <c r="K715" s="652"/>
      <c r="L715" s="652"/>
      <c r="M715" s="652"/>
      <c r="N715" s="652"/>
      <c r="O715" s="652"/>
      <c r="P715" s="652"/>
      <c r="Q715" s="652"/>
      <c r="BA715" s="374"/>
      <c r="BB715" s="450"/>
      <c r="BC715" s="374"/>
      <c r="BD715" s="374"/>
      <c r="BE715" s="374"/>
      <c r="BF715" s="374"/>
      <c r="BG715" s="374"/>
      <c r="BH715" s="374"/>
      <c r="BI715" s="374"/>
      <c r="BJ715" s="374"/>
      <c r="BK715" s="374"/>
      <c r="BL715" s="374"/>
      <c r="BM715" s="374"/>
      <c r="BN715" s="374"/>
      <c r="BO715" s="374"/>
      <c r="BP715" s="374"/>
      <c r="BQ715" s="374"/>
      <c r="BR715" s="374"/>
      <c r="BS715" s="374"/>
      <c r="BT715" s="374"/>
      <c r="BU715" s="374"/>
      <c r="BV715" s="374"/>
      <c r="BW715" s="374"/>
      <c r="BX715" s="374"/>
      <c r="BY715" s="374"/>
      <c r="BZ715" s="374"/>
      <c r="CA715" s="374"/>
      <c r="CB715" s="374"/>
      <c r="CC715" s="374"/>
      <c r="CD715" s="374"/>
      <c r="CE715" s="374"/>
      <c r="CF715" s="374"/>
      <c r="CG715" s="374"/>
      <c r="CH715" s="374"/>
      <c r="CI715" s="374"/>
      <c r="CJ715" s="374"/>
      <c r="CK715" s="374"/>
      <c r="CL715" s="374"/>
      <c r="CM715" s="374"/>
      <c r="CN715" s="374"/>
      <c r="CO715" s="374"/>
      <c r="CP715" s="374"/>
      <c r="CQ715" s="374"/>
      <c r="CR715" s="374"/>
      <c r="CS715" s="374"/>
      <c r="CT715" s="374"/>
      <c r="CU715" s="374"/>
      <c r="CV715" s="374"/>
      <c r="CW715" s="374"/>
      <c r="CX715" s="374"/>
      <c r="CY715" s="374"/>
      <c r="CZ715" s="374"/>
    </row>
    <row r="716" ht="25.15" customHeight="true" x14ac:dyDescent="0.2">
      <c r="C716" s="652"/>
      <c r="D716" s="652"/>
      <c r="E716" s="652"/>
      <c r="F716" s="652"/>
      <c r="G716" s="652"/>
      <c r="H716" s="652"/>
      <c r="I716" s="652"/>
      <c r="J716" s="652"/>
      <c r="K716" s="652"/>
      <c r="L716" s="652"/>
      <c r="M716" s="652"/>
      <c r="N716" s="652"/>
      <c r="O716" s="652"/>
      <c r="P716" s="652"/>
      <c r="Q716" s="652"/>
      <c r="BA716" s="374"/>
      <c r="BB716" s="450"/>
      <c r="BC716" s="374"/>
      <c r="BD716" s="374"/>
      <c r="BE716" s="374"/>
      <c r="BF716" s="374"/>
      <c r="BG716" s="374"/>
      <c r="BH716" s="374"/>
      <c r="BI716" s="374"/>
      <c r="BJ716" s="374"/>
      <c r="BK716" s="374"/>
      <c r="BL716" s="374"/>
      <c r="BM716" s="374"/>
      <c r="BN716" s="374"/>
      <c r="BO716" s="374"/>
      <c r="BP716" s="374"/>
      <c r="BQ716" s="374"/>
      <c r="BR716" s="374"/>
      <c r="BS716" s="374"/>
      <c r="BT716" s="374"/>
      <c r="BU716" s="374"/>
      <c r="BV716" s="374"/>
      <c r="BW716" s="374"/>
      <c r="BX716" s="374"/>
      <c r="BY716" s="374"/>
      <c r="BZ716" s="374"/>
      <c r="CA716" s="374"/>
      <c r="CB716" s="374"/>
      <c r="CC716" s="374"/>
      <c r="CD716" s="374"/>
      <c r="CE716" s="374"/>
      <c r="CF716" s="374"/>
      <c r="CG716" s="374"/>
      <c r="CH716" s="374"/>
      <c r="CI716" s="374"/>
      <c r="CJ716" s="374"/>
      <c r="CK716" s="374"/>
      <c r="CL716" s="374"/>
      <c r="CM716" s="374"/>
      <c r="CN716" s="374"/>
      <c r="CO716" s="374"/>
      <c r="CP716" s="374"/>
      <c r="CQ716" s="374"/>
      <c r="CR716" s="374"/>
      <c r="CS716" s="374"/>
      <c r="CT716" s="374"/>
      <c r="CU716" s="374"/>
      <c r="CV716" s="374"/>
      <c r="CW716" s="374"/>
      <c r="CX716" s="374"/>
      <c r="CY716" s="374"/>
      <c r="CZ716" s="374"/>
    </row>
    <row r="717" ht="25.15" customHeight="true" x14ac:dyDescent="0.2">
      <c r="C717" s="652"/>
      <c r="D717" s="652"/>
      <c r="E717" s="652"/>
      <c r="F717" s="652"/>
      <c r="G717" s="652"/>
      <c r="H717" s="652"/>
      <c r="I717" s="652"/>
      <c r="J717" s="652"/>
      <c r="K717" s="652"/>
      <c r="L717" s="652"/>
      <c r="M717" s="652"/>
      <c r="N717" s="652"/>
      <c r="O717" s="652"/>
      <c r="P717" s="652"/>
      <c r="Q717" s="652"/>
      <c r="BA717" s="374"/>
      <c r="BB717" s="450"/>
      <c r="BC717" s="374"/>
      <c r="BD717" s="374"/>
      <c r="BE717" s="374"/>
      <c r="BF717" s="374"/>
      <c r="BG717" s="374"/>
      <c r="BH717" s="374"/>
      <c r="BI717" s="374"/>
      <c r="BJ717" s="374"/>
      <c r="BK717" s="374"/>
      <c r="BL717" s="374"/>
      <c r="BM717" s="374"/>
      <c r="BN717" s="374"/>
      <c r="BO717" s="374"/>
      <c r="BP717" s="374"/>
      <c r="BQ717" s="374"/>
      <c r="BR717" s="374"/>
      <c r="BS717" s="374"/>
      <c r="BT717" s="374"/>
      <c r="BU717" s="374"/>
      <c r="BV717" s="374"/>
      <c r="BW717" s="374"/>
      <c r="BX717" s="374"/>
      <c r="BY717" s="374"/>
      <c r="BZ717" s="374"/>
      <c r="CA717" s="374"/>
      <c r="CB717" s="374"/>
      <c r="CC717" s="374"/>
      <c r="CD717" s="374"/>
      <c r="CE717" s="374"/>
      <c r="CF717" s="374"/>
      <c r="CG717" s="374"/>
      <c r="CH717" s="374"/>
      <c r="CI717" s="374"/>
      <c r="CJ717" s="374"/>
      <c r="CK717" s="374"/>
      <c r="CL717" s="374"/>
      <c r="CM717" s="374"/>
      <c r="CN717" s="374"/>
      <c r="CO717" s="374"/>
      <c r="CP717" s="374"/>
      <c r="CQ717" s="374"/>
      <c r="CR717" s="374"/>
      <c r="CS717" s="374"/>
      <c r="CT717" s="374"/>
      <c r="CU717" s="374"/>
      <c r="CV717" s="374"/>
      <c r="CW717" s="374"/>
      <c r="CX717" s="374"/>
      <c r="CY717" s="374"/>
      <c r="CZ717" s="374"/>
    </row>
    <row r="718" ht="25.15" customHeight="true" x14ac:dyDescent="0.2">
      <c r="C718" s="652"/>
      <c r="D718" s="652"/>
      <c r="E718" s="652"/>
      <c r="F718" s="652"/>
      <c r="G718" s="652"/>
      <c r="H718" s="652"/>
      <c r="I718" s="652"/>
      <c r="J718" s="652"/>
      <c r="K718" s="652"/>
      <c r="L718" s="652"/>
      <c r="M718" s="652"/>
      <c r="N718" s="652"/>
      <c r="O718" s="652"/>
      <c r="P718" s="652"/>
      <c r="Q718" s="652"/>
      <c r="BA718" s="374"/>
      <c r="BB718" s="450"/>
      <c r="BC718" s="374"/>
      <c r="BD718" s="374"/>
      <c r="BE718" s="374"/>
      <c r="BF718" s="374"/>
      <c r="BG718" s="374"/>
      <c r="BH718" s="374"/>
      <c r="BI718" s="374"/>
      <c r="BJ718" s="374"/>
      <c r="BK718" s="374"/>
      <c r="BL718" s="374"/>
      <c r="BM718" s="374"/>
      <c r="BN718" s="374"/>
      <c r="BO718" s="374"/>
      <c r="BP718" s="374"/>
      <c r="BQ718" s="374"/>
      <c r="BR718" s="374"/>
      <c r="BS718" s="374"/>
      <c r="BT718" s="374"/>
      <c r="BU718" s="374"/>
      <c r="BV718" s="374"/>
      <c r="BW718" s="374"/>
      <c r="BX718" s="374"/>
      <c r="BY718" s="374"/>
      <c r="BZ718" s="374"/>
      <c r="CA718" s="374"/>
      <c r="CB718" s="374"/>
      <c r="CC718" s="374"/>
      <c r="CD718" s="374"/>
      <c r="CE718" s="374"/>
      <c r="CF718" s="374"/>
      <c r="CG718" s="374"/>
      <c r="CH718" s="374"/>
      <c r="CI718" s="374"/>
      <c r="CJ718" s="374"/>
      <c r="CK718" s="374"/>
      <c r="CL718" s="374"/>
      <c r="CM718" s="374"/>
      <c r="CN718" s="374"/>
      <c r="CO718" s="374"/>
      <c r="CP718" s="374"/>
      <c r="CQ718" s="374"/>
      <c r="CR718" s="374"/>
      <c r="CS718" s="374"/>
      <c r="CT718" s="374"/>
      <c r="CU718" s="374"/>
      <c r="CV718" s="374"/>
      <c r="CW718" s="374"/>
      <c r="CX718" s="374"/>
      <c r="CY718" s="374"/>
      <c r="CZ718" s="374"/>
    </row>
    <row r="719" ht="25.15" customHeight="true" x14ac:dyDescent="0.2">
      <c r="C719" s="652"/>
      <c r="D719" s="652"/>
      <c r="E719" s="652"/>
      <c r="F719" s="652"/>
      <c r="G719" s="652"/>
      <c r="H719" s="652"/>
      <c r="I719" s="652"/>
      <c r="J719" s="652"/>
      <c r="K719" s="652"/>
      <c r="L719" s="652"/>
      <c r="M719" s="652"/>
      <c r="N719" s="652"/>
      <c r="O719" s="652"/>
      <c r="P719" s="652"/>
      <c r="Q719" s="652"/>
      <c r="BA719" s="374"/>
      <c r="BB719" s="450"/>
      <c r="BC719" s="374"/>
      <c r="BD719" s="374"/>
      <c r="BE719" s="374"/>
      <c r="BF719" s="374"/>
      <c r="BG719" s="374"/>
      <c r="BH719" s="374"/>
      <c r="BI719" s="374"/>
      <c r="BJ719" s="374"/>
      <c r="BK719" s="374"/>
      <c r="BL719" s="374"/>
      <c r="BM719" s="374"/>
      <c r="BN719" s="374"/>
      <c r="BO719" s="374"/>
      <c r="BP719" s="374"/>
      <c r="BQ719" s="374"/>
      <c r="BR719" s="374"/>
      <c r="BS719" s="374"/>
      <c r="BT719" s="374"/>
      <c r="BU719" s="374"/>
      <c r="BV719" s="374"/>
      <c r="BW719" s="374"/>
      <c r="BX719" s="374"/>
      <c r="BY719" s="374"/>
      <c r="BZ719" s="374"/>
      <c r="CA719" s="374"/>
      <c r="CB719" s="374"/>
      <c r="CC719" s="374"/>
      <c r="CD719" s="374"/>
      <c r="CE719" s="374"/>
      <c r="CF719" s="374"/>
      <c r="CG719" s="374"/>
      <c r="CH719" s="374"/>
      <c r="CI719" s="374"/>
      <c r="CJ719" s="374"/>
      <c r="CK719" s="374"/>
      <c r="CL719" s="374"/>
      <c r="CM719" s="374"/>
      <c r="CN719" s="374"/>
      <c r="CO719" s="374"/>
      <c r="CP719" s="374"/>
      <c r="CQ719" s="374"/>
      <c r="CR719" s="374"/>
      <c r="CS719" s="374"/>
      <c r="CT719" s="374"/>
      <c r="CU719" s="374"/>
      <c r="CV719" s="374"/>
      <c r="CW719" s="374"/>
      <c r="CX719" s="374"/>
      <c r="CY719" s="374"/>
      <c r="CZ719" s="374"/>
    </row>
    <row r="720" ht="25.15" customHeight="true" x14ac:dyDescent="0.2">
      <c r="C720" s="652"/>
      <c r="D720" s="652"/>
      <c r="E720" s="652"/>
      <c r="F720" s="652"/>
      <c r="G720" s="652"/>
      <c r="H720" s="652"/>
      <c r="I720" s="652"/>
      <c r="J720" s="652"/>
      <c r="K720" s="652"/>
      <c r="L720" s="652"/>
      <c r="M720" s="652"/>
      <c r="N720" s="652"/>
      <c r="O720" s="652"/>
      <c r="P720" s="652"/>
      <c r="Q720" s="652"/>
      <c r="BA720" s="374"/>
      <c r="BB720" s="450"/>
      <c r="BC720" s="374"/>
      <c r="BD720" s="374"/>
      <c r="BE720" s="374"/>
      <c r="BF720" s="374"/>
      <c r="BG720" s="374"/>
      <c r="BH720" s="374"/>
      <c r="BI720" s="374"/>
      <c r="BJ720" s="374"/>
      <c r="BK720" s="374"/>
      <c r="BL720" s="374"/>
      <c r="BM720" s="374"/>
      <c r="BN720" s="374"/>
      <c r="BO720" s="374"/>
      <c r="BP720" s="374"/>
      <c r="BQ720" s="374"/>
      <c r="BR720" s="374"/>
      <c r="BS720" s="374"/>
      <c r="BT720" s="374"/>
      <c r="BU720" s="374"/>
      <c r="BV720" s="374"/>
      <c r="BW720" s="374"/>
      <c r="BX720" s="374"/>
      <c r="BY720" s="374"/>
      <c r="BZ720" s="374"/>
      <c r="CA720" s="374"/>
      <c r="CB720" s="374"/>
      <c r="CC720" s="374"/>
      <c r="CD720" s="374"/>
      <c r="CE720" s="374"/>
      <c r="CF720" s="374"/>
      <c r="CG720" s="374"/>
      <c r="CH720" s="374"/>
      <c r="CI720" s="374"/>
      <c r="CJ720" s="374"/>
      <c r="CK720" s="374"/>
      <c r="CL720" s="374"/>
      <c r="CM720" s="374"/>
      <c r="CN720" s="374"/>
      <c r="CO720" s="374"/>
      <c r="CP720" s="374"/>
      <c r="CQ720" s="374"/>
      <c r="CR720" s="374"/>
      <c r="CS720" s="374"/>
      <c r="CT720" s="374"/>
      <c r="CU720" s="374"/>
      <c r="CV720" s="374"/>
      <c r="CW720" s="374"/>
      <c r="CX720" s="374"/>
      <c r="CY720" s="374"/>
      <c r="CZ720" s="374"/>
    </row>
    <row r="721" ht="25.15" customHeight="true" x14ac:dyDescent="0.2">
      <c r="C721" s="652"/>
      <c r="D721" s="652"/>
      <c r="E721" s="652"/>
      <c r="F721" s="652"/>
      <c r="G721" s="652"/>
      <c r="H721" s="652"/>
      <c r="I721" s="652"/>
      <c r="J721" s="652"/>
      <c r="K721" s="652"/>
      <c r="L721" s="652"/>
      <c r="M721" s="652"/>
      <c r="N721" s="652"/>
      <c r="O721" s="652"/>
      <c r="P721" s="652"/>
      <c r="Q721" s="652"/>
      <c r="BA721" s="374"/>
      <c r="BB721" s="450"/>
      <c r="BC721" s="374"/>
      <c r="BD721" s="374"/>
      <c r="BE721" s="374"/>
      <c r="BF721" s="374"/>
      <c r="BG721" s="374"/>
      <c r="BH721" s="374"/>
      <c r="BI721" s="374"/>
      <c r="BJ721" s="374"/>
      <c r="BK721" s="374"/>
      <c r="BL721" s="374"/>
      <c r="BM721" s="374"/>
      <c r="BN721" s="374"/>
      <c r="BO721" s="374"/>
      <c r="BP721" s="374"/>
      <c r="BQ721" s="374"/>
      <c r="BR721" s="374"/>
      <c r="BS721" s="374"/>
      <c r="BT721" s="374"/>
      <c r="BU721" s="374"/>
      <c r="BV721" s="374"/>
      <c r="BW721" s="374"/>
      <c r="BX721" s="374"/>
      <c r="BY721" s="374"/>
      <c r="BZ721" s="374"/>
      <c r="CA721" s="374"/>
      <c r="CB721" s="374"/>
      <c r="CC721" s="374"/>
      <c r="CD721" s="374"/>
      <c r="CE721" s="374"/>
      <c r="CF721" s="374"/>
      <c r="CG721" s="374"/>
      <c r="CH721" s="374"/>
      <c r="CI721" s="374"/>
      <c r="CJ721" s="374"/>
      <c r="CK721" s="374"/>
      <c r="CL721" s="374"/>
      <c r="CM721" s="374"/>
      <c r="CN721" s="374"/>
      <c r="CO721" s="374"/>
      <c r="CP721" s="374"/>
      <c r="CQ721" s="374"/>
      <c r="CR721" s="374"/>
      <c r="CS721" s="374"/>
      <c r="CT721" s="374"/>
      <c r="CU721" s="374"/>
      <c r="CV721" s="374"/>
      <c r="CW721" s="374"/>
      <c r="CX721" s="374"/>
      <c r="CY721" s="374"/>
      <c r="CZ721" s="374"/>
    </row>
    <row r="722" ht="25.15" customHeight="true" x14ac:dyDescent="0.2">
      <c r="C722" s="652"/>
      <c r="D722" s="652"/>
      <c r="E722" s="652"/>
      <c r="F722" s="652"/>
      <c r="G722" s="652"/>
      <c r="H722" s="652"/>
      <c r="I722" s="652"/>
      <c r="J722" s="652"/>
      <c r="K722" s="652"/>
      <c r="L722" s="652"/>
      <c r="M722" s="652"/>
      <c r="N722" s="652"/>
      <c r="O722" s="652"/>
      <c r="P722" s="652"/>
      <c r="Q722" s="652"/>
      <c r="BA722" s="374"/>
      <c r="BB722" s="450"/>
      <c r="BC722" s="374"/>
      <c r="BD722" s="374"/>
      <c r="BE722" s="374"/>
      <c r="BF722" s="374"/>
      <c r="BG722" s="374"/>
      <c r="BH722" s="374"/>
      <c r="BI722" s="374"/>
      <c r="BJ722" s="374"/>
      <c r="BK722" s="374"/>
      <c r="BL722" s="374"/>
      <c r="BM722" s="374"/>
      <c r="BN722" s="374"/>
      <c r="BO722" s="374"/>
      <c r="BP722" s="374"/>
      <c r="BQ722" s="374"/>
      <c r="BR722" s="374"/>
      <c r="BS722" s="374"/>
      <c r="BT722" s="374"/>
      <c r="BU722" s="374"/>
      <c r="BV722" s="374"/>
      <c r="BW722" s="374"/>
      <c r="BX722" s="374"/>
      <c r="BY722" s="374"/>
      <c r="BZ722" s="374"/>
      <c r="CA722" s="374"/>
      <c r="CB722" s="374"/>
      <c r="CC722" s="374"/>
      <c r="CD722" s="374"/>
      <c r="CE722" s="374"/>
      <c r="CF722" s="374"/>
      <c r="CG722" s="374"/>
      <c r="CH722" s="374"/>
      <c r="CI722" s="374"/>
      <c r="CJ722" s="374"/>
      <c r="CK722" s="374"/>
      <c r="CL722" s="374"/>
      <c r="CM722" s="374"/>
      <c r="CN722" s="374"/>
      <c r="CO722" s="374"/>
      <c r="CP722" s="374"/>
      <c r="CQ722" s="374"/>
      <c r="CR722" s="374"/>
      <c r="CS722" s="374"/>
      <c r="CT722" s="374"/>
      <c r="CU722" s="374"/>
      <c r="CV722" s="374"/>
      <c r="CW722" s="374"/>
      <c r="CX722" s="374"/>
      <c r="CY722" s="374"/>
      <c r="CZ722" s="374"/>
    </row>
    <row r="723" ht="25.15" customHeight="true" x14ac:dyDescent="0.2">
      <c r="C723" s="652"/>
      <c r="D723" s="652"/>
      <c r="E723" s="652"/>
      <c r="F723" s="652"/>
      <c r="G723" s="652"/>
      <c r="H723" s="652"/>
      <c r="I723" s="652"/>
      <c r="J723" s="652"/>
      <c r="K723" s="652"/>
      <c r="L723" s="652"/>
      <c r="M723" s="652"/>
      <c r="N723" s="652"/>
      <c r="O723" s="652"/>
      <c r="P723" s="652"/>
      <c r="Q723" s="652"/>
      <c r="BA723" s="374"/>
      <c r="BB723" s="450"/>
      <c r="BC723" s="374"/>
      <c r="BD723" s="374"/>
      <c r="BE723" s="374"/>
      <c r="BF723" s="374"/>
      <c r="BG723" s="374"/>
      <c r="BH723" s="374"/>
      <c r="BI723" s="374"/>
      <c r="BJ723" s="374"/>
      <c r="BK723" s="374"/>
      <c r="BL723" s="374"/>
      <c r="BM723" s="374"/>
      <c r="BN723" s="374"/>
      <c r="BO723" s="374"/>
      <c r="BP723" s="374"/>
      <c r="BQ723" s="374"/>
      <c r="BR723" s="374"/>
      <c r="BS723" s="374"/>
      <c r="BT723" s="374"/>
      <c r="BU723" s="374"/>
      <c r="BV723" s="374"/>
      <c r="BW723" s="374"/>
      <c r="BX723" s="374"/>
      <c r="BY723" s="374"/>
      <c r="BZ723" s="374"/>
      <c r="CA723" s="374"/>
      <c r="CB723" s="374"/>
      <c r="CC723" s="374"/>
      <c r="CD723" s="374"/>
      <c r="CE723" s="374"/>
      <c r="CF723" s="374"/>
      <c r="CG723" s="374"/>
      <c r="CH723" s="374"/>
      <c r="CI723" s="374"/>
      <c r="CJ723" s="374"/>
      <c r="CK723" s="374"/>
      <c r="CL723" s="374"/>
      <c r="CM723" s="374"/>
      <c r="CN723" s="374"/>
      <c r="CO723" s="374"/>
      <c r="CP723" s="374"/>
      <c r="CQ723" s="374"/>
      <c r="CR723" s="374"/>
      <c r="CS723" s="374"/>
      <c r="CT723" s="374"/>
      <c r="CU723" s="374"/>
      <c r="CV723" s="374"/>
      <c r="CW723" s="374"/>
      <c r="CX723" s="374"/>
      <c r="CY723" s="374"/>
      <c r="CZ723" s="374"/>
    </row>
    <row r="724" ht="25.15" customHeight="true" x14ac:dyDescent="0.2">
      <c r="C724" s="652"/>
      <c r="D724" s="652"/>
      <c r="E724" s="652"/>
      <c r="F724" s="652"/>
      <c r="G724" s="652"/>
      <c r="H724" s="652"/>
      <c r="I724" s="652"/>
      <c r="J724" s="652"/>
      <c r="K724" s="652"/>
      <c r="L724" s="652"/>
      <c r="M724" s="652"/>
      <c r="N724" s="652"/>
      <c r="O724" s="652"/>
      <c r="P724" s="652"/>
      <c r="Q724" s="652"/>
      <c r="BA724" s="374"/>
      <c r="BB724" s="450"/>
      <c r="BC724" s="374"/>
      <c r="BD724" s="374"/>
      <c r="BE724" s="374"/>
      <c r="BF724" s="374"/>
      <c r="BG724" s="374"/>
      <c r="BH724" s="374"/>
      <c r="BI724" s="374"/>
      <c r="BJ724" s="374"/>
      <c r="BK724" s="374"/>
      <c r="BL724" s="374"/>
      <c r="BM724" s="374"/>
      <c r="BN724" s="374"/>
      <c r="BO724" s="374"/>
      <c r="BP724" s="374"/>
      <c r="BQ724" s="374"/>
      <c r="BR724" s="374"/>
      <c r="BS724" s="374"/>
      <c r="BT724" s="374"/>
      <c r="BU724" s="374"/>
      <c r="BV724" s="374"/>
      <c r="BW724" s="374"/>
      <c r="BX724" s="374"/>
      <c r="BY724" s="374"/>
      <c r="BZ724" s="374"/>
      <c r="CA724" s="374"/>
      <c r="CB724" s="374"/>
      <c r="CC724" s="374"/>
      <c r="CD724" s="374"/>
      <c r="CE724" s="374"/>
      <c r="CF724" s="374"/>
      <c r="CG724" s="374"/>
      <c r="CH724" s="374"/>
      <c r="CI724" s="374"/>
      <c r="CJ724" s="374"/>
      <c r="CK724" s="374"/>
      <c r="CL724" s="374"/>
      <c r="CM724" s="374"/>
      <c r="CN724" s="374"/>
      <c r="CO724" s="374"/>
      <c r="CP724" s="374"/>
      <c r="CQ724" s="374"/>
      <c r="CR724" s="374"/>
      <c r="CS724" s="374"/>
      <c r="CT724" s="374"/>
      <c r="CU724" s="374"/>
      <c r="CV724" s="374"/>
      <c r="CW724" s="374"/>
      <c r="CX724" s="374"/>
      <c r="CY724" s="374"/>
      <c r="CZ724" s="374"/>
    </row>
    <row r="725" ht="25.15" customHeight="true" x14ac:dyDescent="0.2">
      <c r="C725" s="652"/>
      <c r="D725" s="652"/>
      <c r="E725" s="652"/>
      <c r="F725" s="652"/>
      <c r="G725" s="652"/>
      <c r="H725" s="652"/>
      <c r="I725" s="652"/>
      <c r="J725" s="652"/>
      <c r="K725" s="652"/>
      <c r="L725" s="652"/>
      <c r="M725" s="652"/>
      <c r="N725" s="652"/>
      <c r="O725" s="652"/>
      <c r="P725" s="652"/>
      <c r="Q725" s="652"/>
      <c r="BA725" s="374"/>
      <c r="BB725" s="450"/>
      <c r="BC725" s="374"/>
      <c r="BD725" s="374"/>
      <c r="BE725" s="374"/>
      <c r="BF725" s="374"/>
      <c r="BG725" s="374"/>
      <c r="BH725" s="374"/>
      <c r="BI725" s="374"/>
      <c r="BJ725" s="374"/>
      <c r="BK725" s="374"/>
      <c r="BL725" s="374"/>
      <c r="BM725" s="374"/>
      <c r="BN725" s="374"/>
      <c r="BO725" s="374"/>
      <c r="BP725" s="374"/>
      <c r="BQ725" s="374"/>
      <c r="BR725" s="374"/>
      <c r="BS725" s="374"/>
      <c r="BT725" s="374"/>
      <c r="BU725" s="374"/>
      <c r="BV725" s="374"/>
      <c r="BW725" s="374"/>
      <c r="BX725" s="374"/>
      <c r="BY725" s="374"/>
      <c r="BZ725" s="374"/>
      <c r="CA725" s="374"/>
      <c r="CB725" s="374"/>
      <c r="CC725" s="374"/>
      <c r="CD725" s="374"/>
      <c r="CE725" s="374"/>
      <c r="CF725" s="374"/>
      <c r="CG725" s="374"/>
      <c r="CH725" s="374"/>
      <c r="CI725" s="374"/>
      <c r="CJ725" s="374"/>
      <c r="CK725" s="374"/>
      <c r="CL725" s="374"/>
      <c r="CM725" s="374"/>
      <c r="CN725" s="374"/>
      <c r="CO725" s="374"/>
      <c r="CP725" s="374"/>
      <c r="CQ725" s="374"/>
      <c r="CR725" s="374"/>
      <c r="CS725" s="374"/>
      <c r="CT725" s="374"/>
      <c r="CU725" s="374"/>
      <c r="CV725" s="374"/>
      <c r="CW725" s="374"/>
      <c r="CX725" s="374"/>
      <c r="CY725" s="374"/>
      <c r="CZ725" s="374"/>
    </row>
    <row r="726" ht="25.15" customHeight="true" x14ac:dyDescent="0.2">
      <c r="C726" s="652"/>
      <c r="D726" s="652"/>
      <c r="E726" s="652"/>
      <c r="F726" s="652"/>
      <c r="G726" s="652"/>
      <c r="H726" s="652"/>
      <c r="I726" s="652"/>
      <c r="J726" s="652"/>
      <c r="K726" s="652"/>
      <c r="L726" s="652"/>
      <c r="M726" s="652"/>
      <c r="N726" s="652"/>
      <c r="O726" s="652"/>
      <c r="P726" s="652"/>
      <c r="Q726" s="652"/>
      <c r="BA726" s="374"/>
      <c r="BB726" s="450"/>
      <c r="BC726" s="374"/>
      <c r="BD726" s="374"/>
      <c r="BE726" s="374"/>
      <c r="BF726" s="374"/>
      <c r="BG726" s="374"/>
      <c r="BH726" s="374"/>
      <c r="BI726" s="374"/>
      <c r="BJ726" s="374"/>
      <c r="BK726" s="374"/>
      <c r="BL726" s="374"/>
      <c r="BM726" s="374"/>
      <c r="BN726" s="374"/>
      <c r="BO726" s="374"/>
      <c r="BP726" s="374"/>
      <c r="BQ726" s="374"/>
      <c r="BR726" s="374"/>
      <c r="BS726" s="374"/>
      <c r="BT726" s="374"/>
      <c r="BU726" s="374"/>
      <c r="BV726" s="374"/>
      <c r="BW726" s="374"/>
      <c r="BX726" s="374"/>
      <c r="BY726" s="374"/>
      <c r="BZ726" s="374"/>
      <c r="CA726" s="374"/>
      <c r="CB726" s="374"/>
      <c r="CC726" s="374"/>
      <c r="CD726" s="374"/>
      <c r="CE726" s="374"/>
      <c r="CF726" s="374"/>
      <c r="CG726" s="374"/>
      <c r="CH726" s="374"/>
      <c r="CI726" s="374"/>
      <c r="CJ726" s="374"/>
      <c r="CK726" s="374"/>
      <c r="CL726" s="374"/>
      <c r="CM726" s="374"/>
      <c r="CN726" s="374"/>
      <c r="CO726" s="374"/>
      <c r="CP726" s="374"/>
      <c r="CQ726" s="374"/>
      <c r="CR726" s="374"/>
      <c r="CS726" s="374"/>
      <c r="CT726" s="374"/>
      <c r="CU726" s="374"/>
      <c r="CV726" s="374"/>
      <c r="CW726" s="374"/>
      <c r="CX726" s="374"/>
      <c r="CY726" s="374"/>
      <c r="CZ726" s="374"/>
    </row>
    <row r="727" ht="25.15" customHeight="true" x14ac:dyDescent="0.2">
      <c r="C727" s="652"/>
      <c r="D727" s="652"/>
      <c r="E727" s="652"/>
      <c r="F727" s="652"/>
      <c r="G727" s="652"/>
      <c r="H727" s="652"/>
      <c r="I727" s="652"/>
      <c r="J727" s="652"/>
      <c r="K727" s="652"/>
      <c r="L727" s="652"/>
      <c r="M727" s="652"/>
      <c r="N727" s="652"/>
      <c r="O727" s="652"/>
      <c r="P727" s="652"/>
      <c r="Q727" s="652"/>
      <c r="BA727" s="374"/>
      <c r="BB727" s="450"/>
      <c r="BC727" s="374"/>
      <c r="BD727" s="374"/>
      <c r="BE727" s="374"/>
      <c r="BF727" s="374"/>
      <c r="BG727" s="374"/>
      <c r="BH727" s="374"/>
      <c r="BI727" s="374"/>
      <c r="BJ727" s="374"/>
      <c r="BK727" s="374"/>
      <c r="BL727" s="374"/>
      <c r="BM727" s="374"/>
      <c r="BN727" s="374"/>
      <c r="BO727" s="374"/>
      <c r="BP727" s="374"/>
      <c r="BQ727" s="374"/>
      <c r="BR727" s="374"/>
      <c r="BS727" s="374"/>
      <c r="BT727" s="374"/>
      <c r="BU727" s="374"/>
      <c r="BV727" s="374"/>
      <c r="BW727" s="374"/>
      <c r="BX727" s="374"/>
      <c r="BY727" s="374"/>
      <c r="BZ727" s="374"/>
      <c r="CA727" s="374"/>
      <c r="CB727" s="374"/>
      <c r="CC727" s="374"/>
      <c r="CD727" s="374"/>
      <c r="CE727" s="374"/>
      <c r="CF727" s="374"/>
      <c r="CG727" s="374"/>
      <c r="CH727" s="374"/>
      <c r="CI727" s="374"/>
      <c r="CJ727" s="374"/>
      <c r="CK727" s="374"/>
      <c r="CL727" s="374"/>
      <c r="CM727" s="374"/>
      <c r="CN727" s="374"/>
      <c r="CO727" s="374"/>
      <c r="CP727" s="374"/>
      <c r="CQ727" s="374"/>
      <c r="CR727" s="374"/>
      <c r="CS727" s="374"/>
      <c r="CT727" s="374"/>
      <c r="CU727" s="374"/>
      <c r="CV727" s="374"/>
      <c r="CW727" s="374"/>
      <c r="CX727" s="374"/>
      <c r="CY727" s="374"/>
      <c r="CZ727" s="374"/>
    </row>
    <row r="728" ht="25.15" customHeight="true" x14ac:dyDescent="0.2">
      <c r="C728" s="652"/>
      <c r="D728" s="652"/>
      <c r="E728" s="652"/>
      <c r="F728" s="652"/>
      <c r="G728" s="652"/>
      <c r="H728" s="652"/>
      <c r="I728" s="652"/>
      <c r="J728" s="652"/>
      <c r="K728" s="652"/>
      <c r="L728" s="652"/>
      <c r="M728" s="652"/>
      <c r="N728" s="652"/>
      <c r="O728" s="652"/>
      <c r="P728" s="652"/>
      <c r="Q728" s="652"/>
      <c r="BA728" s="374"/>
      <c r="BB728" s="450"/>
      <c r="BC728" s="374"/>
      <c r="BD728" s="374"/>
      <c r="BE728" s="374"/>
      <c r="BF728" s="374"/>
      <c r="BG728" s="374"/>
      <c r="BH728" s="374"/>
      <c r="BI728" s="374"/>
      <c r="BJ728" s="374"/>
      <c r="BK728" s="374"/>
      <c r="BL728" s="374"/>
      <c r="BM728" s="374"/>
      <c r="BN728" s="374"/>
      <c r="BO728" s="374"/>
      <c r="BP728" s="374"/>
      <c r="BQ728" s="374"/>
      <c r="BR728" s="374"/>
      <c r="BS728" s="374"/>
      <c r="BT728" s="374"/>
      <c r="BU728" s="374"/>
      <c r="BV728" s="374"/>
      <c r="BW728" s="374"/>
      <c r="BX728" s="374"/>
      <c r="BY728" s="374"/>
      <c r="BZ728" s="374"/>
      <c r="CA728" s="374"/>
      <c r="CB728" s="374"/>
      <c r="CC728" s="374"/>
      <c r="CD728" s="374"/>
      <c r="CE728" s="374"/>
      <c r="CF728" s="374"/>
      <c r="CG728" s="374"/>
      <c r="CH728" s="374"/>
      <c r="CI728" s="374"/>
      <c r="CJ728" s="374"/>
      <c r="CK728" s="374"/>
      <c r="CL728" s="374"/>
      <c r="CM728" s="374"/>
      <c r="CN728" s="374"/>
      <c r="CO728" s="374"/>
      <c r="CP728" s="374"/>
      <c r="CQ728" s="374"/>
      <c r="CR728" s="374"/>
      <c r="CS728" s="374"/>
      <c r="CT728" s="374"/>
      <c r="CU728" s="374"/>
      <c r="CV728" s="374"/>
      <c r="CW728" s="374"/>
      <c r="CX728" s="374"/>
      <c r="CY728" s="374"/>
      <c r="CZ728" s="374"/>
    </row>
    <row r="729" ht="25.15" customHeight="true" x14ac:dyDescent="0.2">
      <c r="C729" s="652"/>
      <c r="D729" s="652"/>
      <c r="E729" s="652"/>
      <c r="F729" s="652"/>
      <c r="G729" s="652"/>
      <c r="H729" s="652"/>
      <c r="I729" s="652"/>
      <c r="J729" s="652"/>
      <c r="K729" s="652"/>
      <c r="L729" s="652"/>
      <c r="M729" s="652"/>
      <c r="N729" s="652"/>
      <c r="O729" s="652"/>
      <c r="P729" s="652"/>
      <c r="Q729" s="652"/>
      <c r="BA729" s="374"/>
      <c r="BB729" s="450"/>
      <c r="BC729" s="374"/>
      <c r="BD729" s="374"/>
      <c r="BE729" s="374"/>
      <c r="BF729" s="374"/>
      <c r="BG729" s="374"/>
      <c r="BH729" s="374"/>
      <c r="BI729" s="374"/>
      <c r="BJ729" s="374"/>
      <c r="BK729" s="374"/>
      <c r="BL729" s="374"/>
      <c r="BM729" s="374"/>
      <c r="BN729" s="374"/>
      <c r="BO729" s="374"/>
      <c r="BP729" s="374"/>
      <c r="BQ729" s="374"/>
      <c r="BR729" s="374"/>
      <c r="BS729" s="374"/>
      <c r="BT729" s="374"/>
      <c r="BU729" s="374"/>
      <c r="BV729" s="374"/>
      <c r="BW729" s="374"/>
      <c r="BX729" s="374"/>
      <c r="BY729" s="374"/>
      <c r="BZ729" s="374"/>
      <c r="CA729" s="374"/>
      <c r="CB729" s="374"/>
      <c r="CC729" s="374"/>
      <c r="CD729" s="374"/>
      <c r="CE729" s="374"/>
      <c r="CF729" s="374"/>
      <c r="CG729" s="374"/>
      <c r="CH729" s="374"/>
      <c r="CI729" s="374"/>
      <c r="CJ729" s="374"/>
      <c r="CK729" s="374"/>
      <c r="CL729" s="374"/>
      <c r="CM729" s="374"/>
      <c r="CN729" s="374"/>
      <c r="CO729" s="374"/>
      <c r="CP729" s="374"/>
      <c r="CQ729" s="374"/>
      <c r="CR729" s="374"/>
      <c r="CS729" s="374"/>
      <c r="CT729" s="374"/>
      <c r="CU729" s="374"/>
      <c r="CV729" s="374"/>
      <c r="CW729" s="374"/>
      <c r="CX729" s="374"/>
      <c r="CY729" s="374"/>
      <c r="CZ729" s="374"/>
    </row>
    <row r="730" ht="25.15" customHeight="true" x14ac:dyDescent="0.2">
      <c r="C730" s="652"/>
      <c r="D730" s="652"/>
      <c r="E730" s="652"/>
      <c r="F730" s="652"/>
      <c r="G730" s="652"/>
      <c r="H730" s="652"/>
      <c r="I730" s="652"/>
      <c r="J730" s="652"/>
      <c r="K730" s="652"/>
      <c r="L730" s="652"/>
      <c r="M730" s="652"/>
      <c r="N730" s="652"/>
      <c r="O730" s="652"/>
      <c r="P730" s="652"/>
      <c r="Q730" s="652"/>
      <c r="BA730" s="374"/>
      <c r="BB730" s="450"/>
      <c r="BC730" s="374"/>
      <c r="BD730" s="374"/>
      <c r="BE730" s="374"/>
      <c r="BF730" s="374"/>
      <c r="BG730" s="374"/>
      <c r="BH730" s="374"/>
      <c r="BI730" s="374"/>
      <c r="BJ730" s="374"/>
      <c r="BK730" s="374"/>
      <c r="BL730" s="374"/>
      <c r="BM730" s="374"/>
      <c r="BN730" s="374"/>
      <c r="BO730" s="374"/>
      <c r="BP730" s="374"/>
      <c r="BQ730" s="374"/>
      <c r="BR730" s="374"/>
      <c r="BS730" s="374"/>
      <c r="BT730" s="374"/>
      <c r="BU730" s="374"/>
      <c r="BV730" s="374"/>
      <c r="BW730" s="374"/>
      <c r="BX730" s="374"/>
      <c r="BY730" s="374"/>
      <c r="BZ730" s="374"/>
      <c r="CA730" s="374"/>
      <c r="CB730" s="374"/>
      <c r="CC730" s="374"/>
      <c r="CD730" s="374"/>
      <c r="CE730" s="374"/>
      <c r="CF730" s="374"/>
      <c r="CG730" s="374"/>
      <c r="CH730" s="374"/>
      <c r="CI730" s="374"/>
      <c r="CJ730" s="374"/>
      <c r="CK730" s="374"/>
      <c r="CL730" s="374"/>
      <c r="CM730" s="374"/>
      <c r="CN730" s="374"/>
      <c r="CO730" s="374"/>
      <c r="CP730" s="374"/>
      <c r="CQ730" s="374"/>
      <c r="CR730" s="374"/>
      <c r="CS730" s="374"/>
      <c r="CT730" s="374"/>
      <c r="CU730" s="374"/>
      <c r="CV730" s="374"/>
      <c r="CW730" s="374"/>
      <c r="CX730" s="374"/>
      <c r="CY730" s="374"/>
      <c r="CZ730" s="374"/>
    </row>
    <row r="731" ht="25.15" customHeight="true" x14ac:dyDescent="0.2">
      <c r="C731" s="652"/>
      <c r="D731" s="652"/>
      <c r="E731" s="652"/>
      <c r="F731" s="652"/>
      <c r="G731" s="652"/>
      <c r="H731" s="652"/>
      <c r="I731" s="652"/>
      <c r="J731" s="652"/>
      <c r="K731" s="652"/>
      <c r="L731" s="652"/>
      <c r="M731" s="652"/>
      <c r="N731" s="652"/>
      <c r="O731" s="652"/>
      <c r="P731" s="652"/>
      <c r="Q731" s="652"/>
      <c r="BA731" s="374"/>
      <c r="BB731" s="450"/>
      <c r="BC731" s="374"/>
      <c r="BD731" s="374"/>
      <c r="BE731" s="374"/>
      <c r="BF731" s="374"/>
      <c r="BG731" s="374"/>
      <c r="BH731" s="374"/>
      <c r="BI731" s="374"/>
      <c r="BJ731" s="374"/>
      <c r="BK731" s="374"/>
      <c r="BL731" s="374"/>
      <c r="BM731" s="374"/>
      <c r="BN731" s="374"/>
      <c r="BO731" s="374"/>
      <c r="BP731" s="374"/>
      <c r="BQ731" s="374"/>
      <c r="BR731" s="374"/>
      <c r="BS731" s="374"/>
      <c r="BT731" s="374"/>
      <c r="BU731" s="374"/>
      <c r="BV731" s="374"/>
      <c r="BW731" s="374"/>
      <c r="BX731" s="374"/>
      <c r="BY731" s="374"/>
      <c r="BZ731" s="374"/>
      <c r="CA731" s="374"/>
      <c r="CB731" s="374"/>
      <c r="CC731" s="374"/>
      <c r="CD731" s="374"/>
      <c r="CE731" s="374"/>
      <c r="CF731" s="374"/>
      <c r="CG731" s="374"/>
      <c r="CH731" s="374"/>
      <c r="CI731" s="374"/>
      <c r="CJ731" s="374"/>
      <c r="CK731" s="374"/>
      <c r="CL731" s="374"/>
      <c r="CM731" s="374"/>
      <c r="CN731" s="374"/>
      <c r="CO731" s="374"/>
      <c r="CP731" s="374"/>
      <c r="CQ731" s="374"/>
      <c r="CR731" s="374"/>
      <c r="CS731" s="374"/>
      <c r="CT731" s="374"/>
      <c r="CU731" s="374"/>
      <c r="CV731" s="374"/>
      <c r="CW731" s="374"/>
      <c r="CX731" s="374"/>
      <c r="CY731" s="374"/>
      <c r="CZ731" s="374"/>
    </row>
    <row r="732" ht="25.15" customHeight="true" x14ac:dyDescent="0.2">
      <c r="C732" s="652"/>
      <c r="D732" s="652"/>
      <c r="E732" s="652"/>
      <c r="F732" s="652"/>
      <c r="G732" s="652"/>
      <c r="H732" s="652"/>
      <c r="I732" s="652"/>
      <c r="J732" s="652"/>
      <c r="K732" s="652"/>
      <c r="L732" s="652"/>
      <c r="M732" s="652"/>
      <c r="N732" s="652"/>
      <c r="O732" s="652"/>
      <c r="P732" s="652"/>
      <c r="Q732" s="652"/>
      <c r="BA732" s="374"/>
      <c r="BB732" s="450"/>
      <c r="BC732" s="374"/>
      <c r="BD732" s="374"/>
      <c r="BE732" s="374"/>
      <c r="BF732" s="374"/>
      <c r="BG732" s="374"/>
      <c r="BH732" s="374"/>
      <c r="BI732" s="374"/>
      <c r="BJ732" s="374"/>
      <c r="BK732" s="374"/>
      <c r="BL732" s="374"/>
      <c r="BM732" s="374"/>
      <c r="BN732" s="374"/>
      <c r="BO732" s="374"/>
      <c r="BP732" s="374"/>
      <c r="BQ732" s="374"/>
      <c r="BR732" s="374"/>
      <c r="BS732" s="374"/>
      <c r="BT732" s="374"/>
      <c r="BU732" s="374"/>
      <c r="BV732" s="374"/>
      <c r="BW732" s="374"/>
      <c r="BX732" s="374"/>
      <c r="BY732" s="374"/>
      <c r="BZ732" s="374"/>
      <c r="CA732" s="374"/>
      <c r="CB732" s="374"/>
      <c r="CC732" s="374"/>
      <c r="CD732" s="374"/>
      <c r="CE732" s="374"/>
      <c r="CF732" s="374"/>
      <c r="CG732" s="374"/>
      <c r="CH732" s="374"/>
      <c r="CI732" s="374"/>
      <c r="CJ732" s="374"/>
      <c r="CK732" s="374"/>
      <c r="CL732" s="374"/>
      <c r="CM732" s="374"/>
      <c r="CN732" s="374"/>
      <c r="CO732" s="374"/>
      <c r="CP732" s="374"/>
      <c r="CQ732" s="374"/>
      <c r="CR732" s="374"/>
      <c r="CS732" s="374"/>
      <c r="CT732" s="374"/>
      <c r="CU732" s="374"/>
      <c r="CV732" s="374"/>
      <c r="CW732" s="374"/>
      <c r="CX732" s="374"/>
      <c r="CY732" s="374"/>
      <c r="CZ732" s="374"/>
    </row>
    <row r="733" ht="25.15" customHeight="true" x14ac:dyDescent="0.2">
      <c r="C733" s="652"/>
      <c r="D733" s="652"/>
      <c r="E733" s="652"/>
      <c r="F733" s="652"/>
      <c r="G733" s="652"/>
      <c r="H733" s="652"/>
      <c r="I733" s="652"/>
      <c r="J733" s="652"/>
      <c r="K733" s="652"/>
      <c r="L733" s="652"/>
      <c r="M733" s="652"/>
      <c r="N733" s="652"/>
      <c r="O733" s="652"/>
      <c r="P733" s="652"/>
      <c r="Q733" s="652"/>
      <c r="BA733" s="374"/>
      <c r="BB733" s="450"/>
      <c r="BC733" s="374"/>
      <c r="BD733" s="374"/>
      <c r="BE733" s="374"/>
      <c r="BF733" s="374"/>
      <c r="BG733" s="374"/>
      <c r="BH733" s="374"/>
      <c r="BI733" s="374"/>
      <c r="BJ733" s="374"/>
      <c r="BK733" s="374"/>
      <c r="BL733" s="374"/>
      <c r="BM733" s="374"/>
      <c r="BN733" s="374"/>
      <c r="BO733" s="374"/>
      <c r="BP733" s="374"/>
      <c r="BQ733" s="374"/>
      <c r="BR733" s="374"/>
      <c r="BS733" s="374"/>
      <c r="BT733" s="374"/>
      <c r="BU733" s="374"/>
      <c r="BV733" s="374"/>
      <c r="BW733" s="374"/>
      <c r="BX733" s="374"/>
      <c r="BY733" s="374"/>
      <c r="BZ733" s="374"/>
      <c r="CA733" s="374"/>
      <c r="CB733" s="374"/>
      <c r="CC733" s="374"/>
      <c r="CD733" s="374"/>
      <c r="CE733" s="374"/>
      <c r="CF733" s="374"/>
      <c r="CG733" s="374"/>
      <c r="CH733" s="374"/>
      <c r="CI733" s="374"/>
      <c r="CJ733" s="374"/>
      <c r="CK733" s="374"/>
      <c r="CL733" s="374"/>
      <c r="CM733" s="374"/>
      <c r="CN733" s="374"/>
      <c r="CO733" s="374"/>
      <c r="CP733" s="374"/>
      <c r="CQ733" s="374"/>
      <c r="CR733" s="374"/>
      <c r="CS733" s="374"/>
      <c r="CT733" s="374"/>
      <c r="CU733" s="374"/>
      <c r="CV733" s="374"/>
      <c r="CW733" s="374"/>
      <c r="CX733" s="374"/>
      <c r="CY733" s="374"/>
      <c r="CZ733" s="374"/>
    </row>
    <row r="734" ht="25.15" customHeight="true" x14ac:dyDescent="0.2">
      <c r="C734" s="652"/>
      <c r="D734" s="652"/>
      <c r="E734" s="652"/>
      <c r="F734" s="652"/>
      <c r="G734" s="652"/>
      <c r="H734" s="652"/>
      <c r="I734" s="652"/>
      <c r="J734" s="652"/>
      <c r="K734" s="652"/>
      <c r="L734" s="652"/>
      <c r="M734" s="652"/>
      <c r="N734" s="652"/>
      <c r="O734" s="652"/>
      <c r="P734" s="652"/>
      <c r="Q734" s="652"/>
      <c r="BA734" s="374"/>
      <c r="BB734" s="450"/>
      <c r="BC734" s="374"/>
      <c r="BD734" s="374"/>
      <c r="BE734" s="374"/>
      <c r="BF734" s="374"/>
      <c r="BG734" s="374"/>
      <c r="BH734" s="374"/>
      <c r="BI734" s="374"/>
      <c r="BJ734" s="374"/>
      <c r="BK734" s="374"/>
      <c r="BL734" s="374"/>
      <c r="BM734" s="374"/>
      <c r="BN734" s="374"/>
      <c r="BO734" s="374"/>
      <c r="BP734" s="374"/>
      <c r="BQ734" s="374"/>
      <c r="BR734" s="374"/>
      <c r="BS734" s="374"/>
      <c r="BT734" s="374"/>
      <c r="BU734" s="374"/>
      <c r="BV734" s="374"/>
      <c r="BW734" s="374"/>
      <c r="BX734" s="374"/>
      <c r="BY734" s="374"/>
      <c r="BZ734" s="374"/>
      <c r="CA734" s="374"/>
      <c r="CB734" s="374"/>
      <c r="CC734" s="374"/>
      <c r="CD734" s="374"/>
      <c r="CE734" s="374"/>
      <c r="CF734" s="374"/>
      <c r="CG734" s="374"/>
      <c r="CH734" s="374"/>
      <c r="CI734" s="374"/>
      <c r="CJ734" s="374"/>
      <c r="CK734" s="374"/>
      <c r="CL734" s="374"/>
      <c r="CM734" s="374"/>
      <c r="CN734" s="374"/>
      <c r="CO734" s="374"/>
      <c r="CP734" s="374"/>
      <c r="CQ734" s="374"/>
      <c r="CR734" s="374"/>
      <c r="CS734" s="374"/>
      <c r="CT734" s="374"/>
      <c r="CU734" s="374"/>
      <c r="CV734" s="374"/>
      <c r="CW734" s="374"/>
      <c r="CX734" s="374"/>
      <c r="CY734" s="374"/>
      <c r="CZ734" s="374"/>
    </row>
    <row r="735" ht="25.15" customHeight="true" x14ac:dyDescent="0.2">
      <c r="C735" s="652"/>
      <c r="D735" s="652"/>
      <c r="E735" s="652"/>
      <c r="F735" s="652"/>
      <c r="G735" s="652"/>
      <c r="H735" s="652"/>
      <c r="I735" s="652"/>
      <c r="J735" s="652"/>
      <c r="K735" s="652"/>
      <c r="L735" s="652"/>
      <c r="M735" s="652"/>
      <c r="N735" s="652"/>
      <c r="O735" s="652"/>
      <c r="P735" s="652"/>
      <c r="Q735" s="652"/>
      <c r="BA735" s="374"/>
      <c r="BB735" s="450"/>
      <c r="BC735" s="374"/>
      <c r="BD735" s="374"/>
      <c r="BE735" s="374"/>
      <c r="BF735" s="374"/>
      <c r="BG735" s="374"/>
      <c r="BH735" s="374"/>
      <c r="BI735" s="374"/>
      <c r="BJ735" s="374"/>
      <c r="BK735" s="374"/>
      <c r="BL735" s="374"/>
      <c r="BM735" s="374"/>
      <c r="BN735" s="374"/>
      <c r="BO735" s="374"/>
      <c r="BP735" s="374"/>
      <c r="BQ735" s="374"/>
      <c r="BR735" s="374"/>
      <c r="BS735" s="374"/>
      <c r="BT735" s="374"/>
      <c r="BU735" s="374"/>
      <c r="BV735" s="374"/>
      <c r="BW735" s="374"/>
      <c r="BX735" s="374"/>
      <c r="BY735" s="374"/>
      <c r="BZ735" s="374"/>
      <c r="CA735" s="374"/>
      <c r="CB735" s="374"/>
      <c r="CC735" s="374"/>
      <c r="CD735" s="374"/>
      <c r="CE735" s="374"/>
      <c r="CF735" s="374"/>
      <c r="CG735" s="374"/>
      <c r="CH735" s="374"/>
      <c r="CI735" s="374"/>
      <c r="CJ735" s="374"/>
      <c r="CK735" s="374"/>
      <c r="CL735" s="374"/>
      <c r="CM735" s="374"/>
      <c r="CN735" s="374"/>
      <c r="CO735" s="374"/>
      <c r="CP735" s="374"/>
      <c r="CQ735" s="374"/>
      <c r="CR735" s="374"/>
      <c r="CS735" s="374"/>
      <c r="CT735" s="374"/>
      <c r="CU735" s="374"/>
      <c r="CV735" s="374"/>
      <c r="CW735" s="374"/>
      <c r="CX735" s="374"/>
      <c r="CY735" s="374"/>
      <c r="CZ735" s="374"/>
    </row>
    <row r="736" ht="25.15" customHeight="true" x14ac:dyDescent="0.2">
      <c r="C736" s="652"/>
      <c r="D736" s="652"/>
      <c r="E736" s="652"/>
      <c r="F736" s="652"/>
      <c r="G736" s="652"/>
      <c r="H736" s="652"/>
      <c r="I736" s="652"/>
      <c r="J736" s="652"/>
      <c r="K736" s="652"/>
      <c r="L736" s="652"/>
      <c r="M736" s="652"/>
      <c r="N736" s="652"/>
      <c r="O736" s="652"/>
      <c r="P736" s="652"/>
      <c r="Q736" s="652"/>
      <c r="BA736" s="374"/>
      <c r="BB736" s="450"/>
      <c r="BC736" s="374"/>
      <c r="BD736" s="374"/>
      <c r="BE736" s="374"/>
      <c r="BF736" s="374"/>
      <c r="BG736" s="374"/>
      <c r="BH736" s="374"/>
      <c r="BI736" s="374"/>
      <c r="BJ736" s="374"/>
      <c r="BK736" s="374"/>
      <c r="BL736" s="374"/>
      <c r="BM736" s="374"/>
      <c r="BN736" s="374"/>
      <c r="BO736" s="374"/>
      <c r="BP736" s="374"/>
      <c r="BQ736" s="374"/>
      <c r="BR736" s="374"/>
      <c r="BS736" s="374"/>
      <c r="BT736" s="374"/>
      <c r="BU736" s="374"/>
      <c r="BV736" s="374"/>
      <c r="BW736" s="374"/>
      <c r="BX736" s="374"/>
      <c r="BY736" s="374"/>
      <c r="BZ736" s="374"/>
      <c r="CA736" s="374"/>
      <c r="CB736" s="374"/>
      <c r="CC736" s="374"/>
      <c r="CD736" s="374"/>
      <c r="CE736" s="374"/>
      <c r="CF736" s="374"/>
      <c r="CG736" s="374"/>
      <c r="CH736" s="374"/>
      <c r="CI736" s="374"/>
      <c r="CJ736" s="374"/>
      <c r="CK736" s="374"/>
      <c r="CL736" s="374"/>
      <c r="CM736" s="374"/>
      <c r="CN736" s="374"/>
      <c r="CO736" s="374"/>
      <c r="CP736" s="374"/>
      <c r="CQ736" s="374"/>
      <c r="CR736" s="374"/>
      <c r="CS736" s="374"/>
      <c r="CT736" s="374"/>
      <c r="CU736" s="374"/>
      <c r="CV736" s="374"/>
      <c r="CW736" s="374"/>
      <c r="CX736" s="374"/>
      <c r="CY736" s="374"/>
      <c r="CZ736" s="374"/>
    </row>
    <row r="737" ht="25.15" customHeight="true" x14ac:dyDescent="0.2">
      <c r="C737" s="652"/>
      <c r="D737" s="652"/>
      <c r="E737" s="652"/>
      <c r="F737" s="652"/>
      <c r="G737" s="652"/>
      <c r="H737" s="652"/>
      <c r="I737" s="652"/>
      <c r="J737" s="652"/>
      <c r="K737" s="652"/>
      <c r="L737" s="652"/>
      <c r="M737" s="652"/>
      <c r="N737" s="652"/>
      <c r="O737" s="652"/>
      <c r="P737" s="652"/>
      <c r="Q737" s="652"/>
      <c r="BA737" s="374"/>
      <c r="BB737" s="450"/>
      <c r="BC737" s="374"/>
      <c r="BD737" s="374"/>
      <c r="BE737" s="374"/>
      <c r="BF737" s="374"/>
      <c r="BG737" s="374"/>
      <c r="BH737" s="374"/>
      <c r="BI737" s="374"/>
      <c r="BJ737" s="374"/>
      <c r="BK737" s="374"/>
      <c r="BL737" s="374"/>
      <c r="BM737" s="374"/>
      <c r="BN737" s="374"/>
      <c r="BO737" s="374"/>
      <c r="BP737" s="374"/>
      <c r="BQ737" s="374"/>
      <c r="BR737" s="374"/>
      <c r="BS737" s="374"/>
      <c r="BT737" s="374"/>
      <c r="BU737" s="374"/>
      <c r="BV737" s="374"/>
      <c r="BW737" s="374"/>
      <c r="BX737" s="374"/>
      <c r="BY737" s="374"/>
      <c r="BZ737" s="374"/>
      <c r="CA737" s="374"/>
      <c r="CB737" s="374"/>
      <c r="CC737" s="374"/>
      <c r="CD737" s="374"/>
      <c r="CE737" s="374"/>
      <c r="CF737" s="374"/>
      <c r="CG737" s="374"/>
      <c r="CH737" s="374"/>
      <c r="CI737" s="374"/>
      <c r="CJ737" s="374"/>
      <c r="CK737" s="374"/>
      <c r="CL737" s="374"/>
      <c r="CM737" s="374"/>
      <c r="CN737" s="374"/>
      <c r="CO737" s="374"/>
      <c r="CP737" s="374"/>
      <c r="CQ737" s="374"/>
      <c r="CR737" s="374"/>
      <c r="CS737" s="374"/>
      <c r="CT737" s="374"/>
      <c r="CU737" s="374"/>
      <c r="CV737" s="374"/>
      <c r="CW737" s="374"/>
      <c r="CX737" s="374"/>
      <c r="CY737" s="374"/>
      <c r="CZ737" s="374"/>
    </row>
    <row r="738" ht="25.15" customHeight="true" x14ac:dyDescent="0.2">
      <c r="C738" s="652"/>
      <c r="D738" s="652"/>
      <c r="E738" s="652"/>
      <c r="F738" s="652"/>
      <c r="G738" s="652"/>
      <c r="H738" s="652"/>
      <c r="I738" s="652"/>
      <c r="J738" s="652"/>
      <c r="K738" s="652"/>
      <c r="L738" s="652"/>
      <c r="M738" s="652"/>
      <c r="N738" s="652"/>
      <c r="O738" s="652"/>
      <c r="P738" s="652"/>
      <c r="Q738" s="652"/>
      <c r="BA738" s="374"/>
      <c r="BB738" s="450"/>
      <c r="BC738" s="374"/>
      <c r="BD738" s="374"/>
      <c r="BE738" s="374"/>
      <c r="BF738" s="374"/>
      <c r="BG738" s="374"/>
      <c r="BH738" s="374"/>
      <c r="BI738" s="374"/>
      <c r="BJ738" s="374"/>
      <c r="BK738" s="374"/>
      <c r="BL738" s="374"/>
      <c r="BM738" s="374"/>
      <c r="BN738" s="374"/>
      <c r="BO738" s="374"/>
      <c r="BP738" s="374"/>
      <c r="BQ738" s="374"/>
      <c r="BR738" s="374"/>
      <c r="BS738" s="374"/>
      <c r="BT738" s="374"/>
      <c r="BU738" s="374"/>
      <c r="BV738" s="374"/>
      <c r="BW738" s="374"/>
      <c r="BX738" s="374"/>
      <c r="BY738" s="374"/>
      <c r="BZ738" s="374"/>
      <c r="CA738" s="374"/>
      <c r="CB738" s="374"/>
      <c r="CC738" s="374"/>
      <c r="CD738" s="374"/>
      <c r="CE738" s="374"/>
      <c r="CF738" s="374"/>
      <c r="CG738" s="374"/>
      <c r="CH738" s="374"/>
      <c r="CI738" s="374"/>
      <c r="CJ738" s="374"/>
      <c r="CK738" s="374"/>
      <c r="CL738" s="374"/>
      <c r="CM738" s="374"/>
      <c r="CN738" s="374"/>
      <c r="CO738" s="374"/>
      <c r="CP738" s="374"/>
      <c r="CQ738" s="374"/>
      <c r="CR738" s="374"/>
      <c r="CS738" s="374"/>
      <c r="CT738" s="374"/>
      <c r="CU738" s="374"/>
      <c r="CV738" s="374"/>
      <c r="CW738" s="374"/>
      <c r="CX738" s="374"/>
      <c r="CY738" s="374"/>
      <c r="CZ738" s="374"/>
    </row>
    <row r="739" ht="25.15" customHeight="true" x14ac:dyDescent="0.2">
      <c r="C739" s="652"/>
      <c r="D739" s="652"/>
      <c r="E739" s="652"/>
      <c r="F739" s="652"/>
      <c r="G739" s="652"/>
      <c r="H739" s="652"/>
      <c r="I739" s="652"/>
      <c r="J739" s="652"/>
      <c r="K739" s="652"/>
      <c r="L739" s="652"/>
      <c r="M739" s="652"/>
      <c r="N739" s="652"/>
      <c r="O739" s="652"/>
      <c r="P739" s="652"/>
      <c r="Q739" s="652"/>
      <c r="BA739" s="374"/>
      <c r="BB739" s="450"/>
      <c r="BC739" s="374"/>
      <c r="BD739" s="374"/>
      <c r="BE739" s="374"/>
      <c r="BF739" s="374"/>
      <c r="BG739" s="374"/>
      <c r="BH739" s="374"/>
      <c r="BI739" s="374"/>
      <c r="BJ739" s="374"/>
      <c r="BK739" s="374"/>
      <c r="BL739" s="374"/>
      <c r="BM739" s="374"/>
      <c r="BN739" s="374"/>
      <c r="BO739" s="374"/>
      <c r="BP739" s="374"/>
      <c r="BQ739" s="374"/>
      <c r="BR739" s="374"/>
      <c r="BS739" s="374"/>
      <c r="BT739" s="374"/>
      <c r="BU739" s="374"/>
      <c r="BV739" s="374"/>
      <c r="BW739" s="374"/>
      <c r="BX739" s="374"/>
      <c r="BY739" s="374"/>
      <c r="BZ739" s="374"/>
      <c r="CA739" s="374"/>
      <c r="CB739" s="374"/>
      <c r="CC739" s="374"/>
      <c r="CD739" s="374"/>
      <c r="CE739" s="374"/>
      <c r="CF739" s="374"/>
      <c r="CG739" s="374"/>
      <c r="CH739" s="374"/>
      <c r="CI739" s="374"/>
      <c r="CJ739" s="374"/>
      <c r="CK739" s="374"/>
      <c r="CL739" s="374"/>
      <c r="CM739" s="374"/>
      <c r="CN739" s="374"/>
      <c r="CO739" s="374"/>
      <c r="CP739" s="374"/>
      <c r="CQ739" s="374"/>
      <c r="CR739" s="374"/>
      <c r="CS739" s="374"/>
      <c r="CT739" s="374"/>
      <c r="CU739" s="374"/>
      <c r="CV739" s="374"/>
      <c r="CW739" s="374"/>
      <c r="CX739" s="374"/>
      <c r="CY739" s="374"/>
      <c r="CZ739" s="374"/>
    </row>
    <row r="740" ht="25.15" customHeight="true" x14ac:dyDescent="0.2">
      <c r="C740" s="652"/>
      <c r="D740" s="652"/>
      <c r="E740" s="652"/>
      <c r="F740" s="652"/>
      <c r="G740" s="652"/>
      <c r="H740" s="652"/>
      <c r="I740" s="652"/>
      <c r="J740" s="652"/>
      <c r="K740" s="652"/>
      <c r="L740" s="652"/>
      <c r="M740" s="652"/>
      <c r="N740" s="652"/>
      <c r="O740" s="652"/>
      <c r="P740" s="652"/>
      <c r="Q740" s="652"/>
      <c r="BA740" s="374"/>
      <c r="BB740" s="450"/>
      <c r="BC740" s="374"/>
      <c r="BD740" s="374"/>
      <c r="BE740" s="374"/>
      <c r="BF740" s="374"/>
      <c r="BG740" s="374"/>
      <c r="BH740" s="374"/>
      <c r="BI740" s="374"/>
      <c r="BJ740" s="374"/>
      <c r="BK740" s="374"/>
      <c r="BL740" s="374"/>
      <c r="BM740" s="374"/>
      <c r="BN740" s="374"/>
      <c r="BO740" s="374"/>
      <c r="BP740" s="374"/>
      <c r="BQ740" s="374"/>
      <c r="BR740" s="374"/>
      <c r="BS740" s="374"/>
      <c r="BT740" s="374"/>
      <c r="BU740" s="374"/>
      <c r="BV740" s="374"/>
      <c r="BW740" s="374"/>
      <c r="BX740" s="374"/>
      <c r="BY740" s="374"/>
      <c r="BZ740" s="374"/>
      <c r="CA740" s="374"/>
      <c r="CB740" s="374"/>
      <c r="CC740" s="374"/>
      <c r="CD740" s="374"/>
      <c r="CE740" s="374"/>
      <c r="CF740" s="374"/>
      <c r="CG740" s="374"/>
      <c r="CH740" s="374"/>
      <c r="CI740" s="374"/>
      <c r="CJ740" s="374"/>
      <c r="CK740" s="374"/>
      <c r="CL740" s="374"/>
      <c r="CM740" s="374"/>
      <c r="CN740" s="374"/>
      <c r="CO740" s="374"/>
      <c r="CP740" s="374"/>
      <c r="CQ740" s="374"/>
      <c r="CR740" s="374"/>
      <c r="CS740" s="374"/>
      <c r="CT740" s="374"/>
      <c r="CU740" s="374"/>
      <c r="CV740" s="374"/>
      <c r="CW740" s="374"/>
      <c r="CX740" s="374"/>
      <c r="CY740" s="374"/>
      <c r="CZ740" s="374"/>
    </row>
    <row r="741" ht="25.15" customHeight="true" x14ac:dyDescent="0.2">
      <c r="C741" s="652"/>
      <c r="D741" s="652"/>
      <c r="E741" s="652"/>
      <c r="F741" s="652"/>
      <c r="G741" s="652"/>
      <c r="H741" s="652"/>
      <c r="I741" s="652"/>
      <c r="J741" s="652"/>
      <c r="K741" s="652"/>
      <c r="L741" s="652"/>
      <c r="M741" s="652"/>
      <c r="N741" s="652"/>
      <c r="O741" s="652"/>
      <c r="P741" s="652"/>
      <c r="Q741" s="652"/>
      <c r="BA741" s="374"/>
      <c r="BB741" s="450"/>
      <c r="BC741" s="374"/>
      <c r="BD741" s="374"/>
      <c r="BE741" s="374"/>
      <c r="BF741" s="374"/>
      <c r="BG741" s="374"/>
      <c r="BH741" s="374"/>
      <c r="BI741" s="374"/>
      <c r="BJ741" s="374"/>
      <c r="BK741" s="374"/>
      <c r="BL741" s="374"/>
      <c r="BM741" s="374"/>
      <c r="BN741" s="374"/>
      <c r="BO741" s="374"/>
      <c r="BP741" s="374"/>
      <c r="BQ741" s="374"/>
      <c r="BR741" s="374"/>
      <c r="BS741" s="374"/>
      <c r="BT741" s="374"/>
      <c r="BU741" s="374"/>
      <c r="BV741" s="374"/>
      <c r="BW741" s="374"/>
      <c r="BX741" s="374"/>
      <c r="BY741" s="374"/>
      <c r="BZ741" s="374"/>
      <c r="CA741" s="374"/>
      <c r="CB741" s="374"/>
      <c r="CC741" s="374"/>
      <c r="CD741" s="374"/>
      <c r="CE741" s="374"/>
      <c r="CF741" s="374"/>
      <c r="CG741" s="374"/>
      <c r="CH741" s="374"/>
      <c r="CI741" s="374"/>
      <c r="CJ741" s="374"/>
      <c r="CK741" s="374"/>
      <c r="CL741" s="374"/>
      <c r="CM741" s="374"/>
      <c r="CN741" s="374"/>
      <c r="CO741" s="374"/>
      <c r="CP741" s="374"/>
      <c r="CQ741" s="374"/>
      <c r="CR741" s="374"/>
      <c r="CS741" s="374"/>
      <c r="CT741" s="374"/>
      <c r="CU741" s="374"/>
      <c r="CV741" s="374"/>
      <c r="CW741" s="374"/>
      <c r="CX741" s="374"/>
      <c r="CY741" s="374"/>
      <c r="CZ741" s="374"/>
    </row>
    <row r="742" ht="25.15" customHeight="true" x14ac:dyDescent="0.2">
      <c r="C742" s="652"/>
      <c r="D742" s="652"/>
      <c r="E742" s="652"/>
      <c r="F742" s="652"/>
      <c r="G742" s="652"/>
      <c r="H742" s="652"/>
      <c r="I742" s="652"/>
      <c r="J742" s="652"/>
      <c r="K742" s="652"/>
      <c r="L742" s="652"/>
      <c r="M742" s="652"/>
      <c r="N742" s="652"/>
      <c r="O742" s="652"/>
      <c r="P742" s="652"/>
      <c r="Q742" s="652"/>
      <c r="BA742" s="374"/>
      <c r="BB742" s="450"/>
      <c r="BC742" s="374"/>
      <c r="BD742" s="374"/>
      <c r="BE742" s="374"/>
      <c r="BF742" s="374"/>
      <c r="BG742" s="374"/>
      <c r="BH742" s="374"/>
      <c r="BI742" s="374"/>
      <c r="BJ742" s="374"/>
      <c r="BK742" s="374"/>
      <c r="BL742" s="374"/>
      <c r="BM742" s="374"/>
      <c r="BN742" s="374"/>
      <c r="BO742" s="374"/>
      <c r="BP742" s="374"/>
      <c r="BQ742" s="374"/>
      <c r="BR742" s="374"/>
      <c r="BS742" s="374"/>
      <c r="BT742" s="374"/>
      <c r="BU742" s="374"/>
      <c r="BV742" s="374"/>
      <c r="BW742" s="374"/>
      <c r="BX742" s="374"/>
      <c r="BY742" s="374"/>
      <c r="BZ742" s="374"/>
      <c r="CA742" s="374"/>
      <c r="CB742" s="374"/>
      <c r="CC742" s="374"/>
      <c r="CD742" s="374"/>
      <c r="CE742" s="374"/>
      <c r="CF742" s="374"/>
      <c r="CG742" s="374"/>
      <c r="CH742" s="374"/>
      <c r="CI742" s="374"/>
      <c r="CJ742" s="374"/>
      <c r="CK742" s="374"/>
      <c r="CL742" s="374"/>
      <c r="CM742" s="374"/>
      <c r="CN742" s="374"/>
      <c r="CO742" s="374"/>
      <c r="CP742" s="374"/>
      <c r="CQ742" s="374"/>
      <c r="CR742" s="374"/>
      <c r="CS742" s="374"/>
      <c r="CT742" s="374"/>
      <c r="CU742" s="374"/>
      <c r="CV742" s="374"/>
      <c r="CW742" s="374"/>
      <c r="CX742" s="374"/>
      <c r="CY742" s="374"/>
      <c r="CZ742" s="374"/>
    </row>
    <row r="743" ht="25.15" customHeight="true" x14ac:dyDescent="0.2">
      <c r="C743" s="652"/>
      <c r="D743" s="652"/>
      <c r="E743" s="652"/>
      <c r="F743" s="652"/>
      <c r="G743" s="652"/>
      <c r="H743" s="652"/>
      <c r="I743" s="652"/>
      <c r="J743" s="652"/>
      <c r="K743" s="652"/>
      <c r="L743" s="652"/>
      <c r="M743" s="652"/>
      <c r="N743" s="652"/>
      <c r="O743" s="652"/>
      <c r="P743" s="652"/>
      <c r="Q743" s="652"/>
      <c r="BA743" s="374"/>
      <c r="BB743" s="450"/>
      <c r="BC743" s="374"/>
      <c r="BD743" s="374"/>
      <c r="BE743" s="374"/>
      <c r="BF743" s="374"/>
      <c r="BG743" s="374"/>
      <c r="BH743" s="374"/>
      <c r="BI743" s="374"/>
      <c r="BJ743" s="374"/>
      <c r="BK743" s="374"/>
      <c r="BL743" s="374"/>
      <c r="BM743" s="374"/>
      <c r="BN743" s="374"/>
      <c r="BO743" s="374"/>
      <c r="BP743" s="374"/>
      <c r="BQ743" s="374"/>
      <c r="BR743" s="374"/>
      <c r="BS743" s="374"/>
      <c r="BT743" s="374"/>
      <c r="BU743" s="374"/>
      <c r="BV743" s="374"/>
      <c r="BW743" s="374"/>
      <c r="BX743" s="374"/>
      <c r="BY743" s="374"/>
      <c r="BZ743" s="374"/>
      <c r="CA743" s="374"/>
      <c r="CB743" s="374"/>
      <c r="CC743" s="374"/>
      <c r="CD743" s="374"/>
      <c r="CE743" s="374"/>
      <c r="CF743" s="374"/>
      <c r="CG743" s="374"/>
      <c r="CH743" s="374"/>
      <c r="CI743" s="374"/>
      <c r="CJ743" s="374"/>
      <c r="CK743" s="374"/>
      <c r="CL743" s="374"/>
      <c r="CM743" s="374"/>
      <c r="CN743" s="374"/>
      <c r="CO743" s="374"/>
      <c r="CP743" s="374"/>
      <c r="CQ743" s="374"/>
      <c r="CR743" s="374"/>
      <c r="CS743" s="374"/>
      <c r="CT743" s="374"/>
      <c r="CU743" s="374"/>
      <c r="CV743" s="374"/>
      <c r="CW743" s="374"/>
      <c r="CX743" s="374"/>
      <c r="CY743" s="374"/>
      <c r="CZ743" s="374"/>
    </row>
    <row r="744" ht="25.15" customHeight="true" x14ac:dyDescent="0.2">
      <c r="C744" s="652"/>
      <c r="D744" s="652"/>
      <c r="E744" s="652"/>
      <c r="F744" s="652"/>
      <c r="G744" s="652"/>
      <c r="H744" s="652"/>
      <c r="I744" s="652"/>
      <c r="J744" s="652"/>
      <c r="K744" s="652"/>
      <c r="L744" s="652"/>
      <c r="M744" s="652"/>
      <c r="N744" s="652"/>
      <c r="O744" s="652"/>
      <c r="P744" s="652"/>
      <c r="Q744" s="652"/>
      <c r="BA744" s="374"/>
      <c r="BB744" s="450"/>
      <c r="BC744" s="374"/>
      <c r="BD744" s="374"/>
      <c r="BE744" s="374"/>
      <c r="BF744" s="374"/>
      <c r="BG744" s="374"/>
      <c r="BH744" s="374"/>
      <c r="BI744" s="374"/>
      <c r="BJ744" s="374"/>
      <c r="BK744" s="374"/>
      <c r="BL744" s="374"/>
      <c r="BM744" s="374"/>
      <c r="BN744" s="374"/>
      <c r="BO744" s="374"/>
      <c r="BP744" s="374"/>
      <c r="BQ744" s="374"/>
      <c r="BR744" s="374"/>
      <c r="BS744" s="374"/>
      <c r="BT744" s="374"/>
      <c r="BU744" s="374"/>
      <c r="BV744" s="374"/>
      <c r="BW744" s="374"/>
      <c r="BX744" s="374"/>
      <c r="BY744" s="374"/>
      <c r="BZ744" s="374"/>
      <c r="CA744" s="374"/>
      <c r="CB744" s="374"/>
      <c r="CC744" s="374"/>
      <c r="CD744" s="374"/>
      <c r="CE744" s="374"/>
      <c r="CF744" s="374"/>
      <c r="CG744" s="374"/>
      <c r="CH744" s="374"/>
      <c r="CI744" s="374"/>
      <c r="CJ744" s="374"/>
      <c r="CK744" s="374"/>
      <c r="CL744" s="374"/>
      <c r="CM744" s="374"/>
      <c r="CN744" s="374"/>
      <c r="CO744" s="374"/>
      <c r="CP744" s="374"/>
      <c r="CQ744" s="374"/>
      <c r="CR744" s="374"/>
      <c r="CS744" s="374"/>
      <c r="CT744" s="374"/>
      <c r="CU744" s="374"/>
      <c r="CV744" s="374"/>
      <c r="CW744" s="374"/>
      <c r="CX744" s="374"/>
      <c r="CY744" s="374"/>
      <c r="CZ744" s="374"/>
    </row>
    <row r="745" ht="25.15" customHeight="true" x14ac:dyDescent="0.2">
      <c r="C745" s="652"/>
      <c r="D745" s="652"/>
      <c r="E745" s="652"/>
      <c r="F745" s="652"/>
      <c r="G745" s="652"/>
      <c r="H745" s="652"/>
      <c r="I745" s="652"/>
      <c r="J745" s="652"/>
      <c r="K745" s="652"/>
      <c r="L745" s="652"/>
      <c r="M745" s="652"/>
      <c r="N745" s="652"/>
      <c r="O745" s="652"/>
      <c r="P745" s="652"/>
      <c r="Q745" s="652"/>
      <c r="BA745" s="374"/>
      <c r="BB745" s="450"/>
      <c r="BC745" s="374"/>
      <c r="BD745" s="374"/>
      <c r="BE745" s="374"/>
      <c r="BF745" s="374"/>
      <c r="BG745" s="374"/>
      <c r="BH745" s="374"/>
      <c r="BI745" s="374"/>
      <c r="BJ745" s="374"/>
      <c r="BK745" s="374"/>
      <c r="BL745" s="374"/>
      <c r="BM745" s="374"/>
      <c r="BN745" s="374"/>
      <c r="BO745" s="374"/>
      <c r="BP745" s="374"/>
      <c r="BQ745" s="374"/>
      <c r="BR745" s="374"/>
      <c r="BS745" s="374"/>
      <c r="BT745" s="374"/>
      <c r="BU745" s="374"/>
      <c r="BV745" s="374"/>
      <c r="BW745" s="374"/>
      <c r="BX745" s="374"/>
      <c r="BY745" s="374"/>
      <c r="BZ745" s="374"/>
      <c r="CA745" s="374"/>
      <c r="CB745" s="374"/>
      <c r="CC745" s="374"/>
      <c r="CD745" s="374"/>
      <c r="CE745" s="374"/>
      <c r="CF745" s="374"/>
      <c r="CG745" s="374"/>
      <c r="CH745" s="374"/>
      <c r="CI745" s="374"/>
      <c r="CJ745" s="374"/>
      <c r="CK745" s="374"/>
      <c r="CL745" s="374"/>
      <c r="CM745" s="374"/>
      <c r="CN745" s="374"/>
      <c r="CO745" s="374"/>
      <c r="CP745" s="374"/>
      <c r="CQ745" s="374"/>
      <c r="CR745" s="374"/>
      <c r="CS745" s="374"/>
      <c r="CT745" s="374"/>
      <c r="CU745" s="374"/>
      <c r="CV745" s="374"/>
      <c r="CW745" s="374"/>
      <c r="CX745" s="374"/>
      <c r="CY745" s="374"/>
      <c r="CZ745" s="374"/>
    </row>
    <row r="746" ht="25.15" customHeight="true" x14ac:dyDescent="0.2">
      <c r="C746" s="652"/>
      <c r="D746" s="652"/>
      <c r="E746" s="652"/>
      <c r="F746" s="652"/>
      <c r="G746" s="652"/>
      <c r="H746" s="652"/>
      <c r="I746" s="652"/>
      <c r="J746" s="652"/>
      <c r="K746" s="652"/>
      <c r="L746" s="652"/>
      <c r="M746" s="652"/>
      <c r="N746" s="652"/>
      <c r="O746" s="652"/>
      <c r="P746" s="652"/>
      <c r="Q746" s="652"/>
      <c r="BA746" s="374"/>
      <c r="BB746" s="450"/>
      <c r="BC746" s="374"/>
      <c r="BD746" s="374"/>
      <c r="BE746" s="374"/>
      <c r="BF746" s="374"/>
      <c r="BG746" s="374"/>
      <c r="BH746" s="374"/>
      <c r="BI746" s="374"/>
      <c r="BJ746" s="374"/>
      <c r="BK746" s="374"/>
      <c r="BL746" s="374"/>
      <c r="BM746" s="374"/>
      <c r="BN746" s="374"/>
      <c r="BO746" s="374"/>
      <c r="BP746" s="374"/>
      <c r="BQ746" s="374"/>
      <c r="BR746" s="374"/>
      <c r="BS746" s="374"/>
      <c r="BT746" s="374"/>
      <c r="BU746" s="374"/>
      <c r="BV746" s="374"/>
      <c r="BW746" s="374"/>
      <c r="BX746" s="374"/>
      <c r="BY746" s="374"/>
      <c r="BZ746" s="374"/>
      <c r="CA746" s="374"/>
      <c r="CB746" s="374"/>
      <c r="CC746" s="374"/>
      <c r="CD746" s="374"/>
      <c r="CE746" s="374"/>
      <c r="CF746" s="374"/>
      <c r="CG746" s="374"/>
      <c r="CH746" s="374"/>
      <c r="CI746" s="374"/>
      <c r="CJ746" s="374"/>
      <c r="CK746" s="374"/>
      <c r="CL746" s="374"/>
      <c r="CM746" s="374"/>
      <c r="CN746" s="374"/>
      <c r="CO746" s="374"/>
      <c r="CP746" s="374"/>
      <c r="CQ746" s="374"/>
      <c r="CR746" s="374"/>
      <c r="CS746" s="374"/>
      <c r="CT746" s="374"/>
      <c r="CU746" s="374"/>
      <c r="CV746" s="374"/>
      <c r="CW746" s="374"/>
      <c r="CX746" s="374"/>
      <c r="CY746" s="374"/>
      <c r="CZ746" s="374"/>
    </row>
    <row r="747" ht="25.15" customHeight="true" x14ac:dyDescent="0.2">
      <c r="C747" s="652"/>
      <c r="D747" s="652"/>
      <c r="E747" s="652"/>
      <c r="F747" s="652"/>
      <c r="G747" s="652"/>
      <c r="H747" s="652"/>
      <c r="I747" s="652"/>
      <c r="J747" s="652"/>
      <c r="K747" s="652"/>
      <c r="L747" s="652"/>
      <c r="M747" s="652"/>
      <c r="N747" s="652"/>
      <c r="O747" s="652"/>
      <c r="P747" s="652"/>
      <c r="Q747" s="652"/>
      <c r="BA747" s="374"/>
      <c r="BB747" s="450"/>
      <c r="BC747" s="374"/>
      <c r="BD747" s="374"/>
      <c r="BE747" s="374"/>
      <c r="BF747" s="374"/>
      <c r="BG747" s="374"/>
      <c r="BH747" s="374"/>
      <c r="BI747" s="374"/>
      <c r="BJ747" s="374"/>
      <c r="BK747" s="374"/>
      <c r="BL747" s="374"/>
      <c r="BM747" s="374"/>
      <c r="BN747" s="374"/>
      <c r="BO747" s="374"/>
      <c r="BP747" s="374"/>
      <c r="BQ747" s="374"/>
      <c r="BR747" s="374"/>
      <c r="BS747" s="374"/>
      <c r="BT747" s="374"/>
      <c r="BU747" s="374"/>
      <c r="BV747" s="374"/>
      <c r="BW747" s="374"/>
      <c r="BX747" s="374"/>
      <c r="BY747" s="374"/>
      <c r="BZ747" s="374"/>
      <c r="CA747" s="374"/>
      <c r="CB747" s="374"/>
      <c r="CC747" s="374"/>
      <c r="CD747" s="374"/>
      <c r="CE747" s="374"/>
      <c r="CF747" s="374"/>
      <c r="CG747" s="374"/>
      <c r="CH747" s="374"/>
      <c r="CI747" s="374"/>
      <c r="CJ747" s="374"/>
      <c r="CK747" s="374"/>
      <c r="CL747" s="374"/>
      <c r="CM747" s="374"/>
      <c r="CN747" s="374"/>
      <c r="CO747" s="374"/>
      <c r="CP747" s="374"/>
      <c r="CQ747" s="374"/>
      <c r="CR747" s="374"/>
      <c r="CS747" s="374"/>
      <c r="CT747" s="374"/>
      <c r="CU747" s="374"/>
      <c r="CV747" s="374"/>
      <c r="CW747" s="374"/>
      <c r="CX747" s="374"/>
      <c r="CY747" s="374"/>
      <c r="CZ747" s="374"/>
    </row>
    <row r="748" ht="25.15" customHeight="true" x14ac:dyDescent="0.2">
      <c r="C748" s="652"/>
      <c r="D748" s="652"/>
      <c r="E748" s="652"/>
      <c r="F748" s="652"/>
      <c r="G748" s="652"/>
      <c r="H748" s="652"/>
      <c r="I748" s="652"/>
      <c r="J748" s="652"/>
      <c r="K748" s="652"/>
      <c r="L748" s="652"/>
      <c r="M748" s="652"/>
      <c r="N748" s="652"/>
      <c r="O748" s="652"/>
      <c r="P748" s="652"/>
      <c r="Q748" s="652"/>
      <c r="BA748" s="374"/>
      <c r="BB748" s="450"/>
      <c r="BC748" s="374"/>
      <c r="BD748" s="374"/>
      <c r="BE748" s="374"/>
      <c r="BF748" s="374"/>
      <c r="BG748" s="374"/>
      <c r="BH748" s="374"/>
      <c r="BI748" s="374"/>
      <c r="BJ748" s="374"/>
      <c r="BK748" s="374"/>
      <c r="BL748" s="374"/>
      <c r="BM748" s="374"/>
      <c r="BN748" s="374"/>
      <c r="BO748" s="374"/>
      <c r="BP748" s="374"/>
      <c r="BQ748" s="374"/>
      <c r="BR748" s="374"/>
      <c r="BS748" s="374"/>
      <c r="BT748" s="374"/>
      <c r="BU748" s="374"/>
      <c r="BV748" s="374"/>
      <c r="BW748" s="374"/>
      <c r="BX748" s="374"/>
      <c r="BY748" s="374"/>
      <c r="BZ748" s="374"/>
      <c r="CA748" s="374"/>
      <c r="CB748" s="374"/>
      <c r="CC748" s="374"/>
      <c r="CD748" s="374"/>
      <c r="CE748" s="374"/>
      <c r="CF748" s="374"/>
      <c r="CG748" s="374"/>
      <c r="CH748" s="374"/>
      <c r="CI748" s="374"/>
      <c r="CJ748" s="374"/>
      <c r="CK748" s="374"/>
      <c r="CL748" s="374"/>
      <c r="CM748" s="374"/>
      <c r="CN748" s="374"/>
      <c r="CO748" s="374"/>
      <c r="CP748" s="374"/>
      <c r="CQ748" s="374"/>
      <c r="CR748" s="374"/>
      <c r="CS748" s="374"/>
      <c r="CT748" s="374"/>
      <c r="CU748" s="374"/>
      <c r="CV748" s="374"/>
      <c r="CW748" s="374"/>
      <c r="CX748" s="374"/>
      <c r="CY748" s="374"/>
      <c r="CZ748" s="374"/>
    </row>
    <row r="749" ht="25.15" customHeight="true" x14ac:dyDescent="0.2">
      <c r="C749" s="652"/>
      <c r="D749" s="652"/>
      <c r="E749" s="652"/>
      <c r="F749" s="652"/>
      <c r="G749" s="652"/>
      <c r="H749" s="652"/>
      <c r="I749" s="652"/>
      <c r="J749" s="652"/>
      <c r="K749" s="652"/>
      <c r="L749" s="652"/>
      <c r="M749" s="652"/>
      <c r="N749" s="652"/>
      <c r="O749" s="652"/>
      <c r="P749" s="652"/>
      <c r="Q749" s="652"/>
      <c r="BA749" s="374"/>
      <c r="BB749" s="450"/>
      <c r="BC749" s="374"/>
      <c r="BD749" s="374"/>
      <c r="BE749" s="374"/>
      <c r="BF749" s="374"/>
      <c r="BG749" s="374"/>
      <c r="BH749" s="374"/>
      <c r="BI749" s="374"/>
      <c r="BJ749" s="374"/>
      <c r="BK749" s="374"/>
      <c r="BL749" s="374"/>
      <c r="BM749" s="374"/>
      <c r="BN749" s="374"/>
      <c r="BO749" s="374"/>
      <c r="BP749" s="374"/>
      <c r="BQ749" s="374"/>
      <c r="BR749" s="374"/>
      <c r="BS749" s="374"/>
      <c r="BT749" s="374"/>
      <c r="BU749" s="374"/>
      <c r="BV749" s="374"/>
      <c r="BW749" s="374"/>
      <c r="BX749" s="374"/>
      <c r="BY749" s="374"/>
      <c r="BZ749" s="374"/>
      <c r="CA749" s="374"/>
      <c r="CB749" s="374"/>
      <c r="CC749" s="374"/>
      <c r="CD749" s="374"/>
      <c r="CE749" s="374"/>
      <c r="CF749" s="374"/>
      <c r="CG749" s="374"/>
      <c r="CH749" s="374"/>
      <c r="CI749" s="374"/>
      <c r="CJ749" s="374"/>
      <c r="CK749" s="374"/>
      <c r="CL749" s="374"/>
      <c r="CM749" s="374"/>
      <c r="CN749" s="374"/>
      <c r="CO749" s="374"/>
      <c r="CP749" s="374"/>
      <c r="CQ749" s="374"/>
      <c r="CR749" s="374"/>
      <c r="CS749" s="374"/>
      <c r="CT749" s="374"/>
      <c r="CU749" s="374"/>
      <c r="CV749" s="374"/>
      <c r="CW749" s="374"/>
      <c r="CX749" s="374"/>
      <c r="CY749" s="374"/>
      <c r="CZ749" s="374"/>
    </row>
    <row r="750" ht="25.15" customHeight="true" x14ac:dyDescent="0.2">
      <c r="C750" s="652"/>
      <c r="D750" s="652"/>
      <c r="E750" s="652"/>
      <c r="F750" s="652"/>
      <c r="G750" s="652"/>
      <c r="H750" s="652"/>
      <c r="I750" s="652"/>
      <c r="J750" s="652"/>
      <c r="K750" s="652"/>
      <c r="L750" s="652"/>
      <c r="M750" s="652"/>
      <c r="N750" s="652"/>
      <c r="O750" s="652"/>
      <c r="P750" s="652"/>
      <c r="Q750" s="652"/>
      <c r="BA750" s="374"/>
      <c r="BB750" s="450"/>
      <c r="BC750" s="374"/>
      <c r="BD750" s="374"/>
      <c r="BE750" s="374"/>
      <c r="BF750" s="374"/>
      <c r="BG750" s="374"/>
      <c r="BH750" s="374"/>
      <c r="BI750" s="374"/>
      <c r="BJ750" s="374"/>
      <c r="BK750" s="374"/>
      <c r="BL750" s="374"/>
      <c r="BM750" s="374"/>
      <c r="BN750" s="374"/>
      <c r="BO750" s="374"/>
      <c r="BP750" s="374"/>
      <c r="BQ750" s="374"/>
      <c r="BR750" s="374"/>
      <c r="BS750" s="374"/>
      <c r="BT750" s="374"/>
      <c r="BU750" s="374"/>
      <c r="BV750" s="374"/>
      <c r="BW750" s="374"/>
      <c r="BX750" s="374"/>
      <c r="BY750" s="374"/>
      <c r="BZ750" s="374"/>
      <c r="CA750" s="374"/>
      <c r="CB750" s="374"/>
      <c r="CC750" s="374"/>
      <c r="CD750" s="374"/>
      <c r="CE750" s="374"/>
      <c r="CF750" s="374"/>
      <c r="CG750" s="374"/>
      <c r="CH750" s="374"/>
      <c r="CI750" s="374"/>
      <c r="CJ750" s="374"/>
      <c r="CK750" s="374"/>
      <c r="CL750" s="374"/>
      <c r="CM750" s="374"/>
      <c r="CN750" s="374"/>
      <c r="CO750" s="374"/>
      <c r="CP750" s="374"/>
      <c r="CQ750" s="374"/>
      <c r="CR750" s="374"/>
      <c r="CS750" s="374"/>
      <c r="CT750" s="374"/>
      <c r="CU750" s="374"/>
      <c r="CV750" s="374"/>
      <c r="CW750" s="374"/>
      <c r="CX750" s="374"/>
      <c r="CY750" s="374"/>
      <c r="CZ750" s="374"/>
    </row>
    <row r="751" ht="25.15" customHeight="true" x14ac:dyDescent="0.2">
      <c r="C751" s="652"/>
      <c r="D751" s="652"/>
      <c r="E751" s="652"/>
      <c r="F751" s="652"/>
      <c r="G751" s="652"/>
      <c r="H751" s="652"/>
      <c r="I751" s="652"/>
      <c r="J751" s="652"/>
      <c r="K751" s="652"/>
      <c r="L751" s="652"/>
      <c r="M751" s="652"/>
      <c r="N751" s="652"/>
      <c r="O751" s="652"/>
      <c r="P751" s="652"/>
      <c r="Q751" s="652"/>
      <c r="BA751" s="374"/>
      <c r="BB751" s="450"/>
      <c r="BC751" s="374"/>
      <c r="BD751" s="374"/>
      <c r="BE751" s="374"/>
      <c r="BF751" s="374"/>
      <c r="BG751" s="374"/>
      <c r="BH751" s="374"/>
      <c r="BI751" s="374"/>
      <c r="BJ751" s="374"/>
      <c r="BK751" s="374"/>
      <c r="BL751" s="374"/>
      <c r="BM751" s="374"/>
      <c r="BN751" s="374"/>
      <c r="BO751" s="374"/>
      <c r="BP751" s="374"/>
      <c r="BQ751" s="374"/>
      <c r="BR751" s="374"/>
      <c r="BS751" s="374"/>
      <c r="BT751" s="374"/>
      <c r="BU751" s="374"/>
      <c r="BV751" s="374"/>
      <c r="BW751" s="374"/>
      <c r="BX751" s="374"/>
      <c r="BY751" s="374"/>
      <c r="BZ751" s="374"/>
      <c r="CA751" s="374"/>
      <c r="CB751" s="374"/>
      <c r="CC751" s="374"/>
      <c r="CD751" s="374"/>
      <c r="CE751" s="374"/>
      <c r="CF751" s="374"/>
      <c r="CG751" s="374"/>
      <c r="CH751" s="374"/>
      <c r="CI751" s="374"/>
      <c r="CJ751" s="374"/>
      <c r="CK751" s="374"/>
      <c r="CL751" s="374"/>
      <c r="CM751" s="374"/>
      <c r="CN751" s="374"/>
      <c r="CO751" s="374"/>
      <c r="CP751" s="374"/>
      <c r="CQ751" s="374"/>
      <c r="CR751" s="374"/>
      <c r="CS751" s="374"/>
      <c r="CT751" s="374"/>
      <c r="CU751" s="374"/>
      <c r="CV751" s="374"/>
      <c r="CW751" s="374"/>
      <c r="CX751" s="374"/>
      <c r="CY751" s="374"/>
      <c r="CZ751" s="374"/>
    </row>
    <row r="752" ht="25.15" customHeight="true" x14ac:dyDescent="0.2">
      <c r="C752" s="652"/>
      <c r="D752" s="652"/>
      <c r="E752" s="652"/>
      <c r="F752" s="652"/>
      <c r="G752" s="652"/>
      <c r="H752" s="652"/>
      <c r="I752" s="652"/>
      <c r="J752" s="652"/>
      <c r="K752" s="652"/>
      <c r="L752" s="652"/>
      <c r="M752" s="652"/>
      <c r="N752" s="652"/>
      <c r="O752" s="652"/>
      <c r="P752" s="652"/>
      <c r="Q752" s="652"/>
      <c r="BA752" s="374"/>
      <c r="BB752" s="450"/>
      <c r="BC752" s="374"/>
      <c r="BD752" s="374"/>
      <c r="BE752" s="374"/>
      <c r="BF752" s="374"/>
      <c r="BG752" s="374"/>
      <c r="BH752" s="374"/>
      <c r="BI752" s="374"/>
      <c r="BJ752" s="374"/>
      <c r="BK752" s="374"/>
      <c r="BL752" s="374"/>
      <c r="BM752" s="374"/>
      <c r="BN752" s="374"/>
      <c r="BO752" s="374"/>
      <c r="BP752" s="374"/>
      <c r="BQ752" s="374"/>
      <c r="BR752" s="374"/>
      <c r="BS752" s="374"/>
      <c r="BT752" s="374"/>
      <c r="BU752" s="374"/>
      <c r="BV752" s="374"/>
      <c r="BW752" s="374"/>
      <c r="BX752" s="374"/>
      <c r="BY752" s="374"/>
      <c r="BZ752" s="374"/>
      <c r="CA752" s="374"/>
      <c r="CB752" s="374"/>
      <c r="CC752" s="374"/>
      <c r="CD752" s="374"/>
      <c r="CE752" s="374"/>
      <c r="CF752" s="374"/>
      <c r="CG752" s="374"/>
      <c r="CH752" s="374"/>
      <c r="CI752" s="374"/>
      <c r="CJ752" s="374"/>
      <c r="CK752" s="374"/>
      <c r="CL752" s="374"/>
      <c r="CM752" s="374"/>
      <c r="CN752" s="374"/>
      <c r="CO752" s="374"/>
      <c r="CP752" s="374"/>
      <c r="CQ752" s="374"/>
      <c r="CR752" s="374"/>
      <c r="CS752" s="374"/>
      <c r="CT752" s="374"/>
      <c r="CU752" s="374"/>
      <c r="CV752" s="374"/>
      <c r="CW752" s="374"/>
      <c r="CX752" s="374"/>
      <c r="CY752" s="374"/>
      <c r="CZ752" s="374"/>
    </row>
    <row r="753" ht="25.15" customHeight="true" x14ac:dyDescent="0.2">
      <c r="C753" s="652"/>
      <c r="D753" s="652"/>
      <c r="E753" s="652"/>
      <c r="F753" s="652"/>
      <c r="G753" s="652"/>
      <c r="H753" s="652"/>
      <c r="I753" s="652"/>
      <c r="J753" s="652"/>
      <c r="K753" s="652"/>
      <c r="L753" s="652"/>
      <c r="M753" s="652"/>
      <c r="N753" s="652"/>
      <c r="O753" s="652"/>
      <c r="P753" s="652"/>
      <c r="Q753" s="652"/>
      <c r="BA753" s="374"/>
      <c r="BB753" s="450"/>
      <c r="BC753" s="374"/>
      <c r="BD753" s="374"/>
      <c r="BE753" s="374"/>
      <c r="BF753" s="374"/>
      <c r="BG753" s="374"/>
      <c r="BH753" s="374"/>
      <c r="BI753" s="374"/>
      <c r="BJ753" s="374"/>
      <c r="BK753" s="374"/>
      <c r="BL753" s="374"/>
      <c r="BM753" s="374"/>
      <c r="BN753" s="374"/>
      <c r="BO753" s="374"/>
      <c r="BP753" s="374"/>
      <c r="BQ753" s="374"/>
      <c r="BR753" s="374"/>
      <c r="BS753" s="374"/>
      <c r="BT753" s="374"/>
      <c r="BU753" s="374"/>
      <c r="BV753" s="374"/>
      <c r="BW753" s="374"/>
      <c r="BX753" s="374"/>
      <c r="BY753" s="374"/>
      <c r="BZ753" s="374"/>
      <c r="CA753" s="374"/>
      <c r="CB753" s="374"/>
      <c r="CC753" s="374"/>
      <c r="CD753" s="374"/>
      <c r="CE753" s="374"/>
      <c r="CF753" s="374"/>
      <c r="CG753" s="374"/>
      <c r="CH753" s="374"/>
      <c r="CI753" s="374"/>
      <c r="CJ753" s="374"/>
      <c r="CK753" s="374"/>
      <c r="CL753" s="374"/>
      <c r="CM753" s="374"/>
      <c r="CN753" s="374"/>
      <c r="CO753" s="374"/>
      <c r="CP753" s="374"/>
      <c r="CQ753" s="374"/>
      <c r="CR753" s="374"/>
      <c r="CS753" s="374"/>
      <c r="CT753" s="374"/>
      <c r="CU753" s="374"/>
      <c r="CV753" s="374"/>
      <c r="CW753" s="374"/>
      <c r="CX753" s="374"/>
      <c r="CY753" s="374"/>
      <c r="CZ753" s="374"/>
    </row>
    <row r="754" ht="25.15" customHeight="true" x14ac:dyDescent="0.2">
      <c r="C754" s="652"/>
      <c r="D754" s="652"/>
      <c r="E754" s="652"/>
      <c r="F754" s="652"/>
      <c r="G754" s="652"/>
      <c r="H754" s="652"/>
      <c r="I754" s="652"/>
      <c r="J754" s="652"/>
      <c r="K754" s="652"/>
      <c r="L754" s="652"/>
      <c r="M754" s="652"/>
      <c r="N754" s="652"/>
      <c r="O754" s="652"/>
      <c r="P754" s="652"/>
      <c r="Q754" s="652"/>
      <c r="BA754" s="374"/>
      <c r="BB754" s="450"/>
      <c r="BC754" s="374"/>
      <c r="BD754" s="374"/>
      <c r="BE754" s="374"/>
      <c r="BF754" s="374"/>
      <c r="BG754" s="374"/>
      <c r="BH754" s="374"/>
      <c r="BI754" s="374"/>
      <c r="BJ754" s="374"/>
      <c r="BK754" s="374"/>
      <c r="BL754" s="374"/>
      <c r="BM754" s="374"/>
      <c r="BN754" s="374"/>
      <c r="BO754" s="374"/>
      <c r="BP754" s="374"/>
      <c r="BQ754" s="374"/>
      <c r="BR754" s="374"/>
      <c r="BS754" s="374"/>
      <c r="BT754" s="374"/>
      <c r="BU754" s="374"/>
      <c r="BV754" s="374"/>
      <c r="BW754" s="374"/>
      <c r="BX754" s="374"/>
      <c r="BY754" s="374"/>
      <c r="BZ754" s="374"/>
      <c r="CA754" s="374"/>
      <c r="CB754" s="374"/>
      <c r="CC754" s="374"/>
      <c r="CD754" s="374"/>
      <c r="CE754" s="374"/>
      <c r="CF754" s="374"/>
      <c r="CG754" s="374"/>
      <c r="CH754" s="374"/>
      <c r="CI754" s="374"/>
      <c r="CJ754" s="374"/>
      <c r="CK754" s="374"/>
      <c r="CL754" s="374"/>
      <c r="CM754" s="374"/>
      <c r="CN754" s="374"/>
      <c r="CO754" s="374"/>
      <c r="CP754" s="374"/>
      <c r="CQ754" s="374"/>
      <c r="CR754" s="374"/>
      <c r="CS754" s="374"/>
      <c r="CT754" s="374"/>
      <c r="CU754" s="374"/>
      <c r="CV754" s="374"/>
      <c r="CW754" s="374"/>
      <c r="CX754" s="374"/>
      <c r="CY754" s="374"/>
      <c r="CZ754" s="374"/>
    </row>
    <row r="755" ht="25.15" customHeight="true" x14ac:dyDescent="0.2">
      <c r="C755" s="652"/>
      <c r="D755" s="652"/>
      <c r="E755" s="652"/>
      <c r="F755" s="652"/>
      <c r="G755" s="652"/>
      <c r="H755" s="652"/>
      <c r="I755" s="652"/>
      <c r="J755" s="652"/>
      <c r="K755" s="652"/>
      <c r="L755" s="652"/>
      <c r="M755" s="652"/>
      <c r="N755" s="652"/>
      <c r="O755" s="652"/>
      <c r="P755" s="652"/>
      <c r="Q755" s="652"/>
      <c r="BA755" s="374"/>
      <c r="BB755" s="450"/>
      <c r="BC755" s="374"/>
      <c r="BD755" s="374"/>
      <c r="BE755" s="374"/>
      <c r="BF755" s="374"/>
      <c r="BG755" s="374"/>
      <c r="BH755" s="374"/>
      <c r="BI755" s="374"/>
      <c r="BJ755" s="374"/>
      <c r="BK755" s="374"/>
      <c r="BL755" s="374"/>
      <c r="BM755" s="374"/>
      <c r="BN755" s="374"/>
      <c r="BO755" s="374"/>
      <c r="BP755" s="374"/>
      <c r="BQ755" s="374"/>
      <c r="BR755" s="374"/>
      <c r="BS755" s="374"/>
      <c r="BT755" s="374"/>
      <c r="BU755" s="374"/>
      <c r="BV755" s="374"/>
      <c r="BW755" s="374"/>
      <c r="BX755" s="374"/>
      <c r="BY755" s="374"/>
      <c r="BZ755" s="374"/>
      <c r="CA755" s="374"/>
      <c r="CB755" s="374"/>
      <c r="CC755" s="374"/>
      <c r="CD755" s="374"/>
      <c r="CE755" s="374"/>
      <c r="CF755" s="374"/>
      <c r="CG755" s="374"/>
      <c r="CH755" s="374"/>
      <c r="CI755" s="374"/>
      <c r="CJ755" s="374"/>
      <c r="CK755" s="374"/>
      <c r="CL755" s="374"/>
      <c r="CM755" s="374"/>
      <c r="CN755" s="374"/>
      <c r="CO755" s="374"/>
      <c r="CP755" s="374"/>
      <c r="CQ755" s="374"/>
      <c r="CR755" s="374"/>
      <c r="CS755" s="374"/>
      <c r="CT755" s="374"/>
      <c r="CU755" s="374"/>
      <c r="CV755" s="374"/>
      <c r="CW755" s="374"/>
      <c r="CX755" s="374"/>
      <c r="CY755" s="374"/>
      <c r="CZ755" s="374"/>
    </row>
    <row r="756" ht="25.15" customHeight="true" x14ac:dyDescent="0.2">
      <c r="C756" s="652"/>
      <c r="D756" s="652"/>
      <c r="E756" s="652"/>
      <c r="F756" s="652"/>
      <c r="G756" s="652"/>
      <c r="H756" s="652"/>
      <c r="I756" s="652"/>
      <c r="J756" s="652"/>
      <c r="K756" s="652"/>
      <c r="L756" s="652"/>
      <c r="M756" s="652"/>
      <c r="N756" s="652"/>
      <c r="O756" s="652"/>
      <c r="P756" s="652"/>
      <c r="Q756" s="652"/>
      <c r="BA756" s="374"/>
      <c r="BB756" s="450"/>
      <c r="BC756" s="374"/>
      <c r="BD756" s="374"/>
      <c r="BE756" s="374"/>
      <c r="BF756" s="374"/>
      <c r="BG756" s="374"/>
      <c r="BH756" s="374"/>
      <c r="BI756" s="374"/>
      <c r="BJ756" s="374"/>
      <c r="BK756" s="374"/>
      <c r="BL756" s="374"/>
      <c r="BM756" s="374"/>
      <c r="BN756" s="374"/>
      <c r="BO756" s="374"/>
      <c r="BP756" s="374"/>
      <c r="BQ756" s="374"/>
      <c r="BR756" s="374"/>
      <c r="BS756" s="374"/>
      <c r="BT756" s="374"/>
      <c r="BU756" s="374"/>
      <c r="BV756" s="374"/>
      <c r="BW756" s="374"/>
      <c r="BX756" s="374"/>
      <c r="BY756" s="374"/>
      <c r="BZ756" s="374"/>
      <c r="CA756" s="374"/>
      <c r="CB756" s="374"/>
      <c r="CC756" s="374"/>
      <c r="CD756" s="374"/>
      <c r="CE756" s="374"/>
      <c r="CF756" s="374"/>
      <c r="CG756" s="374"/>
      <c r="CH756" s="374"/>
      <c r="CI756" s="374"/>
      <c r="CJ756" s="374"/>
      <c r="CK756" s="374"/>
      <c r="CL756" s="374"/>
      <c r="CM756" s="374"/>
      <c r="CN756" s="374"/>
      <c r="CO756" s="374"/>
      <c r="CP756" s="374"/>
      <c r="CQ756" s="374"/>
      <c r="CR756" s="374"/>
      <c r="CS756" s="374"/>
      <c r="CT756" s="374"/>
      <c r="CU756" s="374"/>
      <c r="CV756" s="374"/>
      <c r="CW756" s="374"/>
      <c r="CX756" s="374"/>
      <c r="CY756" s="374"/>
      <c r="CZ756" s="374"/>
    </row>
    <row r="757" ht="25.15" customHeight="true" x14ac:dyDescent="0.2">
      <c r="C757" s="652"/>
      <c r="D757" s="652"/>
      <c r="E757" s="652"/>
      <c r="F757" s="652"/>
      <c r="G757" s="652"/>
      <c r="H757" s="652"/>
      <c r="I757" s="652"/>
      <c r="J757" s="652"/>
      <c r="K757" s="652"/>
      <c r="L757" s="652"/>
      <c r="M757" s="652"/>
      <c r="N757" s="652"/>
      <c r="O757" s="652"/>
      <c r="P757" s="652"/>
      <c r="Q757" s="652"/>
      <c r="BA757" s="374"/>
      <c r="BB757" s="450"/>
      <c r="BC757" s="374"/>
      <c r="BD757" s="374"/>
      <c r="BE757" s="374"/>
      <c r="BF757" s="374"/>
      <c r="BG757" s="374"/>
      <c r="BH757" s="374"/>
      <c r="BI757" s="374"/>
      <c r="BJ757" s="374"/>
      <c r="BK757" s="374"/>
      <c r="BL757" s="374"/>
      <c r="BM757" s="374"/>
      <c r="BN757" s="374"/>
      <c r="BO757" s="374"/>
      <c r="BP757" s="374"/>
      <c r="BQ757" s="374"/>
      <c r="BR757" s="374"/>
      <c r="BS757" s="374"/>
      <c r="BT757" s="374"/>
      <c r="BU757" s="374"/>
      <c r="BV757" s="374"/>
      <c r="BW757" s="374"/>
      <c r="BX757" s="374"/>
      <c r="BY757" s="374"/>
      <c r="BZ757" s="374"/>
      <c r="CA757" s="374"/>
      <c r="CB757" s="374"/>
      <c r="CC757" s="374"/>
      <c r="CD757" s="374"/>
      <c r="CE757" s="374"/>
      <c r="CF757" s="374"/>
      <c r="CG757" s="374"/>
      <c r="CH757" s="374"/>
      <c r="CI757" s="374"/>
      <c r="CJ757" s="374"/>
      <c r="CK757" s="374"/>
      <c r="CL757" s="374"/>
      <c r="CM757" s="374"/>
      <c r="CN757" s="374"/>
      <c r="CO757" s="374"/>
      <c r="CP757" s="374"/>
      <c r="CQ757" s="374"/>
      <c r="CR757" s="374"/>
      <c r="CS757" s="374"/>
      <c r="CT757" s="374"/>
      <c r="CU757" s="374"/>
      <c r="CV757" s="374"/>
      <c r="CW757" s="374"/>
      <c r="CX757" s="374"/>
      <c r="CY757" s="374"/>
      <c r="CZ757" s="374"/>
    </row>
    <row r="758" ht="25.15" customHeight="true" x14ac:dyDescent="0.2">
      <c r="C758" s="652"/>
      <c r="D758" s="652"/>
      <c r="E758" s="652"/>
      <c r="F758" s="652"/>
      <c r="G758" s="652"/>
      <c r="H758" s="652"/>
      <c r="I758" s="652"/>
      <c r="J758" s="652"/>
      <c r="K758" s="652"/>
      <c r="L758" s="652"/>
      <c r="M758" s="652"/>
      <c r="N758" s="652"/>
      <c r="O758" s="652"/>
      <c r="P758" s="652"/>
      <c r="Q758" s="652"/>
      <c r="BA758" s="374"/>
      <c r="BB758" s="450"/>
      <c r="BC758" s="374"/>
      <c r="BD758" s="374"/>
      <c r="BE758" s="374"/>
      <c r="BF758" s="374"/>
      <c r="BG758" s="374"/>
      <c r="BH758" s="374"/>
      <c r="BI758" s="374"/>
      <c r="BJ758" s="374"/>
      <c r="BK758" s="374"/>
      <c r="BL758" s="374"/>
      <c r="BM758" s="374"/>
      <c r="BN758" s="374"/>
      <c r="BO758" s="374"/>
      <c r="BP758" s="374"/>
      <c r="BQ758" s="374"/>
      <c r="BR758" s="374"/>
      <c r="BS758" s="374"/>
      <c r="BT758" s="374"/>
      <c r="BU758" s="374"/>
      <c r="BV758" s="374"/>
      <c r="BW758" s="374"/>
      <c r="BX758" s="374"/>
      <c r="BY758" s="374"/>
      <c r="BZ758" s="374"/>
      <c r="CA758" s="374"/>
      <c r="CB758" s="374"/>
      <c r="CC758" s="374"/>
      <c r="CD758" s="374"/>
      <c r="CE758" s="374"/>
      <c r="CF758" s="374"/>
      <c r="CG758" s="374"/>
      <c r="CH758" s="374"/>
      <c r="CI758" s="374"/>
      <c r="CJ758" s="374"/>
      <c r="CK758" s="374"/>
      <c r="CL758" s="374"/>
      <c r="CM758" s="374"/>
      <c r="CN758" s="374"/>
      <c r="CO758" s="374"/>
      <c r="CP758" s="374"/>
      <c r="CQ758" s="374"/>
      <c r="CR758" s="374"/>
      <c r="CS758" s="374"/>
      <c r="CT758" s="374"/>
      <c r="CU758" s="374"/>
      <c r="CV758" s="374"/>
      <c r="CW758" s="374"/>
      <c r="CX758" s="374"/>
      <c r="CY758" s="374"/>
      <c r="CZ758" s="374"/>
    </row>
    <row r="759" ht="25.15" customHeight="true" x14ac:dyDescent="0.2">
      <c r="C759" s="652"/>
      <c r="D759" s="652"/>
      <c r="E759" s="652"/>
      <c r="F759" s="652"/>
      <c r="G759" s="652"/>
      <c r="H759" s="652"/>
      <c r="I759" s="652"/>
      <c r="J759" s="652"/>
      <c r="K759" s="652"/>
      <c r="L759" s="652"/>
      <c r="M759" s="652"/>
      <c r="N759" s="652"/>
      <c r="O759" s="652"/>
      <c r="P759" s="652"/>
      <c r="Q759" s="652"/>
      <c r="BA759" s="374"/>
      <c r="BB759" s="450"/>
      <c r="BC759" s="374"/>
      <c r="BD759" s="374"/>
      <c r="BE759" s="374"/>
      <c r="BF759" s="374"/>
      <c r="BG759" s="374"/>
      <c r="BH759" s="374"/>
      <c r="BI759" s="374"/>
      <c r="BJ759" s="374"/>
      <c r="BK759" s="374"/>
      <c r="BL759" s="374"/>
      <c r="BM759" s="374"/>
      <c r="BN759" s="374"/>
      <c r="BO759" s="374"/>
      <c r="BP759" s="374"/>
      <c r="BQ759" s="374"/>
      <c r="BR759" s="374"/>
      <c r="BS759" s="374"/>
      <c r="BT759" s="374"/>
      <c r="BU759" s="374"/>
      <c r="BV759" s="374"/>
      <c r="BW759" s="374"/>
      <c r="BX759" s="374"/>
      <c r="BY759" s="374"/>
      <c r="BZ759" s="374"/>
      <c r="CA759" s="374"/>
      <c r="CB759" s="374"/>
      <c r="CC759" s="374"/>
      <c r="CD759" s="374"/>
      <c r="CE759" s="374"/>
      <c r="CF759" s="374"/>
      <c r="CG759" s="374"/>
      <c r="CH759" s="374"/>
      <c r="CI759" s="374"/>
      <c r="CJ759" s="374"/>
      <c r="CK759" s="374"/>
      <c r="CL759" s="374"/>
      <c r="CM759" s="374"/>
      <c r="CN759" s="374"/>
      <c r="CO759" s="374"/>
      <c r="CP759" s="374"/>
      <c r="CQ759" s="374"/>
      <c r="CR759" s="374"/>
      <c r="CS759" s="374"/>
      <c r="CT759" s="374"/>
      <c r="CU759" s="374"/>
      <c r="CV759" s="374"/>
      <c r="CW759" s="374"/>
      <c r="CX759" s="374"/>
      <c r="CY759" s="374"/>
      <c r="CZ759" s="374"/>
    </row>
    <row r="760" ht="25.15" customHeight="true" x14ac:dyDescent="0.2">
      <c r="C760" s="652"/>
      <c r="D760" s="652"/>
      <c r="E760" s="652"/>
      <c r="F760" s="652"/>
      <c r="G760" s="652"/>
      <c r="H760" s="652"/>
      <c r="I760" s="652"/>
      <c r="J760" s="652"/>
      <c r="K760" s="652"/>
      <c r="L760" s="652"/>
      <c r="M760" s="652"/>
      <c r="N760" s="652"/>
      <c r="O760" s="652"/>
      <c r="P760" s="652"/>
      <c r="Q760" s="652"/>
      <c r="BA760" s="374"/>
      <c r="BB760" s="450"/>
      <c r="BC760" s="374"/>
      <c r="BD760" s="374"/>
      <c r="BE760" s="374"/>
      <c r="BF760" s="374"/>
      <c r="BG760" s="374"/>
      <c r="BH760" s="374"/>
      <c r="BI760" s="374"/>
      <c r="BJ760" s="374"/>
      <c r="BK760" s="374"/>
      <c r="BL760" s="374"/>
      <c r="BM760" s="374"/>
      <c r="BN760" s="374"/>
      <c r="BO760" s="374"/>
      <c r="BP760" s="374"/>
      <c r="BQ760" s="374"/>
      <c r="BR760" s="374"/>
      <c r="BS760" s="374"/>
      <c r="BT760" s="374"/>
      <c r="BU760" s="374"/>
      <c r="BV760" s="374"/>
      <c r="BW760" s="374"/>
      <c r="BX760" s="374"/>
      <c r="BY760" s="374"/>
      <c r="BZ760" s="374"/>
      <c r="CA760" s="374"/>
      <c r="CB760" s="374"/>
      <c r="CC760" s="374"/>
      <c r="CD760" s="374"/>
      <c r="CE760" s="374"/>
      <c r="CF760" s="374"/>
      <c r="CG760" s="374"/>
      <c r="CH760" s="374"/>
      <c r="CI760" s="374"/>
      <c r="CJ760" s="374"/>
      <c r="CK760" s="374"/>
      <c r="CL760" s="374"/>
      <c r="CM760" s="374"/>
      <c r="CN760" s="374"/>
      <c r="CO760" s="374"/>
      <c r="CP760" s="374"/>
      <c r="CQ760" s="374"/>
      <c r="CR760" s="374"/>
      <c r="CS760" s="374"/>
      <c r="CT760" s="374"/>
      <c r="CU760" s="374"/>
      <c r="CV760" s="374"/>
      <c r="CW760" s="374"/>
      <c r="CX760" s="374"/>
      <c r="CY760" s="374"/>
      <c r="CZ760" s="374"/>
    </row>
    <row r="761" ht="25.15" customHeight="true" x14ac:dyDescent="0.2">
      <c r="C761" s="652"/>
      <c r="D761" s="652"/>
      <c r="E761" s="652"/>
      <c r="F761" s="652"/>
      <c r="G761" s="652"/>
      <c r="H761" s="652"/>
      <c r="I761" s="652"/>
      <c r="J761" s="652"/>
      <c r="K761" s="652"/>
      <c r="L761" s="652"/>
      <c r="M761" s="652"/>
      <c r="N761" s="652"/>
      <c r="O761" s="652"/>
      <c r="P761" s="652"/>
      <c r="Q761" s="652"/>
      <c r="BA761" s="374"/>
      <c r="BB761" s="450"/>
      <c r="BC761" s="374"/>
      <c r="BD761" s="374"/>
      <c r="BE761" s="374"/>
      <c r="BF761" s="374"/>
      <c r="BG761" s="374"/>
      <c r="BH761" s="374"/>
      <c r="BI761" s="374"/>
      <c r="BJ761" s="374"/>
      <c r="BK761" s="374"/>
      <c r="BL761" s="374"/>
      <c r="BM761" s="374"/>
      <c r="BN761" s="374"/>
      <c r="BO761" s="374"/>
      <c r="BP761" s="374"/>
      <c r="BQ761" s="374"/>
      <c r="BR761" s="374"/>
      <c r="BS761" s="374"/>
      <c r="BT761" s="374"/>
      <c r="BU761" s="374"/>
      <c r="BV761" s="374"/>
      <c r="BW761" s="374"/>
      <c r="BX761" s="374"/>
      <c r="BY761" s="374"/>
      <c r="BZ761" s="374"/>
      <c r="CA761" s="374"/>
      <c r="CB761" s="374"/>
      <c r="CC761" s="374"/>
      <c r="CD761" s="374"/>
      <c r="CE761" s="374"/>
      <c r="CF761" s="374"/>
      <c r="CG761" s="374"/>
      <c r="CH761" s="374"/>
      <c r="CI761" s="374"/>
      <c r="CJ761" s="374"/>
      <c r="CK761" s="374"/>
      <c r="CL761" s="374"/>
      <c r="CM761" s="374"/>
      <c r="CN761" s="374"/>
      <c r="CO761" s="374"/>
      <c r="CP761" s="374"/>
      <c r="CQ761" s="374"/>
      <c r="CR761" s="374"/>
      <c r="CS761" s="374"/>
      <c r="CT761" s="374"/>
      <c r="CU761" s="374"/>
      <c r="CV761" s="374"/>
      <c r="CW761" s="374"/>
      <c r="CX761" s="374"/>
      <c r="CY761" s="374"/>
      <c r="CZ761" s="374"/>
    </row>
    <row r="762" ht="25.15" customHeight="true" x14ac:dyDescent="0.2">
      <c r="C762" s="652"/>
      <c r="D762" s="652"/>
      <c r="E762" s="652"/>
      <c r="F762" s="652"/>
      <c r="G762" s="652"/>
      <c r="H762" s="652"/>
      <c r="I762" s="652"/>
      <c r="J762" s="652"/>
      <c r="K762" s="652"/>
      <c r="L762" s="652"/>
      <c r="M762" s="652"/>
      <c r="N762" s="652"/>
      <c r="O762" s="652"/>
      <c r="P762" s="652"/>
      <c r="Q762" s="652"/>
      <c r="BA762" s="374"/>
      <c r="BB762" s="450"/>
      <c r="BC762" s="374"/>
      <c r="BD762" s="374"/>
      <c r="BE762" s="374"/>
      <c r="BF762" s="374"/>
      <c r="BG762" s="374"/>
      <c r="BH762" s="374"/>
      <c r="BI762" s="374"/>
      <c r="BJ762" s="374"/>
      <c r="BK762" s="374"/>
      <c r="BL762" s="374"/>
      <c r="BM762" s="374"/>
      <c r="BN762" s="374"/>
      <c r="BO762" s="374"/>
      <c r="BP762" s="374"/>
      <c r="BQ762" s="374"/>
      <c r="BR762" s="374"/>
      <c r="BS762" s="374"/>
      <c r="BT762" s="374"/>
      <c r="BU762" s="374"/>
      <c r="BV762" s="374"/>
      <c r="BW762" s="374"/>
      <c r="BX762" s="374"/>
      <c r="BY762" s="374"/>
      <c r="BZ762" s="374"/>
      <c r="CA762" s="374"/>
      <c r="CB762" s="374"/>
      <c r="CC762" s="374"/>
      <c r="CD762" s="374"/>
      <c r="CE762" s="374"/>
      <c r="CF762" s="374"/>
      <c r="CG762" s="374"/>
      <c r="CH762" s="374"/>
      <c r="CI762" s="374"/>
      <c r="CJ762" s="374"/>
      <c r="CK762" s="374"/>
      <c r="CL762" s="374"/>
      <c r="CM762" s="374"/>
      <c r="CN762" s="374"/>
      <c r="CO762" s="374"/>
      <c r="CP762" s="374"/>
      <c r="CQ762" s="374"/>
      <c r="CR762" s="374"/>
      <c r="CS762" s="374"/>
      <c r="CT762" s="374"/>
      <c r="CU762" s="374"/>
      <c r="CV762" s="374"/>
      <c r="CW762" s="374"/>
      <c r="CX762" s="374"/>
      <c r="CY762" s="374"/>
      <c r="CZ762" s="374"/>
    </row>
    <row r="763" ht="25.15" customHeight="true" x14ac:dyDescent="0.2">
      <c r="C763" s="652"/>
      <c r="D763" s="652"/>
      <c r="E763" s="652"/>
      <c r="F763" s="652"/>
      <c r="G763" s="652"/>
      <c r="H763" s="652"/>
      <c r="I763" s="652"/>
      <c r="J763" s="652"/>
      <c r="K763" s="652"/>
      <c r="L763" s="652"/>
      <c r="M763" s="652"/>
      <c r="N763" s="652"/>
      <c r="O763" s="652"/>
      <c r="P763" s="652"/>
      <c r="Q763" s="652"/>
      <c r="BA763" s="374"/>
      <c r="BB763" s="450"/>
      <c r="BC763" s="374"/>
      <c r="BD763" s="374"/>
      <c r="BE763" s="374"/>
      <c r="BF763" s="374"/>
      <c r="BG763" s="374"/>
      <c r="BH763" s="374"/>
      <c r="BI763" s="374"/>
      <c r="BJ763" s="374"/>
      <c r="BK763" s="374"/>
      <c r="BL763" s="374"/>
      <c r="BM763" s="374"/>
      <c r="BN763" s="374"/>
      <c r="BO763" s="374"/>
      <c r="BP763" s="374"/>
      <c r="BQ763" s="374"/>
      <c r="BR763" s="374"/>
      <c r="BS763" s="374"/>
      <c r="BT763" s="374"/>
      <c r="BU763" s="374"/>
      <c r="BV763" s="374"/>
      <c r="BW763" s="374"/>
      <c r="BX763" s="374"/>
      <c r="BY763" s="374"/>
      <c r="BZ763" s="374"/>
      <c r="CA763" s="374"/>
      <c r="CB763" s="374"/>
      <c r="CC763" s="374"/>
      <c r="CD763" s="374"/>
      <c r="CE763" s="374"/>
      <c r="CF763" s="374"/>
      <c r="CG763" s="374"/>
      <c r="CH763" s="374"/>
      <c r="CI763" s="374"/>
      <c r="CJ763" s="374"/>
      <c r="CK763" s="374"/>
      <c r="CL763" s="374"/>
      <c r="CM763" s="374"/>
      <c r="CN763" s="374"/>
      <c r="CO763" s="374"/>
      <c r="CP763" s="374"/>
      <c r="CQ763" s="374"/>
      <c r="CR763" s="374"/>
      <c r="CS763" s="374"/>
      <c r="CT763" s="374"/>
      <c r="CU763" s="374"/>
      <c r="CV763" s="374"/>
      <c r="CW763" s="374"/>
      <c r="CX763" s="374"/>
      <c r="CY763" s="374"/>
      <c r="CZ763" s="374"/>
    </row>
    <row r="764" ht="25.15" customHeight="true" x14ac:dyDescent="0.2">
      <c r="C764" s="652"/>
      <c r="D764" s="652"/>
      <c r="E764" s="652"/>
      <c r="F764" s="652"/>
      <c r="G764" s="652"/>
      <c r="H764" s="652"/>
      <c r="I764" s="652"/>
      <c r="J764" s="652"/>
      <c r="K764" s="652"/>
      <c r="L764" s="652"/>
      <c r="M764" s="652"/>
      <c r="N764" s="652"/>
      <c r="O764" s="652"/>
      <c r="P764" s="652"/>
      <c r="Q764" s="652"/>
      <c r="BA764" s="374"/>
      <c r="BB764" s="450"/>
      <c r="BC764" s="374"/>
      <c r="BD764" s="374"/>
      <c r="BE764" s="374"/>
      <c r="BF764" s="374"/>
      <c r="BG764" s="374"/>
      <c r="BH764" s="374"/>
      <c r="BI764" s="374"/>
      <c r="BJ764" s="374"/>
      <c r="BK764" s="374"/>
      <c r="BL764" s="374"/>
      <c r="BM764" s="374"/>
      <c r="BN764" s="374"/>
      <c r="BO764" s="374"/>
      <c r="BP764" s="374"/>
      <c r="BQ764" s="374"/>
      <c r="BR764" s="374"/>
      <c r="BS764" s="374"/>
      <c r="BT764" s="374"/>
      <c r="BU764" s="374"/>
      <c r="BV764" s="374"/>
      <c r="BW764" s="374"/>
      <c r="BX764" s="374"/>
      <c r="BY764" s="374"/>
      <c r="BZ764" s="374"/>
      <c r="CA764" s="374"/>
      <c r="CB764" s="374"/>
      <c r="CC764" s="374"/>
      <c r="CD764" s="374"/>
      <c r="CE764" s="374"/>
      <c r="CF764" s="374"/>
      <c r="CG764" s="374"/>
      <c r="CH764" s="374"/>
      <c r="CI764" s="374"/>
      <c r="CJ764" s="374"/>
      <c r="CK764" s="374"/>
      <c r="CL764" s="374"/>
      <c r="CM764" s="374"/>
      <c r="CN764" s="374"/>
      <c r="CO764" s="374"/>
      <c r="CP764" s="374"/>
      <c r="CQ764" s="374"/>
      <c r="CR764" s="374"/>
      <c r="CS764" s="374"/>
      <c r="CT764" s="374"/>
      <c r="CU764" s="374"/>
      <c r="CV764" s="374"/>
      <c r="CW764" s="374"/>
      <c r="CX764" s="374"/>
      <c r="CY764" s="374"/>
      <c r="CZ764" s="374"/>
    </row>
    <row r="765" ht="25.15" customHeight="true" x14ac:dyDescent="0.2">
      <c r="C765" s="652"/>
      <c r="D765" s="652"/>
      <c r="E765" s="652"/>
      <c r="F765" s="652"/>
      <c r="G765" s="652"/>
      <c r="H765" s="652"/>
      <c r="I765" s="652"/>
      <c r="J765" s="652"/>
      <c r="K765" s="652"/>
      <c r="L765" s="652"/>
      <c r="M765" s="652"/>
      <c r="N765" s="652"/>
      <c r="O765" s="652"/>
      <c r="P765" s="652"/>
      <c r="Q765" s="652"/>
      <c r="BA765" s="374"/>
      <c r="BB765" s="450"/>
      <c r="BC765" s="374"/>
      <c r="BD765" s="374"/>
      <c r="BE765" s="374"/>
      <c r="BF765" s="374"/>
      <c r="BG765" s="374"/>
      <c r="BH765" s="374"/>
      <c r="BI765" s="374"/>
      <c r="BJ765" s="374"/>
      <c r="BK765" s="374"/>
      <c r="BL765" s="374"/>
      <c r="BM765" s="374"/>
      <c r="BN765" s="374"/>
      <c r="BO765" s="374"/>
      <c r="BP765" s="374"/>
      <c r="BQ765" s="374"/>
      <c r="BR765" s="374"/>
      <c r="BS765" s="374"/>
      <c r="BT765" s="374"/>
      <c r="BU765" s="374"/>
      <c r="BV765" s="374"/>
      <c r="BW765" s="374"/>
      <c r="BX765" s="374"/>
      <c r="BY765" s="374"/>
      <c r="BZ765" s="374"/>
      <c r="CA765" s="374"/>
      <c r="CB765" s="374"/>
      <c r="CC765" s="374"/>
      <c r="CD765" s="374"/>
      <c r="CE765" s="374"/>
      <c r="CF765" s="374"/>
      <c r="CG765" s="374"/>
      <c r="CH765" s="374"/>
      <c r="CI765" s="374"/>
      <c r="CJ765" s="374"/>
      <c r="CK765" s="374"/>
      <c r="CL765" s="374"/>
      <c r="CM765" s="374"/>
      <c r="CN765" s="374"/>
      <c r="CO765" s="374"/>
      <c r="CP765" s="374"/>
      <c r="CQ765" s="374"/>
      <c r="CR765" s="374"/>
      <c r="CS765" s="374"/>
      <c r="CT765" s="374"/>
      <c r="CU765" s="374"/>
      <c r="CV765" s="374"/>
      <c r="CW765" s="374"/>
      <c r="CX765" s="374"/>
      <c r="CY765" s="374"/>
      <c r="CZ765" s="374"/>
    </row>
    <row r="766" ht="25.15" customHeight="true" x14ac:dyDescent="0.2">
      <c r="C766" s="652"/>
      <c r="D766" s="652"/>
      <c r="E766" s="652"/>
      <c r="F766" s="652"/>
      <c r="G766" s="652"/>
      <c r="H766" s="652"/>
      <c r="I766" s="652"/>
      <c r="J766" s="652"/>
      <c r="K766" s="652"/>
      <c r="L766" s="652"/>
      <c r="M766" s="652"/>
      <c r="N766" s="652"/>
      <c r="O766" s="652"/>
      <c r="P766" s="652"/>
      <c r="Q766" s="652"/>
      <c r="BA766" s="374"/>
      <c r="BB766" s="450"/>
      <c r="BC766" s="374"/>
      <c r="BD766" s="374"/>
      <c r="BE766" s="374"/>
      <c r="BF766" s="374"/>
      <c r="BG766" s="374"/>
      <c r="BH766" s="374"/>
      <c r="BI766" s="374"/>
      <c r="BJ766" s="374"/>
      <c r="BK766" s="374"/>
      <c r="BL766" s="374"/>
      <c r="BM766" s="374"/>
      <c r="BN766" s="374"/>
      <c r="BO766" s="374"/>
      <c r="BP766" s="374"/>
      <c r="BQ766" s="374"/>
      <c r="BR766" s="374"/>
      <c r="BS766" s="374"/>
      <c r="BT766" s="374"/>
      <c r="BU766" s="374"/>
      <c r="BV766" s="374"/>
      <c r="BW766" s="374"/>
      <c r="BX766" s="374"/>
      <c r="BY766" s="374"/>
      <c r="BZ766" s="374"/>
      <c r="CA766" s="374"/>
      <c r="CB766" s="374"/>
      <c r="CC766" s="374"/>
      <c r="CD766" s="374"/>
      <c r="CE766" s="374"/>
      <c r="CF766" s="374"/>
      <c r="CG766" s="374"/>
      <c r="CH766" s="374"/>
      <c r="CI766" s="374"/>
      <c r="CJ766" s="374"/>
      <c r="CK766" s="374"/>
      <c r="CL766" s="374"/>
      <c r="CM766" s="374"/>
      <c r="CN766" s="374"/>
      <c r="CO766" s="374"/>
      <c r="CP766" s="374"/>
      <c r="CQ766" s="374"/>
      <c r="CR766" s="374"/>
      <c r="CS766" s="374"/>
      <c r="CT766" s="374"/>
      <c r="CU766" s="374"/>
      <c r="CV766" s="374"/>
      <c r="CW766" s="374"/>
      <c r="CX766" s="374"/>
      <c r="CY766" s="374"/>
      <c r="CZ766" s="374"/>
    </row>
    <row r="767" ht="25.15" customHeight="true" x14ac:dyDescent="0.2">
      <c r="C767" s="652"/>
      <c r="D767" s="652"/>
      <c r="E767" s="652"/>
      <c r="F767" s="652"/>
      <c r="G767" s="652"/>
      <c r="H767" s="652"/>
      <c r="I767" s="652"/>
      <c r="J767" s="652"/>
      <c r="K767" s="652"/>
      <c r="L767" s="652"/>
      <c r="M767" s="652"/>
      <c r="N767" s="652"/>
      <c r="O767" s="652"/>
      <c r="P767" s="652"/>
      <c r="Q767" s="652"/>
      <c r="BA767" s="374"/>
      <c r="BB767" s="450"/>
      <c r="BC767" s="374"/>
      <c r="BD767" s="374"/>
      <c r="BE767" s="374"/>
      <c r="BF767" s="374"/>
      <c r="BG767" s="374"/>
      <c r="BH767" s="374"/>
      <c r="BI767" s="374"/>
      <c r="BJ767" s="374"/>
      <c r="BK767" s="374"/>
      <c r="BL767" s="374"/>
      <c r="BM767" s="374"/>
      <c r="BN767" s="374"/>
      <c r="BO767" s="374"/>
      <c r="BP767" s="374"/>
      <c r="BQ767" s="374"/>
      <c r="BR767" s="374"/>
      <c r="BS767" s="374"/>
      <c r="BT767" s="374"/>
      <c r="BU767" s="374"/>
      <c r="BV767" s="374"/>
      <c r="BW767" s="374"/>
      <c r="BX767" s="374"/>
      <c r="BY767" s="374"/>
      <c r="BZ767" s="374"/>
      <c r="CA767" s="374"/>
      <c r="CB767" s="374"/>
      <c r="CC767" s="374"/>
      <c r="CD767" s="374"/>
      <c r="CE767" s="374"/>
      <c r="CF767" s="374"/>
      <c r="CG767" s="374"/>
      <c r="CH767" s="374"/>
      <c r="CI767" s="374"/>
      <c r="CJ767" s="374"/>
      <c r="CK767" s="374"/>
      <c r="CL767" s="374"/>
      <c r="CM767" s="374"/>
      <c r="CN767" s="374"/>
      <c r="CO767" s="374"/>
      <c r="CP767" s="374"/>
      <c r="CQ767" s="374"/>
      <c r="CR767" s="374"/>
      <c r="CS767" s="374"/>
      <c r="CT767" s="374"/>
      <c r="CU767" s="374"/>
      <c r="CV767" s="374"/>
      <c r="CW767" s="374"/>
      <c r="CX767" s="374"/>
      <c r="CY767" s="374"/>
      <c r="CZ767" s="374"/>
    </row>
    <row r="768" ht="25.15" customHeight="true" x14ac:dyDescent="0.2">
      <c r="C768" s="652"/>
      <c r="D768" s="652"/>
      <c r="E768" s="652"/>
      <c r="F768" s="652"/>
      <c r="G768" s="652"/>
      <c r="H768" s="652"/>
      <c r="I768" s="652"/>
      <c r="J768" s="652"/>
      <c r="K768" s="652"/>
      <c r="L768" s="652"/>
      <c r="M768" s="652"/>
      <c r="N768" s="652"/>
      <c r="O768" s="652"/>
      <c r="P768" s="652"/>
      <c r="Q768" s="652"/>
      <c r="BA768" s="372"/>
      <c r="BB768" s="451"/>
      <c r="BC768" s="372"/>
      <c r="BD768" s="372"/>
      <c r="BE768" s="372"/>
      <c r="BF768" s="372"/>
      <c r="BG768" s="372"/>
      <c r="BH768" s="372"/>
      <c r="BI768" s="372"/>
      <c r="BJ768" s="372"/>
      <c r="BK768" s="372"/>
      <c r="BL768" s="372"/>
      <c r="BM768" s="372"/>
      <c r="BN768" s="372"/>
      <c r="BO768" s="372"/>
      <c r="BP768" s="372"/>
      <c r="BQ768" s="372"/>
      <c r="BR768" s="372"/>
      <c r="BS768" s="372"/>
      <c r="BT768" s="372"/>
      <c r="BU768" s="372"/>
      <c r="BV768" s="372"/>
      <c r="BW768" s="372"/>
      <c r="BX768" s="372"/>
      <c r="BY768" s="372"/>
      <c r="BZ768" s="372"/>
      <c r="CA768" s="372"/>
      <c r="CB768" s="372"/>
      <c r="CC768" s="372"/>
      <c r="CD768" s="372"/>
      <c r="CE768" s="372"/>
      <c r="CF768" s="372"/>
      <c r="CG768" s="372"/>
      <c r="CH768" s="372"/>
      <c r="CI768" s="372"/>
      <c r="CJ768" s="372"/>
      <c r="CK768" s="372"/>
      <c r="CL768" s="372"/>
      <c r="CM768" s="372"/>
      <c r="CN768" s="372"/>
      <c r="CO768" s="372"/>
      <c r="CP768" s="372"/>
      <c r="CQ768" s="372"/>
      <c r="CR768" s="372"/>
      <c r="CS768" s="372"/>
      <c r="CT768" s="372"/>
      <c r="CU768" s="372"/>
      <c r="CV768" s="372"/>
      <c r="CW768" s="372"/>
      <c r="CX768" s="372"/>
      <c r="CY768" s="372"/>
      <c r="CZ768" s="372"/>
    </row>
    <row r="769" ht="25.15" customHeight="true" x14ac:dyDescent="0.2">
      <c r="C769" s="652"/>
      <c r="D769" s="652"/>
      <c r="E769" s="652"/>
      <c r="F769" s="652"/>
      <c r="G769" s="652"/>
      <c r="H769" s="652"/>
      <c r="I769" s="652"/>
      <c r="J769" s="652"/>
      <c r="K769" s="652"/>
      <c r="L769" s="652"/>
      <c r="M769" s="652"/>
      <c r="N769" s="652"/>
      <c r="O769" s="652"/>
      <c r="P769" s="652"/>
      <c r="Q769" s="652"/>
      <c r="BA769" s="372"/>
      <c r="BB769" s="451"/>
      <c r="BC769" s="372"/>
      <c r="BD769" s="372"/>
      <c r="BE769" s="372"/>
      <c r="BF769" s="372"/>
      <c r="BG769" s="372"/>
      <c r="BH769" s="372"/>
      <c r="BI769" s="372"/>
      <c r="BJ769" s="372"/>
      <c r="BK769" s="372"/>
      <c r="BL769" s="372"/>
      <c r="BM769" s="372"/>
      <c r="BN769" s="372"/>
      <c r="BO769" s="372"/>
      <c r="BP769" s="372"/>
      <c r="BQ769" s="372"/>
      <c r="BR769" s="372"/>
      <c r="BS769" s="372"/>
      <c r="BT769" s="372"/>
      <c r="BU769" s="372"/>
      <c r="BV769" s="372"/>
      <c r="BW769" s="372"/>
      <c r="BX769" s="372"/>
      <c r="BY769" s="372"/>
      <c r="BZ769" s="372"/>
      <c r="CA769" s="372"/>
      <c r="CB769" s="372"/>
      <c r="CC769" s="372"/>
      <c r="CD769" s="372"/>
      <c r="CE769" s="372"/>
      <c r="CF769" s="372"/>
      <c r="CG769" s="372"/>
      <c r="CH769" s="372"/>
      <c r="CI769" s="372"/>
      <c r="CJ769" s="372"/>
      <c r="CK769" s="372"/>
      <c r="CL769" s="372"/>
      <c r="CM769" s="372"/>
      <c r="CN769" s="372"/>
      <c r="CO769" s="372"/>
      <c r="CP769" s="372"/>
      <c r="CQ769" s="372"/>
      <c r="CR769" s="372"/>
      <c r="CS769" s="372"/>
      <c r="CT769" s="372"/>
      <c r="CU769" s="372"/>
      <c r="CV769" s="372"/>
      <c r="CW769" s="372"/>
      <c r="CX769" s="372"/>
      <c r="CY769" s="372"/>
      <c r="CZ769" s="372"/>
    </row>
    <row r="770" ht="25.15" customHeight="true" x14ac:dyDescent="0.2">
      <c r="C770" s="652"/>
      <c r="D770" s="652"/>
      <c r="E770" s="652"/>
      <c r="F770" s="652"/>
      <c r="G770" s="652"/>
      <c r="H770" s="652"/>
      <c r="I770" s="652"/>
      <c r="J770" s="652"/>
      <c r="K770" s="652"/>
      <c r="L770" s="652"/>
      <c r="M770" s="652"/>
      <c r="N770" s="652"/>
      <c r="O770" s="652"/>
      <c r="P770" s="652"/>
      <c r="Q770" s="652"/>
      <c r="BA770" s="372"/>
      <c r="BB770" s="451"/>
      <c r="BC770" s="372"/>
      <c r="BD770" s="372"/>
      <c r="BE770" s="372"/>
      <c r="BF770" s="372"/>
      <c r="BG770" s="372"/>
      <c r="BH770" s="372"/>
      <c r="BI770" s="372"/>
      <c r="BJ770" s="372"/>
      <c r="BK770" s="372"/>
      <c r="BL770" s="372"/>
      <c r="BM770" s="372"/>
      <c r="BN770" s="372"/>
      <c r="BO770" s="372"/>
      <c r="BP770" s="372"/>
      <c r="BQ770" s="372"/>
      <c r="BR770" s="372"/>
      <c r="BS770" s="372"/>
      <c r="BT770" s="372"/>
      <c r="BU770" s="372"/>
      <c r="BV770" s="372"/>
      <c r="BW770" s="372"/>
      <c r="BX770" s="372"/>
      <c r="BY770" s="372"/>
      <c r="BZ770" s="372"/>
      <c r="CA770" s="372"/>
      <c r="CB770" s="372"/>
      <c r="CC770" s="372"/>
      <c r="CD770" s="372"/>
      <c r="CE770" s="372"/>
      <c r="CF770" s="372"/>
      <c r="CG770" s="372"/>
      <c r="CH770" s="372"/>
      <c r="CI770" s="372"/>
      <c r="CJ770" s="372"/>
      <c r="CK770" s="372"/>
      <c r="CL770" s="372"/>
      <c r="CM770" s="372"/>
      <c r="CN770" s="372"/>
      <c r="CO770" s="372"/>
      <c r="CP770" s="372"/>
      <c r="CQ770" s="372"/>
      <c r="CR770" s="372"/>
      <c r="CS770" s="372"/>
      <c r="CT770" s="372"/>
      <c r="CU770" s="372"/>
      <c r="CV770" s="372"/>
      <c r="CW770" s="372"/>
      <c r="CX770" s="372"/>
      <c r="CY770" s="372"/>
      <c r="CZ770" s="372"/>
    </row>
    <row r="771" ht="25.15" customHeight="true" x14ac:dyDescent="0.2">
      <c r="C771" s="652"/>
      <c r="D771" s="652"/>
      <c r="E771" s="652"/>
      <c r="F771" s="652"/>
      <c r="G771" s="652"/>
      <c r="H771" s="652"/>
      <c r="I771" s="652"/>
      <c r="J771" s="652"/>
      <c r="K771" s="652"/>
      <c r="L771" s="652"/>
      <c r="M771" s="652"/>
      <c r="N771" s="652"/>
      <c r="O771" s="652"/>
      <c r="P771" s="652"/>
      <c r="Q771" s="652"/>
      <c r="BA771" s="372"/>
      <c r="BB771" s="451"/>
      <c r="BC771" s="372"/>
      <c r="BD771" s="372"/>
      <c r="BE771" s="372"/>
      <c r="BF771" s="372"/>
      <c r="BG771" s="372"/>
      <c r="BH771" s="372"/>
      <c r="BI771" s="372"/>
      <c r="BJ771" s="372"/>
      <c r="BK771" s="372"/>
      <c r="BL771" s="372"/>
      <c r="BM771" s="372"/>
      <c r="BN771" s="372"/>
      <c r="BO771" s="372"/>
      <c r="BP771" s="372"/>
      <c r="BQ771" s="372"/>
      <c r="BR771" s="372"/>
      <c r="BS771" s="372"/>
      <c r="BT771" s="372"/>
      <c r="BU771" s="372"/>
      <c r="BV771" s="372"/>
      <c r="BW771" s="372"/>
      <c r="BX771" s="372"/>
      <c r="BY771" s="372"/>
      <c r="BZ771" s="372"/>
      <c r="CA771" s="372"/>
      <c r="CB771" s="372"/>
      <c r="CC771" s="372"/>
      <c r="CD771" s="372"/>
      <c r="CE771" s="372"/>
      <c r="CF771" s="372"/>
      <c r="CG771" s="372"/>
      <c r="CH771" s="372"/>
      <c r="CI771" s="372"/>
      <c r="CJ771" s="372"/>
      <c r="CK771" s="372"/>
      <c r="CL771" s="372"/>
      <c r="CM771" s="372"/>
      <c r="CN771" s="372"/>
      <c r="CO771" s="372"/>
      <c r="CP771" s="372"/>
      <c r="CQ771" s="372"/>
      <c r="CR771" s="372"/>
      <c r="CS771" s="372"/>
      <c r="CT771" s="372"/>
      <c r="CU771" s="372"/>
      <c r="CV771" s="372"/>
      <c r="CW771" s="372"/>
      <c r="CX771" s="372"/>
      <c r="CY771" s="372"/>
      <c r="CZ771" s="372"/>
    </row>
    <row r="772" ht="25.15" customHeight="true" x14ac:dyDescent="0.2">
      <c r="C772" s="652"/>
      <c r="D772" s="652"/>
      <c r="E772" s="652"/>
      <c r="F772" s="652"/>
      <c r="G772" s="652"/>
      <c r="H772" s="652"/>
      <c r="I772" s="652"/>
      <c r="J772" s="652"/>
      <c r="K772" s="652"/>
      <c r="L772" s="652"/>
      <c r="M772" s="652"/>
      <c r="N772" s="652"/>
      <c r="O772" s="652"/>
      <c r="P772" s="652"/>
      <c r="Q772" s="652"/>
      <c r="BA772" s="372"/>
      <c r="BB772" s="451"/>
      <c r="BC772" s="372"/>
      <c r="BD772" s="372"/>
      <c r="BE772" s="372"/>
      <c r="BF772" s="372"/>
      <c r="BG772" s="372"/>
      <c r="BH772" s="372"/>
      <c r="BI772" s="372"/>
      <c r="BJ772" s="372"/>
      <c r="BK772" s="372"/>
      <c r="BL772" s="372"/>
      <c r="BM772" s="372"/>
      <c r="BN772" s="372"/>
      <c r="BO772" s="372"/>
      <c r="BP772" s="372"/>
      <c r="BQ772" s="372"/>
      <c r="BR772" s="372"/>
      <c r="BS772" s="372"/>
      <c r="BT772" s="372"/>
      <c r="BU772" s="372"/>
      <c r="BV772" s="372"/>
      <c r="BW772" s="372"/>
      <c r="BX772" s="372"/>
      <c r="BY772" s="372"/>
      <c r="BZ772" s="372"/>
      <c r="CA772" s="372"/>
      <c r="CB772" s="372"/>
      <c r="CC772" s="372"/>
      <c r="CD772" s="372"/>
      <c r="CE772" s="372"/>
      <c r="CF772" s="372"/>
      <c r="CG772" s="372"/>
      <c r="CH772" s="372"/>
      <c r="CI772" s="372"/>
      <c r="CJ772" s="372"/>
      <c r="CK772" s="372"/>
      <c r="CL772" s="372"/>
      <c r="CM772" s="372"/>
      <c r="CN772" s="372"/>
      <c r="CO772" s="372"/>
      <c r="CP772" s="372"/>
      <c r="CQ772" s="372"/>
      <c r="CR772" s="372"/>
      <c r="CS772" s="372"/>
      <c r="CT772" s="372"/>
      <c r="CU772" s="372"/>
      <c r="CV772" s="372"/>
      <c r="CW772" s="372"/>
      <c r="CX772" s="372"/>
      <c r="CY772" s="372"/>
      <c r="CZ772" s="372"/>
    </row>
    <row r="773" ht="25.15" customHeight="true" x14ac:dyDescent="0.2">
      <c r="C773" s="652"/>
      <c r="D773" s="652"/>
      <c r="E773" s="652"/>
      <c r="F773" s="652"/>
      <c r="G773" s="652"/>
      <c r="H773" s="652"/>
      <c r="I773" s="652"/>
      <c r="J773" s="652"/>
      <c r="K773" s="652"/>
      <c r="L773" s="652"/>
      <c r="M773" s="652"/>
      <c r="N773" s="652"/>
      <c r="O773" s="652"/>
      <c r="P773" s="652"/>
      <c r="Q773" s="652"/>
      <c r="BA773" s="372"/>
      <c r="BB773" s="451"/>
      <c r="BC773" s="372"/>
      <c r="BD773" s="372"/>
      <c r="BE773" s="372"/>
      <c r="BF773" s="372"/>
      <c r="BG773" s="372"/>
      <c r="BH773" s="372"/>
      <c r="BI773" s="372"/>
      <c r="BJ773" s="372"/>
      <c r="BK773" s="372"/>
      <c r="BL773" s="372"/>
      <c r="BM773" s="372"/>
      <c r="BN773" s="372"/>
      <c r="BO773" s="372"/>
      <c r="BP773" s="372"/>
      <c r="BQ773" s="372"/>
      <c r="BR773" s="372"/>
      <c r="BS773" s="372"/>
      <c r="BT773" s="372"/>
      <c r="BU773" s="372"/>
      <c r="BV773" s="372"/>
      <c r="BW773" s="372"/>
      <c r="BX773" s="372"/>
      <c r="BY773" s="372"/>
      <c r="BZ773" s="372"/>
      <c r="CA773" s="372"/>
      <c r="CB773" s="372"/>
      <c r="CC773" s="372"/>
      <c r="CD773" s="372"/>
      <c r="CE773" s="372"/>
      <c r="CF773" s="372"/>
      <c r="CG773" s="372"/>
      <c r="CH773" s="372"/>
      <c r="CI773" s="372"/>
      <c r="CJ773" s="372"/>
      <c r="CK773" s="372"/>
      <c r="CL773" s="372"/>
      <c r="CM773" s="372"/>
      <c r="CN773" s="372"/>
      <c r="CO773" s="372"/>
      <c r="CP773" s="372"/>
      <c r="CQ773" s="372"/>
      <c r="CR773" s="372"/>
      <c r="CS773" s="372"/>
      <c r="CT773" s="372"/>
      <c r="CU773" s="372"/>
      <c r="CV773" s="372"/>
      <c r="CW773" s="372"/>
      <c r="CX773" s="372"/>
      <c r="CY773" s="372"/>
      <c r="CZ773" s="372"/>
    </row>
    <row r="774" ht="25.15" customHeight="true" x14ac:dyDescent="0.2">
      <c r="C774" s="652"/>
      <c r="D774" s="652"/>
      <c r="E774" s="652"/>
      <c r="F774" s="652"/>
      <c r="G774" s="652"/>
      <c r="H774" s="652"/>
      <c r="I774" s="652"/>
      <c r="J774" s="652"/>
      <c r="K774" s="652"/>
      <c r="L774" s="652"/>
      <c r="M774" s="652"/>
      <c r="N774" s="652"/>
      <c r="O774" s="652"/>
      <c r="P774" s="652"/>
      <c r="Q774" s="652"/>
      <c r="BA774" s="372"/>
      <c r="BB774" s="451"/>
      <c r="BC774" s="372"/>
      <c r="BD774" s="372"/>
      <c r="BE774" s="372"/>
      <c r="BF774" s="372"/>
      <c r="BG774" s="372"/>
      <c r="BH774" s="372"/>
      <c r="BI774" s="372"/>
      <c r="BJ774" s="372"/>
      <c r="BK774" s="372"/>
      <c r="BL774" s="372"/>
      <c r="BM774" s="372"/>
      <c r="BN774" s="372"/>
      <c r="BO774" s="372"/>
      <c r="BP774" s="372"/>
      <c r="BQ774" s="372"/>
      <c r="BR774" s="372"/>
      <c r="BS774" s="372"/>
      <c r="BT774" s="372"/>
      <c r="BU774" s="372"/>
      <c r="BV774" s="372"/>
      <c r="BW774" s="372"/>
      <c r="BX774" s="372"/>
      <c r="BY774" s="372"/>
      <c r="BZ774" s="372"/>
      <c r="CA774" s="372"/>
      <c r="CB774" s="372"/>
      <c r="CC774" s="372"/>
      <c r="CD774" s="372"/>
      <c r="CE774" s="372"/>
      <c r="CF774" s="372"/>
      <c r="CG774" s="372"/>
      <c r="CH774" s="372"/>
      <c r="CI774" s="372"/>
      <c r="CJ774" s="372"/>
      <c r="CK774" s="372"/>
      <c r="CL774" s="372"/>
      <c r="CM774" s="372"/>
      <c r="CN774" s="372"/>
      <c r="CO774" s="372"/>
      <c r="CP774" s="372"/>
      <c r="CQ774" s="372"/>
      <c r="CR774" s="372"/>
      <c r="CS774" s="372"/>
      <c r="CT774" s="372"/>
      <c r="CU774" s="372"/>
      <c r="CV774" s="372"/>
      <c r="CW774" s="372"/>
      <c r="CX774" s="372"/>
      <c r="CY774" s="372"/>
      <c r="CZ774" s="372"/>
    </row>
    <row r="775" ht="25.15" customHeight="true" x14ac:dyDescent="0.2">
      <c r="C775" s="652"/>
      <c r="D775" s="652"/>
      <c r="E775" s="652"/>
      <c r="F775" s="652"/>
      <c r="G775" s="652"/>
      <c r="H775" s="652"/>
      <c r="I775" s="652"/>
      <c r="J775" s="652"/>
      <c r="K775" s="652"/>
      <c r="L775" s="652"/>
      <c r="M775" s="652"/>
      <c r="N775" s="652"/>
      <c r="O775" s="652"/>
      <c r="P775" s="652"/>
      <c r="Q775" s="652"/>
      <c r="BA775" s="372"/>
      <c r="BB775" s="451"/>
      <c r="BC775" s="372"/>
      <c r="BD775" s="372"/>
      <c r="BE775" s="372"/>
      <c r="BF775" s="372"/>
      <c r="BG775" s="372"/>
      <c r="BH775" s="372"/>
      <c r="BI775" s="372"/>
      <c r="BJ775" s="372"/>
      <c r="BK775" s="372"/>
      <c r="BL775" s="372"/>
      <c r="BM775" s="372"/>
      <c r="BN775" s="372"/>
      <c r="BO775" s="372"/>
      <c r="BP775" s="372"/>
      <c r="BQ775" s="372"/>
      <c r="BR775" s="372"/>
      <c r="BS775" s="372"/>
      <c r="BT775" s="372"/>
      <c r="BU775" s="372"/>
      <c r="BV775" s="372"/>
      <c r="BW775" s="372"/>
      <c r="BX775" s="372"/>
      <c r="BY775" s="372"/>
      <c r="BZ775" s="372"/>
      <c r="CA775" s="372"/>
      <c r="CB775" s="372"/>
      <c r="CC775" s="372"/>
      <c r="CD775" s="372"/>
      <c r="CE775" s="372"/>
      <c r="CF775" s="372"/>
      <c r="CG775" s="372"/>
      <c r="CH775" s="372"/>
      <c r="CI775" s="372"/>
      <c r="CJ775" s="372"/>
      <c r="CK775" s="372"/>
      <c r="CL775" s="372"/>
      <c r="CM775" s="372"/>
      <c r="CN775" s="372"/>
      <c r="CO775" s="372"/>
      <c r="CP775" s="372"/>
      <c r="CQ775" s="372"/>
      <c r="CR775" s="372"/>
      <c r="CS775" s="372"/>
      <c r="CT775" s="372"/>
      <c r="CU775" s="372"/>
      <c r="CV775" s="372"/>
      <c r="CW775" s="372"/>
      <c r="CX775" s="372"/>
      <c r="CY775" s="372"/>
      <c r="CZ775" s="372"/>
    </row>
    <row r="776" ht="25.15" customHeight="true" x14ac:dyDescent="0.2">
      <c r="C776" s="652"/>
      <c r="D776" s="652"/>
      <c r="E776" s="652"/>
      <c r="F776" s="652"/>
      <c r="G776" s="652"/>
      <c r="H776" s="652"/>
      <c r="I776" s="652"/>
      <c r="J776" s="652"/>
      <c r="K776" s="652"/>
      <c r="L776" s="652"/>
      <c r="M776" s="652"/>
      <c r="N776" s="652"/>
      <c r="O776" s="652"/>
      <c r="P776" s="652"/>
      <c r="Q776" s="652"/>
      <c r="BA776" s="372"/>
      <c r="BB776" s="451"/>
      <c r="BC776" s="372"/>
      <c r="BD776" s="372"/>
      <c r="BE776" s="372"/>
      <c r="BF776" s="372"/>
      <c r="BG776" s="372"/>
      <c r="BH776" s="372"/>
      <c r="BI776" s="372"/>
      <c r="BJ776" s="372"/>
      <c r="BK776" s="372"/>
      <c r="BL776" s="372"/>
      <c r="BM776" s="372"/>
      <c r="BN776" s="372"/>
      <c r="BO776" s="372"/>
      <c r="BP776" s="372"/>
      <c r="BQ776" s="372"/>
      <c r="BR776" s="372"/>
      <c r="BS776" s="372"/>
      <c r="BT776" s="372"/>
      <c r="BU776" s="372"/>
      <c r="BV776" s="372"/>
      <c r="BW776" s="372"/>
      <c r="BX776" s="372"/>
      <c r="BY776" s="372"/>
      <c r="BZ776" s="372"/>
      <c r="CA776" s="372"/>
      <c r="CB776" s="372"/>
      <c r="CC776" s="372"/>
      <c r="CD776" s="372"/>
      <c r="CE776" s="372"/>
      <c r="CF776" s="372"/>
      <c r="CG776" s="372"/>
      <c r="CH776" s="372"/>
      <c r="CI776" s="372"/>
      <c r="CJ776" s="372"/>
      <c r="CK776" s="372"/>
      <c r="CL776" s="372"/>
      <c r="CM776" s="372"/>
      <c r="CN776" s="372"/>
      <c r="CO776" s="372"/>
      <c r="CP776" s="372"/>
      <c r="CQ776" s="372"/>
      <c r="CR776" s="372"/>
      <c r="CS776" s="372"/>
      <c r="CT776" s="372"/>
      <c r="CU776" s="372"/>
      <c r="CV776" s="372"/>
      <c r="CW776" s="372"/>
      <c r="CX776" s="372"/>
      <c r="CY776" s="372"/>
      <c r="CZ776" s="372"/>
    </row>
    <row r="777" ht="25.15" customHeight="true" x14ac:dyDescent="0.2">
      <c r="C777" s="652"/>
      <c r="D777" s="652"/>
      <c r="E777" s="652"/>
      <c r="F777" s="652"/>
      <c r="G777" s="652"/>
      <c r="H777" s="652"/>
      <c r="I777" s="652"/>
      <c r="J777" s="652"/>
      <c r="K777" s="652"/>
      <c r="L777" s="652"/>
      <c r="M777" s="652"/>
      <c r="N777" s="652"/>
      <c r="O777" s="652"/>
      <c r="P777" s="652"/>
      <c r="Q777" s="652"/>
      <c r="BA777" s="372"/>
      <c r="BB777" s="451"/>
      <c r="BC777" s="372"/>
      <c r="BD777" s="372"/>
      <c r="BE777" s="372"/>
      <c r="BF777" s="372"/>
      <c r="BG777" s="372"/>
      <c r="BH777" s="372"/>
      <c r="BI777" s="372"/>
      <c r="BJ777" s="372"/>
      <c r="BK777" s="372"/>
      <c r="BL777" s="372"/>
      <c r="BM777" s="372"/>
      <c r="BN777" s="372"/>
      <c r="BO777" s="372"/>
      <c r="BP777" s="372"/>
      <c r="BQ777" s="372"/>
      <c r="BR777" s="372"/>
      <c r="BS777" s="372"/>
      <c r="BT777" s="372"/>
      <c r="BU777" s="372"/>
      <c r="BV777" s="372"/>
      <c r="BW777" s="372"/>
      <c r="BX777" s="372"/>
      <c r="BY777" s="372"/>
      <c r="BZ777" s="372"/>
      <c r="CA777" s="372"/>
      <c r="CB777" s="372"/>
      <c r="CC777" s="372"/>
      <c r="CD777" s="372"/>
      <c r="CE777" s="372"/>
      <c r="CF777" s="372"/>
      <c r="CG777" s="372"/>
      <c r="CH777" s="372"/>
      <c r="CI777" s="372"/>
      <c r="CJ777" s="372"/>
      <c r="CK777" s="372"/>
      <c r="CL777" s="372"/>
      <c r="CM777" s="372"/>
      <c r="CN777" s="372"/>
      <c r="CO777" s="372"/>
      <c r="CP777" s="372"/>
      <c r="CQ777" s="372"/>
      <c r="CR777" s="372"/>
      <c r="CS777" s="372"/>
      <c r="CT777" s="372"/>
      <c r="CU777" s="372"/>
      <c r="CV777" s="372"/>
      <c r="CW777" s="372"/>
      <c r="CX777" s="372"/>
      <c r="CY777" s="372"/>
      <c r="CZ777" s="372"/>
    </row>
    <row r="778" ht="25.15" customHeight="true" x14ac:dyDescent="0.2">
      <c r="C778" s="652"/>
      <c r="D778" s="652"/>
      <c r="E778" s="652"/>
      <c r="F778" s="652"/>
      <c r="G778" s="652"/>
      <c r="H778" s="652"/>
      <c r="I778" s="652"/>
      <c r="J778" s="652"/>
      <c r="K778" s="652"/>
      <c r="L778" s="652"/>
      <c r="M778" s="652"/>
      <c r="N778" s="652"/>
      <c r="O778" s="652"/>
      <c r="P778" s="652"/>
      <c r="Q778" s="652"/>
      <c r="BA778" s="372"/>
      <c r="BB778" s="451"/>
      <c r="BC778" s="372"/>
      <c r="BD778" s="372"/>
      <c r="BE778" s="372"/>
      <c r="BF778" s="372"/>
      <c r="BG778" s="372"/>
      <c r="BH778" s="372"/>
      <c r="BI778" s="372"/>
      <c r="BJ778" s="372"/>
      <c r="BK778" s="372"/>
      <c r="BL778" s="372"/>
      <c r="BM778" s="372"/>
      <c r="BN778" s="372"/>
      <c r="BO778" s="372"/>
      <c r="BP778" s="372"/>
      <c r="BQ778" s="372"/>
      <c r="BR778" s="372"/>
      <c r="BS778" s="372"/>
      <c r="BT778" s="372"/>
      <c r="BU778" s="372"/>
      <c r="BV778" s="372"/>
      <c r="BW778" s="372"/>
      <c r="BX778" s="372"/>
      <c r="BY778" s="372"/>
      <c r="BZ778" s="372"/>
      <c r="CA778" s="372"/>
      <c r="CB778" s="372"/>
      <c r="CC778" s="372"/>
      <c r="CD778" s="372"/>
      <c r="CE778" s="372"/>
      <c r="CF778" s="372"/>
      <c r="CG778" s="372"/>
      <c r="CH778" s="372"/>
      <c r="CI778" s="372"/>
      <c r="CJ778" s="372"/>
      <c r="CK778" s="372"/>
      <c r="CL778" s="372"/>
      <c r="CM778" s="372"/>
      <c r="CN778" s="372"/>
      <c r="CO778" s="372"/>
      <c r="CP778" s="372"/>
      <c r="CQ778" s="372"/>
      <c r="CR778" s="372"/>
      <c r="CS778" s="372"/>
      <c r="CT778" s="372"/>
      <c r="CU778" s="372"/>
      <c r="CV778" s="372"/>
      <c r="CW778" s="372"/>
      <c r="CX778" s="372"/>
      <c r="CY778" s="372"/>
      <c r="CZ778" s="372"/>
    </row>
    <row r="779" ht="25.15" customHeight="true" x14ac:dyDescent="0.2">
      <c r="C779" s="652"/>
      <c r="D779" s="652"/>
      <c r="E779" s="652"/>
      <c r="F779" s="652"/>
      <c r="G779" s="652"/>
      <c r="H779" s="652"/>
      <c r="I779" s="652"/>
      <c r="J779" s="652"/>
      <c r="K779" s="652"/>
      <c r="L779" s="652"/>
      <c r="M779" s="652"/>
      <c r="N779" s="652"/>
      <c r="O779" s="652"/>
      <c r="P779" s="652"/>
      <c r="Q779" s="652"/>
      <c r="BA779" s="372"/>
      <c r="BB779" s="451"/>
      <c r="BC779" s="372"/>
      <c r="BD779" s="372"/>
      <c r="BE779" s="372"/>
      <c r="BF779" s="372"/>
      <c r="BG779" s="372"/>
      <c r="BH779" s="372"/>
      <c r="BI779" s="372"/>
      <c r="BJ779" s="372"/>
      <c r="BK779" s="372"/>
      <c r="BL779" s="372"/>
      <c r="BM779" s="372"/>
      <c r="BN779" s="372"/>
      <c r="BO779" s="372"/>
      <c r="BP779" s="372"/>
      <c r="BQ779" s="372"/>
      <c r="BR779" s="372"/>
      <c r="BS779" s="372"/>
      <c r="BT779" s="372"/>
      <c r="BU779" s="372"/>
      <c r="BV779" s="372"/>
      <c r="BW779" s="372"/>
      <c r="BX779" s="372"/>
      <c r="BY779" s="372"/>
      <c r="BZ779" s="372"/>
      <c r="CA779" s="372"/>
      <c r="CB779" s="372"/>
      <c r="CC779" s="372"/>
      <c r="CD779" s="372"/>
      <c r="CE779" s="372"/>
      <c r="CF779" s="372"/>
      <c r="CG779" s="372"/>
      <c r="CH779" s="372"/>
      <c r="CI779" s="372"/>
      <c r="CJ779" s="372"/>
      <c r="CK779" s="372"/>
      <c r="CL779" s="372"/>
      <c r="CM779" s="372"/>
      <c r="CN779" s="372"/>
      <c r="CO779" s="372"/>
      <c r="CP779" s="372"/>
      <c r="CQ779" s="372"/>
      <c r="CR779" s="372"/>
      <c r="CS779" s="372"/>
      <c r="CT779" s="372"/>
      <c r="CU779" s="372"/>
      <c r="CV779" s="372"/>
      <c r="CW779" s="372"/>
      <c r="CX779" s="372"/>
      <c r="CY779" s="372"/>
      <c r="CZ779" s="372"/>
    </row>
    <row r="780" ht="25.15" customHeight="true" x14ac:dyDescent="0.2">
      <c r="C780" s="652"/>
      <c r="D780" s="652"/>
      <c r="E780" s="652"/>
      <c r="F780" s="652"/>
      <c r="G780" s="652"/>
      <c r="H780" s="652"/>
      <c r="I780" s="652"/>
      <c r="J780" s="652"/>
      <c r="K780" s="652"/>
      <c r="L780" s="652"/>
      <c r="M780" s="652"/>
      <c r="N780" s="652"/>
      <c r="O780" s="652"/>
      <c r="P780" s="652"/>
      <c r="Q780" s="652"/>
      <c r="BA780" s="372"/>
      <c r="BB780" s="451"/>
      <c r="BC780" s="372"/>
      <c r="BD780" s="372"/>
      <c r="BE780" s="372"/>
      <c r="BF780" s="372"/>
      <c r="BG780" s="372"/>
      <c r="BH780" s="372"/>
      <c r="BI780" s="372"/>
      <c r="BJ780" s="372"/>
      <c r="BK780" s="372"/>
      <c r="BL780" s="372"/>
      <c r="BM780" s="372"/>
      <c r="BN780" s="372"/>
      <c r="BO780" s="372"/>
      <c r="BP780" s="372"/>
      <c r="BQ780" s="372"/>
      <c r="BR780" s="372"/>
      <c r="BS780" s="372"/>
      <c r="BT780" s="372"/>
      <c r="BU780" s="372"/>
      <c r="BV780" s="372"/>
      <c r="BW780" s="372"/>
      <c r="BX780" s="372"/>
      <c r="BY780" s="372"/>
      <c r="BZ780" s="372"/>
      <c r="CA780" s="372"/>
      <c r="CB780" s="372"/>
      <c r="CC780" s="372"/>
      <c r="CD780" s="372"/>
      <c r="CE780" s="372"/>
      <c r="CF780" s="372"/>
      <c r="CG780" s="372"/>
      <c r="CH780" s="372"/>
      <c r="CI780" s="372"/>
      <c r="CJ780" s="372"/>
      <c r="CK780" s="372"/>
      <c r="CL780" s="372"/>
      <c r="CM780" s="372"/>
      <c r="CN780" s="372"/>
      <c r="CO780" s="372"/>
      <c r="CP780" s="372"/>
      <c r="CQ780" s="372"/>
      <c r="CR780" s="372"/>
      <c r="CS780" s="372"/>
      <c r="CT780" s="372"/>
      <c r="CU780" s="372"/>
      <c r="CV780" s="372"/>
      <c r="CW780" s="372"/>
      <c r="CX780" s="372"/>
      <c r="CY780" s="372"/>
      <c r="CZ780" s="372"/>
    </row>
    <row r="781" ht="25.15" customHeight="true" x14ac:dyDescent="0.2">
      <c r="C781" s="652"/>
      <c r="D781" s="652"/>
      <c r="E781" s="652"/>
      <c r="F781" s="652"/>
      <c r="G781" s="652"/>
      <c r="H781" s="652"/>
      <c r="I781" s="652"/>
      <c r="J781" s="652"/>
      <c r="K781" s="652"/>
      <c r="L781" s="652"/>
      <c r="M781" s="652"/>
      <c r="N781" s="652"/>
      <c r="O781" s="652"/>
      <c r="P781" s="652"/>
      <c r="Q781" s="652"/>
      <c r="BA781" s="372"/>
      <c r="BB781" s="451"/>
      <c r="BC781" s="372"/>
      <c r="BD781" s="372"/>
      <c r="BE781" s="372"/>
      <c r="BF781" s="372"/>
      <c r="BG781" s="372"/>
      <c r="BH781" s="372"/>
      <c r="BI781" s="372"/>
      <c r="BJ781" s="372"/>
      <c r="BK781" s="372"/>
      <c r="BL781" s="372"/>
      <c r="BM781" s="372"/>
      <c r="BN781" s="372"/>
      <c r="BO781" s="372"/>
      <c r="BP781" s="372"/>
      <c r="BQ781" s="372"/>
      <c r="BR781" s="372"/>
      <c r="BS781" s="372"/>
      <c r="BT781" s="372"/>
      <c r="BU781" s="372"/>
      <c r="BV781" s="372"/>
      <c r="BW781" s="372"/>
      <c r="BX781" s="372"/>
      <c r="BY781" s="372"/>
      <c r="BZ781" s="372"/>
      <c r="CA781" s="372"/>
      <c r="CB781" s="372"/>
      <c r="CC781" s="372"/>
      <c r="CD781" s="372"/>
      <c r="CE781" s="372"/>
      <c r="CF781" s="372"/>
      <c r="CG781" s="372"/>
      <c r="CH781" s="372"/>
      <c r="CI781" s="372"/>
      <c r="CJ781" s="372"/>
      <c r="CK781" s="372"/>
      <c r="CL781" s="372"/>
      <c r="CM781" s="372"/>
      <c r="CN781" s="372"/>
      <c r="CO781" s="372"/>
      <c r="CP781" s="372"/>
      <c r="CQ781" s="372"/>
      <c r="CR781" s="372"/>
      <c r="CS781" s="372"/>
      <c r="CT781" s="372"/>
      <c r="CU781" s="372"/>
      <c r="CV781" s="372"/>
      <c r="CW781" s="372"/>
      <c r="CX781" s="372"/>
      <c r="CY781" s="372"/>
      <c r="CZ781" s="372"/>
    </row>
    <row r="782" ht="25.15" customHeight="true" x14ac:dyDescent="0.2">
      <c r="C782" s="652"/>
      <c r="D782" s="652"/>
      <c r="E782" s="652"/>
      <c r="F782" s="652"/>
      <c r="G782" s="652"/>
      <c r="H782" s="652"/>
      <c r="I782" s="652"/>
      <c r="J782" s="652"/>
      <c r="K782" s="652"/>
      <c r="L782" s="652"/>
      <c r="M782" s="652"/>
      <c r="N782" s="652"/>
      <c r="O782" s="652"/>
      <c r="P782" s="652"/>
      <c r="Q782" s="652"/>
      <c r="BA782" s="372"/>
      <c r="BB782" s="451"/>
      <c r="BC782" s="372"/>
      <c r="BD782" s="372"/>
      <c r="BE782" s="372"/>
      <c r="BF782" s="372"/>
      <c r="BG782" s="372"/>
      <c r="BH782" s="372"/>
      <c r="BI782" s="372"/>
      <c r="BJ782" s="372"/>
      <c r="BK782" s="372"/>
      <c r="BL782" s="372"/>
      <c r="BM782" s="372"/>
      <c r="BN782" s="372"/>
      <c r="BO782" s="372"/>
      <c r="BP782" s="372"/>
      <c r="BQ782" s="372"/>
      <c r="BR782" s="372"/>
      <c r="BS782" s="372"/>
      <c r="BT782" s="372"/>
      <c r="BU782" s="372"/>
      <c r="BV782" s="372"/>
      <c r="BW782" s="372"/>
      <c r="BX782" s="372"/>
      <c r="BY782" s="372"/>
      <c r="BZ782" s="372"/>
      <c r="CA782" s="372"/>
      <c r="CB782" s="372"/>
      <c r="CC782" s="372"/>
      <c r="CD782" s="372"/>
      <c r="CE782" s="372"/>
      <c r="CF782" s="372"/>
      <c r="CG782" s="372"/>
      <c r="CH782" s="372"/>
      <c r="CI782" s="372"/>
      <c r="CJ782" s="372"/>
      <c r="CK782" s="372"/>
      <c r="CL782" s="372"/>
      <c r="CM782" s="372"/>
      <c r="CN782" s="372"/>
      <c r="CO782" s="372"/>
      <c r="CP782" s="372"/>
      <c r="CQ782" s="372"/>
      <c r="CR782" s="372"/>
      <c r="CS782" s="372"/>
      <c r="CT782" s="372"/>
      <c r="CU782" s="372"/>
      <c r="CV782" s="372"/>
      <c r="CW782" s="372"/>
      <c r="CX782" s="372"/>
      <c r="CY782" s="372"/>
      <c r="CZ782" s="372"/>
    </row>
    <row r="783" ht="25.15" customHeight="true" x14ac:dyDescent="0.2">
      <c r="C783" s="652"/>
      <c r="D783" s="652"/>
      <c r="E783" s="652"/>
      <c r="F783" s="652"/>
      <c r="G783" s="652"/>
      <c r="H783" s="652"/>
      <c r="I783" s="652"/>
      <c r="J783" s="652"/>
      <c r="K783" s="652"/>
      <c r="L783" s="652"/>
      <c r="M783" s="652"/>
      <c r="N783" s="652"/>
      <c r="O783" s="652"/>
      <c r="P783" s="652"/>
      <c r="Q783" s="652"/>
      <c r="BA783" s="372"/>
      <c r="BB783" s="451"/>
      <c r="BC783" s="372"/>
      <c r="BD783" s="372"/>
      <c r="BE783" s="372"/>
      <c r="BF783" s="372"/>
      <c r="BG783" s="372"/>
      <c r="BH783" s="372"/>
      <c r="BI783" s="372"/>
      <c r="BJ783" s="372"/>
      <c r="BK783" s="372"/>
      <c r="BL783" s="372"/>
      <c r="BM783" s="372"/>
      <c r="BN783" s="372"/>
      <c r="BO783" s="372"/>
      <c r="BP783" s="372"/>
      <c r="BQ783" s="372"/>
      <c r="BR783" s="372"/>
      <c r="BS783" s="372"/>
      <c r="BT783" s="372"/>
      <c r="BU783" s="372"/>
      <c r="BV783" s="372"/>
      <c r="BW783" s="372"/>
      <c r="BX783" s="372"/>
      <c r="BY783" s="372"/>
      <c r="BZ783" s="372"/>
      <c r="CA783" s="372"/>
      <c r="CB783" s="372"/>
      <c r="CC783" s="372"/>
      <c r="CD783" s="372"/>
      <c r="CE783" s="372"/>
      <c r="CF783" s="372"/>
      <c r="CG783" s="372"/>
      <c r="CH783" s="372"/>
      <c r="CI783" s="372"/>
      <c r="CJ783" s="372"/>
      <c r="CK783" s="372"/>
      <c r="CL783" s="372"/>
      <c r="CM783" s="372"/>
      <c r="CN783" s="372"/>
      <c r="CO783" s="372"/>
      <c r="CP783" s="372"/>
      <c r="CQ783" s="372"/>
      <c r="CR783" s="372"/>
      <c r="CS783" s="372"/>
      <c r="CT783" s="372"/>
      <c r="CU783" s="372"/>
      <c r="CV783" s="372"/>
      <c r="CW783" s="372"/>
      <c r="CX783" s="372"/>
      <c r="CY783" s="372"/>
      <c r="CZ783" s="372"/>
    </row>
    <row r="784" ht="25.15" customHeight="true" x14ac:dyDescent="0.2">
      <c r="C784" s="652"/>
      <c r="D784" s="652"/>
      <c r="E784" s="652"/>
      <c r="F784" s="652"/>
      <c r="G784" s="652"/>
      <c r="H784" s="652"/>
      <c r="I784" s="652"/>
      <c r="J784" s="652"/>
      <c r="K784" s="652"/>
      <c r="L784" s="652"/>
      <c r="M784" s="652"/>
      <c r="N784" s="652"/>
      <c r="O784" s="652"/>
      <c r="P784" s="652"/>
      <c r="Q784" s="652"/>
      <c r="BA784" s="372"/>
      <c r="BB784" s="451"/>
      <c r="BC784" s="372"/>
      <c r="BD784" s="372"/>
      <c r="BE784" s="372"/>
      <c r="BF784" s="372"/>
      <c r="BG784" s="372"/>
      <c r="BH784" s="372"/>
      <c r="BI784" s="372"/>
      <c r="BJ784" s="372"/>
      <c r="BK784" s="372"/>
      <c r="BL784" s="372"/>
      <c r="BM784" s="372"/>
      <c r="BN784" s="372"/>
      <c r="BO784" s="372"/>
      <c r="BP784" s="372"/>
      <c r="BQ784" s="372"/>
      <c r="BR784" s="372"/>
      <c r="BS784" s="372"/>
      <c r="BT784" s="372"/>
      <c r="BU784" s="372"/>
      <c r="BV784" s="372"/>
      <c r="BW784" s="372"/>
      <c r="BX784" s="372"/>
      <c r="BY784" s="372"/>
      <c r="BZ784" s="372"/>
      <c r="CA784" s="372"/>
      <c r="CB784" s="372"/>
      <c r="CC784" s="372"/>
      <c r="CD784" s="372"/>
      <c r="CE784" s="372"/>
      <c r="CF784" s="372"/>
      <c r="CG784" s="372"/>
      <c r="CH784" s="372"/>
      <c r="CI784" s="372"/>
      <c r="CJ784" s="372"/>
      <c r="CK784" s="372"/>
      <c r="CL784" s="372"/>
      <c r="CM784" s="372"/>
      <c r="CN784" s="372"/>
      <c r="CO784" s="372"/>
      <c r="CP784" s="372"/>
      <c r="CQ784" s="372"/>
      <c r="CR784" s="372"/>
      <c r="CS784" s="372"/>
      <c r="CT784" s="372"/>
      <c r="CU784" s="372"/>
      <c r="CV784" s="372"/>
      <c r="CW784" s="372"/>
      <c r="CX784" s="372"/>
      <c r="CY784" s="372"/>
      <c r="CZ784" s="372"/>
    </row>
    <row r="785" ht="25.15" customHeight="true" x14ac:dyDescent="0.2">
      <c r="C785" s="652"/>
      <c r="D785" s="652"/>
      <c r="E785" s="652"/>
      <c r="F785" s="652"/>
      <c r="G785" s="652"/>
      <c r="H785" s="652"/>
      <c r="I785" s="652"/>
      <c r="J785" s="652"/>
      <c r="K785" s="652"/>
      <c r="L785" s="652"/>
      <c r="M785" s="652"/>
      <c r="N785" s="652"/>
      <c r="O785" s="652"/>
      <c r="P785" s="652"/>
      <c r="Q785" s="652"/>
      <c r="BA785" s="372"/>
      <c r="BB785" s="451"/>
      <c r="BC785" s="372"/>
      <c r="BD785" s="372"/>
      <c r="BE785" s="372"/>
      <c r="BF785" s="372"/>
      <c r="BG785" s="372"/>
      <c r="BH785" s="372"/>
      <c r="BI785" s="372"/>
      <c r="BJ785" s="372"/>
      <c r="BK785" s="372"/>
      <c r="BL785" s="372"/>
      <c r="BM785" s="372"/>
      <c r="BN785" s="372"/>
      <c r="BO785" s="372"/>
      <c r="BP785" s="372"/>
      <c r="BQ785" s="372"/>
      <c r="BR785" s="372"/>
      <c r="BS785" s="372"/>
      <c r="BT785" s="372"/>
      <c r="BU785" s="372"/>
      <c r="BV785" s="372"/>
      <c r="BW785" s="372"/>
      <c r="BX785" s="372"/>
      <c r="BY785" s="372"/>
      <c r="BZ785" s="372"/>
      <c r="CA785" s="372"/>
      <c r="CB785" s="372"/>
      <c r="CC785" s="372"/>
      <c r="CD785" s="372"/>
      <c r="CE785" s="372"/>
      <c r="CF785" s="372"/>
      <c r="CG785" s="372"/>
      <c r="CH785" s="372"/>
      <c r="CI785" s="372"/>
      <c r="CJ785" s="372"/>
      <c r="CK785" s="372"/>
      <c r="CL785" s="372"/>
      <c r="CM785" s="372"/>
      <c r="CN785" s="372"/>
      <c r="CO785" s="372"/>
      <c r="CP785" s="372"/>
      <c r="CQ785" s="372"/>
      <c r="CR785" s="372"/>
      <c r="CS785" s="372"/>
      <c r="CT785" s="372"/>
      <c r="CU785" s="372"/>
      <c r="CV785" s="372"/>
      <c r="CW785" s="372"/>
      <c r="CX785" s="372"/>
      <c r="CY785" s="372"/>
      <c r="CZ785" s="372"/>
    </row>
    <row r="786" ht="25.15" customHeight="true" x14ac:dyDescent="0.2">
      <c r="C786" s="652"/>
      <c r="D786" s="652"/>
      <c r="E786" s="652"/>
      <c r="F786" s="652"/>
      <c r="G786" s="652"/>
      <c r="H786" s="652"/>
      <c r="I786" s="652"/>
      <c r="J786" s="652"/>
      <c r="K786" s="652"/>
      <c r="L786" s="652"/>
      <c r="M786" s="652"/>
      <c r="N786" s="652"/>
      <c r="O786" s="652"/>
      <c r="P786" s="652"/>
      <c r="Q786" s="652"/>
      <c r="BA786" s="372"/>
      <c r="BB786" s="451"/>
      <c r="BC786" s="372"/>
      <c r="BD786" s="372"/>
      <c r="BE786" s="372"/>
      <c r="BF786" s="372"/>
      <c r="BG786" s="372"/>
      <c r="BH786" s="372"/>
      <c r="BI786" s="372"/>
      <c r="BJ786" s="372"/>
      <c r="BK786" s="372"/>
      <c r="BL786" s="372"/>
      <c r="BM786" s="372"/>
      <c r="BN786" s="372"/>
      <c r="BO786" s="372"/>
      <c r="BP786" s="372"/>
      <c r="BQ786" s="372"/>
      <c r="BR786" s="372"/>
      <c r="BS786" s="372"/>
      <c r="BT786" s="372"/>
      <c r="BU786" s="372"/>
      <c r="BV786" s="372"/>
      <c r="BW786" s="372"/>
      <c r="BX786" s="372"/>
      <c r="BY786" s="372"/>
      <c r="BZ786" s="372"/>
      <c r="CA786" s="372"/>
      <c r="CB786" s="372"/>
      <c r="CC786" s="372"/>
      <c r="CD786" s="372"/>
      <c r="CE786" s="372"/>
      <c r="CF786" s="372"/>
      <c r="CG786" s="372"/>
      <c r="CH786" s="372"/>
      <c r="CI786" s="372"/>
      <c r="CJ786" s="372"/>
      <c r="CK786" s="372"/>
      <c r="CL786" s="372"/>
      <c r="CM786" s="372"/>
      <c r="CN786" s="372"/>
      <c r="CO786" s="372"/>
      <c r="CP786" s="372"/>
      <c r="CQ786" s="372"/>
      <c r="CR786" s="372"/>
      <c r="CS786" s="372"/>
      <c r="CT786" s="372"/>
      <c r="CU786" s="372"/>
      <c r="CV786" s="372"/>
      <c r="CW786" s="372"/>
      <c r="CX786" s="372"/>
      <c r="CY786" s="372"/>
      <c r="CZ786" s="372"/>
    </row>
    <row r="787" ht="25.15" customHeight="true" x14ac:dyDescent="0.2">
      <c r="C787" s="652"/>
      <c r="D787" s="652"/>
      <c r="E787" s="652"/>
      <c r="F787" s="652"/>
      <c r="G787" s="652"/>
      <c r="H787" s="652"/>
      <c r="I787" s="652"/>
      <c r="J787" s="652"/>
      <c r="K787" s="652"/>
      <c r="L787" s="652"/>
      <c r="M787" s="652"/>
      <c r="N787" s="652"/>
      <c r="O787" s="652"/>
      <c r="P787" s="652"/>
      <c r="Q787" s="652"/>
      <c r="BA787" s="372"/>
      <c r="BB787" s="451"/>
      <c r="BC787" s="372"/>
      <c r="BD787" s="372"/>
      <c r="BE787" s="372"/>
      <c r="BF787" s="372"/>
      <c r="BG787" s="372"/>
      <c r="BH787" s="372"/>
      <c r="BI787" s="372"/>
      <c r="BJ787" s="372"/>
      <c r="BK787" s="372"/>
      <c r="BL787" s="372"/>
      <c r="BM787" s="372"/>
      <c r="BN787" s="372"/>
      <c r="BO787" s="372"/>
      <c r="BP787" s="372"/>
      <c r="BQ787" s="372"/>
      <c r="BR787" s="372"/>
      <c r="BS787" s="372"/>
      <c r="BT787" s="372"/>
      <c r="BU787" s="372"/>
      <c r="BV787" s="372"/>
      <c r="BW787" s="372"/>
      <c r="BX787" s="372"/>
      <c r="BY787" s="372"/>
      <c r="BZ787" s="372"/>
      <c r="CA787" s="372"/>
      <c r="CB787" s="372"/>
      <c r="CC787" s="372"/>
      <c r="CD787" s="372"/>
      <c r="CE787" s="372"/>
      <c r="CF787" s="372"/>
      <c r="CG787" s="372"/>
      <c r="CH787" s="372"/>
      <c r="CI787" s="372"/>
      <c r="CJ787" s="372"/>
      <c r="CK787" s="372"/>
      <c r="CL787" s="372"/>
      <c r="CM787" s="372"/>
      <c r="CN787" s="372"/>
      <c r="CO787" s="372"/>
      <c r="CP787" s="372"/>
      <c r="CQ787" s="372"/>
      <c r="CR787" s="372"/>
      <c r="CS787" s="372"/>
      <c r="CT787" s="372"/>
      <c r="CU787" s="372"/>
      <c r="CV787" s="372"/>
      <c r="CW787" s="372"/>
      <c r="CX787" s="372"/>
      <c r="CY787" s="372"/>
      <c r="CZ787" s="372"/>
    </row>
    <row r="788" ht="25.15" customHeight="true" x14ac:dyDescent="0.2">
      <c r="C788" s="652"/>
      <c r="D788" s="652"/>
      <c r="E788" s="652"/>
      <c r="F788" s="652"/>
      <c r="G788" s="652"/>
      <c r="H788" s="652"/>
      <c r="I788" s="652"/>
      <c r="J788" s="652"/>
      <c r="K788" s="652"/>
      <c r="L788" s="652"/>
      <c r="M788" s="652"/>
      <c r="N788" s="652"/>
      <c r="O788" s="652"/>
      <c r="P788" s="652"/>
      <c r="Q788" s="652"/>
      <c r="BA788" s="372"/>
      <c r="BB788" s="451"/>
      <c r="BC788" s="372"/>
      <c r="BD788" s="372"/>
      <c r="BE788" s="372"/>
      <c r="BF788" s="372"/>
      <c r="BG788" s="372"/>
      <c r="BH788" s="372"/>
      <c r="BI788" s="372"/>
      <c r="BJ788" s="372"/>
      <c r="BK788" s="372"/>
      <c r="BL788" s="372"/>
      <c r="BM788" s="372"/>
      <c r="BN788" s="372"/>
      <c r="BO788" s="372"/>
      <c r="BP788" s="372"/>
      <c r="BQ788" s="372"/>
      <c r="BR788" s="372"/>
      <c r="BS788" s="372"/>
      <c r="BT788" s="372"/>
      <c r="BU788" s="372"/>
      <c r="BV788" s="372"/>
      <c r="BW788" s="372"/>
      <c r="BX788" s="372"/>
      <c r="BY788" s="372"/>
      <c r="BZ788" s="372"/>
      <c r="CA788" s="372"/>
      <c r="CB788" s="372"/>
      <c r="CC788" s="372"/>
      <c r="CD788" s="372"/>
      <c r="CE788" s="372"/>
      <c r="CF788" s="372"/>
      <c r="CG788" s="372"/>
      <c r="CH788" s="372"/>
      <c r="CI788" s="372"/>
      <c r="CJ788" s="372"/>
      <c r="CK788" s="372"/>
      <c r="CL788" s="372"/>
      <c r="CM788" s="372"/>
      <c r="CN788" s="372"/>
      <c r="CO788" s="372"/>
      <c r="CP788" s="372"/>
      <c r="CQ788" s="372"/>
      <c r="CR788" s="372"/>
      <c r="CS788" s="372"/>
      <c r="CT788" s="372"/>
      <c r="CU788" s="372"/>
      <c r="CV788" s="372"/>
      <c r="CW788" s="372"/>
      <c r="CX788" s="372"/>
      <c r="CY788" s="372"/>
      <c r="CZ788" s="372"/>
    </row>
    <row r="789" ht="25.15" customHeight="true" x14ac:dyDescent="0.2">
      <c r="C789" s="652"/>
      <c r="D789" s="652"/>
      <c r="E789" s="652"/>
      <c r="F789" s="652"/>
      <c r="G789" s="652"/>
      <c r="H789" s="652"/>
      <c r="I789" s="652"/>
      <c r="J789" s="652"/>
      <c r="K789" s="652"/>
      <c r="L789" s="652"/>
      <c r="M789" s="652"/>
      <c r="N789" s="652"/>
      <c r="O789" s="652"/>
      <c r="P789" s="652"/>
      <c r="Q789" s="652"/>
      <c r="BA789" s="372"/>
      <c r="BB789" s="451"/>
      <c r="BC789" s="372"/>
      <c r="BD789" s="372"/>
      <c r="BE789" s="372"/>
      <c r="BF789" s="372"/>
      <c r="BG789" s="372"/>
      <c r="BH789" s="372"/>
      <c r="BI789" s="372"/>
      <c r="BJ789" s="372"/>
      <c r="BK789" s="372"/>
      <c r="BL789" s="372"/>
      <c r="BM789" s="372"/>
      <c r="BN789" s="372"/>
      <c r="BO789" s="372"/>
      <c r="BP789" s="372"/>
      <c r="BQ789" s="372"/>
      <c r="BR789" s="372"/>
      <c r="BS789" s="372"/>
      <c r="BT789" s="372"/>
      <c r="BU789" s="372"/>
      <c r="BV789" s="372"/>
      <c r="BW789" s="372"/>
      <c r="BX789" s="372"/>
      <c r="BY789" s="372"/>
      <c r="BZ789" s="372"/>
      <c r="CA789" s="372"/>
      <c r="CB789" s="372"/>
      <c r="CC789" s="372"/>
      <c r="CD789" s="372"/>
      <c r="CE789" s="372"/>
      <c r="CF789" s="372"/>
      <c r="CG789" s="372"/>
      <c r="CH789" s="372"/>
      <c r="CI789" s="372"/>
      <c r="CJ789" s="372"/>
      <c r="CK789" s="372"/>
      <c r="CL789" s="372"/>
      <c r="CM789" s="372"/>
      <c r="CN789" s="372"/>
      <c r="CO789" s="372"/>
      <c r="CP789" s="372"/>
      <c r="CQ789" s="372"/>
      <c r="CR789" s="372"/>
      <c r="CS789" s="372"/>
      <c r="CT789" s="372"/>
      <c r="CU789" s="372"/>
      <c r="CV789" s="372"/>
      <c r="CW789" s="372"/>
      <c r="CX789" s="372"/>
      <c r="CY789" s="372"/>
      <c r="CZ789" s="372"/>
    </row>
    <row r="790" ht="25.15" customHeight="true" x14ac:dyDescent="0.2">
      <c r="C790" s="652"/>
      <c r="D790" s="652"/>
      <c r="E790" s="652"/>
      <c r="F790" s="652"/>
      <c r="G790" s="652"/>
      <c r="H790" s="652"/>
      <c r="I790" s="652"/>
      <c r="J790" s="652"/>
      <c r="K790" s="652"/>
      <c r="L790" s="652"/>
      <c r="M790" s="652"/>
      <c r="N790" s="652"/>
      <c r="O790" s="652"/>
      <c r="P790" s="652"/>
      <c r="Q790" s="652"/>
      <c r="BA790" s="372"/>
      <c r="BB790" s="451"/>
      <c r="BC790" s="372"/>
      <c r="BD790" s="372"/>
      <c r="BE790" s="372"/>
      <c r="BF790" s="372"/>
      <c r="BG790" s="372"/>
      <c r="BH790" s="372"/>
      <c r="BI790" s="372"/>
      <c r="BJ790" s="372"/>
      <c r="BK790" s="372"/>
      <c r="BL790" s="372"/>
      <c r="BM790" s="372"/>
      <c r="BN790" s="372"/>
      <c r="BO790" s="372"/>
      <c r="BP790" s="372"/>
      <c r="BQ790" s="372"/>
      <c r="BR790" s="372"/>
      <c r="BS790" s="372"/>
      <c r="BT790" s="372"/>
      <c r="BU790" s="372"/>
      <c r="BV790" s="372"/>
      <c r="BW790" s="372"/>
      <c r="BX790" s="372"/>
      <c r="BY790" s="372"/>
      <c r="BZ790" s="372"/>
      <c r="CA790" s="372"/>
      <c r="CB790" s="372"/>
      <c r="CC790" s="372"/>
      <c r="CD790" s="372"/>
      <c r="CE790" s="372"/>
      <c r="CF790" s="372"/>
      <c r="CG790" s="372"/>
      <c r="CH790" s="372"/>
      <c r="CI790" s="372"/>
      <c r="CJ790" s="372"/>
      <c r="CK790" s="372"/>
      <c r="CL790" s="372"/>
      <c r="CM790" s="372"/>
      <c r="CN790" s="372"/>
      <c r="CO790" s="372"/>
      <c r="CP790" s="372"/>
      <c r="CQ790" s="372"/>
      <c r="CR790" s="372"/>
      <c r="CS790" s="372"/>
      <c r="CT790" s="372"/>
      <c r="CU790" s="372"/>
      <c r="CV790" s="372"/>
      <c r="CW790" s="372"/>
      <c r="CX790" s="372"/>
      <c r="CY790" s="372"/>
      <c r="CZ790" s="372"/>
    </row>
    <row r="791" ht="25.15" customHeight="true" x14ac:dyDescent="0.2">
      <c r="C791" s="652"/>
      <c r="D791" s="652"/>
      <c r="E791" s="652"/>
      <c r="F791" s="652"/>
      <c r="G791" s="652"/>
      <c r="H791" s="652"/>
      <c r="I791" s="652"/>
      <c r="J791" s="652"/>
      <c r="K791" s="652"/>
      <c r="L791" s="652"/>
      <c r="M791" s="652"/>
      <c r="N791" s="652"/>
      <c r="O791" s="652"/>
      <c r="P791" s="652"/>
      <c r="Q791" s="652"/>
      <c r="BA791" s="372"/>
      <c r="BB791" s="451"/>
      <c r="BC791" s="372"/>
      <c r="BD791" s="372"/>
      <c r="BE791" s="372"/>
      <c r="BF791" s="372"/>
      <c r="BG791" s="372"/>
      <c r="BH791" s="372"/>
      <c r="BI791" s="372"/>
      <c r="BJ791" s="372"/>
      <c r="BK791" s="372"/>
      <c r="BL791" s="372"/>
      <c r="BM791" s="372"/>
      <c r="BN791" s="372"/>
      <c r="BO791" s="372"/>
      <c r="BP791" s="372"/>
      <c r="BQ791" s="372"/>
      <c r="BR791" s="372"/>
      <c r="BS791" s="372"/>
      <c r="BT791" s="372"/>
      <c r="BU791" s="372"/>
      <c r="BV791" s="372"/>
      <c r="BW791" s="372"/>
      <c r="BX791" s="372"/>
      <c r="BY791" s="372"/>
      <c r="BZ791" s="372"/>
      <c r="CA791" s="372"/>
      <c r="CB791" s="372"/>
      <c r="CC791" s="372"/>
      <c r="CD791" s="372"/>
      <c r="CE791" s="372"/>
      <c r="CF791" s="372"/>
      <c r="CG791" s="372"/>
      <c r="CH791" s="372"/>
      <c r="CI791" s="372"/>
      <c r="CJ791" s="372"/>
      <c r="CK791" s="372"/>
      <c r="CL791" s="372"/>
      <c r="CM791" s="372"/>
      <c r="CN791" s="372"/>
      <c r="CO791" s="372"/>
      <c r="CP791" s="372"/>
      <c r="CQ791" s="372"/>
      <c r="CR791" s="372"/>
      <c r="CS791" s="372"/>
      <c r="CT791" s="372"/>
      <c r="CU791" s="372"/>
      <c r="CV791" s="372"/>
      <c r="CW791" s="372"/>
      <c r="CX791" s="372"/>
      <c r="CY791" s="372"/>
      <c r="CZ791" s="372"/>
    </row>
    <row r="792" ht="25.15" customHeight="true" x14ac:dyDescent="0.2">
      <c r="C792" s="652"/>
      <c r="D792" s="652"/>
      <c r="E792" s="652"/>
      <c r="F792" s="652"/>
      <c r="G792" s="652"/>
      <c r="H792" s="652"/>
      <c r="I792" s="652"/>
      <c r="J792" s="652"/>
      <c r="K792" s="652"/>
      <c r="L792" s="652"/>
      <c r="M792" s="652"/>
      <c r="N792" s="652"/>
      <c r="O792" s="652"/>
      <c r="P792" s="652"/>
      <c r="Q792" s="652"/>
      <c r="BA792" s="372"/>
      <c r="BB792" s="451"/>
      <c r="BC792" s="372"/>
      <c r="BD792" s="372"/>
      <c r="BE792" s="372"/>
      <c r="BF792" s="372"/>
      <c r="BG792" s="372"/>
      <c r="BH792" s="372"/>
      <c r="BI792" s="372"/>
      <c r="BJ792" s="372"/>
      <c r="BK792" s="372"/>
      <c r="BL792" s="372"/>
      <c r="BM792" s="372"/>
      <c r="BN792" s="372"/>
      <c r="BO792" s="372"/>
      <c r="BP792" s="372"/>
      <c r="BQ792" s="372"/>
      <c r="BR792" s="372"/>
      <c r="BS792" s="372"/>
      <c r="BT792" s="372"/>
      <c r="BU792" s="372"/>
      <c r="BV792" s="372"/>
      <c r="BW792" s="372"/>
      <c r="BX792" s="372"/>
      <c r="BY792" s="372"/>
      <c r="BZ792" s="372"/>
      <c r="CA792" s="372"/>
      <c r="CB792" s="372"/>
      <c r="CC792" s="372"/>
      <c r="CD792" s="372"/>
      <c r="CE792" s="372"/>
      <c r="CF792" s="372"/>
      <c r="CG792" s="372"/>
      <c r="CH792" s="372"/>
      <c r="CI792" s="372"/>
      <c r="CJ792" s="372"/>
      <c r="CK792" s="372"/>
      <c r="CL792" s="372"/>
      <c r="CM792" s="372"/>
      <c r="CN792" s="372"/>
      <c r="CO792" s="372"/>
      <c r="CP792" s="372"/>
      <c r="CQ792" s="372"/>
      <c r="CR792" s="372"/>
      <c r="CS792" s="372"/>
      <c r="CT792" s="372"/>
      <c r="CU792" s="372"/>
      <c r="CV792" s="372"/>
      <c r="CW792" s="372"/>
      <c r="CX792" s="372"/>
      <c r="CY792" s="372"/>
      <c r="CZ792" s="372"/>
    </row>
    <row r="793" ht="25.15" customHeight="true" x14ac:dyDescent="0.2">
      <c r="C793" s="652"/>
      <c r="D793" s="652"/>
      <c r="E793" s="652"/>
      <c r="F793" s="652"/>
      <c r="G793" s="652"/>
      <c r="H793" s="652"/>
      <c r="I793" s="652"/>
      <c r="J793" s="652"/>
      <c r="K793" s="652"/>
      <c r="L793" s="652"/>
      <c r="M793" s="652"/>
      <c r="N793" s="652"/>
      <c r="O793" s="652"/>
      <c r="P793" s="652"/>
      <c r="Q793" s="652"/>
      <c r="BA793" s="372"/>
      <c r="BB793" s="451"/>
      <c r="BC793" s="372"/>
      <c r="BD793" s="372"/>
      <c r="BE793" s="372"/>
      <c r="BF793" s="372"/>
      <c r="BG793" s="372"/>
      <c r="BH793" s="372"/>
      <c r="BI793" s="372"/>
      <c r="BJ793" s="372"/>
      <c r="BK793" s="372"/>
      <c r="BL793" s="372"/>
      <c r="BM793" s="372"/>
      <c r="BN793" s="372"/>
      <c r="BO793" s="372"/>
      <c r="BP793" s="372"/>
      <c r="BQ793" s="372"/>
      <c r="BR793" s="372"/>
      <c r="BS793" s="372"/>
      <c r="BT793" s="372"/>
      <c r="BU793" s="372"/>
      <c r="BV793" s="372"/>
      <c r="BW793" s="372"/>
      <c r="BX793" s="372"/>
      <c r="BY793" s="372"/>
      <c r="BZ793" s="372"/>
      <c r="CA793" s="372"/>
      <c r="CB793" s="372"/>
      <c r="CC793" s="372"/>
      <c r="CD793" s="372"/>
      <c r="CE793" s="372"/>
      <c r="CF793" s="372"/>
      <c r="CG793" s="372"/>
      <c r="CH793" s="372"/>
      <c r="CI793" s="372"/>
      <c r="CJ793" s="372"/>
      <c r="CK793" s="372"/>
      <c r="CL793" s="372"/>
      <c r="CM793" s="372"/>
      <c r="CN793" s="372"/>
      <c r="CO793" s="372"/>
      <c r="CP793" s="372"/>
      <c r="CQ793" s="372"/>
      <c r="CR793" s="372"/>
      <c r="CS793" s="372"/>
      <c r="CT793" s="372"/>
      <c r="CU793" s="372"/>
      <c r="CV793" s="372"/>
      <c r="CW793" s="372"/>
      <c r="CX793" s="372"/>
      <c r="CY793" s="372"/>
      <c r="CZ793" s="372"/>
    </row>
    <row r="794" ht="25.15" customHeight="true" x14ac:dyDescent="0.2">
      <c r="C794" s="652"/>
      <c r="D794" s="652"/>
      <c r="E794" s="652"/>
      <c r="F794" s="652"/>
      <c r="G794" s="652"/>
      <c r="H794" s="652"/>
      <c r="I794" s="652"/>
      <c r="J794" s="652"/>
      <c r="K794" s="652"/>
      <c r="L794" s="652"/>
      <c r="M794" s="652"/>
      <c r="N794" s="652"/>
      <c r="O794" s="652"/>
      <c r="P794" s="652"/>
      <c r="Q794" s="652"/>
      <c r="BA794" s="372"/>
      <c r="BB794" s="451"/>
      <c r="BC794" s="372"/>
      <c r="BD794" s="372"/>
      <c r="BE794" s="372"/>
      <c r="BF794" s="372"/>
      <c r="BG794" s="372"/>
      <c r="BH794" s="372"/>
      <c r="BI794" s="372"/>
      <c r="BJ794" s="372"/>
      <c r="BK794" s="372"/>
      <c r="BL794" s="372"/>
      <c r="BM794" s="372"/>
      <c r="BN794" s="372"/>
      <c r="BO794" s="372"/>
      <c r="BP794" s="372"/>
      <c r="BQ794" s="372"/>
      <c r="BR794" s="372"/>
      <c r="BS794" s="372"/>
      <c r="BT794" s="372"/>
      <c r="BU794" s="372"/>
      <c r="BV794" s="372"/>
      <c r="BW794" s="372"/>
      <c r="BX794" s="372"/>
      <c r="BY794" s="372"/>
      <c r="BZ794" s="372"/>
      <c r="CA794" s="372"/>
      <c r="CB794" s="372"/>
      <c r="CC794" s="372"/>
      <c r="CD794" s="372"/>
      <c r="CE794" s="372"/>
      <c r="CF794" s="372"/>
      <c r="CG794" s="372"/>
      <c r="CH794" s="372"/>
      <c r="CI794" s="372"/>
      <c r="CJ794" s="372"/>
      <c r="CK794" s="372"/>
      <c r="CL794" s="372"/>
      <c r="CM794" s="372"/>
      <c r="CN794" s="372"/>
      <c r="CO794" s="372"/>
      <c r="CP794" s="372"/>
      <c r="CQ794" s="372"/>
      <c r="CR794" s="372"/>
      <c r="CS794" s="372"/>
      <c r="CT794" s="372"/>
      <c r="CU794" s="372"/>
      <c r="CV794" s="372"/>
      <c r="CW794" s="372"/>
      <c r="CX794" s="372"/>
      <c r="CY794" s="372"/>
      <c r="CZ794" s="372"/>
    </row>
    <row r="795" ht="25.15" customHeight="true" x14ac:dyDescent="0.2">
      <c r="C795" s="652"/>
      <c r="D795" s="652"/>
      <c r="E795" s="652"/>
      <c r="F795" s="652"/>
      <c r="G795" s="652"/>
      <c r="H795" s="652"/>
      <c r="I795" s="652"/>
      <c r="J795" s="652"/>
      <c r="K795" s="652"/>
      <c r="L795" s="652"/>
      <c r="M795" s="652"/>
      <c r="N795" s="652"/>
      <c r="O795" s="652"/>
      <c r="P795" s="652"/>
      <c r="Q795" s="652"/>
      <c r="BA795" s="372"/>
      <c r="BB795" s="451"/>
      <c r="BC795" s="372"/>
      <c r="BD795" s="372"/>
      <c r="BE795" s="372"/>
      <c r="BF795" s="372"/>
      <c r="BG795" s="372"/>
      <c r="BH795" s="372"/>
      <c r="BI795" s="372"/>
      <c r="BJ795" s="372"/>
      <c r="BK795" s="372"/>
      <c r="BL795" s="372"/>
      <c r="BM795" s="372"/>
      <c r="BN795" s="372"/>
      <c r="BO795" s="372"/>
      <c r="BP795" s="372"/>
      <c r="BQ795" s="372"/>
      <c r="BR795" s="372"/>
      <c r="BS795" s="372"/>
      <c r="BT795" s="372"/>
      <c r="BU795" s="372"/>
      <c r="BV795" s="372"/>
      <c r="BW795" s="372"/>
      <c r="BX795" s="372"/>
      <c r="BY795" s="372"/>
      <c r="BZ795" s="372"/>
      <c r="CA795" s="372"/>
      <c r="CB795" s="372"/>
      <c r="CC795" s="372"/>
      <c r="CD795" s="372"/>
      <c r="CE795" s="372"/>
      <c r="CF795" s="372"/>
      <c r="CG795" s="372"/>
      <c r="CH795" s="372"/>
      <c r="CI795" s="372"/>
      <c r="CJ795" s="372"/>
      <c r="CK795" s="372"/>
      <c r="CL795" s="372"/>
      <c r="CM795" s="372"/>
      <c r="CN795" s="372"/>
      <c r="CO795" s="372"/>
      <c r="CP795" s="372"/>
      <c r="CQ795" s="372"/>
      <c r="CR795" s="372"/>
      <c r="CS795" s="372"/>
      <c r="CT795" s="372"/>
      <c r="CU795" s="372"/>
      <c r="CV795" s="372"/>
      <c r="CW795" s="372"/>
      <c r="CX795" s="372"/>
      <c r="CY795" s="372"/>
      <c r="CZ795" s="372"/>
    </row>
    <row r="796" ht="25.15" customHeight="true" x14ac:dyDescent="0.2">
      <c r="C796" s="652"/>
      <c r="D796" s="652"/>
      <c r="E796" s="652"/>
      <c r="F796" s="652"/>
      <c r="G796" s="652"/>
      <c r="H796" s="652"/>
      <c r="I796" s="652"/>
      <c r="J796" s="652"/>
      <c r="K796" s="652"/>
      <c r="L796" s="652"/>
      <c r="M796" s="652"/>
      <c r="N796" s="652"/>
      <c r="O796" s="652"/>
      <c r="P796" s="652"/>
      <c r="Q796" s="652"/>
      <c r="BA796" s="372"/>
      <c r="BB796" s="451"/>
      <c r="BC796" s="372"/>
      <c r="BD796" s="372"/>
      <c r="BE796" s="372"/>
      <c r="BF796" s="372"/>
      <c r="BG796" s="372"/>
      <c r="BH796" s="372"/>
      <c r="BI796" s="372"/>
      <c r="BJ796" s="372"/>
      <c r="BK796" s="372"/>
      <c r="BL796" s="372"/>
      <c r="BM796" s="372"/>
      <c r="BN796" s="372"/>
      <c r="BO796" s="372"/>
      <c r="BP796" s="372"/>
      <c r="BQ796" s="372"/>
      <c r="BR796" s="372"/>
      <c r="BS796" s="372"/>
      <c r="BT796" s="372"/>
      <c r="BU796" s="372"/>
      <c r="BV796" s="372"/>
      <c r="BW796" s="372"/>
      <c r="BX796" s="372"/>
      <c r="BY796" s="372"/>
      <c r="BZ796" s="372"/>
      <c r="CA796" s="372"/>
      <c r="CB796" s="372"/>
      <c r="CC796" s="372"/>
      <c r="CD796" s="372"/>
      <c r="CE796" s="372"/>
      <c r="CF796" s="372"/>
      <c r="CG796" s="372"/>
      <c r="CH796" s="372"/>
      <c r="CI796" s="372"/>
      <c r="CJ796" s="372"/>
      <c r="CK796" s="372"/>
      <c r="CL796" s="372"/>
      <c r="CM796" s="372"/>
      <c r="CN796" s="372"/>
      <c r="CO796" s="372"/>
      <c r="CP796" s="372"/>
      <c r="CQ796" s="372"/>
      <c r="CR796" s="372"/>
      <c r="CS796" s="372"/>
      <c r="CT796" s="372"/>
      <c r="CU796" s="372"/>
      <c r="CV796" s="372"/>
      <c r="CW796" s="372"/>
      <c r="CX796" s="372"/>
      <c r="CY796" s="372"/>
      <c r="CZ796" s="372"/>
    </row>
    <row r="797" ht="25.15" customHeight="true" x14ac:dyDescent="0.2">
      <c r="C797" s="652"/>
      <c r="D797" s="652"/>
      <c r="E797" s="652"/>
      <c r="F797" s="652"/>
      <c r="G797" s="652"/>
      <c r="H797" s="652"/>
      <c r="I797" s="652"/>
      <c r="J797" s="652"/>
      <c r="K797" s="652"/>
      <c r="L797" s="652"/>
      <c r="M797" s="652"/>
      <c r="N797" s="652"/>
      <c r="O797" s="652"/>
      <c r="P797" s="652"/>
      <c r="Q797" s="652"/>
      <c r="BA797" s="372"/>
      <c r="BB797" s="451"/>
      <c r="BC797" s="372"/>
      <c r="BD797" s="372"/>
      <c r="BE797" s="372"/>
      <c r="BF797" s="372"/>
      <c r="BG797" s="372"/>
      <c r="BH797" s="372"/>
      <c r="BI797" s="372"/>
      <c r="BJ797" s="372"/>
      <c r="BK797" s="372"/>
      <c r="BL797" s="372"/>
      <c r="BM797" s="372"/>
      <c r="BN797" s="372"/>
      <c r="BO797" s="372"/>
      <c r="BP797" s="372"/>
      <c r="BQ797" s="372"/>
      <c r="BR797" s="372"/>
      <c r="BS797" s="372"/>
      <c r="BT797" s="372"/>
      <c r="BU797" s="372"/>
      <c r="BV797" s="372"/>
      <c r="BW797" s="372"/>
      <c r="BX797" s="372"/>
      <c r="BY797" s="372"/>
      <c r="BZ797" s="372"/>
      <c r="CA797" s="372"/>
      <c r="CB797" s="372"/>
      <c r="CC797" s="372"/>
      <c r="CD797" s="372"/>
      <c r="CE797" s="372"/>
      <c r="CF797" s="372"/>
      <c r="CG797" s="372"/>
      <c r="CH797" s="372"/>
      <c r="CI797" s="372"/>
      <c r="CJ797" s="372"/>
      <c r="CK797" s="372"/>
      <c r="CL797" s="372"/>
      <c r="CM797" s="372"/>
      <c r="CN797" s="372"/>
      <c r="CO797" s="372"/>
      <c r="CP797" s="372"/>
      <c r="CQ797" s="372"/>
      <c r="CR797" s="372"/>
      <c r="CS797" s="372"/>
      <c r="CT797" s="372"/>
      <c r="CU797" s="372"/>
      <c r="CV797" s="372"/>
      <c r="CW797" s="372"/>
      <c r="CX797" s="372"/>
      <c r="CY797" s="372"/>
      <c r="CZ797" s="372"/>
    </row>
    <row r="798" ht="25.15" customHeight="true" x14ac:dyDescent="0.2">
      <c r="C798" s="652"/>
      <c r="D798" s="652"/>
      <c r="E798" s="652"/>
      <c r="F798" s="652"/>
      <c r="G798" s="652"/>
      <c r="H798" s="652"/>
      <c r="I798" s="652"/>
      <c r="J798" s="652"/>
      <c r="K798" s="652"/>
      <c r="L798" s="652"/>
      <c r="M798" s="652"/>
      <c r="N798" s="652"/>
      <c r="O798" s="652"/>
      <c r="P798" s="652"/>
      <c r="Q798" s="652"/>
      <c r="BA798" s="372"/>
      <c r="BB798" s="451"/>
      <c r="BC798" s="372"/>
      <c r="BD798" s="372"/>
      <c r="BE798" s="372"/>
      <c r="BF798" s="372"/>
      <c r="BG798" s="372"/>
      <c r="BH798" s="372"/>
      <c r="BI798" s="372"/>
      <c r="BJ798" s="372"/>
      <c r="BK798" s="372"/>
      <c r="BL798" s="372"/>
      <c r="BM798" s="372"/>
      <c r="BN798" s="372"/>
      <c r="BO798" s="372"/>
      <c r="BP798" s="372"/>
      <c r="BQ798" s="372"/>
      <c r="BR798" s="372"/>
      <c r="BS798" s="372"/>
      <c r="BT798" s="372"/>
      <c r="BU798" s="372"/>
      <c r="BV798" s="372"/>
      <c r="BW798" s="372"/>
      <c r="BX798" s="372"/>
      <c r="BY798" s="372"/>
      <c r="BZ798" s="372"/>
      <c r="CA798" s="372"/>
      <c r="CB798" s="372"/>
      <c r="CC798" s="372"/>
      <c r="CD798" s="372"/>
      <c r="CE798" s="372"/>
      <c r="CF798" s="372"/>
      <c r="CG798" s="372"/>
      <c r="CH798" s="372"/>
      <c r="CI798" s="372"/>
      <c r="CJ798" s="372"/>
      <c r="CK798" s="372"/>
      <c r="CL798" s="372"/>
      <c r="CM798" s="372"/>
      <c r="CN798" s="372"/>
      <c r="CO798" s="372"/>
      <c r="CP798" s="372"/>
      <c r="CQ798" s="372"/>
      <c r="CR798" s="372"/>
      <c r="CS798" s="372"/>
      <c r="CT798" s="372"/>
      <c r="CU798" s="372"/>
      <c r="CV798" s="372"/>
      <c r="CW798" s="372"/>
      <c r="CX798" s="372"/>
      <c r="CY798" s="372"/>
      <c r="CZ798" s="372"/>
    </row>
    <row r="799" ht="25.15" customHeight="true" x14ac:dyDescent="0.2">
      <c r="C799" s="652"/>
      <c r="D799" s="652"/>
      <c r="E799" s="652"/>
      <c r="F799" s="652"/>
      <c r="G799" s="652"/>
      <c r="H799" s="652"/>
      <c r="I799" s="652"/>
      <c r="J799" s="652"/>
      <c r="K799" s="652"/>
      <c r="L799" s="652"/>
      <c r="M799" s="652"/>
      <c r="N799" s="652"/>
      <c r="O799" s="652"/>
      <c r="P799" s="652"/>
      <c r="Q799" s="652"/>
      <c r="BA799" s="372"/>
      <c r="BB799" s="451"/>
      <c r="BC799" s="372"/>
      <c r="BD799" s="372"/>
      <c r="BE799" s="372"/>
      <c r="BF799" s="372"/>
      <c r="BG799" s="372"/>
      <c r="BH799" s="372"/>
      <c r="BI799" s="372"/>
      <c r="BJ799" s="372"/>
      <c r="BK799" s="372"/>
      <c r="BL799" s="372"/>
      <c r="BM799" s="372"/>
      <c r="BN799" s="372"/>
      <c r="BO799" s="372"/>
      <c r="BP799" s="372"/>
      <c r="BQ799" s="372"/>
      <c r="BR799" s="372"/>
      <c r="BS799" s="372"/>
      <c r="BT799" s="372"/>
      <c r="BU799" s="372"/>
      <c r="BV799" s="372"/>
      <c r="BW799" s="372"/>
      <c r="BX799" s="372"/>
      <c r="BY799" s="372"/>
      <c r="BZ799" s="372"/>
      <c r="CA799" s="372"/>
      <c r="CB799" s="372"/>
      <c r="CC799" s="372"/>
      <c r="CD799" s="372"/>
      <c r="CE799" s="372"/>
      <c r="CF799" s="372"/>
      <c r="CG799" s="372"/>
      <c r="CH799" s="372"/>
      <c r="CI799" s="372"/>
      <c r="CJ799" s="372"/>
      <c r="CK799" s="372"/>
      <c r="CL799" s="372"/>
      <c r="CM799" s="372"/>
      <c r="CN799" s="372"/>
      <c r="CO799" s="372"/>
      <c r="CP799" s="372"/>
      <c r="CQ799" s="372"/>
      <c r="CR799" s="372"/>
      <c r="CS799" s="372"/>
      <c r="CT799" s="372"/>
      <c r="CU799" s="372"/>
      <c r="CV799" s="372"/>
      <c r="CW799" s="372"/>
      <c r="CX799" s="372"/>
      <c r="CY799" s="372"/>
      <c r="CZ799" s="372"/>
    </row>
    <row r="800" ht="25.15" customHeight="true" x14ac:dyDescent="0.2">
      <c r="C800" s="652"/>
      <c r="D800" s="652"/>
      <c r="E800" s="652"/>
      <c r="F800" s="652"/>
      <c r="G800" s="652"/>
      <c r="H800" s="652"/>
      <c r="I800" s="652"/>
      <c r="J800" s="652"/>
      <c r="K800" s="652"/>
      <c r="L800" s="652"/>
      <c r="M800" s="652"/>
      <c r="N800" s="652"/>
      <c r="O800" s="652"/>
      <c r="P800" s="652"/>
      <c r="Q800" s="652"/>
      <c r="BA800" s="372"/>
      <c r="BB800" s="451"/>
      <c r="BC800" s="372"/>
      <c r="BD800" s="372"/>
      <c r="BE800" s="372"/>
      <c r="BF800" s="372"/>
      <c r="BG800" s="372"/>
      <c r="BH800" s="372"/>
      <c r="BI800" s="372"/>
      <c r="BJ800" s="372"/>
      <c r="BK800" s="372"/>
      <c r="BL800" s="372"/>
      <c r="BM800" s="372"/>
      <c r="BN800" s="372"/>
      <c r="BO800" s="372"/>
      <c r="BP800" s="372"/>
      <c r="BQ800" s="372"/>
      <c r="BR800" s="372"/>
      <c r="BS800" s="372"/>
      <c r="BT800" s="372"/>
      <c r="BU800" s="372"/>
      <c r="BV800" s="372"/>
      <c r="BW800" s="372"/>
      <c r="BX800" s="372"/>
      <c r="BY800" s="372"/>
      <c r="BZ800" s="372"/>
      <c r="CA800" s="372"/>
      <c r="CB800" s="372"/>
      <c r="CC800" s="372"/>
      <c r="CD800" s="372"/>
      <c r="CE800" s="372"/>
      <c r="CF800" s="372"/>
      <c r="CG800" s="372"/>
      <c r="CH800" s="372"/>
      <c r="CI800" s="372"/>
      <c r="CJ800" s="372"/>
      <c r="CK800" s="372"/>
      <c r="CL800" s="372"/>
      <c r="CM800" s="372"/>
      <c r="CN800" s="372"/>
      <c r="CO800" s="372"/>
      <c r="CP800" s="372"/>
      <c r="CQ800" s="372"/>
      <c r="CR800" s="372"/>
      <c r="CS800" s="372"/>
      <c r="CT800" s="372"/>
      <c r="CU800" s="372"/>
      <c r="CV800" s="372"/>
      <c r="CW800" s="372"/>
      <c r="CX800" s="372"/>
      <c r="CY800" s="372"/>
      <c r="CZ800" s="372"/>
    </row>
    <row r="801" ht="25.15" customHeight="true" x14ac:dyDescent="0.2">
      <c r="C801" s="652"/>
      <c r="D801" s="652"/>
      <c r="E801" s="652"/>
      <c r="F801" s="652"/>
      <c r="G801" s="652"/>
      <c r="H801" s="652"/>
      <c r="I801" s="652"/>
      <c r="J801" s="652"/>
      <c r="K801" s="652"/>
      <c r="L801" s="652"/>
      <c r="M801" s="652"/>
      <c r="N801" s="652"/>
      <c r="O801" s="652"/>
      <c r="P801" s="652"/>
      <c r="Q801" s="652"/>
    </row>
    <row r="802" ht="25.15" customHeight="true" x14ac:dyDescent="0.2">
      <c r="C802" s="652"/>
      <c r="D802" s="652"/>
      <c r="E802" s="652"/>
      <c r="F802" s="652"/>
      <c r="G802" s="652"/>
      <c r="H802" s="652"/>
      <c r="I802" s="652"/>
      <c r="J802" s="652"/>
      <c r="K802" s="652"/>
      <c r="L802" s="652"/>
      <c r="M802" s="652"/>
      <c r="N802" s="652"/>
      <c r="O802" s="652"/>
      <c r="P802" s="652"/>
      <c r="Q802" s="652"/>
    </row>
    <row r="803" ht="25.15" customHeight="true" x14ac:dyDescent="0.2">
      <c r="C803" s="652"/>
      <c r="D803" s="652"/>
      <c r="E803" s="652"/>
      <c r="F803" s="652"/>
      <c r="G803" s="652"/>
      <c r="H803" s="652"/>
      <c r="I803" s="652"/>
      <c r="J803" s="652"/>
      <c r="K803" s="652"/>
      <c r="L803" s="652"/>
      <c r="M803" s="652"/>
      <c r="N803" s="652"/>
      <c r="O803" s="652"/>
      <c r="P803" s="652"/>
      <c r="Q803" s="652"/>
    </row>
    <row r="804" ht="25.15" customHeight="true" x14ac:dyDescent="0.2">
      <c r="C804" s="652"/>
      <c r="D804" s="652"/>
      <c r="E804" s="652"/>
      <c r="F804" s="652"/>
      <c r="G804" s="652"/>
      <c r="H804" s="652"/>
      <c r="I804" s="652"/>
      <c r="J804" s="652"/>
      <c r="K804" s="652"/>
      <c r="L804" s="652"/>
      <c r="M804" s="652"/>
      <c r="N804" s="652"/>
      <c r="O804" s="652"/>
      <c r="P804" s="652"/>
      <c r="Q804" s="652"/>
    </row>
    <row r="805" ht="25.15" customHeight="true" x14ac:dyDescent="0.2">
      <c r="C805" s="652"/>
      <c r="D805" s="652"/>
      <c r="E805" s="652"/>
      <c r="F805" s="652"/>
      <c r="G805" s="652"/>
      <c r="H805" s="652"/>
      <c r="I805" s="652"/>
      <c r="J805" s="652"/>
      <c r="K805" s="652"/>
      <c r="L805" s="652"/>
      <c r="M805" s="652"/>
      <c r="N805" s="652"/>
      <c r="O805" s="652"/>
      <c r="P805" s="652"/>
      <c r="Q805" s="652"/>
    </row>
    <row r="806" ht="25.15" customHeight="true" x14ac:dyDescent="0.2">
      <c r="C806" s="652"/>
      <c r="D806" s="652"/>
      <c r="E806" s="652"/>
      <c r="F806" s="652"/>
      <c r="G806" s="652"/>
      <c r="H806" s="652"/>
      <c r="I806" s="652"/>
      <c r="J806" s="652"/>
      <c r="K806" s="652"/>
      <c r="L806" s="652"/>
      <c r="M806" s="652"/>
      <c r="N806" s="652"/>
      <c r="O806" s="652"/>
      <c r="P806" s="652"/>
      <c r="Q806" s="652"/>
    </row>
    <row r="807" ht="25.15" customHeight="true" x14ac:dyDescent="0.2">
      <c r="C807" s="652"/>
      <c r="D807" s="652"/>
      <c r="E807" s="652"/>
      <c r="F807" s="652"/>
      <c r="G807" s="652"/>
      <c r="H807" s="652"/>
      <c r="I807" s="652"/>
      <c r="J807" s="652"/>
      <c r="K807" s="652"/>
      <c r="L807" s="652"/>
      <c r="M807" s="652"/>
      <c r="N807" s="652"/>
      <c r="O807" s="652"/>
      <c r="P807" s="652"/>
      <c r="Q807" s="652"/>
    </row>
    <row r="808" ht="25.15" customHeight="true" x14ac:dyDescent="0.2">
      <c r="C808" s="652"/>
      <c r="D808" s="652"/>
      <c r="E808" s="652"/>
      <c r="F808" s="652"/>
      <c r="G808" s="652"/>
      <c r="H808" s="652"/>
      <c r="I808" s="652"/>
      <c r="J808" s="652"/>
      <c r="K808" s="652"/>
      <c r="L808" s="652"/>
      <c r="M808" s="652"/>
      <c r="N808" s="652"/>
      <c r="O808" s="652"/>
      <c r="P808" s="652"/>
      <c r="Q808" s="652"/>
    </row>
    <row r="809" ht="25.15" customHeight="true" x14ac:dyDescent="0.2">
      <c r="C809" s="652"/>
      <c r="D809" s="652"/>
      <c r="E809" s="652"/>
      <c r="F809" s="652"/>
      <c r="G809" s="652"/>
      <c r="H809" s="652"/>
      <c r="I809" s="652"/>
      <c r="J809" s="652"/>
      <c r="K809" s="652"/>
      <c r="L809" s="652"/>
      <c r="M809" s="652"/>
      <c r="N809" s="652"/>
      <c r="O809" s="652"/>
      <c r="P809" s="652"/>
      <c r="Q809" s="652"/>
    </row>
    <row r="810" ht="25.15" customHeight="true" x14ac:dyDescent="0.2">
      <c r="C810" s="652"/>
      <c r="D810" s="652"/>
      <c r="E810" s="652"/>
      <c r="F810" s="652"/>
      <c r="G810" s="652"/>
      <c r="H810" s="652"/>
      <c r="I810" s="652"/>
      <c r="J810" s="652"/>
      <c r="K810" s="652"/>
      <c r="L810" s="652"/>
      <c r="M810" s="652"/>
      <c r="N810" s="652"/>
      <c r="O810" s="652"/>
      <c r="P810" s="652"/>
      <c r="Q810" s="652"/>
    </row>
    <row r="811" ht="25.15" customHeight="true" x14ac:dyDescent="0.2">
      <c r="C811" s="652"/>
      <c r="D811" s="652"/>
      <c r="E811" s="652"/>
      <c r="F811" s="652"/>
      <c r="G811" s="652"/>
      <c r="H811" s="652"/>
      <c r="I811" s="652"/>
      <c r="J811" s="652"/>
      <c r="K811" s="652"/>
      <c r="L811" s="652"/>
      <c r="M811" s="652"/>
      <c r="N811" s="652"/>
      <c r="O811" s="652"/>
      <c r="P811" s="652"/>
      <c r="Q811" s="652"/>
    </row>
    <row r="812" ht="25.15" customHeight="true" x14ac:dyDescent="0.2">
      <c r="C812" s="652"/>
      <c r="D812" s="652"/>
      <c r="E812" s="652"/>
      <c r="F812" s="652"/>
      <c r="G812" s="652"/>
      <c r="H812" s="652"/>
      <c r="I812" s="652"/>
      <c r="J812" s="652"/>
      <c r="K812" s="652"/>
      <c r="L812" s="652"/>
      <c r="M812" s="652"/>
      <c r="N812" s="652"/>
      <c r="O812" s="652"/>
      <c r="P812" s="652"/>
      <c r="Q812" s="652"/>
    </row>
    <row r="813" ht="25.15" customHeight="true" x14ac:dyDescent="0.2">
      <c r="C813" s="652"/>
      <c r="D813" s="652"/>
      <c r="E813" s="652"/>
      <c r="F813" s="652"/>
      <c r="G813" s="652"/>
      <c r="H813" s="652"/>
      <c r="I813" s="652"/>
      <c r="J813" s="652"/>
      <c r="K813" s="652"/>
      <c r="L813" s="652"/>
      <c r="M813" s="652"/>
      <c r="N813" s="652"/>
      <c r="O813" s="652"/>
      <c r="P813" s="652"/>
      <c r="Q813" s="652"/>
    </row>
    <row r="814" ht="25.15" customHeight="true" x14ac:dyDescent="0.2">
      <c r="C814" s="652"/>
      <c r="D814" s="652"/>
      <c r="E814" s="652"/>
      <c r="F814" s="652"/>
      <c r="G814" s="652"/>
      <c r="H814" s="652"/>
      <c r="I814" s="652"/>
      <c r="J814" s="652"/>
      <c r="K814" s="652"/>
      <c r="L814" s="652"/>
      <c r="M814" s="652"/>
      <c r="N814" s="652"/>
      <c r="O814" s="652"/>
      <c r="P814" s="652"/>
      <c r="Q814" s="652"/>
    </row>
    <row r="815" ht="25.15" customHeight="true" x14ac:dyDescent="0.2">
      <c r="C815" s="652"/>
      <c r="D815" s="652"/>
      <c r="E815" s="652"/>
      <c r="F815" s="652"/>
      <c r="G815" s="652"/>
      <c r="H815" s="652"/>
      <c r="I815" s="652"/>
      <c r="J815" s="652"/>
      <c r="K815" s="652"/>
      <c r="L815" s="652"/>
      <c r="M815" s="652"/>
      <c r="N815" s="652"/>
      <c r="O815" s="652"/>
      <c r="P815" s="652"/>
      <c r="Q815" s="652"/>
    </row>
    <row r="816" ht="25.15" customHeight="true" x14ac:dyDescent="0.2">
      <c r="C816" s="652"/>
      <c r="D816" s="652"/>
      <c r="E816" s="652"/>
      <c r="F816" s="652"/>
      <c r="G816" s="652"/>
      <c r="H816" s="652"/>
      <c r="I816" s="652"/>
      <c r="J816" s="652"/>
      <c r="K816" s="652"/>
      <c r="L816" s="652"/>
      <c r="M816" s="652"/>
      <c r="N816" s="652"/>
      <c r="O816" s="652"/>
      <c r="P816" s="652"/>
      <c r="Q816" s="652"/>
    </row>
    <row r="817" ht="25.15" customHeight="true" x14ac:dyDescent="0.2">
      <c r="C817" s="652"/>
      <c r="D817" s="652"/>
      <c r="E817" s="652"/>
      <c r="F817" s="652"/>
      <c r="G817" s="652"/>
      <c r="H817" s="652"/>
      <c r="I817" s="652"/>
      <c r="J817" s="652"/>
      <c r="K817" s="652"/>
      <c r="L817" s="652"/>
      <c r="M817" s="652"/>
      <c r="N817" s="652"/>
      <c r="O817" s="652"/>
      <c r="P817" s="652"/>
      <c r="Q817" s="652"/>
    </row>
    <row r="818" ht="25.15" customHeight="true" x14ac:dyDescent="0.2">
      <c r="C818" s="652"/>
      <c r="D818" s="652"/>
      <c r="E818" s="652"/>
      <c r="F818" s="652"/>
      <c r="G818" s="652"/>
      <c r="H818" s="652"/>
      <c r="I818" s="652"/>
      <c r="J818" s="652"/>
      <c r="K818" s="652"/>
      <c r="L818" s="652"/>
      <c r="M818" s="652"/>
      <c r="N818" s="652"/>
      <c r="O818" s="652"/>
      <c r="P818" s="652"/>
      <c r="Q818" s="652"/>
    </row>
    <row r="819" ht="25.15" customHeight="true" x14ac:dyDescent="0.2">
      <c r="C819" s="652"/>
      <c r="D819" s="652"/>
      <c r="E819" s="652"/>
      <c r="F819" s="652"/>
      <c r="G819" s="652"/>
      <c r="H819" s="652"/>
      <c r="I819" s="652"/>
      <c r="J819" s="652"/>
      <c r="K819" s="652"/>
      <c r="L819" s="652"/>
      <c r="M819" s="652"/>
      <c r="N819" s="652"/>
      <c r="O819" s="652"/>
      <c r="P819" s="652"/>
      <c r="Q819" s="652"/>
    </row>
    <row r="820" ht="25.15" customHeight="true" x14ac:dyDescent="0.2">
      <c r="C820" s="652"/>
      <c r="D820" s="652"/>
      <c r="E820" s="652"/>
      <c r="F820" s="652"/>
      <c r="G820" s="652"/>
      <c r="H820" s="652"/>
      <c r="I820" s="652"/>
      <c r="J820" s="652"/>
      <c r="K820" s="652"/>
      <c r="L820" s="652"/>
      <c r="M820" s="652"/>
      <c r="N820" s="652"/>
      <c r="O820" s="652"/>
      <c r="P820" s="652"/>
      <c r="Q820" s="652"/>
    </row>
    <row r="821" ht="25.15" customHeight="true" x14ac:dyDescent="0.2">
      <c r="C821" s="652"/>
      <c r="D821" s="652"/>
      <c r="E821" s="652"/>
      <c r="F821" s="652"/>
      <c r="G821" s="652"/>
      <c r="H821" s="652"/>
      <c r="I821" s="652"/>
      <c r="J821" s="652"/>
      <c r="K821" s="652"/>
      <c r="L821" s="652"/>
      <c r="M821" s="652"/>
      <c r="N821" s="652"/>
      <c r="O821" s="652"/>
      <c r="P821" s="652"/>
      <c r="Q821" s="652"/>
    </row>
    <row r="822" ht="25.15" customHeight="true" x14ac:dyDescent="0.2">
      <c r="C822" s="652"/>
      <c r="D822" s="652"/>
      <c r="E822" s="652"/>
      <c r="F822" s="652"/>
      <c r="G822" s="652"/>
      <c r="H822" s="652"/>
      <c r="I822" s="652"/>
      <c r="J822" s="652"/>
      <c r="K822" s="652"/>
      <c r="L822" s="652"/>
      <c r="M822" s="652"/>
      <c r="N822" s="652"/>
      <c r="O822" s="652"/>
      <c r="P822" s="652"/>
      <c r="Q822" s="652"/>
    </row>
    <row r="823" ht="25.15" customHeight="true" x14ac:dyDescent="0.2">
      <c r="C823" s="652"/>
      <c r="D823" s="652"/>
      <c r="E823" s="652"/>
      <c r="F823" s="652"/>
      <c r="G823" s="652"/>
      <c r="H823" s="652"/>
      <c r="I823" s="652"/>
      <c r="J823" s="652"/>
      <c r="K823" s="652"/>
      <c r="L823" s="652"/>
      <c r="M823" s="652"/>
      <c r="N823" s="652"/>
      <c r="O823" s="652"/>
      <c r="P823" s="652"/>
      <c r="Q823" s="652"/>
    </row>
    <row r="824" ht="25.15" customHeight="true" x14ac:dyDescent="0.2">
      <c r="C824" s="652"/>
      <c r="D824" s="652"/>
      <c r="E824" s="652"/>
      <c r="F824" s="652"/>
      <c r="G824" s="652"/>
      <c r="H824" s="652"/>
      <c r="I824" s="652"/>
      <c r="J824" s="652"/>
      <c r="K824" s="652"/>
      <c r="L824" s="652"/>
      <c r="M824" s="652"/>
      <c r="N824" s="652"/>
      <c r="O824" s="652"/>
      <c r="P824" s="652"/>
      <c r="Q824" s="652"/>
    </row>
    <row r="825" ht="25.15" customHeight="true" x14ac:dyDescent="0.2">
      <c r="C825" s="652"/>
      <c r="D825" s="652"/>
      <c r="E825" s="652"/>
      <c r="F825" s="652"/>
      <c r="G825" s="652"/>
      <c r="H825" s="652"/>
      <c r="I825" s="652"/>
      <c r="J825" s="652"/>
      <c r="K825" s="652"/>
      <c r="L825" s="652"/>
      <c r="M825" s="652"/>
      <c r="N825" s="652"/>
      <c r="O825" s="652"/>
      <c r="P825" s="652"/>
      <c r="Q825" s="652"/>
    </row>
    <row r="826" ht="25.15" customHeight="true" x14ac:dyDescent="0.2">
      <c r="C826" s="652"/>
      <c r="D826" s="652"/>
      <c r="E826" s="652"/>
      <c r="F826" s="652"/>
      <c r="G826" s="652"/>
      <c r="H826" s="652"/>
      <c r="I826" s="652"/>
      <c r="J826" s="652"/>
      <c r="K826" s="652"/>
      <c r="L826" s="652"/>
      <c r="M826" s="652"/>
      <c r="N826" s="652"/>
      <c r="O826" s="652"/>
      <c r="P826" s="652"/>
      <c r="Q826" s="652"/>
    </row>
    <row r="827" ht="25.15" customHeight="true" x14ac:dyDescent="0.2">
      <c r="C827" s="652"/>
      <c r="D827" s="652"/>
      <c r="E827" s="652"/>
      <c r="F827" s="652"/>
      <c r="G827" s="652"/>
      <c r="H827" s="652"/>
      <c r="I827" s="652"/>
      <c r="J827" s="652"/>
      <c r="K827" s="652"/>
      <c r="L827" s="652"/>
      <c r="M827" s="652"/>
      <c r="N827" s="652"/>
      <c r="O827" s="652"/>
      <c r="P827" s="652"/>
      <c r="Q827" s="652"/>
    </row>
    <row r="828" ht="25.15" customHeight="true" x14ac:dyDescent="0.2">
      <c r="C828" s="652"/>
      <c r="D828" s="652"/>
      <c r="E828" s="652"/>
      <c r="F828" s="652"/>
      <c r="G828" s="652"/>
      <c r="H828" s="652"/>
      <c r="I828" s="652"/>
      <c r="J828" s="652"/>
      <c r="K828" s="652"/>
      <c r="L828" s="652"/>
      <c r="M828" s="652"/>
      <c r="N828" s="652"/>
      <c r="O828" s="652"/>
      <c r="P828" s="652"/>
      <c r="Q828" s="652"/>
    </row>
    <row r="829" ht="25.15" customHeight="true" x14ac:dyDescent="0.2">
      <c r="C829" s="652"/>
      <c r="D829" s="652"/>
      <c r="E829" s="652"/>
      <c r="F829" s="652"/>
      <c r="G829" s="652"/>
      <c r="H829" s="652"/>
      <c r="I829" s="652"/>
      <c r="J829" s="652"/>
      <c r="K829" s="652"/>
      <c r="L829" s="652"/>
      <c r="M829" s="652"/>
      <c r="N829" s="652"/>
      <c r="O829" s="652"/>
      <c r="P829" s="652"/>
      <c r="Q829" s="652"/>
    </row>
    <row r="830" ht="25.15" customHeight="true" x14ac:dyDescent="0.2">
      <c r="C830" s="652"/>
      <c r="D830" s="652"/>
      <c r="E830" s="652"/>
      <c r="F830" s="652"/>
      <c r="G830" s="652"/>
      <c r="H830" s="652"/>
      <c r="I830" s="652"/>
      <c r="J830" s="652"/>
      <c r="K830" s="652"/>
      <c r="L830" s="652"/>
      <c r="M830" s="652"/>
      <c r="N830" s="652"/>
      <c r="O830" s="652"/>
      <c r="P830" s="652"/>
      <c r="Q830" s="652"/>
    </row>
    <row r="831" ht="25.15" customHeight="true" x14ac:dyDescent="0.2">
      <c r="C831" s="652"/>
      <c r="D831" s="652"/>
      <c r="E831" s="652"/>
      <c r="F831" s="652"/>
      <c r="G831" s="652"/>
      <c r="H831" s="652"/>
      <c r="I831" s="652"/>
      <c r="J831" s="652"/>
      <c r="K831" s="652"/>
      <c r="L831" s="652"/>
      <c r="M831" s="652"/>
      <c r="N831" s="652"/>
      <c r="O831" s="652"/>
      <c r="P831" s="652"/>
      <c r="Q831" s="652"/>
    </row>
    <row r="832" ht="25.15" customHeight="true" x14ac:dyDescent="0.2">
      <c r="C832" s="652"/>
      <c r="D832" s="652"/>
      <c r="E832" s="652"/>
      <c r="F832" s="652"/>
      <c r="G832" s="652"/>
      <c r="H832" s="652"/>
      <c r="I832" s="652"/>
      <c r="J832" s="652"/>
      <c r="K832" s="652"/>
      <c r="L832" s="652"/>
      <c r="M832" s="652"/>
      <c r="N832" s="652"/>
      <c r="O832" s="652"/>
      <c r="P832" s="652"/>
      <c r="Q832" s="652"/>
    </row>
    <row r="833" ht="25.15" customHeight="true" x14ac:dyDescent="0.2">
      <c r="C833" s="652"/>
      <c r="D833" s="652"/>
      <c r="E833" s="652"/>
      <c r="F833" s="652"/>
      <c r="G833" s="652"/>
      <c r="H833" s="652"/>
      <c r="I833" s="652"/>
      <c r="J833" s="652"/>
      <c r="K833" s="652"/>
      <c r="L833" s="652"/>
      <c r="M833" s="652"/>
      <c r="N833" s="652"/>
      <c r="O833" s="652"/>
      <c r="P833" s="652"/>
      <c r="Q833" s="652"/>
    </row>
    <row r="834" ht="25.15" customHeight="true" x14ac:dyDescent="0.2">
      <c r="C834" s="652"/>
      <c r="D834" s="652"/>
      <c r="E834" s="652"/>
      <c r="F834" s="652"/>
      <c r="G834" s="652"/>
      <c r="H834" s="652"/>
      <c r="I834" s="652"/>
      <c r="J834" s="652"/>
      <c r="K834" s="652"/>
      <c r="L834" s="652"/>
      <c r="M834" s="652"/>
      <c r="N834" s="652"/>
      <c r="O834" s="652"/>
      <c r="P834" s="652"/>
      <c r="Q834" s="652"/>
    </row>
    <row r="835" ht="25.15" customHeight="true" x14ac:dyDescent="0.2">
      <c r="C835" s="652"/>
      <c r="D835" s="652"/>
      <c r="E835" s="652"/>
      <c r="F835" s="652"/>
      <c r="G835" s="652"/>
      <c r="H835" s="652"/>
      <c r="I835" s="652"/>
      <c r="J835" s="652"/>
      <c r="K835" s="652"/>
      <c r="L835" s="652"/>
      <c r="M835" s="652"/>
      <c r="N835" s="652"/>
      <c r="O835" s="652"/>
      <c r="P835" s="652"/>
      <c r="Q835" s="652"/>
    </row>
    <row r="836" ht="25.15" customHeight="true" x14ac:dyDescent="0.2">
      <c r="C836" s="652"/>
      <c r="D836" s="652"/>
      <c r="E836" s="652"/>
      <c r="F836" s="652"/>
      <c r="G836" s="652"/>
      <c r="H836" s="652"/>
      <c r="I836" s="652"/>
      <c r="J836" s="652"/>
      <c r="K836" s="652"/>
      <c r="L836" s="652"/>
      <c r="M836" s="652"/>
      <c r="N836" s="652"/>
      <c r="O836" s="652"/>
      <c r="P836" s="652"/>
      <c r="Q836" s="652"/>
    </row>
    <row r="837" ht="25.15" customHeight="true" x14ac:dyDescent="0.2">
      <c r="C837" s="652"/>
      <c r="D837" s="652"/>
      <c r="E837" s="652"/>
      <c r="F837" s="652"/>
      <c r="G837" s="652"/>
      <c r="H837" s="652"/>
      <c r="I837" s="652"/>
      <c r="J837" s="652"/>
      <c r="K837" s="652"/>
      <c r="L837" s="652"/>
      <c r="M837" s="652"/>
      <c r="N837" s="652"/>
      <c r="O837" s="652"/>
      <c r="P837" s="652"/>
      <c r="Q837" s="652"/>
    </row>
    <row r="838" ht="25.15" customHeight="true" x14ac:dyDescent="0.2">
      <c r="C838" s="652"/>
      <c r="D838" s="652"/>
      <c r="E838" s="652"/>
      <c r="F838" s="652"/>
      <c r="G838" s="652"/>
      <c r="H838" s="652"/>
      <c r="I838" s="652"/>
      <c r="J838" s="652"/>
      <c r="K838" s="652"/>
      <c r="L838" s="652"/>
      <c r="M838" s="652"/>
      <c r="N838" s="652"/>
      <c r="O838" s="652"/>
      <c r="P838" s="652"/>
      <c r="Q838" s="652"/>
    </row>
    <row r="839" ht="25.15" customHeight="true" x14ac:dyDescent="0.2">
      <c r="C839" s="652"/>
      <c r="D839" s="652"/>
      <c r="E839" s="652"/>
      <c r="F839" s="652"/>
      <c r="G839" s="652"/>
      <c r="H839" s="652"/>
      <c r="I839" s="652"/>
      <c r="J839" s="652"/>
      <c r="K839" s="652"/>
      <c r="L839" s="652"/>
      <c r="M839" s="652"/>
      <c r="N839" s="652"/>
      <c r="O839" s="652"/>
      <c r="P839" s="652"/>
      <c r="Q839" s="652"/>
    </row>
    <row r="840" ht="25.15" customHeight="true" x14ac:dyDescent="0.2">
      <c r="C840" s="652"/>
      <c r="D840" s="652"/>
      <c r="E840" s="652"/>
      <c r="F840" s="652"/>
      <c r="G840" s="652"/>
      <c r="H840" s="652"/>
      <c r="I840" s="652"/>
      <c r="J840" s="652"/>
      <c r="K840" s="652"/>
      <c r="L840" s="652"/>
      <c r="M840" s="652"/>
      <c r="N840" s="652"/>
      <c r="O840" s="652"/>
      <c r="P840" s="652"/>
      <c r="Q840" s="652"/>
    </row>
    <row r="841" ht="25.15" customHeight="true" x14ac:dyDescent="0.2">
      <c r="C841" s="652"/>
      <c r="D841" s="652"/>
      <c r="E841" s="652"/>
      <c r="F841" s="652"/>
      <c r="G841" s="652"/>
      <c r="H841" s="652"/>
      <c r="I841" s="652"/>
      <c r="J841" s="652"/>
      <c r="K841" s="652"/>
      <c r="L841" s="652"/>
      <c r="M841" s="652"/>
      <c r="N841" s="652"/>
      <c r="O841" s="652"/>
      <c r="P841" s="652"/>
      <c r="Q841" s="652"/>
    </row>
    <row r="842" ht="25.15" customHeight="true" x14ac:dyDescent="0.2">
      <c r="C842" s="652"/>
      <c r="D842" s="652"/>
      <c r="E842" s="652"/>
      <c r="F842" s="652"/>
      <c r="G842" s="652"/>
      <c r="H842" s="652"/>
      <c r="I842" s="652"/>
      <c r="J842" s="652"/>
      <c r="K842" s="652"/>
      <c r="L842" s="652"/>
      <c r="M842" s="652"/>
      <c r="N842" s="652"/>
      <c r="O842" s="652"/>
      <c r="P842" s="652"/>
      <c r="Q842" s="652"/>
    </row>
    <row r="843" ht="25.15" customHeight="true" x14ac:dyDescent="0.2">
      <c r="C843" s="652"/>
      <c r="D843" s="652"/>
      <c r="E843" s="652"/>
      <c r="F843" s="652"/>
      <c r="G843" s="652"/>
      <c r="H843" s="652"/>
      <c r="I843" s="652"/>
      <c r="J843" s="652"/>
      <c r="K843" s="652"/>
      <c r="L843" s="652"/>
      <c r="M843" s="652"/>
      <c r="N843" s="652"/>
      <c r="O843" s="652"/>
      <c r="P843" s="652"/>
      <c r="Q843" s="652"/>
    </row>
    <row r="844" ht="25.15" customHeight="true" x14ac:dyDescent="0.2">
      <c r="C844" s="652"/>
      <c r="D844" s="652"/>
      <c r="E844" s="652"/>
      <c r="F844" s="652"/>
      <c r="G844" s="652"/>
      <c r="H844" s="652"/>
      <c r="I844" s="652"/>
      <c r="J844" s="652"/>
      <c r="K844" s="652"/>
      <c r="L844" s="652"/>
      <c r="M844" s="652"/>
      <c r="N844" s="652"/>
      <c r="O844" s="652"/>
      <c r="P844" s="652"/>
      <c r="Q844" s="652"/>
    </row>
    <row r="845" ht="25.15" customHeight="true" x14ac:dyDescent="0.2">
      <c r="C845" s="652"/>
      <c r="D845" s="652"/>
      <c r="E845" s="652"/>
      <c r="F845" s="652"/>
      <c r="G845" s="652"/>
      <c r="H845" s="652"/>
      <c r="I845" s="652"/>
      <c r="J845" s="652"/>
      <c r="K845" s="652"/>
      <c r="L845" s="652"/>
      <c r="M845" s="652"/>
      <c r="N845" s="652"/>
      <c r="O845" s="652"/>
      <c r="P845" s="652"/>
      <c r="Q845" s="652"/>
    </row>
    <row r="846" ht="25.15" customHeight="true" x14ac:dyDescent="0.2">
      <c r="C846" s="652"/>
      <c r="D846" s="652"/>
      <c r="E846" s="652"/>
      <c r="F846" s="652"/>
      <c r="G846" s="652"/>
      <c r="H846" s="652"/>
      <c r="I846" s="652"/>
      <c r="J846" s="652"/>
      <c r="K846" s="652"/>
      <c r="L846" s="652"/>
      <c r="M846" s="652"/>
      <c r="N846" s="652"/>
      <c r="O846" s="652"/>
      <c r="P846" s="652"/>
      <c r="Q846" s="652"/>
    </row>
    <row r="847" ht="25.15" customHeight="true" x14ac:dyDescent="0.2">
      <c r="C847" s="652"/>
      <c r="D847" s="652"/>
      <c r="E847" s="652"/>
      <c r="F847" s="652"/>
      <c r="G847" s="652"/>
      <c r="H847" s="652"/>
      <c r="I847" s="652"/>
      <c r="J847" s="652"/>
      <c r="K847" s="652"/>
      <c r="L847" s="652"/>
      <c r="M847" s="652"/>
      <c r="N847" s="652"/>
      <c r="O847" s="652"/>
      <c r="P847" s="652"/>
      <c r="Q847" s="652"/>
    </row>
    <row r="848" ht="25.15" customHeight="true" x14ac:dyDescent="0.2">
      <c r="C848" s="652"/>
      <c r="D848" s="652"/>
      <c r="E848" s="652"/>
      <c r="F848" s="652"/>
      <c r="G848" s="652"/>
      <c r="H848" s="652"/>
      <c r="I848" s="652"/>
      <c r="J848" s="652"/>
      <c r="K848" s="652"/>
      <c r="L848" s="652"/>
      <c r="M848" s="652"/>
      <c r="N848" s="652"/>
      <c r="O848" s="652"/>
      <c r="P848" s="652"/>
      <c r="Q848" s="652"/>
    </row>
    <row r="849" ht="25.15" customHeight="true" x14ac:dyDescent="0.2">
      <c r="C849" s="652"/>
      <c r="D849" s="652"/>
      <c r="E849" s="652"/>
      <c r="F849" s="652"/>
      <c r="G849" s="652"/>
      <c r="H849" s="652"/>
      <c r="I849" s="652"/>
      <c r="J849" s="652"/>
      <c r="K849" s="652"/>
      <c r="L849" s="652"/>
      <c r="M849" s="652"/>
      <c r="N849" s="652"/>
      <c r="O849" s="652"/>
      <c r="P849" s="652"/>
      <c r="Q849" s="652"/>
    </row>
    <row r="850" ht="25.15" customHeight="true" x14ac:dyDescent="0.2">
      <c r="C850" s="652"/>
      <c r="D850" s="652"/>
      <c r="E850" s="652"/>
      <c r="F850" s="652"/>
      <c r="G850" s="652"/>
      <c r="H850" s="652"/>
      <c r="I850" s="652"/>
      <c r="J850" s="652"/>
      <c r="K850" s="652"/>
      <c r="L850" s="652"/>
      <c r="M850" s="652"/>
      <c r="N850" s="652"/>
      <c r="O850" s="652"/>
      <c r="P850" s="652"/>
      <c r="Q850" s="652"/>
    </row>
    <row r="851" ht="25.15" customHeight="true" x14ac:dyDescent="0.2">
      <c r="C851" s="652"/>
      <c r="D851" s="652"/>
      <c r="E851" s="652"/>
      <c r="F851" s="652"/>
      <c r="G851" s="652"/>
      <c r="H851" s="652"/>
      <c r="I851" s="652"/>
      <c r="J851" s="652"/>
      <c r="K851" s="652"/>
      <c r="L851" s="652"/>
      <c r="M851" s="652"/>
      <c r="N851" s="652"/>
      <c r="O851" s="652"/>
      <c r="P851" s="652"/>
      <c r="Q851" s="652"/>
    </row>
    <row r="852" ht="25.15" customHeight="true" x14ac:dyDescent="0.2">
      <c r="C852" s="652"/>
      <c r="D852" s="652"/>
      <c r="E852" s="652"/>
      <c r="F852" s="652"/>
      <c r="G852" s="652"/>
      <c r="H852" s="652"/>
      <c r="I852" s="652"/>
      <c r="J852" s="652"/>
      <c r="K852" s="652"/>
      <c r="L852" s="652"/>
      <c r="M852" s="652"/>
      <c r="N852" s="652"/>
      <c r="O852" s="652"/>
      <c r="P852" s="652"/>
      <c r="Q852" s="652"/>
    </row>
    <row r="853" ht="25.15" customHeight="true" x14ac:dyDescent="0.2">
      <c r="C853" s="652"/>
      <c r="D853" s="652"/>
      <c r="E853" s="652"/>
      <c r="F853" s="652"/>
      <c r="G853" s="652"/>
      <c r="H853" s="652"/>
      <c r="I853" s="652"/>
      <c r="J853" s="652"/>
      <c r="K853" s="652"/>
      <c r="L853" s="652"/>
      <c r="M853" s="652"/>
      <c r="N853" s="652"/>
      <c r="O853" s="652"/>
      <c r="P853" s="652"/>
      <c r="Q853" s="652"/>
    </row>
    <row r="854" ht="25.15" customHeight="true" x14ac:dyDescent="0.2">
      <c r="C854" s="652"/>
      <c r="D854" s="652"/>
      <c r="E854" s="652"/>
      <c r="F854" s="652"/>
      <c r="G854" s="652"/>
      <c r="H854" s="652"/>
      <c r="I854" s="652"/>
      <c r="J854" s="652"/>
      <c r="K854" s="652"/>
      <c r="L854" s="652"/>
      <c r="M854" s="652"/>
      <c r="N854" s="652"/>
      <c r="O854" s="652"/>
      <c r="P854" s="652"/>
      <c r="Q854" s="652"/>
    </row>
    <row r="855" ht="25.15" customHeight="true" x14ac:dyDescent="0.2">
      <c r="C855" s="652"/>
      <c r="D855" s="652"/>
      <c r="E855" s="652"/>
      <c r="F855" s="652"/>
      <c r="G855" s="652"/>
      <c r="H855" s="652"/>
      <c r="I855" s="652"/>
      <c r="J855" s="652"/>
      <c r="K855" s="652"/>
      <c r="L855" s="652"/>
      <c r="M855" s="652"/>
      <c r="N855" s="652"/>
      <c r="O855" s="652"/>
      <c r="P855" s="652"/>
      <c r="Q855" s="652"/>
    </row>
    <row r="856" ht="25.15" customHeight="true" x14ac:dyDescent="0.2">
      <c r="C856" s="652"/>
      <c r="D856" s="652"/>
      <c r="E856" s="652"/>
      <c r="F856" s="652"/>
      <c r="G856" s="652"/>
      <c r="H856" s="652"/>
      <c r="I856" s="652"/>
      <c r="J856" s="652"/>
      <c r="K856" s="652"/>
      <c r="L856" s="652"/>
      <c r="M856" s="652"/>
      <c r="N856" s="652"/>
      <c r="O856" s="652"/>
      <c r="P856" s="652"/>
      <c r="Q856" s="652"/>
    </row>
    <row r="857" ht="25.15" customHeight="true" x14ac:dyDescent="0.2">
      <c r="C857" s="652"/>
      <c r="D857" s="652"/>
      <c r="E857" s="652"/>
      <c r="F857" s="652"/>
      <c r="G857" s="652"/>
      <c r="H857" s="652"/>
      <c r="I857" s="652"/>
      <c r="J857" s="652"/>
      <c r="K857" s="652"/>
      <c r="L857" s="652"/>
      <c r="M857" s="652"/>
      <c r="N857" s="652"/>
      <c r="O857" s="652"/>
      <c r="P857" s="652"/>
      <c r="Q857" s="652"/>
    </row>
    <row r="858" ht="25.15" customHeight="true" x14ac:dyDescent="0.2">
      <c r="C858" s="652"/>
      <c r="D858" s="652"/>
      <c r="E858" s="652"/>
      <c r="F858" s="652"/>
      <c r="G858" s="652"/>
      <c r="H858" s="652"/>
      <c r="I858" s="652"/>
      <c r="J858" s="652"/>
      <c r="K858" s="652"/>
      <c r="L858" s="652"/>
      <c r="M858" s="652"/>
      <c r="N858" s="652"/>
      <c r="O858" s="652"/>
      <c r="P858" s="652"/>
      <c r="Q858" s="652"/>
    </row>
    <row r="859" ht="25.15" customHeight="true" x14ac:dyDescent="0.2">
      <c r="C859" s="652"/>
      <c r="D859" s="652"/>
      <c r="E859" s="652"/>
      <c r="F859" s="652"/>
      <c r="G859" s="652"/>
      <c r="H859" s="652"/>
      <c r="I859" s="652"/>
      <c r="J859" s="652"/>
      <c r="K859" s="652"/>
      <c r="L859" s="652"/>
      <c r="M859" s="652"/>
      <c r="N859" s="652"/>
      <c r="O859" s="652"/>
      <c r="P859" s="652"/>
      <c r="Q859" s="652"/>
    </row>
    <row r="860" ht="25.15" customHeight="true" x14ac:dyDescent="0.2">
      <c r="C860" s="652"/>
      <c r="D860" s="652"/>
      <c r="E860" s="652"/>
      <c r="F860" s="652"/>
      <c r="G860" s="652"/>
      <c r="H860" s="652"/>
      <c r="I860" s="652"/>
      <c r="J860" s="652"/>
      <c r="K860" s="652"/>
      <c r="L860" s="652"/>
      <c r="M860" s="652"/>
      <c r="N860" s="652"/>
      <c r="O860" s="652"/>
      <c r="P860" s="652"/>
      <c r="Q860" s="652"/>
    </row>
    <row r="861" ht="25.15" customHeight="true" x14ac:dyDescent="0.2">
      <c r="C861" s="652"/>
      <c r="D861" s="652"/>
      <c r="E861" s="652"/>
      <c r="F861" s="652"/>
      <c r="G861" s="652"/>
      <c r="H861" s="652"/>
      <c r="I861" s="652"/>
      <c r="J861" s="652"/>
      <c r="K861" s="652"/>
      <c r="L861" s="652"/>
      <c r="M861" s="652"/>
      <c r="N861" s="652"/>
      <c r="O861" s="652"/>
      <c r="P861" s="652"/>
      <c r="Q861" s="652"/>
    </row>
    <row r="862" ht="25.15" customHeight="true" x14ac:dyDescent="0.2">
      <c r="C862" s="652"/>
      <c r="D862" s="652"/>
      <c r="E862" s="652"/>
      <c r="F862" s="652"/>
      <c r="G862" s="652"/>
      <c r="H862" s="652"/>
      <c r="I862" s="652"/>
      <c r="J862" s="652"/>
      <c r="K862" s="652"/>
      <c r="L862" s="652"/>
      <c r="M862" s="652"/>
      <c r="N862" s="652"/>
      <c r="O862" s="652"/>
      <c r="P862" s="652"/>
      <c r="Q862" s="652"/>
    </row>
    <row r="863" ht="25.15" customHeight="true" x14ac:dyDescent="0.2">
      <c r="C863" s="652"/>
      <c r="D863" s="652"/>
      <c r="E863" s="652"/>
      <c r="F863" s="652"/>
      <c r="G863" s="652"/>
      <c r="H863" s="652"/>
      <c r="I863" s="652"/>
      <c r="J863" s="652"/>
      <c r="K863" s="652"/>
      <c r="L863" s="652"/>
      <c r="M863" s="652"/>
      <c r="N863" s="652"/>
      <c r="O863" s="652"/>
      <c r="P863" s="652"/>
      <c r="Q863" s="652"/>
    </row>
    <row r="864" ht="25.15" customHeight="true" x14ac:dyDescent="0.2">
      <c r="C864" s="652"/>
      <c r="D864" s="652"/>
      <c r="E864" s="652"/>
      <c r="F864" s="652"/>
      <c r="G864" s="652"/>
      <c r="H864" s="652"/>
      <c r="I864" s="652"/>
      <c r="J864" s="652"/>
      <c r="K864" s="652"/>
      <c r="L864" s="652"/>
      <c r="M864" s="652"/>
      <c r="N864" s="652"/>
      <c r="O864" s="652"/>
      <c r="P864" s="652"/>
      <c r="Q864" s="652"/>
    </row>
    <row r="865" ht="25.15" customHeight="true" x14ac:dyDescent="0.2">
      <c r="C865" s="652"/>
      <c r="D865" s="652"/>
      <c r="E865" s="652"/>
      <c r="F865" s="652"/>
      <c r="G865" s="652"/>
      <c r="H865" s="652"/>
      <c r="I865" s="652"/>
      <c r="J865" s="652"/>
      <c r="K865" s="652"/>
      <c r="L865" s="652"/>
      <c r="M865" s="652"/>
      <c r="N865" s="652"/>
      <c r="O865" s="652"/>
      <c r="P865" s="652"/>
      <c r="Q865" s="652"/>
    </row>
    <row r="866" ht="25.15" customHeight="true" x14ac:dyDescent="0.2">
      <c r="C866" s="652"/>
      <c r="D866" s="652"/>
      <c r="E866" s="652"/>
      <c r="F866" s="652"/>
      <c r="G866" s="652"/>
      <c r="H866" s="652"/>
      <c r="I866" s="652"/>
      <c r="J866" s="652"/>
      <c r="K866" s="652"/>
      <c r="L866" s="652"/>
      <c r="M866" s="652"/>
      <c r="N866" s="652"/>
      <c r="O866" s="652"/>
      <c r="P866" s="652"/>
      <c r="Q866" s="652"/>
    </row>
    <row r="867" ht="25.15" customHeight="true" x14ac:dyDescent="0.2">
      <c r="C867" s="652"/>
      <c r="D867" s="652"/>
      <c r="E867" s="652"/>
      <c r="F867" s="652"/>
      <c r="G867" s="652"/>
      <c r="H867" s="652"/>
      <c r="I867" s="652"/>
      <c r="J867" s="652"/>
      <c r="K867" s="652"/>
      <c r="L867" s="652"/>
      <c r="M867" s="652"/>
      <c r="N867" s="652"/>
      <c r="O867" s="652"/>
      <c r="P867" s="652"/>
      <c r="Q867" s="652"/>
    </row>
    <row r="868" ht="25.15" customHeight="true" x14ac:dyDescent="0.2">
      <c r="C868" s="652"/>
      <c r="D868" s="652"/>
      <c r="E868" s="652"/>
      <c r="F868" s="652"/>
      <c r="G868" s="652"/>
      <c r="H868" s="652"/>
      <c r="I868" s="652"/>
      <c r="J868" s="652"/>
      <c r="K868" s="652"/>
      <c r="L868" s="652"/>
      <c r="M868" s="652"/>
      <c r="N868" s="652"/>
      <c r="O868" s="652"/>
      <c r="P868" s="652"/>
      <c r="Q868" s="652"/>
    </row>
    <row r="869" ht="25.15" customHeight="true" x14ac:dyDescent="0.2">
      <c r="C869" s="652"/>
      <c r="D869" s="652"/>
      <c r="E869" s="652"/>
      <c r="F869" s="652"/>
      <c r="G869" s="652"/>
      <c r="H869" s="652"/>
      <c r="I869" s="652"/>
      <c r="J869" s="652"/>
      <c r="K869" s="652"/>
      <c r="L869" s="652"/>
      <c r="M869" s="652"/>
      <c r="N869" s="652"/>
      <c r="O869" s="652"/>
      <c r="P869" s="652"/>
      <c r="Q869" s="652"/>
    </row>
    <row r="870" ht="25.15" customHeight="true" x14ac:dyDescent="0.2">
      <c r="C870" s="652"/>
      <c r="D870" s="652"/>
      <c r="E870" s="652"/>
      <c r="F870" s="652"/>
      <c r="G870" s="652"/>
      <c r="H870" s="652"/>
      <c r="I870" s="652"/>
      <c r="J870" s="652"/>
      <c r="K870" s="652"/>
      <c r="L870" s="652"/>
      <c r="M870" s="652"/>
      <c r="N870" s="652"/>
      <c r="O870" s="652"/>
      <c r="P870" s="652"/>
      <c r="Q870" s="652"/>
    </row>
    <row r="871" ht="25.15" customHeight="true" x14ac:dyDescent="0.2">
      <c r="C871" s="652"/>
      <c r="D871" s="652"/>
      <c r="E871" s="652"/>
      <c r="F871" s="652"/>
      <c r="G871" s="652"/>
      <c r="H871" s="652"/>
      <c r="I871" s="652"/>
      <c r="J871" s="652"/>
      <c r="K871" s="652"/>
      <c r="L871" s="652"/>
      <c r="M871" s="652"/>
      <c r="N871" s="652"/>
      <c r="O871" s="652"/>
      <c r="P871" s="652"/>
      <c r="Q871" s="652"/>
    </row>
    <row r="872" ht="25.15" customHeight="true" x14ac:dyDescent="0.2">
      <c r="C872" s="652"/>
      <c r="D872" s="652"/>
      <c r="E872" s="652"/>
      <c r="F872" s="652"/>
      <c r="G872" s="652"/>
      <c r="H872" s="652"/>
      <c r="I872" s="652"/>
      <c r="J872" s="652"/>
      <c r="K872" s="652"/>
      <c r="L872" s="652"/>
      <c r="M872" s="652"/>
      <c r="N872" s="652"/>
      <c r="O872" s="652"/>
      <c r="P872" s="652"/>
      <c r="Q872" s="652"/>
    </row>
    <row r="873" ht="25.15" customHeight="true" x14ac:dyDescent="0.2">
      <c r="C873" s="652"/>
      <c r="D873" s="652"/>
      <c r="E873" s="652"/>
      <c r="F873" s="652"/>
      <c r="G873" s="652"/>
      <c r="H873" s="652"/>
      <c r="I873" s="652"/>
      <c r="J873" s="652"/>
      <c r="K873" s="652"/>
      <c r="L873" s="652"/>
      <c r="M873" s="652"/>
      <c r="N873" s="652"/>
      <c r="O873" s="652"/>
      <c r="P873" s="652"/>
      <c r="Q873" s="652"/>
    </row>
    <row r="874" ht="25.15" customHeight="true" x14ac:dyDescent="0.2">
      <c r="C874" s="652"/>
      <c r="D874" s="652"/>
      <c r="E874" s="652"/>
      <c r="F874" s="652"/>
      <c r="G874" s="652"/>
      <c r="H874" s="652"/>
      <c r="I874" s="652"/>
      <c r="J874" s="652"/>
      <c r="K874" s="652"/>
      <c r="L874" s="652"/>
      <c r="M874" s="652"/>
      <c r="N874" s="652"/>
      <c r="O874" s="652"/>
      <c r="P874" s="652"/>
      <c r="Q874" s="652"/>
    </row>
    <row r="875" ht="25.15" customHeight="true" x14ac:dyDescent="0.2">
      <c r="C875" s="652"/>
      <c r="D875" s="652"/>
      <c r="E875" s="652"/>
      <c r="F875" s="652"/>
      <c r="G875" s="652"/>
      <c r="H875" s="652"/>
      <c r="I875" s="652"/>
      <c r="J875" s="652"/>
      <c r="K875" s="652"/>
      <c r="L875" s="652"/>
      <c r="M875" s="652"/>
      <c r="N875" s="652"/>
      <c r="O875" s="652"/>
      <c r="P875" s="652"/>
      <c r="Q875" s="652"/>
    </row>
    <row r="876" ht="25.15" customHeight="true" x14ac:dyDescent="0.2">
      <c r="C876" s="652"/>
      <c r="D876" s="652"/>
      <c r="E876" s="652"/>
      <c r="F876" s="652"/>
      <c r="G876" s="652"/>
      <c r="H876" s="652"/>
      <c r="I876" s="652"/>
      <c r="J876" s="652"/>
      <c r="K876" s="652"/>
      <c r="L876" s="652"/>
      <c r="M876" s="652"/>
      <c r="N876" s="652"/>
      <c r="O876" s="652"/>
      <c r="P876" s="652"/>
      <c r="Q876" s="652"/>
    </row>
    <row r="877" ht="25.15" customHeight="true" x14ac:dyDescent="0.2">
      <c r="C877" s="652"/>
      <c r="D877" s="652"/>
      <c r="E877" s="652"/>
      <c r="F877" s="652"/>
      <c r="G877" s="652"/>
      <c r="H877" s="652"/>
      <c r="I877" s="652"/>
      <c r="J877" s="652"/>
      <c r="K877" s="652"/>
      <c r="L877" s="652"/>
      <c r="M877" s="652"/>
      <c r="N877" s="652"/>
      <c r="O877" s="652"/>
      <c r="P877" s="652"/>
      <c r="Q877" s="652"/>
    </row>
    <row r="878" ht="25.15" customHeight="true" x14ac:dyDescent="0.2">
      <c r="C878" s="652"/>
      <c r="D878" s="652"/>
      <c r="E878" s="652"/>
      <c r="F878" s="652"/>
      <c r="G878" s="652"/>
      <c r="H878" s="652"/>
      <c r="I878" s="652"/>
      <c r="J878" s="652"/>
      <c r="K878" s="652"/>
      <c r="L878" s="652"/>
      <c r="M878" s="652"/>
      <c r="N878" s="652"/>
      <c r="O878" s="652"/>
      <c r="P878" s="652"/>
      <c r="Q878" s="652"/>
    </row>
    <row r="879" ht="25.15" customHeight="true" x14ac:dyDescent="0.2">
      <c r="C879" s="652"/>
      <c r="D879" s="652"/>
      <c r="E879" s="652"/>
      <c r="F879" s="652"/>
      <c r="G879" s="652"/>
      <c r="H879" s="652"/>
      <c r="I879" s="652"/>
      <c r="J879" s="652"/>
      <c r="K879" s="652"/>
      <c r="L879" s="652"/>
      <c r="M879" s="652"/>
      <c r="N879" s="652"/>
      <c r="O879" s="652"/>
      <c r="P879" s="652"/>
      <c r="Q879" s="652"/>
    </row>
    <row r="880" ht="25.15" customHeight="true" x14ac:dyDescent="0.2">
      <c r="C880" s="652"/>
      <c r="D880" s="652"/>
      <c r="E880" s="652"/>
      <c r="F880" s="652"/>
      <c r="G880" s="652"/>
      <c r="H880" s="652"/>
      <c r="I880" s="652"/>
      <c r="J880" s="652"/>
      <c r="K880" s="652"/>
      <c r="L880" s="652"/>
      <c r="M880" s="652"/>
      <c r="N880" s="652"/>
      <c r="O880" s="652"/>
      <c r="P880" s="652"/>
      <c r="Q880" s="652"/>
    </row>
    <row r="881" ht="25.15" customHeight="true" x14ac:dyDescent="0.2">
      <c r="C881" s="652"/>
      <c r="D881" s="652"/>
      <c r="E881" s="652"/>
      <c r="F881" s="652"/>
      <c r="G881" s="652"/>
      <c r="H881" s="652"/>
      <c r="I881" s="652"/>
      <c r="J881" s="652"/>
      <c r="K881" s="652"/>
      <c r="L881" s="652"/>
      <c r="M881" s="652"/>
      <c r="N881" s="652"/>
      <c r="O881" s="652"/>
      <c r="P881" s="652"/>
      <c r="Q881" s="652"/>
    </row>
    <row r="882" ht="25.15" customHeight="true" x14ac:dyDescent="0.2">
      <c r="C882" s="652"/>
      <c r="D882" s="652"/>
      <c r="E882" s="652"/>
      <c r="F882" s="652"/>
      <c r="G882" s="652"/>
      <c r="H882" s="652"/>
      <c r="I882" s="652"/>
      <c r="J882" s="652"/>
      <c r="K882" s="652"/>
      <c r="L882" s="652"/>
      <c r="M882" s="652"/>
      <c r="N882" s="652"/>
      <c r="O882" s="652"/>
      <c r="P882" s="652"/>
      <c r="Q882" s="652"/>
    </row>
    <row r="883" ht="25.15" customHeight="true" x14ac:dyDescent="0.2">
      <c r="C883" s="652"/>
      <c r="D883" s="652"/>
      <c r="E883" s="652"/>
      <c r="F883" s="652"/>
      <c r="G883" s="652"/>
      <c r="H883" s="652"/>
      <c r="I883" s="652"/>
      <c r="J883" s="652"/>
      <c r="K883" s="652"/>
      <c r="L883" s="652"/>
      <c r="M883" s="652"/>
      <c r="N883" s="652"/>
      <c r="O883" s="652"/>
      <c r="P883" s="652"/>
      <c r="Q883" s="652"/>
    </row>
    <row r="884" ht="25.15" customHeight="true" x14ac:dyDescent="0.2">
      <c r="C884" s="652"/>
      <c r="D884" s="652"/>
      <c r="E884" s="652"/>
      <c r="F884" s="652"/>
      <c r="G884" s="652"/>
      <c r="H884" s="652"/>
      <c r="I884" s="652"/>
      <c r="J884" s="652"/>
      <c r="K884" s="652"/>
      <c r="L884" s="652"/>
      <c r="M884" s="652"/>
      <c r="N884" s="652"/>
      <c r="O884" s="652"/>
      <c r="P884" s="652"/>
      <c r="Q884" s="652"/>
    </row>
    <row r="885" ht="25.15" customHeight="true" x14ac:dyDescent="0.2">
      <c r="C885" s="652"/>
      <c r="D885" s="652"/>
      <c r="E885" s="652"/>
      <c r="F885" s="652"/>
      <c r="G885" s="652"/>
      <c r="H885" s="652"/>
      <c r="I885" s="652"/>
      <c r="J885" s="652"/>
      <c r="K885" s="652"/>
      <c r="L885" s="652"/>
      <c r="M885" s="652"/>
      <c r="N885" s="652"/>
      <c r="O885" s="652"/>
      <c r="P885" s="652"/>
      <c r="Q885" s="652"/>
    </row>
    <row r="886" ht="25.15" customHeight="true" x14ac:dyDescent="0.2">
      <c r="C886" s="652"/>
      <c r="D886" s="652"/>
      <c r="E886" s="652"/>
      <c r="F886" s="652"/>
      <c r="G886" s="652"/>
      <c r="H886" s="652"/>
      <c r="I886" s="652"/>
      <c r="J886" s="652"/>
      <c r="K886" s="652"/>
      <c r="L886" s="652"/>
      <c r="M886" s="652"/>
      <c r="N886" s="652"/>
      <c r="O886" s="652"/>
      <c r="P886" s="652"/>
      <c r="Q886" s="652"/>
    </row>
    <row r="887" ht="25.15" customHeight="true" x14ac:dyDescent="0.2">
      <c r="C887" s="652"/>
      <c r="D887" s="652"/>
      <c r="E887" s="652"/>
      <c r="F887" s="652"/>
      <c r="G887" s="652"/>
      <c r="H887" s="652"/>
      <c r="I887" s="652"/>
      <c r="J887" s="652"/>
      <c r="K887" s="652"/>
      <c r="L887" s="652"/>
      <c r="M887" s="652"/>
      <c r="N887" s="652"/>
      <c r="O887" s="652"/>
      <c r="P887" s="652"/>
      <c r="Q887" s="652"/>
    </row>
    <row r="888" ht="25.15" customHeight="true" x14ac:dyDescent="0.2">
      <c r="C888" s="652"/>
      <c r="D888" s="652"/>
      <c r="E888" s="652"/>
      <c r="F888" s="652"/>
      <c r="G888" s="652"/>
      <c r="H888" s="652"/>
      <c r="I888" s="652"/>
      <c r="J888" s="652"/>
      <c r="K888" s="652"/>
      <c r="L888" s="652"/>
      <c r="M888" s="652"/>
      <c r="N888" s="652"/>
      <c r="O888" s="652"/>
      <c r="P888" s="652"/>
      <c r="Q888" s="652"/>
    </row>
    <row r="889" ht="25.15" customHeight="true" x14ac:dyDescent="0.2">
      <c r="C889" s="652"/>
      <c r="D889" s="652"/>
      <c r="E889" s="652"/>
      <c r="F889" s="652"/>
      <c r="G889" s="652"/>
      <c r="H889" s="652"/>
      <c r="I889" s="652"/>
      <c r="J889" s="652"/>
      <c r="K889" s="652"/>
      <c r="L889" s="652"/>
      <c r="M889" s="652"/>
      <c r="N889" s="652"/>
      <c r="O889" s="652"/>
      <c r="P889" s="652"/>
      <c r="Q889" s="652"/>
    </row>
    <row r="890" ht="25.15" customHeight="true" x14ac:dyDescent="0.2">
      <c r="C890" s="652"/>
      <c r="D890" s="652"/>
      <c r="E890" s="652"/>
      <c r="F890" s="652"/>
      <c r="G890" s="652"/>
      <c r="H890" s="652"/>
      <c r="I890" s="652"/>
      <c r="J890" s="652"/>
      <c r="K890" s="652"/>
      <c r="L890" s="652"/>
      <c r="M890" s="652"/>
      <c r="N890" s="652"/>
      <c r="O890" s="652"/>
      <c r="P890" s="652"/>
      <c r="Q890" s="652"/>
    </row>
    <row r="891" ht="25.15" customHeight="true" x14ac:dyDescent="0.2">
      <c r="C891" s="652"/>
      <c r="D891" s="652"/>
      <c r="E891" s="652"/>
      <c r="F891" s="652"/>
      <c r="G891" s="652"/>
      <c r="H891" s="652"/>
      <c r="I891" s="652"/>
      <c r="J891" s="652"/>
      <c r="K891" s="652"/>
      <c r="L891" s="652"/>
      <c r="M891" s="652"/>
      <c r="N891" s="652"/>
      <c r="O891" s="652"/>
      <c r="P891" s="652"/>
      <c r="Q891" s="652"/>
    </row>
    <row r="892" ht="25.15" customHeight="true" x14ac:dyDescent="0.2">
      <c r="C892" s="652"/>
      <c r="D892" s="652"/>
      <c r="E892" s="652"/>
      <c r="F892" s="652"/>
      <c r="G892" s="652"/>
      <c r="H892" s="652"/>
      <c r="I892" s="652"/>
      <c r="J892" s="652"/>
      <c r="K892" s="652"/>
      <c r="L892" s="652"/>
      <c r="M892" s="652"/>
      <c r="N892" s="652"/>
      <c r="O892" s="652"/>
      <c r="P892" s="652"/>
      <c r="Q892" s="652"/>
    </row>
    <row r="893" ht="25.15" customHeight="true" x14ac:dyDescent="0.2">
      <c r="C893" s="652"/>
      <c r="D893" s="652"/>
      <c r="E893" s="652"/>
      <c r="F893" s="652"/>
      <c r="G893" s="652"/>
      <c r="H893" s="652"/>
      <c r="I893" s="652"/>
      <c r="J893" s="652"/>
      <c r="K893" s="652"/>
      <c r="L893" s="652"/>
      <c r="M893" s="652"/>
      <c r="N893" s="652"/>
      <c r="O893" s="652"/>
      <c r="P893" s="652"/>
      <c r="Q893" s="652"/>
    </row>
    <row r="894" ht="25.15" customHeight="true" x14ac:dyDescent="0.2">
      <c r="C894" s="652"/>
      <c r="D894" s="652"/>
      <c r="E894" s="652"/>
      <c r="F894" s="652"/>
      <c r="G894" s="652"/>
      <c r="H894" s="652"/>
      <c r="I894" s="652"/>
      <c r="J894" s="652"/>
      <c r="K894" s="652"/>
      <c r="L894" s="652"/>
      <c r="M894" s="652"/>
      <c r="N894" s="652"/>
      <c r="O894" s="652"/>
      <c r="P894" s="652"/>
      <c r="Q894" s="652"/>
    </row>
    <row r="895" ht="25.15" customHeight="true" x14ac:dyDescent="0.2">
      <c r="C895" s="652"/>
      <c r="D895" s="652"/>
      <c r="E895" s="652"/>
      <c r="F895" s="652"/>
      <c r="G895" s="652"/>
      <c r="H895" s="652"/>
      <c r="I895" s="652"/>
      <c r="J895" s="652"/>
      <c r="K895" s="652"/>
      <c r="L895" s="652"/>
      <c r="M895" s="652"/>
      <c r="N895" s="652"/>
      <c r="O895" s="652"/>
      <c r="P895" s="652"/>
      <c r="Q895" s="652"/>
    </row>
    <row r="896" ht="25.15" customHeight="true" x14ac:dyDescent="0.2">
      <c r="C896" s="652"/>
      <c r="D896" s="652"/>
      <c r="E896" s="652"/>
      <c r="F896" s="652"/>
      <c r="G896" s="652"/>
      <c r="H896" s="652"/>
      <c r="I896" s="652"/>
      <c r="J896" s="652"/>
      <c r="K896" s="652"/>
      <c r="L896" s="652"/>
      <c r="M896" s="652"/>
      <c r="N896" s="652"/>
      <c r="O896" s="652"/>
      <c r="P896" s="652"/>
      <c r="Q896" s="652"/>
    </row>
    <row r="897" ht="25.15" customHeight="true" x14ac:dyDescent="0.2">
      <c r="C897" s="652"/>
      <c r="D897" s="652"/>
      <c r="E897" s="652"/>
      <c r="F897" s="652"/>
      <c r="G897" s="652"/>
      <c r="H897" s="652"/>
      <c r="I897" s="652"/>
      <c r="J897" s="652"/>
      <c r="K897" s="652"/>
      <c r="L897" s="652"/>
      <c r="M897" s="652"/>
      <c r="N897" s="652"/>
      <c r="O897" s="652"/>
      <c r="P897" s="652"/>
      <c r="Q897" s="652"/>
    </row>
    <row r="898" ht="25.15" customHeight="true" x14ac:dyDescent="0.2">
      <c r="C898" s="652"/>
      <c r="D898" s="652"/>
      <c r="E898" s="652"/>
      <c r="F898" s="652"/>
      <c r="G898" s="652"/>
      <c r="H898" s="652"/>
      <c r="I898" s="652"/>
      <c r="J898" s="652"/>
      <c r="K898" s="652"/>
      <c r="L898" s="652"/>
      <c r="M898" s="652"/>
      <c r="N898" s="652"/>
      <c r="O898" s="652"/>
      <c r="P898" s="652"/>
      <c r="Q898" s="652"/>
    </row>
    <row r="899" ht="25.15" customHeight="true" x14ac:dyDescent="0.2">
      <c r="C899" s="652"/>
      <c r="D899" s="652"/>
      <c r="E899" s="652"/>
      <c r="F899" s="652"/>
      <c r="G899" s="652"/>
      <c r="H899" s="652"/>
      <c r="I899" s="652"/>
      <c r="J899" s="652"/>
      <c r="K899" s="652"/>
      <c r="L899" s="652"/>
      <c r="M899" s="652"/>
      <c r="N899" s="652"/>
      <c r="O899" s="652"/>
      <c r="P899" s="652"/>
      <c r="Q899" s="652"/>
    </row>
    <row r="900" ht="25.15" customHeight="true" x14ac:dyDescent="0.2">
      <c r="C900" s="652"/>
      <c r="D900" s="652"/>
      <c r="E900" s="652"/>
      <c r="F900" s="652"/>
      <c r="G900" s="652"/>
      <c r="H900" s="652"/>
      <c r="I900" s="652"/>
      <c r="J900" s="652"/>
      <c r="K900" s="652"/>
      <c r="L900" s="652"/>
      <c r="M900" s="652"/>
      <c r="N900" s="652"/>
      <c r="O900" s="652"/>
      <c r="P900" s="652"/>
      <c r="Q900" s="652"/>
    </row>
    <row r="901" ht="25.15" customHeight="true" x14ac:dyDescent="0.2">
      <c r="C901" s="652"/>
      <c r="D901" s="652"/>
      <c r="E901" s="652"/>
      <c r="F901" s="652"/>
      <c r="G901" s="652"/>
      <c r="H901" s="652"/>
      <c r="I901" s="652"/>
      <c r="J901" s="652"/>
      <c r="K901" s="652"/>
      <c r="L901" s="652"/>
      <c r="M901" s="652"/>
      <c r="N901" s="652"/>
      <c r="O901" s="652"/>
      <c r="P901" s="652"/>
      <c r="Q901" s="652"/>
    </row>
    <row r="902" ht="25.15" customHeight="true" x14ac:dyDescent="0.2">
      <c r="C902" s="652"/>
      <c r="D902" s="652"/>
      <c r="E902" s="652"/>
      <c r="F902" s="652"/>
      <c r="G902" s="652"/>
      <c r="H902" s="652"/>
      <c r="I902" s="652"/>
      <c r="J902" s="652"/>
      <c r="K902" s="652"/>
      <c r="L902" s="652"/>
      <c r="M902" s="652"/>
      <c r="N902" s="652"/>
      <c r="O902" s="652"/>
      <c r="P902" s="652"/>
      <c r="Q902" s="652"/>
    </row>
    <row r="903" ht="25.15" customHeight="true" x14ac:dyDescent="0.2">
      <c r="C903" s="652"/>
      <c r="D903" s="652"/>
      <c r="E903" s="652"/>
      <c r="F903" s="652"/>
      <c r="G903" s="652"/>
      <c r="H903" s="652"/>
      <c r="I903" s="652"/>
      <c r="J903" s="652"/>
      <c r="K903" s="652"/>
      <c r="L903" s="652"/>
      <c r="M903" s="652"/>
      <c r="N903" s="652"/>
      <c r="O903" s="652"/>
      <c r="P903" s="652"/>
      <c r="Q903" s="652"/>
    </row>
    <row r="904" ht="25.15" customHeight="true" x14ac:dyDescent="0.2">
      <c r="C904" s="652"/>
      <c r="D904" s="652"/>
      <c r="E904" s="652"/>
      <c r="F904" s="652"/>
      <c r="G904" s="652"/>
      <c r="H904" s="652"/>
      <c r="I904" s="652"/>
      <c r="J904" s="652"/>
      <c r="K904" s="652"/>
      <c r="L904" s="652"/>
      <c r="M904" s="652"/>
      <c r="N904" s="652"/>
      <c r="O904" s="652"/>
      <c r="P904" s="652"/>
      <c r="Q904" s="652"/>
    </row>
    <row r="905" ht="25.15" customHeight="true" x14ac:dyDescent="0.2">
      <c r="C905" s="652"/>
      <c r="D905" s="652"/>
      <c r="E905" s="652"/>
      <c r="F905" s="652"/>
      <c r="G905" s="652"/>
      <c r="H905" s="652"/>
      <c r="I905" s="652"/>
      <c r="J905" s="652"/>
      <c r="K905" s="652"/>
      <c r="L905" s="652"/>
      <c r="M905" s="652"/>
      <c r="N905" s="652"/>
      <c r="O905" s="652"/>
      <c r="P905" s="652"/>
      <c r="Q905" s="652"/>
    </row>
    <row r="906" ht="25.15" customHeight="true" x14ac:dyDescent="0.2">
      <c r="C906" s="652"/>
      <c r="D906" s="652"/>
      <c r="E906" s="652"/>
      <c r="F906" s="652"/>
      <c r="G906" s="652"/>
      <c r="H906" s="652"/>
      <c r="I906" s="652"/>
      <c r="J906" s="652"/>
      <c r="K906" s="652"/>
      <c r="L906" s="652"/>
      <c r="M906" s="652"/>
      <c r="N906" s="652"/>
      <c r="O906" s="652"/>
      <c r="P906" s="652"/>
      <c r="Q906" s="652"/>
    </row>
    <row r="907" ht="25.15" customHeight="true" x14ac:dyDescent="0.2">
      <c r="C907" s="652"/>
      <c r="D907" s="652"/>
      <c r="E907" s="652"/>
      <c r="F907" s="652"/>
      <c r="G907" s="652"/>
      <c r="H907" s="652"/>
      <c r="I907" s="652"/>
      <c r="J907" s="652"/>
      <c r="K907" s="652"/>
      <c r="L907" s="652"/>
      <c r="M907" s="652"/>
      <c r="N907" s="652"/>
      <c r="O907" s="652"/>
      <c r="P907" s="652"/>
      <c r="Q907" s="652"/>
    </row>
    <row r="908" ht="25.15" customHeight="true" x14ac:dyDescent="0.2">
      <c r="C908" s="652"/>
      <c r="D908" s="652"/>
      <c r="E908" s="652"/>
      <c r="F908" s="652"/>
      <c r="G908" s="652"/>
      <c r="H908" s="652"/>
      <c r="I908" s="652"/>
      <c r="J908" s="652"/>
      <c r="K908" s="652"/>
      <c r="L908" s="652"/>
      <c r="M908" s="652"/>
      <c r="N908" s="652"/>
      <c r="O908" s="652"/>
      <c r="P908" s="652"/>
      <c r="Q908" s="652"/>
    </row>
    <row r="909" ht="25.15" customHeight="true" x14ac:dyDescent="0.2">
      <c r="C909" s="652"/>
      <c r="D909" s="652"/>
      <c r="E909" s="652"/>
      <c r="F909" s="652"/>
      <c r="G909" s="652"/>
      <c r="H909" s="652"/>
      <c r="I909" s="652"/>
      <c r="J909" s="652"/>
      <c r="K909" s="652"/>
      <c r="L909" s="652"/>
      <c r="M909" s="652"/>
      <c r="N909" s="652"/>
      <c r="O909" s="652"/>
      <c r="P909" s="652"/>
      <c r="Q909" s="652"/>
    </row>
    <row r="910" ht="25.15" customHeight="true" x14ac:dyDescent="0.2">
      <c r="C910" s="652"/>
      <c r="D910" s="652"/>
      <c r="E910" s="652"/>
      <c r="F910" s="652"/>
      <c r="G910" s="652"/>
      <c r="H910" s="652"/>
      <c r="I910" s="652"/>
      <c r="J910" s="652"/>
      <c r="K910" s="652"/>
      <c r="L910" s="652"/>
      <c r="M910" s="652"/>
      <c r="N910" s="652"/>
      <c r="O910" s="652"/>
      <c r="P910" s="652"/>
      <c r="Q910" s="652"/>
    </row>
    <row r="911" ht="25.15" customHeight="true" x14ac:dyDescent="0.2">
      <c r="C911" s="652"/>
      <c r="D911" s="652"/>
      <c r="E911" s="652"/>
      <c r="F911" s="652"/>
      <c r="G911" s="652"/>
      <c r="H911" s="652"/>
      <c r="I911" s="652"/>
      <c r="J911" s="652"/>
      <c r="K911" s="652"/>
      <c r="L911" s="652"/>
      <c r="M911" s="652"/>
      <c r="N911" s="652"/>
      <c r="O911" s="652"/>
      <c r="P911" s="652"/>
      <c r="Q911" s="652"/>
    </row>
    <row r="912" ht="25.15" customHeight="true" x14ac:dyDescent="0.2">
      <c r="C912" s="652"/>
      <c r="D912" s="652"/>
      <c r="E912" s="652"/>
      <c r="F912" s="652"/>
      <c r="G912" s="652"/>
      <c r="H912" s="652"/>
      <c r="I912" s="652"/>
      <c r="J912" s="652"/>
      <c r="K912" s="652"/>
      <c r="L912" s="652"/>
      <c r="M912" s="652"/>
      <c r="N912" s="652"/>
      <c r="O912" s="652"/>
      <c r="P912" s="652"/>
      <c r="Q912" s="652"/>
    </row>
    <row r="913" ht="25.15" customHeight="true" x14ac:dyDescent="0.2">
      <c r="C913" s="652"/>
      <c r="D913" s="652"/>
      <c r="E913" s="652"/>
      <c r="F913" s="652"/>
      <c r="G913" s="652"/>
      <c r="H913" s="652"/>
      <c r="I913" s="652"/>
      <c r="J913" s="652"/>
      <c r="K913" s="652"/>
      <c r="L913" s="652"/>
      <c r="M913" s="652"/>
      <c r="N913" s="652"/>
      <c r="O913" s="652"/>
      <c r="P913" s="652"/>
      <c r="Q913" s="652"/>
    </row>
    <row r="914" ht="25.15" customHeight="true" x14ac:dyDescent="0.2">
      <c r="C914" s="652"/>
      <c r="D914" s="652"/>
      <c r="E914" s="652"/>
      <c r="F914" s="652"/>
      <c r="G914" s="652"/>
      <c r="H914" s="652"/>
      <c r="I914" s="652"/>
      <c r="J914" s="652"/>
      <c r="K914" s="652"/>
      <c r="L914" s="652"/>
      <c r="M914" s="652"/>
      <c r="N914" s="652"/>
      <c r="O914" s="652"/>
      <c r="P914" s="652"/>
      <c r="Q914" s="652"/>
    </row>
    <row r="915" ht="25.15" customHeight="true" x14ac:dyDescent="0.2">
      <c r="C915" s="652"/>
      <c r="D915" s="652"/>
      <c r="E915" s="652"/>
      <c r="F915" s="652"/>
      <c r="G915" s="652"/>
      <c r="H915" s="652"/>
      <c r="I915" s="652"/>
      <c r="J915" s="652"/>
      <c r="K915" s="652"/>
      <c r="L915" s="652"/>
      <c r="M915" s="652"/>
      <c r="N915" s="652"/>
      <c r="O915" s="652"/>
      <c r="P915" s="652"/>
      <c r="Q915" s="652"/>
    </row>
    <row r="916" ht="25.15" customHeight="true" x14ac:dyDescent="0.2">
      <c r="C916" s="652"/>
      <c r="D916" s="652"/>
      <c r="E916" s="652"/>
      <c r="F916" s="652"/>
      <c r="G916" s="652"/>
      <c r="H916" s="652"/>
      <c r="I916" s="652"/>
      <c r="J916" s="652"/>
      <c r="K916" s="652"/>
      <c r="L916" s="652"/>
      <c r="M916" s="652"/>
      <c r="N916" s="652"/>
      <c r="O916" s="652"/>
      <c r="P916" s="652"/>
      <c r="Q916" s="652"/>
    </row>
    <row r="917" ht="25.15" customHeight="true" x14ac:dyDescent="0.2">
      <c r="C917" s="652"/>
      <c r="D917" s="652"/>
      <c r="E917" s="652"/>
      <c r="F917" s="652"/>
      <c r="G917" s="652"/>
      <c r="H917" s="652"/>
      <c r="I917" s="652"/>
      <c r="J917" s="652"/>
      <c r="K917" s="652"/>
      <c r="L917" s="652"/>
      <c r="M917" s="652"/>
      <c r="N917" s="652"/>
      <c r="O917" s="652"/>
      <c r="P917" s="652"/>
      <c r="Q917" s="652"/>
    </row>
    <row r="918" ht="25.15" customHeight="true" x14ac:dyDescent="0.2">
      <c r="C918" s="652"/>
      <c r="D918" s="652"/>
      <c r="E918" s="652"/>
      <c r="F918" s="652"/>
      <c r="G918" s="652"/>
      <c r="H918" s="652"/>
      <c r="I918" s="652"/>
      <c r="J918" s="652"/>
      <c r="K918" s="652"/>
      <c r="L918" s="652"/>
      <c r="M918" s="652"/>
      <c r="N918" s="652"/>
      <c r="O918" s="652"/>
      <c r="P918" s="652"/>
      <c r="Q918" s="652"/>
    </row>
    <row r="919" ht="25.15" customHeight="true" x14ac:dyDescent="0.2">
      <c r="C919" s="652"/>
      <c r="D919" s="652"/>
      <c r="E919" s="652"/>
      <c r="F919" s="652"/>
      <c r="G919" s="652"/>
      <c r="H919" s="652"/>
      <c r="I919" s="652"/>
      <c r="J919" s="652"/>
      <c r="K919" s="652"/>
      <c r="L919" s="652"/>
      <c r="M919" s="652"/>
      <c r="N919" s="652"/>
      <c r="O919" s="652"/>
      <c r="P919" s="652"/>
      <c r="Q919" s="652"/>
    </row>
    <row r="920" ht="25.15" customHeight="true" x14ac:dyDescent="0.2">
      <c r="C920" s="652"/>
      <c r="D920" s="652"/>
      <c r="E920" s="652"/>
      <c r="F920" s="652"/>
      <c r="G920" s="652"/>
      <c r="H920" s="652"/>
      <c r="I920" s="652"/>
      <c r="J920" s="652"/>
      <c r="K920" s="652"/>
      <c r="L920" s="652"/>
      <c r="M920" s="652"/>
      <c r="N920" s="652"/>
      <c r="O920" s="652"/>
      <c r="P920" s="652"/>
      <c r="Q920" s="652"/>
    </row>
    <row r="921" ht="25.15" customHeight="true" x14ac:dyDescent="0.2">
      <c r="C921" s="652"/>
      <c r="D921" s="652"/>
      <c r="E921" s="652"/>
      <c r="F921" s="652"/>
      <c r="G921" s="652"/>
      <c r="H921" s="652"/>
      <c r="I921" s="652"/>
      <c r="J921" s="652"/>
      <c r="K921" s="652"/>
      <c r="L921" s="652"/>
      <c r="M921" s="652"/>
      <c r="N921" s="652"/>
      <c r="O921" s="652"/>
      <c r="P921" s="652"/>
      <c r="Q921" s="652"/>
    </row>
    <row r="922" ht="25.15" customHeight="true" x14ac:dyDescent="0.2">
      <c r="C922" s="652"/>
      <c r="D922" s="652"/>
      <c r="E922" s="652"/>
      <c r="F922" s="652"/>
      <c r="G922" s="652"/>
      <c r="H922" s="652"/>
      <c r="I922" s="652"/>
      <c r="J922" s="652"/>
      <c r="K922" s="652"/>
      <c r="L922" s="652"/>
      <c r="M922" s="652"/>
      <c r="N922" s="652"/>
      <c r="O922" s="652"/>
      <c r="P922" s="652"/>
      <c r="Q922" s="652"/>
    </row>
    <row r="923" ht="25.15" customHeight="true" x14ac:dyDescent="0.2">
      <c r="C923" s="652"/>
      <c r="D923" s="652"/>
      <c r="E923" s="652"/>
      <c r="F923" s="652"/>
      <c r="G923" s="652"/>
      <c r="H923" s="652"/>
      <c r="I923" s="652"/>
      <c r="J923" s="652"/>
      <c r="K923" s="652"/>
      <c r="L923" s="652"/>
      <c r="M923" s="652"/>
      <c r="N923" s="652"/>
      <c r="O923" s="652"/>
      <c r="P923" s="652"/>
      <c r="Q923" s="652"/>
    </row>
    <row r="924" ht="25.15" customHeight="true" x14ac:dyDescent="0.2">
      <c r="C924" s="652"/>
      <c r="D924" s="652"/>
      <c r="E924" s="652"/>
      <c r="F924" s="652"/>
      <c r="G924" s="652"/>
      <c r="H924" s="652"/>
      <c r="I924" s="652"/>
      <c r="J924" s="652"/>
      <c r="K924" s="652"/>
      <c r="L924" s="652"/>
      <c r="M924" s="652"/>
      <c r="N924" s="652"/>
      <c r="O924" s="652"/>
      <c r="P924" s="652"/>
      <c r="Q924" s="652"/>
    </row>
    <row r="925" ht="25.15" customHeight="true" x14ac:dyDescent="0.2">
      <c r="C925" s="652"/>
      <c r="D925" s="652"/>
      <c r="E925" s="652"/>
      <c r="F925" s="652"/>
      <c r="G925" s="652"/>
      <c r="H925" s="652"/>
      <c r="I925" s="652"/>
      <c r="J925" s="652"/>
      <c r="K925" s="652"/>
      <c r="L925" s="652"/>
      <c r="M925" s="652"/>
      <c r="N925" s="652"/>
      <c r="O925" s="652"/>
      <c r="P925" s="652"/>
      <c r="Q925" s="652"/>
    </row>
    <row r="926" ht="25.15" customHeight="true" x14ac:dyDescent="0.2">
      <c r="C926" s="652"/>
      <c r="D926" s="652"/>
      <c r="E926" s="652"/>
      <c r="F926" s="652"/>
      <c r="G926" s="652"/>
      <c r="H926" s="652"/>
      <c r="I926" s="652"/>
      <c r="J926" s="652"/>
      <c r="K926" s="652"/>
      <c r="L926" s="652"/>
      <c r="M926" s="652"/>
      <c r="N926" s="652"/>
      <c r="O926" s="652"/>
      <c r="P926" s="652"/>
      <c r="Q926" s="652"/>
    </row>
    <row r="927" ht="25.15" customHeight="true" x14ac:dyDescent="0.2">
      <c r="C927" s="652"/>
      <c r="D927" s="652"/>
      <c r="E927" s="652"/>
      <c r="F927" s="652"/>
      <c r="G927" s="652"/>
      <c r="H927" s="652"/>
      <c r="I927" s="652"/>
      <c r="J927" s="652"/>
      <c r="K927" s="652"/>
      <c r="L927" s="652"/>
      <c r="M927" s="652"/>
      <c r="N927" s="652"/>
      <c r="O927" s="652"/>
      <c r="P927" s="652"/>
      <c r="Q927" s="652"/>
    </row>
    <row r="928" ht="25.15" customHeight="true" x14ac:dyDescent="0.2">
      <c r="C928" s="652"/>
      <c r="D928" s="652"/>
      <c r="E928" s="652"/>
      <c r="F928" s="652"/>
      <c r="G928" s="652"/>
      <c r="H928" s="652"/>
      <c r="I928" s="652"/>
      <c r="J928" s="652"/>
      <c r="K928" s="652"/>
      <c r="L928" s="652"/>
      <c r="M928" s="652"/>
      <c r="N928" s="652"/>
      <c r="O928" s="652"/>
      <c r="P928" s="652"/>
      <c r="Q928" s="652"/>
    </row>
    <row r="929" ht="25.15" customHeight="true" x14ac:dyDescent="0.2">
      <c r="C929" s="652"/>
      <c r="D929" s="652"/>
      <c r="E929" s="652"/>
      <c r="F929" s="652"/>
      <c r="G929" s="652"/>
      <c r="H929" s="652"/>
      <c r="I929" s="652"/>
      <c r="J929" s="652"/>
      <c r="K929" s="652"/>
      <c r="L929" s="652"/>
      <c r="M929" s="652"/>
      <c r="N929" s="652"/>
      <c r="O929" s="652"/>
      <c r="P929" s="652"/>
      <c r="Q929" s="652"/>
    </row>
    <row r="930" ht="25.15" customHeight="true" x14ac:dyDescent="0.2">
      <c r="C930" s="652"/>
      <c r="D930" s="652"/>
      <c r="E930" s="652"/>
      <c r="F930" s="652"/>
      <c r="G930" s="652"/>
      <c r="H930" s="652"/>
      <c r="I930" s="652"/>
      <c r="J930" s="652"/>
      <c r="K930" s="652"/>
      <c r="L930" s="652"/>
      <c r="M930" s="652"/>
      <c r="N930" s="652"/>
      <c r="O930" s="652"/>
      <c r="P930" s="652"/>
      <c r="Q930" s="652"/>
    </row>
    <row r="931" ht="25.15" customHeight="true" x14ac:dyDescent="0.2">
      <c r="C931" s="652"/>
      <c r="D931" s="652"/>
      <c r="E931" s="652"/>
      <c r="F931" s="652"/>
      <c r="G931" s="652"/>
      <c r="H931" s="652"/>
      <c r="I931" s="652"/>
      <c r="J931" s="652"/>
      <c r="K931" s="652"/>
      <c r="L931" s="652"/>
      <c r="M931" s="652"/>
      <c r="N931" s="652"/>
      <c r="O931" s="652"/>
      <c r="P931" s="652"/>
      <c r="Q931" s="652"/>
    </row>
    <row r="932" ht="25.15" customHeight="true" x14ac:dyDescent="0.2">
      <c r="C932" s="652"/>
      <c r="D932" s="652"/>
      <c r="E932" s="652"/>
      <c r="F932" s="652"/>
      <c r="G932" s="652"/>
      <c r="H932" s="652"/>
      <c r="I932" s="652"/>
      <c r="J932" s="652"/>
      <c r="K932" s="652"/>
      <c r="L932" s="652"/>
      <c r="M932" s="652"/>
      <c r="N932" s="652"/>
      <c r="O932" s="652"/>
      <c r="P932" s="652"/>
      <c r="Q932" s="652"/>
    </row>
    <row r="933" ht="25.15" customHeight="true" x14ac:dyDescent="0.2">
      <c r="C933" s="652"/>
      <c r="D933" s="652"/>
      <c r="E933" s="652"/>
      <c r="F933" s="652"/>
      <c r="G933" s="652"/>
      <c r="H933" s="652"/>
      <c r="I933" s="652"/>
      <c r="J933" s="652"/>
      <c r="K933" s="652"/>
      <c r="L933" s="652"/>
      <c r="M933" s="652"/>
      <c r="N933" s="652"/>
      <c r="O933" s="652"/>
      <c r="P933" s="652"/>
      <c r="Q933" s="652"/>
    </row>
    <row r="934" ht="25.15" customHeight="true" x14ac:dyDescent="0.2">
      <c r="C934" s="652"/>
      <c r="D934" s="652"/>
      <c r="E934" s="652"/>
      <c r="F934" s="652"/>
      <c r="G934" s="652"/>
      <c r="H934" s="652"/>
      <c r="I934" s="652"/>
      <c r="J934" s="652"/>
      <c r="K934" s="652"/>
      <c r="L934" s="652"/>
      <c r="M934" s="652"/>
      <c r="N934" s="652"/>
      <c r="O934" s="652"/>
      <c r="P934" s="652"/>
      <c r="Q934" s="652"/>
    </row>
    <row r="935" ht="25.15" customHeight="true" x14ac:dyDescent="0.2">
      <c r="C935" s="652"/>
      <c r="D935" s="652"/>
      <c r="E935" s="652"/>
      <c r="F935" s="652"/>
      <c r="G935" s="652"/>
      <c r="H935" s="652"/>
      <c r="I935" s="652"/>
      <c r="J935" s="652"/>
      <c r="K935" s="652"/>
      <c r="L935" s="652"/>
      <c r="M935" s="652"/>
      <c r="N935" s="652"/>
      <c r="O935" s="652"/>
      <c r="P935" s="652"/>
      <c r="Q935" s="652"/>
    </row>
    <row r="936" ht="25.15" customHeight="true" x14ac:dyDescent="0.2">
      <c r="C936" s="652"/>
      <c r="D936" s="652"/>
      <c r="E936" s="652"/>
      <c r="F936" s="652"/>
      <c r="G936" s="652"/>
      <c r="H936" s="652"/>
      <c r="I936" s="652"/>
      <c r="J936" s="652"/>
      <c r="K936" s="652"/>
      <c r="L936" s="652"/>
      <c r="M936" s="652"/>
      <c r="N936" s="652"/>
      <c r="O936" s="652"/>
      <c r="P936" s="652"/>
      <c r="Q936" s="652"/>
    </row>
    <row r="937" ht="25.15" customHeight="true" x14ac:dyDescent="0.2">
      <c r="C937" s="652"/>
      <c r="D937" s="652"/>
      <c r="E937" s="652"/>
      <c r="F937" s="652"/>
      <c r="G937" s="652"/>
      <c r="H937" s="652"/>
      <c r="I937" s="652"/>
      <c r="J937" s="652"/>
      <c r="K937" s="652"/>
      <c r="L937" s="652"/>
      <c r="M937" s="652"/>
      <c r="N937" s="652"/>
      <c r="O937" s="652"/>
      <c r="P937" s="652"/>
      <c r="Q937" s="652"/>
    </row>
    <row r="938" ht="25.15" customHeight="true" x14ac:dyDescent="0.2">
      <c r="C938" s="652"/>
      <c r="D938" s="652"/>
      <c r="E938" s="652"/>
      <c r="F938" s="652"/>
      <c r="G938" s="652"/>
      <c r="H938" s="652"/>
      <c r="I938" s="652"/>
      <c r="J938" s="652"/>
      <c r="K938" s="652"/>
      <c r="L938" s="652"/>
      <c r="M938" s="652"/>
      <c r="N938" s="652"/>
      <c r="O938" s="652"/>
      <c r="P938" s="652"/>
      <c r="Q938" s="652"/>
    </row>
    <row r="939" ht="25.15" customHeight="true" x14ac:dyDescent="0.2">
      <c r="C939" s="652"/>
      <c r="D939" s="652"/>
      <c r="E939" s="652"/>
      <c r="F939" s="652"/>
      <c r="G939" s="652"/>
      <c r="H939" s="652"/>
      <c r="I939" s="652"/>
      <c r="J939" s="652"/>
      <c r="K939" s="652"/>
      <c r="L939" s="652"/>
      <c r="M939" s="652"/>
      <c r="N939" s="652"/>
      <c r="O939" s="652"/>
      <c r="P939" s="652"/>
      <c r="Q939" s="652"/>
    </row>
    <row r="940" ht="25.15" customHeight="true" x14ac:dyDescent="0.2">
      <c r="C940" s="652"/>
      <c r="D940" s="652"/>
      <c r="E940" s="652"/>
      <c r="F940" s="652"/>
      <c r="G940" s="652"/>
      <c r="H940" s="652"/>
      <c r="I940" s="652"/>
      <c r="J940" s="652"/>
      <c r="K940" s="652"/>
      <c r="L940" s="652"/>
      <c r="M940" s="652"/>
      <c r="N940" s="652"/>
      <c r="O940" s="652"/>
      <c r="P940" s="652"/>
      <c r="Q940" s="652"/>
    </row>
    <row r="941" ht="25.15" customHeight="true" x14ac:dyDescent="0.2">
      <c r="C941" s="652"/>
      <c r="D941" s="652"/>
      <c r="E941" s="652"/>
      <c r="F941" s="652"/>
      <c r="G941" s="652"/>
      <c r="H941" s="652"/>
      <c r="I941" s="652"/>
      <c r="J941" s="652"/>
      <c r="K941" s="652"/>
      <c r="L941" s="652"/>
      <c r="M941" s="652"/>
      <c r="N941" s="652"/>
      <c r="O941" s="652"/>
      <c r="P941" s="652"/>
      <c r="Q941" s="652"/>
    </row>
    <row r="942" ht="25.15" customHeight="true" x14ac:dyDescent="0.2">
      <c r="C942" s="652"/>
      <c r="D942" s="652"/>
      <c r="E942" s="652"/>
      <c r="F942" s="652"/>
      <c r="G942" s="652"/>
      <c r="H942" s="652"/>
      <c r="I942" s="652"/>
      <c r="J942" s="652"/>
      <c r="K942" s="652"/>
      <c r="L942" s="652"/>
      <c r="M942" s="652"/>
      <c r="N942" s="652"/>
      <c r="O942" s="652"/>
      <c r="P942" s="652"/>
      <c r="Q942" s="652"/>
    </row>
    <row r="943" ht="25.15" customHeight="true" x14ac:dyDescent="0.2">
      <c r="C943" s="652"/>
      <c r="D943" s="652"/>
      <c r="E943" s="652"/>
      <c r="F943" s="652"/>
      <c r="G943" s="652"/>
      <c r="H943" s="652"/>
      <c r="I943" s="652"/>
      <c r="J943" s="652"/>
      <c r="K943" s="652"/>
      <c r="L943" s="652"/>
      <c r="M943" s="652"/>
      <c r="N943" s="652"/>
      <c r="O943" s="652"/>
      <c r="P943" s="652"/>
      <c r="Q943" s="652"/>
    </row>
    <row r="944" ht="25.15" customHeight="true" x14ac:dyDescent="0.2">
      <c r="C944" s="652"/>
      <c r="D944" s="652"/>
      <c r="E944" s="652"/>
      <c r="F944" s="652"/>
      <c r="G944" s="652"/>
      <c r="H944" s="652"/>
      <c r="I944" s="652"/>
      <c r="J944" s="652"/>
      <c r="K944" s="652"/>
      <c r="L944" s="652"/>
      <c r="M944" s="652"/>
      <c r="N944" s="652"/>
      <c r="O944" s="652"/>
      <c r="P944" s="652"/>
      <c r="Q944" s="652"/>
    </row>
    <row r="945" ht="25.15" customHeight="true" x14ac:dyDescent="0.2">
      <c r="C945" s="652"/>
      <c r="D945" s="652"/>
      <c r="E945" s="652"/>
      <c r="F945" s="652"/>
      <c r="G945" s="652"/>
      <c r="H945" s="652"/>
      <c r="I945" s="652"/>
      <c r="J945" s="652"/>
      <c r="K945" s="652"/>
      <c r="L945" s="652"/>
      <c r="M945" s="652"/>
      <c r="N945" s="652"/>
      <c r="O945" s="652"/>
      <c r="P945" s="652"/>
      <c r="Q945" s="652"/>
    </row>
    <row r="946" ht="25.15" customHeight="true" x14ac:dyDescent="0.2">
      <c r="C946" s="652"/>
      <c r="D946" s="652"/>
      <c r="E946" s="652"/>
      <c r="F946" s="652"/>
      <c r="G946" s="652"/>
      <c r="H946" s="652"/>
      <c r="I946" s="652"/>
      <c r="J946" s="652"/>
      <c r="K946" s="652"/>
      <c r="L946" s="652"/>
      <c r="M946" s="652"/>
      <c r="N946" s="652"/>
      <c r="O946" s="652"/>
      <c r="P946" s="652"/>
      <c r="Q946" s="652"/>
    </row>
    <row r="947" ht="25.15" customHeight="true" x14ac:dyDescent="0.2">
      <c r="C947" s="652"/>
      <c r="D947" s="652"/>
      <c r="E947" s="652"/>
      <c r="F947" s="652"/>
      <c r="G947" s="652"/>
      <c r="H947" s="652"/>
      <c r="I947" s="652"/>
      <c r="J947" s="652"/>
      <c r="K947" s="652"/>
      <c r="L947" s="652"/>
      <c r="M947" s="652"/>
      <c r="N947" s="652"/>
      <c r="O947" s="652"/>
      <c r="P947" s="652"/>
      <c r="Q947" s="652"/>
    </row>
    <row r="948" ht="25.15" customHeight="true" x14ac:dyDescent="0.2">
      <c r="C948" s="652"/>
      <c r="D948" s="652"/>
      <c r="E948" s="652"/>
      <c r="F948" s="652"/>
      <c r="G948" s="652"/>
      <c r="H948" s="652"/>
      <c r="I948" s="652"/>
      <c r="J948" s="652"/>
      <c r="K948" s="652"/>
      <c r="L948" s="652"/>
      <c r="M948" s="652"/>
      <c r="N948" s="652"/>
      <c r="O948" s="652"/>
      <c r="P948" s="652"/>
      <c r="Q948" s="652"/>
    </row>
    <row r="949" ht="25.15" customHeight="true" x14ac:dyDescent="0.2">
      <c r="C949" s="652"/>
      <c r="D949" s="652"/>
      <c r="E949" s="652"/>
      <c r="F949" s="652"/>
      <c r="G949" s="652"/>
      <c r="H949" s="652"/>
      <c r="I949" s="652"/>
      <c r="J949" s="652"/>
      <c r="K949" s="652"/>
      <c r="L949" s="652"/>
      <c r="M949" s="652"/>
      <c r="N949" s="652"/>
      <c r="O949" s="652"/>
      <c r="P949" s="652"/>
      <c r="Q949" s="652"/>
    </row>
    <row r="950" ht="25.15" customHeight="true" x14ac:dyDescent="0.2">
      <c r="C950" s="652"/>
      <c r="D950" s="652"/>
      <c r="E950" s="652"/>
      <c r="F950" s="652"/>
      <c r="G950" s="652"/>
      <c r="H950" s="652"/>
      <c r="I950" s="652"/>
      <c r="J950" s="652"/>
      <c r="K950" s="652"/>
      <c r="L950" s="652"/>
      <c r="M950" s="652"/>
      <c r="N950" s="652"/>
      <c r="O950" s="652"/>
      <c r="P950" s="652"/>
      <c r="Q950" s="652"/>
    </row>
    <row r="951" ht="25.15" customHeight="true" x14ac:dyDescent="0.2">
      <c r="C951" s="652"/>
      <c r="D951" s="652"/>
      <c r="E951" s="652"/>
      <c r="F951" s="652"/>
      <c r="G951" s="652"/>
      <c r="H951" s="652"/>
      <c r="I951" s="652"/>
      <c r="J951" s="652"/>
      <c r="K951" s="652"/>
      <c r="L951" s="652"/>
      <c r="M951" s="652"/>
      <c r="N951" s="652"/>
      <c r="O951" s="652"/>
      <c r="P951" s="652"/>
      <c r="Q951" s="652"/>
    </row>
    <row r="952" ht="25.15" customHeight="true" x14ac:dyDescent="0.2">
      <c r="C952" s="652"/>
      <c r="D952" s="652"/>
      <c r="E952" s="652"/>
      <c r="F952" s="652"/>
      <c r="G952" s="652"/>
      <c r="H952" s="652"/>
      <c r="I952" s="652"/>
      <c r="J952" s="652"/>
      <c r="K952" s="652"/>
      <c r="L952" s="652"/>
      <c r="M952" s="652"/>
      <c r="N952" s="652"/>
      <c r="O952" s="652"/>
      <c r="P952" s="652"/>
      <c r="Q952" s="652"/>
    </row>
    <row r="953" ht="25.15" customHeight="true" x14ac:dyDescent="0.2">
      <c r="C953" s="652"/>
      <c r="D953" s="652"/>
      <c r="E953" s="652"/>
      <c r="F953" s="652"/>
      <c r="G953" s="652"/>
      <c r="H953" s="652"/>
      <c r="I953" s="652"/>
      <c r="J953" s="652"/>
      <c r="K953" s="652"/>
      <c r="L953" s="652"/>
      <c r="M953" s="652"/>
      <c r="N953" s="652"/>
      <c r="O953" s="652"/>
      <c r="P953" s="652"/>
      <c r="Q953" s="652"/>
    </row>
    <row r="954" ht="25.15" customHeight="true" x14ac:dyDescent="0.2">
      <c r="C954" s="652"/>
      <c r="D954" s="652"/>
      <c r="E954" s="652"/>
      <c r="F954" s="652"/>
      <c r="G954" s="652"/>
      <c r="H954" s="652"/>
      <c r="I954" s="652"/>
      <c r="J954" s="652"/>
      <c r="K954" s="652"/>
      <c r="L954" s="652"/>
      <c r="M954" s="652"/>
      <c r="N954" s="652"/>
      <c r="O954" s="652"/>
      <c r="P954" s="652"/>
      <c r="Q954" s="652"/>
    </row>
    <row r="955" ht="25.15" customHeight="true" x14ac:dyDescent="0.2">
      <c r="C955" s="652"/>
      <c r="D955" s="652"/>
      <c r="E955" s="652"/>
      <c r="F955" s="652"/>
      <c r="G955" s="652"/>
      <c r="H955" s="652"/>
      <c r="I955" s="652"/>
      <c r="J955" s="652"/>
      <c r="K955" s="652"/>
      <c r="L955" s="652"/>
      <c r="M955" s="652"/>
      <c r="N955" s="652"/>
      <c r="O955" s="652"/>
      <c r="P955" s="652"/>
      <c r="Q955" s="652"/>
    </row>
    <row r="956" ht="25.15" customHeight="true" x14ac:dyDescent="0.2">
      <c r="C956" s="652"/>
      <c r="D956" s="652"/>
      <c r="E956" s="652"/>
      <c r="F956" s="652"/>
      <c r="G956" s="652"/>
      <c r="H956" s="652"/>
      <c r="I956" s="652"/>
      <c r="J956" s="652"/>
      <c r="K956" s="652"/>
      <c r="L956" s="652"/>
      <c r="M956" s="652"/>
      <c r="N956" s="652"/>
      <c r="O956" s="652"/>
      <c r="P956" s="652"/>
      <c r="Q956" s="652"/>
    </row>
    <row r="957" ht="25.15" customHeight="true" x14ac:dyDescent="0.2">
      <c r="C957" s="652"/>
      <c r="D957" s="652"/>
      <c r="E957" s="652"/>
      <c r="F957" s="652"/>
      <c r="G957" s="652"/>
      <c r="H957" s="652"/>
      <c r="I957" s="652"/>
      <c r="J957" s="652"/>
      <c r="K957" s="652"/>
      <c r="L957" s="652"/>
      <c r="M957" s="652"/>
      <c r="N957" s="652"/>
      <c r="O957" s="652"/>
      <c r="P957" s="652"/>
      <c r="Q957" s="652"/>
    </row>
    <row r="958" ht="25.15" customHeight="true" x14ac:dyDescent="0.2">
      <c r="C958" s="652"/>
      <c r="D958" s="652"/>
      <c r="E958" s="652"/>
      <c r="F958" s="652"/>
      <c r="G958" s="652"/>
      <c r="H958" s="652"/>
      <c r="I958" s="652"/>
      <c r="J958" s="652"/>
      <c r="K958" s="652"/>
      <c r="L958" s="652"/>
      <c r="M958" s="652"/>
      <c r="N958" s="652"/>
      <c r="O958" s="652"/>
      <c r="P958" s="652"/>
      <c r="Q958" s="652"/>
    </row>
    <row r="959" ht="25.15" customHeight="true" x14ac:dyDescent="0.2">
      <c r="C959" s="652"/>
      <c r="D959" s="652"/>
      <c r="E959" s="652"/>
      <c r="F959" s="652"/>
      <c r="G959" s="652"/>
      <c r="H959" s="652"/>
      <c r="I959" s="652"/>
      <c r="J959" s="652"/>
      <c r="K959" s="652"/>
      <c r="L959" s="652"/>
      <c r="M959" s="652"/>
      <c r="N959" s="652"/>
      <c r="O959" s="652"/>
      <c r="P959" s="652"/>
      <c r="Q959" s="652"/>
    </row>
    <row r="960" ht="25.15" customHeight="true" x14ac:dyDescent="0.2">
      <c r="C960" s="652"/>
      <c r="D960" s="652"/>
      <c r="E960" s="652"/>
      <c r="F960" s="652"/>
      <c r="G960" s="652"/>
      <c r="H960" s="652"/>
      <c r="I960" s="652"/>
      <c r="J960" s="652"/>
      <c r="K960" s="652"/>
      <c r="L960" s="652"/>
      <c r="M960" s="652"/>
      <c r="N960" s="652"/>
      <c r="O960" s="652"/>
      <c r="P960" s="652"/>
      <c r="Q960" s="652"/>
    </row>
    <row r="961" ht="25.15" customHeight="true" x14ac:dyDescent="0.2">
      <c r="C961" s="652"/>
      <c r="D961" s="652"/>
      <c r="E961" s="652"/>
      <c r="F961" s="652"/>
      <c r="G961" s="652"/>
      <c r="H961" s="652"/>
      <c r="I961" s="652"/>
      <c r="J961" s="652"/>
      <c r="K961" s="652"/>
      <c r="L961" s="652"/>
      <c r="M961" s="652"/>
      <c r="N961" s="652"/>
      <c r="O961" s="652"/>
      <c r="P961" s="652"/>
      <c r="Q961" s="652"/>
    </row>
    <row r="962" ht="25.15" customHeight="true" x14ac:dyDescent="0.2">
      <c r="C962" s="652"/>
      <c r="D962" s="652"/>
      <c r="E962" s="652"/>
      <c r="F962" s="652"/>
      <c r="G962" s="652"/>
      <c r="H962" s="652"/>
      <c r="I962" s="652"/>
      <c r="J962" s="652"/>
      <c r="K962" s="652"/>
      <c r="L962" s="652"/>
      <c r="M962" s="652"/>
      <c r="N962" s="652"/>
      <c r="O962" s="652"/>
      <c r="P962" s="652"/>
      <c r="Q962" s="652"/>
    </row>
    <row r="963" ht="25.15" customHeight="true" x14ac:dyDescent="0.2">
      <c r="C963" s="652"/>
      <c r="D963" s="652"/>
      <c r="E963" s="652"/>
      <c r="F963" s="652"/>
      <c r="G963" s="652"/>
      <c r="H963" s="652"/>
      <c r="I963" s="652"/>
      <c r="J963" s="652"/>
      <c r="K963" s="652"/>
      <c r="L963" s="652"/>
      <c r="M963" s="652"/>
      <c r="N963" s="652"/>
      <c r="O963" s="652"/>
      <c r="P963" s="652"/>
      <c r="Q963" s="652"/>
    </row>
    <row r="964" ht="25.15" customHeight="true" x14ac:dyDescent="0.2">
      <c r="C964" s="652"/>
      <c r="D964" s="652"/>
      <c r="E964" s="652"/>
      <c r="F964" s="652"/>
      <c r="G964" s="652"/>
      <c r="H964" s="652"/>
      <c r="I964" s="652"/>
      <c r="J964" s="652"/>
      <c r="K964" s="652"/>
      <c r="L964" s="652"/>
      <c r="M964" s="652"/>
      <c r="N964" s="652"/>
      <c r="O964" s="652"/>
      <c r="P964" s="652"/>
      <c r="Q964" s="652"/>
    </row>
    <row r="965" ht="25.15" customHeight="true" x14ac:dyDescent="0.2">
      <c r="C965" s="652"/>
      <c r="D965" s="652"/>
      <c r="E965" s="652"/>
      <c r="F965" s="652"/>
      <c r="G965" s="652"/>
      <c r="H965" s="652"/>
      <c r="I965" s="652"/>
      <c r="J965" s="652"/>
      <c r="K965" s="652"/>
      <c r="L965" s="652"/>
      <c r="M965" s="652"/>
      <c r="N965" s="652"/>
      <c r="O965" s="652"/>
      <c r="P965" s="652"/>
      <c r="Q965" s="652"/>
    </row>
    <row r="966" ht="25.15" customHeight="true" x14ac:dyDescent="0.2">
      <c r="C966" s="652"/>
      <c r="D966" s="652"/>
      <c r="E966" s="652"/>
      <c r="F966" s="652"/>
      <c r="G966" s="652"/>
      <c r="H966" s="652"/>
      <c r="I966" s="652"/>
      <c r="J966" s="652"/>
      <c r="K966" s="652"/>
      <c r="L966" s="652"/>
      <c r="M966" s="652"/>
      <c r="N966" s="652"/>
      <c r="O966" s="652"/>
      <c r="P966" s="652"/>
      <c r="Q966" s="652"/>
    </row>
    <row r="967" ht="25.15" customHeight="true" x14ac:dyDescent="0.2">
      <c r="C967" s="652"/>
      <c r="D967" s="652"/>
      <c r="E967" s="652"/>
      <c r="F967" s="652"/>
      <c r="G967" s="652"/>
      <c r="H967" s="652"/>
      <c r="I967" s="652"/>
      <c r="J967" s="652"/>
      <c r="K967" s="652"/>
      <c r="L967" s="652"/>
      <c r="M967" s="652"/>
      <c r="N967" s="652"/>
      <c r="O967" s="652"/>
      <c r="P967" s="652"/>
      <c r="Q967" s="652"/>
    </row>
    <row r="968" ht="25.15" customHeight="true" x14ac:dyDescent="0.2">
      <c r="C968" s="652"/>
      <c r="D968" s="652"/>
      <c r="E968" s="652"/>
      <c r="F968" s="652"/>
      <c r="G968" s="652"/>
      <c r="H968" s="652"/>
      <c r="I968" s="652"/>
      <c r="J968" s="652"/>
      <c r="K968" s="652"/>
      <c r="L968" s="652"/>
      <c r="M968" s="652"/>
      <c r="N968" s="652"/>
      <c r="O968" s="652"/>
      <c r="P968" s="652"/>
      <c r="Q968" s="652"/>
    </row>
    <row r="969" ht="25.15" customHeight="true" x14ac:dyDescent="0.2">
      <c r="C969" s="652"/>
      <c r="D969" s="652"/>
      <c r="E969" s="652"/>
      <c r="F969" s="652"/>
      <c r="G969" s="652"/>
      <c r="H969" s="652"/>
      <c r="I969" s="652"/>
      <c r="J969" s="652"/>
      <c r="K969" s="652"/>
      <c r="L969" s="652"/>
      <c r="M969" s="652"/>
      <c r="N969" s="652"/>
      <c r="O969" s="652"/>
      <c r="P969" s="652"/>
      <c r="Q969" s="652"/>
    </row>
    <row r="970" ht="25.15" customHeight="true" x14ac:dyDescent="0.2">
      <c r="C970" s="652"/>
      <c r="D970" s="652"/>
      <c r="E970" s="652"/>
      <c r="F970" s="652"/>
      <c r="G970" s="652"/>
      <c r="H970" s="652"/>
      <c r="I970" s="652"/>
      <c r="J970" s="652"/>
      <c r="K970" s="652"/>
      <c r="L970" s="652"/>
      <c r="M970" s="652"/>
      <c r="N970" s="652"/>
      <c r="O970" s="652"/>
      <c r="P970" s="652"/>
      <c r="Q970" s="652"/>
    </row>
    <row r="971" ht="25.15" customHeight="true" x14ac:dyDescent="0.2">
      <c r="C971" s="652"/>
      <c r="D971" s="652"/>
      <c r="E971" s="652"/>
      <c r="F971" s="652"/>
      <c r="G971" s="652"/>
      <c r="H971" s="652"/>
      <c r="I971" s="652"/>
      <c r="J971" s="652"/>
      <c r="K971" s="652"/>
      <c r="L971" s="652"/>
      <c r="M971" s="652"/>
      <c r="N971" s="652"/>
      <c r="O971" s="652"/>
      <c r="P971" s="652"/>
      <c r="Q971" s="652"/>
    </row>
    <row r="972" ht="25.15" customHeight="true" x14ac:dyDescent="0.2">
      <c r="C972" s="652"/>
      <c r="D972" s="652"/>
      <c r="E972" s="652"/>
      <c r="F972" s="652"/>
      <c r="G972" s="652"/>
      <c r="H972" s="652"/>
      <c r="I972" s="652"/>
      <c r="J972" s="652"/>
      <c r="K972" s="652"/>
      <c r="L972" s="652"/>
      <c r="M972" s="652"/>
      <c r="N972" s="652"/>
      <c r="O972" s="652"/>
      <c r="P972" s="652"/>
      <c r="Q972" s="652"/>
    </row>
    <row r="973" ht="25.15" customHeight="true" x14ac:dyDescent="0.2">
      <c r="C973" s="652"/>
      <c r="D973" s="652"/>
      <c r="E973" s="652"/>
      <c r="F973" s="652"/>
      <c r="G973" s="652"/>
      <c r="H973" s="652"/>
      <c r="I973" s="652"/>
      <c r="J973" s="652"/>
      <c r="K973" s="652"/>
      <c r="L973" s="652"/>
      <c r="M973" s="652"/>
      <c r="N973" s="652"/>
      <c r="O973" s="652"/>
      <c r="P973" s="652"/>
      <c r="Q973" s="652"/>
    </row>
    <row r="974" ht="25.15" customHeight="true" x14ac:dyDescent="0.2">
      <c r="C974" s="652"/>
      <c r="D974" s="652"/>
      <c r="E974" s="652"/>
      <c r="F974" s="652"/>
      <c r="G974" s="652"/>
      <c r="H974" s="652"/>
      <c r="I974" s="652"/>
      <c r="J974" s="652"/>
      <c r="K974" s="652"/>
      <c r="L974" s="652"/>
      <c r="M974" s="652"/>
      <c r="N974" s="652"/>
      <c r="O974" s="652"/>
      <c r="P974" s="652"/>
      <c r="Q974" s="652"/>
    </row>
    <row r="975" ht="25.15" customHeight="true" x14ac:dyDescent="0.2">
      <c r="C975" s="652"/>
      <c r="D975" s="652"/>
      <c r="E975" s="652"/>
      <c r="F975" s="652"/>
      <c r="G975" s="652"/>
      <c r="H975" s="652"/>
      <c r="I975" s="652"/>
      <c r="J975" s="652"/>
      <c r="K975" s="652"/>
      <c r="L975" s="652"/>
      <c r="M975" s="652"/>
      <c r="N975" s="652"/>
      <c r="O975" s="652"/>
      <c r="P975" s="652"/>
      <c r="Q975" s="652"/>
    </row>
    <row r="976" ht="25.15" customHeight="true" x14ac:dyDescent="0.2">
      <c r="C976" s="652"/>
      <c r="D976" s="652"/>
      <c r="E976" s="652"/>
      <c r="F976" s="652"/>
      <c r="G976" s="652"/>
      <c r="H976" s="652"/>
      <c r="I976" s="652"/>
      <c r="J976" s="652"/>
      <c r="K976" s="652"/>
      <c r="L976" s="652"/>
      <c r="M976" s="652"/>
      <c r="N976" s="652"/>
      <c r="O976" s="652"/>
      <c r="P976" s="652"/>
      <c r="Q976" s="652"/>
    </row>
    <row r="977" ht="25.15" customHeight="true" x14ac:dyDescent="0.2">
      <c r="C977" s="652"/>
      <c r="D977" s="652"/>
      <c r="E977" s="652"/>
      <c r="F977" s="652"/>
      <c r="G977" s="652"/>
      <c r="H977" s="652"/>
      <c r="I977" s="652"/>
      <c r="J977" s="652"/>
      <c r="K977" s="652"/>
      <c r="L977" s="652"/>
      <c r="M977" s="652"/>
      <c r="N977" s="652"/>
      <c r="O977" s="652"/>
      <c r="P977" s="652"/>
      <c r="Q977" s="652"/>
    </row>
    <row r="978" ht="25.15" customHeight="true" x14ac:dyDescent="0.2">
      <c r="C978" s="652"/>
      <c r="D978" s="652"/>
      <c r="E978" s="652"/>
      <c r="F978" s="652"/>
      <c r="G978" s="652"/>
      <c r="H978" s="652"/>
      <c r="I978" s="652"/>
      <c r="J978" s="652"/>
      <c r="K978" s="652"/>
      <c r="L978" s="652"/>
      <c r="M978" s="652"/>
      <c r="N978" s="652"/>
      <c r="O978" s="652"/>
      <c r="P978" s="652"/>
      <c r="Q978" s="652"/>
    </row>
    <row r="979" ht="25.15" customHeight="true" x14ac:dyDescent="0.2">
      <c r="C979" s="652"/>
      <c r="D979" s="652"/>
      <c r="E979" s="652"/>
      <c r="F979" s="652"/>
      <c r="G979" s="652"/>
      <c r="H979" s="652"/>
      <c r="I979" s="652"/>
      <c r="J979" s="652"/>
      <c r="K979" s="652"/>
      <c r="L979" s="652"/>
      <c r="M979" s="652"/>
      <c r="N979" s="652"/>
      <c r="O979" s="652"/>
      <c r="P979" s="652"/>
      <c r="Q979" s="652"/>
    </row>
    <row r="980" ht="25.15" customHeight="true" x14ac:dyDescent="0.2">
      <c r="C980" s="652"/>
      <c r="D980" s="652"/>
      <c r="E980" s="652"/>
      <c r="F980" s="652"/>
      <c r="G980" s="652"/>
      <c r="H980" s="652"/>
      <c r="I980" s="652"/>
      <c r="J980" s="652"/>
      <c r="K980" s="652"/>
      <c r="L980" s="652"/>
      <c r="M980" s="652"/>
      <c r="N980" s="652"/>
      <c r="O980" s="652"/>
      <c r="P980" s="652"/>
      <c r="Q980" s="652"/>
    </row>
    <row r="981" ht="25.15" customHeight="true" x14ac:dyDescent="0.2">
      <c r="C981" s="652"/>
      <c r="D981" s="652"/>
      <c r="E981" s="652"/>
      <c r="F981" s="652"/>
      <c r="G981" s="652"/>
      <c r="H981" s="652"/>
      <c r="I981" s="652"/>
      <c r="J981" s="652"/>
      <c r="K981" s="652"/>
      <c r="L981" s="652"/>
      <c r="M981" s="652"/>
      <c r="N981" s="652"/>
      <c r="O981" s="652"/>
      <c r="P981" s="652"/>
      <c r="Q981" s="652"/>
    </row>
    <row r="982" ht="25.15" customHeight="true" x14ac:dyDescent="0.2">
      <c r="C982" s="652"/>
      <c r="D982" s="652"/>
      <c r="E982" s="652"/>
      <c r="F982" s="652"/>
      <c r="G982" s="652"/>
      <c r="H982" s="652"/>
      <c r="I982" s="652"/>
      <c r="J982" s="652"/>
      <c r="K982" s="652"/>
      <c r="L982" s="652"/>
      <c r="M982" s="652"/>
      <c r="N982" s="652"/>
      <c r="O982" s="652"/>
      <c r="P982" s="652"/>
      <c r="Q982" s="652"/>
    </row>
    <row r="983" ht="25.15" customHeight="true" x14ac:dyDescent="0.2">
      <c r="C983" s="652"/>
      <c r="D983" s="652"/>
      <c r="E983" s="652"/>
      <c r="F983" s="652"/>
      <c r="G983" s="652"/>
      <c r="H983" s="652"/>
      <c r="I983" s="652"/>
      <c r="J983" s="652"/>
      <c r="K983" s="652"/>
      <c r="L983" s="652"/>
      <c r="M983" s="652"/>
      <c r="N983" s="652"/>
      <c r="O983" s="652"/>
      <c r="P983" s="652"/>
      <c r="Q983" s="652"/>
    </row>
    <row r="984" ht="25.15" customHeight="true" x14ac:dyDescent="0.2">
      <c r="C984" s="652"/>
      <c r="D984" s="652"/>
      <c r="E984" s="652"/>
      <c r="F984" s="652"/>
      <c r="G984" s="652"/>
      <c r="H984" s="652"/>
      <c r="I984" s="652"/>
      <c r="J984" s="652"/>
      <c r="K984" s="652"/>
      <c r="L984" s="652"/>
      <c r="M984" s="652"/>
      <c r="N984" s="652"/>
      <c r="O984" s="652"/>
      <c r="P984" s="652"/>
      <c r="Q984" s="652"/>
    </row>
    <row r="985" ht="25.15" customHeight="true" x14ac:dyDescent="0.2">
      <c r="C985" s="652"/>
      <c r="D985" s="652"/>
      <c r="E985" s="652"/>
      <c r="F985" s="652"/>
      <c r="G985" s="652"/>
      <c r="H985" s="652"/>
      <c r="I985" s="652"/>
      <c r="J985" s="652"/>
      <c r="K985" s="652"/>
      <c r="L985" s="652"/>
      <c r="M985" s="652"/>
      <c r="N985" s="652"/>
      <c r="O985" s="652"/>
      <c r="P985" s="652"/>
      <c r="Q985" s="652"/>
    </row>
    <row r="986" ht="25.15" customHeight="true" x14ac:dyDescent="0.2">
      <c r="C986" s="652"/>
      <c r="D986" s="652"/>
      <c r="E986" s="652"/>
      <c r="F986" s="652"/>
      <c r="G986" s="652"/>
      <c r="H986" s="652"/>
      <c r="I986" s="652"/>
      <c r="J986" s="652"/>
      <c r="K986" s="652"/>
      <c r="L986" s="652"/>
      <c r="M986" s="652"/>
      <c r="N986" s="652"/>
      <c r="O986" s="652"/>
      <c r="P986" s="652"/>
      <c r="Q986" s="652"/>
    </row>
    <row r="987" ht="25.15" customHeight="true" x14ac:dyDescent="0.2">
      <c r="C987" s="652"/>
      <c r="D987" s="652"/>
      <c r="E987" s="652"/>
      <c r="F987" s="652"/>
      <c r="G987" s="652"/>
      <c r="H987" s="652"/>
      <c r="I987" s="652"/>
      <c r="J987" s="652"/>
      <c r="K987" s="652"/>
      <c r="L987" s="652"/>
      <c r="M987" s="652"/>
      <c r="N987" s="652"/>
      <c r="O987" s="652"/>
      <c r="P987" s="652"/>
      <c r="Q987" s="652"/>
    </row>
    <row r="988" ht="25.15" customHeight="true" x14ac:dyDescent="0.2">
      <c r="C988" s="652"/>
      <c r="D988" s="652"/>
      <c r="E988" s="652"/>
      <c r="F988" s="652"/>
      <c r="G988" s="652"/>
      <c r="H988" s="652"/>
      <c r="I988" s="652"/>
      <c r="J988" s="652"/>
      <c r="K988" s="652"/>
      <c r="L988" s="652"/>
      <c r="M988" s="652"/>
      <c r="N988" s="652"/>
      <c r="O988" s="652"/>
      <c r="P988" s="652"/>
      <c r="Q988" s="652"/>
    </row>
    <row r="989" ht="25.15" customHeight="true" x14ac:dyDescent="0.2">
      <c r="C989" s="652"/>
      <c r="D989" s="652"/>
      <c r="E989" s="652"/>
      <c r="F989" s="652"/>
      <c r="G989" s="652"/>
      <c r="H989" s="652"/>
      <c r="I989" s="652"/>
      <c r="J989" s="652"/>
      <c r="K989" s="652"/>
      <c r="L989" s="652"/>
      <c r="M989" s="652"/>
      <c r="N989" s="652"/>
      <c r="O989" s="652"/>
      <c r="P989" s="652"/>
      <c r="Q989" s="652"/>
    </row>
    <row r="990" ht="25.15" customHeight="true" x14ac:dyDescent="0.2">
      <c r="C990" s="652"/>
      <c r="D990" s="652"/>
      <c r="E990" s="652"/>
      <c r="F990" s="652"/>
      <c r="G990" s="652"/>
      <c r="H990" s="652"/>
      <c r="I990" s="652"/>
      <c r="J990" s="652"/>
      <c r="K990" s="652"/>
      <c r="L990" s="652"/>
      <c r="M990" s="652"/>
      <c r="N990" s="652"/>
      <c r="O990" s="652"/>
      <c r="P990" s="652"/>
      <c r="Q990" s="652"/>
    </row>
    <row r="991" ht="25.15" customHeight="true" x14ac:dyDescent="0.2">
      <c r="C991" s="652"/>
      <c r="D991" s="652"/>
      <c r="E991" s="652"/>
      <c r="F991" s="652"/>
      <c r="G991" s="652"/>
      <c r="H991" s="652"/>
      <c r="I991" s="652"/>
      <c r="J991" s="652"/>
      <c r="K991" s="652"/>
      <c r="L991" s="652"/>
      <c r="M991" s="652"/>
      <c r="N991" s="652"/>
      <c r="O991" s="652"/>
      <c r="P991" s="652"/>
      <c r="Q991" s="652"/>
    </row>
    <row r="992" ht="25.15" customHeight="true" x14ac:dyDescent="0.2">
      <c r="C992" s="652"/>
      <c r="D992" s="652"/>
      <c r="E992" s="652"/>
      <c r="F992" s="652"/>
      <c r="G992" s="652"/>
      <c r="H992" s="652"/>
      <c r="I992" s="652"/>
      <c r="J992" s="652"/>
      <c r="K992" s="652"/>
      <c r="L992" s="652"/>
      <c r="M992" s="652"/>
      <c r="N992" s="652"/>
      <c r="O992" s="652"/>
      <c r="P992" s="652"/>
      <c r="Q992" s="652"/>
    </row>
    <row r="993" ht="25.15" customHeight="true" x14ac:dyDescent="0.2">
      <c r="C993" s="652"/>
      <c r="D993" s="652"/>
      <c r="E993" s="652"/>
      <c r="F993" s="652"/>
      <c r="G993" s="652"/>
      <c r="H993" s="652"/>
      <c r="I993" s="652"/>
      <c r="J993" s="652"/>
      <c r="K993" s="652"/>
      <c r="L993" s="652"/>
      <c r="M993" s="652"/>
      <c r="N993" s="652"/>
      <c r="O993" s="652"/>
      <c r="P993" s="652"/>
      <c r="Q993" s="652"/>
    </row>
    <row r="994" ht="25.15" customHeight="true" x14ac:dyDescent="0.2">
      <c r="C994" s="652"/>
      <c r="D994" s="652"/>
      <c r="E994" s="652"/>
      <c r="F994" s="652"/>
      <c r="G994" s="652"/>
      <c r="H994" s="652"/>
      <c r="I994" s="652"/>
      <c r="J994" s="652"/>
      <c r="K994" s="652"/>
      <c r="L994" s="652"/>
      <c r="M994" s="652"/>
      <c r="N994" s="652"/>
      <c r="O994" s="652"/>
      <c r="P994" s="652"/>
      <c r="Q994" s="652"/>
    </row>
    <row r="995" ht="25.15" customHeight="true" x14ac:dyDescent="0.2">
      <c r="C995" s="652"/>
      <c r="D995" s="652"/>
      <c r="E995" s="652"/>
      <c r="F995" s="652"/>
      <c r="G995" s="652"/>
      <c r="H995" s="652"/>
      <c r="I995" s="652"/>
      <c r="J995" s="652"/>
      <c r="K995" s="652"/>
      <c r="L995" s="652"/>
      <c r="M995" s="652"/>
      <c r="N995" s="652"/>
      <c r="O995" s="652"/>
      <c r="P995" s="652"/>
      <c r="Q995" s="652"/>
    </row>
    <row r="996" ht="25.15" customHeight="true" x14ac:dyDescent="0.2">
      <c r="C996" s="652"/>
      <c r="D996" s="652"/>
      <c r="E996" s="652"/>
      <c r="F996" s="652"/>
      <c r="G996" s="652"/>
      <c r="H996" s="652"/>
      <c r="I996" s="652"/>
      <c r="J996" s="652"/>
      <c r="K996" s="652"/>
      <c r="L996" s="652"/>
      <c r="M996" s="652"/>
      <c r="N996" s="652"/>
      <c r="O996" s="652"/>
      <c r="P996" s="652"/>
      <c r="Q996" s="652"/>
    </row>
    <row r="997" ht="25.15" customHeight="true" x14ac:dyDescent="0.2">
      <c r="C997" s="652"/>
      <c r="D997" s="652"/>
      <c r="E997" s="652"/>
      <c r="F997" s="652"/>
      <c r="G997" s="652"/>
      <c r="H997" s="652"/>
      <c r="I997" s="652"/>
      <c r="J997" s="652"/>
      <c r="K997" s="652"/>
      <c r="L997" s="652"/>
      <c r="M997" s="652"/>
      <c r="N997" s="652"/>
      <c r="O997" s="652"/>
      <c r="P997" s="652"/>
      <c r="Q997" s="652"/>
    </row>
    <row r="998" ht="25.15" customHeight="true" x14ac:dyDescent="0.2">
      <c r="C998" s="652"/>
      <c r="D998" s="652"/>
      <c r="E998" s="652"/>
      <c r="F998" s="652"/>
      <c r="G998" s="652"/>
      <c r="H998" s="652"/>
      <c r="I998" s="652"/>
      <c r="J998" s="652"/>
      <c r="K998" s="652"/>
      <c r="L998" s="652"/>
      <c r="M998" s="652"/>
      <c r="N998" s="652"/>
      <c r="O998" s="652"/>
      <c r="P998" s="652"/>
      <c r="Q998" s="652"/>
    </row>
    <row r="999" ht="25.15" customHeight="true" x14ac:dyDescent="0.2">
      <c r="C999" s="652"/>
      <c r="D999" s="652"/>
      <c r="E999" s="652"/>
      <c r="F999" s="652"/>
      <c r="G999" s="652"/>
      <c r="H999" s="652"/>
      <c r="I999" s="652"/>
      <c r="J999" s="652"/>
      <c r="K999" s="652"/>
      <c r="L999" s="652"/>
      <c r="M999" s="652"/>
      <c r="N999" s="652"/>
      <c r="O999" s="652"/>
      <c r="P999" s="652"/>
      <c r="Q999" s="652"/>
    </row>
    <row r="1000" ht="25.15" customHeight="true" x14ac:dyDescent="0.2">
      <c r="C1000" s="652"/>
      <c r="D1000" s="652"/>
      <c r="E1000" s="652"/>
      <c r="F1000" s="652"/>
      <c r="G1000" s="652"/>
      <c r="H1000" s="652"/>
      <c r="I1000" s="652"/>
      <c r="J1000" s="652"/>
      <c r="K1000" s="652"/>
      <c r="L1000" s="652"/>
      <c r="M1000" s="652"/>
      <c r="N1000" s="652"/>
      <c r="O1000" s="652"/>
      <c r="P1000" s="652"/>
      <c r="Q1000" s="652"/>
    </row>
    <row r="1001" ht="25.15" customHeight="true" x14ac:dyDescent="0.2">
      <c r="C1001" s="652"/>
      <c r="D1001" s="652"/>
      <c r="E1001" s="652"/>
      <c r="F1001" s="652"/>
      <c r="G1001" s="652"/>
      <c r="H1001" s="652"/>
      <c r="I1001" s="652"/>
      <c r="J1001" s="652"/>
      <c r="K1001" s="652"/>
      <c r="L1001" s="652"/>
      <c r="M1001" s="652"/>
      <c r="N1001" s="652"/>
      <c r="O1001" s="652"/>
      <c r="P1001" s="652"/>
      <c r="Q1001" s="652"/>
    </row>
    <row r="1002" ht="25.15" customHeight="true" x14ac:dyDescent="0.2">
      <c r="C1002" s="652"/>
      <c r="D1002" s="652"/>
      <c r="E1002" s="652"/>
      <c r="F1002" s="652"/>
      <c r="G1002" s="652"/>
      <c r="H1002" s="652"/>
      <c r="I1002" s="652"/>
      <c r="J1002" s="652"/>
      <c r="K1002" s="652"/>
      <c r="L1002" s="652"/>
      <c r="M1002" s="652"/>
      <c r="N1002" s="652"/>
      <c r="O1002" s="652"/>
      <c r="P1002" s="652"/>
      <c r="Q1002" s="652"/>
    </row>
    <row r="1003" ht="25.15" customHeight="true" x14ac:dyDescent="0.2">
      <c r="C1003" s="652"/>
      <c r="D1003" s="652"/>
      <c r="E1003" s="652"/>
      <c r="F1003" s="652"/>
      <c r="G1003" s="652"/>
      <c r="H1003" s="652"/>
      <c r="I1003" s="652"/>
      <c r="J1003" s="652"/>
      <c r="K1003" s="652"/>
      <c r="L1003" s="652"/>
      <c r="M1003" s="652"/>
      <c r="N1003" s="652"/>
      <c r="O1003" s="652"/>
      <c r="P1003" s="652"/>
      <c r="Q1003" s="652"/>
    </row>
    <row r="1004" ht="25.15" customHeight="true" x14ac:dyDescent="0.2">
      <c r="C1004" s="652"/>
      <c r="D1004" s="652"/>
      <c r="E1004" s="652"/>
      <c r="F1004" s="652"/>
      <c r="G1004" s="652"/>
      <c r="H1004" s="652"/>
      <c r="I1004" s="652"/>
      <c r="J1004" s="652"/>
      <c r="K1004" s="652"/>
      <c r="L1004" s="652"/>
      <c r="M1004" s="652"/>
      <c r="N1004" s="652"/>
      <c r="O1004" s="652"/>
      <c r="P1004" s="652"/>
      <c r="Q1004" s="652"/>
    </row>
    <row r="1005" ht="25.15" customHeight="true" x14ac:dyDescent="0.2">
      <c r="C1005" s="652"/>
      <c r="D1005" s="652"/>
      <c r="E1005" s="652"/>
      <c r="F1005" s="652"/>
      <c r="G1005" s="652"/>
      <c r="H1005" s="652"/>
      <c r="I1005" s="652"/>
      <c r="J1005" s="652"/>
      <c r="K1005" s="652"/>
      <c r="L1005" s="652"/>
      <c r="M1005" s="652"/>
      <c r="N1005" s="652"/>
      <c r="O1005" s="652"/>
      <c r="P1005" s="652"/>
      <c r="Q1005" s="652"/>
    </row>
    <row r="1006" ht="25.15" customHeight="true" x14ac:dyDescent="0.2">
      <c r="C1006" s="652"/>
      <c r="D1006" s="652"/>
      <c r="E1006" s="652"/>
      <c r="F1006" s="652"/>
      <c r="G1006" s="652"/>
      <c r="H1006" s="652"/>
      <c r="I1006" s="652"/>
      <c r="J1006" s="652"/>
      <c r="K1006" s="652"/>
      <c r="L1006" s="652"/>
      <c r="M1006" s="652"/>
      <c r="N1006" s="652"/>
      <c r="O1006" s="652"/>
      <c r="P1006" s="652"/>
      <c r="Q1006" s="652"/>
    </row>
    <row r="1007" ht="25.15" customHeight="true" x14ac:dyDescent="0.2">
      <c r="C1007" s="652"/>
      <c r="D1007" s="652"/>
      <c r="E1007" s="652"/>
      <c r="F1007" s="652"/>
      <c r="G1007" s="652"/>
      <c r="H1007" s="652"/>
      <c r="I1007" s="652"/>
      <c r="J1007" s="652"/>
      <c r="K1007" s="652"/>
      <c r="L1007" s="652"/>
      <c r="M1007" s="652"/>
      <c r="N1007" s="652"/>
      <c r="O1007" s="652"/>
      <c r="P1007" s="652"/>
      <c r="Q1007" s="652"/>
    </row>
    <row r="1008" ht="25.15" customHeight="true" x14ac:dyDescent="0.2">
      <c r="C1008" s="652"/>
      <c r="D1008" s="652"/>
      <c r="E1008" s="652"/>
      <c r="F1008" s="652"/>
      <c r="G1008" s="652"/>
      <c r="H1008" s="652"/>
      <c r="I1008" s="652"/>
      <c r="J1008" s="652"/>
      <c r="K1008" s="652"/>
      <c r="L1008" s="652"/>
      <c r="M1008" s="652"/>
      <c r="N1008" s="652"/>
      <c r="O1008" s="652"/>
      <c r="P1008" s="652"/>
      <c r="Q1008" s="652"/>
    </row>
    <row r="1009" ht="25.15" customHeight="true" x14ac:dyDescent="0.2">
      <c r="C1009" s="652"/>
      <c r="D1009" s="652"/>
      <c r="E1009" s="652"/>
      <c r="F1009" s="652"/>
      <c r="G1009" s="652"/>
      <c r="H1009" s="652"/>
      <c r="I1009" s="652"/>
      <c r="J1009" s="652"/>
      <c r="K1009" s="652"/>
      <c r="L1009" s="652"/>
      <c r="M1009" s="652"/>
      <c r="N1009" s="652"/>
      <c r="O1009" s="652"/>
      <c r="P1009" s="652"/>
      <c r="Q1009" s="652"/>
    </row>
    <row r="1010" ht="25.15" customHeight="true" x14ac:dyDescent="0.2">
      <c r="C1010" s="652"/>
      <c r="D1010" s="652"/>
      <c r="E1010" s="652"/>
      <c r="F1010" s="652"/>
      <c r="G1010" s="652"/>
      <c r="H1010" s="652"/>
      <c r="I1010" s="652"/>
      <c r="J1010" s="652"/>
      <c r="K1010" s="652"/>
      <c r="L1010" s="652"/>
      <c r="M1010" s="652"/>
      <c r="N1010" s="652"/>
      <c r="O1010" s="652"/>
      <c r="P1010" s="652"/>
      <c r="Q1010" s="652"/>
    </row>
    <row r="1011" ht="25.15" customHeight="true" x14ac:dyDescent="0.2">
      <c r="C1011" s="652"/>
      <c r="D1011" s="652"/>
      <c r="E1011" s="652"/>
      <c r="F1011" s="652"/>
      <c r="G1011" s="652"/>
      <c r="H1011" s="652"/>
      <c r="I1011" s="652"/>
      <c r="J1011" s="652"/>
      <c r="K1011" s="652"/>
      <c r="L1011" s="652"/>
      <c r="M1011" s="652"/>
      <c r="N1011" s="652"/>
      <c r="O1011" s="652"/>
      <c r="P1011" s="652"/>
      <c r="Q1011" s="652"/>
    </row>
    <row r="1012" ht="25.15" customHeight="true" x14ac:dyDescent="0.2">
      <c r="C1012" s="652"/>
      <c r="D1012" s="652"/>
      <c r="E1012" s="652"/>
      <c r="F1012" s="652"/>
      <c r="G1012" s="652"/>
      <c r="H1012" s="652"/>
      <c r="I1012" s="652"/>
      <c r="J1012" s="652"/>
      <c r="K1012" s="652"/>
      <c r="L1012" s="652"/>
      <c r="M1012" s="652"/>
      <c r="N1012" s="652"/>
      <c r="O1012" s="652"/>
      <c r="P1012" s="652"/>
      <c r="Q1012" s="652"/>
    </row>
    <row r="1013" ht="25.15" customHeight="true" x14ac:dyDescent="0.2">
      <c r="C1013" s="652"/>
      <c r="D1013" s="652"/>
      <c r="E1013" s="652"/>
      <c r="F1013" s="652"/>
      <c r="G1013" s="652"/>
      <c r="H1013" s="652"/>
      <c r="I1013" s="652"/>
      <c r="J1013" s="652"/>
      <c r="K1013" s="652"/>
      <c r="L1013" s="652"/>
      <c r="M1013" s="652"/>
      <c r="N1013" s="652"/>
      <c r="O1013" s="652"/>
      <c r="P1013" s="652"/>
      <c r="Q1013" s="652"/>
    </row>
    <row r="1014" ht="25.15" customHeight="true" x14ac:dyDescent="0.2">
      <c r="C1014" s="652"/>
      <c r="D1014" s="652"/>
      <c r="E1014" s="652"/>
      <c r="F1014" s="652"/>
      <c r="G1014" s="652"/>
      <c r="H1014" s="652"/>
      <c r="I1014" s="652"/>
      <c r="J1014" s="652"/>
      <c r="K1014" s="652"/>
      <c r="L1014" s="652"/>
      <c r="M1014" s="652"/>
      <c r="N1014" s="652"/>
      <c r="O1014" s="652"/>
      <c r="P1014" s="652"/>
      <c r="Q1014" s="652"/>
    </row>
    <row r="1015" ht="25.15" customHeight="true" x14ac:dyDescent="0.2">
      <c r="C1015" s="652"/>
      <c r="D1015" s="652"/>
      <c r="E1015" s="652"/>
      <c r="F1015" s="652"/>
      <c r="G1015" s="652"/>
      <c r="H1015" s="652"/>
      <c r="I1015" s="652"/>
      <c r="J1015" s="652"/>
      <c r="K1015" s="652"/>
      <c r="L1015" s="652"/>
      <c r="M1015" s="652"/>
      <c r="N1015" s="652"/>
      <c r="O1015" s="652"/>
      <c r="P1015" s="652"/>
      <c r="Q1015" s="652"/>
    </row>
    <row r="1016" ht="25.15" customHeight="true" x14ac:dyDescent="0.2">
      <c r="C1016" s="652"/>
      <c r="D1016" s="652"/>
      <c r="E1016" s="652"/>
      <c r="F1016" s="652"/>
      <c r="G1016" s="652"/>
      <c r="H1016" s="652"/>
      <c r="I1016" s="652"/>
      <c r="J1016" s="652"/>
      <c r="K1016" s="652"/>
      <c r="L1016" s="652"/>
      <c r="M1016" s="652"/>
      <c r="N1016" s="652"/>
      <c r="O1016" s="652"/>
      <c r="P1016" s="652"/>
      <c r="Q1016" s="652"/>
    </row>
    <row r="1017" ht="25.15" customHeight="true" x14ac:dyDescent="0.2">
      <c r="C1017" s="652"/>
      <c r="D1017" s="652"/>
      <c r="E1017" s="652"/>
      <c r="F1017" s="652"/>
      <c r="G1017" s="652"/>
      <c r="H1017" s="652"/>
      <c r="I1017" s="652"/>
      <c r="J1017" s="652"/>
      <c r="K1017" s="652"/>
      <c r="L1017" s="652"/>
      <c r="M1017" s="652"/>
      <c r="N1017" s="652"/>
      <c r="O1017" s="652"/>
      <c r="P1017" s="652"/>
      <c r="Q1017" s="652"/>
    </row>
    <row r="1018" ht="25.15" customHeight="true" x14ac:dyDescent="0.2">
      <c r="C1018" s="652"/>
      <c r="D1018" s="652"/>
      <c r="E1018" s="652"/>
      <c r="F1018" s="652"/>
      <c r="G1018" s="652"/>
      <c r="H1018" s="652"/>
      <c r="I1018" s="652"/>
      <c r="J1018" s="652"/>
      <c r="K1018" s="652"/>
      <c r="L1018" s="652"/>
      <c r="M1018" s="652"/>
      <c r="N1018" s="652"/>
      <c r="O1018" s="652"/>
      <c r="P1018" s="652"/>
      <c r="Q1018" s="652"/>
    </row>
    <row r="1019" ht="25.15" customHeight="true" x14ac:dyDescent="0.2">
      <c r="C1019" s="652"/>
      <c r="D1019" s="652"/>
      <c r="E1019" s="652"/>
      <c r="F1019" s="652"/>
      <c r="G1019" s="652"/>
      <c r="H1019" s="652"/>
      <c r="I1019" s="652"/>
      <c r="J1019" s="652"/>
      <c r="K1019" s="652"/>
      <c r="L1019" s="652"/>
      <c r="M1019" s="652"/>
      <c r="N1019" s="652"/>
      <c r="O1019" s="652"/>
      <c r="P1019" s="652"/>
      <c r="Q1019" s="652"/>
    </row>
    <row r="1020" ht="25.15" customHeight="true" x14ac:dyDescent="0.2">
      <c r="C1020" s="652"/>
      <c r="D1020" s="652"/>
      <c r="E1020" s="652"/>
      <c r="F1020" s="652"/>
      <c r="G1020" s="652"/>
      <c r="H1020" s="652"/>
      <c r="I1020" s="652"/>
      <c r="J1020" s="652"/>
      <c r="K1020" s="652"/>
      <c r="L1020" s="652"/>
      <c r="M1020" s="652"/>
      <c r="N1020" s="652"/>
      <c r="O1020" s="652"/>
      <c r="P1020" s="652"/>
      <c r="Q1020" s="652"/>
    </row>
    <row r="1021" ht="25.15" customHeight="true" x14ac:dyDescent="0.2">
      <c r="C1021" s="652"/>
      <c r="D1021" s="652"/>
      <c r="E1021" s="652"/>
      <c r="F1021" s="652"/>
      <c r="G1021" s="652"/>
      <c r="H1021" s="652"/>
      <c r="I1021" s="652"/>
      <c r="J1021" s="652"/>
      <c r="K1021" s="652"/>
      <c r="L1021" s="652"/>
      <c r="M1021" s="652"/>
      <c r="N1021" s="652"/>
      <c r="O1021" s="652"/>
      <c r="P1021" s="652"/>
      <c r="Q1021" s="652"/>
    </row>
    <row r="1022" ht="25.15" customHeight="true" x14ac:dyDescent="0.2">
      <c r="C1022" s="652"/>
      <c r="D1022" s="652"/>
      <c r="E1022" s="652"/>
      <c r="F1022" s="652"/>
      <c r="G1022" s="652"/>
      <c r="H1022" s="652"/>
      <c r="I1022" s="652"/>
      <c r="J1022" s="652"/>
      <c r="K1022" s="652"/>
      <c r="L1022" s="652"/>
      <c r="M1022" s="652"/>
      <c r="N1022" s="652"/>
      <c r="O1022" s="652"/>
      <c r="P1022" s="652"/>
      <c r="Q1022" s="652"/>
    </row>
    <row r="1023" ht="25.15" customHeight="true" x14ac:dyDescent="0.2">
      <c r="C1023" s="652"/>
      <c r="D1023" s="652"/>
      <c r="E1023" s="652"/>
      <c r="F1023" s="652"/>
      <c r="G1023" s="652"/>
      <c r="H1023" s="652"/>
      <c r="I1023" s="652"/>
      <c r="J1023" s="652"/>
      <c r="K1023" s="652"/>
      <c r="L1023" s="652"/>
      <c r="M1023" s="652"/>
      <c r="N1023" s="652"/>
      <c r="O1023" s="652"/>
      <c r="P1023" s="652"/>
      <c r="Q1023" s="652"/>
    </row>
    <row r="1024" ht="25.15" customHeight="true" x14ac:dyDescent="0.2">
      <c r="C1024" s="652"/>
      <c r="D1024" s="652"/>
      <c r="E1024" s="652"/>
      <c r="F1024" s="652"/>
      <c r="G1024" s="652"/>
      <c r="H1024" s="652"/>
      <c r="I1024" s="652"/>
      <c r="J1024" s="652"/>
      <c r="K1024" s="652"/>
      <c r="L1024" s="652"/>
      <c r="M1024" s="652"/>
      <c r="N1024" s="652"/>
      <c r="O1024" s="652"/>
      <c r="P1024" s="652"/>
      <c r="Q1024" s="652"/>
    </row>
    <row r="1025" s="378" customFormat="true" ht="21" customHeight="true" x14ac:dyDescent="0.2">
      <c r="A1025" s="1091" t="s">
        <v>352</v>
      </c>
      <c r="B1025" s="1091"/>
      <c r="C1025" s="1091"/>
      <c r="AC1025" s="371"/>
      <c r="AD1025" s="371"/>
      <c r="AE1025" s="371"/>
      <c r="AF1025" s="371"/>
      <c r="AG1025" s="371"/>
      <c r="AH1025" s="371"/>
      <c r="AI1025" s="371"/>
      <c r="AJ1025" s="371"/>
      <c r="AK1025" s="371"/>
      <c r="AL1025" s="371"/>
      <c r="AM1025" s="371"/>
      <c r="AN1025" s="371"/>
      <c r="AO1025" s="371"/>
      <c r="AP1025" s="371"/>
      <c r="AQ1025" s="371"/>
      <c r="AR1025" s="371"/>
      <c r="AS1025" s="371"/>
      <c r="AT1025" s="371"/>
      <c r="AU1025" s="371"/>
      <c r="AV1025" s="371"/>
      <c r="AW1025" s="371"/>
      <c r="AX1025" s="371"/>
      <c r="AY1025" s="371"/>
      <c r="AZ1025" s="371"/>
      <c r="BA1025" s="386"/>
      <c r="BB1025" s="452"/>
      <c r="BC1025"/>
      <c r="BD1025"/>
      <c r="BE1025"/>
      <c r="BF1025"/>
      <c r="BG1025"/>
      <c r="BH1025"/>
      <c r="BI1025"/>
      <c r="BJ1025"/>
      <c r="BK1025"/>
      <c r="BL1025"/>
      <c r="BM1025"/>
      <c r="BN1025"/>
      <c r="BO1025"/>
      <c r="BP1025"/>
      <c r="BQ1025"/>
      <c r="BR1025"/>
      <c r="BS1025"/>
      <c r="BT1025"/>
      <c r="BU1025"/>
      <c r="BV1025"/>
      <c r="BW1025"/>
      <c r="BX1025"/>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s="378" customFormat="true" ht="15.95" customHeight="true" x14ac:dyDescent="0.2">
      <c r="A1026" s="1106" t="s">
        <v>189</v>
      </c>
      <c r="B1026" s="1106"/>
      <c r="C1026" s="583" t="s">
        <v>190</v>
      </c>
      <c r="AC1026" s="371"/>
      <c r="AD1026" s="371"/>
      <c r="AE1026" s="371"/>
      <c r="AF1026" s="371"/>
      <c r="AG1026" s="371"/>
      <c r="AH1026" s="371"/>
      <c r="AI1026" s="371"/>
      <c r="AJ1026" s="371"/>
      <c r="AK1026" s="371"/>
      <c r="AL1026" s="371"/>
      <c r="AM1026" s="371"/>
      <c r="AN1026" s="371"/>
      <c r="AO1026" s="371"/>
      <c r="AP1026" s="371"/>
      <c r="AQ1026" s="371"/>
      <c r="AR1026" s="371"/>
      <c r="AS1026" s="371"/>
      <c r="AT1026" s="371"/>
      <c r="AU1026" s="371"/>
      <c r="AV1026" s="371"/>
      <c r="AW1026" s="371"/>
      <c r="AX1026" s="371"/>
      <c r="AY1026" s="371"/>
      <c r="AZ1026" s="371"/>
      <c r="BA1026" s="386"/>
      <c r="BB1026" s="452"/>
      <c r="BC1026"/>
      <c r="BD1026"/>
      <c r="BE1026"/>
      <c r="BF1026"/>
      <c r="BG1026"/>
      <c r="BH1026"/>
      <c r="BI1026"/>
      <c r="BJ1026"/>
      <c r="BK1026"/>
      <c r="BL1026"/>
      <c r="BM1026"/>
      <c r="BN1026"/>
      <c r="BO1026"/>
      <c r="BP1026"/>
      <c r="BQ1026"/>
      <c r="BR1026"/>
      <c r="BS1026"/>
      <c r="BT1026"/>
      <c r="BU1026"/>
      <c r="BV1026"/>
      <c r="BW1026"/>
      <c r="BX1026"/>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s="378" customFormat="true" ht="17.1" hidden="true" customHeight="true" x14ac:dyDescent="0.2">
      <c r="A1027" s="584" t="s">
        <v>191</v>
      </c>
      <c r="B1027" s="585" t="s">
        <v>192</v>
      </c>
      <c r="C1027" s="586">
        <v>13919</v>
      </c>
      <c r="AC1027" s="371"/>
      <c r="AD1027" s="371"/>
      <c r="AE1027" s="371"/>
      <c r="AF1027" s="371"/>
      <c r="AG1027" s="371"/>
      <c r="AH1027" s="371"/>
      <c r="AI1027" s="371"/>
      <c r="AJ1027" s="371"/>
      <c r="AK1027" s="371"/>
      <c r="AL1027" s="371"/>
      <c r="AM1027" s="371"/>
      <c r="AN1027" s="371"/>
      <c r="AO1027" s="371"/>
      <c r="AP1027" s="371"/>
      <c r="AQ1027" s="371"/>
      <c r="AR1027" s="371"/>
      <c r="AS1027" s="371"/>
      <c r="AT1027" s="371"/>
      <c r="AU1027" s="371"/>
      <c r="AV1027" s="371"/>
      <c r="AW1027" s="371"/>
      <c r="AX1027" s="371"/>
      <c r="AY1027" s="371"/>
      <c r="AZ1027" s="371"/>
      <c r="BA1027" s="386"/>
      <c r="BB1027" s="452"/>
      <c r="BC1027"/>
      <c r="BD1027"/>
      <c r="BE1027"/>
      <c r="BF1027"/>
      <c r="BG1027"/>
      <c r="BH1027"/>
      <c r="BI1027"/>
      <c r="BJ1027"/>
      <c r="BK1027"/>
      <c r="BL1027"/>
      <c r="BM1027"/>
      <c r="BN1027"/>
      <c r="BO1027"/>
      <c r="BP1027"/>
      <c r="BQ1027"/>
      <c r="BR1027"/>
      <c r="BS1027"/>
      <c r="BT1027"/>
      <c r="BU1027"/>
      <c r="BV1027"/>
      <c r="BW1027"/>
      <c r="BX1027"/>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s="378" customFormat="true" ht="17.1" hidden="true" customHeight="true" x14ac:dyDescent="0.2">
      <c r="A1028" s="587" t="s">
        <v>193</v>
      </c>
      <c r="B1028" s="588" t="s">
        <v>192</v>
      </c>
      <c r="C1028" s="589">
        <v>13919</v>
      </c>
      <c r="AC1028" s="371"/>
      <c r="AD1028" s="371"/>
      <c r="AE1028" s="371"/>
      <c r="AF1028" s="371"/>
      <c r="AG1028" s="371"/>
      <c r="AH1028" s="371"/>
      <c r="AI1028" s="371"/>
      <c r="AJ1028" s="371"/>
      <c r="AK1028" s="371"/>
      <c r="AL1028" s="371"/>
      <c r="AM1028" s="371"/>
      <c r="AN1028" s="371"/>
      <c r="AO1028" s="371"/>
      <c r="AP1028" s="371"/>
      <c r="AQ1028" s="371"/>
      <c r="AR1028" s="371"/>
      <c r="AS1028" s="371"/>
      <c r="AT1028" s="371"/>
      <c r="AU1028" s="371"/>
      <c r="AV1028" s="371"/>
      <c r="AW1028" s="371"/>
      <c r="AX1028" s="371"/>
      <c r="AY1028" s="371"/>
      <c r="AZ1028" s="371"/>
      <c r="BA1028" s="386"/>
      <c r="BB1028" s="452"/>
      <c r="BC1028"/>
      <c r="BD1028"/>
      <c r="BE1028"/>
      <c r="BF1028"/>
      <c r="BG1028"/>
      <c r="BH1028"/>
      <c r="BI1028"/>
      <c r="BJ1028"/>
      <c r="BK1028"/>
      <c r="BL1028"/>
      <c r="BM1028"/>
      <c r="BN1028"/>
      <c r="BO1028"/>
      <c r="BP1028"/>
      <c r="BQ1028"/>
      <c r="BR1028"/>
      <c r="BS1028"/>
      <c r="BT1028"/>
      <c r="BU1028"/>
      <c r="BV1028"/>
      <c r="BW1028"/>
      <c r="BX1028"/>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s="378" customFormat="true" ht="17.1" hidden="true" customHeight="true" x14ac:dyDescent="0.2">
      <c r="A1029" s="587" t="s">
        <v>194</v>
      </c>
      <c r="B1029" s="588" t="s">
        <v>192</v>
      </c>
      <c r="C1029" s="589">
        <v>13919</v>
      </c>
      <c r="AC1029" s="371"/>
      <c r="AD1029" s="371"/>
      <c r="AE1029" s="371"/>
      <c r="AF1029" s="371"/>
      <c r="AG1029" s="371"/>
      <c r="AH1029" s="371"/>
      <c r="AI1029" s="371"/>
      <c r="AJ1029" s="371"/>
      <c r="AK1029" s="371"/>
      <c r="AL1029" s="371"/>
      <c r="AM1029" s="371"/>
      <c r="AN1029" s="371"/>
      <c r="AO1029" s="371"/>
      <c r="AP1029" s="371"/>
      <c r="AQ1029" s="371"/>
      <c r="AR1029" s="371"/>
      <c r="AS1029" s="371"/>
      <c r="AT1029" s="371"/>
      <c r="AU1029" s="371"/>
      <c r="AV1029" s="371"/>
      <c r="AW1029" s="371"/>
      <c r="AX1029" s="371"/>
      <c r="AY1029" s="371"/>
      <c r="AZ1029" s="371"/>
      <c r="BA1029" s="386"/>
      <c r="BB1029" s="452"/>
      <c r="BC1029"/>
      <c r="BD1029"/>
      <c r="BE1029"/>
      <c r="BF1029"/>
      <c r="BG1029"/>
      <c r="BH1029"/>
      <c r="BI1029"/>
      <c r="BJ1029"/>
      <c r="BK1029"/>
      <c r="BL1029"/>
      <c r="BM1029"/>
      <c r="BN1029"/>
      <c r="BO1029"/>
      <c r="BP1029"/>
      <c r="BQ1029"/>
      <c r="BR1029"/>
      <c r="BS1029"/>
      <c r="BT1029"/>
      <c r="BU1029"/>
      <c r="BV1029"/>
      <c r="BW1029"/>
      <c r="BX1029"/>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s="378" customFormat="true" ht="17.1" hidden="true" customHeight="true" x14ac:dyDescent="0.2">
      <c r="A1030" s="587" t="s">
        <v>196</v>
      </c>
      <c r="B1030" s="588" t="s">
        <v>192</v>
      </c>
      <c r="C1030" s="589">
        <v>13919</v>
      </c>
      <c r="AC1030" s="371"/>
      <c r="AD1030" s="371"/>
      <c r="AE1030" s="371"/>
      <c r="AF1030" s="371"/>
      <c r="AG1030" s="371"/>
      <c r="AH1030" s="371"/>
      <c r="AI1030" s="371"/>
      <c r="AJ1030" s="371"/>
      <c r="AK1030" s="371"/>
      <c r="AL1030" s="371"/>
      <c r="AM1030" s="371"/>
      <c r="AN1030" s="371"/>
      <c r="AO1030" s="371"/>
      <c r="AP1030" s="371"/>
      <c r="AQ1030" s="371"/>
      <c r="AR1030" s="371"/>
      <c r="AS1030" s="371"/>
      <c r="AT1030" s="371"/>
      <c r="AU1030" s="371"/>
      <c r="AV1030" s="371"/>
      <c r="AW1030" s="371"/>
      <c r="AX1030" s="371"/>
      <c r="AY1030" s="371"/>
      <c r="AZ1030" s="371"/>
      <c r="BA1030" s="386"/>
      <c r="BB1030" s="452"/>
      <c r="BC1030"/>
      <c r="BD1030"/>
      <c r="BE1030"/>
      <c r="BF1030"/>
      <c r="BG1030"/>
      <c r="BH1030"/>
      <c r="BI1030"/>
      <c r="BJ1030"/>
      <c r="BK1030"/>
      <c r="BL1030"/>
      <c r="BM1030"/>
      <c r="BN1030"/>
      <c r="BO1030"/>
      <c r="BP1030"/>
      <c r="BQ1030"/>
      <c r="BR1030"/>
      <c r="BS1030"/>
      <c r="BT1030"/>
      <c r="BU1030"/>
      <c r="BV1030"/>
      <c r="BW1030"/>
      <c r="BX1030"/>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s="378" customFormat="true" ht="17.1" customHeight="true" x14ac:dyDescent="0.2">
      <c r="A1031" s="1081" t="s">
        <v>198</v>
      </c>
      <c r="B1031" s="588" t="s">
        <v>199</v>
      </c>
      <c r="C1031" s="589">
        <v>5092</v>
      </c>
      <c r="AC1031" s="371"/>
      <c r="AD1031" s="371"/>
      <c r="AE1031" s="371"/>
      <c r="AF1031" s="371"/>
      <c r="AG1031" s="371"/>
      <c r="AH1031" s="371"/>
      <c r="AI1031" s="371"/>
      <c r="AJ1031" s="371"/>
      <c r="AK1031" s="371"/>
      <c r="AL1031" s="371"/>
      <c r="AM1031" s="371"/>
      <c r="AN1031" s="371"/>
      <c r="AO1031" s="371"/>
      <c r="AP1031" s="371"/>
      <c r="AQ1031" s="371"/>
      <c r="AR1031" s="371"/>
      <c r="AS1031" s="371"/>
      <c r="AT1031" s="371"/>
      <c r="AU1031" s="371"/>
      <c r="AV1031" s="371"/>
      <c r="AW1031" s="371"/>
      <c r="AX1031" s="371"/>
      <c r="AY1031" s="371"/>
      <c r="AZ1031" s="371"/>
      <c r="BA1031" s="386"/>
      <c r="BB1031" s="452"/>
      <c r="BC1031"/>
      <c r="BD1031"/>
      <c r="BE1031"/>
      <c r="BF1031"/>
      <c r="BG1031"/>
      <c r="BH1031"/>
      <c r="BI1031"/>
      <c r="BJ1031"/>
      <c r="BK1031"/>
      <c r="BL1031"/>
      <c r="BM1031"/>
      <c r="BN1031"/>
      <c r="BO1031"/>
      <c r="BP1031"/>
      <c r="BQ1031"/>
      <c r="BR1031"/>
      <c r="BS1031"/>
      <c r="BT1031"/>
      <c r="BU1031"/>
      <c r="BV1031"/>
      <c r="BW1031"/>
      <c r="BX1031"/>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s="378" customFormat="true" ht="17.1" customHeight="true" x14ac:dyDescent="0.2">
      <c r="A1032" s="1081"/>
      <c r="B1032" s="588" t="s">
        <v>200</v>
      </c>
      <c r="C1032" s="589">
        <v>8827</v>
      </c>
      <c r="AC1032" s="371"/>
      <c r="AD1032" s="371"/>
      <c r="AE1032" s="371"/>
      <c r="AF1032" s="371"/>
      <c r="AG1032" s="371"/>
      <c r="AH1032" s="371"/>
      <c r="AI1032" s="371"/>
      <c r="AJ1032" s="371"/>
      <c r="AK1032" s="371"/>
      <c r="AL1032" s="371"/>
      <c r="AM1032" s="371"/>
      <c r="AN1032" s="371"/>
      <c r="AO1032" s="371"/>
      <c r="AP1032" s="371"/>
      <c r="AQ1032" s="371"/>
      <c r="AR1032" s="371"/>
      <c r="AS1032" s="371"/>
      <c r="AT1032" s="371"/>
      <c r="AU1032" s="371"/>
      <c r="AV1032" s="371"/>
      <c r="AW1032" s="371"/>
      <c r="AX1032" s="371"/>
      <c r="AY1032" s="371"/>
      <c r="AZ1032" s="371"/>
      <c r="BA1032" s="386"/>
      <c r="BB1032" s="452"/>
      <c r="BC1032"/>
      <c r="BD1032"/>
      <c r="BE1032"/>
      <c r="BF1032"/>
      <c r="BG1032"/>
      <c r="BH1032"/>
      <c r="BI1032"/>
      <c r="BJ1032"/>
      <c r="BK1032"/>
      <c r="BL1032"/>
      <c r="BM1032"/>
      <c r="BN1032"/>
      <c r="BO1032"/>
      <c r="BP1032"/>
      <c r="BQ1032"/>
      <c r="BR1032"/>
      <c r="BS1032"/>
      <c r="BT1032"/>
      <c r="BU1032"/>
      <c r="BV1032"/>
      <c r="BW1032"/>
      <c r="BX103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378" customFormat="true" ht="17.1" customHeight="true" x14ac:dyDescent="0.2">
      <c r="A1033" s="1082"/>
      <c r="B1033" s="590" t="s">
        <v>201</v>
      </c>
      <c r="C1033" s="591">
        <v>0</v>
      </c>
      <c r="AC1033" s="371"/>
      <c r="AD1033" s="371"/>
      <c r="AE1033" s="371"/>
      <c r="AF1033" s="371"/>
      <c r="AG1033" s="371"/>
      <c r="AH1033" s="371"/>
      <c r="AI1033" s="371"/>
      <c r="AJ1033" s="371"/>
      <c r="AK1033" s="371"/>
      <c r="AL1033" s="371"/>
      <c r="AM1033" s="371"/>
      <c r="AN1033" s="371"/>
      <c r="AO1033" s="371"/>
      <c r="AP1033" s="371"/>
      <c r="AQ1033" s="371"/>
      <c r="AR1033" s="371"/>
      <c r="AS1033" s="371"/>
      <c r="AT1033" s="371"/>
      <c r="AU1033" s="371"/>
      <c r="AV1033" s="371"/>
      <c r="AW1033" s="371"/>
      <c r="AX1033" s="371"/>
      <c r="AY1033" s="371"/>
      <c r="AZ1033" s="371"/>
      <c r="BA1033" s="545"/>
      <c r="BB1033" s="344"/>
      <c r="BC1033" s="545"/>
      <c r="BD1033" s="545"/>
      <c r="BE1033" s="545"/>
      <c r="BF1033" s="545"/>
      <c r="BG1033" s="545"/>
      <c r="BH1033" s="545"/>
      <c r="BI1033" s="545"/>
      <c r="BJ1033" s="545"/>
      <c r="BK1033" s="545"/>
      <c r="BL1033" s="545"/>
      <c r="BM1033" s="545"/>
      <c r="BN1033" s="545"/>
      <c r="BO1033" s="545"/>
      <c r="BP1033" s="545"/>
      <c r="BQ1033" s="545"/>
      <c r="BR1033" s="545"/>
      <c r="BS1033" s="545"/>
      <c r="BT1033" s="545"/>
      <c r="BU1033" s="545"/>
      <c r="BV1033" s="545"/>
      <c r="BW1033" s="545"/>
      <c r="BX1033" s="545"/>
      <c r="BY1033" s="545"/>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s="378" customFormat="true" ht="12.95" customHeight="true" x14ac:dyDescent="0.2">
      <c r="A1034" s="1083" t="s">
        <v>449</v>
      </c>
      <c r="B1034" s="1083"/>
      <c r="C1034" s="1083"/>
      <c r="AC1034" s="371"/>
      <c r="AD1034" s="371"/>
      <c r="AE1034" s="371"/>
      <c r="AF1034" s="371"/>
      <c r="AG1034" s="371"/>
      <c r="AH1034" s="371"/>
      <c r="AI1034" s="371"/>
      <c r="AJ1034" s="371"/>
      <c r="AK1034" s="371"/>
      <c r="AL1034" s="371"/>
      <c r="AM1034" s="371"/>
      <c r="AN1034" s="371"/>
      <c r="AO1034" s="371"/>
      <c r="AP1034" s="371"/>
      <c r="AQ1034" s="371"/>
      <c r="AR1034" s="371"/>
      <c r="AS1034" s="371"/>
      <c r="AT1034" s="371"/>
      <c r="AU1034" s="371"/>
      <c r="AV1034" s="371"/>
      <c r="AW1034" s="371"/>
      <c r="AX1034" s="371"/>
      <c r="AY1034" s="371"/>
      <c r="AZ1034" s="371"/>
      <c r="BA1034" s="386"/>
      <c r="BB1034" s="452"/>
      <c r="BC1034"/>
      <c r="BD1034"/>
      <c r="BE1034"/>
      <c r="BF1034"/>
      <c r="BG1034"/>
      <c r="BH1034"/>
      <c r="BI1034"/>
      <c r="BJ1034"/>
      <c r="BK1034"/>
      <c r="BL1034"/>
      <c r="BM1034"/>
      <c r="BN1034"/>
      <c r="BO1034"/>
      <c r="BP1034"/>
      <c r="BQ1034"/>
      <c r="BR1034"/>
      <c r="BS1034"/>
      <c r="BT1034"/>
      <c r="BU1034"/>
      <c r="BV1034"/>
      <c r="BW1034"/>
      <c r="BX1034"/>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5" s="378" customFormat="true" ht="15" customHeight="true" x14ac:dyDescent="0.2">
      <c r="B1035" s="529"/>
      <c r="AC1035" s="371"/>
      <c r="AD1035" s="371"/>
      <c r="AE1035" s="371"/>
      <c r="AF1035" s="371"/>
      <c r="AG1035" s="371"/>
      <c r="AH1035" s="371"/>
      <c r="AI1035" s="371"/>
      <c r="AJ1035" s="371"/>
      <c r="AK1035" s="371"/>
      <c r="AL1035" s="371"/>
      <c r="AM1035" s="371"/>
      <c r="AN1035" s="371"/>
      <c r="AO1035" s="371"/>
      <c r="AP1035" s="371"/>
      <c r="AQ1035" s="371"/>
      <c r="AR1035" s="371"/>
      <c r="AS1035" s="371"/>
      <c r="AT1035" s="371"/>
      <c r="AU1035" s="371"/>
      <c r="AV1035" s="371"/>
      <c r="AW1035" s="371"/>
      <c r="AX1035" s="371"/>
      <c r="AY1035" s="371"/>
      <c r="AZ1035" s="371"/>
      <c r="BA1035" s="528"/>
      <c r="BB1035" s="39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371"/>
      <c r="CA1035" s="371"/>
      <c r="CB1035" s="371"/>
      <c r="CC1035" s="371"/>
      <c r="CD1035" s="371"/>
      <c r="CE1035" s="371"/>
      <c r="CF1035" s="371"/>
      <c r="CG1035" s="371"/>
      <c r="CH1035" s="371"/>
      <c r="CI1035" s="371"/>
      <c r="CJ1035" s="371"/>
      <c r="CK1035" s="371"/>
      <c r="CL1035" s="371"/>
      <c r="CM1035" s="371"/>
      <c r="CN1035" s="371"/>
      <c r="CO1035" s="371"/>
      <c r="CP1035" s="371"/>
      <c r="CQ1035" s="371"/>
      <c r="CR1035" s="371"/>
      <c r="CS1035" s="371"/>
      <c r="CT1035" s="371"/>
      <c r="CU1035" s="371"/>
      <c r="CV1035" s="371"/>
      <c r="CW1035" s="371"/>
      <c r="CX1035" s="371"/>
      <c r="CY1035" s="371"/>
      <c r="CZ1035" s="371"/>
    </row>
    <row r="1036" ht="15" customHeight="true" x14ac:dyDescent="0.25">
      <c r="A1036" s="453" t="s">
        <v>121</v>
      </c>
      <c r="B1036" s="326" t="s">
        <v>122</v>
      </c>
    </row>
    <row r="1037" ht="15" customHeight="true" x14ac:dyDescent="0.2">
      <c r="A1037" s="454" t="str">
        <f>R15</f>
        <v>Cabo Delgado</v>
      </c>
      <c r="B1037" s="454">
        <f>BR122+BR123</f>
        <v>4852.9122500000003</v>
      </c>
    </row>
    <row r="1038" ht="15" customHeight="true" x14ac:dyDescent="0.2">
      <c r="A1038" s="454" t="str">
        <f>S15</f>
        <v>Gaza</v>
      </c>
      <c r="B1038" s="454">
        <f>BS122+BS123</f>
        <v>3438.1250390000014</v>
      </c>
    </row>
    <row r="1039" ht="15" customHeight="true" x14ac:dyDescent="0.2">
      <c r="A1039" s="454" t="str">
        <f>T15</f>
        <v>Inhambane</v>
      </c>
      <c r="B1039" s="454">
        <f>BT122+BT123</f>
        <v>3666.7981819999964</v>
      </c>
    </row>
    <row r="1040" ht="15" customHeight="true" x14ac:dyDescent="0.2">
      <c r="A1040" s="454" t="str">
        <f>U15</f>
        <v>Manica</v>
      </c>
      <c r="B1040" s="454">
        <f>BU122+BU123</f>
        <v>4053.3770560000012</v>
      </c>
    </row>
    <row r="1041" ht="15" customHeight="true" x14ac:dyDescent="0.2">
      <c r="A1041" s="454" t="str">
        <f>V15</f>
        <v>Maputo cidade</v>
      </c>
      <c r="B1041" s="454">
        <f>BV122+BV123</f>
        <v>3151.4664800000037</v>
      </c>
    </row>
    <row r="1042" ht="15" customHeight="true" x14ac:dyDescent="0.2">
      <c r="A1042" s="454" t="str">
        <f>W15</f>
        <v>Maputo provincia</v>
      </c>
      <c r="B1042" s="454">
        <f>BW122+BW123</f>
        <v>4191.0153020000034</v>
      </c>
    </row>
    <row r="1043" ht="15" customHeight="true" x14ac:dyDescent="0.2">
      <c r="A1043" s="454" t="str">
        <f>X15</f>
        <v>Nampula</v>
      </c>
      <c r="B1043" s="454">
        <f>BX122+XR123</f>
        <v>2656.1492190000026</v>
      </c>
    </row>
    <row r="1044" ht="15" customHeight="true" x14ac:dyDescent="0.2">
      <c r="A1044" s="454" t="str">
        <f>Y15</f>
        <v>Niassa</v>
      </c>
      <c r="B1044" s="454">
        <f>BY122+BY123</f>
        <v>3649.9621729999963</v>
      </c>
    </row>
    <row r="1045" ht="15" customHeight="true" x14ac:dyDescent="0.2">
      <c r="A1045" s="454" t="str">
        <f>Z15</f>
        <v>Sofala</v>
      </c>
      <c r="B1045" s="454">
        <f>BZ122+BZ123</f>
        <v>5821.430510000001</v>
      </c>
    </row>
    <row r="1046" ht="15" customHeight="true" x14ac:dyDescent="0.2">
      <c r="A1046" s="398" t="str">
        <f>AA15</f>
        <v>Tete</v>
      </c>
      <c r="B1046" s="454">
        <f>CA122+CA123</f>
        <v>7610.744090999995</v>
      </c>
    </row>
    <row r="1047" ht="15" customHeight="true" x14ac:dyDescent="0.2">
      <c r="A1047" s="398" t="str">
        <f>AB15</f>
        <v>Zambezia</v>
      </c>
      <c r="B1047" s="454">
        <f>CB122+CB123</f>
        <v>11581.840806999995</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A1071" s="398"/>
      <c r="B1071" s="454"/>
    </row>
    <row r="1072" ht="15" customHeight="true" x14ac:dyDescent="0.2">
      <c r="A1072" s="454">
        <f>34-COUNTIF(A1037:A1071,"0")</f>
        <v>11</v>
      </c>
      <c r="B1072" s="398" t="s">
        <v>141</v>
      </c>
    </row>
    <row r="1100" s="371" customFormat="true" ht="17.1" customHeight="true" x14ac:dyDescent="0.2">
      <c r="A1100" s="908"/>
      <c r="B1100" s="905"/>
      <c r="BA1100" s="528"/>
      <c r="BB1100" s="39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row>
    <row r="1101" s="371" customFormat="true" ht="17.1" customHeight="true" x14ac:dyDescent="0.2">
      <c r="A1101" s="909"/>
      <c r="B1101" s="906"/>
      <c r="BA1101" s="528"/>
      <c r="BB1101" s="39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row>
    <row r="1102" s="371" customFormat="true" ht="15" customHeight="true" x14ac:dyDescent="0.2">
      <c r="BA1102" s="528"/>
      <c r="BB1102" s="39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row>
    <row r="1103" s="371" customFormat="true" ht="15" customHeight="true" x14ac:dyDescent="0.2">
      <c r="BA1103" s="528"/>
      <c r="BB1103" s="39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row>
    <row r="1104" s="371" customFormat="true" ht="15" customHeight="true" x14ac:dyDescent="0.2">
      <c r="BA1104" s="528"/>
      <c r="BB1104" s="39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row>
    <row r="1105" s="371" customFormat="true" ht="15" customHeight="true" x14ac:dyDescent="0.2">
      <c r="BA1105" s="528"/>
      <c r="BB1105" s="39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row>
    <row r="1106" s="371" customFormat="true" ht="15" customHeight="true" x14ac:dyDescent="0.2">
      <c r="BA1106" s="528"/>
      <c r="BB1106" s="39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row>
    <row r="1107" s="371" customFormat="true" ht="15" customHeight="true" x14ac:dyDescent="0.2">
      <c r="BA1107" s="528"/>
      <c r="BB1107" s="39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row>
    <row r="1108" s="371" customFormat="true" ht="15" customHeight="true" x14ac:dyDescent="0.2">
      <c r="BA1108" s="528"/>
      <c r="BB1108" s="39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row>
    <row r="1109" s="371" customFormat="true" ht="15" customHeight="true" x14ac:dyDescent="0.2">
      <c r="BA1109" s="528"/>
      <c r="BB1109" s="39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row>
    <row r="1110" s="371" customFormat="true" ht="15" customHeight="true" x14ac:dyDescent="0.2">
      <c r="BA1110" s="528"/>
      <c r="BB1110" s="39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row>
    <row r="1111" s="371" customFormat="true" ht="15" customHeight="true" x14ac:dyDescent="0.2">
      <c r="BA1111" s="528"/>
      <c r="BB1111" s="39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row>
    <row r="1112" s="371" customFormat="true" ht="15" customHeight="true" x14ac:dyDescent="0.2">
      <c r="BA1112" s="528"/>
      <c r="BB1112" s="39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row>
    <row r="1113" s="371" customFormat="true" ht="15" customHeight="true" x14ac:dyDescent="0.2">
      <c r="BA1113" s="528"/>
      <c r="BB1113" s="39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row>
    <row r="1114" s="371" customFormat="true" ht="17.1" customHeight="true" x14ac:dyDescent="0.2">
      <c r="A1114" s="909"/>
      <c r="B1114" s="906"/>
      <c r="C1114" s="873"/>
      <c r="D1114" s="873"/>
      <c r="E1114" s="873"/>
      <c r="F1114" s="873"/>
      <c r="G1114" s="873"/>
      <c r="H1114" s="873"/>
      <c r="I1114" s="873"/>
      <c r="J1114" s="873"/>
      <c r="K1114" s="873"/>
      <c r="L1114" s="873"/>
      <c r="M1114" s="873"/>
      <c r="N1114" s="873"/>
      <c r="O1114" s="873"/>
      <c r="P1114" s="873"/>
      <c r="Q1114" s="873"/>
      <c r="R1114" s="873"/>
      <c r="S1114" s="873"/>
      <c r="T1114" s="873"/>
      <c r="U1114" s="873"/>
      <c r="V1114" s="873"/>
      <c r="W1114" s="873"/>
      <c r="X1114" s="873"/>
      <c r="Y1114" s="873"/>
      <c r="Z1114" s="873"/>
      <c r="AA1114" s="873"/>
      <c r="AB1114" s="873"/>
      <c r="BA1114" s="528"/>
      <c r="BB1114" s="39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row>
    <row r="1115" s="371" customFormat="true" ht="17.1" customHeight="true" x14ac:dyDescent="0.2">
      <c r="A1115" s="909"/>
      <c r="B1115" s="906"/>
      <c r="C1115" s="873"/>
      <c r="D1115" s="873"/>
      <c r="E1115" s="873"/>
      <c r="F1115" s="873"/>
      <c r="G1115" s="873"/>
      <c r="H1115" s="873"/>
      <c r="I1115" s="873"/>
      <c r="J1115" s="873"/>
      <c r="K1115" s="873"/>
      <c r="L1115" s="873"/>
      <c r="M1115" s="873"/>
      <c r="N1115" s="873"/>
      <c r="O1115" s="873"/>
      <c r="P1115" s="873"/>
      <c r="Q1115" s="873"/>
      <c r="R1115" s="873"/>
      <c r="S1115" s="873"/>
      <c r="T1115" s="873"/>
      <c r="U1115" s="873"/>
      <c r="V1115" s="873"/>
      <c r="W1115" s="873"/>
      <c r="X1115" s="873"/>
      <c r="Y1115" s="873"/>
      <c r="Z1115" s="873"/>
      <c r="AA1115" s="873"/>
      <c r="AB1115" s="873"/>
      <c r="BA1115" s="528"/>
      <c r="BB1115" s="39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row>
    <row r="1116" s="371" customFormat="true" ht="17.1" customHeight="true" x14ac:dyDescent="0.2">
      <c r="A1116" s="909"/>
      <c r="B1116" s="906"/>
      <c r="C1116" s="873"/>
      <c r="D1116" s="873"/>
      <c r="E1116" s="873"/>
      <c r="F1116" s="873"/>
      <c r="G1116" s="873"/>
      <c r="H1116" s="873"/>
      <c r="I1116" s="873"/>
      <c r="J1116" s="873"/>
      <c r="K1116" s="873"/>
      <c r="L1116" s="873"/>
      <c r="M1116" s="873"/>
      <c r="N1116" s="873"/>
      <c r="O1116" s="873"/>
      <c r="P1116" s="873"/>
      <c r="Q1116" s="873"/>
      <c r="R1116" s="873"/>
      <c r="S1116" s="873"/>
      <c r="T1116" s="873"/>
      <c r="U1116" s="873"/>
      <c r="V1116" s="873"/>
      <c r="W1116" s="873"/>
      <c r="X1116" s="873"/>
      <c r="Y1116" s="873"/>
      <c r="Z1116" s="873"/>
      <c r="AA1116" s="873"/>
      <c r="AB1116" s="873"/>
      <c r="BA1116" s="528"/>
      <c r="BB1116" s="39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row>
    <row r="1117" s="371" customFormat="true" ht="17.1" customHeight="true" x14ac:dyDescent="0.2">
      <c r="A1117" s="910"/>
      <c r="B1117" s="907"/>
      <c r="C1117" s="875"/>
      <c r="D1117" s="875"/>
      <c r="E1117" s="875"/>
      <c r="F1117" s="875"/>
      <c r="G1117" s="875"/>
      <c r="H1117" s="875"/>
      <c r="I1117" s="875"/>
      <c r="J1117" s="875"/>
      <c r="K1117" s="875"/>
      <c r="L1117" s="875"/>
      <c r="M1117" s="875"/>
      <c r="N1117" s="875"/>
      <c r="O1117" s="875"/>
      <c r="P1117" s="875"/>
      <c r="Q1117" s="875"/>
      <c r="R1117" s="875"/>
      <c r="S1117" s="875"/>
      <c r="T1117" s="875"/>
      <c r="U1117" s="875"/>
      <c r="V1117" s="875"/>
      <c r="W1117" s="875"/>
      <c r="X1117" s="875"/>
      <c r="Y1117" s="875"/>
      <c r="Z1117" s="875"/>
      <c r="AA1117" s="875"/>
      <c r="AB1117" s="875"/>
      <c r="BA1117" s="528"/>
      <c r="BB1117" s="39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row>
    <row r="1118" s="371" customFormat="true" ht="15" customHeight="true" x14ac:dyDescent="0.2">
      <c r="BA1118" s="528"/>
      <c r="BB1118" s="39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row>
    <row r="1119" s="371" customFormat="true" ht="15" customHeight="true" x14ac:dyDescent="0.2">
      <c r="BA1119" s="528"/>
      <c r="BB1119" s="39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row>
    <row r="1120" s="371" customFormat="true" ht="15" customHeight="true" x14ac:dyDescent="0.2">
      <c r="BA1120" s="528"/>
      <c r="BB1120" s="39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row>
    <row r="1121" s="371" customFormat="true" ht="15" customHeight="true" x14ac:dyDescent="0.2">
      <c r="BA1121" s="528"/>
      <c r="BB1121" s="39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row>
    <row r="1122" s="371" customFormat="true" ht="15" customHeight="true" x14ac:dyDescent="0.2">
      <c r="BA1122" s="528"/>
      <c r="BB1122" s="39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row>
    <row r="1123" s="371" customFormat="true" ht="15" customHeight="true" x14ac:dyDescent="0.2">
      <c r="BA1123" s="528"/>
      <c r="BB1123" s="39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row>
    <row r="1124" s="371" customFormat="true" ht="15" customHeight="true" x14ac:dyDescent="0.2">
      <c r="BA1124" s="528"/>
      <c r="BB1124" s="39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row>
    <row r="1125" s="371" customFormat="true" ht="15" customHeight="true" x14ac:dyDescent="0.2">
      <c r="BA1125" s="528"/>
      <c r="BB1125" s="39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row>
    <row r="1126" s="371" customFormat="true" ht="15" customHeight="true" x14ac:dyDescent="0.2">
      <c r="BA1126" s="528"/>
      <c r="BB1126" s="39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row>
    <row r="1127" s="371" customFormat="true" ht="15" customHeight="true" x14ac:dyDescent="0.2">
      <c r="BA1127" s="528"/>
      <c r="BB1127" s="39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row>
    <row r="1128" s="371" customFormat="true" ht="15" customHeight="true" x14ac:dyDescent="0.2">
      <c r="BA1128" s="528"/>
      <c r="BB1128" s="39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row>
    <row r="1129" s="371" customFormat="true" ht="15" customHeight="true" x14ac:dyDescent="0.2">
      <c r="BA1129" s="528"/>
      <c r="BB1129" s="39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row>
    <row r="1130" s="371" customFormat="true" ht="15" customHeight="true" x14ac:dyDescent="0.2">
      <c r="BA1130" s="528"/>
      <c r="BB1130" s="39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row>
    <row r="1131" s="371" customFormat="true" ht="15" customHeight="true" x14ac:dyDescent="0.2">
      <c r="BA1131" s="528"/>
      <c r="BB1131" s="39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row>
    <row r="1132" s="371" customFormat="true" ht="15" customHeight="true" x14ac:dyDescent="0.2">
      <c r="BA1132" s="528"/>
      <c r="BB1132" s="39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row>
    <row r="1133" s="371" customFormat="true" ht="15" customHeight="true" x14ac:dyDescent="0.2">
      <c r="BA1133" s="528"/>
      <c r="BB1133" s="39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row>
    <row r="1134" s="371" customFormat="true" ht="15" customHeight="true" x14ac:dyDescent="0.2">
      <c r="BA1134" s="528"/>
      <c r="BB1134" s="39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row>
    <row r="1135" s="371" customFormat="true" ht="15" customHeight="true" x14ac:dyDescent="0.2">
      <c r="BA1135" s="528"/>
      <c r="BB1135" s="39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row>
    <row r="1136" s="371" customFormat="true" ht="15" customHeight="true" x14ac:dyDescent="0.2">
      <c r="BA1136" s="528"/>
      <c r="BB1136" s="39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row>
    <row r="1137" s="371" customFormat="true" ht="15" customHeight="true" x14ac:dyDescent="0.2">
      <c r="BA1137" s="528"/>
      <c r="BB1137" s="39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row>
    <row r="1138" s="371" customFormat="true" ht="15" customHeight="true" x14ac:dyDescent="0.2">
      <c r="BA1138" s="528"/>
      <c r="BB1138" s="39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row>
    <row r="1139" s="371" customFormat="true" ht="15" customHeight="true" x14ac:dyDescent="0.2">
      <c r="BA1139" s="528"/>
      <c r="BB1139" s="39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row>
    <row r="1140" s="371" customFormat="true" ht="15" customHeight="true" x14ac:dyDescent="0.2">
      <c r="BA1140" s="528"/>
      <c r="BB1140" s="39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row>
    <row r="1141" s="371" customFormat="true" ht="15" customHeight="true" x14ac:dyDescent="0.2">
      <c r="BA1141" s="528"/>
      <c r="BB1141" s="39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row>
    <row r="1142" s="371" customFormat="true" ht="15" customHeight="true" x14ac:dyDescent="0.2">
      <c r="BA1142" s="528"/>
      <c r="BB1142" s="39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row>
    <row r="1143" s="371" customFormat="true" ht="15" customHeight="true" x14ac:dyDescent="0.2">
      <c r="BA1143" s="528"/>
      <c r="BB1143" s="39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row>
    <row r="1144" s="371" customFormat="true" ht="15" customHeight="true" x14ac:dyDescent="0.2">
      <c r="BA1144" s="528"/>
      <c r="BB1144" s="39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row>
    <row r="1145" s="371" customFormat="true" ht="15" customHeight="true" x14ac:dyDescent="0.2">
      <c r="BA1145" s="528"/>
      <c r="BB1145" s="39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row>
    <row r="1146" s="371" customFormat="true" ht="15" customHeight="true" x14ac:dyDescent="0.2">
      <c r="BA1146" s="528"/>
      <c r="BB1146" s="39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row>
    <row r="1147" s="371" customFormat="true" ht="15" customHeight="true" x14ac:dyDescent="0.2">
      <c r="BA1147" s="528"/>
      <c r="BB1147" s="39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row>
    <row r="1148" s="371" customFormat="true" ht="15" customHeight="true" x14ac:dyDescent="0.2">
      <c r="BA1148" s="528"/>
      <c r="BB1148" s="39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row>
    <row r="1149" s="371" customFormat="true" ht="15" customHeight="true" x14ac:dyDescent="0.2">
      <c r="BA1149" s="528"/>
      <c r="BB1149" s="39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row>
    <row r="1150" s="371" customFormat="true" ht="15" customHeight="true" x14ac:dyDescent="0.2">
      <c r="BA1150" s="528"/>
      <c r="BB1150" s="39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row>
    <row r="1151" s="371" customFormat="true" ht="15" customHeight="true" x14ac:dyDescent="0.2">
      <c r="BA1151" s="528"/>
      <c r="BB1151" s="39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row>
    <row r="1152" s="371" customFormat="true" ht="15" customHeight="true" x14ac:dyDescent="0.2">
      <c r="BA1152" s="528"/>
      <c r="BB1152" s="39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row>
    <row r="1153" s="371" customFormat="true" ht="15" customHeight="true" x14ac:dyDescent="0.2">
      <c r="BA1153" s="528"/>
      <c r="BB1153" s="39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row>
    <row r="1154" s="371" customFormat="true" ht="15" customHeight="true" x14ac:dyDescent="0.2">
      <c r="BA1154" s="528"/>
      <c r="BB1154" s="39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row>
    <row r="1155" s="371" customFormat="true" ht="15" customHeight="true" x14ac:dyDescent="0.2">
      <c r="BA1155" s="528"/>
      <c r="BB1155" s="39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row>
    <row r="1156" s="371" customFormat="true" ht="15" customHeight="true" x14ac:dyDescent="0.2">
      <c r="BA1156" s="528"/>
      <c r="BB1156" s="39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row>
    <row r="1157" s="371" customFormat="true" ht="15" customHeight="true" x14ac:dyDescent="0.2">
      <c r="BA1157" s="528"/>
      <c r="BB1157" s="39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row>
    <row r="1158" s="371" customFormat="true" ht="15" customHeight="true" x14ac:dyDescent="0.2">
      <c r="BA1158" s="528"/>
      <c r="BB1158" s="39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row>
    <row r="1159" s="371" customFormat="true" ht="15" customHeight="true" x14ac:dyDescent="0.2">
      <c r="BA1159" s="528"/>
      <c r="BB1159" s="39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row>
    <row r="1160" s="371" customFormat="true" ht="15" customHeight="true" x14ac:dyDescent="0.2">
      <c r="BA1160" s="528"/>
      <c r="BB1160" s="39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row>
    <row r="1161" s="371" customFormat="true" ht="15" customHeight="true" x14ac:dyDescent="0.2">
      <c r="BA1161" s="528"/>
      <c r="BB1161" s="39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row>
    <row r="1162" s="371" customFormat="true" ht="15" customHeight="true" x14ac:dyDescent="0.2">
      <c r="BA1162" s="528"/>
      <c r="BB1162" s="39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row>
    <row r="1163" s="371" customFormat="true" ht="15" customHeight="true" x14ac:dyDescent="0.2">
      <c r="BA1163" s="528"/>
      <c r="BB1163" s="39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row>
    <row r="1164" s="371" customFormat="true" ht="15" customHeight="true" x14ac:dyDescent="0.2">
      <c r="BA1164" s="528"/>
      <c r="BB1164" s="39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row>
    <row r="1165" s="371" customFormat="true" ht="15" customHeight="true" x14ac:dyDescent="0.2">
      <c r="BA1165" s="528"/>
      <c r="BB1165" s="39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row>
    <row r="1166" s="371" customFormat="true" ht="15" customHeight="true" x14ac:dyDescent="0.2">
      <c r="BA1166" s="528"/>
      <c r="BB1166" s="39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row>
    <row r="1167" s="371" customFormat="true" ht="15" customHeight="true" x14ac:dyDescent="0.2">
      <c r="BA1167" s="528"/>
      <c r="BB1167" s="39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row>
    <row r="1168" s="371" customFormat="true" ht="15" customHeight="true" x14ac:dyDescent="0.2">
      <c r="BA1168" s="528"/>
      <c r="BB1168" s="39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row>
    <row r="1169" s="371" customFormat="true" ht="15" customHeight="true" x14ac:dyDescent="0.2">
      <c r="BA1169" s="528"/>
      <c r="BB1169" s="39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row>
    <row r="1170" s="371" customFormat="true" ht="15" customHeight="true" x14ac:dyDescent="0.2">
      <c r="A1170" s="467"/>
      <c r="B1170" s="876"/>
      <c r="C1170" s="877"/>
      <c r="D1170" s="877"/>
      <c r="E1170" s="877"/>
      <c r="F1170" s="877"/>
      <c r="G1170" s="877"/>
      <c r="H1170" s="877"/>
      <c r="I1170" s="877"/>
      <c r="J1170" s="877"/>
      <c r="K1170" s="877"/>
      <c r="L1170" s="877"/>
      <c r="M1170" s="877"/>
      <c r="N1170" s="877"/>
      <c r="O1170" s="877"/>
      <c r="P1170" s="877"/>
      <c r="Q1170" s="877"/>
      <c r="R1170" s="877"/>
      <c r="S1170" s="877"/>
      <c r="T1170" s="877"/>
      <c r="U1170" s="877"/>
      <c r="V1170" s="877"/>
      <c r="W1170" s="877"/>
      <c r="X1170" s="877"/>
      <c r="Y1170" s="877"/>
      <c r="Z1170" s="877"/>
      <c r="AA1170" s="877"/>
      <c r="AB1170" s="877"/>
      <c r="BA1170" s="528"/>
      <c r="BB1170" s="39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row>
    <row r="1171" s="371" customFormat="true" ht="15" customHeight="true" x14ac:dyDescent="0.2">
      <c r="A1171" s="467"/>
      <c r="B1171" s="876"/>
      <c r="C1171" s="877"/>
      <c r="D1171" s="877"/>
      <c r="E1171" s="877"/>
      <c r="F1171" s="877"/>
      <c r="G1171" s="877"/>
      <c r="H1171" s="877"/>
      <c r="I1171" s="877"/>
      <c r="J1171" s="877"/>
      <c r="K1171" s="877"/>
      <c r="L1171" s="877"/>
      <c r="M1171" s="877"/>
      <c r="N1171" s="877"/>
      <c r="O1171" s="877"/>
      <c r="P1171" s="877"/>
      <c r="Q1171" s="877"/>
      <c r="R1171" s="877"/>
      <c r="S1171" s="877"/>
      <c r="T1171" s="877"/>
      <c r="U1171" s="877"/>
      <c r="V1171" s="877"/>
      <c r="W1171" s="877"/>
      <c r="X1171" s="877"/>
      <c r="Y1171" s="877"/>
      <c r="Z1171" s="877"/>
      <c r="AA1171" s="877"/>
      <c r="AB1171" s="877"/>
      <c r="BA1171" s="528"/>
      <c r="BB1171" s="39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row>
    <row r="1172" s="371" customFormat="true" ht="15" customHeight="true" x14ac:dyDescent="0.2">
      <c r="A1172" s="467"/>
      <c r="B1172" s="876"/>
      <c r="C1172" s="877"/>
      <c r="D1172" s="877"/>
      <c r="E1172" s="877"/>
      <c r="F1172" s="877"/>
      <c r="G1172" s="877"/>
      <c r="H1172" s="877"/>
      <c r="I1172" s="877"/>
      <c r="J1172" s="877"/>
      <c r="K1172" s="877"/>
      <c r="L1172" s="877"/>
      <c r="M1172" s="877"/>
      <c r="N1172" s="877"/>
      <c r="O1172" s="877"/>
      <c r="P1172" s="877"/>
      <c r="Q1172" s="877"/>
      <c r="R1172" s="877"/>
      <c r="S1172" s="877"/>
      <c r="T1172" s="877"/>
      <c r="U1172" s="877"/>
      <c r="V1172" s="877"/>
      <c r="W1172" s="877"/>
      <c r="X1172" s="877"/>
      <c r="Y1172" s="877"/>
      <c r="Z1172" s="877"/>
      <c r="AA1172" s="877"/>
      <c r="AB1172" s="877"/>
      <c r="BA1172" s="528"/>
      <c r="BB1172" s="39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row>
    <row r="1173" s="371" customFormat="true" ht="15" customHeight="true" x14ac:dyDescent="0.2">
      <c r="A1173" s="467"/>
      <c r="B1173" s="876"/>
      <c r="C1173" s="877"/>
      <c r="D1173" s="877"/>
      <c r="E1173" s="877"/>
      <c r="F1173" s="877"/>
      <c r="G1173" s="877"/>
      <c r="H1173" s="877"/>
      <c r="I1173" s="877"/>
      <c r="J1173" s="877"/>
      <c r="K1173" s="877"/>
      <c r="L1173" s="877"/>
      <c r="M1173" s="877"/>
      <c r="N1173" s="877"/>
      <c r="O1173" s="877"/>
      <c r="P1173" s="877"/>
      <c r="Q1173" s="877"/>
      <c r="R1173" s="877"/>
      <c r="S1173" s="877"/>
      <c r="T1173" s="877"/>
      <c r="U1173" s="877"/>
      <c r="V1173" s="877"/>
      <c r="W1173" s="877"/>
      <c r="X1173" s="877"/>
      <c r="Y1173" s="877"/>
      <c r="Z1173" s="877"/>
      <c r="AA1173" s="877"/>
      <c r="AB1173" s="877"/>
      <c r="BA1173" s="528"/>
      <c r="BB1173" s="39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row>
    <row r="1174" s="371" customFormat="true" ht="15" customHeight="true" x14ac:dyDescent="0.2">
      <c r="A1174" s="467"/>
      <c r="B1174" s="876"/>
      <c r="C1174" s="877"/>
      <c r="D1174" s="877"/>
      <c r="E1174" s="877"/>
      <c r="F1174" s="877"/>
      <c r="G1174" s="877"/>
      <c r="H1174" s="877"/>
      <c r="I1174" s="877"/>
      <c r="J1174" s="877"/>
      <c r="K1174" s="877"/>
      <c r="L1174" s="877"/>
      <c r="M1174" s="877"/>
      <c r="N1174" s="877"/>
      <c r="O1174" s="877"/>
      <c r="P1174" s="877"/>
      <c r="Q1174" s="877"/>
      <c r="R1174" s="877"/>
      <c r="S1174" s="877"/>
      <c r="T1174" s="877"/>
      <c r="U1174" s="877"/>
      <c r="V1174" s="877"/>
      <c r="W1174" s="877"/>
      <c r="X1174" s="877"/>
      <c r="Y1174" s="877"/>
      <c r="Z1174" s="877"/>
      <c r="AA1174" s="877"/>
      <c r="AB1174" s="877"/>
      <c r="BA1174" s="528"/>
      <c r="BB1174" s="39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row>
    <row r="1175" s="371" customFormat="true" ht="15" customHeight="true" x14ac:dyDescent="0.2">
      <c r="A1175" s="467"/>
      <c r="B1175" s="876"/>
      <c r="C1175" s="877"/>
      <c r="D1175" s="877"/>
      <c r="E1175" s="877"/>
      <c r="F1175" s="877"/>
      <c r="G1175" s="877"/>
      <c r="H1175" s="877"/>
      <c r="I1175" s="877"/>
      <c r="J1175" s="877"/>
      <c r="K1175" s="877"/>
      <c r="L1175" s="877"/>
      <c r="M1175" s="877"/>
      <c r="N1175" s="877"/>
      <c r="O1175" s="877"/>
      <c r="P1175" s="877"/>
      <c r="Q1175" s="877"/>
      <c r="R1175" s="877"/>
      <c r="S1175" s="877"/>
      <c r="T1175" s="877"/>
      <c r="U1175" s="877"/>
      <c r="V1175" s="877"/>
      <c r="W1175" s="877"/>
      <c r="X1175" s="877"/>
      <c r="Y1175" s="877"/>
      <c r="Z1175" s="877"/>
      <c r="AA1175" s="877"/>
      <c r="AB1175" s="877"/>
      <c r="BA1175" s="528"/>
      <c r="BB1175" s="39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row>
    <row r="1176" s="371" customFormat="true" ht="15" customHeight="true" x14ac:dyDescent="0.2">
      <c r="A1176" s="878"/>
      <c r="B1176" s="467"/>
      <c r="C1176" s="879"/>
      <c r="D1176" s="880"/>
      <c r="E1176" s="880"/>
      <c r="F1176" s="880"/>
      <c r="G1176" s="880"/>
      <c r="H1176" s="879"/>
      <c r="I1176" s="880"/>
      <c r="J1176" s="880"/>
      <c r="K1176" s="880"/>
      <c r="L1176" s="880"/>
      <c r="M1176" s="879"/>
      <c r="N1176" s="880"/>
      <c r="O1176" s="880"/>
      <c r="P1176" s="880"/>
      <c r="Q1176" s="880"/>
      <c r="R1176" s="879"/>
      <c r="S1176" s="880"/>
      <c r="T1176" s="880"/>
      <c r="U1176" s="880"/>
      <c r="BA1176" s="528"/>
      <c r="BB1176" s="39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row>
    <row r="1177" s="371" customFormat="true" ht="15" customHeight="true" x14ac:dyDescent="0.2">
      <c r="A1177" s="880"/>
      <c r="B1177" s="880"/>
      <c r="C1177" s="879"/>
      <c r="D1177" s="879"/>
      <c r="E1177" s="879"/>
      <c r="F1177" s="879"/>
      <c r="G1177" s="879"/>
      <c r="H1177" s="879"/>
      <c r="I1177" s="879"/>
      <c r="J1177" s="879"/>
      <c r="K1177" s="879"/>
      <c r="L1177" s="879"/>
      <c r="M1177" s="879"/>
      <c r="N1177" s="879"/>
      <c r="O1177" s="879"/>
      <c r="P1177" s="879"/>
      <c r="Q1177" s="879"/>
      <c r="R1177" s="879"/>
      <c r="S1177" s="879"/>
      <c r="T1177" s="879"/>
      <c r="U1177" s="879"/>
      <c r="BA1177" s="528"/>
      <c r="BB1177" s="39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row>
    <row r="1178" s="371" customFormat="true" ht="15" customHeight="true" x14ac:dyDescent="0.2">
      <c r="BA1178" s="528"/>
      <c r="BB1178" s="39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row>
    <row r="1179" s="371" customFormat="true" ht="15" customHeight="true" x14ac:dyDescent="0.2">
      <c r="BA1179" s="528"/>
      <c r="BB1179" s="39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row>
    <row r="1180" s="371" customFormat="true" ht="15" customHeight="true" x14ac:dyDescent="0.2">
      <c r="BA1180" s="528"/>
      <c r="BB1180" s="39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row>
    <row r="1181" s="371" customFormat="true" ht="15" customHeight="true" x14ac:dyDescent="0.2">
      <c r="BA1181" s="528"/>
      <c r="BB1181" s="39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row>
    <row r="1182" s="371" customFormat="true" ht="15" customHeight="true" x14ac:dyDescent="0.2">
      <c r="BA1182" s="528"/>
      <c r="BB1182" s="39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row>
    <row r="1183" s="371" customFormat="true" ht="15" customHeight="true" x14ac:dyDescent="0.2">
      <c r="BA1183" s="528"/>
      <c r="BB1183" s="39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row>
    <row r="1184" s="371" customFormat="true" ht="15" customHeight="true" x14ac:dyDescent="0.2">
      <c r="BA1184" s="528"/>
      <c r="BB1184" s="39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row>
    <row r="1185" s="371" customFormat="true" ht="15" customHeight="true" x14ac:dyDescent="0.2">
      <c r="BA1185" s="528"/>
      <c r="BB1185" s="39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row>
    <row r="1186" s="371" customFormat="true" ht="15" customHeight="true" x14ac:dyDescent="0.2">
      <c r="BA1186" s="528"/>
      <c r="BB1186" s="39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row>
    <row r="1187" s="371" customFormat="true" ht="15" customHeight="true" x14ac:dyDescent="0.2">
      <c r="BA1187" s="528"/>
      <c r="BB1187" s="39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row>
    <row r="1188" s="371" customFormat="true" ht="15" customHeight="true" x14ac:dyDescent="0.2">
      <c r="BA1188" s="528"/>
      <c r="BB1188" s="39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row>
    <row r="1189" s="371" customFormat="true" ht="15" customHeight="true" x14ac:dyDescent="0.2">
      <c r="BA1189" s="528"/>
      <c r="BB1189" s="39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row>
    <row r="1190" s="371" customFormat="true" ht="15" customHeight="true" x14ac:dyDescent="0.2">
      <c r="BA1190" s="528"/>
      <c r="BB1190" s="39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row>
    <row r="1191" s="371" customFormat="true" ht="15" customHeight="true" x14ac:dyDescent="0.2">
      <c r="BA1191" s="528"/>
      <c r="BB1191" s="39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row>
    <row r="1192" s="371" customFormat="true" ht="15" customHeight="true" x14ac:dyDescent="0.2">
      <c r="BA1192" s="528"/>
      <c r="BB1192" s="39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row>
    <row r="1193" s="371" customFormat="true" ht="15" customHeight="true" x14ac:dyDescent="0.2">
      <c r="BA1193" s="528"/>
      <c r="BB1193" s="39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row>
    <row r="1194" s="371" customFormat="true" ht="15" customHeight="true" x14ac:dyDescent="0.2">
      <c r="BA1194" s="528"/>
      <c r="BB1194" s="39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row>
    <row r="1195" s="371" customFormat="true" ht="15" customHeight="true" x14ac:dyDescent="0.2">
      <c r="BA1195" s="528"/>
      <c r="BB1195" s="39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row>
    <row r="1196" s="371" customFormat="true" ht="15" customHeight="true" x14ac:dyDescent="0.2">
      <c r="BA1196" s="528"/>
      <c r="BB1196" s="39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row>
    <row r="1197" s="371" customFormat="true" ht="15" customHeight="true" x14ac:dyDescent="0.2">
      <c r="BA1197" s="528"/>
      <c r="BB1197" s="39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row>
    <row r="1198" s="371" customFormat="true" ht="15" customHeight="true" x14ac:dyDescent="0.2">
      <c r="BA1198" s="528"/>
      <c r="BB1198" s="39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row>
    <row r="1199" s="371" customFormat="true" ht="15" customHeight="true" x14ac:dyDescent="0.2">
      <c r="BA1199" s="528"/>
      <c r="BB1199" s="39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row>
    <row r="1200" s="371" customFormat="true" ht="15" customHeight="true" x14ac:dyDescent="0.2">
      <c r="BA1200" s="528"/>
      <c r="BB1200" s="39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row>
  </sheetData>
  <mergeCells count="1001">
    <mergeCell ref="BA347:BA348"/>
    <mergeCell ref="BA349:BA350"/>
    <mergeCell ref="BA351:BA352"/>
    <mergeCell ref="BA353:BA354"/>
    <mergeCell ref="BA153:BA159"/>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C120:G120"/>
    <mergeCell ref="H120:L120"/>
    <mergeCell ref="A58:A69"/>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58"/>
    <mergeCell ref="C133:G133"/>
    <mergeCell ref="H133:L133"/>
    <mergeCell ref="C220:G220"/>
    <mergeCell ref="H220:L220"/>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E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J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O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G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2"/>
    <mergeCell ref="E501:G501"/>
    <mergeCell ref="H501:I501"/>
    <mergeCell ref="M501:N501"/>
    <mergeCell ref="H502:I502"/>
    <mergeCell ref="M502:N502"/>
    <mergeCell ref="C507:D508"/>
    <mergeCell ref="H507:I507"/>
    <mergeCell ref="M507:N507"/>
    <mergeCell ref="H508:I508"/>
    <mergeCell ref="M508:N508"/>
    <mergeCell ref="C509:D509"/>
    <mergeCell ref="H509:I509"/>
    <mergeCell ref="M509:N509"/>
    <mergeCell ref="C505:D505"/>
    <mergeCell ref="H505:I505"/>
    <mergeCell ref="M505:N505"/>
    <mergeCell ref="C506:E506"/>
    <mergeCell ref="H506:I506"/>
    <mergeCell ref="M506:N506"/>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O521:Q521"/>
    <mergeCell ref="C522:D522"/>
    <mergeCell ref="H522:I522"/>
    <mergeCell ref="C518:D518"/>
    <mergeCell ref="H518:L518"/>
    <mergeCell ref="M518:N518"/>
    <mergeCell ref="C519:D519"/>
    <mergeCell ref="H519:I520"/>
    <mergeCell ref="J519:L519"/>
    <mergeCell ref="M519:N519"/>
    <mergeCell ref="C520:D520"/>
    <mergeCell ref="M520:Q520"/>
    <mergeCell ref="C523:D523"/>
    <mergeCell ref="H523:I523"/>
    <mergeCell ref="M523:N523"/>
    <mergeCell ref="C524:D524"/>
    <mergeCell ref="H524:J524"/>
    <mergeCell ref="M524:N524"/>
    <mergeCell ref="C521:D521"/>
    <mergeCell ref="H521:I521"/>
    <mergeCell ref="M521:N522"/>
    <mergeCell ref="C529:D529"/>
    <mergeCell ref="H529:I529"/>
    <mergeCell ref="M529:N529"/>
    <mergeCell ref="C530:D530"/>
    <mergeCell ref="H530:I530"/>
    <mergeCell ref="M530:N530"/>
    <mergeCell ref="C525:D525"/>
    <mergeCell ref="H525:I526"/>
    <mergeCell ref="M525:N525"/>
    <mergeCell ref="C526:D526"/>
    <mergeCell ref="M526:O526"/>
    <mergeCell ref="C527:D527"/>
    <mergeCell ref="H527:I527"/>
    <mergeCell ref="M527:N528"/>
    <mergeCell ref="C528:D528"/>
    <mergeCell ref="H528:I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E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O586"/>
    <mergeCell ref="C583:D583"/>
    <mergeCell ref="H583:J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F356E-2C90-49E4-936D-481D78981C47}">
  <sheetPr codeName="Feuil8"/>
  <dimension ref="A1:CZ1200"/>
  <sheetViews>
    <sheetView showGridLines="false" workbookViewId="0"/>
  </sheetViews>
  <sheetFormatPr defaultColWidth="9.140625" defaultRowHeight="15" customHeight="true" x14ac:dyDescent="0.2"/>
  <cols>
    <col min="1" max="1" width="31.5703125" style="524" customWidth="true"/>
    <col min="2" max="2" width="41.5703125" style="524" customWidth="true"/>
    <col min="3" max="17" width="10.7109375" style="524" customWidth="true"/>
    <col min="18" max="28" width="12.5703125" style="524" customWidth="true"/>
    <col min="29" max="52" width="12.5703125" style="371" customWidth="true"/>
    <col min="53" max="53" width="31.5703125" style="528" customWidth="true"/>
    <col min="54" max="54" width="41.5703125" style="398" customWidth="true"/>
    <col min="55" max="69" width="9.140625" style="528"/>
    <col min="70" max="77" width="12.5703125" style="528" customWidth="true"/>
    <col min="78" max="104" width="12.5703125" style="371" customWidth="true"/>
    <col min="105" max="16384" width="9.140625" style="524"/>
  </cols>
  <sheetData>
    <row r="1" s="319" customFormat="true" ht="18" customHeight="true" x14ac:dyDescent="0.2">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19" customFormat="true" ht="22.5" customHeight="true" x14ac:dyDescent="0.35">
      <c r="A2" s="388" t="str">
        <f>A1026</f>
        <v>Mozambique</v>
      </c>
      <c r="B2" s="389"/>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19" customFormat="true" ht="22.5" customHeight="true" x14ac:dyDescent="0.35">
      <c r="A3" s="346" t="str">
        <f>A1034</f>
        <v>2015</v>
      </c>
      <c r="B3" s="39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19" customFormat="true" ht="22.5" customHeight="true" x14ac:dyDescent="0.35">
      <c r="A4" s="390" t="s">
        <v>96</v>
      </c>
      <c r="B4" s="39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19" customFormat="true" ht="20.1" customHeight="true" x14ac:dyDescent="0.35">
      <c r="A5" s="390" t="s">
        <v>97</v>
      </c>
      <c r="B5" s="39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19" customFormat="true" ht="15" customHeight="true" x14ac:dyDescent="0.2">
      <c r="A6" s="392" t="s">
        <v>98</v>
      </c>
      <c r="B6" s="393"/>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19" customFormat="true" ht="15" customHeight="true" x14ac:dyDescent="0.2">
      <c r="A7" s="394" t="s">
        <v>40</v>
      </c>
      <c r="B7" s="395"/>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19" customFormat="true" ht="15" customHeight="true" x14ac:dyDescent="0.2">
      <c r="A8" s="394" t="s">
        <v>39</v>
      </c>
      <c r="B8" s="395"/>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19" customFormat="true" ht="15" customHeight="true" x14ac:dyDescent="0.2">
      <c r="A9" s="394" t="s">
        <v>136</v>
      </c>
      <c r="B9" s="396" t="str">
        <f>A1025</f>
        <v>AIS15</v>
      </c>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19" customFormat="true" ht="15" customHeight="true" x14ac:dyDescent="0.2">
      <c r="A10" s="208" t="str">
        <f>B1028</f>
        <v/>
      </c>
      <c r="B10" s="207"/>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19" customFormat="true" ht="15" customHeight="true" x14ac:dyDescent="0.2">
      <c r="A11" s="208" t="str">
        <f>B1027</f>
        <v/>
      </c>
      <c r="B11" s="206"/>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19" customFormat="true" ht="18" customHeight="true" x14ac:dyDescent="0.2">
      <c r="A12" s="205"/>
      <c r="B12" s="207"/>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19" customFormat="true" ht="18" customHeight="true" x14ac:dyDescent="0.2">
      <c r="A13" s="204"/>
      <c r="B13" s="203"/>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343"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43" t="s">
        <v>142</v>
      </c>
      <c r="S14" s="456"/>
      <c r="T14" s="456"/>
      <c r="U14" s="456"/>
      <c r="V14" s="456"/>
      <c r="W14" s="456"/>
      <c r="X14" s="456"/>
      <c r="Y14" s="456"/>
      <c r="Z14" s="456"/>
      <c r="AA14" s="456"/>
      <c r="AB14" s="456"/>
      <c r="AC14" s="467"/>
      <c r="AD14" s="467"/>
      <c r="AE14" s="467"/>
      <c r="AF14" s="467"/>
      <c r="AG14" s="467"/>
      <c r="AH14" s="467"/>
      <c r="AI14" s="467"/>
      <c r="AJ14" s="467"/>
      <c r="AK14" s="467"/>
      <c r="AL14" s="467"/>
      <c r="AM14" s="467"/>
      <c r="AN14" s="467"/>
      <c r="AO14" s="467"/>
      <c r="AP14" s="467"/>
      <c r="AQ14" s="467"/>
      <c r="AR14" s="467"/>
      <c r="AS14" s="467"/>
      <c r="AT14" s="467"/>
      <c r="AU14" s="467"/>
      <c r="AV14" s="467"/>
      <c r="AW14" s="467"/>
      <c r="AX14" s="467"/>
      <c r="AY14" s="467"/>
      <c r="AZ14" s="919"/>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04"/>
      <c r="BR14" s="42" t="s">
        <v>142</v>
      </c>
      <c r="BS14" s="456"/>
      <c r="BT14" s="456"/>
      <c r="BU14" s="456"/>
      <c r="BV14" s="456"/>
      <c r="BW14" s="456"/>
      <c r="BX14" s="456"/>
      <c r="BY14" s="45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343"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28" t="s">
        <v>4</v>
      </c>
      <c r="R15" s="410" t="s">
        <v>158</v>
      </c>
      <c r="S15" s="634" t="s">
        <v>159</v>
      </c>
      <c r="T15" s="634" t="s">
        <v>160</v>
      </c>
      <c r="U15" s="634" t="s">
        <v>161</v>
      </c>
      <c r="V15" s="634" t="s">
        <v>162</v>
      </c>
      <c r="W15" s="634" t="s">
        <v>163</v>
      </c>
      <c r="X15" s="634" t="s">
        <v>164</v>
      </c>
      <c r="Y15" s="634" t="s">
        <v>165</v>
      </c>
      <c r="Z15" s="634" t="s">
        <v>166</v>
      </c>
      <c r="AA15" s="634" t="s">
        <v>167</v>
      </c>
      <c r="AB15" s="635" t="s">
        <v>240</v>
      </c>
      <c r="AC15" s="467"/>
      <c r="AD15" s="467"/>
      <c r="AE15" s="467"/>
      <c r="AF15" s="467"/>
      <c r="AG15" s="467"/>
      <c r="AH15" s="467"/>
      <c r="AI15" s="467"/>
      <c r="AJ15" s="467"/>
      <c r="AK15" s="467"/>
      <c r="AL15" s="467"/>
      <c r="AM15" s="467"/>
      <c r="AN15" s="467"/>
      <c r="AO15" s="467"/>
      <c r="AP15" s="467"/>
      <c r="AQ15" s="467"/>
      <c r="AR15" s="467"/>
      <c r="AS15" s="467"/>
      <c r="AT15" s="467"/>
      <c r="AU15" s="467"/>
      <c r="AV15" s="467"/>
      <c r="AW15" s="467"/>
      <c r="AX15" s="467"/>
      <c r="AY15" s="467"/>
      <c r="AZ15" s="919"/>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158</v>
      </c>
      <c r="BS15" s="598" t="s">
        <v>159</v>
      </c>
      <c r="BT15" s="598" t="s">
        <v>160</v>
      </c>
      <c r="BU15" s="598" t="s">
        <v>161</v>
      </c>
      <c r="BV15" s="598" t="s">
        <v>162</v>
      </c>
      <c r="BW15" s="598" t="s">
        <v>163</v>
      </c>
      <c r="BX15" s="598" t="s">
        <v>164</v>
      </c>
      <c r="BY15" s="599" t="s">
        <v>165</v>
      </c>
      <c r="BZ15" s="599" t="s">
        <v>166</v>
      </c>
      <c r="CA15" s="599" t="s">
        <v>167</v>
      </c>
      <c r="CB15" s="599" t="s">
        <v>240</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343" customFormat="true" ht="15" customHeight="true" x14ac:dyDescent="0.2">
      <c r="A16" s="1086" t="s">
        <v>13</v>
      </c>
      <c r="B16" s="407" t="s">
        <v>14</v>
      </c>
      <c r="C16" s="156">
        <v>47.24899204824456</v>
      </c>
      <c r="D16" s="155">
        <v>46.753384766797765</v>
      </c>
      <c r="E16" s="155">
        <v>56.765398423102752</v>
      </c>
      <c r="F16" s="155">
        <v>76.504721311671275</v>
      </c>
      <c r="G16" s="154">
        <v>97.023463942083339</v>
      </c>
      <c r="H16" s="153">
        <v>77.350600209727531</v>
      </c>
      <c r="I16" s="155">
        <v>89.95976740710789</v>
      </c>
      <c r="J16" s="155">
        <v>96.67453618255891</v>
      </c>
      <c r="K16" s="155">
        <v>97.433037626670441</v>
      </c>
      <c r="L16" s="152">
        <v>99.335392752705715</v>
      </c>
      <c r="M16" s="156">
        <v>45.304459130783712</v>
      </c>
      <c r="N16" s="155">
        <v>46.358150537818922</v>
      </c>
      <c r="O16" s="155">
        <v>44.098591546305514</v>
      </c>
      <c r="P16" s="155">
        <v>53.503680782963492</v>
      </c>
      <c r="Q16" s="154">
        <v>70.475697069882727</v>
      </c>
      <c r="R16" s="153">
        <v>55.129558926206521</v>
      </c>
      <c r="S16" s="155">
        <v>77.70934973341673</v>
      </c>
      <c r="T16" s="155">
        <v>64.740030743324056</v>
      </c>
      <c r="U16" s="155">
        <v>63.260343108201077</v>
      </c>
      <c r="V16" s="155">
        <v>99.773264172526353</v>
      </c>
      <c r="W16" s="155">
        <v>94.559970366691218</v>
      </c>
      <c r="X16" s="155">
        <v>66.78102963418003</v>
      </c>
      <c r="Y16" s="155">
        <v>52.995649917014255</v>
      </c>
      <c r="Z16" s="155">
        <v>77.72669570700721</v>
      </c>
      <c r="AA16" s="155">
        <v>39.460794532372077</v>
      </c>
      <c r="AB16" s="152">
        <v>43.864368099900645</v>
      </c>
      <c r="AC16" s="467"/>
      <c r="AD16" s="467"/>
      <c r="AE16" s="467"/>
      <c r="AF16" s="467"/>
      <c r="AG16" s="467"/>
      <c r="AH16" s="467"/>
      <c r="AI16" s="467"/>
      <c r="AJ16" s="467"/>
      <c r="AK16" s="467"/>
      <c r="AL16" s="467"/>
      <c r="AM16" s="467"/>
      <c r="AN16" s="467"/>
      <c r="AO16" s="467"/>
      <c r="AP16" s="467"/>
      <c r="AQ16" s="467"/>
      <c r="AR16" s="467"/>
      <c r="AS16" s="467"/>
      <c r="AT16" s="467"/>
      <c r="AU16" s="467"/>
      <c r="AV16" s="467"/>
      <c r="AW16" s="467"/>
      <c r="AX16" s="467"/>
      <c r="AY16" s="467"/>
      <c r="AZ16" s="919"/>
      <c r="BA16" s="1114" t="s">
        <v>13</v>
      </c>
      <c r="BB16" s="624" t="s">
        <v>14</v>
      </c>
      <c r="BC16" s="87" t="s">
        <v>35</v>
      </c>
      <c r="BD16" s="83" t="s">
        <v>35</v>
      </c>
      <c r="BE16" s="83" t="s">
        <v>35</v>
      </c>
      <c r="BF16" s="83" t="s">
        <v>35</v>
      </c>
      <c r="BG16" s="78" t="s">
        <v>35</v>
      </c>
      <c r="BH16" s="87" t="s">
        <v>35</v>
      </c>
      <c r="BI16" s="83" t="s">
        <v>35</v>
      </c>
      <c r="BJ16" s="83" t="s">
        <v>35</v>
      </c>
      <c r="BK16" s="83" t="s">
        <v>35</v>
      </c>
      <c r="BL16" s="78" t="s">
        <v>35</v>
      </c>
      <c r="BM16" s="87" t="s">
        <v>35</v>
      </c>
      <c r="BN16" s="83" t="s">
        <v>35</v>
      </c>
      <c r="BO16" s="83" t="s">
        <v>35</v>
      </c>
      <c r="BP16" s="83" t="s">
        <v>35</v>
      </c>
      <c r="BQ16" s="78" t="s">
        <v>35</v>
      </c>
      <c r="BR16" s="87" t="s">
        <v>35</v>
      </c>
      <c r="BS16" s="83" t="s">
        <v>35</v>
      </c>
      <c r="BT16" s="83" t="s">
        <v>35</v>
      </c>
      <c r="BU16" s="83" t="s">
        <v>35</v>
      </c>
      <c r="BV16" s="83" t="s">
        <v>35</v>
      </c>
      <c r="BW16" s="83" t="s">
        <v>35</v>
      </c>
      <c r="BX16" s="83" t="s">
        <v>35</v>
      </c>
      <c r="BY16" s="71" t="s">
        <v>35</v>
      </c>
      <c r="BZ16" s="71" t="s">
        <v>35</v>
      </c>
      <c r="CA16" s="71" t="s">
        <v>35</v>
      </c>
      <c r="CB16" s="71" t="s">
        <v>35</v>
      </c>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343" customFormat="true" ht="15" customHeight="true" x14ac:dyDescent="0.2">
      <c r="A17" s="1087"/>
      <c r="B17" s="408" t="s">
        <v>51</v>
      </c>
      <c r="C17" s="151">
        <v>52.751007951755547</v>
      </c>
      <c r="D17" s="150">
        <v>53.246615233202334</v>
      </c>
      <c r="E17" s="150">
        <v>43.234601576897198</v>
      </c>
      <c r="F17" s="150">
        <v>23.495278688328696</v>
      </c>
      <c r="G17" s="149">
        <v>2.9765360579166522</v>
      </c>
      <c r="H17" s="148">
        <v>22.64939979027243</v>
      </c>
      <c r="I17" s="150">
        <v>10.040232592892039</v>
      </c>
      <c r="J17" s="150">
        <v>3.3254638174410185</v>
      </c>
      <c r="K17" s="150">
        <v>2.5669623733295897</v>
      </c>
      <c r="L17" s="147">
        <v>0.66460724729433041</v>
      </c>
      <c r="M17" s="151">
        <v>54.695540869216266</v>
      </c>
      <c r="N17" s="150">
        <v>53.641849462181071</v>
      </c>
      <c r="O17" s="150">
        <v>55.901408453694614</v>
      </c>
      <c r="P17" s="150">
        <v>46.496319217036486</v>
      </c>
      <c r="Q17" s="149">
        <v>29.524302930117301</v>
      </c>
      <c r="R17" s="148">
        <v>44.870441073793458</v>
      </c>
      <c r="S17" s="150">
        <v>22.290650266583249</v>
      </c>
      <c r="T17" s="150">
        <v>35.259969256676051</v>
      </c>
      <c r="U17" s="150">
        <v>36.739656891798809</v>
      </c>
      <c r="V17" s="150">
        <v>0.22673582747365248</v>
      </c>
      <c r="W17" s="150">
        <v>5.440029633308888</v>
      </c>
      <c r="X17" s="150">
        <v>33.218970365820034</v>
      </c>
      <c r="Y17" s="150">
        <v>47.00435008298556</v>
      </c>
      <c r="Z17" s="150">
        <v>22.273304292992773</v>
      </c>
      <c r="AA17" s="150">
        <v>60.539205467627731</v>
      </c>
      <c r="AB17" s="147">
        <v>56.135631900099504</v>
      </c>
      <c r="AC17" s="467"/>
      <c r="AD17" s="467"/>
      <c r="AE17" s="467"/>
      <c r="AF17" s="467"/>
      <c r="AG17" s="467"/>
      <c r="AH17" s="467"/>
      <c r="AI17" s="467"/>
      <c r="AJ17" s="467"/>
      <c r="AK17" s="467"/>
      <c r="AL17" s="467"/>
      <c r="AM17" s="467"/>
      <c r="AN17" s="467"/>
      <c r="AO17" s="467"/>
      <c r="AP17" s="467"/>
      <c r="AQ17" s="467"/>
      <c r="AR17" s="467"/>
      <c r="AS17" s="467"/>
      <c r="AT17" s="467"/>
      <c r="AU17" s="467"/>
      <c r="AV17" s="467"/>
      <c r="AW17" s="467"/>
      <c r="AX17" s="467"/>
      <c r="AY17" s="467"/>
      <c r="AZ17" s="919"/>
      <c r="BA17" s="1115"/>
      <c r="BB17" s="622" t="s">
        <v>51</v>
      </c>
      <c r="BC17" s="86" t="s">
        <v>35</v>
      </c>
      <c r="BD17" s="82" t="s">
        <v>35</v>
      </c>
      <c r="BE17" s="82" t="s">
        <v>35</v>
      </c>
      <c r="BF17" s="82" t="s">
        <v>35</v>
      </c>
      <c r="BG17" s="77" t="s">
        <v>35</v>
      </c>
      <c r="BH17" s="86" t="s">
        <v>35</v>
      </c>
      <c r="BI17" s="82" t="s">
        <v>35</v>
      </c>
      <c r="BJ17" s="82" t="s">
        <v>35</v>
      </c>
      <c r="BK17" s="82" t="s">
        <v>35</v>
      </c>
      <c r="BL17" s="77" t="s">
        <v>35</v>
      </c>
      <c r="BM17" s="86" t="s">
        <v>35</v>
      </c>
      <c r="BN17" s="82" t="s">
        <v>35</v>
      </c>
      <c r="BO17" s="82" t="s">
        <v>35</v>
      </c>
      <c r="BP17" s="82" t="s">
        <v>35</v>
      </c>
      <c r="BQ17" s="77" t="s">
        <v>35</v>
      </c>
      <c r="BR17" s="86" t="s">
        <v>35</v>
      </c>
      <c r="BS17" s="82" t="s">
        <v>35</v>
      </c>
      <c r="BT17" s="82" t="s">
        <v>35</v>
      </c>
      <c r="BU17" s="82" t="s">
        <v>35</v>
      </c>
      <c r="BV17" s="82" t="s">
        <v>35</v>
      </c>
      <c r="BW17" s="82" t="s">
        <v>35</v>
      </c>
      <c r="BX17" s="82" t="s">
        <v>35</v>
      </c>
      <c r="BY17" s="70" t="s">
        <v>35</v>
      </c>
      <c r="BZ17" s="70" t="s">
        <v>35</v>
      </c>
      <c r="CA17" s="70" t="s">
        <v>35</v>
      </c>
      <c r="CB17" s="70" t="s">
        <v>35</v>
      </c>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343" customFormat="true" ht="15" customHeight="true" x14ac:dyDescent="0.2">
      <c r="A18" s="1087" t="s">
        <v>60</v>
      </c>
      <c r="B18" s="408" t="s">
        <v>15</v>
      </c>
      <c r="C18" s="151">
        <f>C16*C23/100</f>
        <v>38.200842893975398</v>
      </c>
      <c r="D18" s="150">
        <f>D16*D23/100</f>
        <v>35.424766378200673</v>
      </c>
      <c r="E18" s="150">
        <f t="shared" ref="E18:AB18" si="0">E16*E23/100</f>
        <v>43.304552669050274</v>
      </c>
      <c r="F18" s="150">
        <f t="shared" si="0"/>
        <v>65.291259785566865</v>
      </c>
      <c r="G18" s="149">
        <f t="shared" si="0"/>
        <v>94.052809450208116</v>
      </c>
      <c r="H18" s="148">
        <f t="shared" si="0"/>
        <v>66.364218433260191</v>
      </c>
      <c r="I18" s="150">
        <f t="shared" si="0"/>
        <v>83.155595416734457</v>
      </c>
      <c r="J18" s="150">
        <f t="shared" si="0"/>
        <v>93.747165447601787</v>
      </c>
      <c r="K18" s="150">
        <f t="shared" si="0"/>
        <v>95.912261044597713</v>
      </c>
      <c r="L18" s="147">
        <f t="shared" si="0"/>
        <v>97.826920212419196</v>
      </c>
      <c r="M18" s="151">
        <f t="shared" si="0"/>
        <v>37.480919299359989</v>
      </c>
      <c r="N18" s="150">
        <f t="shared" si="0"/>
        <v>33.705740933916971</v>
      </c>
      <c r="O18" s="150">
        <f t="shared" si="0"/>
        <v>34.212876103896527</v>
      </c>
      <c r="P18" s="150">
        <f t="shared" si="0"/>
        <v>38.843846134052853</v>
      </c>
      <c r="Q18" s="149">
        <f t="shared" si="0"/>
        <v>56.020303787845286</v>
      </c>
      <c r="R18" s="148">
        <f t="shared" si="0"/>
        <v>41.01530102678052</v>
      </c>
      <c r="S18" s="150">
        <f t="shared" si="0"/>
        <v>62.783419232008903</v>
      </c>
      <c r="T18" s="150">
        <f t="shared" si="0"/>
        <v>47.429335112251145</v>
      </c>
      <c r="U18" s="150">
        <f t="shared" si="0"/>
        <v>57.630480743256712</v>
      </c>
      <c r="V18" s="150">
        <f t="shared" si="0"/>
        <v>99.773264172526353</v>
      </c>
      <c r="W18" s="150">
        <f t="shared" si="0"/>
        <v>92.183827240502708</v>
      </c>
      <c r="X18" s="150">
        <f t="shared" si="0"/>
        <v>60.079663354394654</v>
      </c>
      <c r="Y18" s="150">
        <f t="shared" si="0"/>
        <v>50.298436021038285</v>
      </c>
      <c r="Z18" s="150">
        <f t="shared" si="0"/>
        <v>63.594013993530268</v>
      </c>
      <c r="AA18" s="150">
        <f t="shared" si="0"/>
        <v>30.076146550052837</v>
      </c>
      <c r="AB18" s="147">
        <f t="shared" si="0"/>
        <v>31.2418294946708</v>
      </c>
      <c r="AC18" s="467"/>
      <c r="AD18" s="467"/>
      <c r="AE18" s="467"/>
      <c r="AF18" s="467"/>
      <c r="AG18" s="467"/>
      <c r="AH18" s="467"/>
      <c r="AI18" s="467"/>
      <c r="AJ18" s="467"/>
      <c r="AK18" s="467"/>
      <c r="AL18" s="467"/>
      <c r="AM18" s="467"/>
      <c r="AN18" s="467"/>
      <c r="AO18" s="467"/>
      <c r="AP18" s="467"/>
      <c r="AQ18" s="467"/>
      <c r="AR18" s="467"/>
      <c r="AS18" s="467"/>
      <c r="AT18" s="467"/>
      <c r="AU18" s="467"/>
      <c r="AV18" s="467"/>
      <c r="AW18" s="467"/>
      <c r="AX18" s="467"/>
      <c r="AY18" s="467"/>
      <c r="AZ18" s="919"/>
      <c r="BA18" s="1115" t="s">
        <v>60</v>
      </c>
      <c r="BB18" s="622" t="s">
        <v>15</v>
      </c>
      <c r="BC18" s="86" t="s">
        <v>35</v>
      </c>
      <c r="BD18" s="82" t="s">
        <v>35</v>
      </c>
      <c r="BE18" s="82" t="s">
        <v>35</v>
      </c>
      <c r="BF18" s="82" t="s">
        <v>35</v>
      </c>
      <c r="BG18" s="77" t="s">
        <v>35</v>
      </c>
      <c r="BH18" s="86" t="s">
        <v>35</v>
      </c>
      <c r="BI18" s="82" t="s">
        <v>35</v>
      </c>
      <c r="BJ18" s="82" t="s">
        <v>35</v>
      </c>
      <c r="BK18" s="82" t="s">
        <v>35</v>
      </c>
      <c r="BL18" s="77" t="s">
        <v>35</v>
      </c>
      <c r="BM18" s="86" t="s">
        <v>35</v>
      </c>
      <c r="BN18" s="82" t="s">
        <v>35</v>
      </c>
      <c r="BO18" s="82" t="s">
        <v>35</v>
      </c>
      <c r="BP18" s="82" t="s">
        <v>35</v>
      </c>
      <c r="BQ18" s="77" t="s">
        <v>35</v>
      </c>
      <c r="BR18" s="86" t="s">
        <v>35</v>
      </c>
      <c r="BS18" s="82" t="s">
        <v>35</v>
      </c>
      <c r="BT18" s="82" t="s">
        <v>35</v>
      </c>
      <c r="BU18" s="82" t="s">
        <v>35</v>
      </c>
      <c r="BV18" s="82" t="s">
        <v>35</v>
      </c>
      <c r="BW18" s="82" t="s">
        <v>35</v>
      </c>
      <c r="BX18" s="82" t="s">
        <v>35</v>
      </c>
      <c r="BY18" s="70" t="s">
        <v>35</v>
      </c>
      <c r="BZ18" s="70" t="s">
        <v>35</v>
      </c>
      <c r="CA18" s="70" t="s">
        <v>35</v>
      </c>
      <c r="CB18" s="70" t="s">
        <v>35</v>
      </c>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343" customFormat="true" ht="15" customHeight="true" x14ac:dyDescent="0.2">
      <c r="A19" s="1087"/>
      <c r="B19" s="408" t="s">
        <v>16</v>
      </c>
      <c r="C19" s="151">
        <f>C16*C22/100</f>
        <v>9.0481491542691046</v>
      </c>
      <c r="D19" s="150">
        <f>D16*D22/100</f>
        <v>11.328618388597095</v>
      </c>
      <c r="E19" s="150">
        <f t="shared" ref="E19:AB19" si="1">E16*E22/100</f>
        <v>13.460845754052524</v>
      </c>
      <c r="F19" s="150">
        <f t="shared" si="1"/>
        <v>11.213461526104581</v>
      </c>
      <c r="G19" s="149">
        <f t="shared" si="1"/>
        <v>2.9706544918752034</v>
      </c>
      <c r="H19" s="148">
        <f t="shared" si="1"/>
        <v>10.986381776467333</v>
      </c>
      <c r="I19" s="150">
        <f t="shared" si="1"/>
        <v>6.8041719903734466</v>
      </c>
      <c r="J19" s="150">
        <f t="shared" si="1"/>
        <v>2.9273707349571345</v>
      </c>
      <c r="K19" s="150">
        <f t="shared" si="1"/>
        <v>1.5207765820727159</v>
      </c>
      <c r="L19" s="147">
        <f t="shared" si="1"/>
        <v>1.5084725402865233</v>
      </c>
      <c r="M19" s="151">
        <f t="shared" si="1"/>
        <v>7.8235398314237354</v>
      </c>
      <c r="N19" s="150">
        <f t="shared" si="1"/>
        <v>12.652409603901951</v>
      </c>
      <c r="O19" s="150">
        <f t="shared" si="1"/>
        <v>9.885715442408987</v>
      </c>
      <c r="P19" s="150">
        <f t="shared" si="1"/>
        <v>14.659834648910728</v>
      </c>
      <c r="Q19" s="149">
        <f t="shared" si="1"/>
        <v>14.455393282037361</v>
      </c>
      <c r="R19" s="148">
        <f t="shared" si="1"/>
        <v>14.114257899426022</v>
      </c>
      <c r="S19" s="150">
        <f t="shared" si="1"/>
        <v>14.925930501407834</v>
      </c>
      <c r="T19" s="150">
        <f t="shared" si="1"/>
        <v>17.310695631072981</v>
      </c>
      <c r="U19" s="150">
        <f t="shared" si="1"/>
        <v>5.6298623649443824</v>
      </c>
      <c r="V19" s="150">
        <f t="shared" si="1"/>
        <v>0</v>
      </c>
      <c r="W19" s="150">
        <f t="shared" si="1"/>
        <v>2.3761431261885422</v>
      </c>
      <c r="X19" s="150">
        <f t="shared" si="1"/>
        <v>6.701366279785244</v>
      </c>
      <c r="Y19" s="150">
        <f t="shared" si="1"/>
        <v>2.6972138959759713</v>
      </c>
      <c r="Z19" s="150">
        <f t="shared" si="1"/>
        <v>14.132681713476863</v>
      </c>
      <c r="AA19" s="150">
        <f t="shared" si="1"/>
        <v>9.3846479823192652</v>
      </c>
      <c r="AB19" s="147">
        <f t="shared" si="1"/>
        <v>12.622538605229842</v>
      </c>
      <c r="AC19" s="467"/>
      <c r="AD19" s="467"/>
      <c r="AE19" s="467"/>
      <c r="AF19" s="467"/>
      <c r="AG19" s="467"/>
      <c r="AH19" s="467"/>
      <c r="AI19" s="467"/>
      <c r="AJ19" s="467"/>
      <c r="AK19" s="467"/>
      <c r="AL19" s="467"/>
      <c r="AM19" s="467"/>
      <c r="AN19" s="467"/>
      <c r="AO19" s="467"/>
      <c r="AP19" s="467"/>
      <c r="AQ19" s="467"/>
      <c r="AR19" s="467"/>
      <c r="AS19" s="467"/>
      <c r="AT19" s="467"/>
      <c r="AU19" s="467"/>
      <c r="AV19" s="467"/>
      <c r="AW19" s="467"/>
      <c r="AX19" s="467"/>
      <c r="AY19" s="467"/>
      <c r="AZ19" s="919"/>
      <c r="BA19" s="1115"/>
      <c r="BB19" s="622" t="s">
        <v>16</v>
      </c>
      <c r="BC19" s="86" t="s">
        <v>35</v>
      </c>
      <c r="BD19" s="82" t="s">
        <v>35</v>
      </c>
      <c r="BE19" s="82" t="s">
        <v>35</v>
      </c>
      <c r="BF19" s="82" t="s">
        <v>35</v>
      </c>
      <c r="BG19" s="77" t="s">
        <v>35</v>
      </c>
      <c r="BH19" s="86" t="s">
        <v>35</v>
      </c>
      <c r="BI19" s="82" t="s">
        <v>35</v>
      </c>
      <c r="BJ19" s="82" t="s">
        <v>35</v>
      </c>
      <c r="BK19" s="82" t="s">
        <v>35</v>
      </c>
      <c r="BL19" s="77" t="s">
        <v>35</v>
      </c>
      <c r="BM19" s="86" t="s">
        <v>35</v>
      </c>
      <c r="BN19" s="82" t="s">
        <v>35</v>
      </c>
      <c r="BO19" s="82" t="s">
        <v>35</v>
      </c>
      <c r="BP19" s="82" t="s">
        <v>35</v>
      </c>
      <c r="BQ19" s="77" t="s">
        <v>35</v>
      </c>
      <c r="BR19" s="86" t="s">
        <v>35</v>
      </c>
      <c r="BS19" s="82" t="s">
        <v>35</v>
      </c>
      <c r="BT19" s="82" t="s">
        <v>35</v>
      </c>
      <c r="BU19" s="82" t="s">
        <v>35</v>
      </c>
      <c r="BV19" s="82" t="s">
        <v>35</v>
      </c>
      <c r="BW19" s="82" t="s">
        <v>35</v>
      </c>
      <c r="BX19" s="82" t="s">
        <v>35</v>
      </c>
      <c r="BY19" s="70" t="s">
        <v>35</v>
      </c>
      <c r="BZ19" s="70" t="s">
        <v>35</v>
      </c>
      <c r="CA19" s="70" t="s">
        <v>35</v>
      </c>
      <c r="CB19" s="70" t="s">
        <v>35</v>
      </c>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343" customFormat="true" ht="15" customHeight="true" x14ac:dyDescent="0.2">
      <c r="A20" s="1087"/>
      <c r="B20" s="408" t="s">
        <v>22</v>
      </c>
      <c r="C20" s="151">
        <f>100-C18-C19-C21</f>
        <v>30.967285006172354</v>
      </c>
      <c r="D20" s="150">
        <f>100-D18-D19-D21</f>
        <v>28.225198688310741</v>
      </c>
      <c r="E20" s="150">
        <f t="shared" ref="E20:AB20" si="2">100-E18-E19-E21</f>
        <v>23.443308014186108</v>
      </c>
      <c r="F20" s="150">
        <f t="shared" si="2"/>
        <v>17.162898415619711</v>
      </c>
      <c r="G20" s="149">
        <f t="shared" si="2"/>
        <v>2.8560863832945516</v>
      </c>
      <c r="H20" s="148">
        <f t="shared" si="2"/>
        <v>17.160823294124611</v>
      </c>
      <c r="I20" s="150">
        <f t="shared" si="2"/>
        <v>8.1679534908688218</v>
      </c>
      <c r="J20" s="150">
        <f t="shared" si="2"/>
        <v>3.3124375635086509</v>
      </c>
      <c r="K20" s="150">
        <f t="shared" si="2"/>
        <v>2.5074858524505199</v>
      </c>
      <c r="L20" s="147">
        <f t="shared" si="2"/>
        <v>0.53749245507606447</v>
      </c>
      <c r="M20" s="151">
        <f t="shared" si="2"/>
        <v>31.754413422817869</v>
      </c>
      <c r="N20" s="150">
        <f t="shared" si="2"/>
        <v>30.274463180379083</v>
      </c>
      <c r="O20" s="150">
        <f t="shared" si="2"/>
        <v>28.360890110261153</v>
      </c>
      <c r="P20" s="150">
        <f t="shared" si="2"/>
        <v>24.1327220937034</v>
      </c>
      <c r="Q20" s="149">
        <f t="shared" si="2"/>
        <v>21.715812377996873</v>
      </c>
      <c r="R20" s="148">
        <f t="shared" si="2"/>
        <v>36.096216816117206</v>
      </c>
      <c r="S20" s="150">
        <f t="shared" si="2"/>
        <v>12.776335607987956</v>
      </c>
      <c r="T20" s="150">
        <f t="shared" si="2"/>
        <v>29.737939504098613</v>
      </c>
      <c r="U20" s="150">
        <f t="shared" si="2"/>
        <v>24.715952247127554</v>
      </c>
      <c r="V20" s="150">
        <f t="shared" si="2"/>
        <v>-5.3264976703792932E-4</v>
      </c>
      <c r="W20" s="150">
        <f t="shared" si="2"/>
        <v>5.0446474481671508</v>
      </c>
      <c r="X20" s="150">
        <f t="shared" si="2"/>
        <v>18.211350225059931</v>
      </c>
      <c r="Y20" s="150">
        <f t="shared" si="2"/>
        <v>26.1172973646059</v>
      </c>
      <c r="Z20" s="150">
        <f t="shared" si="2"/>
        <v>13.749790994297546</v>
      </c>
      <c r="AA20" s="150">
        <f t="shared" si="2"/>
        <v>16.579015027640907</v>
      </c>
      <c r="AB20" s="147">
        <f t="shared" si="2"/>
        <v>30.11220256448475</v>
      </c>
      <c r="AC20" s="467"/>
      <c r="AD20" s="467"/>
      <c r="AE20" s="467"/>
      <c r="AF20" s="467"/>
      <c r="AG20" s="467"/>
      <c r="AH20" s="467"/>
      <c r="AI20" s="467"/>
      <c r="AJ20" s="467"/>
      <c r="AK20" s="467"/>
      <c r="AL20" s="467"/>
      <c r="AM20" s="467"/>
      <c r="AN20" s="467"/>
      <c r="AO20" s="467"/>
      <c r="AP20" s="467"/>
      <c r="AQ20" s="467"/>
      <c r="AR20" s="467"/>
      <c r="AS20" s="467"/>
      <c r="AT20" s="467"/>
      <c r="AU20" s="467"/>
      <c r="AV20" s="467"/>
      <c r="AW20" s="467"/>
      <c r="AX20" s="467"/>
      <c r="AY20" s="467"/>
      <c r="AZ20" s="919"/>
      <c r="BA20" s="1115"/>
      <c r="BB20" s="622" t="s">
        <v>22</v>
      </c>
      <c r="BC20" s="86" t="s">
        <v>35</v>
      </c>
      <c r="BD20" s="82" t="s">
        <v>35</v>
      </c>
      <c r="BE20" s="82" t="s">
        <v>35</v>
      </c>
      <c r="BF20" s="82" t="s">
        <v>35</v>
      </c>
      <c r="BG20" s="77" t="s">
        <v>35</v>
      </c>
      <c r="BH20" s="86" t="s">
        <v>35</v>
      </c>
      <c r="BI20" s="82" t="s">
        <v>35</v>
      </c>
      <c r="BJ20" s="82" t="s">
        <v>35</v>
      </c>
      <c r="BK20" s="82" t="s">
        <v>35</v>
      </c>
      <c r="BL20" s="77" t="s">
        <v>35</v>
      </c>
      <c r="BM20" s="86" t="s">
        <v>35</v>
      </c>
      <c r="BN20" s="82" t="s">
        <v>35</v>
      </c>
      <c r="BO20" s="82" t="s">
        <v>35</v>
      </c>
      <c r="BP20" s="82" t="s">
        <v>35</v>
      </c>
      <c r="BQ20" s="77" t="s">
        <v>35</v>
      </c>
      <c r="BR20" s="86" t="s">
        <v>35</v>
      </c>
      <c r="BS20" s="82" t="s">
        <v>35</v>
      </c>
      <c r="BT20" s="82" t="s">
        <v>35</v>
      </c>
      <c r="BU20" s="82" t="s">
        <v>35</v>
      </c>
      <c r="BV20" s="82" t="s">
        <v>35</v>
      </c>
      <c r="BW20" s="82" t="s">
        <v>35</v>
      </c>
      <c r="BX20" s="82" t="s">
        <v>35</v>
      </c>
      <c r="BY20" s="70" t="s">
        <v>35</v>
      </c>
      <c r="BZ20" s="70" t="s">
        <v>35</v>
      </c>
      <c r="CA20" s="70" t="s">
        <v>35</v>
      </c>
      <c r="CB20" s="70" t="s">
        <v>35</v>
      </c>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343" customFormat="true" ht="15" customHeight="true" x14ac:dyDescent="0.2">
      <c r="A21" s="1087"/>
      <c r="B21" s="408" t="s">
        <v>17</v>
      </c>
      <c r="C21" s="151">
        <v>21.783722945583143</v>
      </c>
      <c r="D21" s="150">
        <v>25.021416544891494</v>
      </c>
      <c r="E21" s="150">
        <v>19.791293562711097</v>
      </c>
      <c r="F21" s="150">
        <v>6.3323802727088419</v>
      </c>
      <c r="G21" s="149">
        <v>0.1204496746221289</v>
      </c>
      <c r="H21" s="148">
        <v>5.4885764961478634</v>
      </c>
      <c r="I21" s="150">
        <v>1.8722791020232739</v>
      </c>
      <c r="J21" s="150">
        <v>1.3026253932426972E-2</v>
      </c>
      <c r="K21" s="150">
        <v>5.9476520879051205E-2</v>
      </c>
      <c r="L21" s="147">
        <v>0.12711479221821587</v>
      </c>
      <c r="M21" s="151">
        <v>22.941127446398404</v>
      </c>
      <c r="N21" s="150">
        <v>23.367386281801995</v>
      </c>
      <c r="O21" s="150">
        <v>27.540518343433341</v>
      </c>
      <c r="P21" s="150">
        <v>22.363597123333015</v>
      </c>
      <c r="Q21" s="149">
        <v>7.8084905521204782</v>
      </c>
      <c r="R21" s="148">
        <v>8.7742242576762504</v>
      </c>
      <c r="S21" s="150">
        <v>9.5143146585953069</v>
      </c>
      <c r="T21" s="150">
        <v>5.5220297525772626</v>
      </c>
      <c r="U21" s="150">
        <v>12.023704644671353</v>
      </c>
      <c r="V21" s="150">
        <v>0.22726847724068455</v>
      </c>
      <c r="W21" s="150">
        <v>0.39538218514159862</v>
      </c>
      <c r="X21" s="150">
        <v>15.007620140760167</v>
      </c>
      <c r="Y21" s="150">
        <v>20.887052718379845</v>
      </c>
      <c r="Z21" s="150">
        <v>8.5235132986953221</v>
      </c>
      <c r="AA21" s="150">
        <v>43.960190439986988</v>
      </c>
      <c r="AB21" s="147">
        <v>26.023429335614612</v>
      </c>
      <c r="AC21" s="467"/>
      <c r="AD21" s="467"/>
      <c r="AE21" s="467"/>
      <c r="AF21" s="467"/>
      <c r="AG21" s="467"/>
      <c r="AH21" s="467"/>
      <c r="AI21" s="467"/>
      <c r="AJ21" s="467"/>
      <c r="AK21" s="467"/>
      <c r="AL21" s="467"/>
      <c r="AM21" s="467"/>
      <c r="AN21" s="467"/>
      <c r="AO21" s="467"/>
      <c r="AP21" s="467"/>
      <c r="AQ21" s="467"/>
      <c r="AR21" s="467"/>
      <c r="AS21" s="467"/>
      <c r="AT21" s="467"/>
      <c r="AU21" s="467"/>
      <c r="AV21" s="467"/>
      <c r="AW21" s="467"/>
      <c r="AX21" s="467"/>
      <c r="AY21" s="467"/>
      <c r="AZ21" s="919"/>
      <c r="BA21" s="1115"/>
      <c r="BB21" s="622" t="s">
        <v>17</v>
      </c>
      <c r="BC21" s="86" t="s">
        <v>35</v>
      </c>
      <c r="BD21" s="82" t="s">
        <v>35</v>
      </c>
      <c r="BE21" s="82" t="s">
        <v>35</v>
      </c>
      <c r="BF21" s="82" t="s">
        <v>35</v>
      </c>
      <c r="BG21" s="77" t="s">
        <v>35</v>
      </c>
      <c r="BH21" s="86" t="s">
        <v>35</v>
      </c>
      <c r="BI21" s="82" t="s">
        <v>35</v>
      </c>
      <c r="BJ21" s="82" t="s">
        <v>35</v>
      </c>
      <c r="BK21" s="82" t="s">
        <v>35</v>
      </c>
      <c r="BL21" s="77" t="s">
        <v>35</v>
      </c>
      <c r="BM21" s="86" t="s">
        <v>35</v>
      </c>
      <c r="BN21" s="82" t="s">
        <v>35</v>
      </c>
      <c r="BO21" s="82" t="s">
        <v>35</v>
      </c>
      <c r="BP21" s="82" t="s">
        <v>35</v>
      </c>
      <c r="BQ21" s="77" t="s">
        <v>35</v>
      </c>
      <c r="BR21" s="86" t="s">
        <v>35</v>
      </c>
      <c r="BS21" s="82" t="s">
        <v>35</v>
      </c>
      <c r="BT21" s="82" t="s">
        <v>35</v>
      </c>
      <c r="BU21" s="82" t="s">
        <v>35</v>
      </c>
      <c r="BV21" s="82" t="s">
        <v>35</v>
      </c>
      <c r="BW21" s="82" t="s">
        <v>35</v>
      </c>
      <c r="BX21" s="82" t="s">
        <v>35</v>
      </c>
      <c r="BY21" s="70" t="s">
        <v>35</v>
      </c>
      <c r="BZ21" s="70" t="s">
        <v>35</v>
      </c>
      <c r="CA21" s="70" t="s">
        <v>35</v>
      </c>
      <c r="CB21" s="70" t="s">
        <v>35</v>
      </c>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343" customFormat="true" ht="15" customHeight="true" x14ac:dyDescent="0.2">
      <c r="A22" s="1087" t="s">
        <v>54</v>
      </c>
      <c r="B22" s="408" t="s">
        <v>49</v>
      </c>
      <c r="C22" s="151">
        <v>19.149930531915484</v>
      </c>
      <c r="D22" s="150">
        <v>24.230584470201158</v>
      </c>
      <c r="E22" s="150">
        <v>23.71311772309193</v>
      </c>
      <c r="F22" s="150">
        <v>14.657215050065018</v>
      </c>
      <c r="G22" s="149">
        <v>3.0617897683476754</v>
      </c>
      <c r="H22" s="148">
        <v>14.203356853959741</v>
      </c>
      <c r="I22" s="150">
        <v>7.5635722351098877</v>
      </c>
      <c r="J22" s="150">
        <v>3.0280680420634511</v>
      </c>
      <c r="K22" s="150">
        <v>1.5608428302315724</v>
      </c>
      <c r="L22" s="147">
        <v>1.518565033554403</v>
      </c>
      <c r="M22" s="151">
        <v>17.268807489432657</v>
      </c>
      <c r="N22" s="150">
        <v>27.292740234708312</v>
      </c>
      <c r="O22" s="150">
        <v>22.417304262492237</v>
      </c>
      <c r="P22" s="150">
        <v>27.399675002506886</v>
      </c>
      <c r="Q22" s="149">
        <v>20.511174607756761</v>
      </c>
      <c r="R22" s="148">
        <v>25.601978637845829</v>
      </c>
      <c r="S22" s="150">
        <v>19.207380518060564</v>
      </c>
      <c r="T22" s="150">
        <v>26.738781913318828</v>
      </c>
      <c r="U22" s="150">
        <v>8.8995128517008091</v>
      </c>
      <c r="V22" s="150">
        <v>0</v>
      </c>
      <c r="W22" s="150">
        <v>2.5128425029895518</v>
      </c>
      <c r="X22" s="150">
        <v>10.034835216669578</v>
      </c>
      <c r="Y22" s="150">
        <v>5.0895005537238083</v>
      </c>
      <c r="Z22" s="150">
        <v>18.182532506914193</v>
      </c>
      <c r="AA22" s="150">
        <v>23.782207361842321</v>
      </c>
      <c r="AB22" s="147">
        <v>28.776291901623068</v>
      </c>
      <c r="AC22" s="467"/>
      <c r="AD22" s="467"/>
      <c r="AE22" s="467"/>
      <c r="AF22" s="467"/>
      <c r="AG22" s="467"/>
      <c r="AH22" s="467"/>
      <c r="AI22" s="467"/>
      <c r="AJ22" s="467"/>
      <c r="AK22" s="467"/>
      <c r="AL22" s="467"/>
      <c r="AM22" s="467"/>
      <c r="AN22" s="467"/>
      <c r="AO22" s="467"/>
      <c r="AP22" s="467"/>
      <c r="AQ22" s="467"/>
      <c r="AR22" s="467"/>
      <c r="AS22" s="467"/>
      <c r="AT22" s="467"/>
      <c r="AU22" s="467"/>
      <c r="AV22" s="467"/>
      <c r="AW22" s="467"/>
      <c r="AX22" s="467"/>
      <c r="AY22" s="467"/>
      <c r="AZ22" s="919"/>
      <c r="BA22" s="1115" t="s">
        <v>54</v>
      </c>
      <c r="BB22" s="622" t="s">
        <v>49</v>
      </c>
      <c r="BC22" s="86" t="s">
        <v>35</v>
      </c>
      <c r="BD22" s="82" t="s">
        <v>35</v>
      </c>
      <c r="BE22" s="82" t="s">
        <v>35</v>
      </c>
      <c r="BF22" s="82" t="s">
        <v>35</v>
      </c>
      <c r="BG22" s="77" t="s">
        <v>35</v>
      </c>
      <c r="BH22" s="86" t="s">
        <v>35</v>
      </c>
      <c r="BI22" s="82" t="s">
        <v>35</v>
      </c>
      <c r="BJ22" s="82" t="s">
        <v>35</v>
      </c>
      <c r="BK22" s="82" t="s">
        <v>35</v>
      </c>
      <c r="BL22" s="77" t="s">
        <v>35</v>
      </c>
      <c r="BM22" s="86" t="s">
        <v>35</v>
      </c>
      <c r="BN22" s="82" t="s">
        <v>35</v>
      </c>
      <c r="BO22" s="82" t="s">
        <v>35</v>
      </c>
      <c r="BP22" s="82" t="s">
        <v>35</v>
      </c>
      <c r="BQ22" s="77" t="s">
        <v>35</v>
      </c>
      <c r="BR22" s="86" t="s">
        <v>35</v>
      </c>
      <c r="BS22" s="82" t="s">
        <v>35</v>
      </c>
      <c r="BT22" s="82" t="s">
        <v>35</v>
      </c>
      <c r="BU22" s="82" t="s">
        <v>35</v>
      </c>
      <c r="BV22" s="82" t="s">
        <v>35</v>
      </c>
      <c r="BW22" s="82" t="s">
        <v>35</v>
      </c>
      <c r="BX22" s="82" t="s">
        <v>35</v>
      </c>
      <c r="BY22" s="70" t="s">
        <v>35</v>
      </c>
      <c r="BZ22" s="70" t="s">
        <v>35</v>
      </c>
      <c r="CA22" s="70" t="s">
        <v>35</v>
      </c>
      <c r="CB22" s="70" t="s">
        <v>35</v>
      </c>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343" customFormat="true" ht="15" customHeight="true" x14ac:dyDescent="0.2">
      <c r="A23" s="1088"/>
      <c r="B23" s="409" t="s">
        <v>48</v>
      </c>
      <c r="C23" s="146">
        <v>80.850069468084385</v>
      </c>
      <c r="D23" s="145">
        <v>75.769415529798849</v>
      </c>
      <c r="E23" s="145">
        <v>76.286882276908145</v>
      </c>
      <c r="F23" s="145">
        <v>85.342784949935208</v>
      </c>
      <c r="G23" s="144">
        <v>96.938210231652306</v>
      </c>
      <c r="H23" s="143">
        <v>85.796643146040239</v>
      </c>
      <c r="I23" s="145">
        <v>92.436427764890126</v>
      </c>
      <c r="J23" s="145">
        <v>96.971931957936548</v>
      </c>
      <c r="K23" s="145">
        <v>98.439157169768407</v>
      </c>
      <c r="L23" s="142">
        <v>98.48143496644559</v>
      </c>
      <c r="M23" s="146">
        <v>82.731192510567368</v>
      </c>
      <c r="N23" s="145">
        <v>72.707259765291681</v>
      </c>
      <c r="O23" s="145">
        <v>77.582695737507763</v>
      </c>
      <c r="P23" s="145">
        <v>72.600324997493274</v>
      </c>
      <c r="Q23" s="144">
        <v>79.488825392243129</v>
      </c>
      <c r="R23" s="143">
        <v>74.398021362154196</v>
      </c>
      <c r="S23" s="145">
        <v>80.79261948193944</v>
      </c>
      <c r="T23" s="145">
        <v>73.261218086681282</v>
      </c>
      <c r="U23" s="145">
        <v>91.100487148299223</v>
      </c>
      <c r="V23" s="145">
        <v>100</v>
      </c>
      <c r="W23" s="145">
        <v>97.487157497010486</v>
      </c>
      <c r="X23" s="145">
        <v>89.965164783330223</v>
      </c>
      <c r="Y23" s="145">
        <v>94.910499446276191</v>
      </c>
      <c r="Z23" s="145">
        <v>81.817467493085715</v>
      </c>
      <c r="AA23" s="145">
        <v>76.217792638157732</v>
      </c>
      <c r="AB23" s="142">
        <v>71.223708098376932</v>
      </c>
      <c r="AC23" s="467"/>
      <c r="AD23" s="467"/>
      <c r="AE23" s="467"/>
      <c r="AF23" s="467"/>
      <c r="AG23" s="467"/>
      <c r="AH23" s="467"/>
      <c r="AI23" s="467"/>
      <c r="AJ23" s="467"/>
      <c r="AK23" s="467"/>
      <c r="AL23" s="467"/>
      <c r="AM23" s="467"/>
      <c r="AN23" s="467"/>
      <c r="AO23" s="467"/>
      <c r="AP23" s="467"/>
      <c r="AQ23" s="467"/>
      <c r="AR23" s="467"/>
      <c r="AS23" s="467"/>
      <c r="AT23" s="467"/>
      <c r="AU23" s="467"/>
      <c r="AV23" s="467"/>
      <c r="AW23" s="467"/>
      <c r="AX23" s="467"/>
      <c r="AY23" s="467"/>
      <c r="AZ23" s="919"/>
      <c r="BA23" s="1117"/>
      <c r="BB23" s="623" t="s">
        <v>48</v>
      </c>
      <c r="BC23" s="85" t="s">
        <v>35</v>
      </c>
      <c r="BD23" s="81" t="s">
        <v>35</v>
      </c>
      <c r="BE23" s="81" t="s">
        <v>35</v>
      </c>
      <c r="BF23" s="81" t="s">
        <v>35</v>
      </c>
      <c r="BG23" s="76" t="s">
        <v>35</v>
      </c>
      <c r="BH23" s="85" t="s">
        <v>35</v>
      </c>
      <c r="BI23" s="81" t="s">
        <v>35</v>
      </c>
      <c r="BJ23" s="81" t="s">
        <v>35</v>
      </c>
      <c r="BK23" s="81" t="s">
        <v>35</v>
      </c>
      <c r="BL23" s="76" t="s">
        <v>35</v>
      </c>
      <c r="BM23" s="85" t="s">
        <v>35</v>
      </c>
      <c r="BN23" s="81" t="s">
        <v>35</v>
      </c>
      <c r="BO23" s="81" t="s">
        <v>35</v>
      </c>
      <c r="BP23" s="81" t="s">
        <v>35</v>
      </c>
      <c r="BQ23" s="76" t="s">
        <v>35</v>
      </c>
      <c r="BR23" s="85" t="s">
        <v>35</v>
      </c>
      <c r="BS23" s="81" t="s">
        <v>35</v>
      </c>
      <c r="BT23" s="81" t="s">
        <v>35</v>
      </c>
      <c r="BU23" s="81" t="s">
        <v>35</v>
      </c>
      <c r="BV23" s="81" t="s">
        <v>35</v>
      </c>
      <c r="BW23" s="81" t="s">
        <v>35</v>
      </c>
      <c r="BX23" s="81" t="s">
        <v>35</v>
      </c>
      <c r="BY23" s="69" t="s">
        <v>35</v>
      </c>
      <c r="BZ23" s="69" t="s">
        <v>35</v>
      </c>
      <c r="CA23" s="69" t="s">
        <v>35</v>
      </c>
      <c r="CB23" s="69" t="s">
        <v>35</v>
      </c>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339" customFormat="true" ht="15" hidden="true" customHeight="true" x14ac:dyDescent="0.2">
      <c r="A24" s="1107"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880"/>
      <c r="AD24" s="880"/>
      <c r="AE24" s="880"/>
      <c r="AF24" s="880"/>
      <c r="AG24" s="880"/>
      <c r="AH24" s="880"/>
      <c r="AI24" s="880"/>
      <c r="AJ24" s="880"/>
      <c r="AK24" s="880"/>
      <c r="AL24" s="880"/>
      <c r="AM24" s="880"/>
      <c r="AN24" s="880"/>
      <c r="AO24" s="880"/>
      <c r="AP24" s="880"/>
      <c r="AQ24" s="880"/>
      <c r="AR24" s="880"/>
      <c r="AS24" s="880"/>
      <c r="AT24" s="880"/>
      <c r="AU24" s="880"/>
      <c r="AV24" s="880"/>
      <c r="AW24" s="880"/>
      <c r="AX24" s="880"/>
      <c r="AY24" s="880"/>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08"/>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880"/>
      <c r="AD25" s="880"/>
      <c r="AE25" s="880"/>
      <c r="AF25" s="880"/>
      <c r="AG25" s="880"/>
      <c r="AH25" s="880"/>
      <c r="AI25" s="880"/>
      <c r="AJ25" s="880"/>
      <c r="AK25" s="880"/>
      <c r="AL25" s="880"/>
      <c r="AM25" s="880"/>
      <c r="AN25" s="880"/>
      <c r="AO25" s="880"/>
      <c r="AP25" s="880"/>
      <c r="AQ25" s="880"/>
      <c r="AR25" s="880"/>
      <c r="AS25" s="880"/>
      <c r="AT25" s="880"/>
      <c r="AU25" s="880"/>
      <c r="AV25" s="880"/>
      <c r="AW25" s="880"/>
      <c r="AX25" s="880"/>
      <c r="AY25" s="880"/>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09"/>
      <c r="B26" s="404" t="s">
        <v>46</v>
      </c>
      <c r="C26" s="422"/>
      <c r="D26" s="423"/>
      <c r="E26" s="423"/>
      <c r="F26" s="423"/>
      <c r="G26" s="424"/>
      <c r="H26" s="425"/>
      <c r="I26" s="423"/>
      <c r="J26" s="423"/>
      <c r="K26" s="423"/>
      <c r="L26" s="426"/>
      <c r="M26" s="422"/>
      <c r="N26" s="423"/>
      <c r="O26" s="423"/>
      <c r="P26" s="423"/>
      <c r="Q26" s="424"/>
      <c r="R26" s="41"/>
      <c r="S26" s="40"/>
      <c r="T26" s="40"/>
      <c r="U26" s="40"/>
      <c r="V26" s="40"/>
      <c r="W26" s="40"/>
      <c r="X26" s="40"/>
      <c r="Y26" s="40"/>
      <c r="Z26" s="40"/>
      <c r="AA26" s="40"/>
      <c r="AB26" s="39"/>
      <c r="AC26" s="880"/>
      <c r="AD26" s="880"/>
      <c r="AE26" s="880"/>
      <c r="AF26" s="880"/>
      <c r="AG26" s="880"/>
      <c r="AH26" s="880"/>
      <c r="AI26" s="880"/>
      <c r="AJ26" s="880"/>
      <c r="AK26" s="880"/>
      <c r="AL26" s="880"/>
      <c r="AM26" s="880"/>
      <c r="AN26" s="880"/>
      <c r="AO26" s="880"/>
      <c r="AP26" s="880"/>
      <c r="AQ26" s="880"/>
      <c r="AR26" s="880"/>
      <c r="AS26" s="880"/>
      <c r="AT26" s="880"/>
      <c r="AU26" s="880"/>
      <c r="AV26" s="880"/>
      <c r="AW26" s="880"/>
      <c r="AX26" s="880"/>
      <c r="AY26" s="880"/>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343" customFormat="true" ht="15" customHeight="true" x14ac:dyDescent="0.2">
      <c r="A27" s="338"/>
      <c r="B27" s="405"/>
      <c r="C27" s="1110" t="s">
        <v>115</v>
      </c>
      <c r="D27" s="1111"/>
      <c r="E27" s="1111"/>
      <c r="F27" s="1111"/>
      <c r="G27" s="1112"/>
      <c r="H27" s="1099" t="s">
        <v>38</v>
      </c>
      <c r="I27" s="1100"/>
      <c r="J27" s="1100"/>
      <c r="K27" s="1100"/>
      <c r="L27" s="1101"/>
      <c r="M27" s="1113" t="s">
        <v>37</v>
      </c>
      <c r="N27" s="1100"/>
      <c r="O27" s="1100"/>
      <c r="P27" s="1100"/>
      <c r="Q27" s="1101"/>
      <c r="R27" s="43" t="s">
        <v>142</v>
      </c>
      <c r="S27" s="456"/>
      <c r="T27" s="456"/>
      <c r="U27" s="456"/>
      <c r="V27" s="456"/>
      <c r="W27" s="456"/>
      <c r="X27" s="456"/>
      <c r="Y27" s="456"/>
      <c r="Z27" s="456"/>
      <c r="AA27" s="456"/>
      <c r="AB27" s="456"/>
      <c r="AC27" s="467"/>
      <c r="AD27" s="467"/>
      <c r="AE27" s="467"/>
      <c r="AF27" s="467"/>
      <c r="AG27" s="467"/>
      <c r="AH27" s="467"/>
      <c r="AI27" s="467"/>
      <c r="AJ27" s="467"/>
      <c r="AK27" s="467"/>
      <c r="AL27" s="467"/>
      <c r="AM27" s="467"/>
      <c r="AN27" s="467"/>
      <c r="AO27" s="467"/>
      <c r="AP27" s="467"/>
      <c r="AQ27" s="467"/>
      <c r="AR27" s="467"/>
      <c r="AS27" s="467"/>
      <c r="AT27" s="467"/>
      <c r="AU27" s="467"/>
      <c r="AV27" s="467"/>
      <c r="AW27" s="467"/>
      <c r="AX27" s="467"/>
      <c r="AY27" s="467"/>
      <c r="AZ27" s="919"/>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04"/>
      <c r="BR27" s="42" t="s">
        <v>142</v>
      </c>
      <c r="BS27" s="456"/>
      <c r="BT27" s="456"/>
      <c r="BU27" s="456"/>
      <c r="BV27" s="456"/>
      <c r="BW27" s="456"/>
      <c r="BX27" s="456"/>
      <c r="BY27" s="45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343"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0" t="s">
        <v>158</v>
      </c>
      <c r="S28" s="634" t="s">
        <v>159</v>
      </c>
      <c r="T28" s="634" t="s">
        <v>160</v>
      </c>
      <c r="U28" s="634" t="s">
        <v>161</v>
      </c>
      <c r="V28" s="634" t="s">
        <v>162</v>
      </c>
      <c r="W28" s="634" t="s">
        <v>163</v>
      </c>
      <c r="X28" s="634" t="s">
        <v>164</v>
      </c>
      <c r="Y28" s="634" t="s">
        <v>165</v>
      </c>
      <c r="Z28" s="634" t="s">
        <v>166</v>
      </c>
      <c r="AA28" s="634" t="s">
        <v>167</v>
      </c>
      <c r="AB28" s="635" t="s">
        <v>240</v>
      </c>
      <c r="AC28" s="467"/>
      <c r="AD28" s="467"/>
      <c r="AE28" s="467"/>
      <c r="AF28" s="467"/>
      <c r="AG28" s="467"/>
      <c r="AH28" s="467"/>
      <c r="AI28" s="467"/>
      <c r="AJ28" s="467"/>
      <c r="AK28" s="467"/>
      <c r="AL28" s="467"/>
      <c r="AM28" s="467"/>
      <c r="AN28" s="467"/>
      <c r="AO28" s="467"/>
      <c r="AP28" s="467"/>
      <c r="AQ28" s="467"/>
      <c r="AR28" s="467"/>
      <c r="AS28" s="467"/>
      <c r="AT28" s="467"/>
      <c r="AU28" s="467"/>
      <c r="AV28" s="467"/>
      <c r="AW28" s="467"/>
      <c r="AX28" s="467"/>
      <c r="AY28" s="467"/>
      <c r="AZ28" s="919"/>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158</v>
      </c>
      <c r="BS28" s="598" t="s">
        <v>159</v>
      </c>
      <c r="BT28" s="598" t="s">
        <v>160</v>
      </c>
      <c r="BU28" s="598" t="s">
        <v>161</v>
      </c>
      <c r="BV28" s="598" t="s">
        <v>162</v>
      </c>
      <c r="BW28" s="598" t="s">
        <v>163</v>
      </c>
      <c r="BX28" s="598" t="s">
        <v>164</v>
      </c>
      <c r="BY28" s="599" t="s">
        <v>165</v>
      </c>
      <c r="BZ28" s="599" t="s">
        <v>166</v>
      </c>
      <c r="CA28" s="599" t="s">
        <v>167</v>
      </c>
      <c r="CB28" s="599" t="s">
        <v>240</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343" customFormat="true" ht="15" customHeight="true" x14ac:dyDescent="0.2">
      <c r="A29" s="1086" t="s">
        <v>57</v>
      </c>
      <c r="B29" s="407" t="s">
        <v>49</v>
      </c>
      <c r="C29" s="156">
        <v>15.406707882649947</v>
      </c>
      <c r="D29" s="155">
        <v>18.655982950732355</v>
      </c>
      <c r="E29" s="155">
        <v>23.454034019997039</v>
      </c>
      <c r="F29" s="155">
        <v>48.976980685162964</v>
      </c>
      <c r="G29" s="154">
        <v>86.328988263807233</v>
      </c>
      <c r="H29" s="153">
        <v>48.897983194977265</v>
      </c>
      <c r="I29" s="155">
        <v>69.619783512013356</v>
      </c>
      <c r="J29" s="155">
        <v>84.362641307133174</v>
      </c>
      <c r="K29" s="155">
        <v>90.516467171971073</v>
      </c>
      <c r="L29" s="152">
        <v>89.188128743541682</v>
      </c>
      <c r="M29" s="156">
        <v>12.34779153937056</v>
      </c>
      <c r="N29" s="155">
        <v>16.591720103245361</v>
      </c>
      <c r="O29" s="155">
        <v>16.801276072666678</v>
      </c>
      <c r="P29" s="155">
        <v>17.929023833996979</v>
      </c>
      <c r="Q29" s="154">
        <v>39.375085218472897</v>
      </c>
      <c r="R29" s="153">
        <v>29.994161280631886</v>
      </c>
      <c r="S29" s="155">
        <v>55.896773036877299</v>
      </c>
      <c r="T29" s="155">
        <v>29.384640735574173</v>
      </c>
      <c r="U29" s="155">
        <v>31.712652378361778</v>
      </c>
      <c r="V29" s="155">
        <v>89.488511518734626</v>
      </c>
      <c r="W29" s="155">
        <v>90.740678582596303</v>
      </c>
      <c r="X29" s="155">
        <v>43.381747870976781</v>
      </c>
      <c r="Y29" s="155">
        <v>18.201453977489972</v>
      </c>
      <c r="Z29" s="155">
        <v>43.743849202518462</v>
      </c>
      <c r="AA29" s="155">
        <v>8.022588183248514</v>
      </c>
      <c r="AB29" s="152">
        <v>13.073778781695159</v>
      </c>
      <c r="AC29" s="467"/>
      <c r="AD29" s="467"/>
      <c r="AE29" s="467"/>
      <c r="AF29" s="467"/>
      <c r="AG29" s="467"/>
      <c r="AH29" s="467"/>
      <c r="AI29" s="467"/>
      <c r="AJ29" s="467"/>
      <c r="AK29" s="467"/>
      <c r="AL29" s="467"/>
      <c r="AM29" s="467"/>
      <c r="AN29" s="467"/>
      <c r="AO29" s="467"/>
      <c r="AP29" s="467"/>
      <c r="AQ29" s="467"/>
      <c r="AR29" s="467"/>
      <c r="AS29" s="467"/>
      <c r="AT29" s="467"/>
      <c r="AU29" s="467"/>
      <c r="AV29" s="467"/>
      <c r="AW29" s="467"/>
      <c r="AX29" s="467"/>
      <c r="AY29" s="467"/>
      <c r="AZ29" s="919"/>
      <c r="BA29" s="1114" t="s">
        <v>57</v>
      </c>
      <c r="BB29" s="624" t="s">
        <v>49</v>
      </c>
      <c r="BC29" s="87" t="s">
        <v>35</v>
      </c>
      <c r="BD29" s="83" t="s">
        <v>35</v>
      </c>
      <c r="BE29" s="83" t="s">
        <v>35</v>
      </c>
      <c r="BF29" s="83" t="s">
        <v>35</v>
      </c>
      <c r="BG29" s="78" t="s">
        <v>35</v>
      </c>
      <c r="BH29" s="87" t="s">
        <v>35</v>
      </c>
      <c r="BI29" s="83" t="s">
        <v>35</v>
      </c>
      <c r="BJ29" s="83" t="s">
        <v>35</v>
      </c>
      <c r="BK29" s="83" t="s">
        <v>35</v>
      </c>
      <c r="BL29" s="78" t="s">
        <v>35</v>
      </c>
      <c r="BM29" s="87" t="s">
        <v>35</v>
      </c>
      <c r="BN29" s="83" t="s">
        <v>35</v>
      </c>
      <c r="BO29" s="83" t="s">
        <v>35</v>
      </c>
      <c r="BP29" s="83" t="s">
        <v>35</v>
      </c>
      <c r="BQ29" s="78" t="s">
        <v>35</v>
      </c>
      <c r="BR29" s="87" t="s">
        <v>35</v>
      </c>
      <c r="BS29" s="83" t="s">
        <v>35</v>
      </c>
      <c r="BT29" s="83" t="s">
        <v>35</v>
      </c>
      <c r="BU29" s="83" t="s">
        <v>35</v>
      </c>
      <c r="BV29" s="83" t="s">
        <v>35</v>
      </c>
      <c r="BW29" s="83" t="s">
        <v>35</v>
      </c>
      <c r="BX29" s="83" t="s">
        <v>35</v>
      </c>
      <c r="BY29" s="71" t="s">
        <v>35</v>
      </c>
      <c r="BZ29" s="71" t="s">
        <v>35</v>
      </c>
      <c r="CA29" s="71" t="s">
        <v>35</v>
      </c>
      <c r="CB29" s="71" t="s">
        <v>35</v>
      </c>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343" customFormat="true" ht="15" customHeight="true" x14ac:dyDescent="0.2">
      <c r="A30" s="1087"/>
      <c r="B30" s="408" t="s">
        <v>48</v>
      </c>
      <c r="C30" s="151">
        <v>84.593292117349961</v>
      </c>
      <c r="D30" s="150">
        <v>81.344017049267563</v>
      </c>
      <c r="E30" s="150">
        <v>76.545965980002791</v>
      </c>
      <c r="F30" s="150">
        <v>51.023019314837256</v>
      </c>
      <c r="G30" s="149">
        <v>13.671011736192712</v>
      </c>
      <c r="H30" s="148">
        <v>51.102016805022728</v>
      </c>
      <c r="I30" s="150">
        <v>30.380216487986601</v>
      </c>
      <c r="J30" s="150">
        <v>15.637358692866801</v>
      </c>
      <c r="K30" s="150">
        <v>9.4835328280289364</v>
      </c>
      <c r="L30" s="147">
        <v>10.81187125645836</v>
      </c>
      <c r="M30" s="151">
        <v>87.652208460629481</v>
      </c>
      <c r="N30" s="150">
        <v>83.408279896754692</v>
      </c>
      <c r="O30" s="150">
        <v>83.198723927333447</v>
      </c>
      <c r="P30" s="150">
        <v>82.07097616600295</v>
      </c>
      <c r="Q30" s="149">
        <v>60.624914781527025</v>
      </c>
      <c r="R30" s="148">
        <v>70.005838719368114</v>
      </c>
      <c r="S30" s="150">
        <v>44.103226963122658</v>
      </c>
      <c r="T30" s="150">
        <v>70.615359264425948</v>
      </c>
      <c r="U30" s="150">
        <v>68.287347621638148</v>
      </c>
      <c r="V30" s="150">
        <v>10.511488481265349</v>
      </c>
      <c r="W30" s="150">
        <v>9.2593214174038678</v>
      </c>
      <c r="X30" s="150">
        <v>56.618252129023126</v>
      </c>
      <c r="Y30" s="150">
        <v>81.798546022510067</v>
      </c>
      <c r="Z30" s="150">
        <v>56.256150797481418</v>
      </c>
      <c r="AA30" s="150">
        <v>91.977411816751427</v>
      </c>
      <c r="AB30" s="147">
        <v>86.926221218304917</v>
      </c>
      <c r="AC30" s="467"/>
      <c r="AD30" s="467"/>
      <c r="AE30" s="467"/>
      <c r="AF30" s="467"/>
      <c r="AG30" s="467"/>
      <c r="AH30" s="467"/>
      <c r="AI30" s="467"/>
      <c r="AJ30" s="467"/>
      <c r="AK30" s="467"/>
      <c r="AL30" s="467"/>
      <c r="AM30" s="467"/>
      <c r="AN30" s="467"/>
      <c r="AO30" s="467"/>
      <c r="AP30" s="467"/>
      <c r="AQ30" s="467"/>
      <c r="AR30" s="467"/>
      <c r="AS30" s="467"/>
      <c r="AT30" s="467"/>
      <c r="AU30" s="467"/>
      <c r="AV30" s="467"/>
      <c r="AW30" s="467"/>
      <c r="AX30" s="467"/>
      <c r="AY30" s="467"/>
      <c r="AZ30" s="919"/>
      <c r="BA30" s="1115"/>
      <c r="BB30" s="622" t="s">
        <v>48</v>
      </c>
      <c r="BC30" s="86" t="s">
        <v>35</v>
      </c>
      <c r="BD30" s="82" t="s">
        <v>35</v>
      </c>
      <c r="BE30" s="82" t="s">
        <v>35</v>
      </c>
      <c r="BF30" s="82" t="s">
        <v>35</v>
      </c>
      <c r="BG30" s="77" t="s">
        <v>35</v>
      </c>
      <c r="BH30" s="86" t="s">
        <v>35</v>
      </c>
      <c r="BI30" s="82" t="s">
        <v>35</v>
      </c>
      <c r="BJ30" s="82" t="s">
        <v>35</v>
      </c>
      <c r="BK30" s="82" t="s">
        <v>35</v>
      </c>
      <c r="BL30" s="77" t="s">
        <v>35</v>
      </c>
      <c r="BM30" s="86" t="s">
        <v>35</v>
      </c>
      <c r="BN30" s="82" t="s">
        <v>35</v>
      </c>
      <c r="BO30" s="82" t="s">
        <v>35</v>
      </c>
      <c r="BP30" s="82" t="s">
        <v>35</v>
      </c>
      <c r="BQ30" s="77" t="s">
        <v>35</v>
      </c>
      <c r="BR30" s="86" t="s">
        <v>35</v>
      </c>
      <c r="BS30" s="82" t="s">
        <v>35</v>
      </c>
      <c r="BT30" s="82" t="s">
        <v>35</v>
      </c>
      <c r="BU30" s="82" t="s">
        <v>35</v>
      </c>
      <c r="BV30" s="82" t="s">
        <v>35</v>
      </c>
      <c r="BW30" s="82" t="s">
        <v>35</v>
      </c>
      <c r="BX30" s="82" t="s">
        <v>35</v>
      </c>
      <c r="BY30" s="70" t="s">
        <v>35</v>
      </c>
      <c r="BZ30" s="70" t="s">
        <v>35</v>
      </c>
      <c r="CA30" s="70" t="s">
        <v>35</v>
      </c>
      <c r="CB30" s="70" t="s">
        <v>35</v>
      </c>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338" customFormat="true" ht="15" customHeight="true" x14ac:dyDescent="0.2">
      <c r="A31" s="1087" t="s">
        <v>104</v>
      </c>
      <c r="B31" s="408" t="s">
        <v>49</v>
      </c>
      <c r="C31" s="151">
        <v>0.99000078486394616</v>
      </c>
      <c r="D31" s="150">
        <v>0.20981939188639706</v>
      </c>
      <c r="E31" s="150">
        <v>1.6730535264224053</v>
      </c>
      <c r="F31" s="150">
        <v>18.503696689068132</v>
      </c>
      <c r="G31" s="149">
        <v>67.26522584161998</v>
      </c>
      <c r="H31" s="148">
        <v>7.5095314054810371</v>
      </c>
      <c r="I31" s="150">
        <v>25.66093088454512</v>
      </c>
      <c r="J31" s="150">
        <v>54.686396621476931</v>
      </c>
      <c r="K31" s="150">
        <v>72.289946042205244</v>
      </c>
      <c r="L31" s="147">
        <v>80.074750464201344</v>
      </c>
      <c r="M31" s="151">
        <v>0.27294077221265611</v>
      </c>
      <c r="N31" s="150">
        <v>0.14755617798121781</v>
      </c>
      <c r="O31" s="150">
        <v>0.15408186003935903</v>
      </c>
      <c r="P31" s="150">
        <v>0.15599326808201608</v>
      </c>
      <c r="Q31" s="149">
        <v>16.210421916607228</v>
      </c>
      <c r="R31" s="148">
        <v>5.879589442132783</v>
      </c>
      <c r="S31" s="150">
        <v>33.852594011230195</v>
      </c>
      <c r="T31" s="150">
        <v>14.000265466929152</v>
      </c>
      <c r="U31" s="150">
        <v>17.72089012118667</v>
      </c>
      <c r="V31" s="150">
        <v>79.697957584253558</v>
      </c>
      <c r="W31" s="150">
        <v>70.993961896146999</v>
      </c>
      <c r="X31" s="150">
        <v>6.4367772982693818</v>
      </c>
      <c r="Y31" s="150">
        <v>3.0781816287845185</v>
      </c>
      <c r="Z31" s="150">
        <v>17.817681111902331</v>
      </c>
      <c r="AA31" s="150">
        <v>4.8572573536592234</v>
      </c>
      <c r="AB31" s="147">
        <v>2.0917710743808016</v>
      </c>
      <c r="AC31" s="467"/>
      <c r="AD31" s="467"/>
      <c r="AE31" s="467"/>
      <c r="AF31" s="467"/>
      <c r="AG31" s="467"/>
      <c r="AH31" s="467"/>
      <c r="AI31" s="467"/>
      <c r="AJ31" s="467"/>
      <c r="AK31" s="467"/>
      <c r="AL31" s="467"/>
      <c r="AM31" s="467"/>
      <c r="AN31" s="467"/>
      <c r="AO31" s="467"/>
      <c r="AP31" s="467"/>
      <c r="AQ31" s="467"/>
      <c r="AR31" s="467"/>
      <c r="AS31" s="467"/>
      <c r="AT31" s="467"/>
      <c r="AU31" s="467"/>
      <c r="AV31" s="467"/>
      <c r="AW31" s="467"/>
      <c r="AX31" s="467"/>
      <c r="AY31" s="467"/>
      <c r="AZ31" s="919"/>
      <c r="BA31" s="1115" t="s">
        <v>104</v>
      </c>
      <c r="BB31" s="622" t="s">
        <v>49</v>
      </c>
      <c r="BC31" s="86" t="s">
        <v>35</v>
      </c>
      <c r="BD31" s="82" t="s">
        <v>35</v>
      </c>
      <c r="BE31" s="82" t="s">
        <v>35</v>
      </c>
      <c r="BF31" s="82" t="s">
        <v>35</v>
      </c>
      <c r="BG31" s="77" t="s">
        <v>35</v>
      </c>
      <c r="BH31" s="86" t="s">
        <v>35</v>
      </c>
      <c r="BI31" s="82" t="s">
        <v>35</v>
      </c>
      <c r="BJ31" s="82" t="s">
        <v>35</v>
      </c>
      <c r="BK31" s="82" t="s">
        <v>35</v>
      </c>
      <c r="BL31" s="77" t="s">
        <v>35</v>
      </c>
      <c r="BM31" s="86" t="s">
        <v>35</v>
      </c>
      <c r="BN31" s="82" t="s">
        <v>35</v>
      </c>
      <c r="BO31" s="82" t="s">
        <v>35</v>
      </c>
      <c r="BP31" s="82" t="s">
        <v>35</v>
      </c>
      <c r="BQ31" s="77" t="s">
        <v>35</v>
      </c>
      <c r="BR31" s="86" t="s">
        <v>35</v>
      </c>
      <c r="BS31" s="82" t="s">
        <v>35</v>
      </c>
      <c r="BT31" s="82" t="s">
        <v>35</v>
      </c>
      <c r="BU31" s="82" t="s">
        <v>35</v>
      </c>
      <c r="BV31" s="82" t="s">
        <v>35</v>
      </c>
      <c r="BW31" s="82" t="s">
        <v>35</v>
      </c>
      <c r="BX31" s="82" t="s">
        <v>35</v>
      </c>
      <c r="BY31" s="70" t="s">
        <v>35</v>
      </c>
      <c r="BZ31" s="70" t="s">
        <v>35</v>
      </c>
      <c r="CA31" s="70" t="s">
        <v>35</v>
      </c>
      <c r="CB31" s="70" t="s">
        <v>35</v>
      </c>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338" customFormat="true" ht="15" customHeight="true" x14ac:dyDescent="0.2">
      <c r="A32" s="1087"/>
      <c r="B32" s="408" t="s">
        <v>48</v>
      </c>
      <c r="C32" s="151">
        <v>99.009999215136048</v>
      </c>
      <c r="D32" s="150">
        <v>99.790180608113602</v>
      </c>
      <c r="E32" s="150">
        <v>98.326946473577522</v>
      </c>
      <c r="F32" s="150">
        <v>81.496303310931935</v>
      </c>
      <c r="G32" s="149">
        <v>32.734774158380056</v>
      </c>
      <c r="H32" s="148">
        <v>92.490468594518902</v>
      </c>
      <c r="I32" s="150">
        <v>74.339069115454819</v>
      </c>
      <c r="J32" s="150">
        <v>45.313603378523034</v>
      </c>
      <c r="K32" s="150">
        <v>27.710053957794777</v>
      </c>
      <c r="L32" s="147">
        <v>19.925249535798731</v>
      </c>
      <c r="M32" s="151">
        <v>99.727059227787336</v>
      </c>
      <c r="N32" s="150">
        <v>99.852443822018785</v>
      </c>
      <c r="O32" s="150">
        <v>99.845918139960659</v>
      </c>
      <c r="P32" s="150">
        <v>99.844006731917986</v>
      </c>
      <c r="Q32" s="149">
        <v>83.78957808339284</v>
      </c>
      <c r="R32" s="148">
        <v>94.120410557867217</v>
      </c>
      <c r="S32" s="150">
        <v>66.147405988769748</v>
      </c>
      <c r="T32" s="150">
        <v>85.999734533070892</v>
      </c>
      <c r="U32" s="150">
        <v>82.279109878813244</v>
      </c>
      <c r="V32" s="150">
        <v>20.30204241574647</v>
      </c>
      <c r="W32" s="150">
        <v>29.006038103853143</v>
      </c>
      <c r="X32" s="150">
        <v>93.563222701730609</v>
      </c>
      <c r="Y32" s="150">
        <v>96.92181837121548</v>
      </c>
      <c r="Z32" s="150">
        <v>82.182318888097754</v>
      </c>
      <c r="AA32" s="150">
        <v>95.142742646340778</v>
      </c>
      <c r="AB32" s="147">
        <v>97.908228925619227</v>
      </c>
      <c r="AC32" s="467"/>
      <c r="AD32" s="467"/>
      <c r="AE32" s="467"/>
      <c r="AF32" s="467"/>
      <c r="AG32" s="467"/>
      <c r="AH32" s="467"/>
      <c r="AI32" s="467"/>
      <c r="AJ32" s="467"/>
      <c r="AK32" s="467"/>
      <c r="AL32" s="467"/>
      <c r="AM32" s="467"/>
      <c r="AN32" s="467"/>
      <c r="AO32" s="467"/>
      <c r="AP32" s="467"/>
      <c r="AQ32" s="467"/>
      <c r="AR32" s="467"/>
      <c r="AS32" s="467"/>
      <c r="AT32" s="467"/>
      <c r="AU32" s="467"/>
      <c r="AV32" s="467"/>
      <c r="AW32" s="467"/>
      <c r="AX32" s="467"/>
      <c r="AY32" s="467"/>
      <c r="AZ32" s="919"/>
      <c r="BA32" s="1115"/>
      <c r="BB32" s="622" t="s">
        <v>48</v>
      </c>
      <c r="BC32" s="86" t="s">
        <v>35</v>
      </c>
      <c r="BD32" s="82" t="s">
        <v>35</v>
      </c>
      <c r="BE32" s="82" t="s">
        <v>35</v>
      </c>
      <c r="BF32" s="82" t="s">
        <v>35</v>
      </c>
      <c r="BG32" s="77" t="s">
        <v>35</v>
      </c>
      <c r="BH32" s="86" t="s">
        <v>35</v>
      </c>
      <c r="BI32" s="82" t="s">
        <v>35</v>
      </c>
      <c r="BJ32" s="82" t="s">
        <v>35</v>
      </c>
      <c r="BK32" s="82" t="s">
        <v>35</v>
      </c>
      <c r="BL32" s="77" t="s">
        <v>35</v>
      </c>
      <c r="BM32" s="86" t="s">
        <v>35</v>
      </c>
      <c r="BN32" s="82" t="s">
        <v>35</v>
      </c>
      <c r="BO32" s="82" t="s">
        <v>35</v>
      </c>
      <c r="BP32" s="82" t="s">
        <v>35</v>
      </c>
      <c r="BQ32" s="77" t="s">
        <v>35</v>
      </c>
      <c r="BR32" s="86" t="s">
        <v>35</v>
      </c>
      <c r="BS32" s="82" t="s">
        <v>35</v>
      </c>
      <c r="BT32" s="82" t="s">
        <v>35</v>
      </c>
      <c r="BU32" s="82" t="s">
        <v>35</v>
      </c>
      <c r="BV32" s="82" t="s">
        <v>35</v>
      </c>
      <c r="BW32" s="82" t="s">
        <v>35</v>
      </c>
      <c r="BX32" s="82" t="s">
        <v>35</v>
      </c>
      <c r="BY32" s="70" t="s">
        <v>35</v>
      </c>
      <c r="BZ32" s="70" t="s">
        <v>35</v>
      </c>
      <c r="CA32" s="70" t="s">
        <v>35</v>
      </c>
      <c r="CB32" s="70" t="s">
        <v>35</v>
      </c>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338" customFormat="true" ht="15" customHeight="true" x14ac:dyDescent="0.2">
      <c r="A33" s="1087" t="s">
        <v>105</v>
      </c>
      <c r="B33" s="408" t="s">
        <v>49</v>
      </c>
      <c r="C33" s="102" t="s">
        <v>35</v>
      </c>
      <c r="D33" s="99" t="s">
        <v>35</v>
      </c>
      <c r="E33" s="99" t="s">
        <v>35</v>
      </c>
      <c r="F33" s="99" t="s">
        <v>35</v>
      </c>
      <c r="G33" s="96" t="s">
        <v>35</v>
      </c>
      <c r="H33" s="93" t="s">
        <v>35</v>
      </c>
      <c r="I33" s="99" t="s">
        <v>35</v>
      </c>
      <c r="J33" s="99" t="s">
        <v>35</v>
      </c>
      <c r="K33" s="99" t="s">
        <v>35</v>
      </c>
      <c r="L33" s="90" t="s">
        <v>35</v>
      </c>
      <c r="M33" s="102" t="s">
        <v>35</v>
      </c>
      <c r="N33" s="99" t="s">
        <v>35</v>
      </c>
      <c r="O33" s="99" t="s">
        <v>35</v>
      </c>
      <c r="P33" s="99" t="s">
        <v>35</v>
      </c>
      <c r="Q33" s="96" t="s">
        <v>35</v>
      </c>
      <c r="R33" s="93" t="s">
        <v>35</v>
      </c>
      <c r="S33" s="99" t="s">
        <v>35</v>
      </c>
      <c r="T33" s="99" t="s">
        <v>35</v>
      </c>
      <c r="U33" s="99" t="s">
        <v>35</v>
      </c>
      <c r="V33" s="99" t="s">
        <v>35</v>
      </c>
      <c r="W33" s="99" t="s">
        <v>35</v>
      </c>
      <c r="X33" s="99" t="s">
        <v>35</v>
      </c>
      <c r="Y33" s="99" t="s">
        <v>35</v>
      </c>
      <c r="Z33" s="99" t="s">
        <v>35</v>
      </c>
      <c r="AA33" s="99" t="s">
        <v>35</v>
      </c>
      <c r="AB33" s="90" t="s">
        <v>35</v>
      </c>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75"/>
      <c r="BA33" s="1115" t="s">
        <v>105</v>
      </c>
      <c r="BB33" s="622" t="s">
        <v>49</v>
      </c>
      <c r="BC33" s="86" t="s">
        <v>35</v>
      </c>
      <c r="BD33" s="82" t="s">
        <v>35</v>
      </c>
      <c r="BE33" s="82" t="s">
        <v>35</v>
      </c>
      <c r="BF33" s="82" t="s">
        <v>35</v>
      </c>
      <c r="BG33" s="77" t="s">
        <v>35</v>
      </c>
      <c r="BH33" s="86" t="s">
        <v>35</v>
      </c>
      <c r="BI33" s="82" t="s">
        <v>35</v>
      </c>
      <c r="BJ33" s="82" t="s">
        <v>35</v>
      </c>
      <c r="BK33" s="82" t="s">
        <v>35</v>
      </c>
      <c r="BL33" s="77" t="s">
        <v>35</v>
      </c>
      <c r="BM33" s="86" t="s">
        <v>35</v>
      </c>
      <c r="BN33" s="82" t="s">
        <v>35</v>
      </c>
      <c r="BO33" s="82" t="s">
        <v>35</v>
      </c>
      <c r="BP33" s="82" t="s">
        <v>35</v>
      </c>
      <c r="BQ33" s="77" t="s">
        <v>35</v>
      </c>
      <c r="BR33" s="86" t="s">
        <v>35</v>
      </c>
      <c r="BS33" s="82" t="s">
        <v>35</v>
      </c>
      <c r="BT33" s="82" t="s">
        <v>35</v>
      </c>
      <c r="BU33" s="82" t="s">
        <v>35</v>
      </c>
      <c r="BV33" s="82" t="s">
        <v>35</v>
      </c>
      <c r="BW33" s="82" t="s">
        <v>35</v>
      </c>
      <c r="BX33" s="82" t="s">
        <v>35</v>
      </c>
      <c r="BY33" s="70" t="s">
        <v>35</v>
      </c>
      <c r="BZ33" s="70" t="s">
        <v>35</v>
      </c>
      <c r="CA33" s="70" t="s">
        <v>35</v>
      </c>
      <c r="CB33" s="70" t="s">
        <v>35</v>
      </c>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338" customFormat="true" ht="15" customHeight="true" x14ac:dyDescent="0.2">
      <c r="A34" s="1087"/>
      <c r="B34" s="408" t="s">
        <v>48</v>
      </c>
      <c r="C34" s="102" t="s">
        <v>35</v>
      </c>
      <c r="D34" s="99" t="s">
        <v>35</v>
      </c>
      <c r="E34" s="99" t="s">
        <v>35</v>
      </c>
      <c r="F34" s="99" t="s">
        <v>35</v>
      </c>
      <c r="G34" s="96" t="s">
        <v>35</v>
      </c>
      <c r="H34" s="93" t="s">
        <v>35</v>
      </c>
      <c r="I34" s="99" t="s">
        <v>35</v>
      </c>
      <c r="J34" s="99" t="s">
        <v>35</v>
      </c>
      <c r="K34" s="99" t="s">
        <v>35</v>
      </c>
      <c r="L34" s="90" t="s">
        <v>35</v>
      </c>
      <c r="M34" s="102" t="s">
        <v>35</v>
      </c>
      <c r="N34" s="99" t="s">
        <v>35</v>
      </c>
      <c r="O34" s="99" t="s">
        <v>35</v>
      </c>
      <c r="P34" s="99" t="s">
        <v>35</v>
      </c>
      <c r="Q34" s="96" t="s">
        <v>35</v>
      </c>
      <c r="R34" s="93" t="s">
        <v>35</v>
      </c>
      <c r="S34" s="99" t="s">
        <v>35</v>
      </c>
      <c r="T34" s="99" t="s">
        <v>35</v>
      </c>
      <c r="U34" s="99" t="s">
        <v>35</v>
      </c>
      <c r="V34" s="99" t="s">
        <v>35</v>
      </c>
      <c r="W34" s="99" t="s">
        <v>35</v>
      </c>
      <c r="X34" s="99" t="s">
        <v>35</v>
      </c>
      <c r="Y34" s="99" t="s">
        <v>35</v>
      </c>
      <c r="Z34" s="99" t="s">
        <v>35</v>
      </c>
      <c r="AA34" s="99" t="s">
        <v>35</v>
      </c>
      <c r="AB34" s="90" t="s">
        <v>35</v>
      </c>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75"/>
      <c r="BA34" s="1115"/>
      <c r="BB34" s="622" t="s">
        <v>48</v>
      </c>
      <c r="BC34" s="86" t="s">
        <v>35</v>
      </c>
      <c r="BD34" s="82" t="s">
        <v>35</v>
      </c>
      <c r="BE34" s="82" t="s">
        <v>35</v>
      </c>
      <c r="BF34" s="82" t="s">
        <v>35</v>
      </c>
      <c r="BG34" s="77" t="s">
        <v>35</v>
      </c>
      <c r="BH34" s="86" t="s">
        <v>35</v>
      </c>
      <c r="BI34" s="82" t="s">
        <v>35</v>
      </c>
      <c r="BJ34" s="82" t="s">
        <v>35</v>
      </c>
      <c r="BK34" s="82" t="s">
        <v>35</v>
      </c>
      <c r="BL34" s="77" t="s">
        <v>35</v>
      </c>
      <c r="BM34" s="86" t="s">
        <v>35</v>
      </c>
      <c r="BN34" s="82" t="s">
        <v>35</v>
      </c>
      <c r="BO34" s="82" t="s">
        <v>35</v>
      </c>
      <c r="BP34" s="82" t="s">
        <v>35</v>
      </c>
      <c r="BQ34" s="77" t="s">
        <v>35</v>
      </c>
      <c r="BR34" s="86" t="s">
        <v>35</v>
      </c>
      <c r="BS34" s="82" t="s">
        <v>35</v>
      </c>
      <c r="BT34" s="82" t="s">
        <v>35</v>
      </c>
      <c r="BU34" s="82" t="s">
        <v>35</v>
      </c>
      <c r="BV34" s="82" t="s">
        <v>35</v>
      </c>
      <c r="BW34" s="82" t="s">
        <v>35</v>
      </c>
      <c r="BX34" s="82" t="s">
        <v>35</v>
      </c>
      <c r="BY34" s="70" t="s">
        <v>35</v>
      </c>
      <c r="BZ34" s="70" t="s">
        <v>35</v>
      </c>
      <c r="CA34" s="70" t="s">
        <v>35</v>
      </c>
      <c r="CB34" s="70" t="s">
        <v>35</v>
      </c>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343" customFormat="true" ht="15" customHeight="true" x14ac:dyDescent="0.2">
      <c r="A35" s="1087" t="s">
        <v>55</v>
      </c>
      <c r="B35" s="408" t="s">
        <v>49</v>
      </c>
      <c r="C35" s="151">
        <v>4.4566682642560851</v>
      </c>
      <c r="D35" s="150">
        <v>4.6091348798115908</v>
      </c>
      <c r="E35" s="150">
        <v>6.5638489185922637</v>
      </c>
      <c r="F35" s="150">
        <v>28.476879203258466</v>
      </c>
      <c r="G35" s="149">
        <v>74.690249939480395</v>
      </c>
      <c r="H35" s="148">
        <v>14.808477893182841</v>
      </c>
      <c r="I35" s="150">
        <v>35.049066408543354</v>
      </c>
      <c r="J35" s="150">
        <v>60.743078635553303</v>
      </c>
      <c r="K35" s="150">
        <v>78.640733565906785</v>
      </c>
      <c r="L35" s="147">
        <v>86.310310109971923</v>
      </c>
      <c r="M35" s="151">
        <v>3.8684095403862897</v>
      </c>
      <c r="N35" s="150">
        <v>3.5266345139490793</v>
      </c>
      <c r="O35" s="150">
        <v>4.2756485782010065</v>
      </c>
      <c r="P35" s="150">
        <v>5.1318168721638937</v>
      </c>
      <c r="Q35" s="149">
        <v>27.842320793457969</v>
      </c>
      <c r="R35" s="148">
        <v>15.175531391089098</v>
      </c>
      <c r="S35" s="150">
        <v>37.434815977454818</v>
      </c>
      <c r="T35" s="150">
        <v>27.142976698905208</v>
      </c>
      <c r="U35" s="150">
        <v>23.108397743248553</v>
      </c>
      <c r="V35" s="150">
        <v>85.647953033022588</v>
      </c>
      <c r="W35" s="150">
        <v>73.159295762583795</v>
      </c>
      <c r="X35" s="150">
        <v>10.84537265394116</v>
      </c>
      <c r="Y35" s="150">
        <v>14.101066071822896</v>
      </c>
      <c r="Z35" s="150">
        <v>22.007458466919235</v>
      </c>
      <c r="AA35" s="150">
        <v>7.38509777672928</v>
      </c>
      <c r="AB35" s="147">
        <v>9.2589031953467398</v>
      </c>
      <c r="AC35" s="467"/>
      <c r="AD35" s="467"/>
      <c r="AE35" s="467"/>
      <c r="AF35" s="467"/>
      <c r="AG35" s="467"/>
      <c r="AH35" s="467"/>
      <c r="AI35" s="467"/>
      <c r="AJ35" s="467"/>
      <c r="AK35" s="467"/>
      <c r="AL35" s="467"/>
      <c r="AM35" s="467"/>
      <c r="AN35" s="467"/>
      <c r="AO35" s="467"/>
      <c r="AP35" s="467"/>
      <c r="AQ35" s="467"/>
      <c r="AR35" s="467"/>
      <c r="AS35" s="467"/>
      <c r="AT35" s="467"/>
      <c r="AU35" s="467"/>
      <c r="AV35" s="467"/>
      <c r="AW35" s="467"/>
      <c r="AX35" s="467"/>
      <c r="AY35" s="467"/>
      <c r="AZ35" s="919"/>
      <c r="BA35" s="1115" t="s">
        <v>55</v>
      </c>
      <c r="BB35" s="622" t="s">
        <v>49</v>
      </c>
      <c r="BC35" s="86" t="s">
        <v>35</v>
      </c>
      <c r="BD35" s="82" t="s">
        <v>35</v>
      </c>
      <c r="BE35" s="82" t="s">
        <v>35</v>
      </c>
      <c r="BF35" s="82" t="s">
        <v>35</v>
      </c>
      <c r="BG35" s="77" t="s">
        <v>35</v>
      </c>
      <c r="BH35" s="86" t="s">
        <v>35</v>
      </c>
      <c r="BI35" s="82" t="s">
        <v>35</v>
      </c>
      <c r="BJ35" s="82" t="s">
        <v>35</v>
      </c>
      <c r="BK35" s="82" t="s">
        <v>35</v>
      </c>
      <c r="BL35" s="77" t="s">
        <v>35</v>
      </c>
      <c r="BM35" s="86" t="s">
        <v>35</v>
      </c>
      <c r="BN35" s="82" t="s">
        <v>35</v>
      </c>
      <c r="BO35" s="82" t="s">
        <v>35</v>
      </c>
      <c r="BP35" s="82" t="s">
        <v>35</v>
      </c>
      <c r="BQ35" s="77" t="s">
        <v>35</v>
      </c>
      <c r="BR35" s="86" t="s">
        <v>35</v>
      </c>
      <c r="BS35" s="82" t="s">
        <v>35</v>
      </c>
      <c r="BT35" s="82" t="s">
        <v>35</v>
      </c>
      <c r="BU35" s="82" t="s">
        <v>35</v>
      </c>
      <c r="BV35" s="82" t="s">
        <v>35</v>
      </c>
      <c r="BW35" s="82" t="s">
        <v>35</v>
      </c>
      <c r="BX35" s="82" t="s">
        <v>35</v>
      </c>
      <c r="BY35" s="70" t="s">
        <v>35</v>
      </c>
      <c r="BZ35" s="70" t="s">
        <v>35</v>
      </c>
      <c r="CA35" s="70" t="s">
        <v>35</v>
      </c>
      <c r="CB35" s="70" t="s">
        <v>35</v>
      </c>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343" customFormat="true" ht="15" customHeight="true" x14ac:dyDescent="0.2">
      <c r="A36" s="1087"/>
      <c r="B36" s="408" t="s">
        <v>48</v>
      </c>
      <c r="C36" s="151">
        <v>95.543331735743863</v>
      </c>
      <c r="D36" s="150">
        <v>95.390865120188323</v>
      </c>
      <c r="E36" s="150">
        <v>93.436151081407701</v>
      </c>
      <c r="F36" s="150">
        <v>71.523120796741608</v>
      </c>
      <c r="G36" s="149">
        <v>25.309750060519644</v>
      </c>
      <c r="H36" s="148">
        <v>85.191522106817075</v>
      </c>
      <c r="I36" s="150">
        <v>64.950933591456575</v>
      </c>
      <c r="J36" s="150">
        <v>39.25692136444664</v>
      </c>
      <c r="K36" s="150">
        <v>21.359266434093239</v>
      </c>
      <c r="L36" s="147">
        <v>13.689689890028129</v>
      </c>
      <c r="M36" s="151">
        <v>96.131590459613633</v>
      </c>
      <c r="N36" s="150">
        <v>96.473365486050966</v>
      </c>
      <c r="O36" s="150">
        <v>95.724351421798985</v>
      </c>
      <c r="P36" s="150">
        <v>94.868183127835977</v>
      </c>
      <c r="Q36" s="149">
        <v>72.157679206542014</v>
      </c>
      <c r="R36" s="148">
        <v>84.824468608910863</v>
      </c>
      <c r="S36" s="150">
        <v>62.565184022545154</v>
      </c>
      <c r="T36" s="150">
        <v>72.857023301094898</v>
      </c>
      <c r="U36" s="150">
        <v>76.891602256751383</v>
      </c>
      <c r="V36" s="150">
        <v>14.352046966977412</v>
      </c>
      <c r="W36" s="150">
        <v>26.84070423741634</v>
      </c>
      <c r="X36" s="150">
        <v>89.154627346058803</v>
      </c>
      <c r="Y36" s="150">
        <v>85.898933928177129</v>
      </c>
      <c r="Z36" s="150">
        <v>77.992541533080811</v>
      </c>
      <c r="AA36" s="150">
        <v>92.614902223270647</v>
      </c>
      <c r="AB36" s="147">
        <v>90.741096804653324</v>
      </c>
      <c r="AC36" s="467"/>
      <c r="AD36" s="467"/>
      <c r="AE36" s="467"/>
      <c r="AF36" s="467"/>
      <c r="AG36" s="467"/>
      <c r="AH36" s="467"/>
      <c r="AI36" s="467"/>
      <c r="AJ36" s="467"/>
      <c r="AK36" s="467"/>
      <c r="AL36" s="467"/>
      <c r="AM36" s="467"/>
      <c r="AN36" s="467"/>
      <c r="AO36" s="467"/>
      <c r="AP36" s="467"/>
      <c r="AQ36" s="467"/>
      <c r="AR36" s="467"/>
      <c r="AS36" s="467"/>
      <c r="AT36" s="467"/>
      <c r="AU36" s="467"/>
      <c r="AV36" s="467"/>
      <c r="AW36" s="467"/>
      <c r="AX36" s="467"/>
      <c r="AY36" s="467"/>
      <c r="AZ36" s="919"/>
      <c r="BA36" s="1115"/>
      <c r="BB36" s="622" t="s">
        <v>48</v>
      </c>
      <c r="BC36" s="86" t="s">
        <v>35</v>
      </c>
      <c r="BD36" s="82" t="s">
        <v>35</v>
      </c>
      <c r="BE36" s="82" t="s">
        <v>35</v>
      </c>
      <c r="BF36" s="82" t="s">
        <v>35</v>
      </c>
      <c r="BG36" s="77" t="s">
        <v>35</v>
      </c>
      <c r="BH36" s="86" t="s">
        <v>35</v>
      </c>
      <c r="BI36" s="82" t="s">
        <v>35</v>
      </c>
      <c r="BJ36" s="82" t="s">
        <v>35</v>
      </c>
      <c r="BK36" s="82" t="s">
        <v>35</v>
      </c>
      <c r="BL36" s="77" t="s">
        <v>35</v>
      </c>
      <c r="BM36" s="86" t="s">
        <v>35</v>
      </c>
      <c r="BN36" s="82" t="s">
        <v>35</v>
      </c>
      <c r="BO36" s="82" t="s">
        <v>35</v>
      </c>
      <c r="BP36" s="82" t="s">
        <v>35</v>
      </c>
      <c r="BQ36" s="77" t="s">
        <v>35</v>
      </c>
      <c r="BR36" s="86" t="s">
        <v>35</v>
      </c>
      <c r="BS36" s="82" t="s">
        <v>35</v>
      </c>
      <c r="BT36" s="82" t="s">
        <v>35</v>
      </c>
      <c r="BU36" s="82" t="s">
        <v>35</v>
      </c>
      <c r="BV36" s="82" t="s">
        <v>35</v>
      </c>
      <c r="BW36" s="82" t="s">
        <v>35</v>
      </c>
      <c r="BX36" s="82" t="s">
        <v>35</v>
      </c>
      <c r="BY36" s="70" t="s">
        <v>35</v>
      </c>
      <c r="BZ36" s="70" t="s">
        <v>35</v>
      </c>
      <c r="CA36" s="70" t="s">
        <v>35</v>
      </c>
      <c r="CB36" s="70" t="s">
        <v>35</v>
      </c>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343" customFormat="true" ht="15" customHeight="true" x14ac:dyDescent="0.2">
      <c r="A37" s="1087" t="s">
        <v>169</v>
      </c>
      <c r="B37" s="408" t="s">
        <v>49</v>
      </c>
      <c r="C37" s="151">
        <v>6.6293447674305366</v>
      </c>
      <c r="D37" s="150">
        <v>4.2787475858569772</v>
      </c>
      <c r="E37" s="150">
        <v>8.3092342601505145</v>
      </c>
      <c r="F37" s="150">
        <v>31.830513450677227</v>
      </c>
      <c r="G37" s="149">
        <v>75.897318719742685</v>
      </c>
      <c r="H37" s="148">
        <v>16.499931275664249</v>
      </c>
      <c r="I37" s="150">
        <v>36.643416654184783</v>
      </c>
      <c r="J37" s="150">
        <v>62.263348033696886</v>
      </c>
      <c r="K37" s="150">
        <v>79.939376826456439</v>
      </c>
      <c r="L37" s="147">
        <v>86.608482083292955</v>
      </c>
      <c r="M37" s="151">
        <v>6.2643458356817501</v>
      </c>
      <c r="N37" s="150">
        <v>2.8319342309942286</v>
      </c>
      <c r="O37" s="150">
        <v>4.4616110343736981</v>
      </c>
      <c r="P37" s="150">
        <v>5.5702583450770096</v>
      </c>
      <c r="Q37" s="149">
        <v>31.374860780133005</v>
      </c>
      <c r="R37" s="148">
        <v>22.521509366786997</v>
      </c>
      <c r="S37" s="150">
        <v>47.238777993276038</v>
      </c>
      <c r="T37" s="150">
        <v>27.814849111153951</v>
      </c>
      <c r="U37" s="150">
        <v>32.313983560608179</v>
      </c>
      <c r="V37" s="150">
        <v>85.764749127609534</v>
      </c>
      <c r="W37" s="150">
        <v>77.013772212365367</v>
      </c>
      <c r="X37" s="150">
        <v>13.958405224528406</v>
      </c>
      <c r="Y37" s="150">
        <v>19.931561966699473</v>
      </c>
      <c r="Z37" s="150">
        <v>27.174404695136406</v>
      </c>
      <c r="AA37" s="150">
        <v>16.175041399307759</v>
      </c>
      <c r="AB37" s="147">
        <v>15.439217563342156</v>
      </c>
      <c r="AC37" s="467"/>
      <c r="AD37" s="467"/>
      <c r="AE37" s="467"/>
      <c r="AF37" s="467"/>
      <c r="AG37" s="467"/>
      <c r="AH37" s="467"/>
      <c r="AI37" s="467"/>
      <c r="AJ37" s="467"/>
      <c r="AK37" s="467"/>
      <c r="AL37" s="467"/>
      <c r="AM37" s="467"/>
      <c r="AN37" s="467"/>
      <c r="AO37" s="467"/>
      <c r="AP37" s="467"/>
      <c r="AQ37" s="467"/>
      <c r="AR37" s="467"/>
      <c r="AS37" s="467"/>
      <c r="AT37" s="467"/>
      <c r="AU37" s="467"/>
      <c r="AV37" s="467"/>
      <c r="AW37" s="467"/>
      <c r="AX37" s="467"/>
      <c r="AY37" s="467"/>
      <c r="AZ37" s="919"/>
      <c r="BA37" s="1115" t="s">
        <v>126</v>
      </c>
      <c r="BB37" s="622" t="s">
        <v>49</v>
      </c>
      <c r="BC37" s="86" t="s">
        <v>35</v>
      </c>
      <c r="BD37" s="82" t="s">
        <v>35</v>
      </c>
      <c r="BE37" s="82" t="s">
        <v>35</v>
      </c>
      <c r="BF37" s="82" t="s">
        <v>35</v>
      </c>
      <c r="BG37" s="77" t="s">
        <v>35</v>
      </c>
      <c r="BH37" s="86" t="s">
        <v>35</v>
      </c>
      <c r="BI37" s="82" t="s">
        <v>35</v>
      </c>
      <c r="BJ37" s="82" t="s">
        <v>35</v>
      </c>
      <c r="BK37" s="82" t="s">
        <v>35</v>
      </c>
      <c r="BL37" s="77" t="s">
        <v>35</v>
      </c>
      <c r="BM37" s="86" t="s">
        <v>35</v>
      </c>
      <c r="BN37" s="82" t="s">
        <v>35</v>
      </c>
      <c r="BO37" s="82" t="s">
        <v>35</v>
      </c>
      <c r="BP37" s="82" t="s">
        <v>35</v>
      </c>
      <c r="BQ37" s="77" t="s">
        <v>35</v>
      </c>
      <c r="BR37" s="86" t="s">
        <v>35</v>
      </c>
      <c r="BS37" s="82" t="s">
        <v>35</v>
      </c>
      <c r="BT37" s="82" t="s">
        <v>35</v>
      </c>
      <c r="BU37" s="82" t="s">
        <v>35</v>
      </c>
      <c r="BV37" s="82" t="s">
        <v>35</v>
      </c>
      <c r="BW37" s="82" t="s">
        <v>35</v>
      </c>
      <c r="BX37" s="82" t="s">
        <v>35</v>
      </c>
      <c r="BY37" s="70" t="s">
        <v>35</v>
      </c>
      <c r="BZ37" s="70" t="s">
        <v>35</v>
      </c>
      <c r="CA37" s="70" t="s">
        <v>35</v>
      </c>
      <c r="CB37" s="70" t="s">
        <v>35</v>
      </c>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343" customFormat="true" ht="15" customHeight="true" x14ac:dyDescent="0.2">
      <c r="A38" s="1087"/>
      <c r="B38" s="408" t="s">
        <v>48</v>
      </c>
      <c r="C38" s="151">
        <v>93.370655232569405</v>
      </c>
      <c r="D38" s="150">
        <v>95.721252414142981</v>
      </c>
      <c r="E38" s="150">
        <v>91.690765739849539</v>
      </c>
      <c r="F38" s="150">
        <v>68.16948654932304</v>
      </c>
      <c r="G38" s="149">
        <v>24.102681280257364</v>
      </c>
      <c r="H38" s="148">
        <v>83.500068724335748</v>
      </c>
      <c r="I38" s="150">
        <v>63.356583345815253</v>
      </c>
      <c r="J38" s="150">
        <v>37.736651966303135</v>
      </c>
      <c r="K38" s="150">
        <v>20.060623173543561</v>
      </c>
      <c r="L38" s="147">
        <v>13.391517916707038</v>
      </c>
      <c r="M38" s="151">
        <v>93.735654164318277</v>
      </c>
      <c r="N38" s="150">
        <v>97.168065769005793</v>
      </c>
      <c r="O38" s="150">
        <v>95.538388965626311</v>
      </c>
      <c r="P38" s="150">
        <v>94.429741654923049</v>
      </c>
      <c r="Q38" s="149">
        <v>68.625139219866796</v>
      </c>
      <c r="R38" s="148">
        <v>77.478490633212985</v>
      </c>
      <c r="S38" s="150">
        <v>52.761222006723919</v>
      </c>
      <c r="T38" s="150">
        <v>72.185150888846167</v>
      </c>
      <c r="U38" s="150">
        <v>67.686016439391892</v>
      </c>
      <c r="V38" s="150">
        <v>14.235250872390459</v>
      </c>
      <c r="W38" s="150">
        <v>22.98622778763464</v>
      </c>
      <c r="X38" s="150">
        <v>86.041594775471395</v>
      </c>
      <c r="Y38" s="150">
        <v>80.068438033300509</v>
      </c>
      <c r="Z38" s="150">
        <v>72.825595304863484</v>
      </c>
      <c r="AA38" s="150">
        <v>83.82495860069227</v>
      </c>
      <c r="AB38" s="147">
        <v>84.560782436657831</v>
      </c>
      <c r="AC38" s="467"/>
      <c r="AD38" s="467"/>
      <c r="AE38" s="467"/>
      <c r="AF38" s="467"/>
      <c r="AG38" s="467"/>
      <c r="AH38" s="467"/>
      <c r="AI38" s="467"/>
      <c r="AJ38" s="467"/>
      <c r="AK38" s="467"/>
      <c r="AL38" s="467"/>
      <c r="AM38" s="467"/>
      <c r="AN38" s="467"/>
      <c r="AO38" s="467"/>
      <c r="AP38" s="467"/>
      <c r="AQ38" s="467"/>
      <c r="AR38" s="467"/>
      <c r="AS38" s="467"/>
      <c r="AT38" s="467"/>
      <c r="AU38" s="467"/>
      <c r="AV38" s="467"/>
      <c r="AW38" s="467"/>
      <c r="AX38" s="467"/>
      <c r="AY38" s="467"/>
      <c r="AZ38" s="919"/>
      <c r="BA38" s="1115"/>
      <c r="BB38" s="622" t="s">
        <v>48</v>
      </c>
      <c r="BC38" s="86" t="s">
        <v>35</v>
      </c>
      <c r="BD38" s="82" t="s">
        <v>35</v>
      </c>
      <c r="BE38" s="82" t="s">
        <v>35</v>
      </c>
      <c r="BF38" s="82" t="s">
        <v>35</v>
      </c>
      <c r="BG38" s="77" t="s">
        <v>35</v>
      </c>
      <c r="BH38" s="86" t="s">
        <v>35</v>
      </c>
      <c r="BI38" s="82" t="s">
        <v>35</v>
      </c>
      <c r="BJ38" s="82" t="s">
        <v>35</v>
      </c>
      <c r="BK38" s="82" t="s">
        <v>35</v>
      </c>
      <c r="BL38" s="77" t="s">
        <v>35</v>
      </c>
      <c r="BM38" s="86" t="s">
        <v>35</v>
      </c>
      <c r="BN38" s="82" t="s">
        <v>35</v>
      </c>
      <c r="BO38" s="82" t="s">
        <v>35</v>
      </c>
      <c r="BP38" s="82" t="s">
        <v>35</v>
      </c>
      <c r="BQ38" s="77" t="s">
        <v>35</v>
      </c>
      <c r="BR38" s="86" t="s">
        <v>35</v>
      </c>
      <c r="BS38" s="82" t="s">
        <v>35</v>
      </c>
      <c r="BT38" s="82" t="s">
        <v>35</v>
      </c>
      <c r="BU38" s="82" t="s">
        <v>35</v>
      </c>
      <c r="BV38" s="82" t="s">
        <v>35</v>
      </c>
      <c r="BW38" s="82" t="s">
        <v>35</v>
      </c>
      <c r="BX38" s="82" t="s">
        <v>35</v>
      </c>
      <c r="BY38" s="70" t="s">
        <v>35</v>
      </c>
      <c r="BZ38" s="70" t="s">
        <v>35</v>
      </c>
      <c r="CA38" s="70" t="s">
        <v>35</v>
      </c>
      <c r="CB38" s="70" t="s">
        <v>35</v>
      </c>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338" customFormat="true" ht="15" customHeight="true" x14ac:dyDescent="0.2">
      <c r="A39" s="1087" t="s">
        <v>123</v>
      </c>
      <c r="B39" s="408" t="s">
        <v>49</v>
      </c>
      <c r="C39" s="102" t="s">
        <v>35</v>
      </c>
      <c r="D39" s="99" t="s">
        <v>35</v>
      </c>
      <c r="E39" s="99" t="s">
        <v>35</v>
      </c>
      <c r="F39" s="99" t="s">
        <v>35</v>
      </c>
      <c r="G39" s="96" t="s">
        <v>35</v>
      </c>
      <c r="H39" s="93" t="s">
        <v>35</v>
      </c>
      <c r="I39" s="99" t="s">
        <v>35</v>
      </c>
      <c r="J39" s="99" t="s">
        <v>35</v>
      </c>
      <c r="K39" s="99" t="s">
        <v>35</v>
      </c>
      <c r="L39" s="90" t="s">
        <v>35</v>
      </c>
      <c r="M39" s="102" t="s">
        <v>35</v>
      </c>
      <c r="N39" s="99" t="s">
        <v>35</v>
      </c>
      <c r="O39" s="99" t="s">
        <v>35</v>
      </c>
      <c r="P39" s="99" t="s">
        <v>35</v>
      </c>
      <c r="Q39" s="96" t="s">
        <v>35</v>
      </c>
      <c r="R39" s="93" t="s">
        <v>35</v>
      </c>
      <c r="S39" s="99" t="s">
        <v>35</v>
      </c>
      <c r="T39" s="99" t="s">
        <v>35</v>
      </c>
      <c r="U39" s="99" t="s">
        <v>35</v>
      </c>
      <c r="V39" s="99" t="s">
        <v>35</v>
      </c>
      <c r="W39" s="99" t="s">
        <v>35</v>
      </c>
      <c r="X39" s="99" t="s">
        <v>35</v>
      </c>
      <c r="Y39" s="99" t="s">
        <v>35</v>
      </c>
      <c r="Z39" s="99" t="s">
        <v>35</v>
      </c>
      <c r="AA39" s="99" t="s">
        <v>35</v>
      </c>
      <c r="AB39" s="90"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102" t="s">
        <v>35</v>
      </c>
      <c r="D40" s="99" t="s">
        <v>35</v>
      </c>
      <c r="E40" s="99" t="s">
        <v>35</v>
      </c>
      <c r="F40" s="99" t="s">
        <v>35</v>
      </c>
      <c r="G40" s="96" t="s">
        <v>35</v>
      </c>
      <c r="H40" s="93" t="s">
        <v>35</v>
      </c>
      <c r="I40" s="99" t="s">
        <v>35</v>
      </c>
      <c r="J40" s="99" t="s">
        <v>35</v>
      </c>
      <c r="K40" s="99" t="s">
        <v>35</v>
      </c>
      <c r="L40" s="90" t="s">
        <v>35</v>
      </c>
      <c r="M40" s="102" t="s">
        <v>35</v>
      </c>
      <c r="N40" s="99" t="s">
        <v>35</v>
      </c>
      <c r="O40" s="99" t="s">
        <v>35</v>
      </c>
      <c r="P40" s="99" t="s">
        <v>35</v>
      </c>
      <c r="Q40" s="96" t="s">
        <v>35</v>
      </c>
      <c r="R40" s="93" t="s">
        <v>35</v>
      </c>
      <c r="S40" s="99" t="s">
        <v>35</v>
      </c>
      <c r="T40" s="99" t="s">
        <v>35</v>
      </c>
      <c r="U40" s="99" t="s">
        <v>35</v>
      </c>
      <c r="V40" s="99" t="s">
        <v>35</v>
      </c>
      <c r="W40" s="99" t="s">
        <v>35</v>
      </c>
      <c r="X40" s="99" t="s">
        <v>35</v>
      </c>
      <c r="Y40" s="99" t="s">
        <v>35</v>
      </c>
      <c r="Z40" s="99" t="s">
        <v>35</v>
      </c>
      <c r="AA40" s="99" t="s">
        <v>35</v>
      </c>
      <c r="AB40" s="90"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343" customFormat="true" ht="15" customHeight="true" x14ac:dyDescent="0.2">
      <c r="A41" s="1087" t="s">
        <v>56</v>
      </c>
      <c r="B41" s="408" t="s">
        <v>49</v>
      </c>
      <c r="C41" s="151">
        <v>22.446719641311546</v>
      </c>
      <c r="D41" s="150">
        <v>26.468213762545602</v>
      </c>
      <c r="E41" s="150">
        <v>28.555301695020653</v>
      </c>
      <c r="F41" s="150">
        <v>18.801858647815941</v>
      </c>
      <c r="G41" s="149">
        <v>3.8188637895626849</v>
      </c>
      <c r="H41" s="148">
        <v>16.902137409426938</v>
      </c>
      <c r="I41" s="150">
        <v>9.3894549726864067</v>
      </c>
      <c r="J41" s="150">
        <v>3.2246467747894219</v>
      </c>
      <c r="K41" s="150">
        <v>2.8122901863252077</v>
      </c>
      <c r="L41" s="147">
        <v>1.5084636870635182</v>
      </c>
      <c r="M41" s="151">
        <v>21.833389996005803</v>
      </c>
      <c r="N41" s="150">
        <v>26.90472848481102</v>
      </c>
      <c r="O41" s="150">
        <v>26.687972737184047</v>
      </c>
      <c r="P41" s="150">
        <v>31.957007723668173</v>
      </c>
      <c r="Q41" s="149">
        <v>24.013296588223305</v>
      </c>
      <c r="R41" s="148">
        <v>27.413934467909161</v>
      </c>
      <c r="S41" s="150">
        <v>24.651506038646456</v>
      </c>
      <c r="T41" s="150">
        <v>29.449866269143151</v>
      </c>
      <c r="U41" s="150">
        <v>9.4566084040330285</v>
      </c>
      <c r="V41" s="150">
        <v>0</v>
      </c>
      <c r="W41" s="150">
        <v>4.7014002302237792</v>
      </c>
      <c r="X41" s="150">
        <v>15.00836785560864</v>
      </c>
      <c r="Y41" s="150">
        <v>5.4305510540979585</v>
      </c>
      <c r="Z41" s="150">
        <v>17.468404408794843</v>
      </c>
      <c r="AA41" s="150">
        <v>32.624310446593668</v>
      </c>
      <c r="AB41" s="147">
        <v>37.878398327112563</v>
      </c>
      <c r="AC41" s="467"/>
      <c r="AD41" s="467"/>
      <c r="AE41" s="467"/>
      <c r="AF41" s="467"/>
      <c r="AG41" s="467"/>
      <c r="AH41" s="467"/>
      <c r="AI41" s="467"/>
      <c r="AJ41" s="467"/>
      <c r="AK41" s="467"/>
      <c r="AL41" s="467"/>
      <c r="AM41" s="467"/>
      <c r="AN41" s="467"/>
      <c r="AO41" s="467"/>
      <c r="AP41" s="467"/>
      <c r="AQ41" s="467"/>
      <c r="AR41" s="467"/>
      <c r="AS41" s="467"/>
      <c r="AT41" s="467"/>
      <c r="AU41" s="467"/>
      <c r="AV41" s="467"/>
      <c r="AW41" s="467"/>
      <c r="AX41" s="467"/>
      <c r="AY41" s="467"/>
      <c r="AZ41" s="919"/>
      <c r="BA41" s="1115" t="s">
        <v>56</v>
      </c>
      <c r="BB41" s="622" t="s">
        <v>49</v>
      </c>
      <c r="BC41" s="86" t="s">
        <v>35</v>
      </c>
      <c r="BD41" s="82" t="s">
        <v>35</v>
      </c>
      <c r="BE41" s="82" t="s">
        <v>35</v>
      </c>
      <c r="BF41" s="82" t="s">
        <v>35</v>
      </c>
      <c r="BG41" s="77" t="s">
        <v>35</v>
      </c>
      <c r="BH41" s="86" t="s">
        <v>35</v>
      </c>
      <c r="BI41" s="82" t="s">
        <v>35</v>
      </c>
      <c r="BJ41" s="82" t="s">
        <v>35</v>
      </c>
      <c r="BK41" s="82" t="s">
        <v>35</v>
      </c>
      <c r="BL41" s="77" t="s">
        <v>35</v>
      </c>
      <c r="BM41" s="86" t="s">
        <v>35</v>
      </c>
      <c r="BN41" s="82" t="s">
        <v>35</v>
      </c>
      <c r="BO41" s="82" t="s">
        <v>35</v>
      </c>
      <c r="BP41" s="82" t="s">
        <v>35</v>
      </c>
      <c r="BQ41" s="77" t="s">
        <v>35</v>
      </c>
      <c r="BR41" s="86" t="s">
        <v>35</v>
      </c>
      <c r="BS41" s="82" t="s">
        <v>35</v>
      </c>
      <c r="BT41" s="82" t="s">
        <v>35</v>
      </c>
      <c r="BU41" s="82" t="s">
        <v>35</v>
      </c>
      <c r="BV41" s="82" t="s">
        <v>35</v>
      </c>
      <c r="BW41" s="82" t="s">
        <v>35</v>
      </c>
      <c r="BX41" s="82" t="s">
        <v>35</v>
      </c>
      <c r="BY41" s="70" t="s">
        <v>35</v>
      </c>
      <c r="BZ41" s="70" t="s">
        <v>35</v>
      </c>
      <c r="CA41" s="70" t="s">
        <v>35</v>
      </c>
      <c r="CB41" s="70" t="s">
        <v>35</v>
      </c>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343" customFormat="true" ht="15" customHeight="true" x14ac:dyDescent="0.2">
      <c r="A42" s="1087"/>
      <c r="B42" s="408" t="s">
        <v>48</v>
      </c>
      <c r="C42" s="151">
        <v>77.553280358688497</v>
      </c>
      <c r="D42" s="150">
        <v>73.531786237454526</v>
      </c>
      <c r="E42" s="150">
        <v>71.444698304979298</v>
      </c>
      <c r="F42" s="150">
        <v>81.198141352184081</v>
      </c>
      <c r="G42" s="149">
        <v>96.181136210437344</v>
      </c>
      <c r="H42" s="148">
        <v>83.097862590573001</v>
      </c>
      <c r="I42" s="150">
        <v>90.61054502731352</v>
      </c>
      <c r="J42" s="150">
        <v>96.775353225210495</v>
      </c>
      <c r="K42" s="150">
        <v>97.1877098136748</v>
      </c>
      <c r="L42" s="147">
        <v>98.491536312936518</v>
      </c>
      <c r="M42" s="151">
        <v>78.166610003994222</v>
      </c>
      <c r="N42" s="150">
        <v>73.095271515188998</v>
      </c>
      <c r="O42" s="150">
        <v>73.312027262816088</v>
      </c>
      <c r="P42" s="150">
        <v>68.042992276331759</v>
      </c>
      <c r="Q42" s="149">
        <v>75.986703411776759</v>
      </c>
      <c r="R42" s="148">
        <v>72.586065532090842</v>
      </c>
      <c r="S42" s="150">
        <v>75.348493961353483</v>
      </c>
      <c r="T42" s="150">
        <v>70.55013373085697</v>
      </c>
      <c r="U42" s="150">
        <v>90.543391595966966</v>
      </c>
      <c r="V42" s="150">
        <v>100</v>
      </c>
      <c r="W42" s="150">
        <v>95.298599769776331</v>
      </c>
      <c r="X42" s="150">
        <v>84.991632144391332</v>
      </c>
      <c r="Y42" s="150">
        <v>94.569448945902053</v>
      </c>
      <c r="Z42" s="150">
        <v>82.531595591205189</v>
      </c>
      <c r="AA42" s="150">
        <v>67.375689553406147</v>
      </c>
      <c r="AB42" s="147">
        <v>62.121601672887572</v>
      </c>
      <c r="AC42" s="467"/>
      <c r="AD42" s="467"/>
      <c r="AE42" s="467"/>
      <c r="AF42" s="467"/>
      <c r="AG42" s="467"/>
      <c r="AH42" s="467"/>
      <c r="AI42" s="467"/>
      <c r="AJ42" s="467"/>
      <c r="AK42" s="467"/>
      <c r="AL42" s="467"/>
      <c r="AM42" s="467"/>
      <c r="AN42" s="467"/>
      <c r="AO42" s="467"/>
      <c r="AP42" s="467"/>
      <c r="AQ42" s="467"/>
      <c r="AR42" s="467"/>
      <c r="AS42" s="467"/>
      <c r="AT42" s="467"/>
      <c r="AU42" s="467"/>
      <c r="AV42" s="467"/>
      <c r="AW42" s="467"/>
      <c r="AX42" s="467"/>
      <c r="AY42" s="467"/>
      <c r="AZ42" s="919"/>
      <c r="BA42" s="1115"/>
      <c r="BB42" s="622" t="s">
        <v>48</v>
      </c>
      <c r="BC42" s="86" t="s">
        <v>35</v>
      </c>
      <c r="BD42" s="82" t="s">
        <v>35</v>
      </c>
      <c r="BE42" s="82" t="s">
        <v>35</v>
      </c>
      <c r="BF42" s="82" t="s">
        <v>35</v>
      </c>
      <c r="BG42" s="77" t="s">
        <v>35</v>
      </c>
      <c r="BH42" s="86" t="s">
        <v>35</v>
      </c>
      <c r="BI42" s="82" t="s">
        <v>35</v>
      </c>
      <c r="BJ42" s="82" t="s">
        <v>35</v>
      </c>
      <c r="BK42" s="82" t="s">
        <v>35</v>
      </c>
      <c r="BL42" s="77" t="s">
        <v>35</v>
      </c>
      <c r="BM42" s="86" t="s">
        <v>35</v>
      </c>
      <c r="BN42" s="82" t="s">
        <v>35</v>
      </c>
      <c r="BO42" s="82" t="s">
        <v>35</v>
      </c>
      <c r="BP42" s="82" t="s">
        <v>35</v>
      </c>
      <c r="BQ42" s="77" t="s">
        <v>35</v>
      </c>
      <c r="BR42" s="86" t="s">
        <v>35</v>
      </c>
      <c r="BS42" s="82" t="s">
        <v>35</v>
      </c>
      <c r="BT42" s="82" t="s">
        <v>35</v>
      </c>
      <c r="BU42" s="82" t="s">
        <v>35</v>
      </c>
      <c r="BV42" s="82" t="s">
        <v>35</v>
      </c>
      <c r="BW42" s="82" t="s">
        <v>35</v>
      </c>
      <c r="BX42" s="82" t="s">
        <v>35</v>
      </c>
      <c r="BY42" s="70" t="s">
        <v>35</v>
      </c>
      <c r="BZ42" s="70" t="s">
        <v>35</v>
      </c>
      <c r="CA42" s="70" t="s">
        <v>35</v>
      </c>
      <c r="CB42" s="70" t="s">
        <v>35</v>
      </c>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343" customFormat="true" ht="15" customHeight="true" x14ac:dyDescent="0.2">
      <c r="A43" s="1087" t="s">
        <v>53</v>
      </c>
      <c r="B43" s="408" t="s">
        <v>49</v>
      </c>
      <c r="C43" s="102" t="s">
        <v>35</v>
      </c>
      <c r="D43" s="99" t="s">
        <v>35</v>
      </c>
      <c r="E43" s="99" t="s">
        <v>35</v>
      </c>
      <c r="F43" s="99" t="s">
        <v>35</v>
      </c>
      <c r="G43" s="96" t="s">
        <v>35</v>
      </c>
      <c r="H43" s="93" t="s">
        <v>35</v>
      </c>
      <c r="I43" s="99" t="s">
        <v>35</v>
      </c>
      <c r="J43" s="99" t="s">
        <v>35</v>
      </c>
      <c r="K43" s="99" t="s">
        <v>35</v>
      </c>
      <c r="L43" s="90" t="s">
        <v>35</v>
      </c>
      <c r="M43" s="102" t="s">
        <v>35</v>
      </c>
      <c r="N43" s="99" t="s">
        <v>35</v>
      </c>
      <c r="O43" s="99" t="s">
        <v>35</v>
      </c>
      <c r="P43" s="99" t="s">
        <v>35</v>
      </c>
      <c r="Q43" s="96" t="s">
        <v>35</v>
      </c>
      <c r="R43" s="93" t="s">
        <v>35</v>
      </c>
      <c r="S43" s="99" t="s">
        <v>35</v>
      </c>
      <c r="T43" s="99" t="s">
        <v>35</v>
      </c>
      <c r="U43" s="99" t="s">
        <v>35</v>
      </c>
      <c r="V43" s="99" t="s">
        <v>35</v>
      </c>
      <c r="W43" s="99" t="s">
        <v>35</v>
      </c>
      <c r="X43" s="99" t="s">
        <v>35</v>
      </c>
      <c r="Y43" s="99" t="s">
        <v>35</v>
      </c>
      <c r="Z43" s="99" t="s">
        <v>35</v>
      </c>
      <c r="AA43" s="99" t="s">
        <v>35</v>
      </c>
      <c r="AB43" s="90" t="s">
        <v>35</v>
      </c>
      <c r="AC43" s="467"/>
      <c r="AD43" s="467"/>
      <c r="AE43" s="467"/>
      <c r="AF43" s="467"/>
      <c r="AG43" s="467"/>
      <c r="AH43" s="467"/>
      <c r="AI43" s="467"/>
      <c r="AJ43" s="467"/>
      <c r="AK43" s="467"/>
      <c r="AL43" s="467"/>
      <c r="AM43" s="467"/>
      <c r="AN43" s="467"/>
      <c r="AO43" s="467"/>
      <c r="AP43" s="467"/>
      <c r="AQ43" s="467"/>
      <c r="AR43" s="467"/>
      <c r="AS43" s="467"/>
      <c r="AT43" s="467"/>
      <c r="AU43" s="467"/>
      <c r="AV43" s="467"/>
      <c r="AW43" s="467"/>
      <c r="AX43" s="467"/>
      <c r="AY43" s="467"/>
      <c r="AZ43" s="919"/>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343" customFormat="true" ht="15" customHeight="true" x14ac:dyDescent="0.2">
      <c r="A44" s="1087"/>
      <c r="B44" s="408" t="s">
        <v>48</v>
      </c>
      <c r="C44" s="102" t="s">
        <v>35</v>
      </c>
      <c r="D44" s="99" t="s">
        <v>35</v>
      </c>
      <c r="E44" s="99" t="s">
        <v>35</v>
      </c>
      <c r="F44" s="99" t="s">
        <v>35</v>
      </c>
      <c r="G44" s="96" t="s">
        <v>35</v>
      </c>
      <c r="H44" s="93" t="s">
        <v>35</v>
      </c>
      <c r="I44" s="99" t="s">
        <v>35</v>
      </c>
      <c r="J44" s="99" t="s">
        <v>35</v>
      </c>
      <c r="K44" s="99" t="s">
        <v>35</v>
      </c>
      <c r="L44" s="90" t="s">
        <v>35</v>
      </c>
      <c r="M44" s="102" t="s">
        <v>35</v>
      </c>
      <c r="N44" s="99" t="s">
        <v>35</v>
      </c>
      <c r="O44" s="99" t="s">
        <v>35</v>
      </c>
      <c r="P44" s="99" t="s">
        <v>35</v>
      </c>
      <c r="Q44" s="96" t="s">
        <v>35</v>
      </c>
      <c r="R44" s="93" t="s">
        <v>35</v>
      </c>
      <c r="S44" s="99" t="s">
        <v>35</v>
      </c>
      <c r="T44" s="99" t="s">
        <v>35</v>
      </c>
      <c r="U44" s="99" t="s">
        <v>35</v>
      </c>
      <c r="V44" s="99" t="s">
        <v>35</v>
      </c>
      <c r="W44" s="99" t="s">
        <v>35</v>
      </c>
      <c r="X44" s="99" t="s">
        <v>35</v>
      </c>
      <c r="Y44" s="99" t="s">
        <v>35</v>
      </c>
      <c r="Z44" s="99" t="s">
        <v>35</v>
      </c>
      <c r="AA44" s="99" t="s">
        <v>35</v>
      </c>
      <c r="AB44" s="90" t="s">
        <v>35</v>
      </c>
      <c r="AC44" s="467"/>
      <c r="AD44" s="467"/>
      <c r="AE44" s="467"/>
      <c r="AF44" s="467"/>
      <c r="AG44" s="467"/>
      <c r="AH44" s="467"/>
      <c r="AI44" s="467"/>
      <c r="AJ44" s="467"/>
      <c r="AK44" s="467"/>
      <c r="AL44" s="467"/>
      <c r="AM44" s="467"/>
      <c r="AN44" s="467"/>
      <c r="AO44" s="467"/>
      <c r="AP44" s="467"/>
      <c r="AQ44" s="467"/>
      <c r="AR44" s="467"/>
      <c r="AS44" s="467"/>
      <c r="AT44" s="467"/>
      <c r="AU44" s="467"/>
      <c r="AV44" s="467"/>
      <c r="AW44" s="467"/>
      <c r="AX44" s="467"/>
      <c r="AY44" s="467"/>
      <c r="AZ44" s="919"/>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343" customFormat="true" ht="15" customHeight="true" x14ac:dyDescent="0.2">
      <c r="A45" s="1087" t="s">
        <v>52</v>
      </c>
      <c r="B45" s="408" t="s">
        <v>49</v>
      </c>
      <c r="C45" s="102" t="s">
        <v>35</v>
      </c>
      <c r="D45" s="99" t="s">
        <v>35</v>
      </c>
      <c r="E45" s="99" t="s">
        <v>35</v>
      </c>
      <c r="F45" s="99" t="s">
        <v>35</v>
      </c>
      <c r="G45" s="96" t="s">
        <v>35</v>
      </c>
      <c r="H45" s="93" t="s">
        <v>35</v>
      </c>
      <c r="I45" s="99" t="s">
        <v>35</v>
      </c>
      <c r="J45" s="99" t="s">
        <v>35</v>
      </c>
      <c r="K45" s="99" t="s">
        <v>35</v>
      </c>
      <c r="L45" s="90" t="s">
        <v>35</v>
      </c>
      <c r="M45" s="102" t="s">
        <v>35</v>
      </c>
      <c r="N45" s="99" t="s">
        <v>35</v>
      </c>
      <c r="O45" s="99" t="s">
        <v>35</v>
      </c>
      <c r="P45" s="99" t="s">
        <v>35</v>
      </c>
      <c r="Q45" s="96" t="s">
        <v>35</v>
      </c>
      <c r="R45" s="93" t="s">
        <v>35</v>
      </c>
      <c r="S45" s="99" t="s">
        <v>35</v>
      </c>
      <c r="T45" s="99" t="s">
        <v>35</v>
      </c>
      <c r="U45" s="99" t="s">
        <v>35</v>
      </c>
      <c r="V45" s="99" t="s">
        <v>35</v>
      </c>
      <c r="W45" s="99" t="s">
        <v>35</v>
      </c>
      <c r="X45" s="99" t="s">
        <v>35</v>
      </c>
      <c r="Y45" s="99" t="s">
        <v>35</v>
      </c>
      <c r="Z45" s="99" t="s">
        <v>35</v>
      </c>
      <c r="AA45" s="99" t="s">
        <v>35</v>
      </c>
      <c r="AB45" s="90" t="s">
        <v>35</v>
      </c>
      <c r="AC45" s="467"/>
      <c r="AD45" s="467"/>
      <c r="AE45" s="467"/>
      <c r="AF45" s="467"/>
      <c r="AG45" s="467"/>
      <c r="AH45" s="467"/>
      <c r="AI45" s="467"/>
      <c r="AJ45" s="467"/>
      <c r="AK45" s="467"/>
      <c r="AL45" s="467"/>
      <c r="AM45" s="467"/>
      <c r="AN45" s="467"/>
      <c r="AO45" s="467"/>
      <c r="AP45" s="467"/>
      <c r="AQ45" s="467"/>
      <c r="AR45" s="467"/>
      <c r="AS45" s="467"/>
      <c r="AT45" s="467"/>
      <c r="AU45" s="467"/>
      <c r="AV45" s="467"/>
      <c r="AW45" s="467"/>
      <c r="AX45" s="467"/>
      <c r="AY45" s="467"/>
      <c r="AZ45" s="919"/>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343" customFormat="true" ht="15" customHeight="true" x14ac:dyDescent="0.2">
      <c r="A46" s="1087"/>
      <c r="B46" s="408" t="s">
        <v>48</v>
      </c>
      <c r="C46" s="102" t="s">
        <v>35</v>
      </c>
      <c r="D46" s="99" t="s">
        <v>35</v>
      </c>
      <c r="E46" s="99" t="s">
        <v>35</v>
      </c>
      <c r="F46" s="99" t="s">
        <v>35</v>
      </c>
      <c r="G46" s="96" t="s">
        <v>35</v>
      </c>
      <c r="H46" s="93" t="s">
        <v>35</v>
      </c>
      <c r="I46" s="99" t="s">
        <v>35</v>
      </c>
      <c r="J46" s="99" t="s">
        <v>35</v>
      </c>
      <c r="K46" s="99" t="s">
        <v>35</v>
      </c>
      <c r="L46" s="90" t="s">
        <v>35</v>
      </c>
      <c r="M46" s="102" t="s">
        <v>35</v>
      </c>
      <c r="N46" s="99" t="s">
        <v>35</v>
      </c>
      <c r="O46" s="99" t="s">
        <v>35</v>
      </c>
      <c r="P46" s="99" t="s">
        <v>35</v>
      </c>
      <c r="Q46" s="96" t="s">
        <v>35</v>
      </c>
      <c r="R46" s="93" t="s">
        <v>35</v>
      </c>
      <c r="S46" s="99" t="s">
        <v>35</v>
      </c>
      <c r="T46" s="99" t="s">
        <v>35</v>
      </c>
      <c r="U46" s="99" t="s">
        <v>35</v>
      </c>
      <c r="V46" s="99" t="s">
        <v>35</v>
      </c>
      <c r="W46" s="99" t="s">
        <v>35</v>
      </c>
      <c r="X46" s="99" t="s">
        <v>35</v>
      </c>
      <c r="Y46" s="99" t="s">
        <v>35</v>
      </c>
      <c r="Z46" s="99" t="s">
        <v>35</v>
      </c>
      <c r="AA46" s="99" t="s">
        <v>35</v>
      </c>
      <c r="AB46" s="90" t="s">
        <v>35</v>
      </c>
      <c r="AC46" s="467"/>
      <c r="AD46" s="467"/>
      <c r="AE46" s="467"/>
      <c r="AF46" s="467"/>
      <c r="AG46" s="467"/>
      <c r="AH46" s="467"/>
      <c r="AI46" s="467"/>
      <c r="AJ46" s="467"/>
      <c r="AK46" s="467"/>
      <c r="AL46" s="467"/>
      <c r="AM46" s="467"/>
      <c r="AN46" s="467"/>
      <c r="AO46" s="467"/>
      <c r="AP46" s="467"/>
      <c r="AQ46" s="467"/>
      <c r="AR46" s="467"/>
      <c r="AS46" s="467"/>
      <c r="AT46" s="467"/>
      <c r="AU46" s="467"/>
      <c r="AV46" s="467"/>
      <c r="AW46" s="467"/>
      <c r="AX46" s="467"/>
      <c r="AY46" s="467"/>
      <c r="AZ46" s="919"/>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102" t="s">
        <v>35</v>
      </c>
      <c r="D47" s="99" t="s">
        <v>35</v>
      </c>
      <c r="E47" s="99" t="s">
        <v>35</v>
      </c>
      <c r="F47" s="99" t="s">
        <v>35</v>
      </c>
      <c r="G47" s="96" t="s">
        <v>35</v>
      </c>
      <c r="H47" s="93" t="s">
        <v>35</v>
      </c>
      <c r="I47" s="99" t="s">
        <v>35</v>
      </c>
      <c r="J47" s="99" t="s">
        <v>35</v>
      </c>
      <c r="K47" s="99" t="s">
        <v>35</v>
      </c>
      <c r="L47" s="90" t="s">
        <v>35</v>
      </c>
      <c r="M47" s="102" t="s">
        <v>35</v>
      </c>
      <c r="N47" s="99" t="s">
        <v>35</v>
      </c>
      <c r="O47" s="99" t="s">
        <v>35</v>
      </c>
      <c r="P47" s="99" t="s">
        <v>35</v>
      </c>
      <c r="Q47" s="96" t="s">
        <v>35</v>
      </c>
      <c r="R47" s="93" t="s">
        <v>35</v>
      </c>
      <c r="S47" s="99" t="s">
        <v>35</v>
      </c>
      <c r="T47" s="99" t="s">
        <v>35</v>
      </c>
      <c r="U47" s="99" t="s">
        <v>35</v>
      </c>
      <c r="V47" s="99" t="s">
        <v>35</v>
      </c>
      <c r="W47" s="99" t="s">
        <v>35</v>
      </c>
      <c r="X47" s="99" t="s">
        <v>35</v>
      </c>
      <c r="Y47" s="99" t="s">
        <v>35</v>
      </c>
      <c r="Z47" s="99" t="s">
        <v>35</v>
      </c>
      <c r="AA47" s="99" t="s">
        <v>35</v>
      </c>
      <c r="AB47" s="90"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102" t="s">
        <v>35</v>
      </c>
      <c r="D48" s="99" t="s">
        <v>35</v>
      </c>
      <c r="E48" s="99" t="s">
        <v>35</v>
      </c>
      <c r="F48" s="99" t="s">
        <v>35</v>
      </c>
      <c r="G48" s="96" t="s">
        <v>35</v>
      </c>
      <c r="H48" s="93" t="s">
        <v>35</v>
      </c>
      <c r="I48" s="99" t="s">
        <v>35</v>
      </c>
      <c r="J48" s="99" t="s">
        <v>35</v>
      </c>
      <c r="K48" s="99" t="s">
        <v>35</v>
      </c>
      <c r="L48" s="90" t="s">
        <v>35</v>
      </c>
      <c r="M48" s="102" t="s">
        <v>35</v>
      </c>
      <c r="N48" s="99" t="s">
        <v>35</v>
      </c>
      <c r="O48" s="99" t="s">
        <v>35</v>
      </c>
      <c r="P48" s="99" t="s">
        <v>35</v>
      </c>
      <c r="Q48" s="96" t="s">
        <v>35</v>
      </c>
      <c r="R48" s="93" t="s">
        <v>35</v>
      </c>
      <c r="S48" s="99" t="s">
        <v>35</v>
      </c>
      <c r="T48" s="99" t="s">
        <v>35</v>
      </c>
      <c r="U48" s="99" t="s">
        <v>35</v>
      </c>
      <c r="V48" s="99" t="s">
        <v>35</v>
      </c>
      <c r="W48" s="99" t="s">
        <v>35</v>
      </c>
      <c r="X48" s="99" t="s">
        <v>35</v>
      </c>
      <c r="Y48" s="99" t="s">
        <v>35</v>
      </c>
      <c r="Z48" s="99" t="s">
        <v>35</v>
      </c>
      <c r="AA48" s="99" t="s">
        <v>35</v>
      </c>
      <c r="AB48" s="90"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102" t="s">
        <v>35</v>
      </c>
      <c r="D49" s="99" t="s">
        <v>35</v>
      </c>
      <c r="E49" s="99" t="s">
        <v>35</v>
      </c>
      <c r="F49" s="99" t="s">
        <v>35</v>
      </c>
      <c r="G49" s="96" t="s">
        <v>35</v>
      </c>
      <c r="H49" s="93" t="s">
        <v>35</v>
      </c>
      <c r="I49" s="99" t="s">
        <v>35</v>
      </c>
      <c r="J49" s="99" t="s">
        <v>35</v>
      </c>
      <c r="K49" s="99" t="s">
        <v>35</v>
      </c>
      <c r="L49" s="90" t="s">
        <v>35</v>
      </c>
      <c r="M49" s="102" t="s">
        <v>35</v>
      </c>
      <c r="N49" s="99" t="s">
        <v>35</v>
      </c>
      <c r="O49" s="99" t="s">
        <v>35</v>
      </c>
      <c r="P49" s="99" t="s">
        <v>35</v>
      </c>
      <c r="Q49" s="96" t="s">
        <v>35</v>
      </c>
      <c r="R49" s="93" t="s">
        <v>35</v>
      </c>
      <c r="S49" s="99" t="s">
        <v>35</v>
      </c>
      <c r="T49" s="99" t="s">
        <v>35</v>
      </c>
      <c r="U49" s="99" t="s">
        <v>35</v>
      </c>
      <c r="V49" s="99" t="s">
        <v>35</v>
      </c>
      <c r="W49" s="99" t="s">
        <v>35</v>
      </c>
      <c r="X49" s="99" t="s">
        <v>35</v>
      </c>
      <c r="Y49" s="99" t="s">
        <v>35</v>
      </c>
      <c r="Z49" s="99" t="s">
        <v>35</v>
      </c>
      <c r="AA49" s="99" t="s">
        <v>35</v>
      </c>
      <c r="AB49" s="90"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102" t="s">
        <v>35</v>
      </c>
      <c r="D50" s="99" t="s">
        <v>35</v>
      </c>
      <c r="E50" s="99" t="s">
        <v>35</v>
      </c>
      <c r="F50" s="99" t="s">
        <v>35</v>
      </c>
      <c r="G50" s="96" t="s">
        <v>35</v>
      </c>
      <c r="H50" s="93" t="s">
        <v>35</v>
      </c>
      <c r="I50" s="99" t="s">
        <v>35</v>
      </c>
      <c r="J50" s="99" t="s">
        <v>35</v>
      </c>
      <c r="K50" s="99" t="s">
        <v>35</v>
      </c>
      <c r="L50" s="90" t="s">
        <v>35</v>
      </c>
      <c r="M50" s="102" t="s">
        <v>35</v>
      </c>
      <c r="N50" s="99" t="s">
        <v>35</v>
      </c>
      <c r="O50" s="99" t="s">
        <v>35</v>
      </c>
      <c r="P50" s="99" t="s">
        <v>35</v>
      </c>
      <c r="Q50" s="96" t="s">
        <v>35</v>
      </c>
      <c r="R50" s="93" t="s">
        <v>35</v>
      </c>
      <c r="S50" s="99" t="s">
        <v>35</v>
      </c>
      <c r="T50" s="99" t="s">
        <v>35</v>
      </c>
      <c r="U50" s="99" t="s">
        <v>35</v>
      </c>
      <c r="V50" s="99" t="s">
        <v>35</v>
      </c>
      <c r="W50" s="99" t="s">
        <v>35</v>
      </c>
      <c r="X50" s="99" t="s">
        <v>35</v>
      </c>
      <c r="Y50" s="99" t="s">
        <v>35</v>
      </c>
      <c r="Z50" s="99" t="s">
        <v>35</v>
      </c>
      <c r="AA50" s="99" t="s">
        <v>35</v>
      </c>
      <c r="AB50" s="90"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102" t="s">
        <v>35</v>
      </c>
      <c r="D51" s="99" t="s">
        <v>35</v>
      </c>
      <c r="E51" s="99" t="s">
        <v>35</v>
      </c>
      <c r="F51" s="99" t="s">
        <v>35</v>
      </c>
      <c r="G51" s="96" t="s">
        <v>35</v>
      </c>
      <c r="H51" s="93" t="s">
        <v>35</v>
      </c>
      <c r="I51" s="99" t="s">
        <v>35</v>
      </c>
      <c r="J51" s="99" t="s">
        <v>35</v>
      </c>
      <c r="K51" s="99" t="s">
        <v>35</v>
      </c>
      <c r="L51" s="90" t="s">
        <v>35</v>
      </c>
      <c r="M51" s="102" t="s">
        <v>35</v>
      </c>
      <c r="N51" s="99" t="s">
        <v>35</v>
      </c>
      <c r="O51" s="99" t="s">
        <v>35</v>
      </c>
      <c r="P51" s="99" t="s">
        <v>35</v>
      </c>
      <c r="Q51" s="96" t="s">
        <v>35</v>
      </c>
      <c r="R51" s="93" t="s">
        <v>35</v>
      </c>
      <c r="S51" s="99" t="s">
        <v>35</v>
      </c>
      <c r="T51" s="99" t="s">
        <v>35</v>
      </c>
      <c r="U51" s="99" t="s">
        <v>35</v>
      </c>
      <c r="V51" s="99" t="s">
        <v>35</v>
      </c>
      <c r="W51" s="99" t="s">
        <v>35</v>
      </c>
      <c r="X51" s="99" t="s">
        <v>35</v>
      </c>
      <c r="Y51" s="99" t="s">
        <v>35</v>
      </c>
      <c r="Z51" s="99" t="s">
        <v>35</v>
      </c>
      <c r="AA51" s="99" t="s">
        <v>35</v>
      </c>
      <c r="AB51" s="90"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102" t="s">
        <v>35</v>
      </c>
      <c r="D52" s="99" t="s">
        <v>35</v>
      </c>
      <c r="E52" s="99" t="s">
        <v>35</v>
      </c>
      <c r="F52" s="99" t="s">
        <v>35</v>
      </c>
      <c r="G52" s="96" t="s">
        <v>35</v>
      </c>
      <c r="H52" s="93" t="s">
        <v>35</v>
      </c>
      <c r="I52" s="99" t="s">
        <v>35</v>
      </c>
      <c r="J52" s="99" t="s">
        <v>35</v>
      </c>
      <c r="K52" s="99" t="s">
        <v>35</v>
      </c>
      <c r="L52" s="90" t="s">
        <v>35</v>
      </c>
      <c r="M52" s="102" t="s">
        <v>35</v>
      </c>
      <c r="N52" s="99" t="s">
        <v>35</v>
      </c>
      <c r="O52" s="99" t="s">
        <v>35</v>
      </c>
      <c r="P52" s="99" t="s">
        <v>35</v>
      </c>
      <c r="Q52" s="96" t="s">
        <v>35</v>
      </c>
      <c r="R52" s="93" t="s">
        <v>35</v>
      </c>
      <c r="S52" s="99" t="s">
        <v>35</v>
      </c>
      <c r="T52" s="99" t="s">
        <v>35</v>
      </c>
      <c r="U52" s="99" t="s">
        <v>35</v>
      </c>
      <c r="V52" s="99" t="s">
        <v>35</v>
      </c>
      <c r="W52" s="99" t="s">
        <v>35</v>
      </c>
      <c r="X52" s="99" t="s">
        <v>35</v>
      </c>
      <c r="Y52" s="99" t="s">
        <v>35</v>
      </c>
      <c r="Z52" s="99" t="s">
        <v>35</v>
      </c>
      <c r="AA52" s="99" t="s">
        <v>35</v>
      </c>
      <c r="AB52" s="90"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102" t="s">
        <v>35</v>
      </c>
      <c r="D53" s="99" t="s">
        <v>35</v>
      </c>
      <c r="E53" s="99" t="s">
        <v>35</v>
      </c>
      <c r="F53" s="99" t="s">
        <v>35</v>
      </c>
      <c r="G53" s="96" t="s">
        <v>35</v>
      </c>
      <c r="H53" s="93" t="s">
        <v>35</v>
      </c>
      <c r="I53" s="99" t="s">
        <v>35</v>
      </c>
      <c r="J53" s="99" t="s">
        <v>35</v>
      </c>
      <c r="K53" s="99" t="s">
        <v>35</v>
      </c>
      <c r="L53" s="90" t="s">
        <v>35</v>
      </c>
      <c r="M53" s="102" t="s">
        <v>35</v>
      </c>
      <c r="N53" s="99" t="s">
        <v>35</v>
      </c>
      <c r="O53" s="99" t="s">
        <v>35</v>
      </c>
      <c r="P53" s="99" t="s">
        <v>35</v>
      </c>
      <c r="Q53" s="96" t="s">
        <v>35</v>
      </c>
      <c r="R53" s="93" t="s">
        <v>35</v>
      </c>
      <c r="S53" s="99" t="s">
        <v>35</v>
      </c>
      <c r="T53" s="99" t="s">
        <v>35</v>
      </c>
      <c r="U53" s="99" t="s">
        <v>35</v>
      </c>
      <c r="V53" s="99" t="s">
        <v>35</v>
      </c>
      <c r="W53" s="99" t="s">
        <v>35</v>
      </c>
      <c r="X53" s="99" t="s">
        <v>35</v>
      </c>
      <c r="Y53" s="99" t="s">
        <v>35</v>
      </c>
      <c r="Z53" s="99" t="s">
        <v>35</v>
      </c>
      <c r="AA53" s="99" t="s">
        <v>35</v>
      </c>
      <c r="AB53" s="90"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102" t="s">
        <v>35</v>
      </c>
      <c r="D54" s="99" t="s">
        <v>35</v>
      </c>
      <c r="E54" s="99" t="s">
        <v>35</v>
      </c>
      <c r="F54" s="99" t="s">
        <v>35</v>
      </c>
      <c r="G54" s="96" t="s">
        <v>35</v>
      </c>
      <c r="H54" s="93" t="s">
        <v>35</v>
      </c>
      <c r="I54" s="99" t="s">
        <v>35</v>
      </c>
      <c r="J54" s="99" t="s">
        <v>35</v>
      </c>
      <c r="K54" s="99" t="s">
        <v>35</v>
      </c>
      <c r="L54" s="90" t="s">
        <v>35</v>
      </c>
      <c r="M54" s="102" t="s">
        <v>35</v>
      </c>
      <c r="N54" s="99" t="s">
        <v>35</v>
      </c>
      <c r="O54" s="99" t="s">
        <v>35</v>
      </c>
      <c r="P54" s="99" t="s">
        <v>35</v>
      </c>
      <c r="Q54" s="96" t="s">
        <v>35</v>
      </c>
      <c r="R54" s="93" t="s">
        <v>35</v>
      </c>
      <c r="S54" s="99" t="s">
        <v>35</v>
      </c>
      <c r="T54" s="99" t="s">
        <v>35</v>
      </c>
      <c r="U54" s="99" t="s">
        <v>35</v>
      </c>
      <c r="V54" s="99" t="s">
        <v>35</v>
      </c>
      <c r="W54" s="99" t="s">
        <v>35</v>
      </c>
      <c r="X54" s="99" t="s">
        <v>35</v>
      </c>
      <c r="Y54" s="99" t="s">
        <v>35</v>
      </c>
      <c r="Z54" s="99" t="s">
        <v>35</v>
      </c>
      <c r="AA54" s="99" t="s">
        <v>35</v>
      </c>
      <c r="AB54" s="90"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101" t="s">
        <v>35</v>
      </c>
      <c r="D55" s="98" t="s">
        <v>35</v>
      </c>
      <c r="E55" s="98" t="s">
        <v>35</v>
      </c>
      <c r="F55" s="98" t="s">
        <v>35</v>
      </c>
      <c r="G55" s="95" t="s">
        <v>35</v>
      </c>
      <c r="H55" s="92" t="s">
        <v>35</v>
      </c>
      <c r="I55" s="98" t="s">
        <v>35</v>
      </c>
      <c r="J55" s="98" t="s">
        <v>35</v>
      </c>
      <c r="K55" s="98" t="s">
        <v>35</v>
      </c>
      <c r="L55" s="89" t="s">
        <v>35</v>
      </c>
      <c r="M55" s="101" t="s">
        <v>35</v>
      </c>
      <c r="N55" s="98" t="s">
        <v>35</v>
      </c>
      <c r="O55" s="98" t="s">
        <v>35</v>
      </c>
      <c r="P55" s="98" t="s">
        <v>35</v>
      </c>
      <c r="Q55" s="95" t="s">
        <v>35</v>
      </c>
      <c r="R55" s="38" t="s">
        <v>35</v>
      </c>
      <c r="S55" s="37" t="s">
        <v>35</v>
      </c>
      <c r="T55" s="37" t="s">
        <v>35</v>
      </c>
      <c r="U55" s="37" t="s">
        <v>35</v>
      </c>
      <c r="V55" s="37" t="s">
        <v>35</v>
      </c>
      <c r="W55" s="37" t="s">
        <v>35</v>
      </c>
      <c r="X55" s="37" t="s">
        <v>35</v>
      </c>
      <c r="Y55" s="37" t="s">
        <v>35</v>
      </c>
      <c r="Z55" s="37" t="s">
        <v>35</v>
      </c>
      <c r="AA55" s="37" t="s">
        <v>35</v>
      </c>
      <c r="AB55" s="34"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36" t="s">
        <v>35</v>
      </c>
      <c r="BS55" s="35" t="s">
        <v>35</v>
      </c>
      <c r="BT55" s="35" t="s">
        <v>35</v>
      </c>
      <c r="BU55" s="35" t="s">
        <v>35</v>
      </c>
      <c r="BV55" s="35" t="s">
        <v>35</v>
      </c>
      <c r="BW55" s="35" t="s">
        <v>35</v>
      </c>
      <c r="BX55" s="35" t="s">
        <v>35</v>
      </c>
      <c r="BY55" s="35"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343" customFormat="true" ht="15" customHeight="true" x14ac:dyDescent="0.2">
      <c r="A56" s="340"/>
      <c r="B56" s="405"/>
      <c r="C56" s="1110" t="s">
        <v>115</v>
      </c>
      <c r="D56" s="1111"/>
      <c r="E56" s="1111"/>
      <c r="F56" s="1111"/>
      <c r="G56" s="1112"/>
      <c r="H56" s="1099" t="s">
        <v>38</v>
      </c>
      <c r="I56" s="1100"/>
      <c r="J56" s="1100"/>
      <c r="K56" s="1100"/>
      <c r="L56" s="1101"/>
      <c r="M56" s="1113" t="s">
        <v>37</v>
      </c>
      <c r="N56" s="1100"/>
      <c r="O56" s="1100"/>
      <c r="P56" s="1100"/>
      <c r="Q56" s="1101"/>
      <c r="R56" s="43" t="s">
        <v>142</v>
      </c>
      <c r="S56" s="456"/>
      <c r="T56" s="456"/>
      <c r="U56" s="456"/>
      <c r="V56" s="456"/>
      <c r="W56" s="456"/>
      <c r="X56" s="456"/>
      <c r="Y56" s="456"/>
      <c r="Z56" s="456"/>
      <c r="AA56" s="456"/>
      <c r="AB56" s="456"/>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919"/>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01"/>
      <c r="BR56" s="4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343"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0" t="s">
        <v>158</v>
      </c>
      <c r="S57" s="634" t="s">
        <v>159</v>
      </c>
      <c r="T57" s="634" t="s">
        <v>160</v>
      </c>
      <c r="U57" s="634" t="s">
        <v>161</v>
      </c>
      <c r="V57" s="634" t="s">
        <v>162</v>
      </c>
      <c r="W57" s="634" t="s">
        <v>163</v>
      </c>
      <c r="X57" s="634" t="s">
        <v>164</v>
      </c>
      <c r="Y57" s="634" t="s">
        <v>165</v>
      </c>
      <c r="Z57" s="634" t="s">
        <v>166</v>
      </c>
      <c r="AA57" s="634" t="s">
        <v>167</v>
      </c>
      <c r="AB57" s="635" t="s">
        <v>240</v>
      </c>
      <c r="AC57" s="467"/>
      <c r="AD57" s="467"/>
      <c r="AE57" s="467"/>
      <c r="AF57" s="467"/>
      <c r="AG57" s="467"/>
      <c r="AH57" s="467"/>
      <c r="AI57" s="467"/>
      <c r="AJ57" s="467"/>
      <c r="AK57" s="467"/>
      <c r="AL57" s="467"/>
      <c r="AM57" s="467"/>
      <c r="AN57" s="467"/>
      <c r="AO57" s="467"/>
      <c r="AP57" s="467"/>
      <c r="AQ57" s="467"/>
      <c r="AR57" s="467"/>
      <c r="AS57" s="467"/>
      <c r="AT57" s="467"/>
      <c r="AU57" s="467"/>
      <c r="AV57" s="467"/>
      <c r="AW57" s="467"/>
      <c r="AX57" s="467"/>
      <c r="AY57" s="467"/>
      <c r="AZ57" s="919"/>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158</v>
      </c>
      <c r="BS57" s="598" t="s">
        <v>159</v>
      </c>
      <c r="BT57" s="598" t="s">
        <v>160</v>
      </c>
      <c r="BU57" s="598" t="s">
        <v>161</v>
      </c>
      <c r="BV57" s="598" t="s">
        <v>162</v>
      </c>
      <c r="BW57" s="598" t="s">
        <v>163</v>
      </c>
      <c r="BX57" s="598" t="s">
        <v>164</v>
      </c>
      <c r="BY57" s="599" t="s">
        <v>165</v>
      </c>
      <c r="BZ57" s="599" t="s">
        <v>166</v>
      </c>
      <c r="CA57" s="599" t="s">
        <v>167</v>
      </c>
      <c r="CB57" s="599" t="s">
        <v>240</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343" customFormat="true" ht="15" customHeight="true" x14ac:dyDescent="0.2">
      <c r="A58" s="1086" t="s">
        <v>170</v>
      </c>
      <c r="B58" s="407" t="s">
        <v>355</v>
      </c>
      <c r="C58" s="156">
        <v>0.18239143811877823</v>
      </c>
      <c r="D58" s="155">
        <v>0.13448304031009295</v>
      </c>
      <c r="E58" s="155">
        <v>0.58347085453857483</v>
      </c>
      <c r="F58" s="155">
        <v>3.0688679516310158</v>
      </c>
      <c r="G58" s="154">
        <v>14.877032284005578</v>
      </c>
      <c r="H58" s="153">
        <v>2.8043169573902507</v>
      </c>
      <c r="I58" s="155">
        <v>3.6045134932558143</v>
      </c>
      <c r="J58" s="155">
        <v>9.4778677735851176</v>
      </c>
      <c r="K58" s="155">
        <v>15.532992914243515</v>
      </c>
      <c r="L58" s="152">
        <v>22.771267937777175</v>
      </c>
      <c r="M58" s="156">
        <v>0</v>
      </c>
      <c r="N58" s="155">
        <v>0</v>
      </c>
      <c r="O58" s="155">
        <v>0</v>
      </c>
      <c r="P58" s="155">
        <v>0</v>
      </c>
      <c r="Q58" s="154">
        <v>2.129941638350096</v>
      </c>
      <c r="R58" s="153">
        <v>1.2310050188115227</v>
      </c>
      <c r="S58" s="155">
        <v>1.519687489310366</v>
      </c>
      <c r="T58" s="155">
        <v>5.573559617811088</v>
      </c>
      <c r="U58" s="155">
        <v>0.81780672526112264</v>
      </c>
      <c r="V58" s="155">
        <v>19.072446113703471</v>
      </c>
      <c r="W58" s="155">
        <v>17.001156022638746</v>
      </c>
      <c r="X58" s="155">
        <v>2.6898176322530047</v>
      </c>
      <c r="Y58" s="155">
        <v>1.209034654514036</v>
      </c>
      <c r="Z58" s="155">
        <v>3.769853809400233</v>
      </c>
      <c r="AA58" s="155">
        <v>1.0929971705879271</v>
      </c>
      <c r="AB58" s="152">
        <v>0.49262195346570625</v>
      </c>
      <c r="AC58" s="467"/>
      <c r="AD58" s="467"/>
      <c r="AE58" s="467"/>
      <c r="AF58" s="467"/>
      <c r="AG58" s="467"/>
      <c r="AH58" s="467"/>
      <c r="AI58" s="467"/>
      <c r="AJ58" s="467"/>
      <c r="AK58" s="467"/>
      <c r="AL58" s="467"/>
      <c r="AM58" s="467"/>
      <c r="AN58" s="467"/>
      <c r="AO58" s="467"/>
      <c r="AP58" s="467"/>
      <c r="AQ58" s="467"/>
      <c r="AR58" s="467"/>
      <c r="AS58" s="467"/>
      <c r="AT58" s="467"/>
      <c r="AU58" s="467"/>
      <c r="AV58" s="467"/>
      <c r="AW58" s="467"/>
      <c r="AX58" s="467"/>
      <c r="AY58" s="467"/>
      <c r="AZ58" s="919"/>
      <c r="BA58" s="630"/>
      <c r="BB58" s="624"/>
      <c r="BC58" s="476"/>
      <c r="BD58" s="460"/>
      <c r="BE58" s="460"/>
      <c r="BF58" s="460"/>
      <c r="BG58" s="477"/>
      <c r="BH58" s="476"/>
      <c r="BI58" s="460"/>
      <c r="BJ58" s="460"/>
      <c r="BK58" s="460"/>
      <c r="BL58" s="477"/>
      <c r="BM58" s="476"/>
      <c r="BN58" s="460"/>
      <c r="BO58" s="460"/>
      <c r="BP58" s="460"/>
      <c r="BQ58" s="477"/>
      <c r="BR58" s="476"/>
      <c r="BS58" s="460"/>
      <c r="BT58" s="460"/>
      <c r="BU58" s="460"/>
      <c r="BV58" s="460"/>
      <c r="BW58" s="460"/>
      <c r="BX58" s="460"/>
      <c r="BY58" s="461"/>
      <c r="BZ58" s="461"/>
      <c r="CA58" s="461"/>
      <c r="CB58" s="46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343" customFormat="true" ht="15" customHeight="true" x14ac:dyDescent="0.2">
      <c r="A59" s="1087"/>
      <c r="B59" s="408" t="s">
        <v>356</v>
      </c>
      <c r="C59" s="151">
        <v>0.80760934674516793</v>
      </c>
      <c r="D59" s="150">
        <v>7.5336351576304111E-2</v>
      </c>
      <c r="E59" s="150">
        <v>1.08958267188383</v>
      </c>
      <c r="F59" s="150">
        <v>15.434828737437126</v>
      </c>
      <c r="G59" s="149">
        <v>52.388193557614414</v>
      </c>
      <c r="H59" s="148">
        <v>4.7052144480907856</v>
      </c>
      <c r="I59" s="150">
        <v>22.056417391289305</v>
      </c>
      <c r="J59" s="150">
        <v>45.208528847891813</v>
      </c>
      <c r="K59" s="150">
        <v>56.756953127961687</v>
      </c>
      <c r="L59" s="147">
        <v>57.303482526424119</v>
      </c>
      <c r="M59" s="151">
        <v>0.27294077221265611</v>
      </c>
      <c r="N59" s="150">
        <v>0.14755617798121781</v>
      </c>
      <c r="O59" s="150">
        <v>0.15408186003935903</v>
      </c>
      <c r="P59" s="150">
        <v>0.15599326808201608</v>
      </c>
      <c r="Q59" s="149">
        <v>14.080480278257133</v>
      </c>
      <c r="R59" s="148">
        <v>4.6485844233212612</v>
      </c>
      <c r="S59" s="150">
        <v>32.332906521919838</v>
      </c>
      <c r="T59" s="150">
        <v>8.4267058491180613</v>
      </c>
      <c r="U59" s="150">
        <v>16.903083395925549</v>
      </c>
      <c r="V59" s="150">
        <v>60.625511470550045</v>
      </c>
      <c r="W59" s="150">
        <v>53.992805873508274</v>
      </c>
      <c r="X59" s="150">
        <v>3.746959666016378</v>
      </c>
      <c r="Y59" s="150">
        <v>1.869146974270482</v>
      </c>
      <c r="Z59" s="150">
        <v>14.047827302502098</v>
      </c>
      <c r="AA59" s="150">
        <v>3.7642601830712956</v>
      </c>
      <c r="AB59" s="147">
        <v>1.5991491209150956</v>
      </c>
      <c r="AC59" s="467"/>
      <c r="AD59" s="467"/>
      <c r="AE59" s="467"/>
      <c r="AF59" s="467"/>
      <c r="AG59" s="467"/>
      <c r="AH59" s="467"/>
      <c r="AI59" s="467"/>
      <c r="AJ59" s="467"/>
      <c r="AK59" s="467"/>
      <c r="AL59" s="467"/>
      <c r="AM59" s="467"/>
      <c r="AN59" s="467"/>
      <c r="AO59" s="467"/>
      <c r="AP59" s="467"/>
      <c r="AQ59" s="467"/>
      <c r="AR59" s="467"/>
      <c r="AS59" s="467"/>
      <c r="AT59" s="467"/>
      <c r="AU59" s="467"/>
      <c r="AV59" s="467"/>
      <c r="AW59" s="467"/>
      <c r="AX59" s="467"/>
      <c r="AY59" s="467"/>
      <c r="AZ59" s="919"/>
      <c r="BA59" s="926"/>
      <c r="BB59" s="622"/>
      <c r="BC59" s="479"/>
      <c r="BD59" s="464"/>
      <c r="BE59" s="464"/>
      <c r="BF59" s="464"/>
      <c r="BG59" s="483"/>
      <c r="BH59" s="479"/>
      <c r="BI59" s="464"/>
      <c r="BJ59" s="464"/>
      <c r="BK59" s="464"/>
      <c r="BL59" s="483"/>
      <c r="BM59" s="479"/>
      <c r="BN59" s="464"/>
      <c r="BO59" s="464"/>
      <c r="BP59" s="464"/>
      <c r="BQ59" s="483"/>
      <c r="BR59" s="479"/>
      <c r="BS59" s="464"/>
      <c r="BT59" s="464"/>
      <c r="BU59" s="464"/>
      <c r="BV59" s="464"/>
      <c r="BW59" s="464"/>
      <c r="BX59" s="464"/>
      <c r="BY59" s="465"/>
      <c r="BZ59" s="465"/>
      <c r="CA59" s="465"/>
      <c r="CB59" s="465"/>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343" customFormat="true" ht="15" customHeight="true" x14ac:dyDescent="0.2">
      <c r="A60" s="1087"/>
      <c r="B60" s="408" t="s">
        <v>357</v>
      </c>
      <c r="C60" s="151">
        <v>13.421644011062464</v>
      </c>
      <c r="D60" s="150">
        <v>17.034628676644452</v>
      </c>
      <c r="E60" s="150">
        <v>17.394611342089746</v>
      </c>
      <c r="F60" s="150">
        <v>17.038464398905706</v>
      </c>
      <c r="G60" s="149">
        <v>8.5977563654884541</v>
      </c>
      <c r="H60" s="148">
        <v>22.807675794358882</v>
      </c>
      <c r="I60" s="150">
        <v>18.683364854507978</v>
      </c>
      <c r="J60" s="150">
        <v>11.157101769282292</v>
      </c>
      <c r="K60" s="150">
        <v>5.892576340905471</v>
      </c>
      <c r="L60" s="147">
        <v>4.0388491440440033</v>
      </c>
      <c r="M60" s="151">
        <v>11.928222515697463</v>
      </c>
      <c r="N60" s="150">
        <v>15.960683602062907</v>
      </c>
      <c r="O60" s="150">
        <v>15.687500863788573</v>
      </c>
      <c r="P60" s="150">
        <v>16.825252177197036</v>
      </c>
      <c r="Q60" s="149">
        <v>18.235134013279577</v>
      </c>
      <c r="R60" s="148">
        <v>19.423870850721599</v>
      </c>
      <c r="S60" s="150">
        <v>15.389708823012146</v>
      </c>
      <c r="T60" s="150">
        <v>12.539613012004317</v>
      </c>
      <c r="U60" s="150">
        <v>9.5793504579670348</v>
      </c>
      <c r="V60" s="150">
        <v>0.65845962808191694</v>
      </c>
      <c r="W60" s="150">
        <v>6.4718935072233226</v>
      </c>
      <c r="X60" s="150">
        <v>27.823270577738342</v>
      </c>
      <c r="Y60" s="150">
        <v>12.095656359207082</v>
      </c>
      <c r="Z60" s="150">
        <v>17.428887342188066</v>
      </c>
      <c r="AA60" s="150">
        <v>0.97249190846937383</v>
      </c>
      <c r="AB60" s="147">
        <v>8.7528417679216002</v>
      </c>
      <c r="AC60" s="467"/>
      <c r="AD60" s="467"/>
      <c r="AE60" s="467"/>
      <c r="AF60" s="467"/>
      <c r="AG60" s="467"/>
      <c r="AH60" s="467"/>
      <c r="AI60" s="467"/>
      <c r="AJ60" s="467"/>
      <c r="AK60" s="467"/>
      <c r="AL60" s="467"/>
      <c r="AM60" s="467"/>
      <c r="AN60" s="467"/>
      <c r="AO60" s="467"/>
      <c r="AP60" s="467"/>
      <c r="AQ60" s="467"/>
      <c r="AR60" s="467"/>
      <c r="AS60" s="467"/>
      <c r="AT60" s="467"/>
      <c r="AU60" s="467"/>
      <c r="AV60" s="467"/>
      <c r="AW60" s="467"/>
      <c r="AX60" s="467"/>
      <c r="AY60" s="467"/>
      <c r="AZ60" s="919"/>
      <c r="BA60" s="926"/>
      <c r="BB60" s="622"/>
      <c r="BC60" s="479"/>
      <c r="BD60" s="464"/>
      <c r="BE60" s="464"/>
      <c r="BF60" s="464"/>
      <c r="BG60" s="483"/>
      <c r="BH60" s="479"/>
      <c r="BI60" s="464"/>
      <c r="BJ60" s="464"/>
      <c r="BK60" s="464"/>
      <c r="BL60" s="483"/>
      <c r="BM60" s="479"/>
      <c r="BN60" s="464"/>
      <c r="BO60" s="464"/>
      <c r="BP60" s="464"/>
      <c r="BQ60" s="483"/>
      <c r="BR60" s="479"/>
      <c r="BS60" s="464"/>
      <c r="BT60" s="464"/>
      <c r="BU60" s="464"/>
      <c r="BV60" s="464"/>
      <c r="BW60" s="464"/>
      <c r="BX60" s="464"/>
      <c r="BY60" s="465"/>
      <c r="BZ60" s="465"/>
      <c r="CA60" s="465"/>
      <c r="CB60" s="465"/>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343" customFormat="true" ht="15" customHeight="true" x14ac:dyDescent="0.2">
      <c r="A61" s="1087"/>
      <c r="B61" s="408" t="s">
        <v>437</v>
      </c>
      <c r="C61" s="151">
        <v>0.99506308672354005</v>
      </c>
      <c r="D61" s="150">
        <v>1.4115348822015201</v>
      </c>
      <c r="E61" s="150">
        <v>4.386369151484903</v>
      </c>
      <c r="F61" s="150">
        <v>13.434819597189119</v>
      </c>
      <c r="G61" s="149">
        <v>10.466006056698877</v>
      </c>
      <c r="H61" s="148">
        <v>18.580775995137362</v>
      </c>
      <c r="I61" s="150">
        <v>25.275487772960282</v>
      </c>
      <c r="J61" s="150">
        <v>18.519142916373948</v>
      </c>
      <c r="K61" s="150">
        <v>12.333944788860373</v>
      </c>
      <c r="L61" s="147">
        <v>5.0745291352963777</v>
      </c>
      <c r="M61" s="151">
        <v>0.14662825146044067</v>
      </c>
      <c r="N61" s="150">
        <v>0.48348032320123324</v>
      </c>
      <c r="O61" s="150">
        <v>0.95969334883875013</v>
      </c>
      <c r="P61" s="150">
        <v>0.94777838871793196</v>
      </c>
      <c r="Q61" s="149">
        <v>4.9295292885861208</v>
      </c>
      <c r="R61" s="148">
        <v>4.6907009877774852</v>
      </c>
      <c r="S61" s="150">
        <v>6.6544702026349363</v>
      </c>
      <c r="T61" s="150">
        <v>2.8447622566407356</v>
      </c>
      <c r="U61" s="150">
        <v>4.4124117992080603</v>
      </c>
      <c r="V61" s="150">
        <v>9.1320943063992264</v>
      </c>
      <c r="W61" s="150">
        <v>13.274823179225928</v>
      </c>
      <c r="X61" s="150">
        <v>9.121699994969072</v>
      </c>
      <c r="Y61" s="150">
        <v>3.0276159894983858</v>
      </c>
      <c r="Z61" s="150">
        <v>8.4972807484280697</v>
      </c>
      <c r="AA61" s="150">
        <v>2.1928389211199244</v>
      </c>
      <c r="AB61" s="147">
        <v>2.2291659393927601</v>
      </c>
      <c r="AC61" s="467"/>
      <c r="AD61" s="467"/>
      <c r="AE61" s="467"/>
      <c r="AF61" s="467"/>
      <c r="AG61" s="467"/>
      <c r="AH61" s="467"/>
      <c r="AI61" s="467"/>
      <c r="AJ61" s="467"/>
      <c r="AK61" s="467"/>
      <c r="AL61" s="467"/>
      <c r="AM61" s="467"/>
      <c r="AN61" s="467"/>
      <c r="AO61" s="467"/>
      <c r="AP61" s="467"/>
      <c r="AQ61" s="467"/>
      <c r="AR61" s="467"/>
      <c r="AS61" s="467"/>
      <c r="AT61" s="467"/>
      <c r="AU61" s="467"/>
      <c r="AV61" s="467"/>
      <c r="AW61" s="467"/>
      <c r="AX61" s="467"/>
      <c r="AY61" s="467"/>
      <c r="AZ61" s="919"/>
      <c r="BA61" s="926"/>
      <c r="BB61" s="622"/>
      <c r="BC61" s="479"/>
      <c r="BD61" s="464"/>
      <c r="BE61" s="464"/>
      <c r="BF61" s="464"/>
      <c r="BG61" s="483"/>
      <c r="BH61" s="479"/>
      <c r="BI61" s="464"/>
      <c r="BJ61" s="464"/>
      <c r="BK61" s="464"/>
      <c r="BL61" s="483"/>
      <c r="BM61" s="479"/>
      <c r="BN61" s="464"/>
      <c r="BO61" s="464"/>
      <c r="BP61" s="464"/>
      <c r="BQ61" s="483"/>
      <c r="BR61" s="479"/>
      <c r="BS61" s="464"/>
      <c r="BT61" s="464"/>
      <c r="BU61" s="464"/>
      <c r="BV61" s="464"/>
      <c r="BW61" s="464"/>
      <c r="BX61" s="464"/>
      <c r="BY61" s="465"/>
      <c r="BZ61" s="465"/>
      <c r="CA61" s="465"/>
      <c r="CB61" s="465"/>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343" customFormat="true" ht="15" customHeight="true" x14ac:dyDescent="0.2">
      <c r="A62" s="1087"/>
      <c r="B62" s="408" t="s">
        <v>360</v>
      </c>
      <c r="C62" s="151">
        <v>18.216860709928927</v>
      </c>
      <c r="D62" s="150">
        <v>10.34517232802545</v>
      </c>
      <c r="E62" s="150">
        <v>12.377939898232137</v>
      </c>
      <c r="F62" s="150">
        <v>10.937981263347238</v>
      </c>
      <c r="G62" s="149">
        <v>4.6406003549459482</v>
      </c>
      <c r="H62" s="148">
        <v>17.074538750747656</v>
      </c>
      <c r="I62" s="150">
        <v>11.885440954875284</v>
      </c>
      <c r="J62" s="150">
        <v>6.9513081610494369</v>
      </c>
      <c r="K62" s="150">
        <v>3.3487536583142306</v>
      </c>
      <c r="L62" s="147">
        <v>3.2363881735298605</v>
      </c>
      <c r="M62" s="151">
        <v>19.311480517956074</v>
      </c>
      <c r="N62" s="150">
        <v>12.880300329201827</v>
      </c>
      <c r="O62" s="150">
        <v>9.6925147537923468</v>
      </c>
      <c r="P62" s="150">
        <v>10.749574988348607</v>
      </c>
      <c r="Q62" s="149">
        <v>10.528425931483335</v>
      </c>
      <c r="R62" s="148">
        <v>20.568470899918843</v>
      </c>
      <c r="S62" s="150">
        <v>5.2724670352100533</v>
      </c>
      <c r="T62" s="150">
        <v>7.3874552399733133</v>
      </c>
      <c r="U62" s="150">
        <v>4.8717319650965667</v>
      </c>
      <c r="V62" s="150">
        <v>1.0031782337893005</v>
      </c>
      <c r="W62" s="150">
        <v>2.0691566095671901</v>
      </c>
      <c r="X62" s="150">
        <v>15.909155412547149</v>
      </c>
      <c r="Y62" s="150">
        <v>22.516083273993896</v>
      </c>
      <c r="Z62" s="150">
        <v>8.6946300852431957</v>
      </c>
      <c r="AA62" s="150">
        <v>6.4737687450193215</v>
      </c>
      <c r="AB62" s="147">
        <v>14.329935582942568</v>
      </c>
      <c r="AC62" s="467"/>
      <c r="AD62" s="467"/>
      <c r="AE62" s="467"/>
      <c r="AF62" s="467"/>
      <c r="AG62" s="467"/>
      <c r="AH62" s="467"/>
      <c r="AI62" s="467"/>
      <c r="AJ62" s="467"/>
      <c r="AK62" s="467"/>
      <c r="AL62" s="467"/>
      <c r="AM62" s="467"/>
      <c r="AN62" s="467"/>
      <c r="AO62" s="467"/>
      <c r="AP62" s="467"/>
      <c r="AQ62" s="467"/>
      <c r="AR62" s="467"/>
      <c r="AS62" s="467"/>
      <c r="AT62" s="467"/>
      <c r="AU62" s="467"/>
      <c r="AV62" s="467"/>
      <c r="AW62" s="467"/>
      <c r="AX62" s="467"/>
      <c r="AY62" s="467"/>
      <c r="AZ62" s="919"/>
      <c r="BA62" s="926"/>
      <c r="BB62" s="622"/>
      <c r="BC62" s="479"/>
      <c r="BD62" s="464"/>
      <c r="BE62" s="464"/>
      <c r="BF62" s="464"/>
      <c r="BG62" s="483"/>
      <c r="BH62" s="479"/>
      <c r="BI62" s="464"/>
      <c r="BJ62" s="464"/>
      <c r="BK62" s="464"/>
      <c r="BL62" s="483"/>
      <c r="BM62" s="479"/>
      <c r="BN62" s="464"/>
      <c r="BO62" s="464"/>
      <c r="BP62" s="464"/>
      <c r="BQ62" s="483"/>
      <c r="BR62" s="479"/>
      <c r="BS62" s="464"/>
      <c r="BT62" s="464"/>
      <c r="BU62" s="464"/>
      <c r="BV62" s="464"/>
      <c r="BW62" s="464"/>
      <c r="BX62" s="464"/>
      <c r="BY62" s="465"/>
      <c r="BZ62" s="465"/>
      <c r="CA62" s="465"/>
      <c r="CB62" s="465"/>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343" customFormat="true" ht="15" customHeight="true" x14ac:dyDescent="0.2">
      <c r="A63" s="1087"/>
      <c r="B63" s="408" t="s">
        <v>361</v>
      </c>
      <c r="C63" s="151">
        <v>30.96728500617235</v>
      </c>
      <c r="D63" s="150">
        <v>28.225198688310805</v>
      </c>
      <c r="E63" s="150">
        <v>23.429946733524591</v>
      </c>
      <c r="F63" s="150">
        <v>17.128375462628146</v>
      </c>
      <c r="G63" s="149">
        <v>2.8561202645417261</v>
      </c>
      <c r="H63" s="148">
        <v>17.160823294124551</v>
      </c>
      <c r="I63" s="150">
        <v>8.1777136689768231</v>
      </c>
      <c r="J63" s="150">
        <v>3.3124375635085928</v>
      </c>
      <c r="K63" s="150">
        <v>2.5074858524505381</v>
      </c>
      <c r="L63" s="147">
        <v>0.53760386355059986</v>
      </c>
      <c r="M63" s="151">
        <v>31.754413422817819</v>
      </c>
      <c r="N63" s="150">
        <v>30.274463180379058</v>
      </c>
      <c r="O63" s="150">
        <v>28.360890110261209</v>
      </c>
      <c r="P63" s="150">
        <v>24.113030921688072</v>
      </c>
      <c r="Q63" s="149">
        <v>21.649363120862592</v>
      </c>
      <c r="R63" s="148">
        <v>36.070099204870658</v>
      </c>
      <c r="S63" s="150">
        <v>12.776335607987937</v>
      </c>
      <c r="T63" s="150">
        <v>29.60830731642794</v>
      </c>
      <c r="U63" s="150">
        <v>24.715952247127511</v>
      </c>
      <c r="V63" s="150">
        <v>0</v>
      </c>
      <c r="W63" s="150">
        <v>5.0446474481672885</v>
      </c>
      <c r="X63" s="150">
        <v>18.21135022505986</v>
      </c>
      <c r="Y63" s="150">
        <v>26.117297364605751</v>
      </c>
      <c r="Z63" s="150">
        <v>13.773812120022599</v>
      </c>
      <c r="AA63" s="150">
        <v>16.579015027640683</v>
      </c>
      <c r="AB63" s="147">
        <v>30.112202564484797</v>
      </c>
      <c r="AC63" s="467"/>
      <c r="AD63" s="467"/>
      <c r="AE63" s="467"/>
      <c r="AF63" s="467"/>
      <c r="AG63" s="467"/>
      <c r="AH63" s="467"/>
      <c r="AI63" s="467"/>
      <c r="AJ63" s="467"/>
      <c r="AK63" s="467"/>
      <c r="AL63" s="467"/>
      <c r="AM63" s="467"/>
      <c r="AN63" s="467"/>
      <c r="AO63" s="467"/>
      <c r="AP63" s="467"/>
      <c r="AQ63" s="467"/>
      <c r="AR63" s="467"/>
      <c r="AS63" s="467"/>
      <c r="AT63" s="467"/>
      <c r="AU63" s="467"/>
      <c r="AV63" s="467"/>
      <c r="AW63" s="467"/>
      <c r="AX63" s="467"/>
      <c r="AY63" s="467"/>
      <c r="AZ63" s="919"/>
      <c r="BA63" s="926"/>
      <c r="BB63" s="622"/>
      <c r="BC63" s="479"/>
      <c r="BD63" s="464"/>
      <c r="BE63" s="464"/>
      <c r="BF63" s="464"/>
      <c r="BG63" s="483"/>
      <c r="BH63" s="479"/>
      <c r="BI63" s="464"/>
      <c r="BJ63" s="464"/>
      <c r="BK63" s="464"/>
      <c r="BL63" s="483"/>
      <c r="BM63" s="479"/>
      <c r="BN63" s="464"/>
      <c r="BO63" s="464"/>
      <c r="BP63" s="464"/>
      <c r="BQ63" s="483"/>
      <c r="BR63" s="479"/>
      <c r="BS63" s="464"/>
      <c r="BT63" s="464"/>
      <c r="BU63" s="464"/>
      <c r="BV63" s="464"/>
      <c r="BW63" s="464"/>
      <c r="BX63" s="464"/>
      <c r="BY63" s="465"/>
      <c r="BZ63" s="465"/>
      <c r="CA63" s="465"/>
      <c r="CB63" s="465"/>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343" customFormat="true" ht="15" customHeight="true" x14ac:dyDescent="0.2">
      <c r="A64" s="1087"/>
      <c r="B64" s="408" t="s">
        <v>438</v>
      </c>
      <c r="C64" s="151">
        <v>13.595370462062121</v>
      </c>
      <c r="D64" s="150">
        <v>17.636831436876061</v>
      </c>
      <c r="E64" s="150">
        <v>20.061155360597073</v>
      </c>
      <c r="F64" s="150">
        <v>15.652901110618695</v>
      </c>
      <c r="G64" s="149">
        <v>4.3504668688456034</v>
      </c>
      <c r="H64" s="148">
        <v>11.143991264989626</v>
      </c>
      <c r="I64" s="150">
        <v>8.2517378019960006</v>
      </c>
      <c r="J64" s="150">
        <v>5.0130373062321789</v>
      </c>
      <c r="K64" s="150">
        <v>3.1556569766882299</v>
      </c>
      <c r="L64" s="147">
        <v>3.6157768711009584</v>
      </c>
      <c r="M64" s="151">
        <v>13.645187073457112</v>
      </c>
      <c r="N64" s="150">
        <v>16.830065022037026</v>
      </c>
      <c r="O64" s="150">
        <v>17.490985164031596</v>
      </c>
      <c r="P64" s="150">
        <v>23.606041840882742</v>
      </c>
      <c r="Q64" s="149">
        <v>18.697101345338485</v>
      </c>
      <c r="R64" s="148">
        <v>3.2770057701920834</v>
      </c>
      <c r="S64" s="150">
        <v>14.334479266185507</v>
      </c>
      <c r="T64" s="150">
        <v>26.903841184779136</v>
      </c>
      <c r="U64" s="150">
        <v>26.675958764742809</v>
      </c>
      <c r="V64" s="150">
        <v>5.5839946814100427</v>
      </c>
      <c r="W64" s="150">
        <v>1.6299605191758357</v>
      </c>
      <c r="X64" s="150">
        <v>7.2810688888117676</v>
      </c>
      <c r="Y64" s="150">
        <v>12.278112665530459</v>
      </c>
      <c r="Z64" s="150">
        <v>24.909006744825309</v>
      </c>
      <c r="AA64" s="150">
        <v>24.611637198222343</v>
      </c>
      <c r="AB64" s="147">
        <v>16.222338621032854</v>
      </c>
      <c r="AC64" s="467"/>
      <c r="AD64" s="467"/>
      <c r="AE64" s="467"/>
      <c r="AF64" s="467"/>
      <c r="AG64" s="467"/>
      <c r="AH64" s="467"/>
      <c r="AI64" s="467"/>
      <c r="AJ64" s="467"/>
      <c r="AK64" s="467"/>
      <c r="AL64" s="467"/>
      <c r="AM64" s="467"/>
      <c r="AN64" s="467"/>
      <c r="AO64" s="467"/>
      <c r="AP64" s="467"/>
      <c r="AQ64" s="467"/>
      <c r="AR64" s="467"/>
      <c r="AS64" s="467"/>
      <c r="AT64" s="467"/>
      <c r="AU64" s="467"/>
      <c r="AV64" s="467"/>
      <c r="AW64" s="467"/>
      <c r="AX64" s="467"/>
      <c r="AY64" s="467"/>
      <c r="AZ64" s="919"/>
      <c r="BA64" s="926"/>
      <c r="BB64" s="622"/>
      <c r="BC64" s="479"/>
      <c r="BD64" s="464"/>
      <c r="BE64" s="464"/>
      <c r="BF64" s="464"/>
      <c r="BG64" s="483"/>
      <c r="BH64" s="479"/>
      <c r="BI64" s="464"/>
      <c r="BJ64" s="464"/>
      <c r="BK64" s="464"/>
      <c r="BL64" s="483"/>
      <c r="BM64" s="479"/>
      <c r="BN64" s="464"/>
      <c r="BO64" s="464"/>
      <c r="BP64" s="464"/>
      <c r="BQ64" s="483"/>
      <c r="BR64" s="479"/>
      <c r="BS64" s="464"/>
      <c r="BT64" s="464"/>
      <c r="BU64" s="464"/>
      <c r="BV64" s="464"/>
      <c r="BW64" s="464"/>
      <c r="BX64" s="464"/>
      <c r="BY64" s="465"/>
      <c r="BZ64" s="465"/>
      <c r="CA64" s="465"/>
      <c r="CB64" s="465"/>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343" customFormat="true" ht="15" customHeight="true" x14ac:dyDescent="0.2">
      <c r="A65" s="1087"/>
      <c r="B65" s="408" t="s">
        <v>439</v>
      </c>
      <c r="C65" s="151">
        <v>21.783722945583143</v>
      </c>
      <c r="D65" s="150">
        <v>25.021416544891494</v>
      </c>
      <c r="E65" s="150">
        <v>19.791293562711097</v>
      </c>
      <c r="F65" s="150">
        <v>6.3217735362676288</v>
      </c>
      <c r="G65" s="149">
        <v>0.12041579337492578</v>
      </c>
      <c r="H65" s="148">
        <v>5.4885764961478634</v>
      </c>
      <c r="I65" s="150">
        <v>1.8625189239152156</v>
      </c>
      <c r="J65" s="150">
        <v>1.3026253932426972E-2</v>
      </c>
      <c r="K65" s="150">
        <v>5.9476520879051205E-2</v>
      </c>
      <c r="L65" s="147">
        <v>0.12700338374373049</v>
      </c>
      <c r="M65" s="151">
        <v>22.941127446398404</v>
      </c>
      <c r="N65" s="150">
        <v>23.367386281801995</v>
      </c>
      <c r="O65" s="150">
        <v>27.540518343433341</v>
      </c>
      <c r="P65" s="150">
        <v>22.363597123333015</v>
      </c>
      <c r="Q65" s="149">
        <v>7.8084905521204782</v>
      </c>
      <c r="R65" s="148">
        <v>8.7742242576762504</v>
      </c>
      <c r="S65" s="150">
        <v>9.5143146585953069</v>
      </c>
      <c r="T65" s="150">
        <v>5.5220297525772626</v>
      </c>
      <c r="U65" s="150">
        <v>12.023704644671353</v>
      </c>
      <c r="V65" s="150">
        <v>0.22673582747365248</v>
      </c>
      <c r="W65" s="150">
        <v>0.39538218514159862</v>
      </c>
      <c r="X65" s="150">
        <v>15.007620140760167</v>
      </c>
      <c r="Y65" s="150">
        <v>20.887052718379845</v>
      </c>
      <c r="Z65" s="150">
        <v>8.4994921729701627</v>
      </c>
      <c r="AA65" s="150">
        <v>43.960190439986988</v>
      </c>
      <c r="AB65" s="147">
        <v>26.023429335614612</v>
      </c>
      <c r="AC65" s="467"/>
      <c r="AD65" s="467"/>
      <c r="AE65" s="467"/>
      <c r="AF65" s="467"/>
      <c r="AG65" s="467"/>
      <c r="AH65" s="467"/>
      <c r="AI65" s="467"/>
      <c r="AJ65" s="467"/>
      <c r="AK65" s="467"/>
      <c r="AL65" s="467"/>
      <c r="AM65" s="467"/>
      <c r="AN65" s="467"/>
      <c r="AO65" s="467"/>
      <c r="AP65" s="467"/>
      <c r="AQ65" s="467"/>
      <c r="AR65" s="467"/>
      <c r="AS65" s="467"/>
      <c r="AT65" s="467"/>
      <c r="AU65" s="467"/>
      <c r="AV65" s="467"/>
      <c r="AW65" s="467"/>
      <c r="AX65" s="467"/>
      <c r="AY65" s="467"/>
      <c r="AZ65" s="919"/>
      <c r="BA65" s="926"/>
      <c r="BB65" s="622"/>
      <c r="BC65" s="479"/>
      <c r="BD65" s="464"/>
      <c r="BE65" s="464"/>
      <c r="BF65" s="464"/>
      <c r="BG65" s="483"/>
      <c r="BH65" s="479"/>
      <c r="BI65" s="464"/>
      <c r="BJ65" s="464"/>
      <c r="BK65" s="464"/>
      <c r="BL65" s="483"/>
      <c r="BM65" s="479"/>
      <c r="BN65" s="464"/>
      <c r="BO65" s="464"/>
      <c r="BP65" s="464"/>
      <c r="BQ65" s="483"/>
      <c r="BR65" s="479"/>
      <c r="BS65" s="464"/>
      <c r="BT65" s="464"/>
      <c r="BU65" s="464"/>
      <c r="BV65" s="464"/>
      <c r="BW65" s="464"/>
      <c r="BX65" s="464"/>
      <c r="BY65" s="465"/>
      <c r="BZ65" s="465"/>
      <c r="CA65" s="465"/>
      <c r="CB65" s="465"/>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343" customFormat="true" ht="15" customHeight="true" x14ac:dyDescent="0.2">
      <c r="A66" s="1087"/>
      <c r="B66" s="408" t="s">
        <v>179</v>
      </c>
      <c r="C66" s="151">
        <v>3.0052993603530549E-2</v>
      </c>
      <c r="D66" s="150">
        <v>5.4598017749235405E-3</v>
      </c>
      <c r="E66" s="150">
        <v>0.35163208116681433</v>
      </c>
      <c r="F66" s="150">
        <v>0.72097978238478211</v>
      </c>
      <c r="G66" s="149">
        <v>0.27859495622458097</v>
      </c>
      <c r="H66" s="148">
        <v>9.3634799605240376E-2</v>
      </c>
      <c r="I66" s="150">
        <v>0</v>
      </c>
      <c r="J66" s="150">
        <v>0</v>
      </c>
      <c r="K66" s="150">
        <v>0</v>
      </c>
      <c r="L66" s="147">
        <v>0</v>
      </c>
      <c r="M66" s="151">
        <v>0</v>
      </c>
      <c r="N66" s="150">
        <v>8.0272992203503438E-3</v>
      </c>
      <c r="O66" s="150">
        <v>0</v>
      </c>
      <c r="P66" s="150">
        <v>0.51821737540045598</v>
      </c>
      <c r="Q66" s="149">
        <v>1.4716964654526095</v>
      </c>
      <c r="R66" s="148">
        <v>0.47049722225984092</v>
      </c>
      <c r="S66" s="150">
        <v>1.8821492871816152</v>
      </c>
      <c r="T66" s="150">
        <v>0.6751970199849131</v>
      </c>
      <c r="U66" s="150">
        <v>0</v>
      </c>
      <c r="V66" s="150">
        <v>0</v>
      </c>
      <c r="W66" s="150">
        <v>0.10157113254633196</v>
      </c>
      <c r="X66" s="150">
        <v>0</v>
      </c>
      <c r="Y66" s="150">
        <v>0</v>
      </c>
      <c r="Z66" s="150">
        <v>0.16276478848597425</v>
      </c>
      <c r="AA66" s="150">
        <v>0</v>
      </c>
      <c r="AB66" s="147">
        <v>0</v>
      </c>
      <c r="AC66" s="467"/>
      <c r="AD66" s="467"/>
      <c r="AE66" s="467"/>
      <c r="AF66" s="467"/>
      <c r="AG66" s="467"/>
      <c r="AH66" s="467"/>
      <c r="AI66" s="467"/>
      <c r="AJ66" s="467"/>
      <c r="AK66" s="467"/>
      <c r="AL66" s="467"/>
      <c r="AM66" s="467"/>
      <c r="AN66" s="467"/>
      <c r="AO66" s="467"/>
      <c r="AP66" s="467"/>
      <c r="AQ66" s="467"/>
      <c r="AR66" s="467"/>
      <c r="AS66" s="467"/>
      <c r="AT66" s="467"/>
      <c r="AU66" s="467"/>
      <c r="AV66" s="467"/>
      <c r="AW66" s="467"/>
      <c r="AX66" s="467"/>
      <c r="AY66" s="467"/>
      <c r="AZ66" s="919"/>
      <c r="BA66" s="926"/>
      <c r="BB66" s="622"/>
      <c r="BC66" s="479"/>
      <c r="BD66" s="464"/>
      <c r="BE66" s="464"/>
      <c r="BF66" s="464"/>
      <c r="BG66" s="483"/>
      <c r="BH66" s="479"/>
      <c r="BI66" s="464"/>
      <c r="BJ66" s="464"/>
      <c r="BK66" s="464"/>
      <c r="BL66" s="483"/>
      <c r="BM66" s="479"/>
      <c r="BN66" s="464"/>
      <c r="BO66" s="464"/>
      <c r="BP66" s="464"/>
      <c r="BQ66" s="483"/>
      <c r="BR66" s="479"/>
      <c r="BS66" s="464"/>
      <c r="BT66" s="464"/>
      <c r="BU66" s="464"/>
      <c r="BV66" s="464"/>
      <c r="BW66" s="464"/>
      <c r="BX66" s="464"/>
      <c r="BY66" s="465"/>
      <c r="BZ66" s="465"/>
      <c r="CA66" s="465"/>
      <c r="CB66" s="465"/>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343" customFormat="true" ht="15" customHeight="true" x14ac:dyDescent="0.2">
      <c r="A67" s="1087"/>
      <c r="B67" s="408" t="s">
        <v>365</v>
      </c>
      <c r="C67" s="151">
        <v>0</v>
      </c>
      <c r="D67" s="150">
        <v>7.7265145799409032E-2</v>
      </c>
      <c r="E67" s="150">
        <v>0.42258281829174116</v>
      </c>
      <c r="F67" s="150">
        <v>0.16161662374922534</v>
      </c>
      <c r="G67" s="149">
        <v>0.13541682404865821</v>
      </c>
      <c r="H67" s="148">
        <v>0.14045219940786055</v>
      </c>
      <c r="I67" s="150">
        <v>0.20280513822330407</v>
      </c>
      <c r="J67" s="150">
        <v>0</v>
      </c>
      <c r="K67" s="150">
        <v>0</v>
      </c>
      <c r="L67" s="147">
        <v>0</v>
      </c>
      <c r="M67" s="151">
        <v>0</v>
      </c>
      <c r="N67" s="150">
        <v>0</v>
      </c>
      <c r="O67" s="150">
        <v>0.11381555581489737</v>
      </c>
      <c r="P67" s="150">
        <v>0.55631541375267157</v>
      </c>
      <c r="Q67" s="149">
        <v>0.34136551365164164</v>
      </c>
      <c r="R67" s="148">
        <v>0.66902272960938092</v>
      </c>
      <c r="S67" s="150">
        <v>0.22515183577673623</v>
      </c>
      <c r="T67" s="150">
        <v>0.38889656301258596</v>
      </c>
      <c r="U67" s="150">
        <v>0</v>
      </c>
      <c r="V67" s="150">
        <v>0</v>
      </c>
      <c r="W67" s="150">
        <v>1.8603522805616959E-2</v>
      </c>
      <c r="X67" s="150">
        <v>0</v>
      </c>
      <c r="Y67" s="150">
        <v>0</v>
      </c>
      <c r="Z67" s="150">
        <v>0.16276478848597425</v>
      </c>
      <c r="AA67" s="150">
        <v>0</v>
      </c>
      <c r="AB67" s="147">
        <v>0.23831511423008533</v>
      </c>
      <c r="AC67" s="467"/>
      <c r="AD67" s="467"/>
      <c r="AE67" s="467"/>
      <c r="AF67" s="467"/>
      <c r="AG67" s="467"/>
      <c r="AH67" s="467"/>
      <c r="AI67" s="467"/>
      <c r="AJ67" s="467"/>
      <c r="AK67" s="467"/>
      <c r="AL67" s="467"/>
      <c r="AM67" s="467"/>
      <c r="AN67" s="467"/>
      <c r="AO67" s="467"/>
      <c r="AP67" s="467"/>
      <c r="AQ67" s="467"/>
      <c r="AR67" s="467"/>
      <c r="AS67" s="467"/>
      <c r="AT67" s="467"/>
      <c r="AU67" s="467"/>
      <c r="AV67" s="467"/>
      <c r="AW67" s="467"/>
      <c r="AX67" s="467"/>
      <c r="AY67" s="467"/>
      <c r="AZ67" s="919"/>
      <c r="BA67" s="926"/>
      <c r="BB67" s="622"/>
      <c r="BC67" s="479"/>
      <c r="BD67" s="464"/>
      <c r="BE67" s="464"/>
      <c r="BF67" s="464"/>
      <c r="BG67" s="483"/>
      <c r="BH67" s="479"/>
      <c r="BI67" s="464"/>
      <c r="BJ67" s="464"/>
      <c r="BK67" s="464"/>
      <c r="BL67" s="483"/>
      <c r="BM67" s="479"/>
      <c r="BN67" s="464"/>
      <c r="BO67" s="464"/>
      <c r="BP67" s="464"/>
      <c r="BQ67" s="483"/>
      <c r="BR67" s="479"/>
      <c r="BS67" s="464"/>
      <c r="BT67" s="464"/>
      <c r="BU67" s="464"/>
      <c r="BV67" s="464"/>
      <c r="BW67" s="464"/>
      <c r="BX67" s="464"/>
      <c r="BY67" s="465"/>
      <c r="BZ67" s="465"/>
      <c r="CA67" s="465"/>
      <c r="CB67" s="465"/>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343" customFormat="true" ht="15" customHeight="true" x14ac:dyDescent="0.2">
      <c r="A68" s="1087"/>
      <c r="B68" s="408" t="s">
        <v>367</v>
      </c>
      <c r="C68" s="151">
        <v>0</v>
      </c>
      <c r="D68" s="150">
        <v>3.2673103589557523E-2</v>
      </c>
      <c r="E68" s="150">
        <v>9.8054244817960018E-2</v>
      </c>
      <c r="F68" s="150">
        <v>5.4261846408548614E-2</v>
      </c>
      <c r="G68" s="149">
        <v>1.289396674211289</v>
      </c>
      <c r="H68" s="148">
        <v>0</v>
      </c>
      <c r="I68" s="150">
        <v>0</v>
      </c>
      <c r="J68" s="150">
        <v>0.3475494081441628</v>
      </c>
      <c r="K68" s="150">
        <v>0.41215981969688648</v>
      </c>
      <c r="L68" s="147">
        <v>3.2950989645332114</v>
      </c>
      <c r="M68" s="151">
        <v>0</v>
      </c>
      <c r="N68" s="150">
        <v>4.8037784114342515E-2</v>
      </c>
      <c r="O68" s="150">
        <v>0</v>
      </c>
      <c r="P68" s="150">
        <v>0.14450733058207824</v>
      </c>
      <c r="Q68" s="149">
        <v>6.202259548362514E-2</v>
      </c>
      <c r="R68" s="148">
        <v>0.15040102359444271</v>
      </c>
      <c r="S68" s="150">
        <v>9.8329272185552347E-2</v>
      </c>
      <c r="T68" s="150">
        <v>0</v>
      </c>
      <c r="U68" s="150">
        <v>0</v>
      </c>
      <c r="V68" s="150">
        <v>3.6975797385923506</v>
      </c>
      <c r="W68" s="150">
        <v>0</v>
      </c>
      <c r="X68" s="150">
        <v>0.20905746184416396</v>
      </c>
      <c r="Y68" s="150">
        <v>0</v>
      </c>
      <c r="Z68" s="150">
        <v>5.3680097448157556E-2</v>
      </c>
      <c r="AA68" s="150">
        <v>0.3528004058819047</v>
      </c>
      <c r="AB68" s="147">
        <v>0</v>
      </c>
      <c r="AC68" s="467"/>
      <c r="AD68" s="467"/>
      <c r="AE68" s="467"/>
      <c r="AF68" s="467"/>
      <c r="AG68" s="467"/>
      <c r="AH68" s="467"/>
      <c r="AI68" s="467"/>
      <c r="AJ68" s="467"/>
      <c r="AK68" s="467"/>
      <c r="AL68" s="467"/>
      <c r="AM68" s="467"/>
      <c r="AN68" s="467"/>
      <c r="AO68" s="467"/>
      <c r="AP68" s="467"/>
      <c r="AQ68" s="467"/>
      <c r="AR68" s="467"/>
      <c r="AS68" s="467"/>
      <c r="AT68" s="467"/>
      <c r="AU68" s="467"/>
      <c r="AV68" s="467"/>
      <c r="AW68" s="467"/>
      <c r="AX68" s="467"/>
      <c r="AY68" s="467"/>
      <c r="AZ68" s="919"/>
      <c r="BA68" s="926"/>
      <c r="BB68" s="622"/>
      <c r="BC68" s="479"/>
      <c r="BD68" s="464"/>
      <c r="BE68" s="464"/>
      <c r="BF68" s="464"/>
      <c r="BG68" s="483"/>
      <c r="BH68" s="479"/>
      <c r="BI68" s="464"/>
      <c r="BJ68" s="464"/>
      <c r="BK68" s="464"/>
      <c r="BL68" s="483"/>
      <c r="BM68" s="479"/>
      <c r="BN68" s="464"/>
      <c r="BO68" s="464"/>
      <c r="BP68" s="464"/>
      <c r="BQ68" s="483"/>
      <c r="BR68" s="479"/>
      <c r="BS68" s="464"/>
      <c r="BT68" s="464"/>
      <c r="BU68" s="464"/>
      <c r="BV68" s="464"/>
      <c r="BW68" s="464"/>
      <c r="BX68" s="464"/>
      <c r="BY68" s="465"/>
      <c r="BZ68" s="465"/>
      <c r="CA68" s="465"/>
      <c r="CB68" s="465"/>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343" customFormat="true" ht="15" customHeight="true" x14ac:dyDescent="0.2">
      <c r="A69" s="1087"/>
      <c r="B69" s="408" t="s">
        <v>46</v>
      </c>
      <c r="C69" s="151">
        <v>0</v>
      </c>
      <c r="D69" s="150">
        <v>0</v>
      </c>
      <c r="E69" s="150">
        <v>1.3361280661497476E-2</v>
      </c>
      <c r="F69" s="150">
        <v>4.5129689432921991E-2</v>
      </c>
      <c r="G69" s="149">
        <v>0</v>
      </c>
      <c r="H69" s="148">
        <v>0</v>
      </c>
      <c r="I69" s="150">
        <v>0</v>
      </c>
      <c r="J69" s="150">
        <v>0</v>
      </c>
      <c r="K69" s="150">
        <v>0</v>
      </c>
      <c r="L69" s="147">
        <v>0</v>
      </c>
      <c r="M69" s="151">
        <v>0</v>
      </c>
      <c r="N69" s="150">
        <v>0</v>
      </c>
      <c r="O69" s="150">
        <v>0</v>
      </c>
      <c r="P69" s="150">
        <v>1.9691172015403567E-2</v>
      </c>
      <c r="Q69" s="149">
        <v>6.6449257134225503E-2</v>
      </c>
      <c r="R69" s="148">
        <v>2.6117611246548322E-2</v>
      </c>
      <c r="S69" s="150">
        <v>0</v>
      </c>
      <c r="T69" s="150">
        <v>0.12963218767086199</v>
      </c>
      <c r="U69" s="150">
        <v>0</v>
      </c>
      <c r="V69" s="150">
        <v>0</v>
      </c>
      <c r="W69" s="150">
        <v>0</v>
      </c>
      <c r="X69" s="150">
        <v>0</v>
      </c>
      <c r="Y69" s="150">
        <v>0</v>
      </c>
      <c r="Z69" s="150">
        <v>0</v>
      </c>
      <c r="AA69" s="150">
        <v>0</v>
      </c>
      <c r="AB69" s="147">
        <v>0</v>
      </c>
      <c r="AC69" s="467"/>
      <c r="AD69" s="467"/>
      <c r="AE69" s="467"/>
      <c r="AF69" s="467"/>
      <c r="AG69" s="467"/>
      <c r="AH69" s="467"/>
      <c r="AI69" s="467"/>
      <c r="AJ69" s="467"/>
      <c r="AK69" s="467"/>
      <c r="AL69" s="467"/>
      <c r="AM69" s="467"/>
      <c r="AN69" s="467"/>
      <c r="AO69" s="467"/>
      <c r="AP69" s="467"/>
      <c r="AQ69" s="467"/>
      <c r="AR69" s="467"/>
      <c r="AS69" s="467"/>
      <c r="AT69" s="467"/>
      <c r="AU69" s="467"/>
      <c r="AV69" s="467"/>
      <c r="AW69" s="467"/>
      <c r="AX69" s="467"/>
      <c r="AY69" s="467"/>
      <c r="AZ69" s="919"/>
      <c r="BA69" s="926"/>
      <c r="BB69" s="622"/>
      <c r="BC69" s="479"/>
      <c r="BD69" s="464"/>
      <c r="BE69" s="464"/>
      <c r="BF69" s="464"/>
      <c r="BG69" s="483"/>
      <c r="BH69" s="479"/>
      <c r="BI69" s="464"/>
      <c r="BJ69" s="464"/>
      <c r="BK69" s="464"/>
      <c r="BL69" s="483"/>
      <c r="BM69" s="479"/>
      <c r="BN69" s="464"/>
      <c r="BO69" s="464"/>
      <c r="BP69" s="464"/>
      <c r="BQ69" s="483"/>
      <c r="BR69" s="479"/>
      <c r="BS69" s="464"/>
      <c r="BT69" s="464"/>
      <c r="BU69" s="464"/>
      <c r="BV69" s="464"/>
      <c r="BW69" s="464"/>
      <c r="BX69" s="464"/>
      <c r="BY69" s="465"/>
      <c r="BZ69" s="465"/>
      <c r="CA69" s="465"/>
      <c r="CB69" s="465"/>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343" customFormat="true" ht="15" customHeight="true" x14ac:dyDescent="0.2">
      <c r="A70" s="173"/>
      <c r="B70" s="167"/>
      <c r="C70" s="151"/>
      <c r="D70" s="150"/>
      <c r="E70" s="150"/>
      <c r="F70" s="150"/>
      <c r="G70" s="149"/>
      <c r="H70" s="148"/>
      <c r="I70" s="150"/>
      <c r="J70" s="150"/>
      <c r="K70" s="150"/>
      <c r="L70" s="147"/>
      <c r="M70" s="151"/>
      <c r="N70" s="150"/>
      <c r="O70" s="150"/>
      <c r="P70" s="150"/>
      <c r="Q70" s="149"/>
      <c r="R70" s="148"/>
      <c r="S70" s="150"/>
      <c r="T70" s="150"/>
      <c r="U70" s="150"/>
      <c r="V70" s="150"/>
      <c r="W70" s="150"/>
      <c r="X70" s="150"/>
      <c r="Y70" s="150"/>
      <c r="Z70" s="150"/>
      <c r="AA70" s="150"/>
      <c r="AB70" s="147"/>
      <c r="AC70" s="467"/>
      <c r="AD70" s="467"/>
      <c r="AE70" s="467"/>
      <c r="AF70" s="467"/>
      <c r="AG70" s="467"/>
      <c r="AH70" s="467"/>
      <c r="AI70" s="467"/>
      <c r="AJ70" s="467"/>
      <c r="AK70" s="467"/>
      <c r="AL70" s="467"/>
      <c r="AM70" s="467"/>
      <c r="AN70" s="467"/>
      <c r="AO70" s="467"/>
      <c r="AP70" s="467"/>
      <c r="AQ70" s="467"/>
      <c r="AR70" s="467"/>
      <c r="AS70" s="467"/>
      <c r="AT70" s="467"/>
      <c r="AU70" s="467"/>
      <c r="AV70" s="467"/>
      <c r="AW70" s="467"/>
      <c r="AX70" s="467"/>
      <c r="AY70" s="467"/>
      <c r="AZ70" s="919"/>
      <c r="BA70" s="926"/>
      <c r="BB70" s="622"/>
      <c r="BC70" s="479"/>
      <c r="BD70" s="464"/>
      <c r="BE70" s="464"/>
      <c r="BF70" s="464"/>
      <c r="BG70" s="483"/>
      <c r="BH70" s="479"/>
      <c r="BI70" s="464"/>
      <c r="BJ70" s="464"/>
      <c r="BK70" s="464"/>
      <c r="BL70" s="483"/>
      <c r="BM70" s="479"/>
      <c r="BN70" s="464"/>
      <c r="BO70" s="464"/>
      <c r="BP70" s="464"/>
      <c r="BQ70" s="483"/>
      <c r="BR70" s="479"/>
      <c r="BS70" s="464"/>
      <c r="BT70" s="464"/>
      <c r="BU70" s="464"/>
      <c r="BV70" s="464"/>
      <c r="BW70" s="464"/>
      <c r="BX70" s="464"/>
      <c r="BY70" s="465"/>
      <c r="BZ70" s="465"/>
      <c r="CA70" s="465"/>
      <c r="CB70" s="465"/>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343" customFormat="true" ht="15" customHeight="true" x14ac:dyDescent="0.2">
      <c r="A71" s="173"/>
      <c r="B71" s="167"/>
      <c r="C71" s="151"/>
      <c r="D71" s="150"/>
      <c r="E71" s="150"/>
      <c r="F71" s="150"/>
      <c r="G71" s="149"/>
      <c r="H71" s="148"/>
      <c r="I71" s="150"/>
      <c r="J71" s="150"/>
      <c r="K71" s="150"/>
      <c r="L71" s="147"/>
      <c r="M71" s="151"/>
      <c r="N71" s="150"/>
      <c r="O71" s="150"/>
      <c r="P71" s="150"/>
      <c r="Q71" s="149"/>
      <c r="R71" s="148"/>
      <c r="S71" s="150"/>
      <c r="T71" s="150"/>
      <c r="U71" s="150"/>
      <c r="V71" s="150"/>
      <c r="W71" s="150"/>
      <c r="X71" s="150"/>
      <c r="Y71" s="150"/>
      <c r="Z71" s="150"/>
      <c r="AA71" s="150"/>
      <c r="AB71" s="147"/>
      <c r="AC71" s="467"/>
      <c r="AD71" s="467"/>
      <c r="AE71" s="467"/>
      <c r="AF71" s="467"/>
      <c r="AG71" s="467"/>
      <c r="AH71" s="467"/>
      <c r="AI71" s="467"/>
      <c r="AJ71" s="467"/>
      <c r="AK71" s="467"/>
      <c r="AL71" s="467"/>
      <c r="AM71" s="467"/>
      <c r="AN71" s="467"/>
      <c r="AO71" s="467"/>
      <c r="AP71" s="467"/>
      <c r="AQ71" s="467"/>
      <c r="AR71" s="467"/>
      <c r="AS71" s="467"/>
      <c r="AT71" s="467"/>
      <c r="AU71" s="467"/>
      <c r="AV71" s="467"/>
      <c r="AW71" s="467"/>
      <c r="AX71" s="467"/>
      <c r="AY71" s="467"/>
      <c r="AZ71" s="919"/>
      <c r="BA71" s="926"/>
      <c r="BB71" s="622"/>
      <c r="BC71" s="479"/>
      <c r="BD71" s="464"/>
      <c r="BE71" s="464"/>
      <c r="BF71" s="464"/>
      <c r="BG71" s="483"/>
      <c r="BH71" s="479"/>
      <c r="BI71" s="464"/>
      <c r="BJ71" s="464"/>
      <c r="BK71" s="464"/>
      <c r="BL71" s="483"/>
      <c r="BM71" s="479"/>
      <c r="BN71" s="464"/>
      <c r="BO71" s="464"/>
      <c r="BP71" s="464"/>
      <c r="BQ71" s="483"/>
      <c r="BR71" s="479"/>
      <c r="BS71" s="464"/>
      <c r="BT71" s="464"/>
      <c r="BU71" s="464"/>
      <c r="BV71" s="464"/>
      <c r="BW71" s="464"/>
      <c r="BX71" s="464"/>
      <c r="BY71" s="465"/>
      <c r="BZ71" s="465"/>
      <c r="CA71" s="465"/>
      <c r="CB71" s="465"/>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343" customFormat="true" ht="15" customHeight="true" x14ac:dyDescent="0.2">
      <c r="A72" s="173"/>
      <c r="B72" s="167"/>
      <c r="C72" s="151"/>
      <c r="D72" s="150"/>
      <c r="E72" s="150"/>
      <c r="F72" s="150"/>
      <c r="G72" s="149"/>
      <c r="H72" s="148"/>
      <c r="I72" s="150"/>
      <c r="J72" s="150"/>
      <c r="K72" s="150"/>
      <c r="L72" s="147"/>
      <c r="M72" s="151"/>
      <c r="N72" s="150"/>
      <c r="O72" s="150"/>
      <c r="P72" s="150"/>
      <c r="Q72" s="149"/>
      <c r="R72" s="148"/>
      <c r="S72" s="150"/>
      <c r="T72" s="150"/>
      <c r="U72" s="150"/>
      <c r="V72" s="150"/>
      <c r="W72" s="150"/>
      <c r="X72" s="150"/>
      <c r="Y72" s="150"/>
      <c r="Z72" s="150"/>
      <c r="AA72" s="150"/>
      <c r="AB72" s="147"/>
      <c r="AC72" s="467"/>
      <c r="AD72" s="467"/>
      <c r="AE72" s="467"/>
      <c r="AF72" s="467"/>
      <c r="AG72" s="467"/>
      <c r="AH72" s="467"/>
      <c r="AI72" s="467"/>
      <c r="AJ72" s="467"/>
      <c r="AK72" s="467"/>
      <c r="AL72" s="467"/>
      <c r="AM72" s="467"/>
      <c r="AN72" s="467"/>
      <c r="AO72" s="467"/>
      <c r="AP72" s="467"/>
      <c r="AQ72" s="467"/>
      <c r="AR72" s="467"/>
      <c r="AS72" s="467"/>
      <c r="AT72" s="467"/>
      <c r="AU72" s="467"/>
      <c r="AV72" s="467"/>
      <c r="AW72" s="467"/>
      <c r="AX72" s="467"/>
      <c r="AY72" s="467"/>
      <c r="AZ72" s="919"/>
      <c r="BA72" s="926"/>
      <c r="BB72" s="622"/>
      <c r="BC72" s="479"/>
      <c r="BD72" s="464"/>
      <c r="BE72" s="464"/>
      <c r="BF72" s="464"/>
      <c r="BG72" s="483"/>
      <c r="BH72" s="479"/>
      <c r="BI72" s="464"/>
      <c r="BJ72" s="464"/>
      <c r="BK72" s="464"/>
      <c r="BL72" s="483"/>
      <c r="BM72" s="479"/>
      <c r="BN72" s="464"/>
      <c r="BO72" s="464"/>
      <c r="BP72" s="464"/>
      <c r="BQ72" s="483"/>
      <c r="BR72" s="479"/>
      <c r="BS72" s="464"/>
      <c r="BT72" s="464"/>
      <c r="BU72" s="464"/>
      <c r="BV72" s="464"/>
      <c r="BW72" s="464"/>
      <c r="BX72" s="464"/>
      <c r="BY72" s="465"/>
      <c r="BZ72" s="465"/>
      <c r="CA72" s="465"/>
      <c r="CB72" s="465"/>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343" customFormat="true" ht="15" customHeight="true" x14ac:dyDescent="0.2">
      <c r="A73" s="173"/>
      <c r="B73" s="167"/>
      <c r="C73" s="151"/>
      <c r="D73" s="150"/>
      <c r="E73" s="150"/>
      <c r="F73" s="150"/>
      <c r="G73" s="149"/>
      <c r="H73" s="148"/>
      <c r="I73" s="150"/>
      <c r="J73" s="150"/>
      <c r="K73" s="150"/>
      <c r="L73" s="147"/>
      <c r="M73" s="151"/>
      <c r="N73" s="150"/>
      <c r="O73" s="150"/>
      <c r="P73" s="150"/>
      <c r="Q73" s="149"/>
      <c r="R73" s="148"/>
      <c r="S73" s="150"/>
      <c r="T73" s="150"/>
      <c r="U73" s="150"/>
      <c r="V73" s="150"/>
      <c r="W73" s="150"/>
      <c r="X73" s="150"/>
      <c r="Y73" s="150"/>
      <c r="Z73" s="150"/>
      <c r="AA73" s="150"/>
      <c r="AB73" s="147"/>
      <c r="AC73" s="467"/>
      <c r="AD73" s="467"/>
      <c r="AE73" s="467"/>
      <c r="AF73" s="467"/>
      <c r="AG73" s="467"/>
      <c r="AH73" s="467"/>
      <c r="AI73" s="467"/>
      <c r="AJ73" s="467"/>
      <c r="AK73" s="467"/>
      <c r="AL73" s="467"/>
      <c r="AM73" s="467"/>
      <c r="AN73" s="467"/>
      <c r="AO73" s="467"/>
      <c r="AP73" s="467"/>
      <c r="AQ73" s="467"/>
      <c r="AR73" s="467"/>
      <c r="AS73" s="467"/>
      <c r="AT73" s="467"/>
      <c r="AU73" s="467"/>
      <c r="AV73" s="467"/>
      <c r="AW73" s="467"/>
      <c r="AX73" s="467"/>
      <c r="AY73" s="467"/>
      <c r="AZ73" s="919"/>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343" customFormat="true" ht="15" customHeight="true" x14ac:dyDescent="0.2">
      <c r="A74" s="173"/>
      <c r="B74" s="167"/>
      <c r="C74" s="151"/>
      <c r="D74" s="150"/>
      <c r="E74" s="150"/>
      <c r="F74" s="150"/>
      <c r="G74" s="149"/>
      <c r="H74" s="148"/>
      <c r="I74" s="150"/>
      <c r="J74" s="150"/>
      <c r="K74" s="150"/>
      <c r="L74" s="147"/>
      <c r="M74" s="151"/>
      <c r="N74" s="150"/>
      <c r="O74" s="150"/>
      <c r="P74" s="150"/>
      <c r="Q74" s="149"/>
      <c r="R74" s="148"/>
      <c r="S74" s="150"/>
      <c r="T74" s="150"/>
      <c r="U74" s="150"/>
      <c r="V74" s="150"/>
      <c r="W74" s="150"/>
      <c r="X74" s="150"/>
      <c r="Y74" s="150"/>
      <c r="Z74" s="150"/>
      <c r="AA74" s="150"/>
      <c r="AB74" s="147"/>
      <c r="AC74" s="467"/>
      <c r="AD74" s="467"/>
      <c r="AE74" s="467"/>
      <c r="AF74" s="467"/>
      <c r="AG74" s="467"/>
      <c r="AH74" s="467"/>
      <c r="AI74" s="467"/>
      <c r="AJ74" s="467"/>
      <c r="AK74" s="467"/>
      <c r="AL74" s="467"/>
      <c r="AM74" s="467"/>
      <c r="AN74" s="467"/>
      <c r="AO74" s="467"/>
      <c r="AP74" s="467"/>
      <c r="AQ74" s="467"/>
      <c r="AR74" s="467"/>
      <c r="AS74" s="467"/>
      <c r="AT74" s="467"/>
      <c r="AU74" s="467"/>
      <c r="AV74" s="467"/>
      <c r="AW74" s="467"/>
      <c r="AX74" s="467"/>
      <c r="AY74" s="467"/>
      <c r="AZ74" s="919"/>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343" customFormat="true" ht="15" customHeight="true" x14ac:dyDescent="0.2">
      <c r="A75" s="173"/>
      <c r="B75" s="167"/>
      <c r="C75" s="151"/>
      <c r="D75" s="150"/>
      <c r="E75" s="150"/>
      <c r="F75" s="150"/>
      <c r="G75" s="149"/>
      <c r="H75" s="148"/>
      <c r="I75" s="150"/>
      <c r="J75" s="150"/>
      <c r="K75" s="150"/>
      <c r="L75" s="147"/>
      <c r="M75" s="151"/>
      <c r="N75" s="150"/>
      <c r="O75" s="150"/>
      <c r="P75" s="150"/>
      <c r="Q75" s="149"/>
      <c r="R75" s="148"/>
      <c r="S75" s="150"/>
      <c r="T75" s="150"/>
      <c r="U75" s="150"/>
      <c r="V75" s="150"/>
      <c r="W75" s="150"/>
      <c r="X75" s="150"/>
      <c r="Y75" s="150"/>
      <c r="Z75" s="150"/>
      <c r="AA75" s="150"/>
      <c r="AB75" s="147"/>
      <c r="AC75" s="467"/>
      <c r="AD75" s="467"/>
      <c r="AE75" s="467"/>
      <c r="AF75" s="467"/>
      <c r="AG75" s="467"/>
      <c r="AH75" s="467"/>
      <c r="AI75" s="467"/>
      <c r="AJ75" s="467"/>
      <c r="AK75" s="467"/>
      <c r="AL75" s="467"/>
      <c r="AM75" s="467"/>
      <c r="AN75" s="467"/>
      <c r="AO75" s="467"/>
      <c r="AP75" s="467"/>
      <c r="AQ75" s="467"/>
      <c r="AR75" s="467"/>
      <c r="AS75" s="467"/>
      <c r="AT75" s="467"/>
      <c r="AU75" s="467"/>
      <c r="AV75" s="467"/>
      <c r="AW75" s="467"/>
      <c r="AX75" s="467"/>
      <c r="AY75" s="467"/>
      <c r="AZ75" s="919"/>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343" customFormat="true" ht="15" customHeight="true" x14ac:dyDescent="0.2">
      <c r="A76" s="173"/>
      <c r="B76" s="167"/>
      <c r="C76" s="151"/>
      <c r="D76" s="150"/>
      <c r="E76" s="150"/>
      <c r="F76" s="150"/>
      <c r="G76" s="149"/>
      <c r="H76" s="148"/>
      <c r="I76" s="150"/>
      <c r="J76" s="150"/>
      <c r="K76" s="150"/>
      <c r="L76" s="147"/>
      <c r="M76" s="151"/>
      <c r="N76" s="150"/>
      <c r="O76" s="150"/>
      <c r="P76" s="150"/>
      <c r="Q76" s="149"/>
      <c r="R76" s="148"/>
      <c r="S76" s="150"/>
      <c r="T76" s="150"/>
      <c r="U76" s="150"/>
      <c r="V76" s="150"/>
      <c r="W76" s="150"/>
      <c r="X76" s="150"/>
      <c r="Y76" s="150"/>
      <c r="Z76" s="150"/>
      <c r="AA76" s="150"/>
      <c r="AB76" s="147"/>
      <c r="AC76" s="467"/>
      <c r="AD76" s="467"/>
      <c r="AE76" s="467"/>
      <c r="AF76" s="467"/>
      <c r="AG76" s="467"/>
      <c r="AH76" s="467"/>
      <c r="AI76" s="467"/>
      <c r="AJ76" s="467"/>
      <c r="AK76" s="467"/>
      <c r="AL76" s="467"/>
      <c r="AM76" s="467"/>
      <c r="AN76" s="467"/>
      <c r="AO76" s="467"/>
      <c r="AP76" s="467"/>
      <c r="AQ76" s="467"/>
      <c r="AR76" s="467"/>
      <c r="AS76" s="467"/>
      <c r="AT76" s="467"/>
      <c r="AU76" s="467"/>
      <c r="AV76" s="467"/>
      <c r="AW76" s="467"/>
      <c r="AX76" s="467"/>
      <c r="AY76" s="467"/>
      <c r="AZ76" s="919"/>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343" customFormat="true" ht="15" customHeight="true" x14ac:dyDescent="0.2">
      <c r="A77" s="173"/>
      <c r="B77" s="167"/>
      <c r="C77" s="151"/>
      <c r="D77" s="150"/>
      <c r="E77" s="150"/>
      <c r="F77" s="150"/>
      <c r="G77" s="149"/>
      <c r="H77" s="148"/>
      <c r="I77" s="150"/>
      <c r="J77" s="150"/>
      <c r="K77" s="150"/>
      <c r="L77" s="147"/>
      <c r="M77" s="151"/>
      <c r="N77" s="150"/>
      <c r="O77" s="150"/>
      <c r="P77" s="150"/>
      <c r="Q77" s="149"/>
      <c r="R77" s="148"/>
      <c r="S77" s="150"/>
      <c r="T77" s="150"/>
      <c r="U77" s="150"/>
      <c r="V77" s="150"/>
      <c r="W77" s="150"/>
      <c r="X77" s="150"/>
      <c r="Y77" s="150"/>
      <c r="Z77" s="150"/>
      <c r="AA77" s="150"/>
      <c r="AB77" s="147"/>
      <c r="AC77" s="467"/>
      <c r="AD77" s="467"/>
      <c r="AE77" s="467"/>
      <c r="AF77" s="467"/>
      <c r="AG77" s="467"/>
      <c r="AH77" s="467"/>
      <c r="AI77" s="467"/>
      <c r="AJ77" s="467"/>
      <c r="AK77" s="467"/>
      <c r="AL77" s="467"/>
      <c r="AM77" s="467"/>
      <c r="AN77" s="467"/>
      <c r="AO77" s="467"/>
      <c r="AP77" s="467"/>
      <c r="AQ77" s="467"/>
      <c r="AR77" s="467"/>
      <c r="AS77" s="467"/>
      <c r="AT77" s="467"/>
      <c r="AU77" s="467"/>
      <c r="AV77" s="467"/>
      <c r="AW77" s="467"/>
      <c r="AX77" s="467"/>
      <c r="AY77" s="467"/>
      <c r="AZ77" s="919"/>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343" customFormat="true" ht="15" customHeight="true" x14ac:dyDescent="0.2">
      <c r="A78" s="173"/>
      <c r="B78" s="167"/>
      <c r="C78" s="151"/>
      <c r="D78" s="150"/>
      <c r="E78" s="150"/>
      <c r="F78" s="150"/>
      <c r="G78" s="149"/>
      <c r="H78" s="148"/>
      <c r="I78" s="150"/>
      <c r="J78" s="150"/>
      <c r="K78" s="150"/>
      <c r="L78" s="147"/>
      <c r="M78" s="151"/>
      <c r="N78" s="150"/>
      <c r="O78" s="150"/>
      <c r="P78" s="150"/>
      <c r="Q78" s="149"/>
      <c r="R78" s="148"/>
      <c r="S78" s="150"/>
      <c r="T78" s="150"/>
      <c r="U78" s="150"/>
      <c r="V78" s="150"/>
      <c r="W78" s="150"/>
      <c r="X78" s="150"/>
      <c r="Y78" s="150"/>
      <c r="Z78" s="150"/>
      <c r="AA78" s="150"/>
      <c r="AB78" s="147"/>
      <c r="AC78" s="467"/>
      <c r="AD78" s="467"/>
      <c r="AE78" s="467"/>
      <c r="AF78" s="467"/>
      <c r="AG78" s="467"/>
      <c r="AH78" s="467"/>
      <c r="AI78" s="467"/>
      <c r="AJ78" s="467"/>
      <c r="AK78" s="467"/>
      <c r="AL78" s="467"/>
      <c r="AM78" s="467"/>
      <c r="AN78" s="467"/>
      <c r="AO78" s="467"/>
      <c r="AP78" s="467"/>
      <c r="AQ78" s="467"/>
      <c r="AR78" s="467"/>
      <c r="AS78" s="467"/>
      <c r="AT78" s="467"/>
      <c r="AU78" s="467"/>
      <c r="AV78" s="467"/>
      <c r="AW78" s="467"/>
      <c r="AX78" s="467"/>
      <c r="AY78" s="467"/>
      <c r="AZ78" s="919"/>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343" customFormat="true" ht="15" customHeight="true" x14ac:dyDescent="0.2">
      <c r="A79" s="173"/>
      <c r="B79" s="167"/>
      <c r="C79" s="151"/>
      <c r="D79" s="150"/>
      <c r="E79" s="150"/>
      <c r="F79" s="150"/>
      <c r="G79" s="149"/>
      <c r="H79" s="148"/>
      <c r="I79" s="150"/>
      <c r="J79" s="150"/>
      <c r="K79" s="150"/>
      <c r="L79" s="147"/>
      <c r="M79" s="151"/>
      <c r="N79" s="150"/>
      <c r="O79" s="150"/>
      <c r="P79" s="150"/>
      <c r="Q79" s="149"/>
      <c r="R79" s="148"/>
      <c r="S79" s="150"/>
      <c r="T79" s="150"/>
      <c r="U79" s="150"/>
      <c r="V79" s="150"/>
      <c r="W79" s="150"/>
      <c r="X79" s="150"/>
      <c r="Y79" s="150"/>
      <c r="Z79" s="150"/>
      <c r="AA79" s="150"/>
      <c r="AB79" s="147"/>
      <c r="AC79" s="467"/>
      <c r="AD79" s="467"/>
      <c r="AE79" s="467"/>
      <c r="AF79" s="467"/>
      <c r="AG79" s="467"/>
      <c r="AH79" s="467"/>
      <c r="AI79" s="467"/>
      <c r="AJ79" s="467"/>
      <c r="AK79" s="467"/>
      <c r="AL79" s="467"/>
      <c r="AM79" s="467"/>
      <c r="AN79" s="467"/>
      <c r="AO79" s="467"/>
      <c r="AP79" s="467"/>
      <c r="AQ79" s="467"/>
      <c r="AR79" s="467"/>
      <c r="AS79" s="467"/>
      <c r="AT79" s="467"/>
      <c r="AU79" s="467"/>
      <c r="AV79" s="467"/>
      <c r="AW79" s="467"/>
      <c r="AX79" s="467"/>
      <c r="AY79" s="467"/>
      <c r="AZ79" s="919"/>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343" customFormat="true" ht="15" customHeight="true" x14ac:dyDescent="0.2">
      <c r="A80" s="173"/>
      <c r="B80" s="167"/>
      <c r="C80" s="151"/>
      <c r="D80" s="150"/>
      <c r="E80" s="150"/>
      <c r="F80" s="150"/>
      <c r="G80" s="149"/>
      <c r="H80" s="148"/>
      <c r="I80" s="150"/>
      <c r="J80" s="150"/>
      <c r="K80" s="150"/>
      <c r="L80" s="147"/>
      <c r="M80" s="151"/>
      <c r="N80" s="150"/>
      <c r="O80" s="150"/>
      <c r="P80" s="150"/>
      <c r="Q80" s="149"/>
      <c r="R80" s="148"/>
      <c r="S80" s="150"/>
      <c r="T80" s="150"/>
      <c r="U80" s="150"/>
      <c r="V80" s="150"/>
      <c r="W80" s="150"/>
      <c r="X80" s="150"/>
      <c r="Y80" s="150"/>
      <c r="Z80" s="150"/>
      <c r="AA80" s="150"/>
      <c r="AB80" s="147"/>
      <c r="AC80" s="467"/>
      <c r="AD80" s="467"/>
      <c r="AE80" s="467"/>
      <c r="AF80" s="467"/>
      <c r="AG80" s="467"/>
      <c r="AH80" s="467"/>
      <c r="AI80" s="467"/>
      <c r="AJ80" s="467"/>
      <c r="AK80" s="467"/>
      <c r="AL80" s="467"/>
      <c r="AM80" s="467"/>
      <c r="AN80" s="467"/>
      <c r="AO80" s="467"/>
      <c r="AP80" s="467"/>
      <c r="AQ80" s="467"/>
      <c r="AR80" s="467"/>
      <c r="AS80" s="467"/>
      <c r="AT80" s="467"/>
      <c r="AU80" s="467"/>
      <c r="AV80" s="467"/>
      <c r="AW80" s="467"/>
      <c r="AX80" s="467"/>
      <c r="AY80" s="467"/>
      <c r="AZ80" s="919"/>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343" customFormat="true" ht="15" customHeight="true" x14ac:dyDescent="0.2">
      <c r="A81" s="173"/>
      <c r="B81" s="167"/>
      <c r="C81" s="151"/>
      <c r="D81" s="150"/>
      <c r="E81" s="150"/>
      <c r="F81" s="150"/>
      <c r="G81" s="149"/>
      <c r="H81" s="148"/>
      <c r="I81" s="150"/>
      <c r="J81" s="150"/>
      <c r="K81" s="150"/>
      <c r="L81" s="147"/>
      <c r="M81" s="151"/>
      <c r="N81" s="150"/>
      <c r="O81" s="150"/>
      <c r="P81" s="150"/>
      <c r="Q81" s="149"/>
      <c r="R81" s="148"/>
      <c r="S81" s="150"/>
      <c r="T81" s="150"/>
      <c r="U81" s="150"/>
      <c r="V81" s="150"/>
      <c r="W81" s="150"/>
      <c r="X81" s="150"/>
      <c r="Y81" s="150"/>
      <c r="Z81" s="150"/>
      <c r="AA81" s="150"/>
      <c r="AB81" s="147"/>
      <c r="AC81" s="467"/>
      <c r="AD81" s="467"/>
      <c r="AE81" s="467"/>
      <c r="AF81" s="467"/>
      <c r="AG81" s="467"/>
      <c r="AH81" s="467"/>
      <c r="AI81" s="467"/>
      <c r="AJ81" s="467"/>
      <c r="AK81" s="467"/>
      <c r="AL81" s="467"/>
      <c r="AM81" s="467"/>
      <c r="AN81" s="467"/>
      <c r="AO81" s="467"/>
      <c r="AP81" s="467"/>
      <c r="AQ81" s="467"/>
      <c r="AR81" s="467"/>
      <c r="AS81" s="467"/>
      <c r="AT81" s="467"/>
      <c r="AU81" s="467"/>
      <c r="AV81" s="467"/>
      <c r="AW81" s="467"/>
      <c r="AX81" s="467"/>
      <c r="AY81" s="467"/>
      <c r="AZ81" s="919"/>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343" customFormat="true" ht="15" customHeight="true" x14ac:dyDescent="0.2">
      <c r="A82" s="173"/>
      <c r="B82" s="167"/>
      <c r="C82" s="151"/>
      <c r="D82" s="150"/>
      <c r="E82" s="150"/>
      <c r="F82" s="150"/>
      <c r="G82" s="149"/>
      <c r="H82" s="148"/>
      <c r="I82" s="150"/>
      <c r="J82" s="150"/>
      <c r="K82" s="150"/>
      <c r="L82" s="147"/>
      <c r="M82" s="151"/>
      <c r="N82" s="150"/>
      <c r="O82" s="150"/>
      <c r="P82" s="150"/>
      <c r="Q82" s="149"/>
      <c r="R82" s="148"/>
      <c r="S82" s="150"/>
      <c r="T82" s="150"/>
      <c r="U82" s="150"/>
      <c r="V82" s="150"/>
      <c r="W82" s="150"/>
      <c r="X82" s="150"/>
      <c r="Y82" s="150"/>
      <c r="Z82" s="150"/>
      <c r="AA82" s="150"/>
      <c r="AB82" s="147"/>
      <c r="AC82" s="467"/>
      <c r="AD82" s="467"/>
      <c r="AE82" s="467"/>
      <c r="AF82" s="467"/>
      <c r="AG82" s="467"/>
      <c r="AH82" s="467"/>
      <c r="AI82" s="467"/>
      <c r="AJ82" s="467"/>
      <c r="AK82" s="467"/>
      <c r="AL82" s="467"/>
      <c r="AM82" s="467"/>
      <c r="AN82" s="467"/>
      <c r="AO82" s="467"/>
      <c r="AP82" s="467"/>
      <c r="AQ82" s="467"/>
      <c r="AR82" s="467"/>
      <c r="AS82" s="467"/>
      <c r="AT82" s="467"/>
      <c r="AU82" s="467"/>
      <c r="AV82" s="467"/>
      <c r="AW82" s="467"/>
      <c r="AX82" s="467"/>
      <c r="AY82" s="467"/>
      <c r="AZ82" s="919"/>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343" customFormat="true" ht="15" customHeight="true" x14ac:dyDescent="0.2">
      <c r="A83" s="173"/>
      <c r="B83" s="167"/>
      <c r="C83" s="151"/>
      <c r="D83" s="150"/>
      <c r="E83" s="150"/>
      <c r="F83" s="150"/>
      <c r="G83" s="149"/>
      <c r="H83" s="148"/>
      <c r="I83" s="150"/>
      <c r="J83" s="150"/>
      <c r="K83" s="150"/>
      <c r="L83" s="147"/>
      <c r="M83" s="151"/>
      <c r="N83" s="150"/>
      <c r="O83" s="150"/>
      <c r="P83" s="150"/>
      <c r="Q83" s="149"/>
      <c r="R83" s="148"/>
      <c r="S83" s="150"/>
      <c r="T83" s="150"/>
      <c r="U83" s="150"/>
      <c r="V83" s="150"/>
      <c r="W83" s="150"/>
      <c r="X83" s="150"/>
      <c r="Y83" s="150"/>
      <c r="Z83" s="150"/>
      <c r="AA83" s="150"/>
      <c r="AB83" s="147"/>
      <c r="AC83" s="467"/>
      <c r="AD83" s="467"/>
      <c r="AE83" s="467"/>
      <c r="AF83" s="467"/>
      <c r="AG83" s="467"/>
      <c r="AH83" s="467"/>
      <c r="AI83" s="467"/>
      <c r="AJ83" s="467"/>
      <c r="AK83" s="467"/>
      <c r="AL83" s="467"/>
      <c r="AM83" s="467"/>
      <c r="AN83" s="467"/>
      <c r="AO83" s="467"/>
      <c r="AP83" s="467"/>
      <c r="AQ83" s="467"/>
      <c r="AR83" s="467"/>
      <c r="AS83" s="467"/>
      <c r="AT83" s="467"/>
      <c r="AU83" s="467"/>
      <c r="AV83" s="467"/>
      <c r="AW83" s="467"/>
      <c r="AX83" s="467"/>
      <c r="AY83" s="467"/>
      <c r="AZ83" s="919"/>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343" customFormat="true" ht="15" customHeight="true" x14ac:dyDescent="0.2">
      <c r="A84" s="173"/>
      <c r="B84" s="167"/>
      <c r="C84" s="151"/>
      <c r="D84" s="150"/>
      <c r="E84" s="150"/>
      <c r="F84" s="150"/>
      <c r="G84" s="149"/>
      <c r="H84" s="148"/>
      <c r="I84" s="150"/>
      <c r="J84" s="150"/>
      <c r="K84" s="150"/>
      <c r="L84" s="147"/>
      <c r="M84" s="151"/>
      <c r="N84" s="150"/>
      <c r="O84" s="150"/>
      <c r="P84" s="150"/>
      <c r="Q84" s="149"/>
      <c r="R84" s="148"/>
      <c r="S84" s="150"/>
      <c r="T84" s="150"/>
      <c r="U84" s="150"/>
      <c r="V84" s="150"/>
      <c r="W84" s="150"/>
      <c r="X84" s="150"/>
      <c r="Y84" s="150"/>
      <c r="Z84" s="150"/>
      <c r="AA84" s="150"/>
      <c r="AB84" s="147"/>
      <c r="AC84" s="467"/>
      <c r="AD84" s="467"/>
      <c r="AE84" s="467"/>
      <c r="AF84" s="467"/>
      <c r="AG84" s="467"/>
      <c r="AH84" s="467"/>
      <c r="AI84" s="467"/>
      <c r="AJ84" s="467"/>
      <c r="AK84" s="467"/>
      <c r="AL84" s="467"/>
      <c r="AM84" s="467"/>
      <c r="AN84" s="467"/>
      <c r="AO84" s="467"/>
      <c r="AP84" s="467"/>
      <c r="AQ84" s="467"/>
      <c r="AR84" s="467"/>
      <c r="AS84" s="467"/>
      <c r="AT84" s="467"/>
      <c r="AU84" s="467"/>
      <c r="AV84" s="467"/>
      <c r="AW84" s="467"/>
      <c r="AX84" s="467"/>
      <c r="AY84" s="467"/>
      <c r="AZ84" s="919"/>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531" customFormat="true" ht="15" customHeight="true" x14ac:dyDescent="0.2">
      <c r="A85" s="173"/>
      <c r="B85" s="167"/>
      <c r="C85" s="137"/>
      <c r="D85" s="136"/>
      <c r="E85" s="136"/>
      <c r="F85" s="136"/>
      <c r="G85" s="135"/>
      <c r="H85" s="134"/>
      <c r="I85" s="136"/>
      <c r="J85" s="136"/>
      <c r="K85" s="136"/>
      <c r="L85" s="133"/>
      <c r="M85" s="137"/>
      <c r="N85" s="136"/>
      <c r="O85" s="136"/>
      <c r="P85" s="136"/>
      <c r="Q85" s="135"/>
      <c r="R85" s="134"/>
      <c r="S85" s="136"/>
      <c r="T85" s="136"/>
      <c r="U85" s="136"/>
      <c r="V85" s="136"/>
      <c r="W85" s="136"/>
      <c r="X85" s="136"/>
      <c r="Y85" s="136"/>
      <c r="Z85" s="136"/>
      <c r="AA85" s="136"/>
      <c r="AB85" s="133"/>
      <c r="AC85" s="880"/>
      <c r="AD85" s="880"/>
      <c r="AE85" s="880"/>
      <c r="AF85" s="880"/>
      <c r="AG85" s="880"/>
      <c r="AH85" s="880"/>
      <c r="AI85" s="880"/>
      <c r="AJ85" s="880"/>
      <c r="AK85" s="880"/>
      <c r="AL85" s="880"/>
      <c r="AM85" s="880"/>
      <c r="AN85" s="880"/>
      <c r="AO85" s="880"/>
      <c r="AP85" s="880"/>
      <c r="AQ85" s="880"/>
      <c r="AR85" s="880"/>
      <c r="AS85" s="880"/>
      <c r="AT85" s="880"/>
      <c r="AU85" s="880"/>
      <c r="AV85" s="880"/>
      <c r="AW85" s="880"/>
      <c r="AX85" s="880"/>
      <c r="AY85" s="880"/>
      <c r="AZ85" s="376"/>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531" customFormat="true" ht="15" customHeight="true" x14ac:dyDescent="0.2">
      <c r="A86" s="173"/>
      <c r="B86" s="167"/>
      <c r="C86" s="137"/>
      <c r="D86" s="136"/>
      <c r="E86" s="136"/>
      <c r="F86" s="136"/>
      <c r="G86" s="135"/>
      <c r="H86" s="134"/>
      <c r="I86" s="136"/>
      <c r="J86" s="136"/>
      <c r="K86" s="136"/>
      <c r="L86" s="133"/>
      <c r="M86" s="137"/>
      <c r="N86" s="136"/>
      <c r="O86" s="136"/>
      <c r="P86" s="136"/>
      <c r="Q86" s="135"/>
      <c r="R86" s="134"/>
      <c r="S86" s="136"/>
      <c r="T86" s="136"/>
      <c r="U86" s="136"/>
      <c r="V86" s="136"/>
      <c r="W86" s="136"/>
      <c r="X86" s="136"/>
      <c r="Y86" s="136"/>
      <c r="Z86" s="136"/>
      <c r="AA86" s="136"/>
      <c r="AB86" s="133"/>
      <c r="AC86" s="880"/>
      <c r="AD86" s="880"/>
      <c r="AE86" s="880"/>
      <c r="AF86" s="880"/>
      <c r="AG86" s="880"/>
      <c r="AH86" s="880"/>
      <c r="AI86" s="880"/>
      <c r="AJ86" s="880"/>
      <c r="AK86" s="880"/>
      <c r="AL86" s="880"/>
      <c r="AM86" s="880"/>
      <c r="AN86" s="880"/>
      <c r="AO86" s="880"/>
      <c r="AP86" s="880"/>
      <c r="AQ86" s="880"/>
      <c r="AR86" s="880"/>
      <c r="AS86" s="880"/>
      <c r="AT86" s="880"/>
      <c r="AU86" s="880"/>
      <c r="AV86" s="880"/>
      <c r="AW86" s="880"/>
      <c r="AX86" s="880"/>
      <c r="AY86" s="880"/>
      <c r="AZ86" s="376"/>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531" customFormat="true" ht="15" customHeight="true" x14ac:dyDescent="0.2">
      <c r="A87" s="173"/>
      <c r="B87" s="167"/>
      <c r="C87" s="137"/>
      <c r="D87" s="136"/>
      <c r="E87" s="136"/>
      <c r="F87" s="136"/>
      <c r="G87" s="135"/>
      <c r="H87" s="134"/>
      <c r="I87" s="136"/>
      <c r="J87" s="136"/>
      <c r="K87" s="136"/>
      <c r="L87" s="133"/>
      <c r="M87" s="137"/>
      <c r="N87" s="136"/>
      <c r="O87" s="136"/>
      <c r="P87" s="136"/>
      <c r="Q87" s="135"/>
      <c r="R87" s="134"/>
      <c r="S87" s="136"/>
      <c r="T87" s="136"/>
      <c r="U87" s="136"/>
      <c r="V87" s="136"/>
      <c r="W87" s="136"/>
      <c r="X87" s="136"/>
      <c r="Y87" s="136"/>
      <c r="Z87" s="136"/>
      <c r="AA87" s="136"/>
      <c r="AB87" s="133"/>
      <c r="AC87" s="880"/>
      <c r="AD87" s="880"/>
      <c r="AE87" s="880"/>
      <c r="AF87" s="880"/>
      <c r="AG87" s="880"/>
      <c r="AH87" s="880"/>
      <c r="AI87" s="880"/>
      <c r="AJ87" s="880"/>
      <c r="AK87" s="880"/>
      <c r="AL87" s="880"/>
      <c r="AM87" s="880"/>
      <c r="AN87" s="880"/>
      <c r="AO87" s="880"/>
      <c r="AP87" s="880"/>
      <c r="AQ87" s="880"/>
      <c r="AR87" s="880"/>
      <c r="AS87" s="880"/>
      <c r="AT87" s="880"/>
      <c r="AU87" s="880"/>
      <c r="AV87" s="880"/>
      <c r="AW87" s="880"/>
      <c r="AX87" s="880"/>
      <c r="AY87" s="880"/>
      <c r="AZ87" s="376"/>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531" customFormat="true" ht="15" customHeight="true" x14ac:dyDescent="0.2">
      <c r="A88" s="173"/>
      <c r="B88" s="167"/>
      <c r="C88" s="137"/>
      <c r="D88" s="136"/>
      <c r="E88" s="136"/>
      <c r="F88" s="136"/>
      <c r="G88" s="135"/>
      <c r="H88" s="134"/>
      <c r="I88" s="136"/>
      <c r="J88" s="136"/>
      <c r="K88" s="136"/>
      <c r="L88" s="133"/>
      <c r="M88" s="137"/>
      <c r="N88" s="136"/>
      <c r="O88" s="136"/>
      <c r="P88" s="136"/>
      <c r="Q88" s="135"/>
      <c r="R88" s="134"/>
      <c r="S88" s="136"/>
      <c r="T88" s="136"/>
      <c r="U88" s="136"/>
      <c r="V88" s="136"/>
      <c r="W88" s="136"/>
      <c r="X88" s="136"/>
      <c r="Y88" s="136"/>
      <c r="Z88" s="136"/>
      <c r="AA88" s="136"/>
      <c r="AB88" s="133"/>
      <c r="AC88" s="880"/>
      <c r="AD88" s="880"/>
      <c r="AE88" s="880"/>
      <c r="AF88" s="880"/>
      <c r="AG88" s="880"/>
      <c r="AH88" s="880"/>
      <c r="AI88" s="880"/>
      <c r="AJ88" s="880"/>
      <c r="AK88" s="880"/>
      <c r="AL88" s="880"/>
      <c r="AM88" s="880"/>
      <c r="AN88" s="880"/>
      <c r="AO88" s="880"/>
      <c r="AP88" s="880"/>
      <c r="AQ88" s="880"/>
      <c r="AR88" s="880"/>
      <c r="AS88" s="880"/>
      <c r="AT88" s="880"/>
      <c r="AU88" s="880"/>
      <c r="AV88" s="880"/>
      <c r="AW88" s="880"/>
      <c r="AX88" s="880"/>
      <c r="AY88" s="880"/>
      <c r="AZ88" s="376"/>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531" customFormat="true" ht="15" customHeight="true" x14ac:dyDescent="0.2">
      <c r="A89" s="173"/>
      <c r="B89" s="167"/>
      <c r="C89" s="137"/>
      <c r="D89" s="136"/>
      <c r="E89" s="136"/>
      <c r="F89" s="136"/>
      <c r="G89" s="135"/>
      <c r="H89" s="134"/>
      <c r="I89" s="136"/>
      <c r="J89" s="136"/>
      <c r="K89" s="136"/>
      <c r="L89" s="133"/>
      <c r="M89" s="137"/>
      <c r="N89" s="136"/>
      <c r="O89" s="136"/>
      <c r="P89" s="136"/>
      <c r="Q89" s="135"/>
      <c r="R89" s="134"/>
      <c r="S89" s="136"/>
      <c r="T89" s="136"/>
      <c r="U89" s="136"/>
      <c r="V89" s="136"/>
      <c r="W89" s="136"/>
      <c r="X89" s="136"/>
      <c r="Y89" s="136"/>
      <c r="Z89" s="136"/>
      <c r="AA89" s="136"/>
      <c r="AB89" s="133"/>
      <c r="AC89" s="880"/>
      <c r="AD89" s="880"/>
      <c r="AE89" s="880"/>
      <c r="AF89" s="880"/>
      <c r="AG89" s="880"/>
      <c r="AH89" s="880"/>
      <c r="AI89" s="880"/>
      <c r="AJ89" s="880"/>
      <c r="AK89" s="880"/>
      <c r="AL89" s="880"/>
      <c r="AM89" s="880"/>
      <c r="AN89" s="880"/>
      <c r="AO89" s="880"/>
      <c r="AP89" s="880"/>
      <c r="AQ89" s="880"/>
      <c r="AR89" s="880"/>
      <c r="AS89" s="880"/>
      <c r="AT89" s="880"/>
      <c r="AU89" s="880"/>
      <c r="AV89" s="880"/>
      <c r="AW89" s="880"/>
      <c r="AX89" s="880"/>
      <c r="AY89" s="880"/>
      <c r="AZ89" s="376"/>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531" customFormat="true" ht="15" customHeight="true" x14ac:dyDescent="0.2">
      <c r="A90" s="173"/>
      <c r="B90" s="167"/>
      <c r="C90" s="137"/>
      <c r="D90" s="136"/>
      <c r="E90" s="136"/>
      <c r="F90" s="136"/>
      <c r="G90" s="135"/>
      <c r="H90" s="134"/>
      <c r="I90" s="136"/>
      <c r="J90" s="136"/>
      <c r="K90" s="136"/>
      <c r="L90" s="133"/>
      <c r="M90" s="137"/>
      <c r="N90" s="136"/>
      <c r="O90" s="136"/>
      <c r="P90" s="136"/>
      <c r="Q90" s="135"/>
      <c r="R90" s="134"/>
      <c r="S90" s="136"/>
      <c r="T90" s="136"/>
      <c r="U90" s="136"/>
      <c r="V90" s="136"/>
      <c r="W90" s="136"/>
      <c r="X90" s="136"/>
      <c r="Y90" s="136"/>
      <c r="Z90" s="136"/>
      <c r="AA90" s="136"/>
      <c r="AB90" s="133"/>
      <c r="AC90" s="880"/>
      <c r="AD90" s="880"/>
      <c r="AE90" s="880"/>
      <c r="AF90" s="880"/>
      <c r="AG90" s="880"/>
      <c r="AH90" s="880"/>
      <c r="AI90" s="880"/>
      <c r="AJ90" s="880"/>
      <c r="AK90" s="880"/>
      <c r="AL90" s="880"/>
      <c r="AM90" s="880"/>
      <c r="AN90" s="880"/>
      <c r="AO90" s="880"/>
      <c r="AP90" s="880"/>
      <c r="AQ90" s="880"/>
      <c r="AR90" s="880"/>
      <c r="AS90" s="880"/>
      <c r="AT90" s="880"/>
      <c r="AU90" s="880"/>
      <c r="AV90" s="880"/>
      <c r="AW90" s="880"/>
      <c r="AX90" s="880"/>
      <c r="AY90" s="880"/>
      <c r="AZ90" s="376"/>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531" customFormat="true" ht="15" customHeight="true" x14ac:dyDescent="0.2">
      <c r="A91" s="197"/>
      <c r="B91" s="166"/>
      <c r="C91" s="132"/>
      <c r="D91" s="139"/>
      <c r="E91" s="139"/>
      <c r="F91" s="139"/>
      <c r="G91" s="138"/>
      <c r="H91" s="131"/>
      <c r="I91" s="139"/>
      <c r="J91" s="139"/>
      <c r="K91" s="139"/>
      <c r="L91" s="130"/>
      <c r="M91" s="132"/>
      <c r="N91" s="139"/>
      <c r="O91" s="139"/>
      <c r="P91" s="139"/>
      <c r="Q91" s="138"/>
      <c r="R91" s="131"/>
      <c r="S91" s="139"/>
      <c r="T91" s="139"/>
      <c r="U91" s="139"/>
      <c r="V91" s="139"/>
      <c r="W91" s="139"/>
      <c r="X91" s="139"/>
      <c r="Y91" s="139"/>
      <c r="Z91" s="139"/>
      <c r="AA91" s="139"/>
      <c r="AB91" s="130"/>
      <c r="AC91" s="880"/>
      <c r="AD91" s="880"/>
      <c r="AE91" s="880"/>
      <c r="AF91" s="880"/>
      <c r="AG91" s="880"/>
      <c r="AH91" s="880"/>
      <c r="AI91" s="880"/>
      <c r="AJ91" s="880"/>
      <c r="AK91" s="880"/>
      <c r="AL91" s="880"/>
      <c r="AM91" s="880"/>
      <c r="AN91" s="880"/>
      <c r="AO91" s="880"/>
      <c r="AP91" s="880"/>
      <c r="AQ91" s="880"/>
      <c r="AR91" s="880"/>
      <c r="AS91" s="880"/>
      <c r="AT91" s="880"/>
      <c r="AU91" s="880"/>
      <c r="AV91" s="880"/>
      <c r="AW91" s="880"/>
      <c r="AX91" s="880"/>
      <c r="AY91" s="880"/>
      <c r="AZ91" s="376"/>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531" customFormat="true" ht="15" customHeight="true" x14ac:dyDescent="0.2">
      <c r="A92" s="197"/>
      <c r="B92" s="166"/>
      <c r="C92" s="132"/>
      <c r="D92" s="139"/>
      <c r="E92" s="139"/>
      <c r="F92" s="139"/>
      <c r="G92" s="138"/>
      <c r="H92" s="131"/>
      <c r="I92" s="139"/>
      <c r="J92" s="139"/>
      <c r="K92" s="139"/>
      <c r="L92" s="130"/>
      <c r="M92" s="132"/>
      <c r="N92" s="139"/>
      <c r="O92" s="139"/>
      <c r="P92" s="139"/>
      <c r="Q92" s="138"/>
      <c r="R92" s="131"/>
      <c r="S92" s="139"/>
      <c r="T92" s="139"/>
      <c r="U92" s="139"/>
      <c r="V92" s="139"/>
      <c r="W92" s="139"/>
      <c r="X92" s="139"/>
      <c r="Y92" s="139"/>
      <c r="Z92" s="139"/>
      <c r="AA92" s="139"/>
      <c r="AB92" s="130"/>
      <c r="AC92" s="880"/>
      <c r="AD92" s="880"/>
      <c r="AE92" s="880"/>
      <c r="AF92" s="880"/>
      <c r="AG92" s="880"/>
      <c r="AH92" s="880"/>
      <c r="AI92" s="880"/>
      <c r="AJ92" s="880"/>
      <c r="AK92" s="880"/>
      <c r="AL92" s="880"/>
      <c r="AM92" s="880"/>
      <c r="AN92" s="880"/>
      <c r="AO92" s="880"/>
      <c r="AP92" s="880"/>
      <c r="AQ92" s="880"/>
      <c r="AR92" s="880"/>
      <c r="AS92" s="880"/>
      <c r="AT92" s="880"/>
      <c r="AU92" s="880"/>
      <c r="AV92" s="880"/>
      <c r="AW92" s="880"/>
      <c r="AX92" s="880"/>
      <c r="AY92" s="880"/>
      <c r="AZ92" s="376"/>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531" customFormat="true" ht="15" customHeight="true" x14ac:dyDescent="0.2">
      <c r="A93" s="172"/>
      <c r="B93" s="165"/>
      <c r="C93" s="188"/>
      <c r="D93" s="187"/>
      <c r="E93" s="187"/>
      <c r="F93" s="187"/>
      <c r="G93" s="176"/>
      <c r="H93" s="178"/>
      <c r="I93" s="187"/>
      <c r="J93" s="187"/>
      <c r="K93" s="187"/>
      <c r="L93" s="182"/>
      <c r="M93" s="188"/>
      <c r="N93" s="187"/>
      <c r="O93" s="187"/>
      <c r="P93" s="187"/>
      <c r="Q93" s="176"/>
      <c r="R93" s="178"/>
      <c r="S93" s="187"/>
      <c r="T93" s="187"/>
      <c r="U93" s="187"/>
      <c r="V93" s="187"/>
      <c r="W93" s="187"/>
      <c r="X93" s="187"/>
      <c r="Y93" s="187"/>
      <c r="Z93" s="187"/>
      <c r="AA93" s="187"/>
      <c r="AB93" s="182"/>
      <c r="AC93" s="880"/>
      <c r="AD93" s="880"/>
      <c r="AE93" s="880"/>
      <c r="AF93" s="880"/>
      <c r="AG93" s="880"/>
      <c r="AH93" s="880"/>
      <c r="AI93" s="880"/>
      <c r="AJ93" s="880"/>
      <c r="AK93" s="880"/>
      <c r="AL93" s="880"/>
      <c r="AM93" s="880"/>
      <c r="AN93" s="880"/>
      <c r="AO93" s="880"/>
      <c r="AP93" s="880"/>
      <c r="AQ93" s="880"/>
      <c r="AR93" s="880"/>
      <c r="AS93" s="880"/>
      <c r="AT93" s="880"/>
      <c r="AU93" s="880"/>
      <c r="AV93" s="880"/>
      <c r="AW93" s="880"/>
      <c r="AX93" s="880"/>
      <c r="AY93" s="880"/>
      <c r="AZ93" s="376"/>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531" customFormat="true" ht="15" customHeight="true" x14ac:dyDescent="0.2">
      <c r="A94" s="104"/>
      <c r="B94" s="165"/>
      <c r="C94" s="188"/>
      <c r="D94" s="186"/>
      <c r="E94" s="186"/>
      <c r="F94" s="186"/>
      <c r="G94" s="175"/>
      <c r="H94" s="178"/>
      <c r="I94" s="186"/>
      <c r="J94" s="186"/>
      <c r="K94" s="186"/>
      <c r="L94" s="181"/>
      <c r="M94" s="188"/>
      <c r="N94" s="186"/>
      <c r="O94" s="186"/>
      <c r="P94" s="186"/>
      <c r="Q94" s="175"/>
      <c r="R94" s="178"/>
      <c r="S94" s="186"/>
      <c r="T94" s="186"/>
      <c r="U94" s="186"/>
      <c r="V94" s="186"/>
      <c r="W94" s="186"/>
      <c r="X94" s="186"/>
      <c r="Y94" s="186"/>
      <c r="Z94" s="186"/>
      <c r="AA94" s="186"/>
      <c r="AB94" s="181"/>
      <c r="AC94" s="880"/>
      <c r="AD94" s="880"/>
      <c r="AE94" s="880"/>
      <c r="AF94" s="880"/>
      <c r="AG94" s="880"/>
      <c r="AH94" s="880"/>
      <c r="AI94" s="880"/>
      <c r="AJ94" s="880"/>
      <c r="AK94" s="880"/>
      <c r="AL94" s="880"/>
      <c r="AM94" s="880"/>
      <c r="AN94" s="880"/>
      <c r="AO94" s="880"/>
      <c r="AP94" s="880"/>
      <c r="AQ94" s="880"/>
      <c r="AR94" s="880"/>
      <c r="AS94" s="880"/>
      <c r="AT94" s="880"/>
      <c r="AU94" s="880"/>
      <c r="AV94" s="880"/>
      <c r="AW94" s="880"/>
      <c r="AX94" s="880"/>
      <c r="AY94" s="880"/>
      <c r="AZ94" s="376"/>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531" customFormat="true" ht="15" customHeight="true" x14ac:dyDescent="0.2">
      <c r="A95" s="172"/>
      <c r="B95" s="164"/>
      <c r="C95" s="129"/>
      <c r="D95" s="128"/>
      <c r="E95" s="128"/>
      <c r="F95" s="128"/>
      <c r="G95" s="127"/>
      <c r="H95" s="126"/>
      <c r="I95" s="128"/>
      <c r="J95" s="128"/>
      <c r="K95" s="128"/>
      <c r="L95" s="125"/>
      <c r="M95" s="129"/>
      <c r="N95" s="128"/>
      <c r="O95" s="128"/>
      <c r="P95" s="128"/>
      <c r="Q95" s="127"/>
      <c r="R95" s="126"/>
      <c r="S95" s="128"/>
      <c r="T95" s="128"/>
      <c r="U95" s="128"/>
      <c r="V95" s="128"/>
      <c r="W95" s="128"/>
      <c r="X95" s="128"/>
      <c r="Y95" s="128"/>
      <c r="Z95" s="128"/>
      <c r="AA95" s="128"/>
      <c r="AB95" s="125"/>
      <c r="AC95" s="880"/>
      <c r="AD95" s="880"/>
      <c r="AE95" s="880"/>
      <c r="AF95" s="880"/>
      <c r="AG95" s="880"/>
      <c r="AH95" s="880"/>
      <c r="AI95" s="880"/>
      <c r="AJ95" s="880"/>
      <c r="AK95" s="880"/>
      <c r="AL95" s="880"/>
      <c r="AM95" s="880"/>
      <c r="AN95" s="880"/>
      <c r="AO95" s="880"/>
      <c r="AP95" s="880"/>
      <c r="AQ95" s="880"/>
      <c r="AR95" s="880"/>
      <c r="AS95" s="880"/>
      <c r="AT95" s="880"/>
      <c r="AU95" s="880"/>
      <c r="AV95" s="880"/>
      <c r="AW95" s="880"/>
      <c r="AX95" s="880"/>
      <c r="AY95" s="880"/>
      <c r="AZ95" s="376"/>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9" customFormat="true" ht="15" customHeight="true" x14ac:dyDescent="0.2">
      <c r="A96" s="104"/>
      <c r="B96" s="164"/>
      <c r="C96" s="129"/>
      <c r="D96" s="128"/>
      <c r="E96" s="128"/>
      <c r="F96" s="128"/>
      <c r="G96" s="127"/>
      <c r="H96" s="126"/>
      <c r="I96" s="128"/>
      <c r="J96" s="128"/>
      <c r="K96" s="128"/>
      <c r="L96" s="125"/>
      <c r="M96" s="129"/>
      <c r="N96" s="128"/>
      <c r="O96" s="128"/>
      <c r="P96" s="128"/>
      <c r="Q96" s="127"/>
      <c r="R96" s="126"/>
      <c r="S96" s="128"/>
      <c r="T96" s="128"/>
      <c r="U96" s="128"/>
      <c r="V96" s="128"/>
      <c r="W96" s="128"/>
      <c r="X96" s="128"/>
      <c r="Y96" s="128"/>
      <c r="Z96" s="128"/>
      <c r="AA96" s="128"/>
      <c r="AB96" s="125"/>
      <c r="AC96" s="880"/>
      <c r="AD96" s="880"/>
      <c r="AE96" s="880"/>
      <c r="AF96" s="880"/>
      <c r="AG96" s="880"/>
      <c r="AH96" s="880"/>
      <c r="AI96" s="880"/>
      <c r="AJ96" s="880"/>
      <c r="AK96" s="880"/>
      <c r="AL96" s="880"/>
      <c r="AM96" s="880"/>
      <c r="AN96" s="880"/>
      <c r="AO96" s="880"/>
      <c r="AP96" s="880"/>
      <c r="AQ96" s="880"/>
      <c r="AR96" s="880"/>
      <c r="AS96" s="880"/>
      <c r="AT96" s="880"/>
      <c r="AU96" s="880"/>
      <c r="AV96" s="880"/>
      <c r="AW96" s="880"/>
      <c r="AX96" s="880"/>
      <c r="AY96" s="880"/>
      <c r="AZ96" s="376"/>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9" customFormat="true" ht="15" customHeight="true" x14ac:dyDescent="0.2">
      <c r="A97" s="172"/>
      <c r="B97" s="164"/>
      <c r="C97" s="129"/>
      <c r="D97" s="128"/>
      <c r="E97" s="128"/>
      <c r="F97" s="128"/>
      <c r="G97" s="127"/>
      <c r="H97" s="126"/>
      <c r="I97" s="128"/>
      <c r="J97" s="128"/>
      <c r="K97" s="128"/>
      <c r="L97" s="125"/>
      <c r="M97" s="129"/>
      <c r="N97" s="128"/>
      <c r="O97" s="128"/>
      <c r="P97" s="128"/>
      <c r="Q97" s="127"/>
      <c r="R97" s="126"/>
      <c r="S97" s="128"/>
      <c r="T97" s="128"/>
      <c r="U97" s="128"/>
      <c r="V97" s="128"/>
      <c r="W97" s="128"/>
      <c r="X97" s="128"/>
      <c r="Y97" s="128"/>
      <c r="Z97" s="128"/>
      <c r="AA97" s="128"/>
      <c r="AB97" s="125"/>
      <c r="AC97" s="880"/>
      <c r="AD97" s="880"/>
      <c r="AE97" s="880"/>
      <c r="AF97" s="880"/>
      <c r="AG97" s="880"/>
      <c r="AH97" s="880"/>
      <c r="AI97" s="880"/>
      <c r="AJ97" s="880"/>
      <c r="AK97" s="880"/>
      <c r="AL97" s="880"/>
      <c r="AM97" s="880"/>
      <c r="AN97" s="880"/>
      <c r="AO97" s="880"/>
      <c r="AP97" s="880"/>
      <c r="AQ97" s="880"/>
      <c r="AR97" s="880"/>
      <c r="AS97" s="880"/>
      <c r="AT97" s="880"/>
      <c r="AU97" s="880"/>
      <c r="AV97" s="880"/>
      <c r="AW97" s="880"/>
      <c r="AX97" s="880"/>
      <c r="AY97" s="880"/>
      <c r="AZ97" s="376"/>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9" customFormat="true" ht="15" customHeight="true" x14ac:dyDescent="0.2">
      <c r="A98" s="104"/>
      <c r="B98" s="164"/>
      <c r="C98" s="129"/>
      <c r="D98" s="128"/>
      <c r="E98" s="128"/>
      <c r="F98" s="128"/>
      <c r="G98" s="127"/>
      <c r="H98" s="126"/>
      <c r="I98" s="128"/>
      <c r="J98" s="128"/>
      <c r="K98" s="128"/>
      <c r="L98" s="125"/>
      <c r="M98" s="129"/>
      <c r="N98" s="128"/>
      <c r="O98" s="128"/>
      <c r="P98" s="128"/>
      <c r="Q98" s="127"/>
      <c r="R98" s="126"/>
      <c r="S98" s="128"/>
      <c r="T98" s="128"/>
      <c r="U98" s="128"/>
      <c r="V98" s="128"/>
      <c r="W98" s="128"/>
      <c r="X98" s="128"/>
      <c r="Y98" s="128"/>
      <c r="Z98" s="128"/>
      <c r="AA98" s="128"/>
      <c r="AB98" s="125"/>
      <c r="AC98" s="880"/>
      <c r="AD98" s="880"/>
      <c r="AE98" s="880"/>
      <c r="AF98" s="880"/>
      <c r="AG98" s="880"/>
      <c r="AH98" s="880"/>
      <c r="AI98" s="880"/>
      <c r="AJ98" s="880"/>
      <c r="AK98" s="880"/>
      <c r="AL98" s="880"/>
      <c r="AM98" s="880"/>
      <c r="AN98" s="880"/>
      <c r="AO98" s="880"/>
      <c r="AP98" s="880"/>
      <c r="AQ98" s="880"/>
      <c r="AR98" s="880"/>
      <c r="AS98" s="880"/>
      <c r="AT98" s="880"/>
      <c r="AU98" s="880"/>
      <c r="AV98" s="880"/>
      <c r="AW98" s="880"/>
      <c r="AX98" s="880"/>
      <c r="AY98" s="880"/>
      <c r="AZ98" s="376"/>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9" customFormat="true" ht="15" customHeight="true" x14ac:dyDescent="0.2">
      <c r="A99" s="104"/>
      <c r="B99" s="164"/>
      <c r="C99" s="129"/>
      <c r="D99" s="128"/>
      <c r="E99" s="128"/>
      <c r="F99" s="128"/>
      <c r="G99" s="127"/>
      <c r="H99" s="126"/>
      <c r="I99" s="128"/>
      <c r="J99" s="128"/>
      <c r="K99" s="128"/>
      <c r="L99" s="125"/>
      <c r="M99" s="129"/>
      <c r="N99" s="128"/>
      <c r="O99" s="128"/>
      <c r="P99" s="128"/>
      <c r="Q99" s="127"/>
      <c r="R99" s="126"/>
      <c r="S99" s="128"/>
      <c r="T99" s="128"/>
      <c r="U99" s="128"/>
      <c r="V99" s="128"/>
      <c r="W99" s="128"/>
      <c r="X99" s="128"/>
      <c r="Y99" s="128"/>
      <c r="Z99" s="128"/>
      <c r="AA99" s="128"/>
      <c r="AB99" s="125"/>
      <c r="AC99" s="880"/>
      <c r="AD99" s="880"/>
      <c r="AE99" s="880"/>
      <c r="AF99" s="880"/>
      <c r="AG99" s="880"/>
      <c r="AH99" s="880"/>
      <c r="AI99" s="880"/>
      <c r="AJ99" s="880"/>
      <c r="AK99" s="880"/>
      <c r="AL99" s="880"/>
      <c r="AM99" s="880"/>
      <c r="AN99" s="880"/>
      <c r="AO99" s="880"/>
      <c r="AP99" s="880"/>
      <c r="AQ99" s="880"/>
      <c r="AR99" s="880"/>
      <c r="AS99" s="880"/>
      <c r="AT99" s="880"/>
      <c r="AU99" s="880"/>
      <c r="AV99" s="880"/>
      <c r="AW99" s="880"/>
      <c r="AX99" s="880"/>
      <c r="AY99" s="880"/>
      <c r="AZ99" s="376"/>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9" customFormat="true" ht="15" customHeight="true" x14ac:dyDescent="0.2">
      <c r="A100" s="104"/>
      <c r="B100" s="164"/>
      <c r="C100" s="129"/>
      <c r="D100" s="128"/>
      <c r="E100" s="128"/>
      <c r="F100" s="128"/>
      <c r="G100" s="127"/>
      <c r="H100" s="126"/>
      <c r="I100" s="128"/>
      <c r="J100" s="128"/>
      <c r="K100" s="128"/>
      <c r="L100" s="125"/>
      <c r="M100" s="129"/>
      <c r="N100" s="128"/>
      <c r="O100" s="128"/>
      <c r="P100" s="128"/>
      <c r="Q100" s="127"/>
      <c r="R100" s="126"/>
      <c r="S100" s="128"/>
      <c r="T100" s="128"/>
      <c r="U100" s="128"/>
      <c r="V100" s="128"/>
      <c r="W100" s="128"/>
      <c r="X100" s="128"/>
      <c r="Y100" s="128"/>
      <c r="Z100" s="128"/>
      <c r="AA100" s="128"/>
      <c r="AB100" s="125"/>
      <c r="AC100" s="880"/>
      <c r="AD100" s="880"/>
      <c r="AE100" s="880"/>
      <c r="AF100" s="880"/>
      <c r="AG100" s="880"/>
      <c r="AH100" s="880"/>
      <c r="AI100" s="880"/>
      <c r="AJ100" s="880"/>
      <c r="AK100" s="880"/>
      <c r="AL100" s="880"/>
      <c r="AM100" s="880"/>
      <c r="AN100" s="880"/>
      <c r="AO100" s="880"/>
      <c r="AP100" s="880"/>
      <c r="AQ100" s="880"/>
      <c r="AR100" s="880"/>
      <c r="AS100" s="880"/>
      <c r="AT100" s="880"/>
      <c r="AU100" s="880"/>
      <c r="AV100" s="880"/>
      <c r="AW100" s="880"/>
      <c r="AX100" s="880"/>
      <c r="AY100" s="880"/>
      <c r="AZ100" s="376"/>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9" customFormat="true" ht="15" customHeight="true" x14ac:dyDescent="0.2">
      <c r="A101" s="172"/>
      <c r="B101" s="164"/>
      <c r="C101" s="129"/>
      <c r="D101" s="128"/>
      <c r="E101" s="128"/>
      <c r="F101" s="128"/>
      <c r="G101" s="127"/>
      <c r="H101" s="126"/>
      <c r="I101" s="128"/>
      <c r="J101" s="128"/>
      <c r="K101" s="128"/>
      <c r="L101" s="125"/>
      <c r="M101" s="129"/>
      <c r="N101" s="128"/>
      <c r="O101" s="128"/>
      <c r="P101" s="128"/>
      <c r="Q101" s="127"/>
      <c r="R101" s="126"/>
      <c r="S101" s="128"/>
      <c r="T101" s="128"/>
      <c r="U101" s="128"/>
      <c r="V101" s="128"/>
      <c r="W101" s="128"/>
      <c r="X101" s="128"/>
      <c r="Y101" s="128"/>
      <c r="Z101" s="128"/>
      <c r="AA101" s="128"/>
      <c r="AB101" s="125"/>
      <c r="AC101" s="880"/>
      <c r="AD101" s="880"/>
      <c r="AE101" s="880"/>
      <c r="AF101" s="880"/>
      <c r="AG101" s="880"/>
      <c r="AH101" s="880"/>
      <c r="AI101" s="880"/>
      <c r="AJ101" s="880"/>
      <c r="AK101" s="880"/>
      <c r="AL101" s="880"/>
      <c r="AM101" s="880"/>
      <c r="AN101" s="880"/>
      <c r="AO101" s="880"/>
      <c r="AP101" s="880"/>
      <c r="AQ101" s="880"/>
      <c r="AR101" s="880"/>
      <c r="AS101" s="880"/>
      <c r="AT101" s="880"/>
      <c r="AU101" s="880"/>
      <c r="AV101" s="880"/>
      <c r="AW101" s="880"/>
      <c r="AX101" s="880"/>
      <c r="AY101" s="880"/>
      <c r="AZ101" s="376"/>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9" customFormat="true" ht="15" customHeight="true" x14ac:dyDescent="0.2">
      <c r="A102" s="104"/>
      <c r="B102" s="164"/>
      <c r="C102" s="129"/>
      <c r="D102" s="128"/>
      <c r="E102" s="128"/>
      <c r="F102" s="128"/>
      <c r="G102" s="127"/>
      <c r="H102" s="126"/>
      <c r="I102" s="128"/>
      <c r="J102" s="128"/>
      <c r="K102" s="128"/>
      <c r="L102" s="125"/>
      <c r="M102" s="129"/>
      <c r="N102" s="128"/>
      <c r="O102" s="128"/>
      <c r="P102" s="128"/>
      <c r="Q102" s="127"/>
      <c r="R102" s="126"/>
      <c r="S102" s="128"/>
      <c r="T102" s="128"/>
      <c r="U102" s="128"/>
      <c r="V102" s="128"/>
      <c r="W102" s="128"/>
      <c r="X102" s="128"/>
      <c r="Y102" s="128"/>
      <c r="Z102" s="128"/>
      <c r="AA102" s="128"/>
      <c r="AB102" s="125"/>
      <c r="AC102" s="880"/>
      <c r="AD102" s="880"/>
      <c r="AE102" s="880"/>
      <c r="AF102" s="880"/>
      <c r="AG102" s="880"/>
      <c r="AH102" s="880"/>
      <c r="AI102" s="880"/>
      <c r="AJ102" s="880"/>
      <c r="AK102" s="880"/>
      <c r="AL102" s="880"/>
      <c r="AM102" s="880"/>
      <c r="AN102" s="880"/>
      <c r="AO102" s="880"/>
      <c r="AP102" s="880"/>
      <c r="AQ102" s="880"/>
      <c r="AR102" s="880"/>
      <c r="AS102" s="880"/>
      <c r="AT102" s="880"/>
      <c r="AU102" s="880"/>
      <c r="AV102" s="880"/>
      <c r="AW102" s="880"/>
      <c r="AX102" s="880"/>
      <c r="AY102" s="880"/>
      <c r="AZ102" s="376"/>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9" customFormat="true" ht="15" customHeight="true" x14ac:dyDescent="0.2">
      <c r="A103" s="104"/>
      <c r="B103" s="164"/>
      <c r="C103" s="129"/>
      <c r="D103" s="128"/>
      <c r="E103" s="128"/>
      <c r="F103" s="128"/>
      <c r="G103" s="127"/>
      <c r="H103" s="126"/>
      <c r="I103" s="128"/>
      <c r="J103" s="128"/>
      <c r="K103" s="128"/>
      <c r="L103" s="125"/>
      <c r="M103" s="129"/>
      <c r="N103" s="128"/>
      <c r="O103" s="128"/>
      <c r="P103" s="128"/>
      <c r="Q103" s="127"/>
      <c r="R103" s="126"/>
      <c r="S103" s="128"/>
      <c r="T103" s="128"/>
      <c r="U103" s="128"/>
      <c r="V103" s="128"/>
      <c r="W103" s="128"/>
      <c r="X103" s="128"/>
      <c r="Y103" s="128"/>
      <c r="Z103" s="128"/>
      <c r="AA103" s="128"/>
      <c r="AB103" s="125"/>
      <c r="AC103" s="880"/>
      <c r="AD103" s="880"/>
      <c r="AE103" s="880"/>
      <c r="AF103" s="880"/>
      <c r="AG103" s="880"/>
      <c r="AH103" s="880"/>
      <c r="AI103" s="880"/>
      <c r="AJ103" s="880"/>
      <c r="AK103" s="880"/>
      <c r="AL103" s="880"/>
      <c r="AM103" s="880"/>
      <c r="AN103" s="880"/>
      <c r="AO103" s="880"/>
      <c r="AP103" s="880"/>
      <c r="AQ103" s="880"/>
      <c r="AR103" s="880"/>
      <c r="AS103" s="880"/>
      <c r="AT103" s="880"/>
      <c r="AU103" s="880"/>
      <c r="AV103" s="880"/>
      <c r="AW103" s="880"/>
      <c r="AX103" s="880"/>
      <c r="AY103" s="880"/>
      <c r="AZ103" s="376"/>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9" customFormat="true" ht="15" customHeight="true" x14ac:dyDescent="0.2">
      <c r="A104" s="104"/>
      <c r="B104" s="164"/>
      <c r="C104" s="129"/>
      <c r="D104" s="128"/>
      <c r="E104" s="128"/>
      <c r="F104" s="128"/>
      <c r="G104" s="127"/>
      <c r="H104" s="126"/>
      <c r="I104" s="128"/>
      <c r="J104" s="128"/>
      <c r="K104" s="128"/>
      <c r="L104" s="125"/>
      <c r="M104" s="129"/>
      <c r="N104" s="128"/>
      <c r="O104" s="128"/>
      <c r="P104" s="128"/>
      <c r="Q104" s="127"/>
      <c r="R104" s="126"/>
      <c r="S104" s="128"/>
      <c r="T104" s="128"/>
      <c r="U104" s="128"/>
      <c r="V104" s="128"/>
      <c r="W104" s="128"/>
      <c r="X104" s="128"/>
      <c r="Y104" s="128"/>
      <c r="Z104" s="128"/>
      <c r="AA104" s="128"/>
      <c r="AB104" s="125"/>
      <c r="AC104" s="880"/>
      <c r="AD104" s="880"/>
      <c r="AE104" s="880"/>
      <c r="AF104" s="880"/>
      <c r="AG104" s="880"/>
      <c r="AH104" s="880"/>
      <c r="AI104" s="880"/>
      <c r="AJ104" s="880"/>
      <c r="AK104" s="880"/>
      <c r="AL104" s="880"/>
      <c r="AM104" s="880"/>
      <c r="AN104" s="880"/>
      <c r="AO104" s="880"/>
      <c r="AP104" s="880"/>
      <c r="AQ104" s="880"/>
      <c r="AR104" s="880"/>
      <c r="AS104" s="880"/>
      <c r="AT104" s="880"/>
      <c r="AU104" s="880"/>
      <c r="AV104" s="880"/>
      <c r="AW104" s="880"/>
      <c r="AX104" s="880"/>
      <c r="AY104" s="880"/>
      <c r="AZ104" s="376"/>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9" customFormat="true" ht="15" customHeight="true" x14ac:dyDescent="0.2">
      <c r="A105" s="169"/>
      <c r="B105" s="163"/>
      <c r="C105" s="124"/>
      <c r="D105" s="123"/>
      <c r="E105" s="123"/>
      <c r="F105" s="123"/>
      <c r="G105" s="122"/>
      <c r="H105" s="121"/>
      <c r="I105" s="123"/>
      <c r="J105" s="123"/>
      <c r="K105" s="123"/>
      <c r="L105" s="120"/>
      <c r="M105" s="124"/>
      <c r="N105" s="123"/>
      <c r="O105" s="123"/>
      <c r="P105" s="123"/>
      <c r="Q105" s="122"/>
      <c r="R105" s="121"/>
      <c r="S105" s="123"/>
      <c r="T105" s="123"/>
      <c r="U105" s="123"/>
      <c r="V105" s="123"/>
      <c r="W105" s="123"/>
      <c r="X105" s="123"/>
      <c r="Y105" s="123"/>
      <c r="Z105" s="123"/>
      <c r="AA105" s="123"/>
      <c r="AB105" s="120"/>
      <c r="AC105" s="880"/>
      <c r="AD105" s="880"/>
      <c r="AE105" s="880"/>
      <c r="AF105" s="880"/>
      <c r="AG105" s="880"/>
      <c r="AH105" s="880"/>
      <c r="AI105" s="880"/>
      <c r="AJ105" s="880"/>
      <c r="AK105" s="880"/>
      <c r="AL105" s="880"/>
      <c r="AM105" s="880"/>
      <c r="AN105" s="880"/>
      <c r="AO105" s="880"/>
      <c r="AP105" s="880"/>
      <c r="AQ105" s="880"/>
      <c r="AR105" s="880"/>
      <c r="AS105" s="880"/>
      <c r="AT105" s="880"/>
      <c r="AU105" s="880"/>
      <c r="AV105" s="880"/>
      <c r="AW105" s="880"/>
      <c r="AX105" s="880"/>
      <c r="AY105" s="880"/>
      <c r="AZ105" s="376"/>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9" customFormat="true" ht="250.15" customHeight="true" x14ac:dyDescent="0.2">
      <c r="A106" s="532"/>
      <c r="B106" s="202"/>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376"/>
      <c r="AD106" s="376"/>
      <c r="AE106" s="376"/>
      <c r="AF106" s="376"/>
      <c r="AG106" s="376"/>
      <c r="AH106" s="376"/>
      <c r="AI106" s="376"/>
      <c r="AJ106" s="376"/>
      <c r="AK106" s="376"/>
      <c r="AL106" s="376"/>
      <c r="AM106" s="376"/>
      <c r="AN106" s="376"/>
      <c r="AO106" s="376"/>
      <c r="AP106" s="376"/>
      <c r="AQ106" s="376"/>
      <c r="AR106" s="376"/>
      <c r="AS106" s="376"/>
      <c r="AT106" s="376"/>
      <c r="AU106" s="376"/>
      <c r="AV106" s="376"/>
      <c r="AW106" s="376"/>
      <c r="AX106" s="376"/>
      <c r="AY106" s="376"/>
      <c r="AZ106" s="376"/>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19" customFormat="true" ht="18" customHeight="true" x14ac:dyDescent="0.2">
      <c r="A107" s="532"/>
      <c r="B107" s="320"/>
      <c r="C107" s="444"/>
      <c r="D107" s="444"/>
      <c r="E107" s="444"/>
      <c r="F107" s="444"/>
      <c r="G107" s="444"/>
      <c r="H107" s="444"/>
      <c r="I107" s="444"/>
      <c r="J107" s="444"/>
      <c r="K107" s="444"/>
      <c r="L107" s="444"/>
      <c r="M107" s="444"/>
      <c r="N107" s="444"/>
      <c r="O107" s="444"/>
      <c r="P107" s="444"/>
      <c r="Q107" s="444"/>
      <c r="R107" s="444"/>
      <c r="S107" s="444"/>
      <c r="T107" s="444"/>
      <c r="U107" s="444"/>
      <c r="V107" s="444"/>
      <c r="W107" s="444"/>
      <c r="X107" s="444"/>
      <c r="Y107" s="444"/>
      <c r="Z107" s="444"/>
      <c r="AA107" s="444"/>
      <c r="AB107" s="444"/>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19" customFormat="true" ht="22.5" customHeight="true" x14ac:dyDescent="0.35">
      <c r="A108" s="1094" t="str">
        <f>A1026</f>
        <v>Mozambique</v>
      </c>
      <c r="B108" s="1095"/>
      <c r="C108" s="321"/>
      <c r="D108" s="321"/>
      <c r="E108" s="321"/>
      <c r="F108" s="321"/>
      <c r="G108" s="321"/>
      <c r="H108" s="321"/>
      <c r="I108" s="321"/>
      <c r="J108" s="321"/>
      <c r="K108" s="321"/>
      <c r="L108" s="321"/>
      <c r="M108" s="321"/>
      <c r="N108" s="321"/>
      <c r="O108" s="321"/>
      <c r="P108" s="321"/>
      <c r="Q108" s="321"/>
      <c r="R108" s="321"/>
      <c r="S108" s="321"/>
      <c r="T108" s="321"/>
      <c r="U108" s="32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19" customFormat="true" ht="22.5" customHeight="true" x14ac:dyDescent="0.35">
      <c r="A109" s="346" t="str">
        <f>A1034</f>
        <v>2015</v>
      </c>
      <c r="B109" s="347"/>
      <c r="C109" s="321"/>
      <c r="D109" s="321"/>
      <c r="E109" s="321"/>
      <c r="F109" s="321"/>
      <c r="G109" s="321"/>
      <c r="H109" s="321"/>
      <c r="I109" s="321"/>
      <c r="J109" s="321"/>
      <c r="K109" s="321"/>
      <c r="L109" s="321"/>
      <c r="M109" s="321"/>
      <c r="N109" s="321"/>
      <c r="O109" s="321"/>
      <c r="P109" s="321"/>
      <c r="Q109" s="321"/>
      <c r="R109" s="321"/>
      <c r="S109" s="321"/>
      <c r="T109" s="321"/>
      <c r="U109" s="32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19" customFormat="true" ht="22.5" customHeight="true" x14ac:dyDescent="0.35">
      <c r="A110" s="348" t="s">
        <v>99</v>
      </c>
      <c r="B110" s="349"/>
      <c r="C110" s="321"/>
      <c r="D110" s="321"/>
      <c r="E110" s="321"/>
      <c r="F110" s="321"/>
      <c r="G110" s="321"/>
      <c r="H110" s="321"/>
      <c r="I110" s="321"/>
      <c r="J110" s="321"/>
      <c r="K110" s="321"/>
      <c r="L110" s="321"/>
      <c r="M110" s="321"/>
      <c r="N110" s="321"/>
      <c r="O110" s="321"/>
      <c r="P110" s="321"/>
      <c r="Q110" s="321"/>
      <c r="R110" s="321"/>
      <c r="S110" s="321"/>
      <c r="T110" s="321"/>
      <c r="U110" s="32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19" customFormat="true" ht="20.1" customHeight="true" x14ac:dyDescent="0.35">
      <c r="A111" s="350" t="s">
        <v>97</v>
      </c>
      <c r="B111" s="347"/>
      <c r="C111" s="321"/>
      <c r="D111" s="321"/>
      <c r="E111" s="321"/>
      <c r="F111" s="321"/>
      <c r="G111" s="321"/>
      <c r="H111" s="321"/>
      <c r="I111" s="321"/>
      <c r="J111" s="321"/>
      <c r="K111" s="321"/>
      <c r="L111" s="321"/>
      <c r="M111" s="321"/>
      <c r="N111" s="321"/>
      <c r="O111" s="321"/>
      <c r="P111" s="321"/>
      <c r="Q111" s="321"/>
      <c r="R111" s="321"/>
      <c r="S111" s="321"/>
      <c r="T111" s="321"/>
      <c r="U111" s="32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19" customFormat="true" ht="15" customHeight="true" x14ac:dyDescent="0.2">
      <c r="A112" s="626" t="s">
        <v>98</v>
      </c>
      <c r="B112" s="384"/>
      <c r="C112" s="321"/>
      <c r="D112" s="321"/>
      <c r="E112" s="321"/>
      <c r="F112" s="321"/>
      <c r="G112" s="321"/>
      <c r="H112" s="321"/>
      <c r="I112" s="321"/>
      <c r="J112" s="321"/>
      <c r="K112" s="321"/>
      <c r="L112" s="321"/>
      <c r="M112" s="321"/>
      <c r="N112" s="321"/>
      <c r="O112" s="321"/>
      <c r="P112" s="321"/>
      <c r="Q112" s="321"/>
      <c r="R112" s="321"/>
      <c r="S112" s="321"/>
      <c r="T112" s="321"/>
      <c r="U112" s="32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19" customFormat="true" ht="15" customHeight="true" x14ac:dyDescent="0.2">
      <c r="A113" s="360" t="s">
        <v>40</v>
      </c>
      <c r="B113" s="359"/>
      <c r="C113" s="321"/>
      <c r="D113" s="321"/>
      <c r="E113" s="321"/>
      <c r="F113" s="321"/>
      <c r="G113" s="321"/>
      <c r="H113" s="321"/>
      <c r="I113" s="321"/>
      <c r="J113" s="321"/>
      <c r="K113" s="321"/>
      <c r="L113" s="321"/>
      <c r="M113" s="321"/>
      <c r="N113" s="321"/>
      <c r="O113" s="321"/>
      <c r="P113" s="321"/>
      <c r="Q113" s="321"/>
      <c r="R113" s="321"/>
      <c r="S113" s="321"/>
      <c r="T113" s="321"/>
      <c r="U113" s="32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19" customFormat="true" ht="15" customHeight="true" x14ac:dyDescent="0.2">
      <c r="A114" s="358" t="s">
        <v>39</v>
      </c>
      <c r="B114" s="359"/>
      <c r="C114" s="321"/>
      <c r="D114" s="321"/>
      <c r="E114" s="321"/>
      <c r="F114" s="321"/>
      <c r="G114" s="321"/>
      <c r="H114" s="321"/>
      <c r="I114" s="321"/>
      <c r="J114" s="321"/>
      <c r="K114" s="321"/>
      <c r="L114" s="321"/>
      <c r="M114" s="321"/>
      <c r="N114" s="321"/>
      <c r="O114" s="321"/>
      <c r="P114" s="321"/>
      <c r="Q114" s="321"/>
      <c r="R114" s="321"/>
      <c r="S114" s="321"/>
      <c r="T114" s="321"/>
      <c r="U114" s="32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19" customFormat="true" ht="15" customHeight="true" x14ac:dyDescent="0.2">
      <c r="A115" s="358" t="s">
        <v>136</v>
      </c>
      <c r="B115" s="383" t="str">
        <f>A1025</f>
        <v>AIS15</v>
      </c>
      <c r="C115" s="321"/>
      <c r="D115" s="321"/>
      <c r="E115" s="321"/>
      <c r="F115" s="321"/>
      <c r="G115" s="321"/>
      <c r="H115" s="321"/>
      <c r="I115" s="321"/>
      <c r="J115" s="321"/>
      <c r="K115" s="321"/>
      <c r="L115" s="321"/>
      <c r="M115" s="321"/>
      <c r="N115" s="321"/>
      <c r="O115" s="321"/>
      <c r="P115" s="321"/>
      <c r="Q115" s="321"/>
      <c r="R115" s="321"/>
      <c r="S115" s="321"/>
      <c r="T115" s="321"/>
      <c r="U115" s="32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19" customFormat="true" ht="15" customHeight="true" x14ac:dyDescent="0.2">
      <c r="A116" s="208" t="str">
        <f>B1030</f>
        <v>Ratio of Improved latrines based on:</v>
      </c>
      <c r="B116" s="207"/>
      <c r="C116" s="321"/>
      <c r="D116" s="321"/>
      <c r="E116" s="321"/>
      <c r="F116" s="321"/>
      <c r="G116" s="321"/>
      <c r="H116" s="321"/>
      <c r="I116" s="321"/>
      <c r="J116" s="321"/>
      <c r="K116" s="321"/>
      <c r="L116" s="321"/>
      <c r="M116" s="321"/>
      <c r="N116" s="321"/>
      <c r="O116" s="321"/>
      <c r="P116" s="321"/>
      <c r="Q116" s="321"/>
      <c r="R116" s="321"/>
      <c r="S116" s="321"/>
      <c r="T116" s="321"/>
      <c r="U116" s="32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19" customFormat="true" ht="15" customHeight="true" x14ac:dyDescent="0.2">
      <c r="A117" s="208" t="str">
        <f>B1029</f>
        <v>Ratio of Shared improved based on:</v>
      </c>
      <c r="B117" s="206" t="s">
        <v>352</v>
      </c>
      <c r="C117" s="321"/>
      <c r="D117" s="321"/>
      <c r="E117" s="321"/>
      <c r="F117" s="321"/>
      <c r="G117" s="321"/>
      <c r="H117" s="321"/>
      <c r="I117" s="321"/>
      <c r="J117" s="321"/>
      <c r="K117" s="321"/>
      <c r="L117" s="321"/>
      <c r="M117" s="321"/>
      <c r="N117" s="321"/>
      <c r="O117" s="321"/>
      <c r="P117" s="321"/>
      <c r="Q117" s="321"/>
      <c r="R117" s="321"/>
      <c r="S117" s="321"/>
      <c r="T117" s="321"/>
      <c r="U117" s="32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19" customFormat="true" ht="21" customHeight="true" x14ac:dyDescent="0.2">
      <c r="A118" s="205"/>
      <c r="B118" s="207"/>
      <c r="C118" s="321"/>
      <c r="D118" s="321"/>
      <c r="E118" s="321"/>
      <c r="F118" s="321"/>
      <c r="G118" s="321"/>
      <c r="H118" s="321"/>
      <c r="I118" s="321"/>
      <c r="J118" s="321"/>
      <c r="K118" s="321"/>
      <c r="L118" s="321"/>
      <c r="M118" s="321"/>
      <c r="N118" s="321"/>
      <c r="O118" s="321"/>
      <c r="P118" s="321"/>
      <c r="Q118" s="321"/>
      <c r="R118" s="321"/>
      <c r="S118" s="321"/>
      <c r="T118" s="321"/>
      <c r="U118" s="32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19" customFormat="true" ht="15" customHeight="true" x14ac:dyDescent="0.2">
      <c r="A119" s="204"/>
      <c r="B119" s="203"/>
      <c r="C119" s="321"/>
      <c r="D119" s="321"/>
      <c r="E119" s="321"/>
      <c r="F119" s="321"/>
      <c r="G119" s="321"/>
      <c r="H119" s="321"/>
      <c r="I119" s="321"/>
      <c r="J119" s="321"/>
      <c r="K119" s="321"/>
      <c r="L119" s="321"/>
      <c r="M119" s="321"/>
      <c r="N119" s="321"/>
      <c r="O119" s="321"/>
      <c r="P119" s="321"/>
      <c r="Q119" s="321"/>
      <c r="R119" s="321"/>
      <c r="S119" s="321"/>
      <c r="T119" s="321"/>
      <c r="U119" s="32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6"/>
      <c r="AZ119" s="376"/>
      <c r="BA119" s="376"/>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343"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43" t="s">
        <v>142</v>
      </c>
      <c r="S120" s="456"/>
      <c r="T120" s="456"/>
      <c r="U120" s="456"/>
      <c r="V120" s="456"/>
      <c r="W120" s="456"/>
      <c r="X120" s="456"/>
      <c r="Y120" s="456"/>
      <c r="Z120" s="456"/>
      <c r="AA120" s="456"/>
      <c r="AB120" s="456"/>
      <c r="AC120" s="467"/>
      <c r="AD120" s="467"/>
      <c r="AE120" s="467"/>
      <c r="AF120" s="467"/>
      <c r="AG120" s="467"/>
      <c r="AH120" s="467"/>
      <c r="AI120" s="467"/>
      <c r="AJ120" s="467"/>
      <c r="AK120" s="467"/>
      <c r="AL120" s="467"/>
      <c r="AM120" s="467"/>
      <c r="AN120" s="467"/>
      <c r="AO120" s="467"/>
      <c r="AP120" s="467"/>
      <c r="AQ120" s="467"/>
      <c r="AR120" s="467"/>
      <c r="AS120" s="467"/>
      <c r="AT120" s="467"/>
      <c r="AU120" s="467"/>
      <c r="AV120" s="467"/>
      <c r="AW120" s="467"/>
      <c r="AX120" s="467"/>
      <c r="AY120" s="467"/>
      <c r="AZ120" s="919"/>
      <c r="BA120" s="922"/>
      <c r="BB120" s="921" t="s">
        <v>99</v>
      </c>
      <c r="BC120" s="1102" t="s">
        <v>115</v>
      </c>
      <c r="BD120" s="1103"/>
      <c r="BE120" s="1103"/>
      <c r="BF120" s="1103"/>
      <c r="BG120" s="1116"/>
      <c r="BH120" s="1102" t="s">
        <v>38</v>
      </c>
      <c r="BI120" s="1103"/>
      <c r="BJ120" s="1103"/>
      <c r="BK120" s="1103"/>
      <c r="BL120" s="1116"/>
      <c r="BM120" s="1102" t="s">
        <v>37</v>
      </c>
      <c r="BN120" s="1103"/>
      <c r="BO120" s="1103"/>
      <c r="BP120" s="1103"/>
      <c r="BQ120" s="1104"/>
      <c r="BR120" s="42" t="s">
        <v>142</v>
      </c>
      <c r="BS120" s="456"/>
      <c r="BT120" s="456"/>
      <c r="BU120" s="456"/>
      <c r="BV120" s="456"/>
      <c r="BW120" s="456"/>
      <c r="BX120" s="456"/>
      <c r="BY120" s="45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343"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28" t="s">
        <v>4</v>
      </c>
      <c r="R121" s="410" t="s">
        <v>158</v>
      </c>
      <c r="S121" s="634" t="s">
        <v>159</v>
      </c>
      <c r="T121" s="634" t="s">
        <v>160</v>
      </c>
      <c r="U121" s="634" t="s">
        <v>161</v>
      </c>
      <c r="V121" s="634" t="s">
        <v>162</v>
      </c>
      <c r="W121" s="634" t="s">
        <v>163</v>
      </c>
      <c r="X121" s="634" t="s">
        <v>164</v>
      </c>
      <c r="Y121" s="634" t="s">
        <v>165</v>
      </c>
      <c r="Z121" s="634" t="s">
        <v>166</v>
      </c>
      <c r="AA121" s="634" t="s">
        <v>167</v>
      </c>
      <c r="AB121" s="635" t="s">
        <v>240</v>
      </c>
      <c r="AC121" s="467"/>
      <c r="AD121" s="467"/>
      <c r="AE121" s="467"/>
      <c r="AF121" s="467"/>
      <c r="AG121" s="467"/>
      <c r="AH121" s="467"/>
      <c r="AI121" s="467"/>
      <c r="AJ121" s="467"/>
      <c r="AK121" s="467"/>
      <c r="AL121" s="467"/>
      <c r="AM121" s="467"/>
      <c r="AN121" s="467"/>
      <c r="AO121" s="467"/>
      <c r="AP121" s="467"/>
      <c r="AQ121" s="467"/>
      <c r="AR121" s="467"/>
      <c r="AS121" s="467"/>
      <c r="AT121" s="467"/>
      <c r="AU121" s="467"/>
      <c r="AV121" s="467"/>
      <c r="AW121" s="467"/>
      <c r="AX121" s="467"/>
      <c r="AY121" s="467"/>
      <c r="AZ121" s="919"/>
      <c r="BA121" s="920"/>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158</v>
      </c>
      <c r="BS121" s="598" t="s">
        <v>159</v>
      </c>
      <c r="BT121" s="598" t="s">
        <v>160</v>
      </c>
      <c r="BU121" s="598" t="s">
        <v>161</v>
      </c>
      <c r="BV121" s="598" t="s">
        <v>162</v>
      </c>
      <c r="BW121" s="598" t="s">
        <v>163</v>
      </c>
      <c r="BX121" s="598" t="s">
        <v>164</v>
      </c>
      <c r="BY121" s="599" t="s">
        <v>165</v>
      </c>
      <c r="BZ121" s="599" t="s">
        <v>166</v>
      </c>
      <c r="CA121" s="599" t="s">
        <v>167</v>
      </c>
      <c r="CB121" s="599" t="s">
        <v>240</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343" customFormat="true" ht="15" customHeight="true" x14ac:dyDescent="0.2">
      <c r="A122" s="1086" t="s">
        <v>18</v>
      </c>
      <c r="B122" s="407" t="s">
        <v>14</v>
      </c>
      <c r="C122" s="156">
        <f>C153+C154+C155+C156</f>
        <v>10.67771752032678</v>
      </c>
      <c r="D122" s="155">
        <f t="shared" ref="D122:AB122" si="3">D153+D154+D155+D156</f>
        <v>15.913083770632294</v>
      </c>
      <c r="E122" s="155">
        <f t="shared" si="3"/>
        <v>21.470306592927837</v>
      </c>
      <c r="F122" s="155">
        <f t="shared" si="3"/>
        <v>39.738342655943512</v>
      </c>
      <c r="G122" s="154">
        <f t="shared" si="3"/>
        <v>84.44074025046632</v>
      </c>
      <c r="H122" s="153">
        <f t="shared" si="3"/>
        <v>20.807289029961684</v>
      </c>
      <c r="I122" s="155">
        <f t="shared" si="3"/>
        <v>43.459074027985025</v>
      </c>
      <c r="J122" s="155">
        <f t="shared" si="3"/>
        <v>69.813400057497674</v>
      </c>
      <c r="K122" s="155">
        <f t="shared" si="3"/>
        <v>84.655155787784054</v>
      </c>
      <c r="L122" s="152">
        <f t="shared" si="3"/>
        <v>96.944414908175006</v>
      </c>
      <c r="M122" s="156">
        <f t="shared" si="3"/>
        <v>10.232604873003233</v>
      </c>
      <c r="N122" s="155">
        <f t="shared" si="3"/>
        <v>12.558932427572262</v>
      </c>
      <c r="O122" s="155">
        <f t="shared" si="3"/>
        <v>18.245491365488164</v>
      </c>
      <c r="P122" s="155">
        <f t="shared" si="3"/>
        <v>21.53430081384036</v>
      </c>
      <c r="Q122" s="154">
        <f t="shared" si="3"/>
        <v>41.81204864128717</v>
      </c>
      <c r="R122" s="153">
        <f t="shared" si="3"/>
        <v>37.709449400827296</v>
      </c>
      <c r="S122" s="155">
        <f t="shared" si="3"/>
        <v>49.927735861033284</v>
      </c>
      <c r="T122" s="155">
        <f t="shared" si="3"/>
        <v>35.454519931317122</v>
      </c>
      <c r="U122" s="155">
        <f t="shared" si="3"/>
        <v>22.988811306844045</v>
      </c>
      <c r="V122" s="155">
        <f t="shared" si="3"/>
        <v>90.907556358093061</v>
      </c>
      <c r="W122" s="155">
        <f t="shared" si="3"/>
        <v>63.465609141644627</v>
      </c>
      <c r="X122" s="155">
        <f t="shared" si="3"/>
        <v>22.774092649329354</v>
      </c>
      <c r="Y122" s="155">
        <f t="shared" si="3"/>
        <v>25.699544724666879</v>
      </c>
      <c r="Z122" s="155">
        <f t="shared" si="3"/>
        <v>29.785735673289835</v>
      </c>
      <c r="AA122" s="155">
        <f t="shared" si="3"/>
        <v>28.860857539875369</v>
      </c>
      <c r="AB122" s="152">
        <f t="shared" si="3"/>
        <v>21.492114149549135</v>
      </c>
      <c r="AC122" s="467"/>
      <c r="AD122" s="467"/>
      <c r="AE122" s="467"/>
      <c r="AF122" s="467"/>
      <c r="AG122" s="467"/>
      <c r="AH122" s="467"/>
      <c r="AI122" s="467"/>
      <c r="AJ122" s="467"/>
      <c r="AK122" s="467"/>
      <c r="AL122" s="467"/>
      <c r="AM122" s="467"/>
      <c r="AN122" s="467"/>
      <c r="AO122" s="467"/>
      <c r="AP122" s="467"/>
      <c r="AQ122" s="467"/>
      <c r="AR122" s="467"/>
      <c r="AS122" s="467"/>
      <c r="AT122" s="467"/>
      <c r="AU122" s="467"/>
      <c r="AV122" s="467"/>
      <c r="AW122" s="467"/>
      <c r="AX122" s="467"/>
      <c r="AY122" s="467"/>
      <c r="AZ122" s="919"/>
      <c r="BA122" s="928"/>
      <c r="BB122" s="624" t="s">
        <v>14</v>
      </c>
      <c r="BC122" s="87" t="s">
        <v>35</v>
      </c>
      <c r="BD122" s="83" t="s">
        <v>35</v>
      </c>
      <c r="BE122" s="83" t="s">
        <v>35</v>
      </c>
      <c r="BF122" s="83" t="s">
        <v>35</v>
      </c>
      <c r="BG122" s="78" t="s">
        <v>35</v>
      </c>
      <c r="BH122" s="87" t="s">
        <v>35</v>
      </c>
      <c r="BI122" s="83" t="s">
        <v>35</v>
      </c>
      <c r="BJ122" s="83" t="s">
        <v>35</v>
      </c>
      <c r="BK122" s="83" t="s">
        <v>35</v>
      </c>
      <c r="BL122" s="78" t="s">
        <v>35</v>
      </c>
      <c r="BM122" s="87" t="s">
        <v>35</v>
      </c>
      <c r="BN122" s="83" t="s">
        <v>35</v>
      </c>
      <c r="BO122" s="83" t="s">
        <v>35</v>
      </c>
      <c r="BP122" s="83" t="s">
        <v>35</v>
      </c>
      <c r="BQ122" s="78" t="s">
        <v>35</v>
      </c>
      <c r="BR122" s="87" t="s">
        <v>35</v>
      </c>
      <c r="BS122" s="83" t="s">
        <v>35</v>
      </c>
      <c r="BT122" s="83" t="s">
        <v>35</v>
      </c>
      <c r="BU122" s="83" t="s">
        <v>35</v>
      </c>
      <c r="BV122" s="83" t="s">
        <v>35</v>
      </c>
      <c r="BW122" s="83" t="s">
        <v>35</v>
      </c>
      <c r="BX122" s="83" t="s">
        <v>35</v>
      </c>
      <c r="BY122" s="71" t="s">
        <v>35</v>
      </c>
      <c r="BZ122" s="71" t="s">
        <v>35</v>
      </c>
      <c r="CA122" s="71" t="s">
        <v>35</v>
      </c>
      <c r="CB122" s="71" t="s">
        <v>35</v>
      </c>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row>
    <row r="123" s="343" customFormat="true" ht="15" customHeight="true" x14ac:dyDescent="0.2">
      <c r="A123" s="1087"/>
      <c r="B123" s="408" t="s">
        <v>51</v>
      </c>
      <c r="C123" s="151">
        <f>100-C122</f>
        <v>89.32228247967322</v>
      </c>
      <c r="D123" s="150">
        <f t="shared" ref="D123:AB123" si="4">100-D122</f>
        <v>84.086916229367702</v>
      </c>
      <c r="E123" s="150">
        <f t="shared" si="4"/>
        <v>78.529693407072159</v>
      </c>
      <c r="F123" s="150">
        <f t="shared" si="4"/>
        <v>60.261657344056488</v>
      </c>
      <c r="G123" s="149">
        <f t="shared" si="4"/>
        <v>15.55925974953368</v>
      </c>
      <c r="H123" s="148">
        <f t="shared" si="4"/>
        <v>79.19271097003832</v>
      </c>
      <c r="I123" s="150">
        <f t="shared" si="4"/>
        <v>56.540925972014975</v>
      </c>
      <c r="J123" s="150">
        <f t="shared" si="4"/>
        <v>30.186599942502326</v>
      </c>
      <c r="K123" s="150">
        <f t="shared" si="4"/>
        <v>15.344844212215946</v>
      </c>
      <c r="L123" s="147">
        <f t="shared" si="4"/>
        <v>3.0555850918249945</v>
      </c>
      <c r="M123" s="151">
        <f t="shared" si="4"/>
        <v>89.767395126996774</v>
      </c>
      <c r="N123" s="150">
        <f t="shared" si="4"/>
        <v>87.441067572427741</v>
      </c>
      <c r="O123" s="150">
        <f t="shared" si="4"/>
        <v>81.754508634511836</v>
      </c>
      <c r="P123" s="150">
        <f t="shared" si="4"/>
        <v>78.46569918615964</v>
      </c>
      <c r="Q123" s="149">
        <f t="shared" si="4"/>
        <v>58.18795135871283</v>
      </c>
      <c r="R123" s="148">
        <f t="shared" si="4"/>
        <v>62.290550599172704</v>
      </c>
      <c r="S123" s="150">
        <f t="shared" si="4"/>
        <v>50.072264138966716</v>
      </c>
      <c r="T123" s="150">
        <f t="shared" si="4"/>
        <v>64.545480068682878</v>
      </c>
      <c r="U123" s="150">
        <f t="shared" si="4"/>
        <v>77.011188693155958</v>
      </c>
      <c r="V123" s="150">
        <f t="shared" si="4"/>
        <v>9.0924436419069394</v>
      </c>
      <c r="W123" s="150">
        <f t="shared" si="4"/>
        <v>36.534390858355373</v>
      </c>
      <c r="X123" s="150">
        <f t="shared" si="4"/>
        <v>77.225907350670639</v>
      </c>
      <c r="Y123" s="150">
        <f t="shared" si="4"/>
        <v>74.300455275333121</v>
      </c>
      <c r="Z123" s="150">
        <f t="shared" si="4"/>
        <v>70.214264326710165</v>
      </c>
      <c r="AA123" s="150">
        <f t="shared" si="4"/>
        <v>71.139142460124631</v>
      </c>
      <c r="AB123" s="147">
        <f t="shared" si="4"/>
        <v>78.507885850450862</v>
      </c>
      <c r="AC123" s="467"/>
      <c r="AD123" s="467"/>
      <c r="AE123" s="467"/>
      <c r="AF123" s="467"/>
      <c r="AG123" s="467"/>
      <c r="AH123" s="467"/>
      <c r="AI123" s="467"/>
      <c r="AJ123" s="467"/>
      <c r="AK123" s="467"/>
      <c r="AL123" s="467"/>
      <c r="AM123" s="467"/>
      <c r="AN123" s="467"/>
      <c r="AO123" s="467"/>
      <c r="AP123" s="467"/>
      <c r="AQ123" s="467"/>
      <c r="AR123" s="467"/>
      <c r="AS123" s="467"/>
      <c r="AT123" s="467"/>
      <c r="AU123" s="467"/>
      <c r="AV123" s="467"/>
      <c r="AW123" s="467"/>
      <c r="AX123" s="467"/>
      <c r="AY123" s="467"/>
      <c r="AZ123" s="919"/>
      <c r="BA123" s="928"/>
      <c r="BB123" s="622" t="s">
        <v>51</v>
      </c>
      <c r="BC123" s="86" t="s">
        <v>35</v>
      </c>
      <c r="BD123" s="82" t="s">
        <v>35</v>
      </c>
      <c r="BE123" s="82" t="s">
        <v>35</v>
      </c>
      <c r="BF123" s="82" t="s">
        <v>35</v>
      </c>
      <c r="BG123" s="77" t="s">
        <v>35</v>
      </c>
      <c r="BH123" s="86" t="s">
        <v>35</v>
      </c>
      <c r="BI123" s="82" t="s">
        <v>35</v>
      </c>
      <c r="BJ123" s="82" t="s">
        <v>35</v>
      </c>
      <c r="BK123" s="82" t="s">
        <v>35</v>
      </c>
      <c r="BL123" s="77" t="s">
        <v>35</v>
      </c>
      <c r="BM123" s="86" t="s">
        <v>35</v>
      </c>
      <c r="BN123" s="82" t="s">
        <v>35</v>
      </c>
      <c r="BO123" s="82" t="s">
        <v>35</v>
      </c>
      <c r="BP123" s="82" t="s">
        <v>35</v>
      </c>
      <c r="BQ123" s="77" t="s">
        <v>35</v>
      </c>
      <c r="BR123" s="86" t="s">
        <v>35</v>
      </c>
      <c r="BS123" s="82" t="s">
        <v>35</v>
      </c>
      <c r="BT123" s="82" t="s">
        <v>35</v>
      </c>
      <c r="BU123" s="82" t="s">
        <v>35</v>
      </c>
      <c r="BV123" s="82" t="s">
        <v>35</v>
      </c>
      <c r="BW123" s="82" t="s">
        <v>35</v>
      </c>
      <c r="BX123" s="82" t="s">
        <v>35</v>
      </c>
      <c r="BY123" s="70" t="s">
        <v>35</v>
      </c>
      <c r="BZ123" s="70" t="s">
        <v>35</v>
      </c>
      <c r="CA123" s="70" t="s">
        <v>35</v>
      </c>
      <c r="CB123" s="70" t="s">
        <v>35</v>
      </c>
      <c r="CC123" s="32"/>
      <c r="CD123" s="32"/>
      <c r="CE123" s="32"/>
      <c r="CF123" s="32"/>
      <c r="CG123" s="32"/>
      <c r="CH123" s="32"/>
      <c r="CI123" s="32"/>
      <c r="CJ123" s="32"/>
      <c r="CK123" s="32"/>
      <c r="CL123" s="32"/>
      <c r="CM123" s="32"/>
      <c r="CN123" s="32"/>
      <c r="CO123" s="32"/>
      <c r="CP123" s="32"/>
      <c r="CQ123" s="32"/>
      <c r="CR123" s="32"/>
      <c r="CS123" s="32"/>
      <c r="CT123" s="32"/>
      <c r="CU123" s="32"/>
      <c r="CV123" s="32"/>
      <c r="CW123" s="32"/>
      <c r="CX123" s="32"/>
      <c r="CY123" s="32"/>
      <c r="CZ123" s="32"/>
    </row>
    <row r="124" s="343" customFormat="true" ht="15" customHeight="true" x14ac:dyDescent="0.2">
      <c r="A124" s="1087" t="s">
        <v>50</v>
      </c>
      <c r="B124" s="408" t="s">
        <v>15</v>
      </c>
      <c r="C124" s="151">
        <f>C122*'DHS11'!C129/100</f>
        <v>9.05404691130407</v>
      </c>
      <c r="D124" s="150">
        <f>D122*'DHS11'!D129/100</f>
        <v>14.79456824981942</v>
      </c>
      <c r="E124" s="150">
        <f>E122*'DHS11'!E129/100</f>
        <v>18.73614176996875</v>
      </c>
      <c r="F124" s="150">
        <f>F122*'DHS11'!F129/100</f>
        <v>30.826594041709171</v>
      </c>
      <c r="G124" s="149">
        <f>G122*'DHS11'!G129/100</f>
        <v>73.933831704418893</v>
      </c>
      <c r="H124" s="148">
        <f>H122*'DHS11'!H129/100</f>
        <v>15.720956135673761</v>
      </c>
      <c r="I124" s="150">
        <f>I122*'DHS11'!I129/100</f>
        <v>30.668769681930488</v>
      </c>
      <c r="J124" s="150">
        <f>J122*'DHS11'!J129/100</f>
        <v>53.861461802898191</v>
      </c>
      <c r="K124" s="150">
        <f>K122*'DHS11'!K129/100</f>
        <v>72.034518612700154</v>
      </c>
      <c r="L124" s="147">
        <f>L122*'DHS11'!L129/100</f>
        <v>90.014370224952074</v>
      </c>
      <c r="M124" s="151">
        <f>M122*'DHS11'!M129/100</f>
        <v>9.0521366207993204</v>
      </c>
      <c r="N124" s="150">
        <f>N122*'DHS11'!N129/100</f>
        <v>11.778145129559487</v>
      </c>
      <c r="O124" s="150">
        <f>O122*'DHS11'!O129/100</f>
        <v>16.483307744694422</v>
      </c>
      <c r="P124" s="150">
        <f>P122*'DHS11'!P129/100</f>
        <v>19.408559837970365</v>
      </c>
      <c r="Q124" s="149">
        <f>Q122*'DHS11'!Q129/100</f>
        <v>36.178072376968991</v>
      </c>
      <c r="R124" s="148">
        <f>R122*'DHS11'!R129/100</f>
        <v>36.671412679524309</v>
      </c>
      <c r="S124" s="150">
        <f>S122*'DHS11'!S129/100</f>
        <v>47.467538712333287</v>
      </c>
      <c r="T124" s="150">
        <f>T122*'DHS11'!T129/100</f>
        <v>34.095776900598082</v>
      </c>
      <c r="U124" s="150">
        <f>U122*'DHS11'!U129/100</f>
        <v>17.323559277940049</v>
      </c>
      <c r="V124" s="150">
        <f>V122*'DHS11'!V129/100</f>
        <v>78.879614743337186</v>
      </c>
      <c r="W124" s="150">
        <f>W122*'DHS11'!W129/100</f>
        <v>58.989065888426929</v>
      </c>
      <c r="X124" s="150">
        <f>X122*'DHS11'!X129/100</f>
        <v>20.038762347731414</v>
      </c>
      <c r="Y124" s="150">
        <f>Y122*'DHS11'!Y129/100</f>
        <v>24.802337002772532</v>
      </c>
      <c r="Z124" s="150">
        <f>Z122*'DHS11'!Z129/100</f>
        <v>20.528278802020914</v>
      </c>
      <c r="AA124" s="150">
        <f>AA122*'DHS11'!AA129/100</f>
        <v>22.647185805790915</v>
      </c>
      <c r="AB124" s="147">
        <f>AB122*'DHS11'!AB129/100</f>
        <v>17.079332226956591</v>
      </c>
      <c r="AC124" s="467"/>
      <c r="AD124" s="467"/>
      <c r="AE124" s="467"/>
      <c r="AF124" s="467"/>
      <c r="AG124" s="467"/>
      <c r="AH124" s="467"/>
      <c r="AI124" s="467"/>
      <c r="AJ124" s="467"/>
      <c r="AK124" s="467"/>
      <c r="AL124" s="467"/>
      <c r="AM124" s="467"/>
      <c r="AN124" s="467"/>
      <c r="AO124" s="467"/>
      <c r="AP124" s="467"/>
      <c r="AQ124" s="467"/>
      <c r="AR124" s="467"/>
      <c r="AS124" s="467"/>
      <c r="AT124" s="467"/>
      <c r="AU124" s="467"/>
      <c r="AV124" s="467"/>
      <c r="AW124" s="467"/>
      <c r="AX124" s="467"/>
      <c r="AY124" s="467"/>
      <c r="AZ124" s="919"/>
      <c r="BA124" s="928"/>
      <c r="BB124" s="622" t="s">
        <v>15</v>
      </c>
      <c r="BC124" s="86" t="s">
        <v>35</v>
      </c>
      <c r="BD124" s="82" t="s">
        <v>35</v>
      </c>
      <c r="BE124" s="82" t="s">
        <v>35</v>
      </c>
      <c r="BF124" s="82" t="s">
        <v>35</v>
      </c>
      <c r="BG124" s="77" t="s">
        <v>35</v>
      </c>
      <c r="BH124" s="86" t="s">
        <v>35</v>
      </c>
      <c r="BI124" s="82" t="s">
        <v>35</v>
      </c>
      <c r="BJ124" s="82" t="s">
        <v>35</v>
      </c>
      <c r="BK124" s="82" t="s">
        <v>35</v>
      </c>
      <c r="BL124" s="77" t="s">
        <v>35</v>
      </c>
      <c r="BM124" s="86" t="s">
        <v>35</v>
      </c>
      <c r="BN124" s="82" t="s">
        <v>35</v>
      </c>
      <c r="BO124" s="82" t="s">
        <v>35</v>
      </c>
      <c r="BP124" s="82" t="s">
        <v>35</v>
      </c>
      <c r="BQ124" s="77" t="s">
        <v>35</v>
      </c>
      <c r="BR124" s="86" t="s">
        <v>35</v>
      </c>
      <c r="BS124" s="82" t="s">
        <v>35</v>
      </c>
      <c r="BT124" s="82" t="s">
        <v>35</v>
      </c>
      <c r="BU124" s="82" t="s">
        <v>35</v>
      </c>
      <c r="BV124" s="82" t="s">
        <v>35</v>
      </c>
      <c r="BW124" s="82" t="s">
        <v>35</v>
      </c>
      <c r="BX124" s="82" t="s">
        <v>35</v>
      </c>
      <c r="BY124" s="70" t="s">
        <v>35</v>
      </c>
      <c r="BZ124" s="70" t="s">
        <v>35</v>
      </c>
      <c r="CA124" s="70" t="s">
        <v>35</v>
      </c>
      <c r="CB124" s="70" t="s">
        <v>35</v>
      </c>
      <c r="CC124" s="32"/>
      <c r="CD124" s="32"/>
      <c r="CE124" s="32"/>
      <c r="CF124" s="32"/>
      <c r="CG124" s="32"/>
      <c r="CH124" s="32"/>
      <c r="CI124" s="32"/>
      <c r="CJ124" s="32"/>
      <c r="CK124" s="32"/>
      <c r="CL124" s="32"/>
      <c r="CM124" s="32"/>
      <c r="CN124" s="32"/>
      <c r="CO124" s="32"/>
      <c r="CP124" s="32"/>
      <c r="CQ124" s="32"/>
      <c r="CR124" s="32"/>
      <c r="CS124" s="32"/>
      <c r="CT124" s="32"/>
      <c r="CU124" s="32"/>
      <c r="CV124" s="32"/>
      <c r="CW124" s="32"/>
      <c r="CX124" s="32"/>
      <c r="CY124" s="32"/>
      <c r="CZ124" s="32"/>
    </row>
    <row r="125" s="343" customFormat="true" ht="15" customHeight="true" x14ac:dyDescent="0.2">
      <c r="A125" s="1087"/>
      <c r="B125" s="408" t="s">
        <v>16</v>
      </c>
      <c r="C125" s="151">
        <f>C122*'DHS11'!C128/100</f>
        <v>1.6236706090227075</v>
      </c>
      <c r="D125" s="150">
        <f>D122*'DHS11'!D128/100</f>
        <v>1.118515520812875</v>
      </c>
      <c r="E125" s="150">
        <f>E122*'DHS11'!E128/100</f>
        <v>2.7341648229590829</v>
      </c>
      <c r="F125" s="150">
        <f>F122*'DHS11'!F128/100</f>
        <v>8.9117486142343232</v>
      </c>
      <c r="G125" s="149">
        <f>G122*'DHS11'!G128/100</f>
        <v>10.50690854604774</v>
      </c>
      <c r="H125" s="148">
        <f>H122*'DHS11'!H128/100</f>
        <v>5.0863328942879118</v>
      </c>
      <c r="I125" s="150">
        <f>I122*'DHS11'!I128/100</f>
        <v>12.790304346054501</v>
      </c>
      <c r="J125" s="150">
        <f>J122*'DHS11'!J128/100</f>
        <v>15.951938254599463</v>
      </c>
      <c r="K125" s="150">
        <f>K122*'DHS11'!K128/100</f>
        <v>12.620637175083878</v>
      </c>
      <c r="L125" s="147">
        <f>L122*'DHS11'!L128/100</f>
        <v>6.9300446832229126</v>
      </c>
      <c r="M125" s="151">
        <f>M122*'DHS11'!M128/100</f>
        <v>1.1804682522039101</v>
      </c>
      <c r="N125" s="150">
        <f>N122*'DHS11'!N128/100</f>
        <v>0.7807872980127728</v>
      </c>
      <c r="O125" s="150">
        <f>O122*'DHS11'!O128/100</f>
        <v>1.7621836207937382</v>
      </c>
      <c r="P125" s="150">
        <f>P122*'DHS11'!P128/100</f>
        <v>2.1257409758699857</v>
      </c>
      <c r="Q125" s="149">
        <f>Q122*'DHS11'!Q128/100</f>
        <v>5.6339762643181803</v>
      </c>
      <c r="R125" s="148">
        <f>R122*'DHS11'!R128/100</f>
        <v>1.038036721302988</v>
      </c>
      <c r="S125" s="150">
        <f>S122*'DHS11'!S128/100</f>
        <v>2.4601971486999998</v>
      </c>
      <c r="T125" s="150">
        <f>T122*'DHS11'!T128/100</f>
        <v>1.35874303071905</v>
      </c>
      <c r="U125" s="150">
        <f>U122*'DHS11'!U128/100</f>
        <v>5.6652520289039865</v>
      </c>
      <c r="V125" s="150">
        <f>V122*'DHS11'!V128/100</f>
        <v>12.027941614755816</v>
      </c>
      <c r="W125" s="150">
        <f>W122*'DHS11'!W128/100</f>
        <v>4.4765432532176295</v>
      </c>
      <c r="X125" s="150">
        <f>X122*'DHS11'!X128/100</f>
        <v>2.735330301597934</v>
      </c>
      <c r="Y125" s="150">
        <f>Y122*'DHS11'!Y128/100</f>
        <v>0.89720772189434461</v>
      </c>
      <c r="Z125" s="150">
        <f>Z122*'DHS11'!Z128/100</f>
        <v>9.2574568712689178</v>
      </c>
      <c r="AA125" s="150">
        <f>AA122*'DHS11'!AA128/100</f>
        <v>6.2136717340844481</v>
      </c>
      <c r="AB125" s="147">
        <f>AB122*'DHS11'!AB128/100</f>
        <v>4.4127819225925435</v>
      </c>
      <c r="AC125" s="467"/>
      <c r="AD125" s="467"/>
      <c r="AE125" s="467"/>
      <c r="AF125" s="467"/>
      <c r="AG125" s="467"/>
      <c r="AH125" s="467"/>
      <c r="AI125" s="467"/>
      <c r="AJ125" s="467"/>
      <c r="AK125" s="467"/>
      <c r="AL125" s="467"/>
      <c r="AM125" s="467"/>
      <c r="AN125" s="467"/>
      <c r="AO125" s="467"/>
      <c r="AP125" s="467"/>
      <c r="AQ125" s="467"/>
      <c r="AR125" s="467"/>
      <c r="AS125" s="467"/>
      <c r="AT125" s="467"/>
      <c r="AU125" s="467"/>
      <c r="AV125" s="467"/>
      <c r="AW125" s="467"/>
      <c r="AX125" s="467"/>
      <c r="AY125" s="467"/>
      <c r="AZ125" s="919"/>
      <c r="BA125" s="928"/>
      <c r="BB125" s="622" t="s">
        <v>16</v>
      </c>
      <c r="BC125" s="86" t="s">
        <v>35</v>
      </c>
      <c r="BD125" s="82" t="s">
        <v>35</v>
      </c>
      <c r="BE125" s="82" t="s">
        <v>35</v>
      </c>
      <c r="BF125" s="82" t="s">
        <v>35</v>
      </c>
      <c r="BG125" s="77" t="s">
        <v>35</v>
      </c>
      <c r="BH125" s="86" t="s">
        <v>35</v>
      </c>
      <c r="BI125" s="82" t="s">
        <v>35</v>
      </c>
      <c r="BJ125" s="82" t="s">
        <v>35</v>
      </c>
      <c r="BK125" s="82" t="s">
        <v>35</v>
      </c>
      <c r="BL125" s="77" t="s">
        <v>35</v>
      </c>
      <c r="BM125" s="86" t="s">
        <v>35</v>
      </c>
      <c r="BN125" s="82" t="s">
        <v>35</v>
      </c>
      <c r="BO125" s="82" t="s">
        <v>35</v>
      </c>
      <c r="BP125" s="82" t="s">
        <v>35</v>
      </c>
      <c r="BQ125" s="77" t="s">
        <v>35</v>
      </c>
      <c r="BR125" s="86" t="s">
        <v>35</v>
      </c>
      <c r="BS125" s="82" t="s">
        <v>35</v>
      </c>
      <c r="BT125" s="82" t="s">
        <v>35</v>
      </c>
      <c r="BU125" s="82" t="s">
        <v>35</v>
      </c>
      <c r="BV125" s="82" t="s">
        <v>35</v>
      </c>
      <c r="BW125" s="82" t="s">
        <v>35</v>
      </c>
      <c r="BX125" s="82" t="s">
        <v>35</v>
      </c>
      <c r="BY125" s="70" t="s">
        <v>35</v>
      </c>
      <c r="BZ125" s="70" t="s">
        <v>35</v>
      </c>
      <c r="CA125" s="70" t="s">
        <v>35</v>
      </c>
      <c r="CB125" s="70" t="s">
        <v>35</v>
      </c>
      <c r="CC125" s="32"/>
      <c r="CD125" s="32"/>
      <c r="CE125" s="32"/>
      <c r="CF125" s="32"/>
      <c r="CG125" s="32"/>
      <c r="CH125" s="32"/>
      <c r="CI125" s="32"/>
      <c r="CJ125" s="32"/>
      <c r="CK125" s="32"/>
      <c r="CL125" s="32"/>
      <c r="CM125" s="32"/>
      <c r="CN125" s="32"/>
      <c r="CO125" s="32"/>
      <c r="CP125" s="32"/>
      <c r="CQ125" s="32"/>
      <c r="CR125" s="32"/>
      <c r="CS125" s="32"/>
      <c r="CT125" s="32"/>
      <c r="CU125" s="32"/>
      <c r="CV125" s="32"/>
      <c r="CW125" s="32"/>
      <c r="CX125" s="32"/>
      <c r="CY125" s="32"/>
      <c r="CZ125" s="32"/>
    </row>
    <row r="126" s="343" customFormat="true" ht="15" customHeight="true" x14ac:dyDescent="0.2">
      <c r="A126" s="1087"/>
      <c r="B126" s="408" t="s">
        <v>22</v>
      </c>
      <c r="C126" s="151">
        <f>100-C124-C125-C127</f>
        <v>40.610602851783092</v>
      </c>
      <c r="D126" s="150">
        <f t="shared" ref="D126:AB126" si="5">100-D124-D125-D127</f>
        <v>40.15093332352361</v>
      </c>
      <c r="E126" s="150">
        <f t="shared" si="5"/>
        <v>48.68916370261266</v>
      </c>
      <c r="F126" s="150">
        <f t="shared" si="5"/>
        <v>51.796497637708818</v>
      </c>
      <c r="G126" s="149">
        <f t="shared" si="5"/>
        <v>14.641347711227409</v>
      </c>
      <c r="H126" s="148">
        <f t="shared" si="5"/>
        <v>58.284423869925178</v>
      </c>
      <c r="I126" s="150">
        <f t="shared" si="5"/>
        <v>53.029605162321126</v>
      </c>
      <c r="J126" s="150">
        <f t="shared" si="5"/>
        <v>27.833569165980386</v>
      </c>
      <c r="K126" s="150">
        <f t="shared" si="5"/>
        <v>14.485710312365153</v>
      </c>
      <c r="L126" s="147">
        <f t="shared" si="5"/>
        <v>2.872890874519856</v>
      </c>
      <c r="M126" s="151">
        <f t="shared" si="5"/>
        <v>38.154064551643543</v>
      </c>
      <c r="N126" s="150">
        <f t="shared" si="5"/>
        <v>41.622895638667195</v>
      </c>
      <c r="O126" s="150">
        <f t="shared" si="5"/>
        <v>39.677611750901747</v>
      </c>
      <c r="P126" s="150">
        <f t="shared" si="5"/>
        <v>46.994215823611583</v>
      </c>
      <c r="Q126" s="149">
        <f t="shared" si="5"/>
        <v>48.054805622076252</v>
      </c>
      <c r="R126" s="148">
        <f t="shared" si="5"/>
        <v>46.561563892464612</v>
      </c>
      <c r="S126" s="150">
        <f t="shared" si="5"/>
        <v>40.716191069018123</v>
      </c>
      <c r="T126" s="150">
        <f t="shared" si="5"/>
        <v>57.438989908343707</v>
      </c>
      <c r="U126" s="150">
        <f t="shared" si="5"/>
        <v>44.605706293719827</v>
      </c>
      <c r="V126" s="150">
        <f t="shared" si="5"/>
        <v>8.8944899810428684</v>
      </c>
      <c r="W126" s="150">
        <f t="shared" si="5"/>
        <v>27.686763676572653</v>
      </c>
      <c r="X126" s="150">
        <f t="shared" si="5"/>
        <v>52.016834374405043</v>
      </c>
      <c r="Y126" s="150">
        <f t="shared" si="5"/>
        <v>63.341303446205998</v>
      </c>
      <c r="Z126" s="150">
        <f t="shared" si="5"/>
        <v>26.708861380380355</v>
      </c>
      <c r="AA126" s="150">
        <f t="shared" si="5"/>
        <v>31.162699158613478</v>
      </c>
      <c r="AB126" s="147">
        <f t="shared" si="5"/>
        <v>16.073665852549432</v>
      </c>
      <c r="AC126" s="467"/>
      <c r="AD126" s="467"/>
      <c r="AE126" s="467"/>
      <c r="AF126" s="467"/>
      <c r="AG126" s="467"/>
      <c r="AH126" s="467"/>
      <c r="AI126" s="467"/>
      <c r="AJ126" s="467"/>
      <c r="AK126" s="467"/>
      <c r="AL126" s="467"/>
      <c r="AM126" s="467"/>
      <c r="AN126" s="467"/>
      <c r="AO126" s="467"/>
      <c r="AP126" s="467"/>
      <c r="AQ126" s="467"/>
      <c r="AR126" s="467"/>
      <c r="AS126" s="467"/>
      <c r="AT126" s="467"/>
      <c r="AU126" s="467"/>
      <c r="AV126" s="467"/>
      <c r="AW126" s="467"/>
      <c r="AX126" s="467"/>
      <c r="AY126" s="467"/>
      <c r="AZ126" s="919"/>
      <c r="BA126" s="928"/>
      <c r="BB126" s="622" t="s">
        <v>22</v>
      </c>
      <c r="BC126" s="86" t="s">
        <v>35</v>
      </c>
      <c r="BD126" s="82" t="s">
        <v>35</v>
      </c>
      <c r="BE126" s="82" t="s">
        <v>35</v>
      </c>
      <c r="BF126" s="82" t="s">
        <v>35</v>
      </c>
      <c r="BG126" s="77" t="s">
        <v>35</v>
      </c>
      <c r="BH126" s="86" t="s">
        <v>35</v>
      </c>
      <c r="BI126" s="82" t="s">
        <v>35</v>
      </c>
      <c r="BJ126" s="82" t="s">
        <v>35</v>
      </c>
      <c r="BK126" s="82" t="s">
        <v>35</v>
      </c>
      <c r="BL126" s="77" t="s">
        <v>35</v>
      </c>
      <c r="BM126" s="86" t="s">
        <v>35</v>
      </c>
      <c r="BN126" s="82" t="s">
        <v>35</v>
      </c>
      <c r="BO126" s="82" t="s">
        <v>35</v>
      </c>
      <c r="BP126" s="82" t="s">
        <v>35</v>
      </c>
      <c r="BQ126" s="77" t="s">
        <v>35</v>
      </c>
      <c r="BR126" s="86" t="s">
        <v>35</v>
      </c>
      <c r="BS126" s="82" t="s">
        <v>35</v>
      </c>
      <c r="BT126" s="82" t="s">
        <v>35</v>
      </c>
      <c r="BU126" s="82" t="s">
        <v>35</v>
      </c>
      <c r="BV126" s="82" t="s">
        <v>35</v>
      </c>
      <c r="BW126" s="82" t="s">
        <v>35</v>
      </c>
      <c r="BX126" s="82" t="s">
        <v>35</v>
      </c>
      <c r="BY126" s="70" t="s">
        <v>35</v>
      </c>
      <c r="BZ126" s="70" t="s">
        <v>35</v>
      </c>
      <c r="CA126" s="70" t="s">
        <v>35</v>
      </c>
      <c r="CB126" s="70" t="s">
        <v>35</v>
      </c>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row>
    <row r="127" s="343" customFormat="true" ht="15" customHeight="true" x14ac:dyDescent="0.2">
      <c r="A127" s="1087"/>
      <c r="B127" s="408" t="s">
        <v>19</v>
      </c>
      <c r="C127" s="151">
        <f>C158</f>
        <v>48.711679627890128</v>
      </c>
      <c r="D127" s="150">
        <f t="shared" ref="D127:AB127" si="6">D158</f>
        <v>43.935982905844092</v>
      </c>
      <c r="E127" s="150">
        <f t="shared" si="6"/>
        <v>29.840529704459495</v>
      </c>
      <c r="F127" s="150">
        <f t="shared" si="6"/>
        <v>8.4651597063476842</v>
      </c>
      <c r="G127" s="149">
        <f t="shared" si="6"/>
        <v>0.9179120383059588</v>
      </c>
      <c r="H127" s="148">
        <f t="shared" si="6"/>
        <v>20.908287100113153</v>
      </c>
      <c r="I127" s="150">
        <f t="shared" si="6"/>
        <v>3.511320809693891</v>
      </c>
      <c r="J127" s="150">
        <f t="shared" si="6"/>
        <v>2.3530307765219622</v>
      </c>
      <c r="K127" s="150">
        <f t="shared" si="6"/>
        <v>0.85913389985081445</v>
      </c>
      <c r="L127" s="147">
        <f t="shared" si="6"/>
        <v>0.1826942173051572</v>
      </c>
      <c r="M127" s="151">
        <f t="shared" si="6"/>
        <v>51.613330575353231</v>
      </c>
      <c r="N127" s="150">
        <f t="shared" si="6"/>
        <v>45.818171933760546</v>
      </c>
      <c r="O127" s="150">
        <f t="shared" si="6"/>
        <v>42.07689688361009</v>
      </c>
      <c r="P127" s="150">
        <f t="shared" si="6"/>
        <v>31.471483362548074</v>
      </c>
      <c r="Q127" s="149">
        <f t="shared" si="6"/>
        <v>10.133145736636576</v>
      </c>
      <c r="R127" s="148">
        <f t="shared" si="6"/>
        <v>15.72898670670809</v>
      </c>
      <c r="S127" s="150">
        <f t="shared" si="6"/>
        <v>9.3560730699485966</v>
      </c>
      <c r="T127" s="150">
        <f t="shared" si="6"/>
        <v>7.106490160339157</v>
      </c>
      <c r="U127" s="150">
        <f t="shared" si="6"/>
        <v>32.405482399436131</v>
      </c>
      <c r="V127" s="150">
        <f t="shared" si="6"/>
        <v>0.19795366086412888</v>
      </c>
      <c r="W127" s="150">
        <f t="shared" si="6"/>
        <v>8.8476271817827925</v>
      </c>
      <c r="X127" s="150">
        <f t="shared" si="6"/>
        <v>25.209072976265595</v>
      </c>
      <c r="Y127" s="150">
        <f t="shared" si="6"/>
        <v>10.959151829127126</v>
      </c>
      <c r="Z127" s="150">
        <f t="shared" si="6"/>
        <v>43.505402946329824</v>
      </c>
      <c r="AA127" s="150">
        <f t="shared" si="6"/>
        <v>39.976443301511168</v>
      </c>
      <c r="AB127" s="147">
        <f t="shared" si="6"/>
        <v>62.43421999790143</v>
      </c>
      <c r="AC127" s="467"/>
      <c r="AD127" s="467"/>
      <c r="AE127" s="467"/>
      <c r="AF127" s="467"/>
      <c r="AG127" s="467"/>
      <c r="AH127" s="467"/>
      <c r="AI127" s="467"/>
      <c r="AJ127" s="467"/>
      <c r="AK127" s="467"/>
      <c r="AL127" s="467"/>
      <c r="AM127" s="467"/>
      <c r="AN127" s="467"/>
      <c r="AO127" s="467"/>
      <c r="AP127" s="467"/>
      <c r="AQ127" s="467"/>
      <c r="AR127" s="467"/>
      <c r="AS127" s="467"/>
      <c r="AT127" s="467"/>
      <c r="AU127" s="467"/>
      <c r="AV127" s="467"/>
      <c r="AW127" s="467"/>
      <c r="AX127" s="467"/>
      <c r="AY127" s="467"/>
      <c r="AZ127" s="919"/>
      <c r="BA127" s="928"/>
      <c r="BB127" s="622" t="s">
        <v>19</v>
      </c>
      <c r="BC127" s="86" t="s">
        <v>35</v>
      </c>
      <c r="BD127" s="82" t="s">
        <v>35</v>
      </c>
      <c r="BE127" s="82" t="s">
        <v>35</v>
      </c>
      <c r="BF127" s="82" t="s">
        <v>35</v>
      </c>
      <c r="BG127" s="77" t="s">
        <v>35</v>
      </c>
      <c r="BH127" s="86" t="s">
        <v>35</v>
      </c>
      <c r="BI127" s="82" t="s">
        <v>35</v>
      </c>
      <c r="BJ127" s="82" t="s">
        <v>35</v>
      </c>
      <c r="BK127" s="82" t="s">
        <v>35</v>
      </c>
      <c r="BL127" s="77" t="s">
        <v>35</v>
      </c>
      <c r="BM127" s="86" t="s">
        <v>35</v>
      </c>
      <c r="BN127" s="82" t="s">
        <v>35</v>
      </c>
      <c r="BO127" s="82" t="s">
        <v>35</v>
      </c>
      <c r="BP127" s="82" t="s">
        <v>35</v>
      </c>
      <c r="BQ127" s="77" t="s">
        <v>35</v>
      </c>
      <c r="BR127" s="86" t="s">
        <v>35</v>
      </c>
      <c r="BS127" s="82" t="s">
        <v>35</v>
      </c>
      <c r="BT127" s="82" t="s">
        <v>35</v>
      </c>
      <c r="BU127" s="82" t="s">
        <v>35</v>
      </c>
      <c r="BV127" s="82" t="s">
        <v>35</v>
      </c>
      <c r="BW127" s="82" t="s">
        <v>35</v>
      </c>
      <c r="BX127" s="82" t="s">
        <v>35</v>
      </c>
      <c r="BY127" s="70" t="s">
        <v>35</v>
      </c>
      <c r="BZ127" s="70" t="s">
        <v>35</v>
      </c>
      <c r="CA127" s="70" t="s">
        <v>35</v>
      </c>
      <c r="CB127" s="70" t="s">
        <v>35</v>
      </c>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row>
    <row r="128" s="343" customFormat="true" ht="15" customHeight="true" x14ac:dyDescent="0.2">
      <c r="A128" s="1087" t="s">
        <v>181</v>
      </c>
      <c r="B128" s="408" t="s">
        <v>49</v>
      </c>
      <c r="C128" s="102" t="s">
        <v>35</v>
      </c>
      <c r="D128" s="99" t="s">
        <v>35</v>
      </c>
      <c r="E128" s="99" t="s">
        <v>35</v>
      </c>
      <c r="F128" s="99" t="s">
        <v>35</v>
      </c>
      <c r="G128" s="96" t="s">
        <v>35</v>
      </c>
      <c r="H128" s="93" t="s">
        <v>35</v>
      </c>
      <c r="I128" s="99" t="s">
        <v>35</v>
      </c>
      <c r="J128" s="99" t="s">
        <v>35</v>
      </c>
      <c r="K128" s="99" t="s">
        <v>35</v>
      </c>
      <c r="L128" s="90" t="s">
        <v>35</v>
      </c>
      <c r="M128" s="102" t="s">
        <v>35</v>
      </c>
      <c r="N128" s="99" t="s">
        <v>35</v>
      </c>
      <c r="O128" s="99" t="s">
        <v>35</v>
      </c>
      <c r="P128" s="99" t="s">
        <v>35</v>
      </c>
      <c r="Q128" s="96" t="s">
        <v>35</v>
      </c>
      <c r="R128" s="93" t="s">
        <v>35</v>
      </c>
      <c r="S128" s="99" t="s">
        <v>35</v>
      </c>
      <c r="T128" s="99" t="s">
        <v>35</v>
      </c>
      <c r="U128" s="99" t="s">
        <v>35</v>
      </c>
      <c r="V128" s="99" t="s">
        <v>35</v>
      </c>
      <c r="W128" s="99" t="s">
        <v>35</v>
      </c>
      <c r="X128" s="99" t="s">
        <v>35</v>
      </c>
      <c r="Y128" s="99" t="s">
        <v>35</v>
      </c>
      <c r="Z128" s="99" t="s">
        <v>35</v>
      </c>
      <c r="AA128" s="99" t="s">
        <v>35</v>
      </c>
      <c r="AB128" s="90" t="s">
        <v>35</v>
      </c>
      <c r="AC128" s="467"/>
      <c r="AD128" s="467"/>
      <c r="AE128" s="467"/>
      <c r="AF128" s="467"/>
      <c r="AG128" s="467"/>
      <c r="AH128" s="467"/>
      <c r="AI128" s="467"/>
      <c r="AJ128" s="467"/>
      <c r="AK128" s="467"/>
      <c r="AL128" s="467"/>
      <c r="AM128" s="467"/>
      <c r="AN128" s="467"/>
      <c r="AO128" s="467"/>
      <c r="AP128" s="467"/>
      <c r="AQ128" s="467"/>
      <c r="AR128" s="467"/>
      <c r="AS128" s="467"/>
      <c r="AT128" s="467"/>
      <c r="AU128" s="467"/>
      <c r="AV128" s="467"/>
      <c r="AW128" s="467"/>
      <c r="AX128" s="467"/>
      <c r="AY128" s="467"/>
      <c r="AZ128" s="919"/>
      <c r="BA128" s="928"/>
      <c r="BB128" s="622" t="s">
        <v>49</v>
      </c>
      <c r="BC128" s="86" t="s">
        <v>35</v>
      </c>
      <c r="BD128" s="82" t="s">
        <v>35</v>
      </c>
      <c r="BE128" s="82" t="s">
        <v>35</v>
      </c>
      <c r="BF128" s="82" t="s">
        <v>35</v>
      </c>
      <c r="BG128" s="77" t="s">
        <v>35</v>
      </c>
      <c r="BH128" s="86" t="s">
        <v>35</v>
      </c>
      <c r="BI128" s="82" t="s">
        <v>35</v>
      </c>
      <c r="BJ128" s="82" t="s">
        <v>35</v>
      </c>
      <c r="BK128" s="82" t="s">
        <v>35</v>
      </c>
      <c r="BL128" s="77" t="s">
        <v>35</v>
      </c>
      <c r="BM128" s="86" t="s">
        <v>35</v>
      </c>
      <c r="BN128" s="82" t="s">
        <v>35</v>
      </c>
      <c r="BO128" s="82" t="s">
        <v>35</v>
      </c>
      <c r="BP128" s="82" t="s">
        <v>35</v>
      </c>
      <c r="BQ128" s="77" t="s">
        <v>35</v>
      </c>
      <c r="BR128" s="86" t="s">
        <v>35</v>
      </c>
      <c r="BS128" s="82" t="s">
        <v>35</v>
      </c>
      <c r="BT128" s="82" t="s">
        <v>35</v>
      </c>
      <c r="BU128" s="82" t="s">
        <v>35</v>
      </c>
      <c r="BV128" s="82" t="s">
        <v>35</v>
      </c>
      <c r="BW128" s="82" t="s">
        <v>35</v>
      </c>
      <c r="BX128" s="82" t="s">
        <v>35</v>
      </c>
      <c r="BY128" s="70" t="s">
        <v>35</v>
      </c>
      <c r="BZ128" s="70" t="s">
        <v>35</v>
      </c>
      <c r="CA128" s="70" t="s">
        <v>35</v>
      </c>
      <c r="CB128" s="70" t="s">
        <v>35</v>
      </c>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row>
    <row r="129" s="343" customFormat="true" ht="15" customHeight="true" x14ac:dyDescent="0.2">
      <c r="A129" s="1088"/>
      <c r="B129" s="409" t="s">
        <v>48</v>
      </c>
      <c r="C129" s="101" t="s">
        <v>35</v>
      </c>
      <c r="D129" s="98" t="s">
        <v>35</v>
      </c>
      <c r="E129" s="98" t="s">
        <v>35</v>
      </c>
      <c r="F129" s="98" t="s">
        <v>35</v>
      </c>
      <c r="G129" s="95" t="s">
        <v>35</v>
      </c>
      <c r="H129" s="92" t="s">
        <v>35</v>
      </c>
      <c r="I129" s="98" t="s">
        <v>35</v>
      </c>
      <c r="J129" s="98" t="s">
        <v>35</v>
      </c>
      <c r="K129" s="98" t="s">
        <v>35</v>
      </c>
      <c r="L129" s="89" t="s">
        <v>35</v>
      </c>
      <c r="M129" s="101" t="s">
        <v>35</v>
      </c>
      <c r="N129" s="98" t="s">
        <v>35</v>
      </c>
      <c r="O129" s="98" t="s">
        <v>35</v>
      </c>
      <c r="P129" s="98" t="s">
        <v>35</v>
      </c>
      <c r="Q129" s="95" t="s">
        <v>35</v>
      </c>
      <c r="R129" s="92" t="s">
        <v>35</v>
      </c>
      <c r="S129" s="98" t="s">
        <v>35</v>
      </c>
      <c r="T129" s="98" t="s">
        <v>35</v>
      </c>
      <c r="U129" s="98" t="s">
        <v>35</v>
      </c>
      <c r="V129" s="98" t="s">
        <v>35</v>
      </c>
      <c r="W129" s="98" t="s">
        <v>35</v>
      </c>
      <c r="X129" s="98" t="s">
        <v>35</v>
      </c>
      <c r="Y129" s="98" t="s">
        <v>35</v>
      </c>
      <c r="Z129" s="98" t="s">
        <v>35</v>
      </c>
      <c r="AA129" s="98" t="s">
        <v>35</v>
      </c>
      <c r="AB129" s="89" t="s">
        <v>35</v>
      </c>
      <c r="AC129" s="467"/>
      <c r="AD129" s="467"/>
      <c r="AE129" s="467"/>
      <c r="AF129" s="467"/>
      <c r="AG129" s="467"/>
      <c r="AH129" s="467"/>
      <c r="AI129" s="467"/>
      <c r="AJ129" s="467"/>
      <c r="AK129" s="467"/>
      <c r="AL129" s="467"/>
      <c r="AM129" s="467"/>
      <c r="AN129" s="467"/>
      <c r="AO129" s="467"/>
      <c r="AP129" s="467"/>
      <c r="AQ129" s="467"/>
      <c r="AR129" s="467"/>
      <c r="AS129" s="467"/>
      <c r="AT129" s="467"/>
      <c r="AU129" s="467"/>
      <c r="AV129" s="467"/>
      <c r="AW129" s="467"/>
      <c r="AX129" s="467"/>
      <c r="AY129" s="467"/>
      <c r="AZ129" s="919"/>
      <c r="BA129" s="928"/>
      <c r="BB129" s="623" t="s">
        <v>48</v>
      </c>
      <c r="BC129" s="85" t="s">
        <v>35</v>
      </c>
      <c r="BD129" s="81" t="s">
        <v>35</v>
      </c>
      <c r="BE129" s="81" t="s">
        <v>35</v>
      </c>
      <c r="BF129" s="81" t="s">
        <v>35</v>
      </c>
      <c r="BG129" s="76" t="s">
        <v>35</v>
      </c>
      <c r="BH129" s="85" t="s">
        <v>35</v>
      </c>
      <c r="BI129" s="81" t="s">
        <v>35</v>
      </c>
      <c r="BJ129" s="81" t="s">
        <v>35</v>
      </c>
      <c r="BK129" s="81" t="s">
        <v>35</v>
      </c>
      <c r="BL129" s="76" t="s">
        <v>35</v>
      </c>
      <c r="BM129" s="85" t="s">
        <v>35</v>
      </c>
      <c r="BN129" s="81" t="s">
        <v>35</v>
      </c>
      <c r="BO129" s="81" t="s">
        <v>35</v>
      </c>
      <c r="BP129" s="81" t="s">
        <v>35</v>
      </c>
      <c r="BQ129" s="76" t="s">
        <v>35</v>
      </c>
      <c r="BR129" s="85" t="s">
        <v>35</v>
      </c>
      <c r="BS129" s="81" t="s">
        <v>35</v>
      </c>
      <c r="BT129" s="81" t="s">
        <v>35</v>
      </c>
      <c r="BU129" s="81" t="s">
        <v>35</v>
      </c>
      <c r="BV129" s="81" t="s">
        <v>35</v>
      </c>
      <c r="BW129" s="81" t="s">
        <v>35</v>
      </c>
      <c r="BX129" s="81" t="s">
        <v>35</v>
      </c>
      <c r="BY129" s="69" t="s">
        <v>35</v>
      </c>
      <c r="BZ129" s="69" t="s">
        <v>35</v>
      </c>
      <c r="CA129" s="69" t="s">
        <v>35</v>
      </c>
      <c r="CB129" s="69" t="s">
        <v>35</v>
      </c>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row>
    <row r="130" s="339" customFormat="true" ht="15" hidden="true" customHeight="true" x14ac:dyDescent="0.2">
      <c r="A130" s="1107" t="s">
        <v>47</v>
      </c>
      <c r="B130" s="406" t="s">
        <v>42</v>
      </c>
      <c r="C130" s="412"/>
      <c r="D130" s="413"/>
      <c r="E130" s="413"/>
      <c r="F130" s="413"/>
      <c r="G130" s="414"/>
      <c r="H130" s="415"/>
      <c r="I130" s="413"/>
      <c r="J130" s="413"/>
      <c r="K130" s="413"/>
      <c r="L130" s="416"/>
      <c r="M130" s="412"/>
      <c r="N130" s="413"/>
      <c r="O130" s="413"/>
      <c r="P130" s="413"/>
      <c r="Q130" s="414"/>
      <c r="R130" s="415"/>
      <c r="S130" s="413"/>
      <c r="T130" s="413"/>
      <c r="U130" s="413"/>
      <c r="V130" s="413"/>
      <c r="W130" s="413"/>
      <c r="X130" s="413"/>
      <c r="Y130" s="413"/>
      <c r="Z130" s="413"/>
      <c r="AA130" s="413"/>
      <c r="AB130" s="416"/>
      <c r="AC130" s="880"/>
      <c r="AD130" s="880"/>
      <c r="AE130" s="880"/>
      <c r="AF130" s="880"/>
      <c r="AG130" s="880"/>
      <c r="AH130" s="880"/>
      <c r="AI130" s="880"/>
      <c r="AJ130" s="880"/>
      <c r="AK130" s="880"/>
      <c r="AL130" s="880"/>
      <c r="AM130" s="880"/>
      <c r="AN130" s="880"/>
      <c r="AO130" s="880"/>
      <c r="AP130" s="880"/>
      <c r="AQ130" s="880"/>
      <c r="AR130" s="880"/>
      <c r="AS130" s="880"/>
      <c r="AT130" s="880"/>
      <c r="AU130" s="880"/>
      <c r="AV130" s="880"/>
      <c r="AW130" s="880"/>
      <c r="AX130" s="880"/>
      <c r="AY130" s="880"/>
      <c r="AZ130" s="376"/>
      <c r="BA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hidden="true" customHeight="true" x14ac:dyDescent="0.2">
      <c r="A131" s="1108"/>
      <c r="B131" s="403" t="s">
        <v>46</v>
      </c>
      <c r="C131" s="417"/>
      <c r="D131" s="418"/>
      <c r="E131" s="418"/>
      <c r="F131" s="418"/>
      <c r="G131" s="419"/>
      <c r="H131" s="420"/>
      <c r="I131" s="418"/>
      <c r="J131" s="418"/>
      <c r="K131" s="418"/>
      <c r="L131" s="421"/>
      <c r="M131" s="417"/>
      <c r="N131" s="418"/>
      <c r="O131" s="418"/>
      <c r="P131" s="418"/>
      <c r="Q131" s="419"/>
      <c r="R131" s="420"/>
      <c r="S131" s="418"/>
      <c r="T131" s="418"/>
      <c r="U131" s="418"/>
      <c r="V131" s="418"/>
      <c r="W131" s="418"/>
      <c r="X131" s="418"/>
      <c r="Y131" s="418"/>
      <c r="Z131" s="418"/>
      <c r="AA131" s="418"/>
      <c r="AB131" s="421"/>
      <c r="AC131" s="880"/>
      <c r="AD131" s="880"/>
      <c r="AE131" s="880"/>
      <c r="AF131" s="880"/>
      <c r="AG131" s="880"/>
      <c r="AH131" s="880"/>
      <c r="AI131" s="880"/>
      <c r="AJ131" s="880"/>
      <c r="AK131" s="880"/>
      <c r="AL131" s="880"/>
      <c r="AM131" s="880"/>
      <c r="AN131" s="880"/>
      <c r="AO131" s="880"/>
      <c r="AP131" s="880"/>
      <c r="AQ131" s="880"/>
      <c r="AR131" s="880"/>
      <c r="AS131" s="880"/>
      <c r="AT131" s="880"/>
      <c r="AU131" s="880"/>
      <c r="AV131" s="880"/>
      <c r="AW131" s="880"/>
      <c r="AX131" s="880"/>
      <c r="AY131" s="880"/>
      <c r="AZ131" s="376"/>
      <c r="BA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hidden="true" customHeight="true" x14ac:dyDescent="0.2">
      <c r="A132" s="1109"/>
      <c r="B132" s="404" t="s">
        <v>46</v>
      </c>
      <c r="C132" s="422"/>
      <c r="D132" s="423"/>
      <c r="E132" s="423"/>
      <c r="F132" s="423"/>
      <c r="G132" s="424"/>
      <c r="H132" s="425"/>
      <c r="I132" s="423"/>
      <c r="J132" s="423"/>
      <c r="K132" s="423"/>
      <c r="L132" s="426"/>
      <c r="M132" s="422"/>
      <c r="N132" s="423"/>
      <c r="O132" s="423"/>
      <c r="P132" s="423"/>
      <c r="Q132" s="424"/>
      <c r="R132" s="41"/>
      <c r="S132" s="40"/>
      <c r="T132" s="40"/>
      <c r="U132" s="40"/>
      <c r="V132" s="40"/>
      <c r="W132" s="40"/>
      <c r="X132" s="40"/>
      <c r="Y132" s="40"/>
      <c r="Z132" s="40"/>
      <c r="AA132" s="40"/>
      <c r="AB132" s="39"/>
      <c r="AC132" s="880"/>
      <c r="AD132" s="880"/>
      <c r="AE132" s="880"/>
      <c r="AF132" s="880"/>
      <c r="AG132" s="880"/>
      <c r="AH132" s="880"/>
      <c r="AI132" s="880"/>
      <c r="AJ132" s="880"/>
      <c r="AK132" s="880"/>
      <c r="AL132" s="880"/>
      <c r="AM132" s="880"/>
      <c r="AN132" s="880"/>
      <c r="AO132" s="880"/>
      <c r="AP132" s="880"/>
      <c r="AQ132" s="880"/>
      <c r="AR132" s="880"/>
      <c r="AS132" s="880"/>
      <c r="AT132" s="880"/>
      <c r="AU132" s="880"/>
      <c r="AV132" s="880"/>
      <c r="AW132" s="880"/>
      <c r="AX132" s="880"/>
      <c r="AY132" s="880"/>
      <c r="AZ132" s="376"/>
      <c r="BA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343" customFormat="true" ht="15" customHeight="true" x14ac:dyDescent="0.2">
      <c r="A133" s="338"/>
      <c r="B133" s="405"/>
      <c r="C133" s="1110" t="s">
        <v>115</v>
      </c>
      <c r="D133" s="1111"/>
      <c r="E133" s="1111"/>
      <c r="F133" s="1111"/>
      <c r="G133" s="1112"/>
      <c r="H133" s="1099" t="s">
        <v>38</v>
      </c>
      <c r="I133" s="1100"/>
      <c r="J133" s="1100"/>
      <c r="K133" s="1100"/>
      <c r="L133" s="1101"/>
      <c r="M133" s="1113" t="s">
        <v>37</v>
      </c>
      <c r="N133" s="1100"/>
      <c r="O133" s="1100"/>
      <c r="P133" s="1100"/>
      <c r="Q133" s="1101"/>
      <c r="R133" s="43" t="s">
        <v>142</v>
      </c>
      <c r="S133" s="456"/>
      <c r="T133" s="456"/>
      <c r="U133" s="456"/>
      <c r="V133" s="456"/>
      <c r="W133" s="456"/>
      <c r="X133" s="456"/>
      <c r="Y133" s="456"/>
      <c r="Z133" s="456"/>
      <c r="AA133" s="456"/>
      <c r="AB133" s="456"/>
      <c r="AC133" s="467"/>
      <c r="AD133" s="467"/>
      <c r="AE133" s="467"/>
      <c r="AF133" s="467"/>
      <c r="AG133" s="467"/>
      <c r="AH133" s="467"/>
      <c r="AI133" s="467"/>
      <c r="AJ133" s="467"/>
      <c r="AK133" s="467"/>
      <c r="AL133" s="467"/>
      <c r="AM133" s="467"/>
      <c r="AN133" s="467"/>
      <c r="AO133" s="467"/>
      <c r="AP133" s="467"/>
      <c r="AQ133" s="467"/>
      <c r="AR133" s="467"/>
      <c r="AS133" s="467"/>
      <c r="AT133" s="467"/>
      <c r="AU133" s="467"/>
      <c r="AV133" s="467"/>
      <c r="AW133" s="467"/>
      <c r="AX133" s="467"/>
      <c r="AY133" s="467"/>
      <c r="AZ133" s="919"/>
      <c r="BA133" s="922"/>
      <c r="BB133" s="921" t="s">
        <v>99</v>
      </c>
      <c r="BC133" s="1102" t="s">
        <v>115</v>
      </c>
      <c r="BD133" s="1103"/>
      <c r="BE133" s="1103"/>
      <c r="BF133" s="1103"/>
      <c r="BG133" s="1116"/>
      <c r="BH133" s="1102" t="s">
        <v>38</v>
      </c>
      <c r="BI133" s="1103"/>
      <c r="BJ133" s="1103"/>
      <c r="BK133" s="1103"/>
      <c r="BL133" s="1116"/>
      <c r="BM133" s="1102" t="s">
        <v>37</v>
      </c>
      <c r="BN133" s="1103"/>
      <c r="BO133" s="1103"/>
      <c r="BP133" s="1103"/>
      <c r="BQ133" s="1104"/>
      <c r="BR133" s="42" t="s">
        <v>142</v>
      </c>
      <c r="BS133" s="456"/>
      <c r="BT133" s="456"/>
      <c r="BU133" s="456"/>
      <c r="BV133" s="456"/>
      <c r="BW133" s="456"/>
      <c r="BX133" s="456"/>
      <c r="BY133" s="45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343"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28" t="s">
        <v>4</v>
      </c>
      <c r="R134" s="410" t="s">
        <v>158</v>
      </c>
      <c r="S134" s="634" t="s">
        <v>159</v>
      </c>
      <c r="T134" s="634" t="s">
        <v>160</v>
      </c>
      <c r="U134" s="634" t="s">
        <v>161</v>
      </c>
      <c r="V134" s="634" t="s">
        <v>162</v>
      </c>
      <c r="W134" s="634" t="s">
        <v>163</v>
      </c>
      <c r="X134" s="634" t="s">
        <v>164</v>
      </c>
      <c r="Y134" s="634" t="s">
        <v>165</v>
      </c>
      <c r="Z134" s="634" t="s">
        <v>166</v>
      </c>
      <c r="AA134" s="634" t="s">
        <v>167</v>
      </c>
      <c r="AB134" s="635" t="s">
        <v>240</v>
      </c>
      <c r="AC134" s="467"/>
      <c r="AD134" s="467"/>
      <c r="AE134" s="467"/>
      <c r="AF134" s="467"/>
      <c r="AG134" s="467"/>
      <c r="AH134" s="467"/>
      <c r="AI134" s="467"/>
      <c r="AJ134" s="467"/>
      <c r="AK134" s="467"/>
      <c r="AL134" s="467"/>
      <c r="AM134" s="467"/>
      <c r="AN134" s="467"/>
      <c r="AO134" s="467"/>
      <c r="AP134" s="467"/>
      <c r="AQ134" s="467"/>
      <c r="AR134" s="467"/>
      <c r="AS134" s="467"/>
      <c r="AT134" s="467"/>
      <c r="AU134" s="467"/>
      <c r="AV134" s="467"/>
      <c r="AW134" s="467"/>
      <c r="AX134" s="467"/>
      <c r="AY134" s="467"/>
      <c r="AZ134" s="919"/>
      <c r="BA134" s="920"/>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158</v>
      </c>
      <c r="BS134" s="598" t="s">
        <v>159</v>
      </c>
      <c r="BT134" s="598" t="s">
        <v>160</v>
      </c>
      <c r="BU134" s="598" t="s">
        <v>161</v>
      </c>
      <c r="BV134" s="598" t="s">
        <v>162</v>
      </c>
      <c r="BW134" s="598" t="s">
        <v>163</v>
      </c>
      <c r="BX134" s="598" t="s">
        <v>164</v>
      </c>
      <c r="BY134" s="599" t="s">
        <v>165</v>
      </c>
      <c r="BZ134" s="599" t="s">
        <v>166</v>
      </c>
      <c r="CA134" s="599" t="s">
        <v>167</v>
      </c>
      <c r="CB134" s="599" t="s">
        <v>240</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343" customFormat="true" ht="15" customHeight="true" x14ac:dyDescent="0.2">
      <c r="A135" s="1134" t="s">
        <v>45</v>
      </c>
      <c r="B135" s="407" t="s">
        <v>44</v>
      </c>
      <c r="C135" s="100" t="s">
        <v>35</v>
      </c>
      <c r="D135" s="97" t="s">
        <v>35</v>
      </c>
      <c r="E135" s="97" t="s">
        <v>35</v>
      </c>
      <c r="F135" s="97" t="s">
        <v>35</v>
      </c>
      <c r="G135" s="94" t="s">
        <v>35</v>
      </c>
      <c r="H135" s="91" t="s">
        <v>35</v>
      </c>
      <c r="I135" s="97" t="s">
        <v>35</v>
      </c>
      <c r="J135" s="97" t="s">
        <v>35</v>
      </c>
      <c r="K135" s="97" t="s">
        <v>35</v>
      </c>
      <c r="L135" s="88" t="s">
        <v>35</v>
      </c>
      <c r="M135" s="100" t="s">
        <v>35</v>
      </c>
      <c r="N135" s="97" t="s">
        <v>35</v>
      </c>
      <c r="O135" s="97" t="s">
        <v>35</v>
      </c>
      <c r="P135" s="97" t="s">
        <v>35</v>
      </c>
      <c r="Q135" s="94" t="s">
        <v>35</v>
      </c>
      <c r="R135" s="91" t="s">
        <v>35</v>
      </c>
      <c r="S135" s="97" t="s">
        <v>35</v>
      </c>
      <c r="T135" s="97" t="s">
        <v>35</v>
      </c>
      <c r="U135" s="97" t="s">
        <v>35</v>
      </c>
      <c r="V135" s="97" t="s">
        <v>35</v>
      </c>
      <c r="W135" s="97" t="s">
        <v>35</v>
      </c>
      <c r="X135" s="97" t="s">
        <v>35</v>
      </c>
      <c r="Y135" s="97" t="s">
        <v>35</v>
      </c>
      <c r="Z135" s="97" t="s">
        <v>35</v>
      </c>
      <c r="AA135" s="97" t="s">
        <v>35</v>
      </c>
      <c r="AB135" s="88" t="s">
        <v>35</v>
      </c>
      <c r="AC135" s="467"/>
      <c r="AD135" s="467"/>
      <c r="AE135" s="467"/>
      <c r="AF135" s="467"/>
      <c r="AG135" s="467"/>
      <c r="AH135" s="467"/>
      <c r="AI135" s="467"/>
      <c r="AJ135" s="467"/>
      <c r="AK135" s="467"/>
      <c r="AL135" s="467"/>
      <c r="AM135" s="467"/>
      <c r="AN135" s="467"/>
      <c r="AO135" s="467"/>
      <c r="AP135" s="467"/>
      <c r="AQ135" s="467"/>
      <c r="AR135" s="467"/>
      <c r="AS135" s="467"/>
      <c r="AT135" s="467"/>
      <c r="AU135" s="467"/>
      <c r="AV135" s="467"/>
      <c r="AW135" s="467"/>
      <c r="AX135" s="467"/>
      <c r="AY135" s="467"/>
      <c r="AZ135" s="919"/>
      <c r="BA135" s="928"/>
      <c r="BB135" s="624" t="s">
        <v>44</v>
      </c>
      <c r="BC135" s="87" t="s">
        <v>35</v>
      </c>
      <c r="BD135" s="83" t="s">
        <v>35</v>
      </c>
      <c r="BE135" s="83" t="s">
        <v>35</v>
      </c>
      <c r="BF135" s="83" t="s">
        <v>35</v>
      </c>
      <c r="BG135" s="78" t="s">
        <v>35</v>
      </c>
      <c r="BH135" s="87" t="s">
        <v>35</v>
      </c>
      <c r="BI135" s="83" t="s">
        <v>35</v>
      </c>
      <c r="BJ135" s="83" t="s">
        <v>35</v>
      </c>
      <c r="BK135" s="83" t="s">
        <v>35</v>
      </c>
      <c r="BL135" s="78" t="s">
        <v>35</v>
      </c>
      <c r="BM135" s="87" t="s">
        <v>35</v>
      </c>
      <c r="BN135" s="83" t="s">
        <v>35</v>
      </c>
      <c r="BO135" s="83" t="s">
        <v>35</v>
      </c>
      <c r="BP135" s="83" t="s">
        <v>35</v>
      </c>
      <c r="BQ135" s="78" t="s">
        <v>35</v>
      </c>
      <c r="BR135" s="87" t="s">
        <v>35</v>
      </c>
      <c r="BS135" s="83" t="s">
        <v>35</v>
      </c>
      <c r="BT135" s="83" t="s">
        <v>35</v>
      </c>
      <c r="BU135" s="83" t="s">
        <v>35</v>
      </c>
      <c r="BV135" s="83" t="s">
        <v>35</v>
      </c>
      <c r="BW135" s="83" t="s">
        <v>35</v>
      </c>
      <c r="BX135" s="83" t="s">
        <v>35</v>
      </c>
      <c r="BY135" s="71" t="s">
        <v>35</v>
      </c>
      <c r="BZ135" s="71" t="s">
        <v>35</v>
      </c>
      <c r="CA135" s="71" t="s">
        <v>35</v>
      </c>
      <c r="CB135" s="71" t="s">
        <v>35</v>
      </c>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row>
    <row r="136" s="343" customFormat="true" ht="15" customHeight="true" x14ac:dyDescent="0.2">
      <c r="A136" s="1126"/>
      <c r="B136" s="408" t="s">
        <v>43</v>
      </c>
      <c r="C136" s="102" t="s">
        <v>35</v>
      </c>
      <c r="D136" s="99" t="s">
        <v>35</v>
      </c>
      <c r="E136" s="99" t="s">
        <v>35</v>
      </c>
      <c r="F136" s="99" t="s">
        <v>35</v>
      </c>
      <c r="G136" s="96" t="s">
        <v>35</v>
      </c>
      <c r="H136" s="93" t="s">
        <v>35</v>
      </c>
      <c r="I136" s="99" t="s">
        <v>35</v>
      </c>
      <c r="J136" s="99" t="s">
        <v>35</v>
      </c>
      <c r="K136" s="99" t="s">
        <v>35</v>
      </c>
      <c r="L136" s="90" t="s">
        <v>35</v>
      </c>
      <c r="M136" s="102" t="s">
        <v>35</v>
      </c>
      <c r="N136" s="99" t="s">
        <v>35</v>
      </c>
      <c r="O136" s="99" t="s">
        <v>35</v>
      </c>
      <c r="P136" s="99" t="s">
        <v>35</v>
      </c>
      <c r="Q136" s="96" t="s">
        <v>35</v>
      </c>
      <c r="R136" s="93" t="s">
        <v>35</v>
      </c>
      <c r="S136" s="99" t="s">
        <v>35</v>
      </c>
      <c r="T136" s="99" t="s">
        <v>35</v>
      </c>
      <c r="U136" s="99" t="s">
        <v>35</v>
      </c>
      <c r="V136" s="99" t="s">
        <v>35</v>
      </c>
      <c r="W136" s="99" t="s">
        <v>35</v>
      </c>
      <c r="X136" s="99" t="s">
        <v>35</v>
      </c>
      <c r="Y136" s="99" t="s">
        <v>35</v>
      </c>
      <c r="Z136" s="99" t="s">
        <v>35</v>
      </c>
      <c r="AA136" s="99" t="s">
        <v>35</v>
      </c>
      <c r="AB136" s="90" t="s">
        <v>35</v>
      </c>
      <c r="AC136" s="467"/>
      <c r="AD136" s="467"/>
      <c r="AE136" s="467"/>
      <c r="AF136" s="467"/>
      <c r="AG136" s="467"/>
      <c r="AH136" s="467"/>
      <c r="AI136" s="467"/>
      <c r="AJ136" s="467"/>
      <c r="AK136" s="467"/>
      <c r="AL136" s="467"/>
      <c r="AM136" s="467"/>
      <c r="AN136" s="467"/>
      <c r="AO136" s="467"/>
      <c r="AP136" s="467"/>
      <c r="AQ136" s="467"/>
      <c r="AR136" s="467"/>
      <c r="AS136" s="467"/>
      <c r="AT136" s="467"/>
      <c r="AU136" s="467"/>
      <c r="AV136" s="467"/>
      <c r="AW136" s="467"/>
      <c r="AX136" s="467"/>
      <c r="AY136" s="467"/>
      <c r="AZ136" s="919"/>
      <c r="BA136" s="928"/>
      <c r="BB136" s="622" t="s">
        <v>43</v>
      </c>
      <c r="BC136" s="86" t="s">
        <v>35</v>
      </c>
      <c r="BD136" s="82" t="s">
        <v>35</v>
      </c>
      <c r="BE136" s="82" t="s">
        <v>35</v>
      </c>
      <c r="BF136" s="82" t="s">
        <v>35</v>
      </c>
      <c r="BG136" s="77" t="s">
        <v>35</v>
      </c>
      <c r="BH136" s="86" t="s">
        <v>35</v>
      </c>
      <c r="BI136" s="82" t="s">
        <v>35</v>
      </c>
      <c r="BJ136" s="82" t="s">
        <v>35</v>
      </c>
      <c r="BK136" s="82" t="s">
        <v>35</v>
      </c>
      <c r="BL136" s="77" t="s">
        <v>35</v>
      </c>
      <c r="BM136" s="86" t="s">
        <v>35</v>
      </c>
      <c r="BN136" s="82" t="s">
        <v>35</v>
      </c>
      <c r="BO136" s="82" t="s">
        <v>35</v>
      </c>
      <c r="BP136" s="82" t="s">
        <v>35</v>
      </c>
      <c r="BQ136" s="77" t="s">
        <v>35</v>
      </c>
      <c r="BR136" s="86" t="s">
        <v>35</v>
      </c>
      <c r="BS136" s="82" t="s">
        <v>35</v>
      </c>
      <c r="BT136" s="82" t="s">
        <v>35</v>
      </c>
      <c r="BU136" s="82" t="s">
        <v>35</v>
      </c>
      <c r="BV136" s="82" t="s">
        <v>35</v>
      </c>
      <c r="BW136" s="82" t="s">
        <v>35</v>
      </c>
      <c r="BX136" s="82" t="s">
        <v>35</v>
      </c>
      <c r="BY136" s="70" t="s">
        <v>35</v>
      </c>
      <c r="BZ136" s="70" t="s">
        <v>35</v>
      </c>
      <c r="CA136" s="70" t="s">
        <v>35</v>
      </c>
      <c r="CB136" s="70" t="s">
        <v>35</v>
      </c>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row>
    <row r="137" s="343" customFormat="true" ht="15" customHeight="true" x14ac:dyDescent="0.2">
      <c r="A137" s="1126"/>
      <c r="B137" s="408" t="s">
        <v>42</v>
      </c>
      <c r="C137" s="102" t="s">
        <v>35</v>
      </c>
      <c r="D137" s="99" t="s">
        <v>35</v>
      </c>
      <c r="E137" s="99" t="s">
        <v>35</v>
      </c>
      <c r="F137" s="99" t="s">
        <v>35</v>
      </c>
      <c r="G137" s="96" t="s">
        <v>35</v>
      </c>
      <c r="H137" s="93" t="s">
        <v>35</v>
      </c>
      <c r="I137" s="99" t="s">
        <v>35</v>
      </c>
      <c r="J137" s="99" t="s">
        <v>35</v>
      </c>
      <c r="K137" s="99" t="s">
        <v>35</v>
      </c>
      <c r="L137" s="90" t="s">
        <v>35</v>
      </c>
      <c r="M137" s="102" t="s">
        <v>35</v>
      </c>
      <c r="N137" s="99" t="s">
        <v>35</v>
      </c>
      <c r="O137" s="99" t="s">
        <v>35</v>
      </c>
      <c r="P137" s="99" t="s">
        <v>35</v>
      </c>
      <c r="Q137" s="96" t="s">
        <v>35</v>
      </c>
      <c r="R137" s="93" t="s">
        <v>35</v>
      </c>
      <c r="S137" s="99" t="s">
        <v>35</v>
      </c>
      <c r="T137" s="99" t="s">
        <v>35</v>
      </c>
      <c r="U137" s="99" t="s">
        <v>35</v>
      </c>
      <c r="V137" s="99" t="s">
        <v>35</v>
      </c>
      <c r="W137" s="99" t="s">
        <v>35</v>
      </c>
      <c r="X137" s="99" t="s">
        <v>35</v>
      </c>
      <c r="Y137" s="99" t="s">
        <v>35</v>
      </c>
      <c r="Z137" s="99" t="s">
        <v>35</v>
      </c>
      <c r="AA137" s="99" t="s">
        <v>35</v>
      </c>
      <c r="AB137" s="90" t="s">
        <v>35</v>
      </c>
      <c r="AC137" s="467"/>
      <c r="AD137" s="467"/>
      <c r="AE137" s="467"/>
      <c r="AF137" s="467"/>
      <c r="AG137" s="467"/>
      <c r="AH137" s="467"/>
      <c r="AI137" s="467"/>
      <c r="AJ137" s="467"/>
      <c r="AK137" s="467"/>
      <c r="AL137" s="467"/>
      <c r="AM137" s="467"/>
      <c r="AN137" s="467"/>
      <c r="AO137" s="467"/>
      <c r="AP137" s="467"/>
      <c r="AQ137" s="467"/>
      <c r="AR137" s="467"/>
      <c r="AS137" s="467"/>
      <c r="AT137" s="467"/>
      <c r="AU137" s="467"/>
      <c r="AV137" s="467"/>
      <c r="AW137" s="467"/>
      <c r="AX137" s="467"/>
      <c r="AY137" s="467"/>
      <c r="AZ137" s="919"/>
      <c r="BA137" s="928"/>
      <c r="BB137" s="622" t="s">
        <v>42</v>
      </c>
      <c r="BC137" s="86" t="s">
        <v>35</v>
      </c>
      <c r="BD137" s="82" t="s">
        <v>35</v>
      </c>
      <c r="BE137" s="82" t="s">
        <v>35</v>
      </c>
      <c r="BF137" s="82" t="s">
        <v>35</v>
      </c>
      <c r="BG137" s="77" t="s">
        <v>35</v>
      </c>
      <c r="BH137" s="86" t="s">
        <v>35</v>
      </c>
      <c r="BI137" s="82" t="s">
        <v>35</v>
      </c>
      <c r="BJ137" s="82" t="s">
        <v>35</v>
      </c>
      <c r="BK137" s="82" t="s">
        <v>35</v>
      </c>
      <c r="BL137" s="77" t="s">
        <v>35</v>
      </c>
      <c r="BM137" s="86" t="s">
        <v>35</v>
      </c>
      <c r="BN137" s="82" t="s">
        <v>35</v>
      </c>
      <c r="BO137" s="82" t="s">
        <v>35</v>
      </c>
      <c r="BP137" s="82" t="s">
        <v>35</v>
      </c>
      <c r="BQ137" s="77" t="s">
        <v>35</v>
      </c>
      <c r="BR137" s="86" t="s">
        <v>35</v>
      </c>
      <c r="BS137" s="82" t="s">
        <v>35</v>
      </c>
      <c r="BT137" s="82" t="s">
        <v>35</v>
      </c>
      <c r="BU137" s="82" t="s">
        <v>35</v>
      </c>
      <c r="BV137" s="82" t="s">
        <v>35</v>
      </c>
      <c r="BW137" s="82" t="s">
        <v>35</v>
      </c>
      <c r="BX137" s="82" t="s">
        <v>35</v>
      </c>
      <c r="BY137" s="70" t="s">
        <v>35</v>
      </c>
      <c r="BZ137" s="70" t="s">
        <v>35</v>
      </c>
      <c r="CA137" s="70" t="s">
        <v>35</v>
      </c>
      <c r="CB137" s="70" t="s">
        <v>35</v>
      </c>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row>
    <row r="138" s="343" customFormat="true" ht="15" customHeight="true" x14ac:dyDescent="0.2">
      <c r="A138" s="1126"/>
      <c r="B138" s="408" t="s">
        <v>41</v>
      </c>
      <c r="C138" s="151">
        <v>51.288320372109965</v>
      </c>
      <c r="D138" s="150">
        <v>56.064017094156014</v>
      </c>
      <c r="E138" s="150">
        <v>70.159470295540473</v>
      </c>
      <c r="F138" s="150">
        <v>91.53484029365228</v>
      </c>
      <c r="G138" s="149">
        <v>99.082087961694057</v>
      </c>
      <c r="H138" s="148">
        <v>79.091712899886844</v>
      </c>
      <c r="I138" s="150">
        <v>96.488679190306044</v>
      </c>
      <c r="J138" s="150">
        <v>97.646969223477953</v>
      </c>
      <c r="K138" s="150">
        <v>99.140866100149182</v>
      </c>
      <c r="L138" s="147">
        <v>99.817305782694845</v>
      </c>
      <c r="M138" s="151">
        <v>48.386669424646733</v>
      </c>
      <c r="N138" s="150">
        <v>54.18182806623949</v>
      </c>
      <c r="O138" s="150">
        <v>57.92310311639006</v>
      </c>
      <c r="P138" s="150">
        <v>68.528516637451929</v>
      </c>
      <c r="Q138" s="149">
        <v>89.866854263363535</v>
      </c>
      <c r="R138" s="148">
        <v>84.271013293291858</v>
      </c>
      <c r="S138" s="150">
        <v>90.643926930051293</v>
      </c>
      <c r="T138" s="150">
        <v>92.893509839660851</v>
      </c>
      <c r="U138" s="150">
        <v>67.594517600563805</v>
      </c>
      <c r="V138" s="150">
        <v>99.80204633913587</v>
      </c>
      <c r="W138" s="150">
        <v>91.152372818217344</v>
      </c>
      <c r="X138" s="150">
        <v>74.790927023734383</v>
      </c>
      <c r="Y138" s="150">
        <v>89.040848170872962</v>
      </c>
      <c r="Z138" s="150">
        <v>56.494597053670027</v>
      </c>
      <c r="AA138" s="150">
        <v>60.023556698488647</v>
      </c>
      <c r="AB138" s="147">
        <v>37.565780002098705</v>
      </c>
      <c r="AC138" s="467"/>
      <c r="AD138" s="467"/>
      <c r="AE138" s="467"/>
      <c r="AF138" s="467"/>
      <c r="AG138" s="467"/>
      <c r="AH138" s="467"/>
      <c r="AI138" s="467"/>
      <c r="AJ138" s="467"/>
      <c r="AK138" s="467"/>
      <c r="AL138" s="467"/>
      <c r="AM138" s="467"/>
      <c r="AN138" s="467"/>
      <c r="AO138" s="467"/>
      <c r="AP138" s="467"/>
      <c r="AQ138" s="467"/>
      <c r="AR138" s="467"/>
      <c r="AS138" s="467"/>
      <c r="AT138" s="467"/>
      <c r="AU138" s="467"/>
      <c r="AV138" s="467"/>
      <c r="AW138" s="467"/>
      <c r="AX138" s="467"/>
      <c r="AY138" s="467"/>
      <c r="AZ138" s="919"/>
      <c r="BA138" s="928"/>
      <c r="BB138" s="622" t="s">
        <v>41</v>
      </c>
      <c r="BC138" s="86" t="s">
        <v>35</v>
      </c>
      <c r="BD138" s="82" t="s">
        <v>35</v>
      </c>
      <c r="BE138" s="82" t="s">
        <v>35</v>
      </c>
      <c r="BF138" s="82" t="s">
        <v>35</v>
      </c>
      <c r="BG138" s="77" t="s">
        <v>35</v>
      </c>
      <c r="BH138" s="86" t="s">
        <v>35</v>
      </c>
      <c r="BI138" s="82" t="s">
        <v>35</v>
      </c>
      <c r="BJ138" s="82" t="s">
        <v>35</v>
      </c>
      <c r="BK138" s="82" t="s">
        <v>35</v>
      </c>
      <c r="BL138" s="77" t="s">
        <v>35</v>
      </c>
      <c r="BM138" s="86" t="s">
        <v>35</v>
      </c>
      <c r="BN138" s="82" t="s">
        <v>35</v>
      </c>
      <c r="BO138" s="82" t="s">
        <v>35</v>
      </c>
      <c r="BP138" s="82" t="s">
        <v>35</v>
      </c>
      <c r="BQ138" s="77" t="s">
        <v>35</v>
      </c>
      <c r="BR138" s="86" t="s">
        <v>35</v>
      </c>
      <c r="BS138" s="82" t="s">
        <v>35</v>
      </c>
      <c r="BT138" s="82" t="s">
        <v>35</v>
      </c>
      <c r="BU138" s="82" t="s">
        <v>35</v>
      </c>
      <c r="BV138" s="82" t="s">
        <v>35</v>
      </c>
      <c r="BW138" s="82" t="s">
        <v>35</v>
      </c>
      <c r="BX138" s="82" t="s">
        <v>35</v>
      </c>
      <c r="BY138" s="70" t="s">
        <v>35</v>
      </c>
      <c r="BZ138" s="70" t="s">
        <v>35</v>
      </c>
      <c r="CA138" s="70" t="s">
        <v>35</v>
      </c>
      <c r="CB138" s="70" t="s">
        <v>35</v>
      </c>
      <c r="CC138" s="32"/>
      <c r="CD138" s="32"/>
      <c r="CE138" s="32"/>
      <c r="CF138" s="32"/>
      <c r="CG138" s="32"/>
      <c r="CH138" s="32"/>
      <c r="CI138" s="32"/>
      <c r="CJ138" s="32"/>
      <c r="CK138" s="32"/>
      <c r="CL138" s="32"/>
      <c r="CM138" s="32"/>
      <c r="CN138" s="32"/>
      <c r="CO138" s="32"/>
      <c r="CP138" s="32"/>
      <c r="CQ138" s="32"/>
      <c r="CR138" s="32"/>
      <c r="CS138" s="32"/>
      <c r="CT138" s="32"/>
      <c r="CU138" s="32"/>
      <c r="CV138" s="32"/>
      <c r="CW138" s="32"/>
      <c r="CX138" s="32"/>
      <c r="CY138" s="32"/>
      <c r="CZ138" s="32"/>
    </row>
    <row r="139" s="343" customFormat="true" ht="15" customHeight="true" x14ac:dyDescent="0.2">
      <c r="A139" s="1126"/>
      <c r="B139" s="408" t="s">
        <v>19</v>
      </c>
      <c r="C139" s="151">
        <v>48.711679627890128</v>
      </c>
      <c r="D139" s="150">
        <v>43.935982905844092</v>
      </c>
      <c r="E139" s="150">
        <v>29.840529704459495</v>
      </c>
      <c r="F139" s="150">
        <v>8.4651597063476842</v>
      </c>
      <c r="G139" s="149">
        <v>0.9179120383059588</v>
      </c>
      <c r="H139" s="148">
        <v>20.908287100113153</v>
      </c>
      <c r="I139" s="150">
        <v>3.511320809693891</v>
      </c>
      <c r="J139" s="150">
        <v>2.3530307765219622</v>
      </c>
      <c r="K139" s="150">
        <v>0.85913389985081445</v>
      </c>
      <c r="L139" s="147">
        <v>0.1826942173051572</v>
      </c>
      <c r="M139" s="151">
        <v>51.613330575353231</v>
      </c>
      <c r="N139" s="150">
        <v>45.818171933760546</v>
      </c>
      <c r="O139" s="150">
        <v>42.07689688361009</v>
      </c>
      <c r="P139" s="150">
        <v>31.471483362548074</v>
      </c>
      <c r="Q139" s="149">
        <v>10.133145736636576</v>
      </c>
      <c r="R139" s="148">
        <v>15.72898670670809</v>
      </c>
      <c r="S139" s="150">
        <v>9.3560730699485966</v>
      </c>
      <c r="T139" s="150">
        <v>7.106490160339157</v>
      </c>
      <c r="U139" s="150">
        <v>32.405482399436131</v>
      </c>
      <c r="V139" s="150">
        <v>0.19795366086412888</v>
      </c>
      <c r="W139" s="150">
        <v>8.8476271817827925</v>
      </c>
      <c r="X139" s="150">
        <v>25.209072976265595</v>
      </c>
      <c r="Y139" s="150">
        <v>10.959151829127126</v>
      </c>
      <c r="Z139" s="150">
        <v>43.505402946329824</v>
      </c>
      <c r="AA139" s="150">
        <v>39.976443301511168</v>
      </c>
      <c r="AB139" s="147">
        <v>62.43421999790143</v>
      </c>
      <c r="AC139" s="467"/>
      <c r="AD139" s="467"/>
      <c r="AE139" s="467"/>
      <c r="AF139" s="467"/>
      <c r="AG139" s="467"/>
      <c r="AH139" s="467"/>
      <c r="AI139" s="467"/>
      <c r="AJ139" s="467"/>
      <c r="AK139" s="467"/>
      <c r="AL139" s="467"/>
      <c r="AM139" s="467"/>
      <c r="AN139" s="467"/>
      <c r="AO139" s="467"/>
      <c r="AP139" s="467"/>
      <c r="AQ139" s="467"/>
      <c r="AR139" s="467"/>
      <c r="AS139" s="467"/>
      <c r="AT139" s="467"/>
      <c r="AU139" s="467"/>
      <c r="AV139" s="467"/>
      <c r="AW139" s="467"/>
      <c r="AX139" s="467"/>
      <c r="AY139" s="467"/>
      <c r="AZ139" s="919"/>
      <c r="BA139" s="928"/>
      <c r="BB139" s="622" t="s">
        <v>19</v>
      </c>
      <c r="BC139" s="86" t="s">
        <v>35</v>
      </c>
      <c r="BD139" s="82" t="s">
        <v>35</v>
      </c>
      <c r="BE139" s="82" t="s">
        <v>35</v>
      </c>
      <c r="BF139" s="82" t="s">
        <v>35</v>
      </c>
      <c r="BG139" s="77" t="s">
        <v>35</v>
      </c>
      <c r="BH139" s="86" t="s">
        <v>35</v>
      </c>
      <c r="BI139" s="82" t="s">
        <v>35</v>
      </c>
      <c r="BJ139" s="82" t="s">
        <v>35</v>
      </c>
      <c r="BK139" s="82" t="s">
        <v>35</v>
      </c>
      <c r="BL139" s="77" t="s">
        <v>35</v>
      </c>
      <c r="BM139" s="86" t="s">
        <v>35</v>
      </c>
      <c r="BN139" s="82" t="s">
        <v>35</v>
      </c>
      <c r="BO139" s="82" t="s">
        <v>35</v>
      </c>
      <c r="BP139" s="82" t="s">
        <v>35</v>
      </c>
      <c r="BQ139" s="77" t="s">
        <v>35</v>
      </c>
      <c r="BR139" s="86" t="s">
        <v>35</v>
      </c>
      <c r="BS139" s="82" t="s">
        <v>35</v>
      </c>
      <c r="BT139" s="82" t="s">
        <v>35</v>
      </c>
      <c r="BU139" s="82" t="s">
        <v>35</v>
      </c>
      <c r="BV139" s="82" t="s">
        <v>35</v>
      </c>
      <c r="BW139" s="82" t="s">
        <v>35</v>
      </c>
      <c r="BX139" s="82" t="s">
        <v>35</v>
      </c>
      <c r="BY139" s="70" t="s">
        <v>35</v>
      </c>
      <c r="BZ139" s="70" t="s">
        <v>35</v>
      </c>
      <c r="CA139" s="70" t="s">
        <v>35</v>
      </c>
      <c r="CB139" s="70" t="s">
        <v>35</v>
      </c>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row>
    <row r="140" s="338" customFormat="true" ht="15" customHeight="true" x14ac:dyDescent="0.2">
      <c r="A140" s="1126" t="s">
        <v>107</v>
      </c>
      <c r="B140" s="408" t="s">
        <v>64</v>
      </c>
      <c r="C140" s="102" t="s">
        <v>35</v>
      </c>
      <c r="D140" s="99" t="s">
        <v>35</v>
      </c>
      <c r="E140" s="99" t="s">
        <v>35</v>
      </c>
      <c r="F140" s="99" t="s">
        <v>35</v>
      </c>
      <c r="G140" s="96" t="s">
        <v>35</v>
      </c>
      <c r="H140" s="93" t="s">
        <v>35</v>
      </c>
      <c r="I140" s="99" t="s">
        <v>35</v>
      </c>
      <c r="J140" s="99" t="s">
        <v>35</v>
      </c>
      <c r="K140" s="99" t="s">
        <v>35</v>
      </c>
      <c r="L140" s="90" t="s">
        <v>35</v>
      </c>
      <c r="M140" s="102" t="s">
        <v>35</v>
      </c>
      <c r="N140" s="99" t="s">
        <v>35</v>
      </c>
      <c r="O140" s="99" t="s">
        <v>35</v>
      </c>
      <c r="P140" s="99" t="s">
        <v>35</v>
      </c>
      <c r="Q140" s="96" t="s">
        <v>35</v>
      </c>
      <c r="R140" s="93" t="s">
        <v>35</v>
      </c>
      <c r="S140" s="99" t="s">
        <v>35</v>
      </c>
      <c r="T140" s="99" t="s">
        <v>35</v>
      </c>
      <c r="U140" s="99" t="s">
        <v>35</v>
      </c>
      <c r="V140" s="99" t="s">
        <v>35</v>
      </c>
      <c r="W140" s="99" t="s">
        <v>35</v>
      </c>
      <c r="X140" s="99" t="s">
        <v>35</v>
      </c>
      <c r="Y140" s="99" t="s">
        <v>35</v>
      </c>
      <c r="Z140" s="99" t="s">
        <v>35</v>
      </c>
      <c r="AA140" s="99" t="s">
        <v>35</v>
      </c>
      <c r="AB140" s="90"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923"/>
      <c r="AZ140" s="375"/>
      <c r="BA140" s="928"/>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126"/>
      <c r="B141" s="408" t="s">
        <v>65</v>
      </c>
      <c r="C141" s="102" t="s">
        <v>35</v>
      </c>
      <c r="D141" s="99" t="s">
        <v>35</v>
      </c>
      <c r="E141" s="99" t="s">
        <v>35</v>
      </c>
      <c r="F141" s="99" t="s">
        <v>35</v>
      </c>
      <c r="G141" s="96" t="s">
        <v>35</v>
      </c>
      <c r="H141" s="93" t="s">
        <v>35</v>
      </c>
      <c r="I141" s="99" t="s">
        <v>35</v>
      </c>
      <c r="J141" s="99" t="s">
        <v>35</v>
      </c>
      <c r="K141" s="99" t="s">
        <v>35</v>
      </c>
      <c r="L141" s="90" t="s">
        <v>35</v>
      </c>
      <c r="M141" s="102" t="s">
        <v>35</v>
      </c>
      <c r="N141" s="99" t="s">
        <v>35</v>
      </c>
      <c r="O141" s="99" t="s">
        <v>35</v>
      </c>
      <c r="P141" s="99" t="s">
        <v>35</v>
      </c>
      <c r="Q141" s="96" t="s">
        <v>35</v>
      </c>
      <c r="R141" s="93" t="s">
        <v>35</v>
      </c>
      <c r="S141" s="99" t="s">
        <v>35</v>
      </c>
      <c r="T141" s="99" t="s">
        <v>35</v>
      </c>
      <c r="U141" s="99" t="s">
        <v>35</v>
      </c>
      <c r="V141" s="99" t="s">
        <v>35</v>
      </c>
      <c r="W141" s="99" t="s">
        <v>35</v>
      </c>
      <c r="X141" s="99" t="s">
        <v>35</v>
      </c>
      <c r="Y141" s="99" t="s">
        <v>35</v>
      </c>
      <c r="Z141" s="99" t="s">
        <v>35</v>
      </c>
      <c r="AA141" s="99" t="s">
        <v>35</v>
      </c>
      <c r="AB141" s="90"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923"/>
      <c r="AZ141" s="375"/>
      <c r="BA141" s="928"/>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126"/>
      <c r="B142" s="408" t="s">
        <v>66</v>
      </c>
      <c r="C142" s="102" t="s">
        <v>35</v>
      </c>
      <c r="D142" s="99" t="s">
        <v>35</v>
      </c>
      <c r="E142" s="99" t="s">
        <v>35</v>
      </c>
      <c r="F142" s="99" t="s">
        <v>35</v>
      </c>
      <c r="G142" s="96" t="s">
        <v>35</v>
      </c>
      <c r="H142" s="93" t="s">
        <v>35</v>
      </c>
      <c r="I142" s="99" t="s">
        <v>35</v>
      </c>
      <c r="J142" s="99" t="s">
        <v>35</v>
      </c>
      <c r="K142" s="99" t="s">
        <v>35</v>
      </c>
      <c r="L142" s="90" t="s">
        <v>35</v>
      </c>
      <c r="M142" s="102" t="s">
        <v>35</v>
      </c>
      <c r="N142" s="99" t="s">
        <v>35</v>
      </c>
      <c r="O142" s="99" t="s">
        <v>35</v>
      </c>
      <c r="P142" s="99" t="s">
        <v>35</v>
      </c>
      <c r="Q142" s="96" t="s">
        <v>35</v>
      </c>
      <c r="R142" s="93" t="s">
        <v>35</v>
      </c>
      <c r="S142" s="99" t="s">
        <v>35</v>
      </c>
      <c r="T142" s="99" t="s">
        <v>35</v>
      </c>
      <c r="U142" s="99" t="s">
        <v>35</v>
      </c>
      <c r="V142" s="99" t="s">
        <v>35</v>
      </c>
      <c r="W142" s="99" t="s">
        <v>35</v>
      </c>
      <c r="X142" s="99" t="s">
        <v>35</v>
      </c>
      <c r="Y142" s="99" t="s">
        <v>35</v>
      </c>
      <c r="Z142" s="99" t="s">
        <v>35</v>
      </c>
      <c r="AA142" s="99" t="s">
        <v>35</v>
      </c>
      <c r="AB142" s="90"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923"/>
      <c r="AZ142" s="375"/>
      <c r="BA142" s="928"/>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126"/>
      <c r="B143" s="408" t="s">
        <v>67</v>
      </c>
      <c r="C143" s="102" t="s">
        <v>35</v>
      </c>
      <c r="D143" s="99" t="s">
        <v>35</v>
      </c>
      <c r="E143" s="99" t="s">
        <v>35</v>
      </c>
      <c r="F143" s="99" t="s">
        <v>35</v>
      </c>
      <c r="G143" s="96" t="s">
        <v>35</v>
      </c>
      <c r="H143" s="93" t="s">
        <v>35</v>
      </c>
      <c r="I143" s="99" t="s">
        <v>35</v>
      </c>
      <c r="J143" s="99" t="s">
        <v>35</v>
      </c>
      <c r="K143" s="99" t="s">
        <v>35</v>
      </c>
      <c r="L143" s="90" t="s">
        <v>35</v>
      </c>
      <c r="M143" s="102" t="s">
        <v>35</v>
      </c>
      <c r="N143" s="99" t="s">
        <v>35</v>
      </c>
      <c r="O143" s="99" t="s">
        <v>35</v>
      </c>
      <c r="P143" s="99" t="s">
        <v>35</v>
      </c>
      <c r="Q143" s="96" t="s">
        <v>35</v>
      </c>
      <c r="R143" s="93" t="s">
        <v>35</v>
      </c>
      <c r="S143" s="99" t="s">
        <v>35</v>
      </c>
      <c r="T143" s="99" t="s">
        <v>35</v>
      </c>
      <c r="U143" s="99" t="s">
        <v>35</v>
      </c>
      <c r="V143" s="99" t="s">
        <v>35</v>
      </c>
      <c r="W143" s="99" t="s">
        <v>35</v>
      </c>
      <c r="X143" s="99" t="s">
        <v>35</v>
      </c>
      <c r="Y143" s="99" t="s">
        <v>35</v>
      </c>
      <c r="Z143" s="99" t="s">
        <v>35</v>
      </c>
      <c r="AA143" s="99" t="s">
        <v>35</v>
      </c>
      <c r="AB143" s="90"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923"/>
      <c r="AZ143" s="375"/>
      <c r="BA143" s="928"/>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126" t="s">
        <v>108</v>
      </c>
      <c r="B144" s="408" t="s">
        <v>64</v>
      </c>
      <c r="C144" s="102" t="s">
        <v>35</v>
      </c>
      <c r="D144" s="99" t="s">
        <v>35</v>
      </c>
      <c r="E144" s="99" t="s">
        <v>35</v>
      </c>
      <c r="F144" s="99" t="s">
        <v>35</v>
      </c>
      <c r="G144" s="96" t="s">
        <v>35</v>
      </c>
      <c r="H144" s="93" t="s">
        <v>35</v>
      </c>
      <c r="I144" s="99" t="s">
        <v>35</v>
      </c>
      <c r="J144" s="99" t="s">
        <v>35</v>
      </c>
      <c r="K144" s="99" t="s">
        <v>35</v>
      </c>
      <c r="L144" s="90" t="s">
        <v>35</v>
      </c>
      <c r="M144" s="102" t="s">
        <v>35</v>
      </c>
      <c r="N144" s="99" t="s">
        <v>35</v>
      </c>
      <c r="O144" s="99" t="s">
        <v>35</v>
      </c>
      <c r="P144" s="99" t="s">
        <v>35</v>
      </c>
      <c r="Q144" s="96" t="s">
        <v>35</v>
      </c>
      <c r="R144" s="93" t="s">
        <v>35</v>
      </c>
      <c r="S144" s="99" t="s">
        <v>35</v>
      </c>
      <c r="T144" s="99" t="s">
        <v>35</v>
      </c>
      <c r="U144" s="99" t="s">
        <v>35</v>
      </c>
      <c r="V144" s="99" t="s">
        <v>35</v>
      </c>
      <c r="W144" s="99" t="s">
        <v>35</v>
      </c>
      <c r="X144" s="99" t="s">
        <v>35</v>
      </c>
      <c r="Y144" s="99" t="s">
        <v>35</v>
      </c>
      <c r="Z144" s="99" t="s">
        <v>35</v>
      </c>
      <c r="AA144" s="99" t="s">
        <v>35</v>
      </c>
      <c r="AB144" s="90"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923"/>
      <c r="AZ144" s="375"/>
      <c r="BA144" s="928"/>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126"/>
      <c r="B145" s="408" t="s">
        <v>65</v>
      </c>
      <c r="C145" s="102" t="s">
        <v>35</v>
      </c>
      <c r="D145" s="99" t="s">
        <v>35</v>
      </c>
      <c r="E145" s="99" t="s">
        <v>35</v>
      </c>
      <c r="F145" s="99" t="s">
        <v>35</v>
      </c>
      <c r="G145" s="96" t="s">
        <v>35</v>
      </c>
      <c r="H145" s="93" t="s">
        <v>35</v>
      </c>
      <c r="I145" s="99" t="s">
        <v>35</v>
      </c>
      <c r="J145" s="99" t="s">
        <v>35</v>
      </c>
      <c r="K145" s="99" t="s">
        <v>35</v>
      </c>
      <c r="L145" s="90" t="s">
        <v>35</v>
      </c>
      <c r="M145" s="102" t="s">
        <v>35</v>
      </c>
      <c r="N145" s="99" t="s">
        <v>35</v>
      </c>
      <c r="O145" s="99" t="s">
        <v>35</v>
      </c>
      <c r="P145" s="99" t="s">
        <v>35</v>
      </c>
      <c r="Q145" s="96" t="s">
        <v>35</v>
      </c>
      <c r="R145" s="93" t="s">
        <v>35</v>
      </c>
      <c r="S145" s="99" t="s">
        <v>35</v>
      </c>
      <c r="T145" s="99" t="s">
        <v>35</v>
      </c>
      <c r="U145" s="99" t="s">
        <v>35</v>
      </c>
      <c r="V145" s="99" t="s">
        <v>35</v>
      </c>
      <c r="W145" s="99" t="s">
        <v>35</v>
      </c>
      <c r="X145" s="99" t="s">
        <v>35</v>
      </c>
      <c r="Y145" s="99" t="s">
        <v>35</v>
      </c>
      <c r="Z145" s="99" t="s">
        <v>35</v>
      </c>
      <c r="AA145" s="99" t="s">
        <v>35</v>
      </c>
      <c r="AB145" s="90"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923"/>
      <c r="AZ145" s="375"/>
      <c r="BA145" s="928"/>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126"/>
      <c r="B146" s="408" t="s">
        <v>66</v>
      </c>
      <c r="C146" s="102" t="s">
        <v>35</v>
      </c>
      <c r="D146" s="99" t="s">
        <v>35</v>
      </c>
      <c r="E146" s="99" t="s">
        <v>35</v>
      </c>
      <c r="F146" s="99" t="s">
        <v>35</v>
      </c>
      <c r="G146" s="96" t="s">
        <v>35</v>
      </c>
      <c r="H146" s="93" t="s">
        <v>35</v>
      </c>
      <c r="I146" s="99" t="s">
        <v>35</v>
      </c>
      <c r="J146" s="99" t="s">
        <v>35</v>
      </c>
      <c r="K146" s="99" t="s">
        <v>35</v>
      </c>
      <c r="L146" s="90" t="s">
        <v>35</v>
      </c>
      <c r="M146" s="102" t="s">
        <v>35</v>
      </c>
      <c r="N146" s="99" t="s">
        <v>35</v>
      </c>
      <c r="O146" s="99" t="s">
        <v>35</v>
      </c>
      <c r="P146" s="99" t="s">
        <v>35</v>
      </c>
      <c r="Q146" s="96" t="s">
        <v>35</v>
      </c>
      <c r="R146" s="93" t="s">
        <v>35</v>
      </c>
      <c r="S146" s="99" t="s">
        <v>35</v>
      </c>
      <c r="T146" s="99" t="s">
        <v>35</v>
      </c>
      <c r="U146" s="99" t="s">
        <v>35</v>
      </c>
      <c r="V146" s="99" t="s">
        <v>35</v>
      </c>
      <c r="W146" s="99" t="s">
        <v>35</v>
      </c>
      <c r="X146" s="99" t="s">
        <v>35</v>
      </c>
      <c r="Y146" s="99" t="s">
        <v>35</v>
      </c>
      <c r="Z146" s="99" t="s">
        <v>35</v>
      </c>
      <c r="AA146" s="99" t="s">
        <v>35</v>
      </c>
      <c r="AB146" s="90"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923"/>
      <c r="AZ146" s="375"/>
      <c r="BA146" s="928"/>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126"/>
      <c r="B147" s="408" t="s">
        <v>67</v>
      </c>
      <c r="C147" s="102" t="s">
        <v>35</v>
      </c>
      <c r="D147" s="99" t="s">
        <v>35</v>
      </c>
      <c r="E147" s="99" t="s">
        <v>35</v>
      </c>
      <c r="F147" s="99" t="s">
        <v>35</v>
      </c>
      <c r="G147" s="96" t="s">
        <v>35</v>
      </c>
      <c r="H147" s="93" t="s">
        <v>35</v>
      </c>
      <c r="I147" s="99" t="s">
        <v>35</v>
      </c>
      <c r="J147" s="99" t="s">
        <v>35</v>
      </c>
      <c r="K147" s="99" t="s">
        <v>35</v>
      </c>
      <c r="L147" s="90" t="s">
        <v>35</v>
      </c>
      <c r="M147" s="102" t="s">
        <v>35</v>
      </c>
      <c r="N147" s="99" t="s">
        <v>35</v>
      </c>
      <c r="O147" s="99" t="s">
        <v>35</v>
      </c>
      <c r="P147" s="99" t="s">
        <v>35</v>
      </c>
      <c r="Q147" s="96" t="s">
        <v>35</v>
      </c>
      <c r="R147" s="93" t="s">
        <v>35</v>
      </c>
      <c r="S147" s="99" t="s">
        <v>35</v>
      </c>
      <c r="T147" s="99" t="s">
        <v>35</v>
      </c>
      <c r="U147" s="99" t="s">
        <v>35</v>
      </c>
      <c r="V147" s="99" t="s">
        <v>35</v>
      </c>
      <c r="W147" s="99" t="s">
        <v>35</v>
      </c>
      <c r="X147" s="99" t="s">
        <v>35</v>
      </c>
      <c r="Y147" s="99" t="s">
        <v>35</v>
      </c>
      <c r="Z147" s="99" t="s">
        <v>35</v>
      </c>
      <c r="AA147" s="99" t="s">
        <v>35</v>
      </c>
      <c r="AB147" s="90"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923"/>
      <c r="AZ147" s="375"/>
      <c r="BA147" s="928"/>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126" t="s">
        <v>109</v>
      </c>
      <c r="B148" s="408" t="s">
        <v>49</v>
      </c>
      <c r="C148" s="102" t="s">
        <v>35</v>
      </c>
      <c r="D148" s="99" t="s">
        <v>35</v>
      </c>
      <c r="E148" s="99" t="s">
        <v>35</v>
      </c>
      <c r="F148" s="99" t="s">
        <v>35</v>
      </c>
      <c r="G148" s="96" t="s">
        <v>35</v>
      </c>
      <c r="H148" s="93" t="s">
        <v>35</v>
      </c>
      <c r="I148" s="99" t="s">
        <v>35</v>
      </c>
      <c r="J148" s="99" t="s">
        <v>35</v>
      </c>
      <c r="K148" s="99" t="s">
        <v>35</v>
      </c>
      <c r="L148" s="90" t="s">
        <v>35</v>
      </c>
      <c r="M148" s="102" t="s">
        <v>35</v>
      </c>
      <c r="N148" s="99" t="s">
        <v>35</v>
      </c>
      <c r="O148" s="99" t="s">
        <v>35</v>
      </c>
      <c r="P148" s="99" t="s">
        <v>35</v>
      </c>
      <c r="Q148" s="96" t="s">
        <v>35</v>
      </c>
      <c r="R148" s="93" t="s">
        <v>35</v>
      </c>
      <c r="S148" s="99" t="s">
        <v>35</v>
      </c>
      <c r="T148" s="99" t="s">
        <v>35</v>
      </c>
      <c r="U148" s="99" t="s">
        <v>35</v>
      </c>
      <c r="V148" s="99" t="s">
        <v>35</v>
      </c>
      <c r="W148" s="99" t="s">
        <v>35</v>
      </c>
      <c r="X148" s="99" t="s">
        <v>35</v>
      </c>
      <c r="Y148" s="99" t="s">
        <v>35</v>
      </c>
      <c r="Z148" s="99" t="s">
        <v>35</v>
      </c>
      <c r="AA148" s="99" t="s">
        <v>35</v>
      </c>
      <c r="AB148" s="90" t="s">
        <v>35</v>
      </c>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c r="AY148" s="923"/>
      <c r="AZ148" s="375"/>
      <c r="BA148" s="928"/>
      <c r="BB148" s="622" t="s">
        <v>49</v>
      </c>
      <c r="BC148" s="86" t="s">
        <v>35</v>
      </c>
      <c r="BD148" s="82" t="s">
        <v>35</v>
      </c>
      <c r="BE148" s="82" t="s">
        <v>35</v>
      </c>
      <c r="BF148" s="82" t="s">
        <v>35</v>
      </c>
      <c r="BG148" s="77" t="s">
        <v>35</v>
      </c>
      <c r="BH148" s="86" t="s">
        <v>35</v>
      </c>
      <c r="BI148" s="82" t="s">
        <v>35</v>
      </c>
      <c r="BJ148" s="82" t="s">
        <v>35</v>
      </c>
      <c r="BK148" s="82" t="s">
        <v>35</v>
      </c>
      <c r="BL148" s="77" t="s">
        <v>35</v>
      </c>
      <c r="BM148" s="86" t="s">
        <v>35</v>
      </c>
      <c r="BN148" s="82" t="s">
        <v>35</v>
      </c>
      <c r="BO148" s="82" t="s">
        <v>35</v>
      </c>
      <c r="BP148" s="82" t="s">
        <v>35</v>
      </c>
      <c r="BQ148" s="77" t="s">
        <v>35</v>
      </c>
      <c r="BR148" s="86" t="s">
        <v>35</v>
      </c>
      <c r="BS148" s="82" t="s">
        <v>35</v>
      </c>
      <c r="BT148" s="82" t="s">
        <v>35</v>
      </c>
      <c r="BU148" s="82" t="s">
        <v>35</v>
      </c>
      <c r="BV148" s="82" t="s">
        <v>35</v>
      </c>
      <c r="BW148" s="82" t="s">
        <v>35</v>
      </c>
      <c r="BX148" s="82" t="s">
        <v>35</v>
      </c>
      <c r="BY148" s="70" t="s">
        <v>35</v>
      </c>
      <c r="BZ148" s="70" t="s">
        <v>35</v>
      </c>
      <c r="CA148" s="70" t="s">
        <v>35</v>
      </c>
      <c r="CB148" s="70" t="s">
        <v>35</v>
      </c>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row>
    <row r="149" s="338" customFormat="true" ht="15" customHeight="true" x14ac:dyDescent="0.2">
      <c r="A149" s="1126"/>
      <c r="B149" s="408" t="s">
        <v>48</v>
      </c>
      <c r="C149" s="102" t="s">
        <v>35</v>
      </c>
      <c r="D149" s="99" t="s">
        <v>35</v>
      </c>
      <c r="E149" s="99" t="s">
        <v>35</v>
      </c>
      <c r="F149" s="99" t="s">
        <v>35</v>
      </c>
      <c r="G149" s="96" t="s">
        <v>35</v>
      </c>
      <c r="H149" s="93" t="s">
        <v>35</v>
      </c>
      <c r="I149" s="99" t="s">
        <v>35</v>
      </c>
      <c r="J149" s="99" t="s">
        <v>35</v>
      </c>
      <c r="K149" s="99" t="s">
        <v>35</v>
      </c>
      <c r="L149" s="90" t="s">
        <v>35</v>
      </c>
      <c r="M149" s="102" t="s">
        <v>35</v>
      </c>
      <c r="N149" s="99" t="s">
        <v>35</v>
      </c>
      <c r="O149" s="99" t="s">
        <v>35</v>
      </c>
      <c r="P149" s="99" t="s">
        <v>35</v>
      </c>
      <c r="Q149" s="96" t="s">
        <v>35</v>
      </c>
      <c r="R149" s="93" t="s">
        <v>35</v>
      </c>
      <c r="S149" s="99" t="s">
        <v>35</v>
      </c>
      <c r="T149" s="99" t="s">
        <v>35</v>
      </c>
      <c r="U149" s="99" t="s">
        <v>35</v>
      </c>
      <c r="V149" s="99" t="s">
        <v>35</v>
      </c>
      <c r="W149" s="99" t="s">
        <v>35</v>
      </c>
      <c r="X149" s="99" t="s">
        <v>35</v>
      </c>
      <c r="Y149" s="99" t="s">
        <v>35</v>
      </c>
      <c r="Z149" s="99" t="s">
        <v>35</v>
      </c>
      <c r="AA149" s="99" t="s">
        <v>35</v>
      </c>
      <c r="AB149" s="90" t="s">
        <v>35</v>
      </c>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923"/>
      <c r="AZ149" s="375"/>
      <c r="BA149" s="928"/>
      <c r="BB149" s="622" t="s">
        <v>48</v>
      </c>
      <c r="BC149" s="86" t="s">
        <v>35</v>
      </c>
      <c r="BD149" s="82" t="s">
        <v>35</v>
      </c>
      <c r="BE149" s="82" t="s">
        <v>35</v>
      </c>
      <c r="BF149" s="82" t="s">
        <v>35</v>
      </c>
      <c r="BG149" s="77" t="s">
        <v>35</v>
      </c>
      <c r="BH149" s="86" t="s">
        <v>35</v>
      </c>
      <c r="BI149" s="82" t="s">
        <v>35</v>
      </c>
      <c r="BJ149" s="82" t="s">
        <v>35</v>
      </c>
      <c r="BK149" s="82" t="s">
        <v>35</v>
      </c>
      <c r="BL149" s="77" t="s">
        <v>35</v>
      </c>
      <c r="BM149" s="86" t="s">
        <v>35</v>
      </c>
      <c r="BN149" s="82" t="s">
        <v>35</v>
      </c>
      <c r="BO149" s="82" t="s">
        <v>35</v>
      </c>
      <c r="BP149" s="82" t="s">
        <v>35</v>
      </c>
      <c r="BQ149" s="77" t="s">
        <v>35</v>
      </c>
      <c r="BR149" s="86" t="s">
        <v>35</v>
      </c>
      <c r="BS149" s="82" t="s">
        <v>35</v>
      </c>
      <c r="BT149" s="82" t="s">
        <v>35</v>
      </c>
      <c r="BU149" s="82" t="s">
        <v>35</v>
      </c>
      <c r="BV149" s="82" t="s">
        <v>35</v>
      </c>
      <c r="BW149" s="82" t="s">
        <v>35</v>
      </c>
      <c r="BX149" s="82" t="s">
        <v>35</v>
      </c>
      <c r="BY149" s="70" t="s">
        <v>35</v>
      </c>
      <c r="BZ149" s="70" t="s">
        <v>35</v>
      </c>
      <c r="CA149" s="70" t="s">
        <v>35</v>
      </c>
      <c r="CB149" s="70" t="s">
        <v>35</v>
      </c>
      <c r="CC149" s="32"/>
      <c r="CD149" s="32"/>
      <c r="CE149" s="32"/>
      <c r="CF149" s="32"/>
      <c r="CG149" s="32"/>
      <c r="CH149" s="32"/>
      <c r="CI149" s="32"/>
      <c r="CJ149" s="32"/>
      <c r="CK149" s="32"/>
      <c r="CL149" s="32"/>
      <c r="CM149" s="32"/>
      <c r="CN149" s="32"/>
      <c r="CO149" s="32"/>
      <c r="CP149" s="32"/>
      <c r="CQ149" s="32"/>
      <c r="CR149" s="32"/>
      <c r="CS149" s="32"/>
      <c r="CT149" s="32"/>
      <c r="CU149" s="32"/>
      <c r="CV149" s="32"/>
      <c r="CW149" s="32"/>
      <c r="CX149" s="32"/>
      <c r="CY149" s="32"/>
      <c r="CZ149" s="32"/>
    </row>
    <row r="150" s="338" customFormat="true" ht="15" customHeight="true" x14ac:dyDescent="0.2">
      <c r="A150" s="1126"/>
      <c r="B150" s="408" t="s">
        <v>111</v>
      </c>
      <c r="C150" s="102" t="s">
        <v>35</v>
      </c>
      <c r="D150" s="99" t="s">
        <v>35</v>
      </c>
      <c r="E150" s="99" t="s">
        <v>35</v>
      </c>
      <c r="F150" s="99" t="s">
        <v>35</v>
      </c>
      <c r="G150" s="96" t="s">
        <v>35</v>
      </c>
      <c r="H150" s="93" t="s">
        <v>35</v>
      </c>
      <c r="I150" s="99" t="s">
        <v>35</v>
      </c>
      <c r="J150" s="99" t="s">
        <v>35</v>
      </c>
      <c r="K150" s="99" t="s">
        <v>35</v>
      </c>
      <c r="L150" s="90" t="s">
        <v>35</v>
      </c>
      <c r="M150" s="102" t="s">
        <v>35</v>
      </c>
      <c r="N150" s="99" t="s">
        <v>35</v>
      </c>
      <c r="O150" s="99" t="s">
        <v>35</v>
      </c>
      <c r="P150" s="99" t="s">
        <v>35</v>
      </c>
      <c r="Q150" s="96" t="s">
        <v>35</v>
      </c>
      <c r="R150" s="93" t="s">
        <v>35</v>
      </c>
      <c r="S150" s="99" t="s">
        <v>35</v>
      </c>
      <c r="T150" s="99" t="s">
        <v>35</v>
      </c>
      <c r="U150" s="99" t="s">
        <v>35</v>
      </c>
      <c r="V150" s="99" t="s">
        <v>35</v>
      </c>
      <c r="W150" s="99" t="s">
        <v>35</v>
      </c>
      <c r="X150" s="99" t="s">
        <v>35</v>
      </c>
      <c r="Y150" s="99" t="s">
        <v>35</v>
      </c>
      <c r="Z150" s="99" t="s">
        <v>35</v>
      </c>
      <c r="AA150" s="99" t="s">
        <v>35</v>
      </c>
      <c r="AB150" s="90" t="s">
        <v>35</v>
      </c>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c r="AY150" s="923"/>
      <c r="AZ150" s="375"/>
      <c r="BA150" s="928"/>
      <c r="BB150" s="622" t="s">
        <v>111</v>
      </c>
      <c r="BC150" s="86" t="s">
        <v>35</v>
      </c>
      <c r="BD150" s="82" t="s">
        <v>35</v>
      </c>
      <c r="BE150" s="82" t="s">
        <v>35</v>
      </c>
      <c r="BF150" s="82" t="s">
        <v>35</v>
      </c>
      <c r="BG150" s="77" t="s">
        <v>35</v>
      </c>
      <c r="BH150" s="86" t="s">
        <v>35</v>
      </c>
      <c r="BI150" s="82" t="s">
        <v>35</v>
      </c>
      <c r="BJ150" s="82" t="s">
        <v>35</v>
      </c>
      <c r="BK150" s="82" t="s">
        <v>35</v>
      </c>
      <c r="BL150" s="77" t="s">
        <v>35</v>
      </c>
      <c r="BM150" s="86" t="s">
        <v>35</v>
      </c>
      <c r="BN150" s="82" t="s">
        <v>35</v>
      </c>
      <c r="BO150" s="82" t="s">
        <v>35</v>
      </c>
      <c r="BP150" s="82" t="s">
        <v>35</v>
      </c>
      <c r="BQ150" s="77" t="s">
        <v>35</v>
      </c>
      <c r="BR150" s="86" t="s">
        <v>35</v>
      </c>
      <c r="BS150" s="82" t="s">
        <v>35</v>
      </c>
      <c r="BT150" s="82" t="s">
        <v>35</v>
      </c>
      <c r="BU150" s="82" t="s">
        <v>35</v>
      </c>
      <c r="BV150" s="82" t="s">
        <v>35</v>
      </c>
      <c r="BW150" s="82" t="s">
        <v>35</v>
      </c>
      <c r="BX150" s="82" t="s">
        <v>35</v>
      </c>
      <c r="BY150" s="70" t="s">
        <v>35</v>
      </c>
      <c r="BZ150" s="70" t="s">
        <v>35</v>
      </c>
      <c r="CA150" s="70" t="s">
        <v>35</v>
      </c>
      <c r="CB150" s="70" t="s">
        <v>35</v>
      </c>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row>
    <row r="151" s="338" customFormat="true" ht="15" customHeight="true" x14ac:dyDescent="0.2">
      <c r="A151" s="1126" t="s">
        <v>110</v>
      </c>
      <c r="B151" s="408" t="s">
        <v>49</v>
      </c>
      <c r="C151" s="191">
        <v>10.996099422818878</v>
      </c>
      <c r="D151" s="190">
        <v>14.005017796423783</v>
      </c>
      <c r="E151" s="190">
        <v>10.828049292011304</v>
      </c>
      <c r="F151" s="190">
        <v>13.46292404093894</v>
      </c>
      <c r="G151" s="189">
        <v>12.686046388447233</v>
      </c>
      <c r="H151" s="179">
        <v>15.622257323824895</v>
      </c>
      <c r="I151" s="190">
        <v>20.455438418356266</v>
      </c>
      <c r="J151" s="190">
        <v>21.847899341024409</v>
      </c>
      <c r="K151" s="190">
        <v>15.188629598829811</v>
      </c>
      <c r="L151" s="183">
        <v>7.1947143106558764</v>
      </c>
      <c r="M151" s="191">
        <v>9.5462878989261721</v>
      </c>
      <c r="N151" s="190">
        <v>12.648243795302443</v>
      </c>
      <c r="O151" s="190">
        <v>14.137578024725908</v>
      </c>
      <c r="P151" s="190">
        <v>9.0072354654332436</v>
      </c>
      <c r="Q151" s="189">
        <v>6.7868772799188584</v>
      </c>
      <c r="R151" s="179">
        <v>10.935126696214958</v>
      </c>
      <c r="S151" s="190">
        <v>5.6773231708318033</v>
      </c>
      <c r="T151" s="190">
        <v>1.7954338631630948</v>
      </c>
      <c r="U151" s="190">
        <v>22.778939939085994</v>
      </c>
      <c r="V151" s="190">
        <v>20.176396033427636</v>
      </c>
      <c r="W151" s="190">
        <v>8.2897816921867111</v>
      </c>
      <c r="X151" s="190">
        <v>10.231665829149508</v>
      </c>
      <c r="Y151" s="190">
        <v>4.0438762307701053</v>
      </c>
      <c r="Z151" s="190">
        <v>25.52755437199173</v>
      </c>
      <c r="AA151" s="190">
        <v>27.671394240698078</v>
      </c>
      <c r="AB151" s="183">
        <v>13.319911521790223</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928"/>
      <c r="BB151" s="622" t="s">
        <v>49</v>
      </c>
      <c r="BC151" s="86" t="s">
        <v>35</v>
      </c>
      <c r="BD151" s="82" t="s">
        <v>35</v>
      </c>
      <c r="BE151" s="82" t="s">
        <v>35</v>
      </c>
      <c r="BF151" s="82" t="s">
        <v>35</v>
      </c>
      <c r="BG151" s="77" t="s">
        <v>35</v>
      </c>
      <c r="BH151" s="86" t="s">
        <v>35</v>
      </c>
      <c r="BI151" s="82" t="s">
        <v>35</v>
      </c>
      <c r="BJ151" s="82" t="s">
        <v>35</v>
      </c>
      <c r="BK151" s="82" t="s">
        <v>35</v>
      </c>
      <c r="BL151" s="77" t="s">
        <v>35</v>
      </c>
      <c r="BM151" s="86" t="s">
        <v>35</v>
      </c>
      <c r="BN151" s="82" t="s">
        <v>35</v>
      </c>
      <c r="BO151" s="82" t="s">
        <v>35</v>
      </c>
      <c r="BP151" s="82" t="s">
        <v>35</v>
      </c>
      <c r="BQ151" s="77" t="s">
        <v>35</v>
      </c>
      <c r="BR151" s="86" t="s">
        <v>35</v>
      </c>
      <c r="BS151" s="82" t="s">
        <v>35</v>
      </c>
      <c r="BT151" s="82" t="s">
        <v>35</v>
      </c>
      <c r="BU151" s="82" t="s">
        <v>35</v>
      </c>
      <c r="BV151" s="82" t="s">
        <v>35</v>
      </c>
      <c r="BW151" s="82" t="s">
        <v>35</v>
      </c>
      <c r="BX151" s="82" t="s">
        <v>35</v>
      </c>
      <c r="BY151" s="70" t="s">
        <v>35</v>
      </c>
      <c r="BZ151" s="70" t="s">
        <v>35</v>
      </c>
      <c r="CA151" s="70" t="s">
        <v>35</v>
      </c>
      <c r="CB151" s="70" t="s">
        <v>35</v>
      </c>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row>
    <row r="152" s="338" customFormat="true" ht="15" customHeight="true" x14ac:dyDescent="0.2">
      <c r="A152" s="1126"/>
      <c r="B152" s="408" t="s">
        <v>48</v>
      </c>
      <c r="C152" s="191">
        <v>88.492844571164269</v>
      </c>
      <c r="D152" s="190">
        <v>85.815315735041409</v>
      </c>
      <c r="E152" s="190">
        <v>88.889803430217924</v>
      </c>
      <c r="F152" s="190">
        <v>86.378522681324156</v>
      </c>
      <c r="G152" s="189">
        <v>87.247146847123673</v>
      </c>
      <c r="H152" s="179">
        <v>84.028231483806536</v>
      </c>
      <c r="I152" s="190">
        <v>79.076441088336068</v>
      </c>
      <c r="J152" s="190">
        <v>78.15210065897557</v>
      </c>
      <c r="K152" s="190">
        <v>84.60353354064479</v>
      </c>
      <c r="L152" s="183">
        <v>92.805285689344203</v>
      </c>
      <c r="M152" s="191">
        <v>89.654317212959683</v>
      </c>
      <c r="N152" s="190">
        <v>87.351756204697523</v>
      </c>
      <c r="O152" s="190">
        <v>85.534116895413931</v>
      </c>
      <c r="P152" s="190">
        <v>90.818974017533108</v>
      </c>
      <c r="Q152" s="189">
        <v>93.213122720081117</v>
      </c>
      <c r="R152" s="179">
        <v>89.064873303785134</v>
      </c>
      <c r="S152" s="190">
        <v>94.322676829168174</v>
      </c>
      <c r="T152" s="190">
        <v>98.204566136836931</v>
      </c>
      <c r="U152" s="190">
        <v>76.793985058379832</v>
      </c>
      <c r="V152" s="190">
        <v>79.698762122219733</v>
      </c>
      <c r="W152" s="190">
        <v>91.710218307813278</v>
      </c>
      <c r="X152" s="190">
        <v>89.535934569904697</v>
      </c>
      <c r="Y152" s="190">
        <v>95.234992592299292</v>
      </c>
      <c r="Z152" s="190">
        <v>73.850021932906401</v>
      </c>
      <c r="AA152" s="190">
        <v>72.32860575930188</v>
      </c>
      <c r="AB152" s="183">
        <v>86.279362211304345</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928"/>
      <c r="BB152" s="622" t="s">
        <v>48</v>
      </c>
      <c r="BC152" s="86" t="s">
        <v>35</v>
      </c>
      <c r="BD152" s="82" t="s">
        <v>35</v>
      </c>
      <c r="BE152" s="82" t="s">
        <v>35</v>
      </c>
      <c r="BF152" s="82" t="s">
        <v>35</v>
      </c>
      <c r="BG152" s="77" t="s">
        <v>35</v>
      </c>
      <c r="BH152" s="86" t="s">
        <v>35</v>
      </c>
      <c r="BI152" s="82" t="s">
        <v>35</v>
      </c>
      <c r="BJ152" s="82" t="s">
        <v>35</v>
      </c>
      <c r="BK152" s="82" t="s">
        <v>35</v>
      </c>
      <c r="BL152" s="77" t="s">
        <v>35</v>
      </c>
      <c r="BM152" s="86" t="s">
        <v>35</v>
      </c>
      <c r="BN152" s="82" t="s">
        <v>35</v>
      </c>
      <c r="BO152" s="82" t="s">
        <v>35</v>
      </c>
      <c r="BP152" s="82" t="s">
        <v>35</v>
      </c>
      <c r="BQ152" s="77" t="s">
        <v>35</v>
      </c>
      <c r="BR152" s="86" t="s">
        <v>35</v>
      </c>
      <c r="BS152" s="82" t="s">
        <v>35</v>
      </c>
      <c r="BT152" s="82" t="s">
        <v>35</v>
      </c>
      <c r="BU152" s="82" t="s">
        <v>35</v>
      </c>
      <c r="BV152" s="82" t="s">
        <v>35</v>
      </c>
      <c r="BW152" s="82" t="s">
        <v>35</v>
      </c>
      <c r="BX152" s="82" t="s">
        <v>35</v>
      </c>
      <c r="BY152" s="70" t="s">
        <v>35</v>
      </c>
      <c r="BZ152" s="70" t="s">
        <v>35</v>
      </c>
      <c r="CA152" s="70" t="s">
        <v>35</v>
      </c>
      <c r="CB152" s="70" t="s">
        <v>35</v>
      </c>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row>
    <row r="153" s="343" customFormat="true" ht="15" customHeight="true" x14ac:dyDescent="0.2">
      <c r="A153" s="1126" t="s">
        <v>62</v>
      </c>
      <c r="B153" s="408" t="s">
        <v>483</v>
      </c>
      <c r="C153" s="151">
        <v>0</v>
      </c>
      <c r="D153" s="150">
        <v>0</v>
      </c>
      <c r="E153" s="150">
        <v>0</v>
      </c>
      <c r="F153" s="150">
        <v>0.3427525347005958</v>
      </c>
      <c r="G153" s="149">
        <v>19.299425784403994</v>
      </c>
      <c r="H153" s="148">
        <v>0</v>
      </c>
      <c r="I153" s="150">
        <v>0.34433699017023583</v>
      </c>
      <c r="J153" s="150">
        <v>2.9752837987157159</v>
      </c>
      <c r="K153" s="150">
        <v>16.060832953839331</v>
      </c>
      <c r="L153" s="147">
        <v>38.683252812653798</v>
      </c>
      <c r="M153" s="151">
        <v>0</v>
      </c>
      <c r="N153" s="150">
        <v>0</v>
      </c>
      <c r="O153" s="150">
        <v>0</v>
      </c>
      <c r="P153" s="150">
        <v>0</v>
      </c>
      <c r="Q153" s="149">
        <v>1.4744701975375376</v>
      </c>
      <c r="R153" s="148">
        <v>0.3292050164869797</v>
      </c>
      <c r="S153" s="150">
        <v>4.917966372797566</v>
      </c>
      <c r="T153" s="150">
        <v>3.5303039492307469</v>
      </c>
      <c r="U153" s="150">
        <v>1.7087062458726563</v>
      </c>
      <c r="V153" s="150">
        <v>24.169669048097916</v>
      </c>
      <c r="W153" s="150">
        <v>16.467625179031511</v>
      </c>
      <c r="X153" s="150">
        <v>1.6166910513769368</v>
      </c>
      <c r="Y153" s="150">
        <v>0.52831631025254255</v>
      </c>
      <c r="Z153" s="150">
        <v>4.564308132974455</v>
      </c>
      <c r="AA153" s="150">
        <v>0.74537623314167556</v>
      </c>
      <c r="AB153" s="147">
        <v>0.58736320483644433</v>
      </c>
      <c r="AC153" s="467"/>
      <c r="AD153" s="467"/>
      <c r="AE153" s="467"/>
      <c r="AF153" s="467"/>
      <c r="AG153" s="467"/>
      <c r="AH153" s="467"/>
      <c r="AI153" s="467"/>
      <c r="AJ153" s="467"/>
      <c r="AK153" s="467"/>
      <c r="AL153" s="467"/>
      <c r="AM153" s="467"/>
      <c r="AN153" s="467"/>
      <c r="AO153" s="467"/>
      <c r="AP153" s="467"/>
      <c r="AQ153" s="467"/>
      <c r="AR153" s="467"/>
      <c r="AS153" s="467"/>
      <c r="AT153" s="467"/>
      <c r="AU153" s="467"/>
      <c r="AV153" s="467"/>
      <c r="AW153" s="467"/>
      <c r="AX153" s="467"/>
      <c r="AY153" s="467"/>
      <c r="AZ153" s="919"/>
      <c r="BA153" s="928"/>
      <c r="BB153" s="397" t="s">
        <v>49</v>
      </c>
      <c r="BC153" s="47" t="s">
        <v>35</v>
      </c>
      <c r="BD153" s="46" t="s">
        <v>35</v>
      </c>
      <c r="BE153" s="46" t="s">
        <v>35</v>
      </c>
      <c r="BF153" s="46" t="s">
        <v>35</v>
      </c>
      <c r="BG153" s="45" t="s">
        <v>35</v>
      </c>
      <c r="BH153" s="47" t="s">
        <v>35</v>
      </c>
      <c r="BI153" s="46" t="s">
        <v>35</v>
      </c>
      <c r="BJ153" s="46" t="s">
        <v>35</v>
      </c>
      <c r="BK153" s="46" t="s">
        <v>35</v>
      </c>
      <c r="BL153" s="45" t="s">
        <v>35</v>
      </c>
      <c r="BM153" s="47" t="s">
        <v>35</v>
      </c>
      <c r="BN153" s="46" t="s">
        <v>35</v>
      </c>
      <c r="BO153" s="46" t="s">
        <v>35</v>
      </c>
      <c r="BP153" s="46" t="s">
        <v>35</v>
      </c>
      <c r="BQ153" s="45" t="s">
        <v>35</v>
      </c>
      <c r="BR153" s="47" t="s">
        <v>35</v>
      </c>
      <c r="BS153" s="46" t="s">
        <v>35</v>
      </c>
      <c r="BT153" s="46" t="s">
        <v>35</v>
      </c>
      <c r="BU153" s="46" t="s">
        <v>35</v>
      </c>
      <c r="BV153" s="46" t="s">
        <v>35</v>
      </c>
      <c r="BW153" s="46" t="s">
        <v>35</v>
      </c>
      <c r="BX153" s="46" t="s">
        <v>35</v>
      </c>
      <c r="BY153" s="44" t="s">
        <v>35</v>
      </c>
      <c r="BZ153" s="44" t="s">
        <v>35</v>
      </c>
      <c r="CA153" s="44" t="s">
        <v>35</v>
      </c>
      <c r="CB153" s="44" t="s">
        <v>35</v>
      </c>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1"/>
    </row>
    <row r="154" s="343" customFormat="true" ht="15" customHeight="true" x14ac:dyDescent="0.2">
      <c r="A154" s="1126"/>
      <c r="B154" s="408" t="s">
        <v>484</v>
      </c>
      <c r="C154" s="151">
        <v>0.65346187594730154</v>
      </c>
      <c r="D154" s="150">
        <v>1.3401298641388653</v>
      </c>
      <c r="E154" s="150">
        <v>2.2129880737141199</v>
      </c>
      <c r="F154" s="150">
        <v>2.8756638556673488</v>
      </c>
      <c r="G154" s="149">
        <v>21.66100519767501</v>
      </c>
      <c r="H154" s="148">
        <v>2.3674353824686132</v>
      </c>
      <c r="I154" s="150">
        <v>5.1625559185467438</v>
      </c>
      <c r="J154" s="150">
        <v>11.592953531105966</v>
      </c>
      <c r="K154" s="150">
        <v>24.442920754075644</v>
      </c>
      <c r="L154" s="147">
        <v>28.389644349705812</v>
      </c>
      <c r="M154" s="151">
        <v>0.50513105383181978</v>
      </c>
      <c r="N154" s="150">
        <v>1.4701116137654875</v>
      </c>
      <c r="O154" s="150">
        <v>1.0278201228992203</v>
      </c>
      <c r="P154" s="150">
        <v>2.1091331779230229</v>
      </c>
      <c r="Q154" s="149">
        <v>3.1909975455184982</v>
      </c>
      <c r="R154" s="148">
        <v>11.64222499721736</v>
      </c>
      <c r="S154" s="150">
        <v>3.6915648128026857</v>
      </c>
      <c r="T154" s="150">
        <v>0.89030542946450086</v>
      </c>
      <c r="U154" s="150">
        <v>2.1763997644909572</v>
      </c>
      <c r="V154" s="150">
        <v>39.340640546461408</v>
      </c>
      <c r="W154" s="150">
        <v>14.213532591992662</v>
      </c>
      <c r="X154" s="150">
        <v>1.4365643302043631</v>
      </c>
      <c r="Y154" s="150">
        <v>0.65853309795230941</v>
      </c>
      <c r="Z154" s="150">
        <v>6.4714562969363927</v>
      </c>
      <c r="AA154" s="150">
        <v>0.18663051655416665</v>
      </c>
      <c r="AB154" s="147">
        <v>1.6634171841547192</v>
      </c>
      <c r="AC154" s="467"/>
      <c r="AD154" s="467"/>
      <c r="AE154" s="467"/>
      <c r="AF154" s="467"/>
      <c r="AG154" s="467"/>
      <c r="AH154" s="467"/>
      <c r="AI154" s="467"/>
      <c r="AJ154" s="467"/>
      <c r="AK154" s="467"/>
      <c r="AL154" s="467"/>
      <c r="AM154" s="467"/>
      <c r="AN154" s="467"/>
      <c r="AO154" s="467"/>
      <c r="AP154" s="467"/>
      <c r="AQ154" s="467"/>
      <c r="AR154" s="467"/>
      <c r="AS154" s="467"/>
      <c r="AT154" s="467"/>
      <c r="AU154" s="467"/>
      <c r="AV154" s="467"/>
      <c r="AW154" s="467"/>
      <c r="AX154" s="467"/>
      <c r="AY154" s="467"/>
      <c r="AZ154" s="919"/>
      <c r="BA154" s="928"/>
      <c r="BB154" s="622" t="s">
        <v>48</v>
      </c>
      <c r="BC154" s="86" t="s">
        <v>35</v>
      </c>
      <c r="BD154" s="82" t="s">
        <v>35</v>
      </c>
      <c r="BE154" s="82" t="s">
        <v>35</v>
      </c>
      <c r="BF154" s="82" t="s">
        <v>35</v>
      </c>
      <c r="BG154" s="77" t="s">
        <v>35</v>
      </c>
      <c r="BH154" s="86" t="s">
        <v>35</v>
      </c>
      <c r="BI154" s="82" t="s">
        <v>35</v>
      </c>
      <c r="BJ154" s="82" t="s">
        <v>35</v>
      </c>
      <c r="BK154" s="82" t="s">
        <v>35</v>
      </c>
      <c r="BL154" s="77" t="s">
        <v>35</v>
      </c>
      <c r="BM154" s="86" t="s">
        <v>35</v>
      </c>
      <c r="BN154" s="82" t="s">
        <v>35</v>
      </c>
      <c r="BO154" s="82" t="s">
        <v>35</v>
      </c>
      <c r="BP154" s="82" t="s">
        <v>35</v>
      </c>
      <c r="BQ154" s="77" t="s">
        <v>35</v>
      </c>
      <c r="BR154" s="86" t="s">
        <v>35</v>
      </c>
      <c r="BS154" s="82" t="s">
        <v>35</v>
      </c>
      <c r="BT154" s="82" t="s">
        <v>35</v>
      </c>
      <c r="BU154" s="82" t="s">
        <v>35</v>
      </c>
      <c r="BV154" s="82" t="s">
        <v>35</v>
      </c>
      <c r="BW154" s="82" t="s">
        <v>35</v>
      </c>
      <c r="BX154" s="82" t="s">
        <v>35</v>
      </c>
      <c r="BY154" s="70" t="s">
        <v>35</v>
      </c>
      <c r="BZ154" s="70" t="s">
        <v>35</v>
      </c>
      <c r="CA154" s="70" t="s">
        <v>35</v>
      </c>
      <c r="CB154" s="70" t="s">
        <v>35</v>
      </c>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c r="CY154" s="32"/>
      <c r="CZ154" s="31"/>
    </row>
    <row r="155" s="343" customFormat="true" ht="15" customHeight="true" x14ac:dyDescent="0.2">
      <c r="A155" s="1126"/>
      <c r="B155" s="408" t="s">
        <v>485</v>
      </c>
      <c r="C155" s="151">
        <v>1.4094517337376136</v>
      </c>
      <c r="D155" s="150">
        <v>0.71605270450215563</v>
      </c>
      <c r="E155" s="150">
        <v>2.5519441274088712</v>
      </c>
      <c r="F155" s="150">
        <v>14.481741119832806</v>
      </c>
      <c r="G155" s="149">
        <v>26.509050945316286</v>
      </c>
      <c r="H155" s="148">
        <v>5.6073635060525557</v>
      </c>
      <c r="I155" s="150">
        <v>16.22009706319179</v>
      </c>
      <c r="J155" s="150">
        <v>32.782910369119548</v>
      </c>
      <c r="K155" s="150">
        <v>27.94725564110438</v>
      </c>
      <c r="L155" s="147">
        <v>23.88189775134256</v>
      </c>
      <c r="M155" s="151">
        <v>1.5170147151035873</v>
      </c>
      <c r="N155" s="150">
        <v>0.47940932262680697</v>
      </c>
      <c r="O155" s="150">
        <v>0.62357138257271949</v>
      </c>
      <c r="P155" s="150">
        <v>1.7856202068032587</v>
      </c>
      <c r="Q155" s="149">
        <v>12.514366775022157</v>
      </c>
      <c r="R155" s="148">
        <v>8.0951836068815126</v>
      </c>
      <c r="S155" s="150">
        <v>20.605553526120488</v>
      </c>
      <c r="T155" s="150">
        <v>6.9256249722688148</v>
      </c>
      <c r="U155" s="150">
        <v>5.4206665269634637</v>
      </c>
      <c r="V155" s="150">
        <v>18.119687622125554</v>
      </c>
      <c r="W155" s="150">
        <v>16.342868783465455</v>
      </c>
      <c r="X155" s="150">
        <v>6.2631098117714181</v>
      </c>
      <c r="Y155" s="150">
        <v>5.4879946087240503</v>
      </c>
      <c r="Z155" s="150">
        <v>10.191507024062311</v>
      </c>
      <c r="AA155" s="150">
        <v>5.7102880912972509</v>
      </c>
      <c r="AB155" s="147">
        <v>6.4242247306854701</v>
      </c>
      <c r="AC155" s="467"/>
      <c r="AD155" s="467"/>
      <c r="AE155" s="467"/>
      <c r="AF155" s="467"/>
      <c r="AG155" s="467"/>
      <c r="AH155" s="467"/>
      <c r="AI155" s="467"/>
      <c r="AJ155" s="467"/>
      <c r="AK155" s="467"/>
      <c r="AL155" s="467"/>
      <c r="AM155" s="467"/>
      <c r="AN155" s="467"/>
      <c r="AO155" s="467"/>
      <c r="AP155" s="467"/>
      <c r="AQ155" s="467"/>
      <c r="AR155" s="467"/>
      <c r="AS155" s="467"/>
      <c r="AT155" s="467"/>
      <c r="AU155" s="467"/>
      <c r="AV155" s="467"/>
      <c r="AW155" s="467"/>
      <c r="AX155" s="467"/>
      <c r="AY155" s="467"/>
      <c r="AZ155" s="919"/>
      <c r="BA155" s="928"/>
      <c r="BB155" s="622"/>
      <c r="BC155" s="479"/>
      <c r="BD155" s="464"/>
      <c r="BE155" s="464"/>
      <c r="BF155" s="464"/>
      <c r="BG155" s="483"/>
      <c r="BH155" s="479"/>
      <c r="BI155" s="464"/>
      <c r="BJ155" s="464"/>
      <c r="BK155" s="464"/>
      <c r="BL155" s="483"/>
      <c r="BM155" s="479"/>
      <c r="BN155" s="464"/>
      <c r="BO155" s="464"/>
      <c r="BP155" s="464"/>
      <c r="BQ155" s="483"/>
      <c r="BR155" s="479"/>
      <c r="BS155" s="464"/>
      <c r="BT155" s="464"/>
      <c r="BU155" s="464"/>
      <c r="BV155" s="464"/>
      <c r="BW155" s="464"/>
      <c r="BX155" s="464"/>
      <c r="BY155" s="465"/>
      <c r="BZ155" s="465"/>
      <c r="CA155" s="465"/>
      <c r="CB155" s="465"/>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343" customFormat="true" ht="15" customHeight="true" x14ac:dyDescent="0.2">
      <c r="A156" s="1126"/>
      <c r="B156" s="408" t="s">
        <v>486</v>
      </c>
      <c r="C156" s="151">
        <v>8.6148039106418643</v>
      </c>
      <c r="D156" s="150">
        <v>13.856901201991272</v>
      </c>
      <c r="E156" s="150">
        <v>16.705374391804845</v>
      </c>
      <c r="F156" s="150">
        <v>22.038185145742766</v>
      </c>
      <c r="G156" s="149">
        <v>16.971258323071023</v>
      </c>
      <c r="H156" s="148">
        <v>12.832490141440514</v>
      </c>
      <c r="I156" s="150">
        <v>21.732084056076253</v>
      </c>
      <c r="J156" s="150">
        <v>22.462252358556441</v>
      </c>
      <c r="K156" s="150">
        <v>16.204146438764692</v>
      </c>
      <c r="L156" s="147">
        <v>5.9896199944728323</v>
      </c>
      <c r="M156" s="151">
        <v>8.2104591040678248</v>
      </c>
      <c r="N156" s="150">
        <v>10.609411491179968</v>
      </c>
      <c r="O156" s="150">
        <v>16.594099860016225</v>
      </c>
      <c r="P156" s="150">
        <v>17.639547429114078</v>
      </c>
      <c r="Q156" s="149">
        <v>24.632214123208975</v>
      </c>
      <c r="R156" s="148">
        <v>17.642835780241441</v>
      </c>
      <c r="S156" s="150">
        <v>20.712651149312538</v>
      </c>
      <c r="T156" s="150">
        <v>24.108285580353062</v>
      </c>
      <c r="U156" s="150">
        <v>13.683038769516969</v>
      </c>
      <c r="V156" s="150">
        <v>9.2775591414081902</v>
      </c>
      <c r="W156" s="150">
        <v>16.441582587154997</v>
      </c>
      <c r="X156" s="150">
        <v>13.457727455976636</v>
      </c>
      <c r="Y156" s="150">
        <v>19.024700707737978</v>
      </c>
      <c r="Z156" s="150">
        <v>8.5584642193166758</v>
      </c>
      <c r="AA156" s="150">
        <v>22.218562698882273</v>
      </c>
      <c r="AB156" s="147">
        <v>12.817109029872501</v>
      </c>
      <c r="AC156" s="467"/>
      <c r="AD156" s="467"/>
      <c r="AE156" s="467"/>
      <c r="AF156" s="467"/>
      <c r="AG156" s="467"/>
      <c r="AH156" s="467"/>
      <c r="AI156" s="467"/>
      <c r="AJ156" s="467"/>
      <c r="AK156" s="467"/>
      <c r="AL156" s="467"/>
      <c r="AM156" s="467"/>
      <c r="AN156" s="467"/>
      <c r="AO156" s="467"/>
      <c r="AP156" s="467"/>
      <c r="AQ156" s="467"/>
      <c r="AR156" s="467"/>
      <c r="AS156" s="467"/>
      <c r="AT156" s="467"/>
      <c r="AU156" s="467"/>
      <c r="AV156" s="467"/>
      <c r="AW156" s="467"/>
      <c r="AX156" s="467"/>
      <c r="AY156" s="467"/>
      <c r="AZ156" s="919"/>
      <c r="BA156" s="928"/>
      <c r="BB156" s="622"/>
      <c r="BC156" s="479"/>
      <c r="BD156" s="464"/>
      <c r="BE156" s="464"/>
      <c r="BF156" s="464"/>
      <c r="BG156" s="483"/>
      <c r="BH156" s="479"/>
      <c r="BI156" s="464"/>
      <c r="BJ156" s="464"/>
      <c r="BK156" s="464"/>
      <c r="BL156" s="483"/>
      <c r="BM156" s="479"/>
      <c r="BN156" s="464"/>
      <c r="BO156" s="464"/>
      <c r="BP156" s="464"/>
      <c r="BQ156" s="483"/>
      <c r="BR156" s="479"/>
      <c r="BS156" s="464"/>
      <c r="BT156" s="464"/>
      <c r="BU156" s="464"/>
      <c r="BV156" s="464"/>
      <c r="BW156" s="464"/>
      <c r="BX156" s="464"/>
      <c r="BY156" s="465"/>
      <c r="BZ156" s="465"/>
      <c r="CA156" s="465"/>
      <c r="CB156" s="465"/>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343" customFormat="true" ht="15" customHeight="true" x14ac:dyDescent="0.2">
      <c r="A157" s="1126"/>
      <c r="B157" s="408" t="s">
        <v>487</v>
      </c>
      <c r="C157" s="151">
        <v>40.218034807845818</v>
      </c>
      <c r="D157" s="150">
        <v>39.659849011229028</v>
      </c>
      <c r="E157" s="150">
        <v>48.364385503173885</v>
      </c>
      <c r="F157" s="150">
        <v>51.656846860194761</v>
      </c>
      <c r="G157" s="149">
        <v>14.558261395702141</v>
      </c>
      <c r="H157" s="148">
        <v>57.250596279787793</v>
      </c>
      <c r="I157" s="150">
        <v>52.872404850258967</v>
      </c>
      <c r="J157" s="150">
        <v>27.778744813996394</v>
      </c>
      <c r="K157" s="150">
        <v>14.281866489303427</v>
      </c>
      <c r="L157" s="147">
        <v>2.8728908745198467</v>
      </c>
      <c r="M157" s="151">
        <v>37.828438253954118</v>
      </c>
      <c r="N157" s="150">
        <v>41.280304775312374</v>
      </c>
      <c r="O157" s="150">
        <v>39.222229680084858</v>
      </c>
      <c r="P157" s="150">
        <v>46.801699668220301</v>
      </c>
      <c r="Q157" s="149">
        <v>47.948454460967731</v>
      </c>
      <c r="R157" s="148">
        <v>46.202406361698678</v>
      </c>
      <c r="S157" s="150">
        <v>40.524398266569804</v>
      </c>
      <c r="T157" s="150">
        <v>57.438989908343885</v>
      </c>
      <c r="U157" s="150">
        <v>44.251542944184948</v>
      </c>
      <c r="V157" s="150">
        <v>8.8944899810427422</v>
      </c>
      <c r="W157" s="150">
        <v>27.480640943157255</v>
      </c>
      <c r="X157" s="150">
        <v>51.362246823867586</v>
      </c>
      <c r="Y157" s="150">
        <v>63.259787453931452</v>
      </c>
      <c r="Z157" s="150">
        <v>26.359391876857757</v>
      </c>
      <c r="AA157" s="150">
        <v>30.933460346477286</v>
      </c>
      <c r="AB157" s="147">
        <v>16.073665852549574</v>
      </c>
      <c r="AC157" s="467"/>
      <c r="AD157" s="467"/>
      <c r="AE157" s="467"/>
      <c r="AF157" s="467"/>
      <c r="AG157" s="467"/>
      <c r="AH157" s="467"/>
      <c r="AI157" s="467"/>
      <c r="AJ157" s="467"/>
      <c r="AK157" s="467"/>
      <c r="AL157" s="467"/>
      <c r="AM157" s="467"/>
      <c r="AN157" s="467"/>
      <c r="AO157" s="467"/>
      <c r="AP157" s="467"/>
      <c r="AQ157" s="467"/>
      <c r="AR157" s="467"/>
      <c r="AS157" s="467"/>
      <c r="AT157" s="467"/>
      <c r="AU157" s="467"/>
      <c r="AV157" s="467"/>
      <c r="AW157" s="467"/>
      <c r="AX157" s="467"/>
      <c r="AY157" s="467"/>
      <c r="AZ157" s="919"/>
      <c r="BA157" s="928"/>
      <c r="BB157" s="622"/>
      <c r="BC157" s="479"/>
      <c r="BD157" s="464"/>
      <c r="BE157" s="464"/>
      <c r="BF157" s="464"/>
      <c r="BG157" s="483"/>
      <c r="BH157" s="479"/>
      <c r="BI157" s="464"/>
      <c r="BJ157" s="464"/>
      <c r="BK157" s="464"/>
      <c r="BL157" s="483"/>
      <c r="BM157" s="479"/>
      <c r="BN157" s="464"/>
      <c r="BO157" s="464"/>
      <c r="BP157" s="464"/>
      <c r="BQ157" s="483"/>
      <c r="BR157" s="479"/>
      <c r="BS157" s="464"/>
      <c r="BT157" s="464"/>
      <c r="BU157" s="464"/>
      <c r="BV157" s="464"/>
      <c r="BW157" s="464"/>
      <c r="BX157" s="464"/>
      <c r="BY157" s="465"/>
      <c r="BZ157" s="465"/>
      <c r="CA157" s="465"/>
      <c r="CB157" s="465"/>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343" customFormat="true" ht="15" customHeight="true" x14ac:dyDescent="0.2">
      <c r="A158" s="1126"/>
      <c r="B158" s="408" t="s">
        <v>488</v>
      </c>
      <c r="C158" s="151">
        <v>48.711679627890128</v>
      </c>
      <c r="D158" s="150">
        <v>43.935982905844092</v>
      </c>
      <c r="E158" s="150">
        <v>29.840529704459495</v>
      </c>
      <c r="F158" s="150">
        <v>8.4651597063476842</v>
      </c>
      <c r="G158" s="149">
        <v>0.9179120383059588</v>
      </c>
      <c r="H158" s="148">
        <v>20.908287100113153</v>
      </c>
      <c r="I158" s="150">
        <v>3.511320809693891</v>
      </c>
      <c r="J158" s="150">
        <v>2.3530307765219622</v>
      </c>
      <c r="K158" s="150">
        <v>0.85913389985081445</v>
      </c>
      <c r="L158" s="147">
        <v>0.1826942173051572</v>
      </c>
      <c r="M158" s="151">
        <v>51.613330575353231</v>
      </c>
      <c r="N158" s="150">
        <v>45.818171933760546</v>
      </c>
      <c r="O158" s="150">
        <v>42.07689688361009</v>
      </c>
      <c r="P158" s="150">
        <v>31.471483362548074</v>
      </c>
      <c r="Q158" s="149">
        <v>10.133145736636576</v>
      </c>
      <c r="R158" s="148">
        <v>15.72898670670809</v>
      </c>
      <c r="S158" s="150">
        <v>9.3560730699485966</v>
      </c>
      <c r="T158" s="150">
        <v>7.106490160339157</v>
      </c>
      <c r="U158" s="150">
        <v>32.405482399436131</v>
      </c>
      <c r="V158" s="150">
        <v>0.19795366086412888</v>
      </c>
      <c r="W158" s="150">
        <v>8.8476271817827925</v>
      </c>
      <c r="X158" s="150">
        <v>25.209072976265595</v>
      </c>
      <c r="Y158" s="150">
        <v>10.959151829127126</v>
      </c>
      <c r="Z158" s="150">
        <v>43.505402946329824</v>
      </c>
      <c r="AA158" s="150">
        <v>39.976443301511168</v>
      </c>
      <c r="AB158" s="147">
        <v>62.43421999790143</v>
      </c>
      <c r="AC158" s="467"/>
      <c r="AD158" s="467"/>
      <c r="AE158" s="467"/>
      <c r="AF158" s="467"/>
      <c r="AG158" s="467"/>
      <c r="AH158" s="467"/>
      <c r="AI158" s="467"/>
      <c r="AJ158" s="467"/>
      <c r="AK158" s="467"/>
      <c r="AL158" s="467"/>
      <c r="AM158" s="467"/>
      <c r="AN158" s="467"/>
      <c r="AO158" s="467"/>
      <c r="AP158" s="467"/>
      <c r="AQ158" s="467"/>
      <c r="AR158" s="467"/>
      <c r="AS158" s="467"/>
      <c r="AT158" s="467"/>
      <c r="AU158" s="467"/>
      <c r="AV158" s="467"/>
      <c r="AW158" s="467"/>
      <c r="AX158" s="467"/>
      <c r="AY158" s="467"/>
      <c r="AZ158" s="919"/>
      <c r="BA158" s="928"/>
      <c r="BB158" s="622"/>
      <c r="BC158" s="479"/>
      <c r="BD158" s="464"/>
      <c r="BE158" s="464"/>
      <c r="BF158" s="464"/>
      <c r="BG158" s="483"/>
      <c r="BH158" s="479"/>
      <c r="BI158" s="464"/>
      <c r="BJ158" s="464"/>
      <c r="BK158" s="464"/>
      <c r="BL158" s="483"/>
      <c r="BM158" s="479"/>
      <c r="BN158" s="464"/>
      <c r="BO158" s="464"/>
      <c r="BP158" s="464"/>
      <c r="BQ158" s="483"/>
      <c r="BR158" s="479"/>
      <c r="BS158" s="464"/>
      <c r="BT158" s="464"/>
      <c r="BU158" s="464"/>
      <c r="BV158" s="464"/>
      <c r="BW158" s="464"/>
      <c r="BX158" s="464"/>
      <c r="BY158" s="465"/>
      <c r="BZ158" s="465"/>
      <c r="CA158" s="465"/>
      <c r="CB158" s="465"/>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343" customFormat="true" ht="15" customHeight="true" x14ac:dyDescent="0.2">
      <c r="A159" s="1127"/>
      <c r="B159" s="409" t="s">
        <v>46</v>
      </c>
      <c r="C159" s="151">
        <v>0.39256804393738176</v>
      </c>
      <c r="D159" s="150">
        <v>0.49108431229473648</v>
      </c>
      <c r="E159" s="150">
        <v>0.32477819943873332</v>
      </c>
      <c r="F159" s="150">
        <v>0.13965077751420771</v>
      </c>
      <c r="G159" s="149">
        <v>8.308631552558457E-2</v>
      </c>
      <c r="H159" s="148">
        <v>1.0338275901374234</v>
      </c>
      <c r="I159" s="150">
        <v>0.15720031206208232</v>
      </c>
      <c r="J159" s="150">
        <v>5.482435198393263E-2</v>
      </c>
      <c r="K159" s="150">
        <v>0.20384382306175819</v>
      </c>
      <c r="L159" s="147">
        <v>0</v>
      </c>
      <c r="M159" s="151">
        <v>0.32562629768941631</v>
      </c>
      <c r="N159" s="150">
        <v>0.34259086335485689</v>
      </c>
      <c r="O159" s="150">
        <v>0.45538207081699322</v>
      </c>
      <c r="P159" s="150">
        <v>0.19251615539130604</v>
      </c>
      <c r="Q159" s="149">
        <v>0.10635116110846528</v>
      </c>
      <c r="R159" s="148">
        <v>0.35915753076589407</v>
      </c>
      <c r="S159" s="150">
        <v>0.19179280244828625</v>
      </c>
      <c r="T159" s="150">
        <v>0</v>
      </c>
      <c r="U159" s="150">
        <v>0.35416334953484296</v>
      </c>
      <c r="V159" s="150">
        <v>0</v>
      </c>
      <c r="W159" s="150">
        <v>0.20612273341545356</v>
      </c>
      <c r="X159" s="150">
        <v>0.65458755053735951</v>
      </c>
      <c r="Y159" s="150">
        <v>8.151599227452988E-2</v>
      </c>
      <c r="Z159" s="150">
        <v>0.34946950352246059</v>
      </c>
      <c r="AA159" s="150">
        <v>0.22923881213595643</v>
      </c>
      <c r="AB159" s="147">
        <v>0</v>
      </c>
      <c r="AC159" s="467"/>
      <c r="AD159" s="467"/>
      <c r="AE159" s="467"/>
      <c r="AF159" s="467"/>
      <c r="AG159" s="467"/>
      <c r="AH159" s="467"/>
      <c r="AI159" s="467"/>
      <c r="AJ159" s="467"/>
      <c r="AK159" s="467"/>
      <c r="AL159" s="467"/>
      <c r="AM159" s="467"/>
      <c r="AN159" s="467"/>
      <c r="AO159" s="467"/>
      <c r="AP159" s="467"/>
      <c r="AQ159" s="467"/>
      <c r="AR159" s="467"/>
      <c r="AS159" s="467"/>
      <c r="AT159" s="467"/>
      <c r="AU159" s="467"/>
      <c r="AV159" s="467"/>
      <c r="AW159" s="467"/>
      <c r="AX159" s="467"/>
      <c r="AY159" s="467"/>
      <c r="AZ159" s="919"/>
      <c r="BA159" s="928"/>
      <c r="BB159" s="622"/>
      <c r="BC159" s="479"/>
      <c r="BD159" s="464"/>
      <c r="BE159" s="464"/>
      <c r="BF159" s="464"/>
      <c r="BG159" s="483"/>
      <c r="BH159" s="479"/>
      <c r="BI159" s="464"/>
      <c r="BJ159" s="464"/>
      <c r="BK159" s="464"/>
      <c r="BL159" s="483"/>
      <c r="BM159" s="479"/>
      <c r="BN159" s="464"/>
      <c r="BO159" s="464"/>
      <c r="BP159" s="464"/>
      <c r="BQ159" s="483"/>
      <c r="BR159" s="479"/>
      <c r="BS159" s="464"/>
      <c r="BT159" s="464"/>
      <c r="BU159" s="464"/>
      <c r="BV159" s="464"/>
      <c r="BW159" s="464"/>
      <c r="BX159" s="464"/>
      <c r="BY159" s="465"/>
      <c r="BZ159" s="465"/>
      <c r="CA159" s="465"/>
      <c r="CB159" s="465"/>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402" customFormat="true" ht="15" customHeight="true" x14ac:dyDescent="0.2">
      <c r="A160" s="343"/>
      <c r="B160" s="343"/>
      <c r="C160" s="132"/>
      <c r="D160" s="139"/>
      <c r="E160" s="139"/>
      <c r="F160" s="139"/>
      <c r="G160" s="138"/>
      <c r="H160" s="131"/>
      <c r="I160" s="139"/>
      <c r="J160" s="139"/>
      <c r="K160" s="139"/>
      <c r="L160" s="130"/>
      <c r="M160" s="132"/>
      <c r="N160" s="139"/>
      <c r="O160" s="139"/>
      <c r="P160" s="139"/>
      <c r="Q160" s="138"/>
      <c r="R160" s="131"/>
      <c r="S160" s="139"/>
      <c r="T160" s="139"/>
      <c r="U160" s="139"/>
      <c r="V160" s="139"/>
      <c r="W160" s="139"/>
      <c r="X160" s="139"/>
      <c r="Y160" s="139"/>
      <c r="Z160" s="139"/>
      <c r="AA160" s="139"/>
      <c r="AB160" s="130"/>
      <c r="AC160" s="880"/>
      <c r="AD160" s="880"/>
      <c r="AE160" s="880"/>
      <c r="AF160" s="880"/>
      <c r="AG160" s="880"/>
      <c r="AH160" s="880"/>
      <c r="AI160" s="880"/>
      <c r="AJ160" s="880"/>
      <c r="AK160" s="880"/>
      <c r="AL160" s="880"/>
      <c r="AM160" s="880"/>
      <c r="AN160" s="880"/>
      <c r="AO160" s="880"/>
      <c r="AP160" s="880"/>
      <c r="AQ160" s="880"/>
      <c r="AR160" s="880"/>
      <c r="AS160" s="880"/>
      <c r="AT160" s="880"/>
      <c r="AU160" s="880"/>
      <c r="AV160" s="880"/>
      <c r="AW160" s="880"/>
      <c r="AX160" s="880"/>
      <c r="AY160" s="880"/>
      <c r="AZ160" s="376"/>
      <c r="BA160" s="928"/>
      <c r="BB160" s="622"/>
      <c r="BC160" s="479"/>
      <c r="BD160" s="464"/>
      <c r="BE160" s="464"/>
      <c r="BF160" s="464"/>
      <c r="BG160" s="483"/>
      <c r="BH160" s="479"/>
      <c r="BI160" s="464"/>
      <c r="BJ160" s="464"/>
      <c r="BK160" s="464"/>
      <c r="BL160" s="483"/>
      <c r="BM160" s="479"/>
      <c r="BN160" s="464"/>
      <c r="BO160" s="464"/>
      <c r="BP160" s="464"/>
      <c r="BQ160" s="483"/>
      <c r="BR160" s="479"/>
      <c r="BS160" s="464"/>
      <c r="BT160" s="464"/>
      <c r="BU160" s="464"/>
      <c r="BV160" s="464"/>
      <c r="BW160" s="464"/>
      <c r="BX160" s="464"/>
      <c r="BY160" s="465"/>
      <c r="BZ160" s="465"/>
      <c r="CA160" s="465"/>
      <c r="CB160" s="465"/>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402" customFormat="true" ht="15" customHeight="true" x14ac:dyDescent="0.2">
      <c r="A161" s="343"/>
      <c r="B161" s="343"/>
      <c r="C161" s="132"/>
      <c r="D161" s="139"/>
      <c r="E161" s="139"/>
      <c r="F161" s="139"/>
      <c r="G161" s="138"/>
      <c r="H161" s="131"/>
      <c r="I161" s="139"/>
      <c r="J161" s="139"/>
      <c r="K161" s="139"/>
      <c r="L161" s="130"/>
      <c r="M161" s="132"/>
      <c r="N161" s="139"/>
      <c r="O161" s="139"/>
      <c r="P161" s="139"/>
      <c r="Q161" s="138"/>
      <c r="R161" s="131"/>
      <c r="S161" s="139"/>
      <c r="T161" s="139"/>
      <c r="U161" s="139"/>
      <c r="V161" s="139"/>
      <c r="W161" s="139"/>
      <c r="X161" s="139"/>
      <c r="Y161" s="139"/>
      <c r="Z161" s="139"/>
      <c r="AA161" s="139"/>
      <c r="AB161" s="130"/>
      <c r="AC161" s="880"/>
      <c r="AD161" s="880"/>
      <c r="AE161" s="880"/>
      <c r="AF161" s="880"/>
      <c r="AG161" s="880"/>
      <c r="AH161" s="880"/>
      <c r="AI161" s="880"/>
      <c r="AJ161" s="880"/>
      <c r="AK161" s="880"/>
      <c r="AL161" s="880"/>
      <c r="AM161" s="880"/>
      <c r="AN161" s="880"/>
      <c r="AO161" s="880"/>
      <c r="AP161" s="880"/>
      <c r="AQ161" s="880"/>
      <c r="AR161" s="880"/>
      <c r="AS161" s="880"/>
      <c r="AT161" s="880"/>
      <c r="AU161" s="880"/>
      <c r="AV161" s="880"/>
      <c r="AW161" s="880"/>
      <c r="AX161" s="880"/>
      <c r="AY161" s="880"/>
      <c r="AZ161" s="376"/>
      <c r="BA161" s="928"/>
      <c r="BB161" s="622"/>
      <c r="BC161" s="479"/>
      <c r="BD161" s="464"/>
      <c r="BE161" s="464"/>
      <c r="BF161" s="464"/>
      <c r="BG161" s="483"/>
      <c r="BH161" s="479"/>
      <c r="BI161" s="464"/>
      <c r="BJ161" s="464"/>
      <c r="BK161" s="464"/>
      <c r="BL161" s="483"/>
      <c r="BM161" s="479"/>
      <c r="BN161" s="464"/>
      <c r="BO161" s="464"/>
      <c r="BP161" s="464"/>
      <c r="BQ161" s="483"/>
      <c r="BR161" s="479"/>
      <c r="BS161" s="464"/>
      <c r="BT161" s="464"/>
      <c r="BU161" s="464"/>
      <c r="BV161" s="464"/>
      <c r="BW161" s="464"/>
      <c r="BX161" s="464"/>
      <c r="BY161" s="465"/>
      <c r="BZ161" s="465"/>
      <c r="CA161" s="465"/>
      <c r="CB161" s="465"/>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402" customFormat="true" ht="15" customHeight="true" x14ac:dyDescent="0.2">
      <c r="A162" s="51"/>
      <c r="B162" s="53"/>
      <c r="C162" s="132"/>
      <c r="D162" s="139"/>
      <c r="E162" s="139"/>
      <c r="F162" s="139"/>
      <c r="G162" s="138"/>
      <c r="H162" s="131"/>
      <c r="I162" s="139"/>
      <c r="J162" s="139"/>
      <c r="K162" s="139"/>
      <c r="L162" s="130"/>
      <c r="M162" s="132"/>
      <c r="N162" s="139"/>
      <c r="O162" s="139"/>
      <c r="P162" s="139"/>
      <c r="Q162" s="138"/>
      <c r="R162" s="131"/>
      <c r="S162" s="139"/>
      <c r="T162" s="139"/>
      <c r="U162" s="139"/>
      <c r="V162" s="139"/>
      <c r="W162" s="139"/>
      <c r="X162" s="139"/>
      <c r="Y162" s="139"/>
      <c r="Z162" s="139"/>
      <c r="AA162" s="139"/>
      <c r="AB162" s="130"/>
      <c r="AC162" s="880"/>
      <c r="AD162" s="880"/>
      <c r="AE162" s="880"/>
      <c r="AF162" s="880"/>
      <c r="AG162" s="880"/>
      <c r="AH162" s="880"/>
      <c r="AI162" s="880"/>
      <c r="AJ162" s="880"/>
      <c r="AK162" s="880"/>
      <c r="AL162" s="880"/>
      <c r="AM162" s="880"/>
      <c r="AN162" s="880"/>
      <c r="AO162" s="880"/>
      <c r="AP162" s="880"/>
      <c r="AQ162" s="880"/>
      <c r="AR162" s="880"/>
      <c r="AS162" s="880"/>
      <c r="AT162" s="880"/>
      <c r="AU162" s="880"/>
      <c r="AV162" s="880"/>
      <c r="AW162" s="880"/>
      <c r="AX162" s="880"/>
      <c r="AY162" s="880"/>
      <c r="AZ162" s="376"/>
      <c r="BA162" s="928"/>
      <c r="BB162" s="622"/>
      <c r="BC162" s="479"/>
      <c r="BD162" s="464"/>
      <c r="BE162" s="464"/>
      <c r="BF162" s="464"/>
      <c r="BG162" s="483"/>
      <c r="BH162" s="479"/>
      <c r="BI162" s="464"/>
      <c r="BJ162" s="464"/>
      <c r="BK162" s="464"/>
      <c r="BL162" s="483"/>
      <c r="BM162" s="479"/>
      <c r="BN162" s="464"/>
      <c r="BO162" s="464"/>
      <c r="BP162" s="464"/>
      <c r="BQ162" s="483"/>
      <c r="BR162" s="479"/>
      <c r="BS162" s="464"/>
      <c r="BT162" s="464"/>
      <c r="BU162" s="464"/>
      <c r="BV162" s="464"/>
      <c r="BW162" s="464"/>
      <c r="BX162" s="464"/>
      <c r="BY162" s="465"/>
      <c r="BZ162" s="465"/>
      <c r="CA162" s="465"/>
      <c r="CB162" s="465"/>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343" customFormat="true" ht="15" customHeight="true" x14ac:dyDescent="0.2">
      <c r="A163" s="52"/>
      <c r="B163" s="56"/>
      <c r="C163" s="63"/>
      <c r="D163" s="187"/>
      <c r="E163" s="187"/>
      <c r="F163" s="187"/>
      <c r="G163" s="176"/>
      <c r="H163" s="62"/>
      <c r="I163" s="187"/>
      <c r="J163" s="187"/>
      <c r="K163" s="187"/>
      <c r="L163" s="182"/>
      <c r="M163" s="63"/>
      <c r="N163" s="187"/>
      <c r="O163" s="187"/>
      <c r="P163" s="187"/>
      <c r="Q163" s="176"/>
      <c r="R163" s="62"/>
      <c r="S163" s="187"/>
      <c r="T163" s="187"/>
      <c r="U163" s="187"/>
      <c r="V163" s="187"/>
      <c r="W163" s="187"/>
      <c r="X163" s="187"/>
      <c r="Y163" s="187"/>
      <c r="Z163" s="187"/>
      <c r="AA163" s="187"/>
      <c r="AB163" s="182"/>
      <c r="AC163" s="467"/>
      <c r="AD163" s="467"/>
      <c r="AE163" s="467"/>
      <c r="AF163" s="467"/>
      <c r="AG163" s="467"/>
      <c r="AH163" s="467"/>
      <c r="AI163" s="467"/>
      <c r="AJ163" s="467"/>
      <c r="AK163" s="467"/>
      <c r="AL163" s="467"/>
      <c r="AM163" s="467"/>
      <c r="AN163" s="467"/>
      <c r="AO163" s="467"/>
      <c r="AP163" s="467"/>
      <c r="AQ163" s="467"/>
      <c r="AR163" s="467"/>
      <c r="AS163" s="467"/>
      <c r="AT163" s="467"/>
      <c r="AU163" s="467"/>
      <c r="AV163" s="467"/>
      <c r="AW163" s="467"/>
      <c r="AX163" s="467"/>
      <c r="AY163" s="467"/>
      <c r="AZ163" s="919"/>
      <c r="BA163" s="928"/>
      <c r="BB163" s="622"/>
      <c r="BC163" s="479"/>
      <c r="BD163" s="464"/>
      <c r="BE163" s="464"/>
      <c r="BF163" s="464"/>
      <c r="BG163" s="483"/>
      <c r="BH163" s="479"/>
      <c r="BI163" s="464"/>
      <c r="BJ163" s="464"/>
      <c r="BK163" s="464"/>
      <c r="BL163" s="483"/>
      <c r="BM163" s="479"/>
      <c r="BN163" s="464"/>
      <c r="BO163" s="464"/>
      <c r="BP163" s="464"/>
      <c r="BQ163" s="483"/>
      <c r="BR163" s="479"/>
      <c r="BS163" s="464"/>
      <c r="BT163" s="464"/>
      <c r="BU163" s="464"/>
      <c r="BV163" s="464"/>
      <c r="BW163" s="464"/>
      <c r="BX163" s="464"/>
      <c r="BY163" s="465"/>
      <c r="BZ163" s="465"/>
      <c r="CA163" s="465"/>
      <c r="CB163" s="465"/>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343" customFormat="true" ht="15" customHeight="true" x14ac:dyDescent="0.2">
      <c r="A164" s="1129" t="s">
        <v>489</v>
      </c>
      <c r="B164" s="1130"/>
      <c r="C164" s="1131" t="s">
        <v>156</v>
      </c>
      <c r="D164" s="1125"/>
      <c r="E164" s="1125"/>
      <c r="F164" s="1125"/>
      <c r="G164" s="1132"/>
      <c r="H164" s="1124" t="s">
        <v>38</v>
      </c>
      <c r="I164" s="1125"/>
      <c r="J164" s="1125"/>
      <c r="K164" s="1125"/>
      <c r="L164" s="1133"/>
      <c r="M164" s="1131" t="s">
        <v>37</v>
      </c>
      <c r="N164" s="1125"/>
      <c r="O164" s="1125"/>
      <c r="P164" s="1125"/>
      <c r="Q164" s="1132"/>
      <c r="R164" s="1124" t="s">
        <v>157</v>
      </c>
      <c r="S164" s="1125"/>
      <c r="T164" s="1125"/>
      <c r="U164" s="1125"/>
      <c r="V164" s="1125"/>
      <c r="W164" s="1125"/>
      <c r="X164" s="1125"/>
      <c r="Y164" s="1125"/>
      <c r="Z164" s="1125"/>
      <c r="AA164" s="1125"/>
      <c r="AB164" s="1125"/>
      <c r="AC164" s="467"/>
      <c r="AD164" s="467"/>
      <c r="AE164" s="467"/>
      <c r="AF164" s="467"/>
      <c r="AG164" s="467"/>
      <c r="AH164" s="467"/>
      <c r="AI164" s="467"/>
      <c r="AJ164" s="467"/>
      <c r="AK164" s="467"/>
      <c r="AL164" s="467"/>
      <c r="AM164" s="467"/>
      <c r="AN164" s="467"/>
      <c r="AO164" s="467"/>
      <c r="AP164" s="467"/>
      <c r="AQ164" s="467"/>
      <c r="AR164" s="467"/>
      <c r="AS164" s="467"/>
      <c r="AT164" s="467"/>
      <c r="AU164" s="467"/>
      <c r="AV164" s="467"/>
      <c r="AW164" s="467"/>
      <c r="AX164" s="467"/>
      <c r="AY164" s="467"/>
      <c r="AZ164" s="919"/>
      <c r="BA164" s="928"/>
      <c r="BB164" s="622"/>
      <c r="BC164" s="479"/>
      <c r="BD164" s="464"/>
      <c r="BE164" s="464"/>
      <c r="BF164" s="464"/>
      <c r="BG164" s="483"/>
      <c r="BH164" s="479"/>
      <c r="BI164" s="464"/>
      <c r="BJ164" s="464"/>
      <c r="BK164" s="464"/>
      <c r="BL164" s="483"/>
      <c r="BM164" s="479"/>
      <c r="BN164" s="464"/>
      <c r="BO164" s="464"/>
      <c r="BP164" s="464"/>
      <c r="BQ164" s="483"/>
      <c r="BR164" s="479"/>
      <c r="BS164" s="464"/>
      <c r="BT164" s="464"/>
      <c r="BU164" s="464"/>
      <c r="BV164" s="464"/>
      <c r="BW164" s="464"/>
      <c r="BX164" s="464"/>
      <c r="BY164" s="465"/>
      <c r="BZ164" s="465"/>
      <c r="CA164" s="465"/>
      <c r="CB164" s="465"/>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343" customFormat="true" ht="15" customHeight="true" x14ac:dyDescent="0.2">
      <c r="A165" s="1129"/>
      <c r="B165" s="1130"/>
      <c r="C165" s="185" t="s">
        <v>0</v>
      </c>
      <c r="D165" s="184" t="s">
        <v>1</v>
      </c>
      <c r="E165" s="184" t="s">
        <v>2</v>
      </c>
      <c r="F165" s="184" t="s">
        <v>3</v>
      </c>
      <c r="G165" s="174" t="s">
        <v>4</v>
      </c>
      <c r="H165" s="177" t="s">
        <v>0</v>
      </c>
      <c r="I165" s="184" t="s">
        <v>1</v>
      </c>
      <c r="J165" s="184" t="s">
        <v>2</v>
      </c>
      <c r="K165" s="184" t="s">
        <v>3</v>
      </c>
      <c r="L165" s="180" t="s">
        <v>4</v>
      </c>
      <c r="M165" s="185" t="s">
        <v>0</v>
      </c>
      <c r="N165" s="184" t="s">
        <v>1</v>
      </c>
      <c r="O165" s="184" t="s">
        <v>2</v>
      </c>
      <c r="P165" s="184" t="s">
        <v>3</v>
      </c>
      <c r="Q165" s="174" t="s">
        <v>4</v>
      </c>
      <c r="R165" s="177" t="s">
        <v>158</v>
      </c>
      <c r="S165" s="184" t="s">
        <v>159</v>
      </c>
      <c r="T165" s="184" t="s">
        <v>160</v>
      </c>
      <c r="U165" s="184" t="s">
        <v>161</v>
      </c>
      <c r="V165" s="184" t="s">
        <v>162</v>
      </c>
      <c r="W165" s="184" t="s">
        <v>163</v>
      </c>
      <c r="X165" s="184" t="s">
        <v>164</v>
      </c>
      <c r="Y165" s="184" t="s">
        <v>165</v>
      </c>
      <c r="Z165" s="184" t="s">
        <v>166</v>
      </c>
      <c r="AA165" s="184" t="s">
        <v>167</v>
      </c>
      <c r="AB165" s="180" t="s">
        <v>240</v>
      </c>
      <c r="AC165" s="467"/>
      <c r="AD165" s="467"/>
      <c r="AE165" s="467"/>
      <c r="AF165" s="467"/>
      <c r="AG165" s="467"/>
      <c r="AH165" s="467"/>
      <c r="AI165" s="467"/>
      <c r="AJ165" s="467"/>
      <c r="AK165" s="467"/>
      <c r="AL165" s="467"/>
      <c r="AM165" s="467"/>
      <c r="AN165" s="467"/>
      <c r="AO165" s="467"/>
      <c r="AP165" s="467"/>
      <c r="AQ165" s="467"/>
      <c r="AR165" s="467"/>
      <c r="AS165" s="467"/>
      <c r="AT165" s="467"/>
      <c r="AU165" s="467"/>
      <c r="AV165" s="467"/>
      <c r="AW165" s="467"/>
      <c r="AX165" s="467"/>
      <c r="AY165" s="467"/>
      <c r="AZ165" s="919"/>
      <c r="BA165" s="928"/>
      <c r="BB165" s="622"/>
      <c r="BC165" s="479"/>
      <c r="BD165" s="464"/>
      <c r="BE165" s="464"/>
      <c r="BF165" s="464"/>
      <c r="BG165" s="483"/>
      <c r="BH165" s="479"/>
      <c r="BI165" s="464"/>
      <c r="BJ165" s="464"/>
      <c r="BK165" s="464"/>
      <c r="BL165" s="483"/>
      <c r="BM165" s="479"/>
      <c r="BN165" s="464"/>
      <c r="BO165" s="464"/>
      <c r="BP165" s="464"/>
      <c r="BQ165" s="483"/>
      <c r="BR165" s="479"/>
      <c r="BS165" s="464"/>
      <c r="BT165" s="464"/>
      <c r="BU165" s="464"/>
      <c r="BV165" s="464"/>
      <c r="BW165" s="464"/>
      <c r="BX165" s="464"/>
      <c r="BY165" s="465"/>
      <c r="BZ165" s="465"/>
      <c r="CA165" s="465"/>
      <c r="CB165" s="465"/>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343" customFormat="true" ht="15" customHeight="true" x14ac:dyDescent="0.2">
      <c r="A166" s="1126" t="s">
        <v>62</v>
      </c>
      <c r="B166" s="408" t="s">
        <v>483</v>
      </c>
      <c r="C166" s="137">
        <v>0</v>
      </c>
      <c r="D166" s="136">
        <v>0</v>
      </c>
      <c r="E166" s="136">
        <v>0</v>
      </c>
      <c r="F166" s="136">
        <v>22.240061000000001</v>
      </c>
      <c r="G166" s="135">
        <v>1252.0182580000003</v>
      </c>
      <c r="H166" s="134">
        <v>0</v>
      </c>
      <c r="I166" s="136">
        <v>7.1790440000000002</v>
      </c>
      <c r="J166" s="136">
        <v>61.969938000000006</v>
      </c>
      <c r="K166" s="136">
        <v>334.7145920000001</v>
      </c>
      <c r="L166" s="133">
        <v>805.41716799999972</v>
      </c>
      <c r="M166" s="137">
        <v>0</v>
      </c>
      <c r="N166" s="136">
        <v>0</v>
      </c>
      <c r="O166" s="136">
        <v>0</v>
      </c>
      <c r="P166" s="136">
        <v>0</v>
      </c>
      <c r="Q166" s="135">
        <v>64.977576999999997</v>
      </c>
      <c r="R166" s="134">
        <v>10.921556000000001</v>
      </c>
      <c r="S166" s="136">
        <v>136.70367200000004</v>
      </c>
      <c r="T166" s="136">
        <v>79.747465999999989</v>
      </c>
      <c r="U166" s="136">
        <v>43.107660999999993</v>
      </c>
      <c r="V166" s="136">
        <v>414.0100439999996</v>
      </c>
      <c r="W166" s="136">
        <v>287.12152499999991</v>
      </c>
      <c r="X166" s="136">
        <v>111.78665799999999</v>
      </c>
      <c r="Y166" s="136">
        <v>9.9292119999999997</v>
      </c>
      <c r="Z166" s="136">
        <v>140.55824300000003</v>
      </c>
      <c r="AA166" s="136">
        <v>17.912452000000002</v>
      </c>
      <c r="AB166" s="133">
        <v>22.459829999999997</v>
      </c>
      <c r="AC166" s="467"/>
      <c r="AD166" s="467"/>
      <c r="AE166" s="467"/>
      <c r="AF166" s="467"/>
      <c r="AG166" s="467"/>
      <c r="AH166" s="467"/>
      <c r="AI166" s="467"/>
      <c r="AJ166" s="467"/>
      <c r="AK166" s="467"/>
      <c r="AL166" s="467"/>
      <c r="AM166" s="467"/>
      <c r="AN166" s="467"/>
      <c r="AO166" s="467"/>
      <c r="AP166" s="467"/>
      <c r="AQ166" s="467"/>
      <c r="AR166" s="467"/>
      <c r="AS166" s="467"/>
      <c r="AT166" s="467"/>
      <c r="AU166" s="467"/>
      <c r="AV166" s="467"/>
      <c r="AW166" s="467"/>
      <c r="AX166" s="467"/>
      <c r="AY166" s="467"/>
      <c r="AZ166" s="919"/>
      <c r="BA166" s="928"/>
      <c r="BB166" s="622"/>
      <c r="BC166" s="479"/>
      <c r="BD166" s="464"/>
      <c r="BE166" s="464"/>
      <c r="BF166" s="464"/>
      <c r="BG166" s="483"/>
      <c r="BH166" s="479"/>
      <c r="BI166" s="464"/>
      <c r="BJ166" s="464"/>
      <c r="BK166" s="464"/>
      <c r="BL166" s="483"/>
      <c r="BM166" s="479"/>
      <c r="BN166" s="464"/>
      <c r="BO166" s="464"/>
      <c r="BP166" s="464"/>
      <c r="BQ166" s="483"/>
      <c r="BR166" s="479"/>
      <c r="BS166" s="464"/>
      <c r="BT166" s="464"/>
      <c r="BU166" s="464"/>
      <c r="BV166" s="464"/>
      <c r="BW166" s="464"/>
      <c r="BX166" s="464"/>
      <c r="BY166" s="465"/>
      <c r="BZ166" s="465"/>
      <c r="CA166" s="465"/>
      <c r="CB166" s="465"/>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343" customFormat="true" ht="15" customHeight="true" x14ac:dyDescent="0.2">
      <c r="A167" s="1126"/>
      <c r="B167" s="408" t="s">
        <v>484</v>
      </c>
      <c r="C167" s="137">
        <v>42.395296999999999</v>
      </c>
      <c r="D167" s="136">
        <v>86.937086000000008</v>
      </c>
      <c r="E167" s="136">
        <v>143.51011499999998</v>
      </c>
      <c r="F167" s="136">
        <v>186.59217100000009</v>
      </c>
      <c r="G167" s="135">
        <v>1405.2218080000009</v>
      </c>
      <c r="H167" s="134">
        <v>49.297626999999999</v>
      </c>
      <c r="I167" s="136">
        <v>107.63356</v>
      </c>
      <c r="J167" s="136">
        <v>241.460869</v>
      </c>
      <c r="K167" s="136">
        <v>509.40086800000034</v>
      </c>
      <c r="L167" s="133">
        <v>591.09576599999991</v>
      </c>
      <c r="M167" s="137">
        <v>22.207587</v>
      </c>
      <c r="N167" s="136">
        <v>64.865822000000009</v>
      </c>
      <c r="O167" s="136">
        <v>45.264456999999993</v>
      </c>
      <c r="P167" s="136">
        <v>92.807690000000008</v>
      </c>
      <c r="Q167" s="135">
        <v>140.62223099999997</v>
      </c>
      <c r="R167" s="134">
        <v>386.23716499999983</v>
      </c>
      <c r="S167" s="136">
        <v>102.613647</v>
      </c>
      <c r="T167" s="136">
        <v>20.111469999999997</v>
      </c>
      <c r="U167" s="136">
        <v>54.906748</v>
      </c>
      <c r="V167" s="136">
        <v>673.87850000000014</v>
      </c>
      <c r="W167" s="136">
        <v>247.82025999999993</v>
      </c>
      <c r="X167" s="136">
        <v>99.331733999999983</v>
      </c>
      <c r="Y167" s="136">
        <v>12.376514999999999</v>
      </c>
      <c r="Z167" s="136">
        <v>199.289027</v>
      </c>
      <c r="AA167" s="136">
        <v>4.4849969999999999</v>
      </c>
      <c r="AB167" s="133">
        <v>63.606413999999994</v>
      </c>
      <c r="AC167" s="467"/>
      <c r="AD167" s="467"/>
      <c r="AE167" s="467"/>
      <c r="AF167" s="467"/>
      <c r="AG167" s="467"/>
      <c r="AH167" s="467"/>
      <c r="AI167" s="467"/>
      <c r="AJ167" s="467"/>
      <c r="AK167" s="467"/>
      <c r="AL167" s="467"/>
      <c r="AM167" s="467"/>
      <c r="AN167" s="467"/>
      <c r="AO167" s="467"/>
      <c r="AP167" s="467"/>
      <c r="AQ167" s="467"/>
      <c r="AR167" s="467"/>
      <c r="AS167" s="467"/>
      <c r="AT167" s="467"/>
      <c r="AU167" s="467"/>
      <c r="AV167" s="467"/>
      <c r="AW167" s="467"/>
      <c r="AX167" s="467"/>
      <c r="AY167" s="467"/>
      <c r="AZ167" s="919"/>
      <c r="BA167" s="928"/>
      <c r="BB167" s="622"/>
      <c r="BC167" s="479"/>
      <c r="BD167" s="464"/>
      <c r="BE167" s="464"/>
      <c r="BF167" s="464"/>
      <c r="BG167" s="483"/>
      <c r="BH167" s="479"/>
      <c r="BI167" s="464"/>
      <c r="BJ167" s="464"/>
      <c r="BK167" s="464"/>
      <c r="BL167" s="483"/>
      <c r="BM167" s="479"/>
      <c r="BN167" s="464"/>
      <c r="BO167" s="464"/>
      <c r="BP167" s="464"/>
      <c r="BQ167" s="483"/>
      <c r="BR167" s="479"/>
      <c r="BS167" s="464"/>
      <c r="BT167" s="464"/>
      <c r="BU167" s="464"/>
      <c r="BV167" s="464"/>
      <c r="BW167" s="464"/>
      <c r="BX167" s="464"/>
      <c r="BY167" s="465"/>
      <c r="BZ167" s="465"/>
      <c r="CA167" s="465"/>
      <c r="CB167" s="465"/>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343" customFormat="true" ht="15" customHeight="true" x14ac:dyDescent="0.2">
      <c r="A168" s="1126"/>
      <c r="B168" s="408" t="s">
        <v>485</v>
      </c>
      <c r="C168" s="137">
        <v>91.442404000000025</v>
      </c>
      <c r="D168" s="136">
        <v>46.451867999999997</v>
      </c>
      <c r="E168" s="136">
        <v>165.49108400000006</v>
      </c>
      <c r="F168" s="136">
        <v>939.67155099999923</v>
      </c>
      <c r="G168" s="135">
        <v>1719.7307399999997</v>
      </c>
      <c r="H168" s="134">
        <v>116.76336200000001</v>
      </c>
      <c r="I168" s="136">
        <v>338.171018</v>
      </c>
      <c r="J168" s="136">
        <v>682.81046800000001</v>
      </c>
      <c r="K168" s="136">
        <v>582.43269800000019</v>
      </c>
      <c r="L168" s="133">
        <v>497.24077099999982</v>
      </c>
      <c r="M168" s="137">
        <v>66.694050999999988</v>
      </c>
      <c r="N168" s="136">
        <v>21.153005999999998</v>
      </c>
      <c r="O168" s="136">
        <v>27.461634</v>
      </c>
      <c r="P168" s="136">
        <v>78.572224999999989</v>
      </c>
      <c r="Q168" s="135">
        <v>551.48841400000026</v>
      </c>
      <c r="R168" s="134">
        <v>268.56213200000002</v>
      </c>
      <c r="S168" s="136">
        <v>572.76821700000005</v>
      </c>
      <c r="T168" s="136">
        <v>156.44574800000001</v>
      </c>
      <c r="U168" s="136">
        <v>136.75390699999994</v>
      </c>
      <c r="V168" s="136">
        <v>310.37796399999996</v>
      </c>
      <c r="W168" s="136">
        <v>284.94633299999987</v>
      </c>
      <c r="X168" s="136">
        <v>433.06487899999996</v>
      </c>
      <c r="Y168" s="136">
        <v>103.14173700000001</v>
      </c>
      <c r="Z168" s="136">
        <v>313.8482939999999</v>
      </c>
      <c r="AA168" s="136">
        <v>137.22635199999999</v>
      </c>
      <c r="AB168" s="133">
        <v>245.65208399999995</v>
      </c>
      <c r="AC168" s="467"/>
      <c r="AD168" s="467"/>
      <c r="AE168" s="467"/>
      <c r="AF168" s="467"/>
      <c r="AG168" s="467"/>
      <c r="AH168" s="467"/>
      <c r="AI168" s="467"/>
      <c r="AJ168" s="467"/>
      <c r="AK168" s="467"/>
      <c r="AL168" s="467"/>
      <c r="AM168" s="467"/>
      <c r="AN168" s="467"/>
      <c r="AO168" s="467"/>
      <c r="AP168" s="467"/>
      <c r="AQ168" s="467"/>
      <c r="AR168" s="467"/>
      <c r="AS168" s="467"/>
      <c r="AT168" s="467"/>
      <c r="AU168" s="467"/>
      <c r="AV168" s="467"/>
      <c r="AW168" s="467"/>
      <c r="AX168" s="467"/>
      <c r="AY168" s="467"/>
      <c r="AZ168" s="919"/>
      <c r="BA168" s="928"/>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343" customFormat="true" ht="15" customHeight="true" x14ac:dyDescent="0.2">
      <c r="A169" s="1126"/>
      <c r="B169" s="408" t="s">
        <v>486</v>
      </c>
      <c r="C169" s="137">
        <v>558.9112139999994</v>
      </c>
      <c r="D169" s="136">
        <v>898.92677100000003</v>
      </c>
      <c r="E169" s="136">
        <v>1083.3272119999999</v>
      </c>
      <c r="F169" s="136">
        <v>1429.9838289999991</v>
      </c>
      <c r="G169" s="135">
        <v>1100.9822529999992</v>
      </c>
      <c r="H169" s="134">
        <v>267.21376100000003</v>
      </c>
      <c r="I169" s="136">
        <v>453.08982800000013</v>
      </c>
      <c r="J169" s="136">
        <v>467.84928100000002</v>
      </c>
      <c r="K169" s="136">
        <v>337.70130599999993</v>
      </c>
      <c r="L169" s="133">
        <v>124.70881899999999</v>
      </c>
      <c r="M169" s="137">
        <v>360.96471099999997</v>
      </c>
      <c r="N169" s="136">
        <v>468.11969299999987</v>
      </c>
      <c r="O169" s="136">
        <v>730.792191</v>
      </c>
      <c r="P169" s="136">
        <v>776.1888469999999</v>
      </c>
      <c r="Q169" s="135">
        <v>1085.5028420000001</v>
      </c>
      <c r="R169" s="134">
        <v>585.31070099999988</v>
      </c>
      <c r="S169" s="136">
        <v>575.74518699999976</v>
      </c>
      <c r="T169" s="136">
        <v>544.59182900000008</v>
      </c>
      <c r="U169" s="136">
        <v>345.19906399999979</v>
      </c>
      <c r="V169" s="136">
        <v>158.91829800000008</v>
      </c>
      <c r="W169" s="136">
        <v>286.66745900000018</v>
      </c>
      <c r="X169" s="136">
        <v>930.5391870000002</v>
      </c>
      <c r="Y169" s="136">
        <v>357.55149500000005</v>
      </c>
      <c r="Z169" s="136">
        <v>263.55860700000011</v>
      </c>
      <c r="AA169" s="136">
        <v>533.94369200000017</v>
      </c>
      <c r="AB169" s="133">
        <v>490.10575999999998</v>
      </c>
      <c r="AC169" s="467"/>
      <c r="AD169" s="467"/>
      <c r="AE169" s="467"/>
      <c r="AF169" s="467"/>
      <c r="AG169" s="467"/>
      <c r="AH169" s="467"/>
      <c r="AI169" s="467"/>
      <c r="AJ169" s="467"/>
      <c r="AK169" s="467"/>
      <c r="AL169" s="467"/>
      <c r="AM169" s="467"/>
      <c r="AN169" s="467"/>
      <c r="AO169" s="467"/>
      <c r="AP169" s="467"/>
      <c r="AQ169" s="467"/>
      <c r="AR169" s="467"/>
      <c r="AS169" s="467"/>
      <c r="AT169" s="467"/>
      <c r="AU169" s="467"/>
      <c r="AV169" s="467"/>
      <c r="AW169" s="467"/>
      <c r="AX169" s="467"/>
      <c r="AY169" s="467"/>
      <c r="AZ169" s="919"/>
      <c r="BA169" s="928"/>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343" customFormat="true" ht="15" customHeight="true" x14ac:dyDescent="0.2">
      <c r="A170" s="1126"/>
      <c r="B170" s="408" t="s">
        <v>487</v>
      </c>
      <c r="C170" s="137">
        <v>2609.2655030000028</v>
      </c>
      <c r="D170" s="136">
        <v>2572.8190950000035</v>
      </c>
      <c r="E170" s="136">
        <v>3136.383159</v>
      </c>
      <c r="F170" s="136">
        <v>3351.839327000002</v>
      </c>
      <c r="G170" s="135">
        <v>944.44307700000002</v>
      </c>
      <c r="H170" s="134">
        <v>1192.1417419999989</v>
      </c>
      <c r="I170" s="136">
        <v>1102.3309479999994</v>
      </c>
      <c r="J170" s="136">
        <v>578.58248499999979</v>
      </c>
      <c r="K170" s="136">
        <v>297.64017399999989</v>
      </c>
      <c r="L170" s="133">
        <v>59.815953</v>
      </c>
      <c r="M170" s="137">
        <v>1663.0898600000007</v>
      </c>
      <c r="N170" s="136">
        <v>1821.4133379999996</v>
      </c>
      <c r="O170" s="136">
        <v>1727.3187100000021</v>
      </c>
      <c r="P170" s="136">
        <v>2059.4041569999999</v>
      </c>
      <c r="Q170" s="135">
        <v>2113.0127939999998</v>
      </c>
      <c r="R170" s="134">
        <v>1532.7900340000008</v>
      </c>
      <c r="S170" s="136">
        <v>1126.4481349999992</v>
      </c>
      <c r="T170" s="136">
        <v>1297.5126109999997</v>
      </c>
      <c r="U170" s="136">
        <v>1116.3887979999993</v>
      </c>
      <c r="V170" s="136">
        <v>152.35658299999997</v>
      </c>
      <c r="W170" s="136">
        <v>479.13912599999964</v>
      </c>
      <c r="X170" s="136">
        <v>3551.460196999999</v>
      </c>
      <c r="Y170" s="136">
        <v>1188.9086680000009</v>
      </c>
      <c r="Z170" s="136">
        <v>811.73963299999991</v>
      </c>
      <c r="AA170" s="136">
        <v>743.37508899999989</v>
      </c>
      <c r="AB170" s="133">
        <v>614.63128699999993</v>
      </c>
      <c r="AC170" s="467"/>
      <c r="AD170" s="467"/>
      <c r="AE170" s="467"/>
      <c r="AF170" s="467"/>
      <c r="AG170" s="467"/>
      <c r="AH170" s="467"/>
      <c r="AI170" s="467"/>
      <c r="AJ170" s="467"/>
      <c r="AK170" s="467"/>
      <c r="AL170" s="467"/>
      <c r="AM170" s="467"/>
      <c r="AN170" s="467"/>
      <c r="AO170" s="467"/>
      <c r="AP170" s="467"/>
      <c r="AQ170" s="467"/>
      <c r="AR170" s="467"/>
      <c r="AS170" s="467"/>
      <c r="AT170" s="467"/>
      <c r="AU170" s="467"/>
      <c r="AV170" s="467"/>
      <c r="AW170" s="467"/>
      <c r="AX170" s="467"/>
      <c r="AY170" s="467"/>
      <c r="AZ170" s="919"/>
      <c r="BA170" s="928"/>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343" customFormat="true" ht="15" customHeight="true" x14ac:dyDescent="0.2">
      <c r="A171" s="1126"/>
      <c r="B171" s="408" t="s">
        <v>488</v>
      </c>
      <c r="C171" s="137">
        <v>3160.3161580000042</v>
      </c>
      <c r="D171" s="136">
        <v>2850.2210320000013</v>
      </c>
      <c r="E171" s="136">
        <v>1935.1292039999996</v>
      </c>
      <c r="F171" s="136">
        <v>549.27578700000004</v>
      </c>
      <c r="G171" s="135">
        <v>59.548021999999989</v>
      </c>
      <c r="H171" s="134">
        <v>435.37785500000018</v>
      </c>
      <c r="I171" s="136">
        <v>73.207140999999993</v>
      </c>
      <c r="J171" s="136">
        <v>49.009499999999996</v>
      </c>
      <c r="K171" s="136">
        <v>17.904716000000001</v>
      </c>
      <c r="L171" s="133">
        <v>3.8038439999999998</v>
      </c>
      <c r="M171" s="137">
        <v>2269.1290120000017</v>
      </c>
      <c r="N171" s="136">
        <v>2021.6379200000026</v>
      </c>
      <c r="O171" s="136">
        <v>1853.0361949999992</v>
      </c>
      <c r="P171" s="136">
        <v>1384.8322629999993</v>
      </c>
      <c r="Q171" s="135">
        <v>446.55175700000024</v>
      </c>
      <c r="R171" s="134">
        <v>521.8177139999998</v>
      </c>
      <c r="S171" s="136">
        <v>260.06878599999999</v>
      </c>
      <c r="T171" s="136">
        <v>160.53138499999997</v>
      </c>
      <c r="U171" s="136">
        <v>817.5334720000003</v>
      </c>
      <c r="V171" s="136">
        <v>3.3908119999999999</v>
      </c>
      <c r="W171" s="136">
        <v>154.26293600000002</v>
      </c>
      <c r="X171" s="136">
        <v>1743.0900089999998</v>
      </c>
      <c r="Y171" s="136">
        <v>205.96703099999996</v>
      </c>
      <c r="Z171" s="136">
        <v>1339.7524490000001</v>
      </c>
      <c r="AA171" s="136">
        <v>960.69084299999929</v>
      </c>
      <c r="AB171" s="133">
        <v>2387.3847660000024</v>
      </c>
      <c r="AC171" s="467"/>
      <c r="AD171" s="467"/>
      <c r="AE171" s="467"/>
      <c r="AF171" s="467"/>
      <c r="AG171" s="467"/>
      <c r="AH171" s="467"/>
      <c r="AI171" s="467"/>
      <c r="AJ171" s="467"/>
      <c r="AK171" s="467"/>
      <c r="AL171" s="467"/>
      <c r="AM171" s="467"/>
      <c r="AN171" s="467"/>
      <c r="AO171" s="467"/>
      <c r="AP171" s="467"/>
      <c r="AQ171" s="467"/>
      <c r="AR171" s="467"/>
      <c r="AS171" s="467"/>
      <c r="AT171" s="467"/>
      <c r="AU171" s="467"/>
      <c r="AV171" s="467"/>
      <c r="AW171" s="467"/>
      <c r="AX171" s="467"/>
      <c r="AY171" s="467"/>
      <c r="AZ171" s="919"/>
      <c r="BA171" s="928"/>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343" customFormat="true" ht="15" customHeight="true" x14ac:dyDescent="0.2">
      <c r="A172" s="1126"/>
      <c r="B172" s="408" t="s">
        <v>46</v>
      </c>
      <c r="C172" s="137">
        <v>25.469028000000002</v>
      </c>
      <c r="D172" s="136">
        <v>31.857688000000003</v>
      </c>
      <c r="E172" s="136">
        <v>21.061548999999999</v>
      </c>
      <c r="F172" s="136">
        <v>9.0614699999999999</v>
      </c>
      <c r="G172" s="135">
        <v>5.3900870000000003</v>
      </c>
      <c r="H172" s="134">
        <v>21.527619000000001</v>
      </c>
      <c r="I172" s="136">
        <v>3.2774519999999998</v>
      </c>
      <c r="J172" s="136">
        <v>1.1418950000000001</v>
      </c>
      <c r="K172" s="136">
        <v>4.2481920000000004</v>
      </c>
      <c r="L172" s="133">
        <v>0</v>
      </c>
      <c r="M172" s="137">
        <v>14.315837999999999</v>
      </c>
      <c r="N172" s="136">
        <v>15.116157000000001</v>
      </c>
      <c r="O172" s="136">
        <v>20.054697999999998</v>
      </c>
      <c r="P172" s="136">
        <v>8.4712430000000012</v>
      </c>
      <c r="Q172" s="135">
        <v>4.6867279999999996</v>
      </c>
      <c r="R172" s="134">
        <v>11.915247000000001</v>
      </c>
      <c r="S172" s="136">
        <v>5.3312239999999997</v>
      </c>
      <c r="T172" s="136">
        <v>0</v>
      </c>
      <c r="U172" s="136">
        <v>8.93492</v>
      </c>
      <c r="V172" s="136">
        <v>0</v>
      </c>
      <c r="W172" s="136">
        <v>3.5938559999999997</v>
      </c>
      <c r="X172" s="136">
        <v>45.261680999999996</v>
      </c>
      <c r="Y172" s="136">
        <v>1.532017</v>
      </c>
      <c r="Z172" s="136">
        <v>10.761942000000001</v>
      </c>
      <c r="AA172" s="136">
        <v>5.5089350000000001</v>
      </c>
      <c r="AB172" s="133">
        <v>0</v>
      </c>
      <c r="AC172" s="467"/>
      <c r="AD172" s="467"/>
      <c r="AE172" s="467"/>
      <c r="AF172" s="467"/>
      <c r="AG172" s="467"/>
      <c r="AH172" s="467"/>
      <c r="AI172" s="467"/>
      <c r="AJ172" s="467"/>
      <c r="AK172" s="467"/>
      <c r="AL172" s="467"/>
      <c r="AM172" s="467"/>
      <c r="AN172" s="467"/>
      <c r="AO172" s="467"/>
      <c r="AP172" s="467"/>
      <c r="AQ172" s="467"/>
      <c r="AR172" s="467"/>
      <c r="AS172" s="467"/>
      <c r="AT172" s="467"/>
      <c r="AU172" s="467"/>
      <c r="AV172" s="467"/>
      <c r="AW172" s="467"/>
      <c r="AX172" s="467"/>
      <c r="AY172" s="467"/>
      <c r="AZ172" s="919"/>
      <c r="BA172" s="928"/>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343" customFormat="true" ht="15" customHeight="true" x14ac:dyDescent="0.2">
      <c r="A173" s="1126"/>
      <c r="B173" s="408" t="s">
        <v>187</v>
      </c>
      <c r="C173" s="137">
        <v>6487.7996039999998</v>
      </c>
      <c r="D173" s="136">
        <v>6487.2135399999952</v>
      </c>
      <c r="E173" s="136">
        <v>6484.902323000003</v>
      </c>
      <c r="F173" s="136">
        <v>6488.6641959999897</v>
      </c>
      <c r="G173" s="135">
        <v>6487.334245</v>
      </c>
      <c r="H173" s="134">
        <v>2082.3219659999982</v>
      </c>
      <c r="I173" s="136">
        <v>2084.8889910000003</v>
      </c>
      <c r="J173" s="136">
        <v>2082.8244360000008</v>
      </c>
      <c r="K173" s="136">
        <v>2084.0425459999997</v>
      </c>
      <c r="L173" s="133">
        <v>2082.0823209999994</v>
      </c>
      <c r="M173" s="137">
        <v>4396.4010590000025</v>
      </c>
      <c r="N173" s="136">
        <v>4412.3059360000007</v>
      </c>
      <c r="O173" s="136">
        <v>4403.9278849999964</v>
      </c>
      <c r="P173" s="136">
        <v>4400.2764249999973</v>
      </c>
      <c r="Q173" s="135">
        <v>4406.842343000003</v>
      </c>
      <c r="R173" s="134">
        <v>3317.5545490000018</v>
      </c>
      <c r="S173" s="136">
        <v>2779.678868</v>
      </c>
      <c r="T173" s="136">
        <v>2258.9405089999959</v>
      </c>
      <c r="U173" s="136">
        <v>2522.8245700000002</v>
      </c>
      <c r="V173" s="136">
        <v>1712.9322010000008</v>
      </c>
      <c r="W173" s="136">
        <v>1743.5514949999974</v>
      </c>
      <c r="X173" s="136">
        <v>6914.5343450000064</v>
      </c>
      <c r="Y173" s="136">
        <v>1879.4066750000013</v>
      </c>
      <c r="Z173" s="136">
        <v>3079.508195000004</v>
      </c>
      <c r="AA173" s="136">
        <v>2403.1423600000048</v>
      </c>
      <c r="AB173" s="133">
        <v>3823.8401409999969</v>
      </c>
      <c r="AC173" s="467"/>
      <c r="AD173" s="467"/>
      <c r="AE173" s="467"/>
      <c r="AF173" s="467"/>
      <c r="AG173" s="467"/>
      <c r="AH173" s="467"/>
      <c r="AI173" s="467"/>
      <c r="AJ173" s="467"/>
      <c r="AK173" s="467"/>
      <c r="AL173" s="467"/>
      <c r="AM173" s="467"/>
      <c r="AN173" s="467"/>
      <c r="AO173" s="467"/>
      <c r="AP173" s="467"/>
      <c r="AQ173" s="467"/>
      <c r="AR173" s="467"/>
      <c r="AS173" s="467"/>
      <c r="AT173" s="467"/>
      <c r="AU173" s="467"/>
      <c r="AV173" s="467"/>
      <c r="AW173" s="467"/>
      <c r="AX173" s="467"/>
      <c r="AY173" s="467"/>
      <c r="AZ173" s="919"/>
      <c r="BA173" s="928"/>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531" customFormat="true" ht="15" customHeight="true" x14ac:dyDescent="0.2">
      <c r="A174" s="50"/>
      <c r="B174" s="162"/>
      <c r="C174" s="112"/>
      <c r="D174" s="111"/>
      <c r="E174" s="111"/>
      <c r="F174" s="111"/>
      <c r="G174" s="110"/>
      <c r="H174" s="109"/>
      <c r="I174" s="111"/>
      <c r="J174" s="111"/>
      <c r="K174" s="111"/>
      <c r="L174" s="108"/>
      <c r="M174" s="112"/>
      <c r="N174" s="111"/>
      <c r="O174" s="111"/>
      <c r="P174" s="111"/>
      <c r="Q174" s="110"/>
      <c r="R174" s="109"/>
      <c r="S174" s="111"/>
      <c r="T174" s="111"/>
      <c r="U174" s="111"/>
      <c r="V174" s="111"/>
      <c r="W174" s="111"/>
      <c r="X174" s="111"/>
      <c r="Y174" s="111"/>
      <c r="Z174" s="111"/>
      <c r="AA174" s="111"/>
      <c r="AB174" s="108"/>
      <c r="AC174" s="880"/>
      <c r="AD174" s="880"/>
      <c r="AE174" s="880"/>
      <c r="AF174" s="880"/>
      <c r="AG174" s="880"/>
      <c r="AH174" s="880"/>
      <c r="AI174" s="880"/>
      <c r="AJ174" s="880"/>
      <c r="AK174" s="880"/>
      <c r="AL174" s="880"/>
      <c r="AM174" s="880"/>
      <c r="AN174" s="880"/>
      <c r="AO174" s="880"/>
      <c r="AP174" s="880"/>
      <c r="AQ174" s="880"/>
      <c r="AR174" s="880"/>
      <c r="AS174" s="880"/>
      <c r="AT174" s="880"/>
      <c r="AU174" s="880"/>
      <c r="AV174" s="880"/>
      <c r="AW174" s="880"/>
      <c r="AX174" s="880"/>
      <c r="AY174" s="880"/>
      <c r="AZ174" s="376"/>
      <c r="BA174" s="928"/>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531" customFormat="true" ht="15" customHeight="true" x14ac:dyDescent="0.2">
      <c r="A175" s="50"/>
      <c r="B175" s="162"/>
      <c r="C175" s="112"/>
      <c r="D175" s="111"/>
      <c r="E175" s="111"/>
      <c r="F175" s="111"/>
      <c r="G175" s="110"/>
      <c r="H175" s="109"/>
      <c r="I175" s="111"/>
      <c r="J175" s="111"/>
      <c r="K175" s="111"/>
      <c r="L175" s="108"/>
      <c r="M175" s="112"/>
      <c r="N175" s="111"/>
      <c r="O175" s="111"/>
      <c r="P175" s="111"/>
      <c r="Q175" s="110"/>
      <c r="R175" s="109"/>
      <c r="S175" s="111"/>
      <c r="T175" s="111"/>
      <c r="U175" s="111"/>
      <c r="V175" s="111"/>
      <c r="W175" s="111"/>
      <c r="X175" s="111"/>
      <c r="Y175" s="111"/>
      <c r="Z175" s="111"/>
      <c r="AA175" s="111"/>
      <c r="AB175" s="108"/>
      <c r="AC175" s="880"/>
      <c r="AD175" s="880"/>
      <c r="AE175" s="880"/>
      <c r="AF175" s="880"/>
      <c r="AG175" s="880"/>
      <c r="AH175" s="880"/>
      <c r="AI175" s="880"/>
      <c r="AJ175" s="880"/>
      <c r="AK175" s="880"/>
      <c r="AL175" s="880"/>
      <c r="AM175" s="880"/>
      <c r="AN175" s="880"/>
      <c r="AO175" s="880"/>
      <c r="AP175" s="880"/>
      <c r="AQ175" s="880"/>
      <c r="AR175" s="880"/>
      <c r="AS175" s="880"/>
      <c r="AT175" s="880"/>
      <c r="AU175" s="880"/>
      <c r="AV175" s="880"/>
      <c r="AW175" s="880"/>
      <c r="AX175" s="880"/>
      <c r="AY175" s="880"/>
      <c r="AZ175" s="376"/>
      <c r="BA175" s="928"/>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531" customFormat="true" ht="15" customHeight="true" x14ac:dyDescent="0.2">
      <c r="A176" s="50"/>
      <c r="B176" s="162"/>
      <c r="C176" s="112"/>
      <c r="D176" s="111"/>
      <c r="E176" s="111"/>
      <c r="F176" s="111"/>
      <c r="G176" s="110"/>
      <c r="H176" s="109"/>
      <c r="I176" s="111"/>
      <c r="J176" s="111"/>
      <c r="K176" s="111"/>
      <c r="L176" s="108"/>
      <c r="M176" s="112"/>
      <c r="N176" s="111"/>
      <c r="O176" s="111"/>
      <c r="P176" s="111"/>
      <c r="Q176" s="110"/>
      <c r="R176" s="109"/>
      <c r="S176" s="111"/>
      <c r="T176" s="111"/>
      <c r="U176" s="111"/>
      <c r="V176" s="111"/>
      <c r="W176" s="111"/>
      <c r="X176" s="111"/>
      <c r="Y176" s="111"/>
      <c r="Z176" s="111"/>
      <c r="AA176" s="111"/>
      <c r="AB176" s="108"/>
      <c r="AC176" s="880"/>
      <c r="AD176" s="880"/>
      <c r="AE176" s="880"/>
      <c r="AF176" s="880"/>
      <c r="AG176" s="880"/>
      <c r="AH176" s="880"/>
      <c r="AI176" s="880"/>
      <c r="AJ176" s="880"/>
      <c r="AK176" s="880"/>
      <c r="AL176" s="880"/>
      <c r="AM176" s="880"/>
      <c r="AN176" s="880"/>
      <c r="AO176" s="880"/>
      <c r="AP176" s="880"/>
      <c r="AQ176" s="880"/>
      <c r="AR176" s="880"/>
      <c r="AS176" s="880"/>
      <c r="AT176" s="880"/>
      <c r="AU176" s="880"/>
      <c r="AV176" s="880"/>
      <c r="AW176" s="880"/>
      <c r="AX176" s="880"/>
      <c r="AY176" s="880"/>
      <c r="AZ176" s="376"/>
      <c r="BA176" s="928"/>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531" customFormat="true" ht="15" customHeight="true" x14ac:dyDescent="0.2">
      <c r="A177" s="50"/>
      <c r="B177" s="162"/>
      <c r="C177" s="112"/>
      <c r="D177" s="111"/>
      <c r="E177" s="111"/>
      <c r="F177" s="111"/>
      <c r="G177" s="110"/>
      <c r="H177" s="109"/>
      <c r="I177" s="111"/>
      <c r="J177" s="111"/>
      <c r="K177" s="111"/>
      <c r="L177" s="108"/>
      <c r="M177" s="112"/>
      <c r="N177" s="111"/>
      <c r="O177" s="111"/>
      <c r="P177" s="111"/>
      <c r="Q177" s="110"/>
      <c r="R177" s="109"/>
      <c r="S177" s="111"/>
      <c r="T177" s="111"/>
      <c r="U177" s="111"/>
      <c r="V177" s="111"/>
      <c r="W177" s="111"/>
      <c r="X177" s="111"/>
      <c r="Y177" s="111"/>
      <c r="Z177" s="111"/>
      <c r="AA177" s="111"/>
      <c r="AB177" s="108"/>
      <c r="AC177" s="880"/>
      <c r="AD177" s="880"/>
      <c r="AE177" s="880"/>
      <c r="AF177" s="880"/>
      <c r="AG177" s="880"/>
      <c r="AH177" s="880"/>
      <c r="AI177" s="880"/>
      <c r="AJ177" s="880"/>
      <c r="AK177" s="880"/>
      <c r="AL177" s="880"/>
      <c r="AM177" s="880"/>
      <c r="AN177" s="880"/>
      <c r="AO177" s="880"/>
      <c r="AP177" s="880"/>
      <c r="AQ177" s="880"/>
      <c r="AR177" s="880"/>
      <c r="AS177" s="880"/>
      <c r="AT177" s="880"/>
      <c r="AU177" s="880"/>
      <c r="AV177" s="880"/>
      <c r="AW177" s="880"/>
      <c r="AX177" s="880"/>
      <c r="AY177" s="880"/>
      <c r="AZ177" s="376"/>
      <c r="BA177" s="928"/>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531" customFormat="true" ht="15" customHeight="true" x14ac:dyDescent="0.2">
      <c r="A178" s="50"/>
      <c r="B178" s="162"/>
      <c r="C178" s="112"/>
      <c r="D178" s="111"/>
      <c r="E178" s="111"/>
      <c r="F178" s="111"/>
      <c r="G178" s="110"/>
      <c r="H178" s="109"/>
      <c r="I178" s="111"/>
      <c r="J178" s="111"/>
      <c r="K178" s="111"/>
      <c r="L178" s="108"/>
      <c r="M178" s="112"/>
      <c r="N178" s="111"/>
      <c r="O178" s="111"/>
      <c r="P178" s="111"/>
      <c r="Q178" s="110"/>
      <c r="R178" s="109"/>
      <c r="S178" s="111"/>
      <c r="T178" s="111"/>
      <c r="U178" s="111"/>
      <c r="V178" s="111"/>
      <c r="W178" s="111"/>
      <c r="X178" s="111"/>
      <c r="Y178" s="111"/>
      <c r="Z178" s="111"/>
      <c r="AA178" s="111"/>
      <c r="AB178" s="108"/>
      <c r="AC178" s="880"/>
      <c r="AD178" s="880"/>
      <c r="AE178" s="880"/>
      <c r="AF178" s="880"/>
      <c r="AG178" s="880"/>
      <c r="AH178" s="880"/>
      <c r="AI178" s="880"/>
      <c r="AJ178" s="880"/>
      <c r="AK178" s="880"/>
      <c r="AL178" s="880"/>
      <c r="AM178" s="880"/>
      <c r="AN178" s="880"/>
      <c r="AO178" s="880"/>
      <c r="AP178" s="880"/>
      <c r="AQ178" s="880"/>
      <c r="AR178" s="880"/>
      <c r="AS178" s="880"/>
      <c r="AT178" s="880"/>
      <c r="AU178" s="880"/>
      <c r="AV178" s="880"/>
      <c r="AW178" s="880"/>
      <c r="AX178" s="880"/>
      <c r="AY178" s="880"/>
      <c r="AZ178" s="376"/>
      <c r="BA178" s="928"/>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531" customFormat="true" ht="15" customHeight="true" x14ac:dyDescent="0.2">
      <c r="A179" s="50"/>
      <c r="B179" s="162"/>
      <c r="C179" s="112"/>
      <c r="D179" s="111"/>
      <c r="E179" s="111"/>
      <c r="F179" s="111"/>
      <c r="G179" s="110"/>
      <c r="H179" s="109"/>
      <c r="I179" s="111"/>
      <c r="J179" s="111"/>
      <c r="K179" s="111"/>
      <c r="L179" s="108"/>
      <c r="M179" s="112"/>
      <c r="N179" s="111"/>
      <c r="O179" s="111"/>
      <c r="P179" s="111"/>
      <c r="Q179" s="110"/>
      <c r="R179" s="109"/>
      <c r="S179" s="111"/>
      <c r="T179" s="111"/>
      <c r="U179" s="111"/>
      <c r="V179" s="111"/>
      <c r="W179" s="111"/>
      <c r="X179" s="111"/>
      <c r="Y179" s="111"/>
      <c r="Z179" s="111"/>
      <c r="AA179" s="111"/>
      <c r="AB179" s="108"/>
      <c r="AC179" s="880"/>
      <c r="AD179" s="880"/>
      <c r="AE179" s="880"/>
      <c r="AF179" s="880"/>
      <c r="AG179" s="880"/>
      <c r="AH179" s="880"/>
      <c r="AI179" s="880"/>
      <c r="AJ179" s="880"/>
      <c r="AK179" s="880"/>
      <c r="AL179" s="880"/>
      <c r="AM179" s="880"/>
      <c r="AN179" s="880"/>
      <c r="AO179" s="880"/>
      <c r="AP179" s="880"/>
      <c r="AQ179" s="880"/>
      <c r="AR179" s="880"/>
      <c r="AS179" s="880"/>
      <c r="AT179" s="880"/>
      <c r="AU179" s="880"/>
      <c r="AV179" s="880"/>
      <c r="AW179" s="880"/>
      <c r="AX179" s="880"/>
      <c r="AY179" s="880"/>
      <c r="AZ179" s="376"/>
      <c r="BA179" s="928"/>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531" customFormat="true" ht="15" customHeight="true" x14ac:dyDescent="0.2">
      <c r="A180" s="50"/>
      <c r="B180" s="162"/>
      <c r="C180" s="112"/>
      <c r="D180" s="111"/>
      <c r="E180" s="111"/>
      <c r="F180" s="111"/>
      <c r="G180" s="110"/>
      <c r="H180" s="109"/>
      <c r="I180" s="111"/>
      <c r="J180" s="111"/>
      <c r="K180" s="111"/>
      <c r="L180" s="108"/>
      <c r="M180" s="112"/>
      <c r="N180" s="111"/>
      <c r="O180" s="111"/>
      <c r="P180" s="111"/>
      <c r="Q180" s="110"/>
      <c r="R180" s="109"/>
      <c r="S180" s="111"/>
      <c r="T180" s="111"/>
      <c r="U180" s="111"/>
      <c r="V180" s="111"/>
      <c r="W180" s="111"/>
      <c r="X180" s="111"/>
      <c r="Y180" s="111"/>
      <c r="Z180" s="111"/>
      <c r="AA180" s="111"/>
      <c r="AB180" s="108"/>
      <c r="AC180" s="880"/>
      <c r="AD180" s="880"/>
      <c r="AE180" s="880"/>
      <c r="AF180" s="880"/>
      <c r="AG180" s="880"/>
      <c r="AH180" s="880"/>
      <c r="AI180" s="880"/>
      <c r="AJ180" s="880"/>
      <c r="AK180" s="880"/>
      <c r="AL180" s="880"/>
      <c r="AM180" s="880"/>
      <c r="AN180" s="880"/>
      <c r="AO180" s="880"/>
      <c r="AP180" s="880"/>
      <c r="AQ180" s="880"/>
      <c r="AR180" s="880"/>
      <c r="AS180" s="880"/>
      <c r="AT180" s="880"/>
      <c r="AU180" s="880"/>
      <c r="AV180" s="880"/>
      <c r="AW180" s="880"/>
      <c r="AX180" s="880"/>
      <c r="AY180" s="880"/>
      <c r="AZ180" s="376"/>
      <c r="BA180" s="928"/>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531" customFormat="true" ht="15" customHeight="true" x14ac:dyDescent="0.2">
      <c r="A181" s="50"/>
      <c r="B181" s="162"/>
      <c r="C181" s="112"/>
      <c r="D181" s="111"/>
      <c r="E181" s="111"/>
      <c r="F181" s="111"/>
      <c r="G181" s="110"/>
      <c r="H181" s="109"/>
      <c r="I181" s="111"/>
      <c r="J181" s="111"/>
      <c r="K181" s="111"/>
      <c r="L181" s="108"/>
      <c r="M181" s="112"/>
      <c r="N181" s="111"/>
      <c r="O181" s="111"/>
      <c r="P181" s="111"/>
      <c r="Q181" s="110"/>
      <c r="R181" s="109"/>
      <c r="S181" s="111"/>
      <c r="T181" s="111"/>
      <c r="U181" s="111"/>
      <c r="V181" s="111"/>
      <c r="W181" s="111"/>
      <c r="X181" s="111"/>
      <c r="Y181" s="111"/>
      <c r="Z181" s="111"/>
      <c r="AA181" s="111"/>
      <c r="AB181" s="108"/>
      <c r="AC181" s="880"/>
      <c r="AD181" s="880"/>
      <c r="AE181" s="880"/>
      <c r="AF181" s="880"/>
      <c r="AG181" s="880"/>
      <c r="AH181" s="880"/>
      <c r="AI181" s="880"/>
      <c r="AJ181" s="880"/>
      <c r="AK181" s="880"/>
      <c r="AL181" s="880"/>
      <c r="AM181" s="880"/>
      <c r="AN181" s="880"/>
      <c r="AO181" s="880"/>
      <c r="AP181" s="880"/>
      <c r="AQ181" s="880"/>
      <c r="AR181" s="880"/>
      <c r="AS181" s="880"/>
      <c r="AT181" s="880"/>
      <c r="AU181" s="880"/>
      <c r="AV181" s="880"/>
      <c r="AW181" s="880"/>
      <c r="AX181" s="880"/>
      <c r="AY181" s="880"/>
      <c r="AZ181" s="376"/>
      <c r="BA181" s="928"/>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531" customFormat="true" ht="15" customHeight="true" x14ac:dyDescent="0.2">
      <c r="A182" s="50"/>
      <c r="B182" s="162"/>
      <c r="C182" s="112"/>
      <c r="D182" s="111"/>
      <c r="E182" s="111"/>
      <c r="F182" s="111"/>
      <c r="G182" s="110"/>
      <c r="H182" s="109"/>
      <c r="I182" s="111"/>
      <c r="J182" s="111"/>
      <c r="K182" s="111"/>
      <c r="L182" s="108"/>
      <c r="M182" s="112"/>
      <c r="N182" s="111"/>
      <c r="O182" s="111"/>
      <c r="P182" s="111"/>
      <c r="Q182" s="110"/>
      <c r="R182" s="109"/>
      <c r="S182" s="111"/>
      <c r="T182" s="111"/>
      <c r="U182" s="111"/>
      <c r="V182" s="111"/>
      <c r="W182" s="111"/>
      <c r="X182" s="111"/>
      <c r="Y182" s="111"/>
      <c r="Z182" s="111"/>
      <c r="AA182" s="111"/>
      <c r="AB182" s="108"/>
      <c r="AC182" s="880"/>
      <c r="AD182" s="880"/>
      <c r="AE182" s="880"/>
      <c r="AF182" s="880"/>
      <c r="AG182" s="880"/>
      <c r="AH182" s="880"/>
      <c r="AI182" s="880"/>
      <c r="AJ182" s="880"/>
      <c r="AK182" s="880"/>
      <c r="AL182" s="880"/>
      <c r="AM182" s="880"/>
      <c r="AN182" s="880"/>
      <c r="AO182" s="880"/>
      <c r="AP182" s="880"/>
      <c r="AQ182" s="880"/>
      <c r="AR182" s="880"/>
      <c r="AS182" s="880"/>
      <c r="AT182" s="880"/>
      <c r="AU182" s="880"/>
      <c r="AV182" s="880"/>
      <c r="AW182" s="880"/>
      <c r="AX182" s="880"/>
      <c r="AY182" s="880"/>
      <c r="AZ182" s="376"/>
      <c r="BA182" s="928"/>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531" customFormat="true" ht="15" customHeight="true" x14ac:dyDescent="0.2">
      <c r="A183" s="50"/>
      <c r="B183" s="162"/>
      <c r="C183" s="112"/>
      <c r="D183" s="111"/>
      <c r="E183" s="111"/>
      <c r="F183" s="111"/>
      <c r="G183" s="110"/>
      <c r="H183" s="109"/>
      <c r="I183" s="111"/>
      <c r="J183" s="111"/>
      <c r="K183" s="111"/>
      <c r="L183" s="108"/>
      <c r="M183" s="112"/>
      <c r="N183" s="111"/>
      <c r="O183" s="111"/>
      <c r="P183" s="111"/>
      <c r="Q183" s="110"/>
      <c r="R183" s="109"/>
      <c r="S183" s="111"/>
      <c r="T183" s="111"/>
      <c r="U183" s="111"/>
      <c r="V183" s="111"/>
      <c r="W183" s="111"/>
      <c r="X183" s="111"/>
      <c r="Y183" s="111"/>
      <c r="Z183" s="111"/>
      <c r="AA183" s="111"/>
      <c r="AB183" s="108"/>
      <c r="AC183" s="880"/>
      <c r="AD183" s="880"/>
      <c r="AE183" s="880"/>
      <c r="AF183" s="880"/>
      <c r="AG183" s="880"/>
      <c r="AH183" s="880"/>
      <c r="AI183" s="880"/>
      <c r="AJ183" s="880"/>
      <c r="AK183" s="880"/>
      <c r="AL183" s="880"/>
      <c r="AM183" s="880"/>
      <c r="AN183" s="880"/>
      <c r="AO183" s="880"/>
      <c r="AP183" s="880"/>
      <c r="AQ183" s="880"/>
      <c r="AR183" s="880"/>
      <c r="AS183" s="880"/>
      <c r="AT183" s="880"/>
      <c r="AU183" s="880"/>
      <c r="AV183" s="880"/>
      <c r="AW183" s="880"/>
      <c r="AX183" s="880"/>
      <c r="AY183" s="880"/>
      <c r="AZ183" s="376"/>
      <c r="BA183" s="928"/>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531" customFormat="true" ht="15" customHeight="true" x14ac:dyDescent="0.2">
      <c r="A184" s="50"/>
      <c r="B184" s="162"/>
      <c r="C184" s="112"/>
      <c r="D184" s="111"/>
      <c r="E184" s="111"/>
      <c r="F184" s="111"/>
      <c r="G184" s="110"/>
      <c r="H184" s="109"/>
      <c r="I184" s="111"/>
      <c r="J184" s="111"/>
      <c r="K184" s="111"/>
      <c r="L184" s="108"/>
      <c r="M184" s="112"/>
      <c r="N184" s="111"/>
      <c r="O184" s="111"/>
      <c r="P184" s="111"/>
      <c r="Q184" s="110"/>
      <c r="R184" s="109"/>
      <c r="S184" s="111"/>
      <c r="T184" s="111"/>
      <c r="U184" s="111"/>
      <c r="V184" s="111"/>
      <c r="W184" s="111"/>
      <c r="X184" s="111"/>
      <c r="Y184" s="111"/>
      <c r="Z184" s="111"/>
      <c r="AA184" s="111"/>
      <c r="AB184" s="108"/>
      <c r="AC184" s="880"/>
      <c r="AD184" s="880"/>
      <c r="AE184" s="880"/>
      <c r="AF184" s="880"/>
      <c r="AG184" s="880"/>
      <c r="AH184" s="880"/>
      <c r="AI184" s="880"/>
      <c r="AJ184" s="880"/>
      <c r="AK184" s="880"/>
      <c r="AL184" s="880"/>
      <c r="AM184" s="880"/>
      <c r="AN184" s="880"/>
      <c r="AO184" s="880"/>
      <c r="AP184" s="880"/>
      <c r="AQ184" s="880"/>
      <c r="AR184" s="880"/>
      <c r="AS184" s="880"/>
      <c r="AT184" s="880"/>
      <c r="AU184" s="880"/>
      <c r="AV184" s="880"/>
      <c r="AW184" s="880"/>
      <c r="AX184" s="880"/>
      <c r="AY184" s="880"/>
      <c r="AZ184" s="376"/>
      <c r="BA184" s="928"/>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531" customFormat="true" ht="15" customHeight="true" x14ac:dyDescent="0.2">
      <c r="A185" s="50"/>
      <c r="B185" s="162"/>
      <c r="C185" s="112"/>
      <c r="D185" s="111"/>
      <c r="E185" s="111"/>
      <c r="F185" s="111"/>
      <c r="G185" s="110"/>
      <c r="H185" s="109"/>
      <c r="I185" s="111"/>
      <c r="J185" s="111"/>
      <c r="K185" s="111"/>
      <c r="L185" s="108"/>
      <c r="M185" s="112"/>
      <c r="N185" s="111"/>
      <c r="O185" s="111"/>
      <c r="P185" s="111"/>
      <c r="Q185" s="110"/>
      <c r="R185" s="109"/>
      <c r="S185" s="111"/>
      <c r="T185" s="111"/>
      <c r="U185" s="111"/>
      <c r="V185" s="111"/>
      <c r="W185" s="111"/>
      <c r="X185" s="111"/>
      <c r="Y185" s="111"/>
      <c r="Z185" s="111"/>
      <c r="AA185" s="111"/>
      <c r="AB185" s="108"/>
      <c r="AC185" s="880"/>
      <c r="AD185" s="880"/>
      <c r="AE185" s="880"/>
      <c r="AF185" s="880"/>
      <c r="AG185" s="880"/>
      <c r="AH185" s="880"/>
      <c r="AI185" s="880"/>
      <c r="AJ185" s="880"/>
      <c r="AK185" s="880"/>
      <c r="AL185" s="880"/>
      <c r="AM185" s="880"/>
      <c r="AN185" s="880"/>
      <c r="AO185" s="880"/>
      <c r="AP185" s="880"/>
      <c r="AQ185" s="880"/>
      <c r="AR185" s="880"/>
      <c r="AS185" s="880"/>
      <c r="AT185" s="880"/>
      <c r="AU185" s="880"/>
      <c r="AV185" s="880"/>
      <c r="AW185" s="880"/>
      <c r="AX185" s="880"/>
      <c r="AY185" s="880"/>
      <c r="AZ185" s="376"/>
      <c r="BA185" s="928"/>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531" customFormat="true" ht="15" customHeight="true" x14ac:dyDescent="0.2">
      <c r="A186" s="50"/>
      <c r="B186" s="162"/>
      <c r="C186" s="112"/>
      <c r="D186" s="111"/>
      <c r="E186" s="111"/>
      <c r="F186" s="111"/>
      <c r="G186" s="110"/>
      <c r="H186" s="109"/>
      <c r="I186" s="111"/>
      <c r="J186" s="111"/>
      <c r="K186" s="111"/>
      <c r="L186" s="108"/>
      <c r="M186" s="112"/>
      <c r="N186" s="111"/>
      <c r="O186" s="111"/>
      <c r="P186" s="111"/>
      <c r="Q186" s="110"/>
      <c r="R186" s="109"/>
      <c r="S186" s="111"/>
      <c r="T186" s="111"/>
      <c r="U186" s="111"/>
      <c r="V186" s="111"/>
      <c r="W186" s="111"/>
      <c r="X186" s="111"/>
      <c r="Y186" s="111"/>
      <c r="Z186" s="111"/>
      <c r="AA186" s="111"/>
      <c r="AB186" s="108"/>
      <c r="AC186" s="880"/>
      <c r="AD186" s="880"/>
      <c r="AE186" s="880"/>
      <c r="AF186" s="880"/>
      <c r="AG186" s="880"/>
      <c r="AH186" s="880"/>
      <c r="AI186" s="880"/>
      <c r="AJ186" s="880"/>
      <c r="AK186" s="880"/>
      <c r="AL186" s="880"/>
      <c r="AM186" s="880"/>
      <c r="AN186" s="880"/>
      <c r="AO186" s="880"/>
      <c r="AP186" s="880"/>
      <c r="AQ186" s="880"/>
      <c r="AR186" s="880"/>
      <c r="AS186" s="880"/>
      <c r="AT186" s="880"/>
      <c r="AU186" s="880"/>
      <c r="AV186" s="880"/>
      <c r="AW186" s="880"/>
      <c r="AX186" s="880"/>
      <c r="AY186" s="880"/>
      <c r="AZ186" s="376"/>
      <c r="BA186" s="928"/>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531" customFormat="true" ht="15" customHeight="true" x14ac:dyDescent="0.2">
      <c r="A187" s="50"/>
      <c r="B187" s="162"/>
      <c r="C187" s="112"/>
      <c r="D187" s="111"/>
      <c r="E187" s="111"/>
      <c r="F187" s="111"/>
      <c r="G187" s="110"/>
      <c r="H187" s="109"/>
      <c r="I187" s="111"/>
      <c r="J187" s="111"/>
      <c r="K187" s="111"/>
      <c r="L187" s="108"/>
      <c r="M187" s="112"/>
      <c r="N187" s="111"/>
      <c r="O187" s="111"/>
      <c r="P187" s="111"/>
      <c r="Q187" s="110"/>
      <c r="R187" s="109"/>
      <c r="S187" s="111"/>
      <c r="T187" s="111"/>
      <c r="U187" s="111"/>
      <c r="V187" s="111"/>
      <c r="W187" s="111"/>
      <c r="X187" s="111"/>
      <c r="Y187" s="111"/>
      <c r="Z187" s="111"/>
      <c r="AA187" s="111"/>
      <c r="AB187" s="108"/>
      <c r="AC187" s="880"/>
      <c r="AD187" s="880"/>
      <c r="AE187" s="880"/>
      <c r="AF187" s="880"/>
      <c r="AG187" s="880"/>
      <c r="AH187" s="880"/>
      <c r="AI187" s="880"/>
      <c r="AJ187" s="880"/>
      <c r="AK187" s="880"/>
      <c r="AL187" s="880"/>
      <c r="AM187" s="880"/>
      <c r="AN187" s="880"/>
      <c r="AO187" s="880"/>
      <c r="AP187" s="880"/>
      <c r="AQ187" s="880"/>
      <c r="AR187" s="880"/>
      <c r="AS187" s="880"/>
      <c r="AT187" s="880"/>
      <c r="AU187" s="880"/>
      <c r="AV187" s="880"/>
      <c r="AW187" s="880"/>
      <c r="AX187" s="880"/>
      <c r="AY187" s="880"/>
      <c r="AZ187" s="376"/>
      <c r="BA187" s="928"/>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531" customFormat="true" ht="15" customHeight="true" x14ac:dyDescent="0.2">
      <c r="A188" s="50"/>
      <c r="B188" s="162"/>
      <c r="C188" s="112"/>
      <c r="D188" s="111"/>
      <c r="E188" s="111"/>
      <c r="F188" s="111"/>
      <c r="G188" s="110"/>
      <c r="H188" s="109"/>
      <c r="I188" s="111"/>
      <c r="J188" s="111"/>
      <c r="K188" s="111"/>
      <c r="L188" s="108"/>
      <c r="M188" s="112"/>
      <c r="N188" s="111"/>
      <c r="O188" s="111"/>
      <c r="P188" s="111"/>
      <c r="Q188" s="110"/>
      <c r="R188" s="109"/>
      <c r="S188" s="111"/>
      <c r="T188" s="111"/>
      <c r="U188" s="111"/>
      <c r="V188" s="111"/>
      <c r="W188" s="111"/>
      <c r="X188" s="111"/>
      <c r="Y188" s="111"/>
      <c r="Z188" s="111"/>
      <c r="AA188" s="111"/>
      <c r="AB188" s="108"/>
      <c r="AC188" s="880"/>
      <c r="AD188" s="880"/>
      <c r="AE188" s="880"/>
      <c r="AF188" s="880"/>
      <c r="AG188" s="880"/>
      <c r="AH188" s="880"/>
      <c r="AI188" s="880"/>
      <c r="AJ188" s="880"/>
      <c r="AK188" s="880"/>
      <c r="AL188" s="880"/>
      <c r="AM188" s="880"/>
      <c r="AN188" s="880"/>
      <c r="AO188" s="880"/>
      <c r="AP188" s="880"/>
      <c r="AQ188" s="880"/>
      <c r="AR188" s="880"/>
      <c r="AS188" s="880"/>
      <c r="AT188" s="880"/>
      <c r="AU188" s="880"/>
      <c r="AV188" s="880"/>
      <c r="AW188" s="880"/>
      <c r="AX188" s="880"/>
      <c r="AY188" s="880"/>
      <c r="AZ188" s="376"/>
      <c r="BA188" s="928"/>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531" customFormat="true" ht="15" customHeight="true" x14ac:dyDescent="0.2">
      <c r="A189" s="50"/>
      <c r="B189" s="162"/>
      <c r="C189" s="112"/>
      <c r="D189" s="111"/>
      <c r="E189" s="111"/>
      <c r="F189" s="111"/>
      <c r="G189" s="110"/>
      <c r="H189" s="109"/>
      <c r="I189" s="111"/>
      <c r="J189" s="111"/>
      <c r="K189" s="111"/>
      <c r="L189" s="108"/>
      <c r="M189" s="112"/>
      <c r="N189" s="111"/>
      <c r="O189" s="111"/>
      <c r="P189" s="111"/>
      <c r="Q189" s="110"/>
      <c r="R189" s="109"/>
      <c r="S189" s="111"/>
      <c r="T189" s="111"/>
      <c r="U189" s="111"/>
      <c r="V189" s="111"/>
      <c r="W189" s="111"/>
      <c r="X189" s="111"/>
      <c r="Y189" s="111"/>
      <c r="Z189" s="111"/>
      <c r="AA189" s="111"/>
      <c r="AB189" s="108"/>
      <c r="AC189" s="880"/>
      <c r="AD189" s="880"/>
      <c r="AE189" s="880"/>
      <c r="AF189" s="880"/>
      <c r="AG189" s="880"/>
      <c r="AH189" s="880"/>
      <c r="AI189" s="880"/>
      <c r="AJ189" s="880"/>
      <c r="AK189" s="880"/>
      <c r="AL189" s="880"/>
      <c r="AM189" s="880"/>
      <c r="AN189" s="880"/>
      <c r="AO189" s="880"/>
      <c r="AP189" s="880"/>
      <c r="AQ189" s="880"/>
      <c r="AR189" s="880"/>
      <c r="AS189" s="880"/>
      <c r="AT189" s="880"/>
      <c r="AU189" s="880"/>
      <c r="AV189" s="880"/>
      <c r="AW189" s="880"/>
      <c r="AX189" s="880"/>
      <c r="AY189" s="880"/>
      <c r="AZ189" s="376"/>
      <c r="BA189" s="928"/>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531" customFormat="true" ht="15" customHeight="true" x14ac:dyDescent="0.2">
      <c r="A190" s="50"/>
      <c r="B190" s="162"/>
      <c r="C190" s="112"/>
      <c r="D190" s="111"/>
      <c r="E190" s="111"/>
      <c r="F190" s="111"/>
      <c r="G190" s="110"/>
      <c r="H190" s="109"/>
      <c r="I190" s="111"/>
      <c r="J190" s="111"/>
      <c r="K190" s="111"/>
      <c r="L190" s="108"/>
      <c r="M190" s="112"/>
      <c r="N190" s="111"/>
      <c r="O190" s="111"/>
      <c r="P190" s="111"/>
      <c r="Q190" s="110"/>
      <c r="R190" s="109"/>
      <c r="S190" s="111"/>
      <c r="T190" s="111"/>
      <c r="U190" s="111"/>
      <c r="V190" s="111"/>
      <c r="W190" s="111"/>
      <c r="X190" s="111"/>
      <c r="Y190" s="111"/>
      <c r="Z190" s="111"/>
      <c r="AA190" s="111"/>
      <c r="AB190" s="108"/>
      <c r="AC190" s="880"/>
      <c r="AD190" s="880"/>
      <c r="AE190" s="880"/>
      <c r="AF190" s="880"/>
      <c r="AG190" s="880"/>
      <c r="AH190" s="880"/>
      <c r="AI190" s="880"/>
      <c r="AJ190" s="880"/>
      <c r="AK190" s="880"/>
      <c r="AL190" s="880"/>
      <c r="AM190" s="880"/>
      <c r="AN190" s="880"/>
      <c r="AO190" s="880"/>
      <c r="AP190" s="880"/>
      <c r="AQ190" s="880"/>
      <c r="AR190" s="880"/>
      <c r="AS190" s="880"/>
      <c r="AT190" s="880"/>
      <c r="AU190" s="880"/>
      <c r="AV190" s="880"/>
      <c r="AW190" s="880"/>
      <c r="AX190" s="880"/>
      <c r="AY190" s="880"/>
      <c r="AZ190" s="376"/>
      <c r="BA190" s="928"/>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531" customFormat="true" ht="15" customHeight="true" x14ac:dyDescent="0.2">
      <c r="A191" s="50"/>
      <c r="B191" s="162"/>
      <c r="C191" s="112"/>
      <c r="D191" s="111"/>
      <c r="E191" s="111"/>
      <c r="F191" s="111"/>
      <c r="G191" s="110"/>
      <c r="H191" s="109"/>
      <c r="I191" s="111"/>
      <c r="J191" s="111"/>
      <c r="K191" s="111"/>
      <c r="L191" s="108"/>
      <c r="M191" s="112"/>
      <c r="N191" s="111"/>
      <c r="O191" s="111"/>
      <c r="P191" s="111"/>
      <c r="Q191" s="110"/>
      <c r="R191" s="109"/>
      <c r="S191" s="111"/>
      <c r="T191" s="111"/>
      <c r="U191" s="111"/>
      <c r="V191" s="111"/>
      <c r="W191" s="111"/>
      <c r="X191" s="111"/>
      <c r="Y191" s="111"/>
      <c r="Z191" s="111"/>
      <c r="AA191" s="111"/>
      <c r="AB191" s="108"/>
      <c r="AC191" s="880"/>
      <c r="AD191" s="880"/>
      <c r="AE191" s="880"/>
      <c r="AF191" s="880"/>
      <c r="AG191" s="880"/>
      <c r="AH191" s="880"/>
      <c r="AI191" s="880"/>
      <c r="AJ191" s="880"/>
      <c r="AK191" s="880"/>
      <c r="AL191" s="880"/>
      <c r="AM191" s="880"/>
      <c r="AN191" s="880"/>
      <c r="AO191" s="880"/>
      <c r="AP191" s="880"/>
      <c r="AQ191" s="880"/>
      <c r="AR191" s="880"/>
      <c r="AS191" s="880"/>
      <c r="AT191" s="880"/>
      <c r="AU191" s="880"/>
      <c r="AV191" s="880"/>
      <c r="AW191" s="880"/>
      <c r="AX191" s="880"/>
      <c r="AY191" s="880"/>
      <c r="AZ191" s="376"/>
      <c r="BA191" s="928"/>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531" customFormat="true" ht="15" customHeight="true" x14ac:dyDescent="0.2">
      <c r="A192" s="50"/>
      <c r="B192" s="162"/>
      <c r="C192" s="112"/>
      <c r="D192" s="111"/>
      <c r="E192" s="111"/>
      <c r="F192" s="111"/>
      <c r="G192" s="110"/>
      <c r="H192" s="109"/>
      <c r="I192" s="111"/>
      <c r="J192" s="111"/>
      <c r="K192" s="111"/>
      <c r="L192" s="108"/>
      <c r="M192" s="112"/>
      <c r="N192" s="111"/>
      <c r="O192" s="111"/>
      <c r="P192" s="111"/>
      <c r="Q192" s="110"/>
      <c r="R192" s="109"/>
      <c r="S192" s="111"/>
      <c r="T192" s="111"/>
      <c r="U192" s="111"/>
      <c r="V192" s="111"/>
      <c r="W192" s="111"/>
      <c r="X192" s="111"/>
      <c r="Y192" s="111"/>
      <c r="Z192" s="111"/>
      <c r="AA192" s="111"/>
      <c r="AB192" s="108"/>
      <c r="AC192" s="880"/>
      <c r="AD192" s="880"/>
      <c r="AE192" s="880"/>
      <c r="AF192" s="880"/>
      <c r="AG192" s="880"/>
      <c r="AH192" s="880"/>
      <c r="AI192" s="880"/>
      <c r="AJ192" s="880"/>
      <c r="AK192" s="880"/>
      <c r="AL192" s="880"/>
      <c r="AM192" s="880"/>
      <c r="AN192" s="880"/>
      <c r="AO192" s="880"/>
      <c r="AP192" s="880"/>
      <c r="AQ192" s="880"/>
      <c r="AR192" s="880"/>
      <c r="AS192" s="880"/>
      <c r="AT192" s="880"/>
      <c r="AU192" s="880"/>
      <c r="AV192" s="880"/>
      <c r="AW192" s="880"/>
      <c r="AX192" s="880"/>
      <c r="AY192" s="880"/>
      <c r="AZ192" s="376"/>
      <c r="BA192" s="928"/>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531" customFormat="true" ht="15" customHeight="true" x14ac:dyDescent="0.2">
      <c r="A193" s="67"/>
      <c r="B193" s="161"/>
      <c r="C193" s="132"/>
      <c r="D193" s="139"/>
      <c r="E193" s="139"/>
      <c r="F193" s="139"/>
      <c r="G193" s="138"/>
      <c r="H193" s="131"/>
      <c r="I193" s="139"/>
      <c r="J193" s="139"/>
      <c r="K193" s="139"/>
      <c r="L193" s="130"/>
      <c r="M193" s="132"/>
      <c r="N193" s="139"/>
      <c r="O193" s="139"/>
      <c r="P193" s="139"/>
      <c r="Q193" s="138"/>
      <c r="R193" s="131"/>
      <c r="S193" s="139"/>
      <c r="T193" s="139"/>
      <c r="U193" s="139"/>
      <c r="V193" s="139"/>
      <c r="W193" s="139"/>
      <c r="X193" s="139"/>
      <c r="Y193" s="139"/>
      <c r="Z193" s="139"/>
      <c r="AA193" s="139"/>
      <c r="AB193" s="130"/>
      <c r="AC193" s="880"/>
      <c r="AD193" s="880"/>
      <c r="AE193" s="880"/>
      <c r="AF193" s="880"/>
      <c r="AG193" s="880"/>
      <c r="AH193" s="880"/>
      <c r="AI193" s="880"/>
      <c r="AJ193" s="880"/>
      <c r="AK193" s="880"/>
      <c r="AL193" s="880"/>
      <c r="AM193" s="880"/>
      <c r="AN193" s="880"/>
      <c r="AO193" s="880"/>
      <c r="AP193" s="880"/>
      <c r="AQ193" s="880"/>
      <c r="AR193" s="880"/>
      <c r="AS193" s="880"/>
      <c r="AT193" s="880"/>
      <c r="AU193" s="880"/>
      <c r="AV193" s="880"/>
      <c r="AW193" s="880"/>
      <c r="AX193" s="880"/>
      <c r="AY193" s="880"/>
      <c r="AZ193" s="376"/>
      <c r="BA193" s="928"/>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339" customFormat="true" ht="15" customHeight="true" x14ac:dyDescent="0.2">
      <c r="A194" s="49"/>
      <c r="B194" s="160"/>
      <c r="C194" s="132"/>
      <c r="D194" s="139"/>
      <c r="E194" s="139"/>
      <c r="F194" s="139"/>
      <c r="G194" s="138"/>
      <c r="H194" s="131"/>
      <c r="I194" s="139"/>
      <c r="J194" s="139"/>
      <c r="K194" s="139"/>
      <c r="L194" s="130"/>
      <c r="M194" s="132"/>
      <c r="N194" s="139"/>
      <c r="O194" s="139"/>
      <c r="P194" s="139"/>
      <c r="Q194" s="138"/>
      <c r="R194" s="131"/>
      <c r="S194" s="139"/>
      <c r="T194" s="139"/>
      <c r="U194" s="139"/>
      <c r="V194" s="139"/>
      <c r="W194" s="139"/>
      <c r="X194" s="139"/>
      <c r="Y194" s="139"/>
      <c r="Z194" s="139"/>
      <c r="AA194" s="139"/>
      <c r="AB194" s="130"/>
      <c r="AC194" s="880"/>
      <c r="AD194" s="880"/>
      <c r="AE194" s="880"/>
      <c r="AF194" s="880"/>
      <c r="AG194" s="880"/>
      <c r="AH194" s="880"/>
      <c r="AI194" s="880"/>
      <c r="AJ194" s="880"/>
      <c r="AK194" s="880"/>
      <c r="AL194" s="880"/>
      <c r="AM194" s="880"/>
      <c r="AN194" s="880"/>
      <c r="AO194" s="880"/>
      <c r="AP194" s="880"/>
      <c r="AQ194" s="880"/>
      <c r="AR194" s="880"/>
      <c r="AS194" s="880"/>
      <c r="AT194" s="880"/>
      <c r="AU194" s="880"/>
      <c r="AV194" s="880"/>
      <c r="AW194" s="880"/>
      <c r="AX194" s="880"/>
      <c r="AY194" s="880"/>
      <c r="AZ194" s="376"/>
      <c r="BA194" s="928"/>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39" customFormat="true" ht="15" customHeight="true" x14ac:dyDescent="0.2">
      <c r="A195" s="49"/>
      <c r="B195" s="160"/>
      <c r="C195" s="132"/>
      <c r="D195" s="139"/>
      <c r="E195" s="139"/>
      <c r="F195" s="139"/>
      <c r="G195" s="138"/>
      <c r="H195" s="131"/>
      <c r="I195" s="139"/>
      <c r="J195" s="139"/>
      <c r="K195" s="139"/>
      <c r="L195" s="130"/>
      <c r="M195" s="132"/>
      <c r="N195" s="139"/>
      <c r="O195" s="139"/>
      <c r="P195" s="139"/>
      <c r="Q195" s="138"/>
      <c r="R195" s="131"/>
      <c r="S195" s="139"/>
      <c r="T195" s="139"/>
      <c r="U195" s="139"/>
      <c r="V195" s="139"/>
      <c r="W195" s="139"/>
      <c r="X195" s="139"/>
      <c r="Y195" s="139"/>
      <c r="Z195" s="139"/>
      <c r="AA195" s="139"/>
      <c r="AB195" s="130"/>
      <c r="AC195" s="880"/>
      <c r="AD195" s="880"/>
      <c r="AE195" s="880"/>
      <c r="AF195" s="880"/>
      <c r="AG195" s="880"/>
      <c r="AH195" s="880"/>
      <c r="AI195" s="880"/>
      <c r="AJ195" s="880"/>
      <c r="AK195" s="880"/>
      <c r="AL195" s="880"/>
      <c r="AM195" s="880"/>
      <c r="AN195" s="880"/>
      <c r="AO195" s="880"/>
      <c r="AP195" s="880"/>
      <c r="AQ195" s="880"/>
      <c r="AR195" s="880"/>
      <c r="AS195" s="880"/>
      <c r="AT195" s="880"/>
      <c r="AU195" s="880"/>
      <c r="AV195" s="880"/>
      <c r="AW195" s="880"/>
      <c r="AX195" s="880"/>
      <c r="AY195" s="880"/>
      <c r="AZ195" s="376"/>
      <c r="BA195" s="928"/>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9" customFormat="true" ht="15" customHeight="true" x14ac:dyDescent="0.2">
      <c r="A196" s="49"/>
      <c r="B196" s="160"/>
      <c r="C196" s="132"/>
      <c r="D196" s="139"/>
      <c r="E196" s="139"/>
      <c r="F196" s="139"/>
      <c r="G196" s="138"/>
      <c r="H196" s="131"/>
      <c r="I196" s="139"/>
      <c r="J196" s="139"/>
      <c r="K196" s="139"/>
      <c r="L196" s="130"/>
      <c r="M196" s="132"/>
      <c r="N196" s="139"/>
      <c r="O196" s="139"/>
      <c r="P196" s="139"/>
      <c r="Q196" s="138"/>
      <c r="R196" s="131"/>
      <c r="S196" s="139"/>
      <c r="T196" s="139"/>
      <c r="U196" s="139"/>
      <c r="V196" s="139"/>
      <c r="W196" s="139"/>
      <c r="X196" s="139"/>
      <c r="Y196" s="139"/>
      <c r="Z196" s="139"/>
      <c r="AA196" s="139"/>
      <c r="AB196" s="130"/>
      <c r="AC196" s="880"/>
      <c r="AD196" s="880"/>
      <c r="AE196" s="880"/>
      <c r="AF196" s="880"/>
      <c r="AG196" s="880"/>
      <c r="AH196" s="880"/>
      <c r="AI196" s="880"/>
      <c r="AJ196" s="880"/>
      <c r="AK196" s="880"/>
      <c r="AL196" s="880"/>
      <c r="AM196" s="880"/>
      <c r="AN196" s="880"/>
      <c r="AO196" s="880"/>
      <c r="AP196" s="880"/>
      <c r="AQ196" s="880"/>
      <c r="AR196" s="880"/>
      <c r="AS196" s="880"/>
      <c r="AT196" s="880"/>
      <c r="AU196" s="880"/>
      <c r="AV196" s="880"/>
      <c r="AW196" s="880"/>
      <c r="AX196" s="880"/>
      <c r="AY196" s="880"/>
      <c r="AZ196" s="376"/>
      <c r="BA196" s="928"/>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9" customFormat="true" ht="15" customHeight="true" x14ac:dyDescent="0.2">
      <c r="A197" s="49"/>
      <c r="B197" s="160"/>
      <c r="C197" s="132"/>
      <c r="D197" s="139"/>
      <c r="E197" s="139"/>
      <c r="F197" s="139"/>
      <c r="G197" s="138"/>
      <c r="H197" s="131"/>
      <c r="I197" s="139"/>
      <c r="J197" s="139"/>
      <c r="K197" s="139"/>
      <c r="L197" s="130"/>
      <c r="M197" s="132"/>
      <c r="N197" s="139"/>
      <c r="O197" s="139"/>
      <c r="P197" s="139"/>
      <c r="Q197" s="138"/>
      <c r="R197" s="131"/>
      <c r="S197" s="139"/>
      <c r="T197" s="139"/>
      <c r="U197" s="139"/>
      <c r="V197" s="139"/>
      <c r="W197" s="139"/>
      <c r="X197" s="139"/>
      <c r="Y197" s="139"/>
      <c r="Z197" s="139"/>
      <c r="AA197" s="139"/>
      <c r="AB197" s="130"/>
      <c r="AC197" s="880"/>
      <c r="AD197" s="880"/>
      <c r="AE197" s="880"/>
      <c r="AF197" s="880"/>
      <c r="AG197" s="880"/>
      <c r="AH197" s="880"/>
      <c r="AI197" s="880"/>
      <c r="AJ197" s="880"/>
      <c r="AK197" s="880"/>
      <c r="AL197" s="880"/>
      <c r="AM197" s="880"/>
      <c r="AN197" s="880"/>
      <c r="AO197" s="880"/>
      <c r="AP197" s="880"/>
      <c r="AQ197" s="880"/>
      <c r="AR197" s="880"/>
      <c r="AS197" s="880"/>
      <c r="AT197" s="880"/>
      <c r="AU197" s="880"/>
      <c r="AV197" s="880"/>
      <c r="AW197" s="880"/>
      <c r="AX197" s="880"/>
      <c r="AY197" s="880"/>
      <c r="AZ197" s="376"/>
      <c r="BA197" s="928"/>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9" customFormat="true" ht="15" customHeight="true" x14ac:dyDescent="0.2">
      <c r="A198" s="49"/>
      <c r="B198" s="160"/>
      <c r="C198" s="132"/>
      <c r="D198" s="139"/>
      <c r="E198" s="139"/>
      <c r="F198" s="139"/>
      <c r="G198" s="138"/>
      <c r="H198" s="131"/>
      <c r="I198" s="139"/>
      <c r="J198" s="139"/>
      <c r="K198" s="139"/>
      <c r="L198" s="130"/>
      <c r="M198" s="132"/>
      <c r="N198" s="139"/>
      <c r="O198" s="139"/>
      <c r="P198" s="139"/>
      <c r="Q198" s="138"/>
      <c r="R198" s="131"/>
      <c r="S198" s="139"/>
      <c r="T198" s="139"/>
      <c r="U198" s="139"/>
      <c r="V198" s="139"/>
      <c r="W198" s="139"/>
      <c r="X198" s="139"/>
      <c r="Y198" s="139"/>
      <c r="Z198" s="139"/>
      <c r="AA198" s="139"/>
      <c r="AB198" s="130"/>
      <c r="AC198" s="880"/>
      <c r="AD198" s="880"/>
      <c r="AE198" s="880"/>
      <c r="AF198" s="880"/>
      <c r="AG198" s="880"/>
      <c r="AH198" s="880"/>
      <c r="AI198" s="880"/>
      <c r="AJ198" s="880"/>
      <c r="AK198" s="880"/>
      <c r="AL198" s="880"/>
      <c r="AM198" s="880"/>
      <c r="AN198" s="880"/>
      <c r="AO198" s="880"/>
      <c r="AP198" s="880"/>
      <c r="AQ198" s="880"/>
      <c r="AR198" s="880"/>
      <c r="AS198" s="880"/>
      <c r="AT198" s="880"/>
      <c r="AU198" s="880"/>
      <c r="AV198" s="880"/>
      <c r="AW198" s="880"/>
      <c r="AX198" s="880"/>
      <c r="AY198" s="880"/>
      <c r="AZ198" s="376"/>
      <c r="BA198" s="928"/>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9" customFormat="true" ht="15" customHeight="true" x14ac:dyDescent="0.2">
      <c r="A199" s="49"/>
      <c r="B199" s="160"/>
      <c r="C199" s="132"/>
      <c r="D199" s="139"/>
      <c r="E199" s="139"/>
      <c r="F199" s="139"/>
      <c r="G199" s="138"/>
      <c r="H199" s="131"/>
      <c r="I199" s="139"/>
      <c r="J199" s="139"/>
      <c r="K199" s="139"/>
      <c r="L199" s="130"/>
      <c r="M199" s="132"/>
      <c r="N199" s="139"/>
      <c r="O199" s="139"/>
      <c r="P199" s="139"/>
      <c r="Q199" s="138"/>
      <c r="R199" s="131"/>
      <c r="S199" s="139"/>
      <c r="T199" s="139"/>
      <c r="U199" s="139"/>
      <c r="V199" s="139"/>
      <c r="W199" s="139"/>
      <c r="X199" s="139"/>
      <c r="Y199" s="139"/>
      <c r="Z199" s="139"/>
      <c r="AA199" s="139"/>
      <c r="AB199" s="130"/>
      <c r="AC199" s="880"/>
      <c r="AD199" s="880"/>
      <c r="AE199" s="880"/>
      <c r="AF199" s="880"/>
      <c r="AG199" s="880"/>
      <c r="AH199" s="880"/>
      <c r="AI199" s="880"/>
      <c r="AJ199" s="880"/>
      <c r="AK199" s="880"/>
      <c r="AL199" s="880"/>
      <c r="AM199" s="880"/>
      <c r="AN199" s="880"/>
      <c r="AO199" s="880"/>
      <c r="AP199" s="880"/>
      <c r="AQ199" s="880"/>
      <c r="AR199" s="880"/>
      <c r="AS199" s="880"/>
      <c r="AT199" s="880"/>
      <c r="AU199" s="880"/>
      <c r="AV199" s="880"/>
      <c r="AW199" s="880"/>
      <c r="AX199" s="880"/>
      <c r="AY199" s="880"/>
      <c r="AZ199" s="376"/>
      <c r="BA199" s="928"/>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9" customFormat="true" ht="15" customHeight="true" x14ac:dyDescent="0.2">
      <c r="A200" s="49"/>
      <c r="B200" s="160"/>
      <c r="C200" s="132"/>
      <c r="D200" s="139"/>
      <c r="E200" s="139"/>
      <c r="F200" s="139"/>
      <c r="G200" s="138"/>
      <c r="H200" s="131"/>
      <c r="I200" s="139"/>
      <c r="J200" s="139"/>
      <c r="K200" s="139"/>
      <c r="L200" s="130"/>
      <c r="M200" s="132"/>
      <c r="N200" s="139"/>
      <c r="O200" s="139"/>
      <c r="P200" s="139"/>
      <c r="Q200" s="138"/>
      <c r="R200" s="131"/>
      <c r="S200" s="139"/>
      <c r="T200" s="139"/>
      <c r="U200" s="139"/>
      <c r="V200" s="139"/>
      <c r="W200" s="139"/>
      <c r="X200" s="139"/>
      <c r="Y200" s="139"/>
      <c r="Z200" s="139"/>
      <c r="AA200" s="139"/>
      <c r="AB200" s="130"/>
      <c r="AC200" s="880"/>
      <c r="AD200" s="880"/>
      <c r="AE200" s="880"/>
      <c r="AF200" s="880"/>
      <c r="AG200" s="880"/>
      <c r="AH200" s="880"/>
      <c r="AI200" s="880"/>
      <c r="AJ200" s="880"/>
      <c r="AK200" s="880"/>
      <c r="AL200" s="880"/>
      <c r="AM200" s="880"/>
      <c r="AN200" s="880"/>
      <c r="AO200" s="880"/>
      <c r="AP200" s="880"/>
      <c r="AQ200" s="880"/>
      <c r="AR200" s="880"/>
      <c r="AS200" s="880"/>
      <c r="AT200" s="880"/>
      <c r="AU200" s="880"/>
      <c r="AV200" s="880"/>
      <c r="AW200" s="880"/>
      <c r="AX200" s="880"/>
      <c r="AY200" s="880"/>
      <c r="AZ200" s="376"/>
      <c r="BA200" s="928"/>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9" customFormat="true" ht="15" customHeight="true" x14ac:dyDescent="0.2">
      <c r="A201" s="49"/>
      <c r="B201" s="160"/>
      <c r="C201" s="132"/>
      <c r="D201" s="139"/>
      <c r="E201" s="139"/>
      <c r="F201" s="139"/>
      <c r="G201" s="138"/>
      <c r="H201" s="131"/>
      <c r="I201" s="139"/>
      <c r="J201" s="139"/>
      <c r="K201" s="139"/>
      <c r="L201" s="130"/>
      <c r="M201" s="132"/>
      <c r="N201" s="139"/>
      <c r="O201" s="139"/>
      <c r="P201" s="139"/>
      <c r="Q201" s="138"/>
      <c r="R201" s="131"/>
      <c r="S201" s="139"/>
      <c r="T201" s="139"/>
      <c r="U201" s="139"/>
      <c r="V201" s="139"/>
      <c r="W201" s="139"/>
      <c r="X201" s="139"/>
      <c r="Y201" s="139"/>
      <c r="Z201" s="139"/>
      <c r="AA201" s="139"/>
      <c r="AB201" s="130"/>
      <c r="AC201" s="880"/>
      <c r="AD201" s="880"/>
      <c r="AE201" s="880"/>
      <c r="AF201" s="880"/>
      <c r="AG201" s="880"/>
      <c r="AH201" s="880"/>
      <c r="AI201" s="880"/>
      <c r="AJ201" s="880"/>
      <c r="AK201" s="880"/>
      <c r="AL201" s="880"/>
      <c r="AM201" s="880"/>
      <c r="AN201" s="880"/>
      <c r="AO201" s="880"/>
      <c r="AP201" s="880"/>
      <c r="AQ201" s="880"/>
      <c r="AR201" s="880"/>
      <c r="AS201" s="880"/>
      <c r="AT201" s="880"/>
      <c r="AU201" s="880"/>
      <c r="AV201" s="880"/>
      <c r="AW201" s="880"/>
      <c r="AX201" s="880"/>
      <c r="AY201" s="880"/>
      <c r="AZ201" s="376"/>
      <c r="BA201" s="928"/>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530" customFormat="true" ht="15" customHeight="true" x14ac:dyDescent="0.2">
      <c r="A202" s="1128"/>
      <c r="B202" s="162"/>
      <c r="C202" s="151"/>
      <c r="D202" s="150"/>
      <c r="E202" s="150"/>
      <c r="F202" s="150"/>
      <c r="G202" s="149"/>
      <c r="H202" s="148"/>
      <c r="I202" s="150"/>
      <c r="J202" s="150"/>
      <c r="K202" s="150"/>
      <c r="L202" s="147"/>
      <c r="M202" s="151"/>
      <c r="N202" s="150"/>
      <c r="O202" s="150"/>
      <c r="P202" s="150"/>
      <c r="Q202" s="149"/>
      <c r="R202" s="148"/>
      <c r="S202" s="150"/>
      <c r="T202" s="150"/>
      <c r="U202" s="150"/>
      <c r="V202" s="150"/>
      <c r="W202" s="150"/>
      <c r="X202" s="150"/>
      <c r="Y202" s="150"/>
      <c r="Z202" s="150"/>
      <c r="AA202" s="150"/>
      <c r="AB202" s="147"/>
      <c r="AC202" s="467"/>
      <c r="AD202" s="467"/>
      <c r="AE202" s="467"/>
      <c r="AF202" s="467"/>
      <c r="AG202" s="467"/>
      <c r="AH202" s="467"/>
      <c r="AI202" s="467"/>
      <c r="AJ202" s="467"/>
      <c r="AK202" s="467"/>
      <c r="AL202" s="467"/>
      <c r="AM202" s="467"/>
      <c r="AN202" s="467"/>
      <c r="AO202" s="467"/>
      <c r="AP202" s="467"/>
      <c r="AQ202" s="467"/>
      <c r="AR202" s="467"/>
      <c r="AS202" s="467"/>
      <c r="AT202" s="467"/>
      <c r="AU202" s="467"/>
      <c r="AV202" s="467"/>
      <c r="AW202" s="467"/>
      <c r="AX202" s="467"/>
      <c r="AY202" s="467"/>
      <c r="AZ202" s="919"/>
      <c r="BA202" s="928"/>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530" customFormat="true" ht="15" customHeight="true" x14ac:dyDescent="0.2">
      <c r="A203" s="1128"/>
      <c r="B203" s="162"/>
      <c r="C203" s="151"/>
      <c r="D203" s="150"/>
      <c r="E203" s="150"/>
      <c r="F203" s="150"/>
      <c r="G203" s="149"/>
      <c r="H203" s="148"/>
      <c r="I203" s="150"/>
      <c r="J203" s="150"/>
      <c r="K203" s="150"/>
      <c r="L203" s="147"/>
      <c r="M203" s="151"/>
      <c r="N203" s="150"/>
      <c r="O203" s="150"/>
      <c r="P203" s="150"/>
      <c r="Q203" s="149"/>
      <c r="R203" s="148"/>
      <c r="S203" s="150"/>
      <c r="T203" s="150"/>
      <c r="U203" s="150"/>
      <c r="V203" s="150"/>
      <c r="W203" s="150"/>
      <c r="X203" s="150"/>
      <c r="Y203" s="150"/>
      <c r="Z203" s="150"/>
      <c r="AA203" s="150"/>
      <c r="AB203" s="147"/>
      <c r="AC203" s="467"/>
      <c r="AD203" s="467"/>
      <c r="AE203" s="467"/>
      <c r="AF203" s="467"/>
      <c r="AG203" s="467"/>
      <c r="AH203" s="467"/>
      <c r="AI203" s="467"/>
      <c r="AJ203" s="467"/>
      <c r="AK203" s="467"/>
      <c r="AL203" s="467"/>
      <c r="AM203" s="467"/>
      <c r="AN203" s="467"/>
      <c r="AO203" s="467"/>
      <c r="AP203" s="467"/>
      <c r="AQ203" s="467"/>
      <c r="AR203" s="467"/>
      <c r="AS203" s="467"/>
      <c r="AT203" s="467"/>
      <c r="AU203" s="467"/>
      <c r="AV203" s="467"/>
      <c r="AW203" s="467"/>
      <c r="AX203" s="467"/>
      <c r="AY203" s="467"/>
      <c r="AZ203" s="919"/>
      <c r="BA203" s="928"/>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530" customFormat="true" ht="15" customHeight="true" x14ac:dyDescent="0.2">
      <c r="A204" s="1128"/>
      <c r="B204" s="162"/>
      <c r="C204" s="151"/>
      <c r="D204" s="150"/>
      <c r="E204" s="150"/>
      <c r="F204" s="150"/>
      <c r="G204" s="149"/>
      <c r="H204" s="148"/>
      <c r="I204" s="150"/>
      <c r="J204" s="150"/>
      <c r="K204" s="150"/>
      <c r="L204" s="147"/>
      <c r="M204" s="151"/>
      <c r="N204" s="150"/>
      <c r="O204" s="150"/>
      <c r="P204" s="150"/>
      <c r="Q204" s="149"/>
      <c r="R204" s="148"/>
      <c r="S204" s="150"/>
      <c r="T204" s="150"/>
      <c r="U204" s="150"/>
      <c r="V204" s="150"/>
      <c r="W204" s="150"/>
      <c r="X204" s="150"/>
      <c r="Y204" s="150"/>
      <c r="Z204" s="150"/>
      <c r="AA204" s="150"/>
      <c r="AB204" s="147"/>
      <c r="AC204" s="467"/>
      <c r="AD204" s="467"/>
      <c r="AE204" s="467"/>
      <c r="AF204" s="467"/>
      <c r="AG204" s="467"/>
      <c r="AH204" s="467"/>
      <c r="AI204" s="467"/>
      <c r="AJ204" s="467"/>
      <c r="AK204" s="467"/>
      <c r="AL204" s="467"/>
      <c r="AM204" s="467"/>
      <c r="AN204" s="467"/>
      <c r="AO204" s="467"/>
      <c r="AP204" s="467"/>
      <c r="AQ204" s="467"/>
      <c r="AR204" s="467"/>
      <c r="AS204" s="467"/>
      <c r="AT204" s="467"/>
      <c r="AU204" s="467"/>
      <c r="AV204" s="467"/>
      <c r="AW204" s="467"/>
      <c r="AX204" s="467"/>
      <c r="AY204" s="467"/>
      <c r="AZ204" s="919"/>
      <c r="BA204" s="928"/>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339" customFormat="true" ht="15" customHeight="true" x14ac:dyDescent="0.2">
      <c r="A205" s="48"/>
      <c r="B205" s="159"/>
      <c r="C205" s="107"/>
      <c r="D205" s="119"/>
      <c r="E205" s="119"/>
      <c r="F205" s="119"/>
      <c r="G205" s="118"/>
      <c r="H205" s="106"/>
      <c r="I205" s="119"/>
      <c r="J205" s="119"/>
      <c r="K205" s="119"/>
      <c r="L205" s="105"/>
      <c r="M205" s="107"/>
      <c r="N205" s="119"/>
      <c r="O205" s="119"/>
      <c r="P205" s="119"/>
      <c r="Q205" s="118"/>
      <c r="R205" s="106"/>
      <c r="S205" s="119"/>
      <c r="T205" s="119"/>
      <c r="U205" s="119"/>
      <c r="V205" s="119"/>
      <c r="W205" s="119"/>
      <c r="X205" s="119"/>
      <c r="Y205" s="119"/>
      <c r="Z205" s="119"/>
      <c r="AA205" s="119"/>
      <c r="AB205" s="105"/>
      <c r="AC205" s="880"/>
      <c r="AD205" s="880"/>
      <c r="AE205" s="880"/>
      <c r="AF205" s="880"/>
      <c r="AG205" s="880"/>
      <c r="AH205" s="880"/>
      <c r="AI205" s="880"/>
      <c r="AJ205" s="880"/>
      <c r="AK205" s="880"/>
      <c r="AL205" s="880"/>
      <c r="AM205" s="880"/>
      <c r="AN205" s="880"/>
      <c r="AO205" s="880"/>
      <c r="AP205" s="880"/>
      <c r="AQ205" s="880"/>
      <c r="AR205" s="880"/>
      <c r="AS205" s="880"/>
      <c r="AT205" s="880"/>
      <c r="AU205" s="880"/>
      <c r="AV205" s="880"/>
      <c r="AW205" s="880"/>
      <c r="AX205" s="880"/>
      <c r="AY205" s="880"/>
      <c r="AZ205" s="376"/>
      <c r="BA205" s="928"/>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339" customFormat="true" ht="250.15" customHeight="true" x14ac:dyDescent="0.2">
      <c r="B206" s="341"/>
      <c r="AC206" s="376"/>
      <c r="AD206" s="376"/>
      <c r="AE206" s="376"/>
      <c r="AF206" s="376"/>
      <c r="AG206" s="376"/>
      <c r="AH206" s="376"/>
      <c r="AI206" s="376"/>
      <c r="AJ206" s="376"/>
      <c r="AK206" s="376"/>
      <c r="AL206" s="376"/>
      <c r="AM206" s="376"/>
      <c r="AN206" s="376"/>
      <c r="AO206" s="376"/>
      <c r="AP206" s="376"/>
      <c r="AQ206" s="376"/>
      <c r="AR206" s="376"/>
      <c r="AS206" s="376"/>
      <c r="AT206" s="376"/>
      <c r="AU206" s="376"/>
      <c r="AV206" s="376"/>
      <c r="AW206" s="376"/>
      <c r="AX206" s="376"/>
      <c r="AY206" s="376"/>
      <c r="AZ206" s="376"/>
      <c r="BA206" s="340"/>
      <c r="BB206" s="338"/>
      <c r="BC206" s="338"/>
      <c r="BD206" s="338"/>
      <c r="BE206" s="338"/>
      <c r="BF206" s="338"/>
      <c r="BG206" s="338"/>
      <c r="BH206" s="338"/>
      <c r="BI206" s="338"/>
      <c r="BJ206" s="338"/>
      <c r="BK206" s="338"/>
      <c r="BL206" s="338"/>
      <c r="BM206" s="338"/>
      <c r="BN206" s="338"/>
      <c r="BO206" s="338"/>
      <c r="BP206" s="338"/>
      <c r="BQ206" s="338"/>
      <c r="BR206" s="338"/>
      <c r="BS206" s="338"/>
      <c r="BT206" s="338"/>
      <c r="BU206" s="338"/>
      <c r="BV206" s="338"/>
      <c r="BW206" s="338"/>
      <c r="BX206" s="338"/>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19" customFormat="true" ht="18" customHeight="true" x14ac:dyDescent="0.2">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19" customFormat="true" ht="22.5" customHeight="true" x14ac:dyDescent="0.35">
      <c r="A208" s="1094" t="str">
        <f>A1026</f>
        <v>Mozambique</v>
      </c>
      <c r="B208" s="1095"/>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19" customFormat="true" ht="22.5" customHeight="true" x14ac:dyDescent="0.35">
      <c r="A209" s="346" t="str">
        <f>A1034</f>
        <v>2015</v>
      </c>
      <c r="B209" s="347"/>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19" customFormat="true" ht="22.5" customHeight="true" x14ac:dyDescent="0.35">
      <c r="A210" s="625" t="s">
        <v>112</v>
      </c>
      <c r="B210" s="349"/>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19" customFormat="true" ht="20.1" customHeight="true" x14ac:dyDescent="0.35">
      <c r="A211" s="351" t="s">
        <v>97</v>
      </c>
      <c r="B211" s="347"/>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19" customFormat="true" ht="15" customHeight="true" x14ac:dyDescent="0.2">
      <c r="A212" s="626" t="s">
        <v>98</v>
      </c>
      <c r="B212" s="384"/>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19" customFormat="true" ht="15" customHeight="true" x14ac:dyDescent="0.2">
      <c r="A213" s="360" t="s">
        <v>40</v>
      </c>
      <c r="B213" s="359"/>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19" customFormat="true" ht="15" customHeight="true" x14ac:dyDescent="0.2">
      <c r="A214" s="358" t="s">
        <v>39</v>
      </c>
      <c r="B214" s="359"/>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19" customFormat="true" ht="15" customHeight="true" x14ac:dyDescent="0.2">
      <c r="A215" s="358" t="s">
        <v>136</v>
      </c>
      <c r="B215" s="383" t="str">
        <f>A1025</f>
        <v>AIS15</v>
      </c>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19" customFormat="true" ht="15" customHeight="true" x14ac:dyDescent="0.2">
      <c r="A216" s="205"/>
      <c r="B216" s="207"/>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19" customFormat="true" ht="15" customHeight="true" x14ac:dyDescent="0.2">
      <c r="A217" s="205"/>
      <c r="B217" s="206"/>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19" customFormat="true" ht="18" customHeight="true" x14ac:dyDescent="0.2">
      <c r="A218" s="205"/>
      <c r="B218" s="207"/>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19" customFormat="true" ht="18" customHeight="true" x14ac:dyDescent="0.2">
      <c r="A219" s="204"/>
      <c r="B219" s="203"/>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343"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43" t="s">
        <v>142</v>
      </c>
      <c r="S220" s="456"/>
      <c r="T220" s="456"/>
      <c r="U220" s="456"/>
      <c r="V220" s="456"/>
      <c r="W220" s="456"/>
      <c r="X220" s="456"/>
      <c r="Y220" s="456"/>
      <c r="Z220" s="456"/>
      <c r="AA220" s="456"/>
      <c r="AB220" s="456"/>
      <c r="AC220" s="467"/>
      <c r="AD220" s="467"/>
      <c r="AE220" s="467"/>
      <c r="AF220" s="467"/>
      <c r="AG220" s="467"/>
      <c r="AH220" s="467"/>
      <c r="AI220" s="467"/>
      <c r="AJ220" s="467"/>
      <c r="AK220" s="467"/>
      <c r="AL220" s="467"/>
      <c r="AM220" s="467"/>
      <c r="AN220" s="467"/>
      <c r="AO220" s="467"/>
      <c r="AP220" s="467"/>
      <c r="AQ220" s="467"/>
      <c r="AR220" s="467"/>
      <c r="AS220" s="467"/>
      <c r="AT220" s="467"/>
      <c r="AU220" s="467"/>
      <c r="AV220" s="467"/>
      <c r="AW220" s="467"/>
      <c r="AX220" s="467"/>
      <c r="AY220" s="467"/>
      <c r="AZ220" s="919"/>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04"/>
      <c r="BR220" s="42" t="s">
        <v>142</v>
      </c>
      <c r="BS220" s="456"/>
      <c r="BT220" s="456"/>
      <c r="BU220" s="456"/>
      <c r="BV220" s="456"/>
      <c r="BW220" s="456"/>
      <c r="BX220" s="456"/>
      <c r="BY220" s="45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343"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28" t="s">
        <v>4</v>
      </c>
      <c r="R221" s="410" t="s">
        <v>158</v>
      </c>
      <c r="S221" s="634" t="s">
        <v>159</v>
      </c>
      <c r="T221" s="634" t="s">
        <v>160</v>
      </c>
      <c r="U221" s="634" t="s">
        <v>161</v>
      </c>
      <c r="V221" s="634" t="s">
        <v>162</v>
      </c>
      <c r="W221" s="634" t="s">
        <v>163</v>
      </c>
      <c r="X221" s="634" t="s">
        <v>164</v>
      </c>
      <c r="Y221" s="634" t="s">
        <v>165</v>
      </c>
      <c r="Z221" s="634" t="s">
        <v>166</v>
      </c>
      <c r="AA221" s="634" t="s">
        <v>167</v>
      </c>
      <c r="AB221" s="635" t="s">
        <v>240</v>
      </c>
      <c r="AC221" s="467"/>
      <c r="AD221" s="467"/>
      <c r="AE221" s="467"/>
      <c r="AF221" s="467"/>
      <c r="AG221" s="467"/>
      <c r="AH221" s="467"/>
      <c r="AI221" s="467"/>
      <c r="AJ221" s="467"/>
      <c r="AK221" s="467"/>
      <c r="AL221" s="467"/>
      <c r="AM221" s="467"/>
      <c r="AN221" s="467"/>
      <c r="AO221" s="467"/>
      <c r="AP221" s="467"/>
      <c r="AQ221" s="467"/>
      <c r="AR221" s="467"/>
      <c r="AS221" s="467"/>
      <c r="AT221" s="467"/>
      <c r="AU221" s="467"/>
      <c r="AV221" s="467"/>
      <c r="AW221" s="467"/>
      <c r="AX221" s="467"/>
      <c r="AY221" s="467"/>
      <c r="AZ221" s="919"/>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158</v>
      </c>
      <c r="BS221" s="598" t="s">
        <v>159</v>
      </c>
      <c r="BT221" s="598" t="s">
        <v>160</v>
      </c>
      <c r="BU221" s="598" t="s">
        <v>161</v>
      </c>
      <c r="BV221" s="598" t="s">
        <v>162</v>
      </c>
      <c r="BW221" s="598" t="s">
        <v>163</v>
      </c>
      <c r="BX221" s="598" t="s">
        <v>164</v>
      </c>
      <c r="BY221" s="599" t="s">
        <v>165</v>
      </c>
      <c r="BZ221" s="599" t="s">
        <v>166</v>
      </c>
      <c r="CA221" s="599" t="s">
        <v>167</v>
      </c>
      <c r="CB221" s="599" t="s">
        <v>240</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531" customFormat="true" ht="15" customHeight="true" x14ac:dyDescent="0.2">
      <c r="A222" s="1086" t="s">
        <v>36</v>
      </c>
      <c r="B222" s="407" t="s">
        <v>15</v>
      </c>
      <c r="C222" s="100" t="s">
        <v>35</v>
      </c>
      <c r="D222" s="97" t="s">
        <v>35</v>
      </c>
      <c r="E222" s="97" t="s">
        <v>35</v>
      </c>
      <c r="F222" s="97" t="s">
        <v>35</v>
      </c>
      <c r="G222" s="94" t="s">
        <v>35</v>
      </c>
      <c r="H222" s="91" t="s">
        <v>35</v>
      </c>
      <c r="I222" s="97" t="s">
        <v>35</v>
      </c>
      <c r="J222" s="97" t="s">
        <v>35</v>
      </c>
      <c r="K222" s="97" t="s">
        <v>35</v>
      </c>
      <c r="L222" s="88" t="s">
        <v>35</v>
      </c>
      <c r="M222" s="100" t="s">
        <v>35</v>
      </c>
      <c r="N222" s="97" t="s">
        <v>35</v>
      </c>
      <c r="O222" s="97" t="s">
        <v>35</v>
      </c>
      <c r="P222" s="97" t="s">
        <v>35</v>
      </c>
      <c r="Q222" s="94" t="s">
        <v>35</v>
      </c>
      <c r="R222" s="91" t="s">
        <v>35</v>
      </c>
      <c r="S222" s="97" t="s">
        <v>35</v>
      </c>
      <c r="T222" s="97" t="s">
        <v>35</v>
      </c>
      <c r="U222" s="97" t="s">
        <v>35</v>
      </c>
      <c r="V222" s="97" t="s">
        <v>35</v>
      </c>
      <c r="W222" s="97" t="s">
        <v>35</v>
      </c>
      <c r="X222" s="97" t="s">
        <v>35</v>
      </c>
      <c r="Y222" s="97" t="s">
        <v>35</v>
      </c>
      <c r="Z222" s="97" t="s">
        <v>35</v>
      </c>
      <c r="AA222" s="97" t="s">
        <v>35</v>
      </c>
      <c r="AB222" s="88" t="s">
        <v>35</v>
      </c>
      <c r="AC222" s="880"/>
      <c r="AD222" s="880"/>
      <c r="AE222" s="880"/>
      <c r="AF222" s="880"/>
      <c r="AG222" s="880"/>
      <c r="AH222" s="880"/>
      <c r="AI222" s="880"/>
      <c r="AJ222" s="880"/>
      <c r="AK222" s="880"/>
      <c r="AL222" s="880"/>
      <c r="AM222" s="880"/>
      <c r="AN222" s="880"/>
      <c r="AO222" s="880"/>
      <c r="AP222" s="880"/>
      <c r="AQ222" s="880"/>
      <c r="AR222" s="880"/>
      <c r="AS222" s="880"/>
      <c r="AT222" s="880"/>
      <c r="AU222" s="880"/>
      <c r="AV222" s="880"/>
      <c r="AW222" s="880"/>
      <c r="AX222" s="880"/>
      <c r="AY222" s="880"/>
      <c r="AZ222" s="376"/>
      <c r="BA222" s="1114" t="s">
        <v>36</v>
      </c>
      <c r="BB222" s="624" t="s">
        <v>15</v>
      </c>
      <c r="BC222" s="87" t="s">
        <v>35</v>
      </c>
      <c r="BD222" s="83" t="s">
        <v>35</v>
      </c>
      <c r="BE222" s="83" t="s">
        <v>35</v>
      </c>
      <c r="BF222" s="83" t="s">
        <v>35</v>
      </c>
      <c r="BG222" s="78" t="s">
        <v>35</v>
      </c>
      <c r="BH222" s="87" t="s">
        <v>35</v>
      </c>
      <c r="BI222" s="83" t="s">
        <v>35</v>
      </c>
      <c r="BJ222" s="83" t="s">
        <v>35</v>
      </c>
      <c r="BK222" s="83" t="s">
        <v>35</v>
      </c>
      <c r="BL222" s="78" t="s">
        <v>35</v>
      </c>
      <c r="BM222" s="87" t="s">
        <v>35</v>
      </c>
      <c r="BN222" s="83" t="s">
        <v>35</v>
      </c>
      <c r="BO222" s="83" t="s">
        <v>35</v>
      </c>
      <c r="BP222" s="83" t="s">
        <v>35</v>
      </c>
      <c r="BQ222" s="78" t="s">
        <v>35</v>
      </c>
      <c r="BR222" s="87" t="s">
        <v>35</v>
      </c>
      <c r="BS222" s="83" t="s">
        <v>35</v>
      </c>
      <c r="BT222" s="83" t="s">
        <v>35</v>
      </c>
      <c r="BU222" s="83" t="s">
        <v>35</v>
      </c>
      <c r="BV222" s="83" t="s">
        <v>35</v>
      </c>
      <c r="BW222" s="83" t="s">
        <v>35</v>
      </c>
      <c r="BX222" s="83" t="s">
        <v>35</v>
      </c>
      <c r="BY222" s="71" t="s">
        <v>35</v>
      </c>
      <c r="BZ222" s="71" t="s">
        <v>35</v>
      </c>
      <c r="CA222" s="71" t="s">
        <v>35</v>
      </c>
      <c r="CB222" s="71" t="s">
        <v>35</v>
      </c>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2"/>
    </row>
    <row r="223" s="531" customFormat="true" ht="15" customHeight="true" x14ac:dyDescent="0.2">
      <c r="A223" s="1087"/>
      <c r="B223" s="408" t="s">
        <v>16</v>
      </c>
      <c r="C223" s="102" t="s">
        <v>35</v>
      </c>
      <c r="D223" s="99" t="s">
        <v>35</v>
      </c>
      <c r="E223" s="99" t="s">
        <v>35</v>
      </c>
      <c r="F223" s="99" t="s">
        <v>35</v>
      </c>
      <c r="G223" s="96" t="s">
        <v>35</v>
      </c>
      <c r="H223" s="93" t="s">
        <v>35</v>
      </c>
      <c r="I223" s="99" t="s">
        <v>35</v>
      </c>
      <c r="J223" s="99" t="s">
        <v>35</v>
      </c>
      <c r="K223" s="99" t="s">
        <v>35</v>
      </c>
      <c r="L223" s="90" t="s">
        <v>35</v>
      </c>
      <c r="M223" s="102" t="s">
        <v>35</v>
      </c>
      <c r="N223" s="99" t="s">
        <v>35</v>
      </c>
      <c r="O223" s="99" t="s">
        <v>35</v>
      </c>
      <c r="P223" s="99" t="s">
        <v>35</v>
      </c>
      <c r="Q223" s="96" t="s">
        <v>35</v>
      </c>
      <c r="R223" s="93" t="s">
        <v>35</v>
      </c>
      <c r="S223" s="99" t="s">
        <v>35</v>
      </c>
      <c r="T223" s="99" t="s">
        <v>35</v>
      </c>
      <c r="U223" s="99" t="s">
        <v>35</v>
      </c>
      <c r="V223" s="99" t="s">
        <v>35</v>
      </c>
      <c r="W223" s="99" t="s">
        <v>35</v>
      </c>
      <c r="X223" s="99" t="s">
        <v>35</v>
      </c>
      <c r="Y223" s="99" t="s">
        <v>35</v>
      </c>
      <c r="Z223" s="99" t="s">
        <v>35</v>
      </c>
      <c r="AA223" s="99" t="s">
        <v>35</v>
      </c>
      <c r="AB223" s="90" t="s">
        <v>35</v>
      </c>
      <c r="AC223" s="880"/>
      <c r="AD223" s="880"/>
      <c r="AE223" s="880"/>
      <c r="AF223" s="880"/>
      <c r="AG223" s="880"/>
      <c r="AH223" s="880"/>
      <c r="AI223" s="880"/>
      <c r="AJ223" s="880"/>
      <c r="AK223" s="880"/>
      <c r="AL223" s="880"/>
      <c r="AM223" s="880"/>
      <c r="AN223" s="880"/>
      <c r="AO223" s="880"/>
      <c r="AP223" s="880"/>
      <c r="AQ223" s="880"/>
      <c r="AR223" s="880"/>
      <c r="AS223" s="880"/>
      <c r="AT223" s="880"/>
      <c r="AU223" s="880"/>
      <c r="AV223" s="880"/>
      <c r="AW223" s="880"/>
      <c r="AX223" s="880"/>
      <c r="AY223" s="880"/>
      <c r="AZ223" s="376"/>
      <c r="BA223" s="1115"/>
      <c r="BB223" s="622" t="s">
        <v>16</v>
      </c>
      <c r="BC223" s="86" t="s">
        <v>35</v>
      </c>
      <c r="BD223" s="82" t="s">
        <v>35</v>
      </c>
      <c r="BE223" s="82" t="s">
        <v>35</v>
      </c>
      <c r="BF223" s="82" t="s">
        <v>35</v>
      </c>
      <c r="BG223" s="77" t="s">
        <v>35</v>
      </c>
      <c r="BH223" s="86" t="s">
        <v>35</v>
      </c>
      <c r="BI223" s="82" t="s">
        <v>35</v>
      </c>
      <c r="BJ223" s="82" t="s">
        <v>35</v>
      </c>
      <c r="BK223" s="82" t="s">
        <v>35</v>
      </c>
      <c r="BL223" s="77" t="s">
        <v>35</v>
      </c>
      <c r="BM223" s="86" t="s">
        <v>35</v>
      </c>
      <c r="BN223" s="82" t="s">
        <v>35</v>
      </c>
      <c r="BO223" s="82" t="s">
        <v>35</v>
      </c>
      <c r="BP223" s="82" t="s">
        <v>35</v>
      </c>
      <c r="BQ223" s="77" t="s">
        <v>35</v>
      </c>
      <c r="BR223" s="86" t="s">
        <v>35</v>
      </c>
      <c r="BS223" s="82" t="s">
        <v>35</v>
      </c>
      <c r="BT223" s="82" t="s">
        <v>35</v>
      </c>
      <c r="BU223" s="82" t="s">
        <v>35</v>
      </c>
      <c r="BV223" s="82" t="s">
        <v>35</v>
      </c>
      <c r="BW223" s="82" t="s">
        <v>35</v>
      </c>
      <c r="BX223" s="82" t="s">
        <v>35</v>
      </c>
      <c r="BY223" s="70" t="s">
        <v>35</v>
      </c>
      <c r="BZ223" s="70" t="s">
        <v>35</v>
      </c>
      <c r="CA223" s="70" t="s">
        <v>35</v>
      </c>
      <c r="CB223" s="70" t="s">
        <v>35</v>
      </c>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2"/>
    </row>
    <row r="224" s="531" customFormat="true" ht="15" customHeight="true" x14ac:dyDescent="0.2">
      <c r="A224" s="1088"/>
      <c r="B224" s="409" t="s">
        <v>20</v>
      </c>
      <c r="C224" s="102" t="s">
        <v>35</v>
      </c>
      <c r="D224" s="99" t="s">
        <v>35</v>
      </c>
      <c r="E224" s="99" t="s">
        <v>35</v>
      </c>
      <c r="F224" s="99" t="s">
        <v>35</v>
      </c>
      <c r="G224" s="96" t="s">
        <v>35</v>
      </c>
      <c r="H224" s="93" t="s">
        <v>35</v>
      </c>
      <c r="I224" s="99" t="s">
        <v>35</v>
      </c>
      <c r="J224" s="99" t="s">
        <v>35</v>
      </c>
      <c r="K224" s="99" t="s">
        <v>35</v>
      </c>
      <c r="L224" s="90" t="s">
        <v>35</v>
      </c>
      <c r="M224" s="102" t="s">
        <v>35</v>
      </c>
      <c r="N224" s="99" t="s">
        <v>35</v>
      </c>
      <c r="O224" s="99" t="s">
        <v>35</v>
      </c>
      <c r="P224" s="99" t="s">
        <v>35</v>
      </c>
      <c r="Q224" s="96" t="s">
        <v>35</v>
      </c>
      <c r="R224" s="93" t="s">
        <v>35</v>
      </c>
      <c r="S224" s="99" t="s">
        <v>35</v>
      </c>
      <c r="T224" s="99" t="s">
        <v>35</v>
      </c>
      <c r="U224" s="99" t="s">
        <v>35</v>
      </c>
      <c r="V224" s="99" t="s">
        <v>35</v>
      </c>
      <c r="W224" s="99" t="s">
        <v>35</v>
      </c>
      <c r="X224" s="99" t="s">
        <v>35</v>
      </c>
      <c r="Y224" s="99" t="s">
        <v>35</v>
      </c>
      <c r="Z224" s="99" t="s">
        <v>35</v>
      </c>
      <c r="AA224" s="99" t="s">
        <v>35</v>
      </c>
      <c r="AB224" s="90" t="s">
        <v>35</v>
      </c>
      <c r="AC224" s="880"/>
      <c r="AD224" s="880"/>
      <c r="AE224" s="880"/>
      <c r="AF224" s="880"/>
      <c r="AG224" s="880"/>
      <c r="AH224" s="880"/>
      <c r="AI224" s="880"/>
      <c r="AJ224" s="880"/>
      <c r="AK224" s="880"/>
      <c r="AL224" s="880"/>
      <c r="AM224" s="880"/>
      <c r="AN224" s="880"/>
      <c r="AO224" s="880"/>
      <c r="AP224" s="880"/>
      <c r="AQ224" s="880"/>
      <c r="AR224" s="880"/>
      <c r="AS224" s="880"/>
      <c r="AT224" s="880"/>
      <c r="AU224" s="880"/>
      <c r="AV224" s="880"/>
      <c r="AW224" s="880"/>
      <c r="AX224" s="880"/>
      <c r="AY224" s="880"/>
      <c r="AZ224" s="376"/>
      <c r="BA224" s="1115"/>
      <c r="BB224" s="622" t="s">
        <v>20</v>
      </c>
      <c r="BC224" s="86" t="s">
        <v>35</v>
      </c>
      <c r="BD224" s="82" t="s">
        <v>35</v>
      </c>
      <c r="BE224" s="82" t="s">
        <v>35</v>
      </c>
      <c r="BF224" s="82" t="s">
        <v>35</v>
      </c>
      <c r="BG224" s="77" t="s">
        <v>35</v>
      </c>
      <c r="BH224" s="86" t="s">
        <v>35</v>
      </c>
      <c r="BI224" s="82" t="s">
        <v>35</v>
      </c>
      <c r="BJ224" s="82" t="s">
        <v>35</v>
      </c>
      <c r="BK224" s="82" t="s">
        <v>35</v>
      </c>
      <c r="BL224" s="77" t="s">
        <v>35</v>
      </c>
      <c r="BM224" s="86" t="s">
        <v>35</v>
      </c>
      <c r="BN224" s="82" t="s">
        <v>35</v>
      </c>
      <c r="BO224" s="82" t="s">
        <v>35</v>
      </c>
      <c r="BP224" s="82" t="s">
        <v>35</v>
      </c>
      <c r="BQ224" s="77" t="s">
        <v>35</v>
      </c>
      <c r="BR224" s="86" t="s">
        <v>35</v>
      </c>
      <c r="BS224" s="82" t="s">
        <v>35</v>
      </c>
      <c r="BT224" s="82" t="s">
        <v>35</v>
      </c>
      <c r="BU224" s="82" t="s">
        <v>35</v>
      </c>
      <c r="BV224" s="82" t="s">
        <v>35</v>
      </c>
      <c r="BW224" s="82" t="s">
        <v>35</v>
      </c>
      <c r="BX224" s="82" t="s">
        <v>35</v>
      </c>
      <c r="BY224" s="70" t="s">
        <v>35</v>
      </c>
      <c r="BZ224" s="70" t="s">
        <v>35</v>
      </c>
      <c r="CA224" s="70" t="s">
        <v>35</v>
      </c>
      <c r="CB224" s="70" t="s">
        <v>35</v>
      </c>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2"/>
    </row>
    <row r="225" s="343" customFormat="true" ht="15" customHeight="true" x14ac:dyDescent="0.2">
      <c r="A225" s="58"/>
      <c r="B225" s="64"/>
      <c r="C225" s="63"/>
      <c r="D225" s="187"/>
      <c r="E225" s="187"/>
      <c r="F225" s="187"/>
      <c r="G225" s="176"/>
      <c r="H225" s="62"/>
      <c r="I225" s="187"/>
      <c r="J225" s="187"/>
      <c r="K225" s="187"/>
      <c r="L225" s="182"/>
      <c r="M225" s="63"/>
      <c r="N225" s="187"/>
      <c r="O225" s="187"/>
      <c r="P225" s="187"/>
      <c r="Q225" s="176"/>
      <c r="R225" s="62"/>
      <c r="S225" s="187"/>
      <c r="T225" s="187"/>
      <c r="U225" s="187"/>
      <c r="V225" s="187"/>
      <c r="W225" s="187"/>
      <c r="X225" s="187"/>
      <c r="Y225" s="187"/>
      <c r="Z225" s="187"/>
      <c r="AA225" s="187"/>
      <c r="AB225" s="182"/>
      <c r="AC225" s="467"/>
      <c r="AD225" s="467"/>
      <c r="AE225" s="467"/>
      <c r="AF225" s="467"/>
      <c r="AG225" s="467"/>
      <c r="AH225" s="467"/>
      <c r="AI225" s="467"/>
      <c r="AJ225" s="467"/>
      <c r="AK225" s="467"/>
      <c r="AL225" s="467"/>
      <c r="AM225" s="467"/>
      <c r="AN225" s="467"/>
      <c r="AO225" s="467"/>
      <c r="AP225" s="467"/>
      <c r="AQ225" s="467"/>
      <c r="AR225" s="467"/>
      <c r="AS225" s="467"/>
      <c r="AT225" s="467"/>
      <c r="AU225" s="467"/>
      <c r="AV225" s="467"/>
      <c r="AW225" s="467"/>
      <c r="AX225" s="467"/>
      <c r="AY225" s="467"/>
      <c r="AZ225" s="919"/>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343" customFormat="true" ht="15" customHeight="true" x14ac:dyDescent="0.2">
      <c r="A226" s="173"/>
      <c r="B226" s="167"/>
      <c r="C226" s="185"/>
      <c r="D226" s="184"/>
      <c r="E226" s="184"/>
      <c r="F226" s="184"/>
      <c r="G226" s="174"/>
      <c r="H226" s="177"/>
      <c r="I226" s="184"/>
      <c r="J226" s="184"/>
      <c r="K226" s="184"/>
      <c r="L226" s="180"/>
      <c r="M226" s="185"/>
      <c r="N226" s="184"/>
      <c r="O226" s="184"/>
      <c r="P226" s="184"/>
      <c r="Q226" s="174"/>
      <c r="R226" s="177"/>
      <c r="S226" s="184"/>
      <c r="T226" s="184"/>
      <c r="U226" s="184"/>
      <c r="V226" s="184"/>
      <c r="W226" s="184"/>
      <c r="X226" s="184"/>
      <c r="Y226" s="184"/>
      <c r="Z226" s="184"/>
      <c r="AA226" s="184"/>
      <c r="AB226" s="180"/>
      <c r="AC226" s="467"/>
      <c r="AD226" s="467"/>
      <c r="AE226" s="467"/>
      <c r="AF226" s="467"/>
      <c r="AG226" s="467"/>
      <c r="AH226" s="467"/>
      <c r="AI226" s="467"/>
      <c r="AJ226" s="467"/>
      <c r="AK226" s="467"/>
      <c r="AL226" s="467"/>
      <c r="AM226" s="467"/>
      <c r="AN226" s="467"/>
      <c r="AO226" s="467"/>
      <c r="AP226" s="467"/>
      <c r="AQ226" s="467"/>
      <c r="AR226" s="467"/>
      <c r="AS226" s="467"/>
      <c r="AT226" s="467"/>
      <c r="AU226" s="467"/>
      <c r="AV226" s="467"/>
      <c r="AW226" s="467"/>
      <c r="AX226" s="467"/>
      <c r="AY226" s="467"/>
      <c r="AZ226" s="919"/>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343" customFormat="true" ht="15" customHeight="true" x14ac:dyDescent="0.2">
      <c r="A227" s="173"/>
      <c r="B227" s="167"/>
      <c r="C227" s="185"/>
      <c r="D227" s="184"/>
      <c r="E227" s="184"/>
      <c r="F227" s="184"/>
      <c r="G227" s="174"/>
      <c r="H227" s="177"/>
      <c r="I227" s="184"/>
      <c r="J227" s="184"/>
      <c r="K227" s="184"/>
      <c r="L227" s="180"/>
      <c r="M227" s="185"/>
      <c r="N227" s="184"/>
      <c r="O227" s="184"/>
      <c r="P227" s="184"/>
      <c r="Q227" s="174"/>
      <c r="R227" s="177"/>
      <c r="S227" s="184"/>
      <c r="T227" s="184"/>
      <c r="U227" s="184"/>
      <c r="V227" s="184"/>
      <c r="W227" s="184"/>
      <c r="X227" s="184"/>
      <c r="Y227" s="184"/>
      <c r="Z227" s="184"/>
      <c r="AA227" s="184"/>
      <c r="AB227" s="180"/>
      <c r="AC227" s="467"/>
      <c r="AD227" s="467"/>
      <c r="AE227" s="467"/>
      <c r="AF227" s="467"/>
      <c r="AG227" s="467"/>
      <c r="AH227" s="467"/>
      <c r="AI227" s="467"/>
      <c r="AJ227" s="467"/>
      <c r="AK227" s="467"/>
      <c r="AL227" s="467"/>
      <c r="AM227" s="467"/>
      <c r="AN227" s="467"/>
      <c r="AO227" s="467"/>
      <c r="AP227" s="467"/>
      <c r="AQ227" s="467"/>
      <c r="AR227" s="467"/>
      <c r="AS227" s="467"/>
      <c r="AT227" s="467"/>
      <c r="AU227" s="467"/>
      <c r="AV227" s="467"/>
      <c r="AW227" s="467"/>
      <c r="AX227" s="467"/>
      <c r="AY227" s="467"/>
      <c r="AZ227" s="919"/>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531" customFormat="true" ht="15" customHeight="true" x14ac:dyDescent="0.2">
      <c r="A228" s="173"/>
      <c r="B228" s="167"/>
      <c r="C228" s="151"/>
      <c r="D228" s="150"/>
      <c r="E228" s="150"/>
      <c r="F228" s="150"/>
      <c r="G228" s="149"/>
      <c r="H228" s="148"/>
      <c r="I228" s="150"/>
      <c r="J228" s="150"/>
      <c r="K228" s="150"/>
      <c r="L228" s="147"/>
      <c r="M228" s="151"/>
      <c r="N228" s="150"/>
      <c r="O228" s="150"/>
      <c r="P228" s="150"/>
      <c r="Q228" s="149"/>
      <c r="R228" s="148"/>
      <c r="S228" s="150"/>
      <c r="T228" s="150"/>
      <c r="U228" s="150"/>
      <c r="V228" s="150"/>
      <c r="W228" s="150"/>
      <c r="X228" s="150"/>
      <c r="Y228" s="150"/>
      <c r="Z228" s="150"/>
      <c r="AA228" s="150"/>
      <c r="AB228" s="147"/>
      <c r="AC228" s="880"/>
      <c r="AD228" s="880"/>
      <c r="AE228" s="880"/>
      <c r="AF228" s="880"/>
      <c r="AG228" s="880"/>
      <c r="AH228" s="880"/>
      <c r="AI228" s="880"/>
      <c r="AJ228" s="880"/>
      <c r="AK228" s="880"/>
      <c r="AL228" s="880"/>
      <c r="AM228" s="880"/>
      <c r="AN228" s="880"/>
      <c r="AO228" s="880"/>
      <c r="AP228" s="880"/>
      <c r="AQ228" s="880"/>
      <c r="AR228" s="880"/>
      <c r="AS228" s="880"/>
      <c r="AT228" s="880"/>
      <c r="AU228" s="880"/>
      <c r="AV228" s="880"/>
      <c r="AW228" s="880"/>
      <c r="AX228" s="880"/>
      <c r="AY228" s="880"/>
      <c r="AZ228" s="376"/>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531" customFormat="true" ht="15" customHeight="true" x14ac:dyDescent="0.2">
      <c r="A229" s="173"/>
      <c r="B229" s="167"/>
      <c r="C229" s="151"/>
      <c r="D229" s="150"/>
      <c r="E229" s="150"/>
      <c r="F229" s="150"/>
      <c r="G229" s="149"/>
      <c r="H229" s="148"/>
      <c r="I229" s="150"/>
      <c r="J229" s="150"/>
      <c r="K229" s="150"/>
      <c r="L229" s="147"/>
      <c r="M229" s="151"/>
      <c r="N229" s="150"/>
      <c r="O229" s="150"/>
      <c r="P229" s="150"/>
      <c r="Q229" s="149"/>
      <c r="R229" s="148"/>
      <c r="S229" s="150"/>
      <c r="T229" s="150"/>
      <c r="U229" s="150"/>
      <c r="V229" s="150"/>
      <c r="W229" s="150"/>
      <c r="X229" s="150"/>
      <c r="Y229" s="150"/>
      <c r="Z229" s="150"/>
      <c r="AA229" s="150"/>
      <c r="AB229" s="147"/>
      <c r="AC229" s="880"/>
      <c r="AD229" s="880"/>
      <c r="AE229" s="880"/>
      <c r="AF229" s="880"/>
      <c r="AG229" s="880"/>
      <c r="AH229" s="880"/>
      <c r="AI229" s="880"/>
      <c r="AJ229" s="880"/>
      <c r="AK229" s="880"/>
      <c r="AL229" s="880"/>
      <c r="AM229" s="880"/>
      <c r="AN229" s="880"/>
      <c r="AO229" s="880"/>
      <c r="AP229" s="880"/>
      <c r="AQ229" s="880"/>
      <c r="AR229" s="880"/>
      <c r="AS229" s="880"/>
      <c r="AT229" s="880"/>
      <c r="AU229" s="880"/>
      <c r="AV229" s="880"/>
      <c r="AW229" s="880"/>
      <c r="AX229" s="880"/>
      <c r="AY229" s="880"/>
      <c r="AZ229" s="376"/>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531" customFormat="true" ht="15" customHeight="true" x14ac:dyDescent="0.2">
      <c r="A230" s="173"/>
      <c r="B230" s="167"/>
      <c r="C230" s="151"/>
      <c r="D230" s="150"/>
      <c r="E230" s="150"/>
      <c r="F230" s="150"/>
      <c r="G230" s="149"/>
      <c r="H230" s="148"/>
      <c r="I230" s="150"/>
      <c r="J230" s="150"/>
      <c r="K230" s="150"/>
      <c r="L230" s="147"/>
      <c r="M230" s="151"/>
      <c r="N230" s="150"/>
      <c r="O230" s="150"/>
      <c r="P230" s="150"/>
      <c r="Q230" s="149"/>
      <c r="R230" s="148"/>
      <c r="S230" s="150"/>
      <c r="T230" s="150"/>
      <c r="U230" s="150"/>
      <c r="V230" s="150"/>
      <c r="W230" s="150"/>
      <c r="X230" s="150"/>
      <c r="Y230" s="150"/>
      <c r="Z230" s="150"/>
      <c r="AA230" s="150"/>
      <c r="AB230" s="147"/>
      <c r="AC230" s="880"/>
      <c r="AD230" s="880"/>
      <c r="AE230" s="880"/>
      <c r="AF230" s="880"/>
      <c r="AG230" s="880"/>
      <c r="AH230" s="880"/>
      <c r="AI230" s="880"/>
      <c r="AJ230" s="880"/>
      <c r="AK230" s="880"/>
      <c r="AL230" s="880"/>
      <c r="AM230" s="880"/>
      <c r="AN230" s="880"/>
      <c r="AO230" s="880"/>
      <c r="AP230" s="880"/>
      <c r="AQ230" s="880"/>
      <c r="AR230" s="880"/>
      <c r="AS230" s="880"/>
      <c r="AT230" s="880"/>
      <c r="AU230" s="880"/>
      <c r="AV230" s="880"/>
      <c r="AW230" s="880"/>
      <c r="AX230" s="880"/>
      <c r="AY230" s="880"/>
      <c r="AZ230" s="376"/>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343" customFormat="true" ht="15" customHeight="true" x14ac:dyDescent="0.2">
      <c r="A231" s="197"/>
      <c r="B231" s="166"/>
      <c r="C231" s="63"/>
      <c r="D231" s="187"/>
      <c r="E231" s="187"/>
      <c r="F231" s="187"/>
      <c r="G231" s="176"/>
      <c r="H231" s="62"/>
      <c r="I231" s="187"/>
      <c r="J231" s="187"/>
      <c r="K231" s="187"/>
      <c r="L231" s="182"/>
      <c r="M231" s="63"/>
      <c r="N231" s="187"/>
      <c r="O231" s="187"/>
      <c r="P231" s="187"/>
      <c r="Q231" s="176"/>
      <c r="R231" s="62"/>
      <c r="S231" s="187"/>
      <c r="T231" s="187"/>
      <c r="U231" s="187"/>
      <c r="V231" s="187"/>
      <c r="W231" s="187"/>
      <c r="X231" s="187"/>
      <c r="Y231" s="187"/>
      <c r="Z231" s="187"/>
      <c r="AA231" s="187"/>
      <c r="AB231" s="182"/>
      <c r="AC231" s="467"/>
      <c r="AD231" s="467"/>
      <c r="AE231" s="467"/>
      <c r="AF231" s="467"/>
      <c r="AG231" s="467"/>
      <c r="AH231" s="467"/>
      <c r="AI231" s="467"/>
      <c r="AJ231" s="467"/>
      <c r="AK231" s="467"/>
      <c r="AL231" s="467"/>
      <c r="AM231" s="467"/>
      <c r="AN231" s="467"/>
      <c r="AO231" s="467"/>
      <c r="AP231" s="467"/>
      <c r="AQ231" s="467"/>
      <c r="AR231" s="467"/>
      <c r="AS231" s="467"/>
      <c r="AT231" s="467"/>
      <c r="AU231" s="467"/>
      <c r="AV231" s="467"/>
      <c r="AW231" s="467"/>
      <c r="AX231" s="467"/>
      <c r="AY231" s="467"/>
      <c r="AZ231" s="919"/>
      <c r="BA231" s="925"/>
      <c r="BB231" s="622"/>
      <c r="BC231" s="479"/>
      <c r="BD231" s="464"/>
      <c r="BE231" s="464"/>
      <c r="BF231" s="464"/>
      <c r="BG231" s="483"/>
      <c r="BH231" s="479"/>
      <c r="BI231" s="464"/>
      <c r="BJ231" s="464"/>
      <c r="BK231" s="464"/>
      <c r="BL231" s="483"/>
      <c r="BM231" s="479"/>
      <c r="BN231" s="464"/>
      <c r="BO231" s="464"/>
      <c r="BP231" s="464"/>
      <c r="BQ231" s="483"/>
      <c r="BR231" s="479"/>
      <c r="BS231" s="464"/>
      <c r="BT231" s="464"/>
      <c r="BU231" s="464"/>
      <c r="BV231" s="464"/>
      <c r="BW231" s="464"/>
      <c r="BX231" s="464"/>
      <c r="BY231" s="465"/>
      <c r="BZ231" s="465"/>
      <c r="CA231" s="465"/>
      <c r="CB231" s="465"/>
      <c r="CC231" s="31"/>
      <c r="CD231" s="31"/>
      <c r="CE231" s="31"/>
      <c r="CF231" s="31"/>
      <c r="CG231" s="31"/>
      <c r="CH231" s="31"/>
      <c r="CI231" s="31"/>
      <c r="CJ231" s="31"/>
      <c r="CK231" s="31"/>
      <c r="CL231" s="31"/>
      <c r="CM231" s="31"/>
      <c r="CN231" s="31"/>
      <c r="CO231" s="31"/>
      <c r="CP231" s="31"/>
      <c r="CQ231" s="31"/>
      <c r="CR231" s="31"/>
      <c r="CS231" s="31"/>
      <c r="CT231" s="31"/>
      <c r="CU231" s="31"/>
      <c r="CV231" s="31"/>
      <c r="CW231" s="31"/>
      <c r="CX231" s="31"/>
      <c r="CY231" s="31"/>
      <c r="CZ231" s="31"/>
    </row>
    <row r="232" s="343" customFormat="true" ht="15" customHeight="true" x14ac:dyDescent="0.2">
      <c r="A232" s="197"/>
      <c r="B232" s="166"/>
      <c r="C232" s="63"/>
      <c r="D232" s="187"/>
      <c r="E232" s="187"/>
      <c r="F232" s="187"/>
      <c r="G232" s="176"/>
      <c r="H232" s="62"/>
      <c r="I232" s="187"/>
      <c r="J232" s="187"/>
      <c r="K232" s="187"/>
      <c r="L232" s="182"/>
      <c r="M232" s="63"/>
      <c r="N232" s="187"/>
      <c r="O232" s="187"/>
      <c r="P232" s="187"/>
      <c r="Q232" s="176"/>
      <c r="R232" s="62"/>
      <c r="S232" s="187"/>
      <c r="T232" s="187"/>
      <c r="U232" s="187"/>
      <c r="V232" s="187"/>
      <c r="W232" s="187"/>
      <c r="X232" s="187"/>
      <c r="Y232" s="187"/>
      <c r="Z232" s="187"/>
      <c r="AA232" s="187"/>
      <c r="AB232" s="182"/>
      <c r="AC232" s="467"/>
      <c r="AD232" s="467"/>
      <c r="AE232" s="467"/>
      <c r="AF232" s="467"/>
      <c r="AG232" s="467"/>
      <c r="AH232" s="467"/>
      <c r="AI232" s="467"/>
      <c r="AJ232" s="467"/>
      <c r="AK232" s="467"/>
      <c r="AL232" s="467"/>
      <c r="AM232" s="467"/>
      <c r="AN232" s="467"/>
      <c r="AO232" s="467"/>
      <c r="AP232" s="467"/>
      <c r="AQ232" s="467"/>
      <c r="AR232" s="467"/>
      <c r="AS232" s="467"/>
      <c r="AT232" s="467"/>
      <c r="AU232" s="467"/>
      <c r="AV232" s="467"/>
      <c r="AW232" s="467"/>
      <c r="AX232" s="467"/>
      <c r="AY232" s="467"/>
      <c r="AZ232" s="919"/>
      <c r="BA232" s="926"/>
      <c r="BB232" s="622"/>
      <c r="BC232" s="479"/>
      <c r="BD232" s="464"/>
      <c r="BE232" s="464"/>
      <c r="BF232" s="464"/>
      <c r="BG232" s="483"/>
      <c r="BH232" s="479"/>
      <c r="BI232" s="464"/>
      <c r="BJ232" s="464"/>
      <c r="BK232" s="464"/>
      <c r="BL232" s="483"/>
      <c r="BM232" s="479"/>
      <c r="BN232" s="464"/>
      <c r="BO232" s="464"/>
      <c r="BP232" s="464"/>
      <c r="BQ232" s="483"/>
      <c r="BR232" s="479"/>
      <c r="BS232" s="464"/>
      <c r="BT232" s="464"/>
      <c r="BU232" s="464"/>
      <c r="BV232" s="464"/>
      <c r="BW232" s="464"/>
      <c r="BX232" s="464"/>
      <c r="BY232" s="465"/>
      <c r="BZ232" s="465"/>
      <c r="CA232" s="465"/>
      <c r="CB232" s="465"/>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343" customFormat="true" ht="15" customHeight="true" x14ac:dyDescent="0.2">
      <c r="A233" s="197"/>
      <c r="B233" s="166"/>
      <c r="C233" s="63"/>
      <c r="D233" s="187"/>
      <c r="E233" s="187"/>
      <c r="F233" s="187"/>
      <c r="G233" s="176"/>
      <c r="H233" s="62"/>
      <c r="I233" s="187"/>
      <c r="J233" s="187"/>
      <c r="K233" s="187"/>
      <c r="L233" s="182"/>
      <c r="M233" s="63"/>
      <c r="N233" s="187"/>
      <c r="O233" s="187"/>
      <c r="P233" s="187"/>
      <c r="Q233" s="176"/>
      <c r="R233" s="62"/>
      <c r="S233" s="187"/>
      <c r="T233" s="187"/>
      <c r="U233" s="187"/>
      <c r="V233" s="187"/>
      <c r="W233" s="187"/>
      <c r="X233" s="187"/>
      <c r="Y233" s="187"/>
      <c r="Z233" s="187"/>
      <c r="AA233" s="187"/>
      <c r="AB233" s="182"/>
      <c r="AC233" s="467"/>
      <c r="AD233" s="467"/>
      <c r="AE233" s="467"/>
      <c r="AF233" s="467"/>
      <c r="AG233" s="467"/>
      <c r="AH233" s="467"/>
      <c r="AI233" s="467"/>
      <c r="AJ233" s="467"/>
      <c r="AK233" s="467"/>
      <c r="AL233" s="467"/>
      <c r="AM233" s="467"/>
      <c r="AN233" s="467"/>
      <c r="AO233" s="467"/>
      <c r="AP233" s="467"/>
      <c r="AQ233" s="467"/>
      <c r="AR233" s="467"/>
      <c r="AS233" s="467"/>
      <c r="AT233" s="467"/>
      <c r="AU233" s="467"/>
      <c r="AV233" s="467"/>
      <c r="AW233" s="467"/>
      <c r="AX233" s="467"/>
      <c r="AY233" s="467"/>
      <c r="AZ233" s="919"/>
      <c r="BA233" s="926"/>
      <c r="BB233" s="622"/>
      <c r="BC233" s="479"/>
      <c r="BD233" s="464"/>
      <c r="BE233" s="464"/>
      <c r="BF233" s="464"/>
      <c r="BG233" s="483"/>
      <c r="BH233" s="479"/>
      <c r="BI233" s="464"/>
      <c r="BJ233" s="464"/>
      <c r="BK233" s="464"/>
      <c r="BL233" s="483"/>
      <c r="BM233" s="479"/>
      <c r="BN233" s="464"/>
      <c r="BO233" s="464"/>
      <c r="BP233" s="464"/>
      <c r="BQ233" s="483"/>
      <c r="BR233" s="479"/>
      <c r="BS233" s="464"/>
      <c r="BT233" s="464"/>
      <c r="BU233" s="464"/>
      <c r="BV233" s="464"/>
      <c r="BW233" s="464"/>
      <c r="BX233" s="464"/>
      <c r="BY233" s="465"/>
      <c r="BZ233" s="465"/>
      <c r="CA233" s="465"/>
      <c r="CB233" s="465"/>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343" customFormat="true" ht="15" customHeight="true" x14ac:dyDescent="0.2">
      <c r="A234" s="197"/>
      <c r="B234" s="166"/>
      <c r="C234" s="63"/>
      <c r="D234" s="187"/>
      <c r="E234" s="187"/>
      <c r="F234" s="187"/>
      <c r="G234" s="176"/>
      <c r="H234" s="62"/>
      <c r="I234" s="187"/>
      <c r="J234" s="187"/>
      <c r="K234" s="187"/>
      <c r="L234" s="182"/>
      <c r="M234" s="63"/>
      <c r="N234" s="187"/>
      <c r="O234" s="187"/>
      <c r="P234" s="187"/>
      <c r="Q234" s="176"/>
      <c r="R234" s="62"/>
      <c r="S234" s="187"/>
      <c r="T234" s="187"/>
      <c r="U234" s="187"/>
      <c r="V234" s="187"/>
      <c r="W234" s="187"/>
      <c r="X234" s="187"/>
      <c r="Y234" s="187"/>
      <c r="Z234" s="187"/>
      <c r="AA234" s="187"/>
      <c r="AB234" s="182"/>
      <c r="AC234" s="467"/>
      <c r="AD234" s="467"/>
      <c r="AE234" s="467"/>
      <c r="AF234" s="467"/>
      <c r="AG234" s="467"/>
      <c r="AH234" s="467"/>
      <c r="AI234" s="467"/>
      <c r="AJ234" s="467"/>
      <c r="AK234" s="467"/>
      <c r="AL234" s="467"/>
      <c r="AM234" s="467"/>
      <c r="AN234" s="467"/>
      <c r="AO234" s="467"/>
      <c r="AP234" s="467"/>
      <c r="AQ234" s="467"/>
      <c r="AR234" s="467"/>
      <c r="AS234" s="467"/>
      <c r="AT234" s="467"/>
      <c r="AU234" s="467"/>
      <c r="AV234" s="467"/>
      <c r="AW234" s="467"/>
      <c r="AX234" s="467"/>
      <c r="AY234" s="467"/>
      <c r="AZ234" s="919"/>
      <c r="BA234" s="926"/>
      <c r="BB234" s="622"/>
      <c r="BC234" s="479"/>
      <c r="BD234" s="464"/>
      <c r="BE234" s="464"/>
      <c r="BF234" s="464"/>
      <c r="BG234" s="483"/>
      <c r="BH234" s="479"/>
      <c r="BI234" s="464"/>
      <c r="BJ234" s="464"/>
      <c r="BK234" s="464"/>
      <c r="BL234" s="483"/>
      <c r="BM234" s="479"/>
      <c r="BN234" s="464"/>
      <c r="BO234" s="464"/>
      <c r="BP234" s="464"/>
      <c r="BQ234" s="483"/>
      <c r="BR234" s="479"/>
      <c r="BS234" s="464"/>
      <c r="BT234" s="464"/>
      <c r="BU234" s="464"/>
      <c r="BV234" s="464"/>
      <c r="BW234" s="464"/>
      <c r="BX234" s="464"/>
      <c r="BY234" s="465"/>
      <c r="BZ234" s="465"/>
      <c r="CA234" s="465"/>
      <c r="CB234" s="465"/>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343" customFormat="true" ht="15" customHeight="true" x14ac:dyDescent="0.2">
      <c r="A235" s="197"/>
      <c r="B235" s="166"/>
      <c r="C235" s="63"/>
      <c r="D235" s="187"/>
      <c r="E235" s="187"/>
      <c r="F235" s="187"/>
      <c r="G235" s="176"/>
      <c r="H235" s="62"/>
      <c r="I235" s="187"/>
      <c r="J235" s="187"/>
      <c r="K235" s="187"/>
      <c r="L235" s="182"/>
      <c r="M235" s="63"/>
      <c r="N235" s="187"/>
      <c r="O235" s="187"/>
      <c r="P235" s="187"/>
      <c r="Q235" s="176"/>
      <c r="R235" s="62"/>
      <c r="S235" s="187"/>
      <c r="T235" s="187"/>
      <c r="U235" s="187"/>
      <c r="V235" s="187"/>
      <c r="W235" s="187"/>
      <c r="X235" s="187"/>
      <c r="Y235" s="187"/>
      <c r="Z235" s="187"/>
      <c r="AA235" s="187"/>
      <c r="AB235" s="182"/>
      <c r="AC235" s="467"/>
      <c r="AD235" s="467"/>
      <c r="AE235" s="467"/>
      <c r="AF235" s="467"/>
      <c r="AG235" s="467"/>
      <c r="AH235" s="467"/>
      <c r="AI235" s="467"/>
      <c r="AJ235" s="467"/>
      <c r="AK235" s="467"/>
      <c r="AL235" s="467"/>
      <c r="AM235" s="467"/>
      <c r="AN235" s="467"/>
      <c r="AO235" s="467"/>
      <c r="AP235" s="467"/>
      <c r="AQ235" s="467"/>
      <c r="AR235" s="467"/>
      <c r="AS235" s="467"/>
      <c r="AT235" s="467"/>
      <c r="AU235" s="467"/>
      <c r="AV235" s="467"/>
      <c r="AW235" s="467"/>
      <c r="AX235" s="467"/>
      <c r="AY235" s="467"/>
      <c r="AZ235" s="919"/>
      <c r="BA235" s="926"/>
      <c r="BB235" s="622"/>
      <c r="BC235" s="479"/>
      <c r="BD235" s="464"/>
      <c r="BE235" s="464"/>
      <c r="BF235" s="464"/>
      <c r="BG235" s="483"/>
      <c r="BH235" s="479"/>
      <c r="BI235" s="464"/>
      <c r="BJ235" s="464"/>
      <c r="BK235" s="464"/>
      <c r="BL235" s="483"/>
      <c r="BM235" s="479"/>
      <c r="BN235" s="464"/>
      <c r="BO235" s="464"/>
      <c r="BP235" s="464"/>
      <c r="BQ235" s="483"/>
      <c r="BR235" s="479"/>
      <c r="BS235" s="464"/>
      <c r="BT235" s="464"/>
      <c r="BU235" s="464"/>
      <c r="BV235" s="464"/>
      <c r="BW235" s="464"/>
      <c r="BX235" s="464"/>
      <c r="BY235" s="465"/>
      <c r="BZ235" s="465"/>
      <c r="CA235" s="465"/>
      <c r="CB235" s="465"/>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343" customFormat="true" ht="15" customHeight="true" x14ac:dyDescent="0.2">
      <c r="A236" s="197"/>
      <c r="B236" s="166"/>
      <c r="C236" s="63"/>
      <c r="D236" s="187"/>
      <c r="E236" s="187"/>
      <c r="F236" s="187"/>
      <c r="G236" s="176"/>
      <c r="H236" s="62"/>
      <c r="I236" s="187"/>
      <c r="J236" s="187"/>
      <c r="K236" s="187"/>
      <c r="L236" s="182"/>
      <c r="M236" s="63"/>
      <c r="N236" s="187"/>
      <c r="O236" s="187"/>
      <c r="P236" s="187"/>
      <c r="Q236" s="176"/>
      <c r="R236" s="62"/>
      <c r="S236" s="187"/>
      <c r="T236" s="187"/>
      <c r="U236" s="187"/>
      <c r="V236" s="187"/>
      <c r="W236" s="187"/>
      <c r="X236" s="187"/>
      <c r="Y236" s="187"/>
      <c r="Z236" s="187"/>
      <c r="AA236" s="187"/>
      <c r="AB236" s="182"/>
      <c r="AC236" s="467"/>
      <c r="AD236" s="467"/>
      <c r="AE236" s="467"/>
      <c r="AF236" s="467"/>
      <c r="AG236" s="467"/>
      <c r="AH236" s="467"/>
      <c r="AI236" s="467"/>
      <c r="AJ236" s="467"/>
      <c r="AK236" s="467"/>
      <c r="AL236" s="467"/>
      <c r="AM236" s="467"/>
      <c r="AN236" s="467"/>
      <c r="AO236" s="467"/>
      <c r="AP236" s="467"/>
      <c r="AQ236" s="467"/>
      <c r="AR236" s="467"/>
      <c r="AS236" s="467"/>
      <c r="AT236" s="467"/>
      <c r="AU236" s="467"/>
      <c r="AV236" s="467"/>
      <c r="AW236" s="467"/>
      <c r="AX236" s="467"/>
      <c r="AY236" s="467"/>
      <c r="AZ236" s="919"/>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343" customFormat="true" ht="15" customHeight="true" x14ac:dyDescent="0.2">
      <c r="A237" s="197"/>
      <c r="B237" s="166"/>
      <c r="C237" s="63"/>
      <c r="D237" s="187"/>
      <c r="E237" s="187"/>
      <c r="F237" s="187"/>
      <c r="G237" s="176"/>
      <c r="H237" s="62"/>
      <c r="I237" s="187"/>
      <c r="J237" s="187"/>
      <c r="K237" s="187"/>
      <c r="L237" s="182"/>
      <c r="M237" s="63"/>
      <c r="N237" s="187"/>
      <c r="O237" s="187"/>
      <c r="P237" s="187"/>
      <c r="Q237" s="176"/>
      <c r="R237" s="62"/>
      <c r="S237" s="187"/>
      <c r="T237" s="187"/>
      <c r="U237" s="187"/>
      <c r="V237" s="187"/>
      <c r="W237" s="187"/>
      <c r="X237" s="187"/>
      <c r="Y237" s="187"/>
      <c r="Z237" s="187"/>
      <c r="AA237" s="187"/>
      <c r="AB237" s="182"/>
      <c r="AC237" s="467"/>
      <c r="AD237" s="467"/>
      <c r="AE237" s="467"/>
      <c r="AF237" s="467"/>
      <c r="AG237" s="467"/>
      <c r="AH237" s="467"/>
      <c r="AI237" s="467"/>
      <c r="AJ237" s="467"/>
      <c r="AK237" s="467"/>
      <c r="AL237" s="467"/>
      <c r="AM237" s="467"/>
      <c r="AN237" s="467"/>
      <c r="AO237" s="467"/>
      <c r="AP237" s="467"/>
      <c r="AQ237" s="467"/>
      <c r="AR237" s="467"/>
      <c r="AS237" s="467"/>
      <c r="AT237" s="467"/>
      <c r="AU237" s="467"/>
      <c r="AV237" s="467"/>
      <c r="AW237" s="467"/>
      <c r="AX237" s="467"/>
      <c r="AY237" s="467"/>
      <c r="AZ237" s="919"/>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343" customFormat="true" ht="15" customHeight="true" x14ac:dyDescent="0.2">
      <c r="A238" s="197"/>
      <c r="B238" s="166"/>
      <c r="C238" s="63"/>
      <c r="D238" s="187"/>
      <c r="E238" s="187"/>
      <c r="F238" s="187"/>
      <c r="G238" s="176"/>
      <c r="H238" s="62"/>
      <c r="I238" s="187"/>
      <c r="J238" s="187"/>
      <c r="K238" s="187"/>
      <c r="L238" s="182"/>
      <c r="M238" s="63"/>
      <c r="N238" s="187"/>
      <c r="O238" s="187"/>
      <c r="P238" s="187"/>
      <c r="Q238" s="176"/>
      <c r="R238" s="62"/>
      <c r="S238" s="187"/>
      <c r="T238" s="187"/>
      <c r="U238" s="187"/>
      <c r="V238" s="187"/>
      <c r="W238" s="187"/>
      <c r="X238" s="187"/>
      <c r="Y238" s="187"/>
      <c r="Z238" s="187"/>
      <c r="AA238" s="187"/>
      <c r="AB238" s="182"/>
      <c r="AC238" s="467"/>
      <c r="AD238" s="467"/>
      <c r="AE238" s="467"/>
      <c r="AF238" s="467"/>
      <c r="AG238" s="467"/>
      <c r="AH238" s="467"/>
      <c r="AI238" s="467"/>
      <c r="AJ238" s="467"/>
      <c r="AK238" s="467"/>
      <c r="AL238" s="467"/>
      <c r="AM238" s="467"/>
      <c r="AN238" s="467"/>
      <c r="AO238" s="467"/>
      <c r="AP238" s="467"/>
      <c r="AQ238" s="467"/>
      <c r="AR238" s="467"/>
      <c r="AS238" s="467"/>
      <c r="AT238" s="467"/>
      <c r="AU238" s="467"/>
      <c r="AV238" s="467"/>
      <c r="AW238" s="467"/>
      <c r="AX238" s="467"/>
      <c r="AY238" s="467"/>
      <c r="AZ238" s="919"/>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343" customFormat="true" ht="15" customHeight="true" x14ac:dyDescent="0.2">
      <c r="A239" s="197"/>
      <c r="B239" s="166"/>
      <c r="C239" s="63"/>
      <c r="D239" s="187"/>
      <c r="E239" s="187"/>
      <c r="F239" s="187"/>
      <c r="G239" s="176"/>
      <c r="H239" s="62"/>
      <c r="I239" s="187"/>
      <c r="J239" s="187"/>
      <c r="K239" s="187"/>
      <c r="L239" s="182"/>
      <c r="M239" s="63"/>
      <c r="N239" s="187"/>
      <c r="O239" s="187"/>
      <c r="P239" s="187"/>
      <c r="Q239" s="176"/>
      <c r="R239" s="62"/>
      <c r="S239" s="187"/>
      <c r="T239" s="187"/>
      <c r="U239" s="187"/>
      <c r="V239" s="187"/>
      <c r="W239" s="187"/>
      <c r="X239" s="187"/>
      <c r="Y239" s="187"/>
      <c r="Z239" s="187"/>
      <c r="AA239" s="187"/>
      <c r="AB239" s="182"/>
      <c r="AC239" s="467"/>
      <c r="AD239" s="467"/>
      <c r="AE239" s="467"/>
      <c r="AF239" s="467"/>
      <c r="AG239" s="467"/>
      <c r="AH239" s="467"/>
      <c r="AI239" s="467"/>
      <c r="AJ239" s="467"/>
      <c r="AK239" s="467"/>
      <c r="AL239" s="467"/>
      <c r="AM239" s="467"/>
      <c r="AN239" s="467"/>
      <c r="AO239" s="467"/>
      <c r="AP239" s="467"/>
      <c r="AQ239" s="467"/>
      <c r="AR239" s="467"/>
      <c r="AS239" s="467"/>
      <c r="AT239" s="467"/>
      <c r="AU239" s="467"/>
      <c r="AV239" s="467"/>
      <c r="AW239" s="467"/>
      <c r="AX239" s="467"/>
      <c r="AY239" s="467"/>
      <c r="AZ239" s="919"/>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343" customFormat="true" ht="15" customHeight="true" x14ac:dyDescent="0.2">
      <c r="A240" s="197"/>
      <c r="B240" s="166"/>
      <c r="C240" s="63"/>
      <c r="D240" s="187"/>
      <c r="E240" s="187"/>
      <c r="F240" s="187"/>
      <c r="G240" s="176"/>
      <c r="H240" s="62"/>
      <c r="I240" s="187"/>
      <c r="J240" s="187"/>
      <c r="K240" s="187"/>
      <c r="L240" s="182"/>
      <c r="M240" s="63"/>
      <c r="N240" s="187"/>
      <c r="O240" s="187"/>
      <c r="P240" s="187"/>
      <c r="Q240" s="176"/>
      <c r="R240" s="62"/>
      <c r="S240" s="187"/>
      <c r="T240" s="187"/>
      <c r="U240" s="187"/>
      <c r="V240" s="187"/>
      <c r="W240" s="187"/>
      <c r="X240" s="187"/>
      <c r="Y240" s="187"/>
      <c r="Z240" s="187"/>
      <c r="AA240" s="187"/>
      <c r="AB240" s="182"/>
      <c r="AC240" s="467"/>
      <c r="AD240" s="467"/>
      <c r="AE240" s="467"/>
      <c r="AF240" s="467"/>
      <c r="AG240" s="467"/>
      <c r="AH240" s="467"/>
      <c r="AI240" s="467"/>
      <c r="AJ240" s="467"/>
      <c r="AK240" s="467"/>
      <c r="AL240" s="467"/>
      <c r="AM240" s="467"/>
      <c r="AN240" s="467"/>
      <c r="AO240" s="467"/>
      <c r="AP240" s="467"/>
      <c r="AQ240" s="467"/>
      <c r="AR240" s="467"/>
      <c r="AS240" s="467"/>
      <c r="AT240" s="467"/>
      <c r="AU240" s="467"/>
      <c r="AV240" s="467"/>
      <c r="AW240" s="467"/>
      <c r="AX240" s="467"/>
      <c r="AY240" s="467"/>
      <c r="AZ240" s="919"/>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343" customFormat="true" ht="15" customHeight="true" x14ac:dyDescent="0.2">
      <c r="A241" s="197"/>
      <c r="B241" s="166"/>
      <c r="C241" s="63"/>
      <c r="D241" s="187"/>
      <c r="E241" s="187"/>
      <c r="F241" s="187"/>
      <c r="G241" s="176"/>
      <c r="H241" s="62"/>
      <c r="I241" s="187"/>
      <c r="J241" s="187"/>
      <c r="K241" s="187"/>
      <c r="L241" s="182"/>
      <c r="M241" s="63"/>
      <c r="N241" s="187"/>
      <c r="O241" s="187"/>
      <c r="P241" s="187"/>
      <c r="Q241" s="176"/>
      <c r="R241" s="62"/>
      <c r="S241" s="187"/>
      <c r="T241" s="187"/>
      <c r="U241" s="187"/>
      <c r="V241" s="187"/>
      <c r="W241" s="187"/>
      <c r="X241" s="187"/>
      <c r="Y241" s="187"/>
      <c r="Z241" s="187"/>
      <c r="AA241" s="187"/>
      <c r="AB241" s="182"/>
      <c r="AC241" s="467"/>
      <c r="AD241" s="467"/>
      <c r="AE241" s="467"/>
      <c r="AF241" s="467"/>
      <c r="AG241" s="467"/>
      <c r="AH241" s="467"/>
      <c r="AI241" s="467"/>
      <c r="AJ241" s="467"/>
      <c r="AK241" s="467"/>
      <c r="AL241" s="467"/>
      <c r="AM241" s="467"/>
      <c r="AN241" s="467"/>
      <c r="AO241" s="467"/>
      <c r="AP241" s="467"/>
      <c r="AQ241" s="467"/>
      <c r="AR241" s="467"/>
      <c r="AS241" s="467"/>
      <c r="AT241" s="467"/>
      <c r="AU241" s="467"/>
      <c r="AV241" s="467"/>
      <c r="AW241" s="467"/>
      <c r="AX241" s="467"/>
      <c r="AY241" s="467"/>
      <c r="AZ241" s="919"/>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343" customFormat="true" ht="15" customHeight="true" x14ac:dyDescent="0.2">
      <c r="A242" s="197"/>
      <c r="B242" s="166"/>
      <c r="C242" s="63"/>
      <c r="D242" s="187"/>
      <c r="E242" s="187"/>
      <c r="F242" s="187"/>
      <c r="G242" s="176"/>
      <c r="H242" s="62"/>
      <c r="I242" s="187"/>
      <c r="J242" s="187"/>
      <c r="K242" s="187"/>
      <c r="L242" s="182"/>
      <c r="M242" s="63"/>
      <c r="N242" s="187"/>
      <c r="O242" s="187"/>
      <c r="P242" s="187"/>
      <c r="Q242" s="176"/>
      <c r="R242" s="62"/>
      <c r="S242" s="187"/>
      <c r="T242" s="187"/>
      <c r="U242" s="187"/>
      <c r="V242" s="187"/>
      <c r="W242" s="187"/>
      <c r="X242" s="187"/>
      <c r="Y242" s="187"/>
      <c r="Z242" s="187"/>
      <c r="AA242" s="187"/>
      <c r="AB242" s="182"/>
      <c r="AC242" s="467"/>
      <c r="AD242" s="467"/>
      <c r="AE242" s="467"/>
      <c r="AF242" s="467"/>
      <c r="AG242" s="467"/>
      <c r="AH242" s="467"/>
      <c r="AI242" s="467"/>
      <c r="AJ242" s="467"/>
      <c r="AK242" s="467"/>
      <c r="AL242" s="467"/>
      <c r="AM242" s="467"/>
      <c r="AN242" s="467"/>
      <c r="AO242" s="467"/>
      <c r="AP242" s="467"/>
      <c r="AQ242" s="467"/>
      <c r="AR242" s="467"/>
      <c r="AS242" s="467"/>
      <c r="AT242" s="467"/>
      <c r="AU242" s="467"/>
      <c r="AV242" s="467"/>
      <c r="AW242" s="467"/>
      <c r="AX242" s="467"/>
      <c r="AY242" s="467"/>
      <c r="AZ242" s="919"/>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343" customFormat="true" ht="15" customHeight="true" x14ac:dyDescent="0.2">
      <c r="A243" s="197"/>
      <c r="B243" s="166"/>
      <c r="C243" s="63"/>
      <c r="D243" s="187"/>
      <c r="E243" s="187"/>
      <c r="F243" s="187"/>
      <c r="G243" s="176"/>
      <c r="H243" s="62"/>
      <c r="I243" s="187"/>
      <c r="J243" s="187"/>
      <c r="K243" s="187"/>
      <c r="L243" s="182"/>
      <c r="M243" s="63"/>
      <c r="N243" s="187"/>
      <c r="O243" s="187"/>
      <c r="P243" s="187"/>
      <c r="Q243" s="176"/>
      <c r="R243" s="62"/>
      <c r="S243" s="187"/>
      <c r="T243" s="187"/>
      <c r="U243" s="187"/>
      <c r="V243" s="187"/>
      <c r="W243" s="187"/>
      <c r="X243" s="187"/>
      <c r="Y243" s="187"/>
      <c r="Z243" s="187"/>
      <c r="AA243" s="187"/>
      <c r="AB243" s="182"/>
      <c r="AC243" s="467"/>
      <c r="AD243" s="467"/>
      <c r="AE243" s="467"/>
      <c r="AF243" s="467"/>
      <c r="AG243" s="467"/>
      <c r="AH243" s="467"/>
      <c r="AI243" s="467"/>
      <c r="AJ243" s="467"/>
      <c r="AK243" s="467"/>
      <c r="AL243" s="467"/>
      <c r="AM243" s="467"/>
      <c r="AN243" s="467"/>
      <c r="AO243" s="467"/>
      <c r="AP243" s="467"/>
      <c r="AQ243" s="467"/>
      <c r="AR243" s="467"/>
      <c r="AS243" s="467"/>
      <c r="AT243" s="467"/>
      <c r="AU243" s="467"/>
      <c r="AV243" s="467"/>
      <c r="AW243" s="467"/>
      <c r="AX243" s="467"/>
      <c r="AY243" s="467"/>
      <c r="AZ243" s="919"/>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343" customFormat="true" ht="15" customHeight="true" x14ac:dyDescent="0.2">
      <c r="A244" s="197"/>
      <c r="B244" s="166"/>
      <c r="C244" s="63"/>
      <c r="D244" s="187"/>
      <c r="E244" s="187"/>
      <c r="F244" s="187"/>
      <c r="G244" s="176"/>
      <c r="H244" s="62"/>
      <c r="I244" s="187"/>
      <c r="J244" s="187"/>
      <c r="K244" s="187"/>
      <c r="L244" s="182"/>
      <c r="M244" s="63"/>
      <c r="N244" s="187"/>
      <c r="O244" s="187"/>
      <c r="P244" s="187"/>
      <c r="Q244" s="176"/>
      <c r="R244" s="62"/>
      <c r="S244" s="187"/>
      <c r="T244" s="187"/>
      <c r="U244" s="187"/>
      <c r="V244" s="187"/>
      <c r="W244" s="187"/>
      <c r="X244" s="187"/>
      <c r="Y244" s="187"/>
      <c r="Z244" s="187"/>
      <c r="AA244" s="187"/>
      <c r="AB244" s="182"/>
      <c r="AC244" s="467"/>
      <c r="AD244" s="467"/>
      <c r="AE244" s="467"/>
      <c r="AF244" s="467"/>
      <c r="AG244" s="467"/>
      <c r="AH244" s="467"/>
      <c r="AI244" s="467"/>
      <c r="AJ244" s="467"/>
      <c r="AK244" s="467"/>
      <c r="AL244" s="467"/>
      <c r="AM244" s="467"/>
      <c r="AN244" s="467"/>
      <c r="AO244" s="467"/>
      <c r="AP244" s="467"/>
      <c r="AQ244" s="467"/>
      <c r="AR244" s="467"/>
      <c r="AS244" s="467"/>
      <c r="AT244" s="467"/>
      <c r="AU244" s="467"/>
      <c r="AV244" s="467"/>
      <c r="AW244" s="467"/>
      <c r="AX244" s="467"/>
      <c r="AY244" s="467"/>
      <c r="AZ244" s="919"/>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343" customFormat="true" ht="15" customHeight="true" x14ac:dyDescent="0.2">
      <c r="A245" s="197"/>
      <c r="B245" s="166"/>
      <c r="C245" s="63"/>
      <c r="D245" s="187"/>
      <c r="E245" s="187"/>
      <c r="F245" s="187"/>
      <c r="G245" s="176"/>
      <c r="H245" s="62"/>
      <c r="I245" s="187"/>
      <c r="J245" s="187"/>
      <c r="K245" s="187"/>
      <c r="L245" s="182"/>
      <c r="M245" s="63"/>
      <c r="N245" s="187"/>
      <c r="O245" s="187"/>
      <c r="P245" s="187"/>
      <c r="Q245" s="176"/>
      <c r="R245" s="62"/>
      <c r="S245" s="187"/>
      <c r="T245" s="187"/>
      <c r="U245" s="187"/>
      <c r="V245" s="187"/>
      <c r="W245" s="187"/>
      <c r="X245" s="187"/>
      <c r="Y245" s="187"/>
      <c r="Z245" s="187"/>
      <c r="AA245" s="187"/>
      <c r="AB245" s="182"/>
      <c r="AC245" s="467"/>
      <c r="AD245" s="467"/>
      <c r="AE245" s="467"/>
      <c r="AF245" s="467"/>
      <c r="AG245" s="467"/>
      <c r="AH245" s="467"/>
      <c r="AI245" s="467"/>
      <c r="AJ245" s="467"/>
      <c r="AK245" s="467"/>
      <c r="AL245" s="467"/>
      <c r="AM245" s="467"/>
      <c r="AN245" s="467"/>
      <c r="AO245" s="467"/>
      <c r="AP245" s="467"/>
      <c r="AQ245" s="467"/>
      <c r="AR245" s="467"/>
      <c r="AS245" s="467"/>
      <c r="AT245" s="467"/>
      <c r="AU245" s="467"/>
      <c r="AV245" s="467"/>
      <c r="AW245" s="467"/>
      <c r="AX245" s="467"/>
      <c r="AY245" s="467"/>
      <c r="AZ245" s="919"/>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343" customFormat="true" ht="15" customHeight="true" x14ac:dyDescent="0.2">
      <c r="A246" s="197"/>
      <c r="B246" s="166"/>
      <c r="C246" s="63"/>
      <c r="D246" s="187"/>
      <c r="E246" s="187"/>
      <c r="F246" s="187"/>
      <c r="G246" s="176"/>
      <c r="H246" s="62"/>
      <c r="I246" s="187"/>
      <c r="J246" s="187"/>
      <c r="K246" s="187"/>
      <c r="L246" s="182"/>
      <c r="M246" s="63"/>
      <c r="N246" s="187"/>
      <c r="O246" s="187"/>
      <c r="P246" s="187"/>
      <c r="Q246" s="176"/>
      <c r="R246" s="62"/>
      <c r="S246" s="187"/>
      <c r="T246" s="187"/>
      <c r="U246" s="187"/>
      <c r="V246" s="187"/>
      <c r="W246" s="187"/>
      <c r="X246" s="187"/>
      <c r="Y246" s="187"/>
      <c r="Z246" s="187"/>
      <c r="AA246" s="187"/>
      <c r="AB246" s="182"/>
      <c r="AC246" s="467"/>
      <c r="AD246" s="467"/>
      <c r="AE246" s="467"/>
      <c r="AF246" s="467"/>
      <c r="AG246" s="467"/>
      <c r="AH246" s="467"/>
      <c r="AI246" s="467"/>
      <c r="AJ246" s="467"/>
      <c r="AK246" s="467"/>
      <c r="AL246" s="467"/>
      <c r="AM246" s="467"/>
      <c r="AN246" s="467"/>
      <c r="AO246" s="467"/>
      <c r="AP246" s="467"/>
      <c r="AQ246" s="467"/>
      <c r="AR246" s="467"/>
      <c r="AS246" s="467"/>
      <c r="AT246" s="467"/>
      <c r="AU246" s="467"/>
      <c r="AV246" s="467"/>
      <c r="AW246" s="467"/>
      <c r="AX246" s="467"/>
      <c r="AY246" s="467"/>
      <c r="AZ246" s="919"/>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343" customFormat="true" ht="15" customHeight="true" x14ac:dyDescent="0.2">
      <c r="A247" s="197"/>
      <c r="B247" s="166"/>
      <c r="C247" s="63"/>
      <c r="D247" s="187"/>
      <c r="E247" s="187"/>
      <c r="F247" s="187"/>
      <c r="G247" s="176"/>
      <c r="H247" s="62"/>
      <c r="I247" s="187"/>
      <c r="J247" s="187"/>
      <c r="K247" s="187"/>
      <c r="L247" s="182"/>
      <c r="M247" s="63"/>
      <c r="N247" s="187"/>
      <c r="O247" s="187"/>
      <c r="P247" s="187"/>
      <c r="Q247" s="176"/>
      <c r="R247" s="62"/>
      <c r="S247" s="187"/>
      <c r="T247" s="187"/>
      <c r="U247" s="187"/>
      <c r="V247" s="187"/>
      <c r="W247" s="187"/>
      <c r="X247" s="187"/>
      <c r="Y247" s="187"/>
      <c r="Z247" s="187"/>
      <c r="AA247" s="187"/>
      <c r="AB247" s="182"/>
      <c r="AC247" s="467"/>
      <c r="AD247" s="467"/>
      <c r="AE247" s="467"/>
      <c r="AF247" s="467"/>
      <c r="AG247" s="467"/>
      <c r="AH247" s="467"/>
      <c r="AI247" s="467"/>
      <c r="AJ247" s="467"/>
      <c r="AK247" s="467"/>
      <c r="AL247" s="467"/>
      <c r="AM247" s="467"/>
      <c r="AN247" s="467"/>
      <c r="AO247" s="467"/>
      <c r="AP247" s="467"/>
      <c r="AQ247" s="467"/>
      <c r="AR247" s="467"/>
      <c r="AS247" s="467"/>
      <c r="AT247" s="467"/>
      <c r="AU247" s="467"/>
      <c r="AV247" s="467"/>
      <c r="AW247" s="467"/>
      <c r="AX247" s="467"/>
      <c r="AY247" s="467"/>
      <c r="AZ247" s="919"/>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343" customFormat="true" ht="15" customHeight="true" x14ac:dyDescent="0.2">
      <c r="A248" s="192"/>
      <c r="B248" s="157"/>
      <c r="C248" s="61"/>
      <c r="D248" s="141"/>
      <c r="E248" s="141"/>
      <c r="F248" s="141"/>
      <c r="G248" s="140"/>
      <c r="H248" s="60"/>
      <c r="I248" s="141"/>
      <c r="J248" s="141"/>
      <c r="K248" s="141"/>
      <c r="L248" s="59"/>
      <c r="M248" s="61"/>
      <c r="N248" s="141"/>
      <c r="O248" s="141"/>
      <c r="P248" s="141"/>
      <c r="Q248" s="140"/>
      <c r="R248" s="60"/>
      <c r="S248" s="141"/>
      <c r="T248" s="141"/>
      <c r="U248" s="141"/>
      <c r="V248" s="141"/>
      <c r="W248" s="141"/>
      <c r="X248" s="141"/>
      <c r="Y248" s="141"/>
      <c r="Z248" s="141"/>
      <c r="AA248" s="141"/>
      <c r="AB248" s="59"/>
      <c r="AC248" s="467"/>
      <c r="AD248" s="467"/>
      <c r="AE248" s="467"/>
      <c r="AF248" s="467"/>
      <c r="AG248" s="467"/>
      <c r="AH248" s="467"/>
      <c r="AI248" s="467"/>
      <c r="AJ248" s="467"/>
      <c r="AK248" s="467"/>
      <c r="AL248" s="467"/>
      <c r="AM248" s="467"/>
      <c r="AN248" s="467"/>
      <c r="AO248" s="467"/>
      <c r="AP248" s="467"/>
      <c r="AQ248" s="467"/>
      <c r="AR248" s="467"/>
      <c r="AS248" s="467"/>
      <c r="AT248" s="467"/>
      <c r="AU248" s="467"/>
      <c r="AV248" s="467"/>
      <c r="AW248" s="467"/>
      <c r="AX248" s="467"/>
      <c r="AY248" s="467"/>
      <c r="AZ248" s="919"/>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343" customFormat="true" ht="250.15" customHeight="true" x14ac:dyDescent="0.2">
      <c r="AC249" s="919"/>
      <c r="AD249" s="919"/>
      <c r="AE249" s="919"/>
      <c r="AF249" s="919"/>
      <c r="AG249" s="919"/>
      <c r="AH249" s="919"/>
      <c r="AI249" s="919"/>
      <c r="AJ249" s="919"/>
      <c r="AK249" s="919"/>
      <c r="AL249" s="919"/>
      <c r="AM249" s="919"/>
      <c r="AN249" s="919"/>
      <c r="AO249" s="919"/>
      <c r="AP249" s="919"/>
      <c r="AQ249" s="919"/>
      <c r="AR249" s="919"/>
      <c r="AS249" s="919"/>
      <c r="AT249" s="919"/>
      <c r="AU249" s="919"/>
      <c r="AV249" s="919"/>
      <c r="AW249" s="919"/>
      <c r="AX249" s="919"/>
      <c r="AY249" s="919"/>
      <c r="AZ249" s="919"/>
      <c r="BA249" s="340"/>
      <c r="BB249" s="338"/>
      <c r="BC249" s="338"/>
      <c r="BD249" s="338"/>
      <c r="BE249" s="338"/>
      <c r="BF249" s="338"/>
      <c r="BG249" s="338"/>
      <c r="BH249" s="338"/>
      <c r="BI249" s="338"/>
      <c r="BJ249" s="338"/>
      <c r="BK249" s="338"/>
      <c r="BL249" s="338"/>
      <c r="BM249" s="338"/>
      <c r="BN249" s="338"/>
      <c r="BO249" s="338"/>
      <c r="BP249" s="338"/>
      <c r="BQ249" s="338"/>
      <c r="BR249" s="338"/>
      <c r="BS249" s="338"/>
      <c r="BT249" s="338"/>
      <c r="BU249" s="338"/>
      <c r="BV249" s="338"/>
      <c r="BW249" s="338"/>
      <c r="BX249" s="338"/>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s="552" customFormat="true" ht="19.15" customHeight="true" x14ac:dyDescent="0.2">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528"/>
      <c r="BB250" s="39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371"/>
      <c r="CA250" s="371"/>
      <c r="CB250" s="371"/>
      <c r="CC250" s="371"/>
      <c r="CD250" s="371"/>
      <c r="CE250" s="371"/>
      <c r="CF250" s="371"/>
      <c r="CG250" s="371"/>
      <c r="CH250" s="371"/>
      <c r="CI250" s="371"/>
      <c r="CJ250" s="371"/>
      <c r="CK250" s="371"/>
      <c r="CL250" s="371"/>
      <c r="CM250" s="371"/>
      <c r="CN250" s="371"/>
      <c r="CO250" s="371"/>
      <c r="CP250" s="371"/>
      <c r="CQ250" s="371"/>
      <c r="CR250" s="371"/>
      <c r="CS250" s="371"/>
      <c r="CT250" s="371"/>
      <c r="CU250" s="371"/>
      <c r="CV250" s="371"/>
      <c r="CW250" s="371"/>
      <c r="CX250" s="371"/>
      <c r="CY250" s="371"/>
      <c r="CZ250" s="371"/>
    </row>
    <row r="251" s="552" customFormat="true" ht="12.75" x14ac:dyDescent="0.2">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528"/>
      <c r="BB251" s="39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371"/>
      <c r="CA251" s="371"/>
      <c r="CB251" s="371"/>
      <c r="CC251" s="371"/>
      <c r="CD251" s="371"/>
      <c r="CE251" s="371"/>
      <c r="CF251" s="371"/>
      <c r="CG251" s="371"/>
      <c r="CH251" s="371"/>
      <c r="CI251" s="371"/>
      <c r="CJ251" s="371"/>
      <c r="CK251" s="371"/>
      <c r="CL251" s="371"/>
      <c r="CM251" s="371"/>
      <c r="CN251" s="371"/>
      <c r="CO251" s="371"/>
      <c r="CP251" s="371"/>
      <c r="CQ251" s="371"/>
      <c r="CR251" s="371"/>
      <c r="CS251" s="371"/>
      <c r="CT251" s="371"/>
      <c r="CU251" s="371"/>
      <c r="CV251" s="371"/>
      <c r="CW251" s="371"/>
      <c r="CX251" s="371"/>
      <c r="CY251" s="371"/>
      <c r="CZ251" s="371"/>
    </row>
    <row r="252" s="552" customFormat="true" ht="12.75" x14ac:dyDescent="0.2">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528"/>
      <c r="BB252" s="39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371"/>
      <c r="CA252" s="371"/>
      <c r="CB252" s="371"/>
      <c r="CC252" s="371"/>
      <c r="CD252" s="371"/>
      <c r="CE252" s="371"/>
      <c r="CF252" s="371"/>
      <c r="CG252" s="371"/>
      <c r="CH252" s="371"/>
      <c r="CI252" s="371"/>
      <c r="CJ252" s="371"/>
      <c r="CK252" s="371"/>
      <c r="CL252" s="371"/>
      <c r="CM252" s="371"/>
      <c r="CN252" s="371"/>
      <c r="CO252" s="371"/>
      <c r="CP252" s="371"/>
      <c r="CQ252" s="371"/>
      <c r="CR252" s="371"/>
      <c r="CS252" s="371"/>
      <c r="CT252" s="371"/>
      <c r="CU252" s="371"/>
      <c r="CV252" s="371"/>
      <c r="CW252" s="371"/>
      <c r="CX252" s="371"/>
      <c r="CY252" s="371"/>
      <c r="CZ252" s="371"/>
    </row>
    <row r="253" s="552" customFormat="true" ht="12.75" x14ac:dyDescent="0.2">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528"/>
      <c r="BB253" s="39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371"/>
      <c r="CA253" s="371"/>
      <c r="CB253" s="371"/>
      <c r="CC253" s="371"/>
      <c r="CD253" s="371"/>
      <c r="CE253" s="371"/>
      <c r="CF253" s="371"/>
      <c r="CG253" s="371"/>
      <c r="CH253" s="371"/>
      <c r="CI253" s="371"/>
      <c r="CJ253" s="371"/>
      <c r="CK253" s="371"/>
      <c r="CL253" s="371"/>
      <c r="CM253" s="371"/>
      <c r="CN253" s="371"/>
      <c r="CO253" s="371"/>
      <c r="CP253" s="371"/>
      <c r="CQ253" s="371"/>
      <c r="CR253" s="371"/>
      <c r="CS253" s="371"/>
      <c r="CT253" s="371"/>
      <c r="CU253" s="371"/>
      <c r="CV253" s="371"/>
      <c r="CW253" s="371"/>
      <c r="CX253" s="371"/>
      <c r="CY253" s="371"/>
      <c r="CZ253" s="371"/>
    </row>
    <row r="254" s="552" customFormat="true" ht="12.75" x14ac:dyDescent="0.2">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528"/>
      <c r="BB254" s="39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371"/>
      <c r="CA254" s="371"/>
      <c r="CB254" s="371"/>
      <c r="CC254" s="371"/>
      <c r="CD254" s="371"/>
      <c r="CE254" s="371"/>
      <c r="CF254" s="371"/>
      <c r="CG254" s="371"/>
      <c r="CH254" s="371"/>
      <c r="CI254" s="371"/>
      <c r="CJ254" s="371"/>
      <c r="CK254" s="371"/>
      <c r="CL254" s="371"/>
      <c r="CM254" s="371"/>
      <c r="CN254" s="371"/>
      <c r="CO254" s="371"/>
      <c r="CP254" s="371"/>
      <c r="CQ254" s="371"/>
      <c r="CR254" s="371"/>
      <c r="CS254" s="371"/>
      <c r="CT254" s="371"/>
      <c r="CU254" s="371"/>
      <c r="CV254" s="371"/>
      <c r="CW254" s="371"/>
      <c r="CX254" s="371"/>
      <c r="CY254" s="371"/>
      <c r="CZ254" s="371"/>
    </row>
    <row r="255" s="552" customFormat="true" ht="12.75" x14ac:dyDescent="0.2">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528"/>
      <c r="BB255" s="39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371"/>
      <c r="CA255" s="371"/>
      <c r="CB255" s="371"/>
      <c r="CC255" s="371"/>
      <c r="CD255" s="371"/>
      <c r="CE255" s="371"/>
      <c r="CF255" s="371"/>
      <c r="CG255" s="371"/>
      <c r="CH255" s="371"/>
      <c r="CI255" s="371"/>
      <c r="CJ255" s="371"/>
      <c r="CK255" s="371"/>
      <c r="CL255" s="371"/>
      <c r="CM255" s="371"/>
      <c r="CN255" s="371"/>
      <c r="CO255" s="371"/>
      <c r="CP255" s="371"/>
      <c r="CQ255" s="371"/>
      <c r="CR255" s="371"/>
      <c r="CS255" s="371"/>
      <c r="CT255" s="371"/>
      <c r="CU255" s="371"/>
      <c r="CV255" s="371"/>
      <c r="CW255" s="371"/>
      <c r="CX255" s="371"/>
      <c r="CY255" s="371"/>
      <c r="CZ255" s="371"/>
    </row>
    <row r="256" s="552" customFormat="true" ht="12.75" x14ac:dyDescent="0.2">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528"/>
      <c r="BB256" s="39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371"/>
      <c r="CA256" s="371"/>
      <c r="CB256" s="371"/>
      <c r="CC256" s="371"/>
      <c r="CD256" s="371"/>
      <c r="CE256" s="371"/>
      <c r="CF256" s="371"/>
      <c r="CG256" s="371"/>
      <c r="CH256" s="371"/>
      <c r="CI256" s="371"/>
      <c r="CJ256" s="371"/>
      <c r="CK256" s="371"/>
      <c r="CL256" s="371"/>
      <c r="CM256" s="371"/>
      <c r="CN256" s="371"/>
      <c r="CO256" s="371"/>
      <c r="CP256" s="371"/>
      <c r="CQ256" s="371"/>
      <c r="CR256" s="371"/>
      <c r="CS256" s="371"/>
      <c r="CT256" s="371"/>
      <c r="CU256" s="371"/>
      <c r="CV256" s="371"/>
      <c r="CW256" s="371"/>
      <c r="CX256" s="371"/>
      <c r="CY256" s="371"/>
      <c r="CZ256" s="371"/>
    </row>
    <row r="257" s="552" customFormat="true" ht="18" customHeight="true" x14ac:dyDescent="0.2">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528"/>
      <c r="BB257" s="39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371"/>
      <c r="CA257" s="371"/>
      <c r="CB257" s="371"/>
      <c r="CC257" s="371"/>
      <c r="CD257" s="371"/>
      <c r="CE257" s="371"/>
      <c r="CF257" s="371"/>
      <c r="CG257" s="371"/>
      <c r="CH257" s="371"/>
      <c r="CI257" s="371"/>
      <c r="CJ257" s="371"/>
      <c r="CK257" s="371"/>
      <c r="CL257" s="371"/>
      <c r="CM257" s="371"/>
      <c r="CN257" s="371"/>
      <c r="CO257" s="371"/>
      <c r="CP257" s="371"/>
      <c r="CQ257" s="371"/>
      <c r="CR257" s="371"/>
      <c r="CS257" s="371"/>
      <c r="CT257" s="371"/>
      <c r="CU257" s="371"/>
      <c r="CV257" s="371"/>
      <c r="CW257" s="371"/>
      <c r="CX257" s="371"/>
      <c r="CY257" s="371"/>
      <c r="CZ257" s="371"/>
    </row>
    <row r="258" s="552" customFormat="true" ht="18" customHeight="true" x14ac:dyDescent="0.2">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528"/>
      <c r="BB258" s="39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371"/>
      <c r="CA258" s="371"/>
      <c r="CB258" s="371"/>
      <c r="CC258" s="371"/>
      <c r="CD258" s="371"/>
      <c r="CE258" s="371"/>
      <c r="CF258" s="371"/>
      <c r="CG258" s="371"/>
      <c r="CH258" s="371"/>
      <c r="CI258" s="371"/>
      <c r="CJ258" s="371"/>
      <c r="CK258" s="371"/>
      <c r="CL258" s="371"/>
      <c r="CM258" s="371"/>
      <c r="CN258" s="371"/>
      <c r="CO258" s="371"/>
      <c r="CP258" s="371"/>
      <c r="CQ258" s="371"/>
      <c r="CR258" s="371"/>
      <c r="CS258" s="371"/>
      <c r="CT258" s="371"/>
      <c r="CU258" s="371"/>
      <c r="CV258" s="371"/>
      <c r="CW258" s="371"/>
      <c r="CX258" s="371"/>
      <c r="CY258" s="371"/>
      <c r="CZ258" s="371"/>
    </row>
    <row r="259" s="343" customFormat="true" ht="15" customHeight="true" x14ac:dyDescent="0.2">
      <c r="AC259" s="919"/>
      <c r="AD259" s="919"/>
      <c r="AE259" s="919"/>
      <c r="AF259" s="919"/>
      <c r="AG259" s="919"/>
      <c r="AH259" s="919"/>
      <c r="AI259" s="919"/>
      <c r="AJ259" s="919"/>
      <c r="AK259" s="919"/>
      <c r="AL259" s="919"/>
      <c r="AM259" s="919"/>
      <c r="AN259" s="919"/>
      <c r="AO259" s="919"/>
      <c r="AP259" s="919"/>
      <c r="AQ259" s="919"/>
      <c r="AR259" s="919"/>
      <c r="AS259" s="919"/>
      <c r="AT259" s="919"/>
      <c r="AU259" s="919"/>
      <c r="AV259" s="919"/>
      <c r="AW259" s="919"/>
      <c r="AX259" s="919"/>
      <c r="AY259" s="919"/>
      <c r="AZ259" s="919"/>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04"/>
      <c r="BR259" s="42" t="s">
        <v>142</v>
      </c>
      <c r="BS259" s="456"/>
      <c r="BT259" s="456"/>
      <c r="BU259" s="456"/>
      <c r="BV259" s="456"/>
      <c r="BW259" s="456"/>
      <c r="BX259" s="456"/>
      <c r="BY259" s="45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343" customFormat="true" ht="24" x14ac:dyDescent="0.2">
      <c r="AC260" s="919"/>
      <c r="AD260" s="919"/>
      <c r="AE260" s="919"/>
      <c r="AF260" s="919"/>
      <c r="AG260" s="919"/>
      <c r="AH260" s="919"/>
      <c r="AI260" s="919"/>
      <c r="AJ260" s="919"/>
      <c r="AK260" s="919"/>
      <c r="AL260" s="919"/>
      <c r="AM260" s="919"/>
      <c r="AN260" s="919"/>
      <c r="AO260" s="919"/>
      <c r="AP260" s="919"/>
      <c r="AQ260" s="919"/>
      <c r="AR260" s="919"/>
      <c r="AS260" s="919"/>
      <c r="AT260" s="919"/>
      <c r="AU260" s="919"/>
      <c r="AV260" s="919"/>
      <c r="AW260" s="919"/>
      <c r="AX260" s="919"/>
      <c r="AY260" s="919"/>
      <c r="AZ260" s="919"/>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158</v>
      </c>
      <c r="BS260" s="598" t="s">
        <v>159</v>
      </c>
      <c r="BT260" s="598" t="s">
        <v>160</v>
      </c>
      <c r="BU260" s="598" t="s">
        <v>161</v>
      </c>
      <c r="BV260" s="598" t="s">
        <v>162</v>
      </c>
      <c r="BW260" s="598" t="s">
        <v>163</v>
      </c>
      <c r="BX260" s="598" t="s">
        <v>164</v>
      </c>
      <c r="BY260" s="599" t="s">
        <v>165</v>
      </c>
      <c r="BZ260" s="599" t="s">
        <v>166</v>
      </c>
      <c r="CA260" s="599" t="s">
        <v>167</v>
      </c>
      <c r="CB260" s="599" t="s">
        <v>240</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343" customFormat="true" ht="15" customHeight="true" x14ac:dyDescent="0.2">
      <c r="AC261" s="919"/>
      <c r="AD261" s="919"/>
      <c r="AE261" s="919"/>
      <c r="AF261" s="919"/>
      <c r="AG261" s="919"/>
      <c r="AH261" s="919"/>
      <c r="AI261" s="919"/>
      <c r="AJ261" s="919"/>
      <c r="AK261" s="919"/>
      <c r="AL261" s="919"/>
      <c r="AM261" s="919"/>
      <c r="AN261" s="919"/>
      <c r="AO261" s="919"/>
      <c r="AP261" s="919"/>
      <c r="AQ261" s="919"/>
      <c r="AR261" s="919"/>
      <c r="AS261" s="919"/>
      <c r="AT261" s="919"/>
      <c r="AU261" s="919"/>
      <c r="AV261" s="919"/>
      <c r="AW261" s="919"/>
      <c r="AX261" s="919"/>
      <c r="AY261" s="919"/>
      <c r="AZ261" s="919"/>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343" customFormat="true" ht="15" customHeight="true" x14ac:dyDescent="0.2">
      <c r="AC262" s="919"/>
      <c r="AD262" s="919"/>
      <c r="AE262" s="919"/>
      <c r="AF262" s="919"/>
      <c r="AG262" s="919"/>
      <c r="AH262" s="919"/>
      <c r="AI262" s="919"/>
      <c r="AJ262" s="919"/>
      <c r="AK262" s="919"/>
      <c r="AL262" s="919"/>
      <c r="AM262" s="919"/>
      <c r="AN262" s="919"/>
      <c r="AO262" s="919"/>
      <c r="AP262" s="919"/>
      <c r="AQ262" s="919"/>
      <c r="AR262" s="919"/>
      <c r="AS262" s="919"/>
      <c r="AT262" s="919"/>
      <c r="AU262" s="919"/>
      <c r="AV262" s="919"/>
      <c r="AW262" s="919"/>
      <c r="AX262" s="919"/>
      <c r="AY262" s="919"/>
      <c r="AZ262" s="919"/>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343" customFormat="true" ht="15" customHeight="true" x14ac:dyDescent="0.2">
      <c r="AC263" s="919"/>
      <c r="AD263" s="919"/>
      <c r="AE263" s="919"/>
      <c r="AF263" s="919"/>
      <c r="AG263" s="919"/>
      <c r="AH263" s="919"/>
      <c r="AI263" s="919"/>
      <c r="AJ263" s="919"/>
      <c r="AK263" s="919"/>
      <c r="AL263" s="919"/>
      <c r="AM263" s="919"/>
      <c r="AN263" s="919"/>
      <c r="AO263" s="919"/>
      <c r="AP263" s="919"/>
      <c r="AQ263" s="919"/>
      <c r="AR263" s="919"/>
      <c r="AS263" s="919"/>
      <c r="AT263" s="919"/>
      <c r="AU263" s="919"/>
      <c r="AV263" s="919"/>
      <c r="AW263" s="919"/>
      <c r="AX263" s="919"/>
      <c r="AY263" s="919"/>
      <c r="AZ263" s="919"/>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343" customFormat="true" ht="15" customHeight="true" x14ac:dyDescent="0.2">
      <c r="AC264" s="919"/>
      <c r="AD264" s="919"/>
      <c r="AE264" s="919"/>
      <c r="AF264" s="919"/>
      <c r="AG264" s="919"/>
      <c r="AH264" s="919"/>
      <c r="AI264" s="919"/>
      <c r="AJ264" s="919"/>
      <c r="AK264" s="919"/>
      <c r="AL264" s="919"/>
      <c r="AM264" s="919"/>
      <c r="AN264" s="919"/>
      <c r="AO264" s="919"/>
      <c r="AP264" s="919"/>
      <c r="AQ264" s="919"/>
      <c r="AR264" s="919"/>
      <c r="AS264" s="919"/>
      <c r="AT264" s="919"/>
      <c r="AU264" s="919"/>
      <c r="AV264" s="919"/>
      <c r="AW264" s="919"/>
      <c r="AX264" s="919"/>
      <c r="AY264" s="919"/>
      <c r="AZ264" s="919"/>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343" customFormat="true" ht="15" customHeight="true" x14ac:dyDescent="0.2">
      <c r="AC265" s="919"/>
      <c r="AD265" s="919"/>
      <c r="AE265" s="919"/>
      <c r="AF265" s="919"/>
      <c r="AG265" s="919"/>
      <c r="AH265" s="919"/>
      <c r="AI265" s="919"/>
      <c r="AJ265" s="919"/>
      <c r="AK265" s="919"/>
      <c r="AL265" s="919"/>
      <c r="AM265" s="919"/>
      <c r="AN265" s="919"/>
      <c r="AO265" s="919"/>
      <c r="AP265" s="919"/>
      <c r="AQ265" s="919"/>
      <c r="AR265" s="919"/>
      <c r="AS265" s="919"/>
      <c r="AT265" s="919"/>
      <c r="AU265" s="919"/>
      <c r="AV265" s="919"/>
      <c r="AW265" s="919"/>
      <c r="AX265" s="919"/>
      <c r="AY265" s="919"/>
      <c r="AZ265" s="919"/>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343" customFormat="true" ht="15" customHeight="true" x14ac:dyDescent="0.2">
      <c r="AC266" s="919"/>
      <c r="AD266" s="919"/>
      <c r="AE266" s="919"/>
      <c r="AF266" s="919"/>
      <c r="AG266" s="919"/>
      <c r="AH266" s="919"/>
      <c r="AI266" s="919"/>
      <c r="AJ266" s="919"/>
      <c r="AK266" s="919"/>
      <c r="AL266" s="919"/>
      <c r="AM266" s="919"/>
      <c r="AN266" s="919"/>
      <c r="AO266" s="919"/>
      <c r="AP266" s="919"/>
      <c r="AQ266" s="919"/>
      <c r="AR266" s="919"/>
      <c r="AS266" s="919"/>
      <c r="AT266" s="919"/>
      <c r="AU266" s="919"/>
      <c r="AV266" s="919"/>
      <c r="AW266" s="919"/>
      <c r="AX266" s="919"/>
      <c r="AY266" s="919"/>
      <c r="AZ266" s="919"/>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343" customFormat="true" ht="15" customHeight="true" x14ac:dyDescent="0.2">
      <c r="AC267" s="919"/>
      <c r="AD267" s="919"/>
      <c r="AE267" s="919"/>
      <c r="AF267" s="919"/>
      <c r="AG267" s="919"/>
      <c r="AH267" s="919"/>
      <c r="AI267" s="919"/>
      <c r="AJ267" s="919"/>
      <c r="AK267" s="919"/>
      <c r="AL267" s="919"/>
      <c r="AM267" s="919"/>
      <c r="AN267" s="919"/>
      <c r="AO267" s="919"/>
      <c r="AP267" s="919"/>
      <c r="AQ267" s="919"/>
      <c r="AR267" s="919"/>
      <c r="AS267" s="919"/>
      <c r="AT267" s="919"/>
      <c r="AU267" s="919"/>
      <c r="AV267" s="919"/>
      <c r="AW267" s="919"/>
      <c r="AX267" s="919"/>
      <c r="AY267" s="919"/>
      <c r="AZ267" s="919"/>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343" customFormat="true" ht="15" customHeight="true" x14ac:dyDescent="0.2">
      <c r="AC268" s="919"/>
      <c r="AD268" s="919"/>
      <c r="AE268" s="919"/>
      <c r="AF268" s="919"/>
      <c r="AG268" s="919"/>
      <c r="AH268" s="919"/>
      <c r="AI268" s="919"/>
      <c r="AJ268" s="919"/>
      <c r="AK268" s="919"/>
      <c r="AL268" s="919"/>
      <c r="AM268" s="919"/>
      <c r="AN268" s="919"/>
      <c r="AO268" s="919"/>
      <c r="AP268" s="919"/>
      <c r="AQ268" s="919"/>
      <c r="AR268" s="919"/>
      <c r="AS268" s="919"/>
      <c r="AT268" s="919"/>
      <c r="AU268" s="919"/>
      <c r="AV268" s="919"/>
      <c r="AW268" s="919"/>
      <c r="AX268" s="919"/>
      <c r="AY268" s="919"/>
      <c r="AZ268" s="919"/>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343" customFormat="true" ht="15" customHeight="true" x14ac:dyDescent="0.2">
      <c r="AC269" s="919"/>
      <c r="AD269" s="919"/>
      <c r="AE269" s="919"/>
      <c r="AF269" s="919"/>
      <c r="AG269" s="919"/>
      <c r="AH269" s="919"/>
      <c r="AI269" s="919"/>
      <c r="AJ269" s="919"/>
      <c r="AK269" s="919"/>
      <c r="AL269" s="919"/>
      <c r="AM269" s="919"/>
      <c r="AN269" s="919"/>
      <c r="AO269" s="919"/>
      <c r="AP269" s="919"/>
      <c r="AQ269" s="919"/>
      <c r="AR269" s="919"/>
      <c r="AS269" s="919"/>
      <c r="AT269" s="919"/>
      <c r="AU269" s="919"/>
      <c r="AV269" s="919"/>
      <c r="AW269" s="919"/>
      <c r="AX269" s="919"/>
      <c r="AY269" s="919"/>
      <c r="AZ269" s="919"/>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343" customFormat="true" ht="15" customHeight="true" x14ac:dyDescent="0.2">
      <c r="AC270" s="919"/>
      <c r="AD270" s="919"/>
      <c r="AE270" s="919"/>
      <c r="AF270" s="919"/>
      <c r="AG270" s="919"/>
      <c r="AH270" s="919"/>
      <c r="AI270" s="919"/>
      <c r="AJ270" s="919"/>
      <c r="AK270" s="919"/>
      <c r="AL270" s="919"/>
      <c r="AM270" s="919"/>
      <c r="AN270" s="919"/>
      <c r="AO270" s="919"/>
      <c r="AP270" s="919"/>
      <c r="AQ270" s="919"/>
      <c r="AR270" s="919"/>
      <c r="AS270" s="919"/>
      <c r="AT270" s="919"/>
      <c r="AU270" s="919"/>
      <c r="AV270" s="919"/>
      <c r="AW270" s="919"/>
      <c r="AX270" s="919"/>
      <c r="AY270" s="919"/>
      <c r="AZ270" s="919"/>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343" customFormat="true" ht="15" customHeight="true" x14ac:dyDescent="0.2">
      <c r="AC271" s="919"/>
      <c r="AD271" s="919"/>
      <c r="AE271" s="919"/>
      <c r="AF271" s="919"/>
      <c r="AG271" s="919"/>
      <c r="AH271" s="919"/>
      <c r="AI271" s="919"/>
      <c r="AJ271" s="919"/>
      <c r="AK271" s="919"/>
      <c r="AL271" s="919"/>
      <c r="AM271" s="919"/>
      <c r="AN271" s="919"/>
      <c r="AO271" s="919"/>
      <c r="AP271" s="919"/>
      <c r="AQ271" s="919"/>
      <c r="AR271" s="919"/>
      <c r="AS271" s="919"/>
      <c r="AT271" s="919"/>
      <c r="AU271" s="919"/>
      <c r="AV271" s="919"/>
      <c r="AW271" s="919"/>
      <c r="AX271" s="919"/>
      <c r="AY271" s="919"/>
      <c r="AZ271" s="919"/>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343" customFormat="true" ht="15" customHeight="true" x14ac:dyDescent="0.2">
      <c r="AC272" s="919"/>
      <c r="AD272" s="919"/>
      <c r="AE272" s="919"/>
      <c r="AF272" s="919"/>
      <c r="AG272" s="919"/>
      <c r="AH272" s="919"/>
      <c r="AI272" s="919"/>
      <c r="AJ272" s="919"/>
      <c r="AK272" s="919"/>
      <c r="AL272" s="919"/>
      <c r="AM272" s="919"/>
      <c r="AN272" s="919"/>
      <c r="AO272" s="919"/>
      <c r="AP272" s="919"/>
      <c r="AQ272" s="919"/>
      <c r="AR272" s="919"/>
      <c r="AS272" s="919"/>
      <c r="AT272" s="919"/>
      <c r="AU272" s="919"/>
      <c r="AV272" s="919"/>
      <c r="AW272" s="919"/>
      <c r="AX272" s="919"/>
      <c r="AY272" s="919"/>
      <c r="AZ272" s="919"/>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343" customFormat="true" ht="15" customHeight="true" x14ac:dyDescent="0.2">
      <c r="AC273" s="919"/>
      <c r="AD273" s="919"/>
      <c r="AE273" s="919"/>
      <c r="AF273" s="919"/>
      <c r="AG273" s="919"/>
      <c r="AH273" s="919"/>
      <c r="AI273" s="919"/>
      <c r="AJ273" s="919"/>
      <c r="AK273" s="919"/>
      <c r="AL273" s="919"/>
      <c r="AM273" s="919"/>
      <c r="AN273" s="919"/>
      <c r="AO273" s="919"/>
      <c r="AP273" s="919"/>
      <c r="AQ273" s="919"/>
      <c r="AR273" s="919"/>
      <c r="AS273" s="919"/>
      <c r="AT273" s="919"/>
      <c r="AU273" s="919"/>
      <c r="AV273" s="919"/>
      <c r="AW273" s="919"/>
      <c r="AX273" s="919"/>
      <c r="AY273" s="919"/>
      <c r="AZ273" s="919"/>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343" customFormat="true" ht="15" customHeight="true" x14ac:dyDescent="0.2">
      <c r="AC274" s="919"/>
      <c r="AD274" s="919"/>
      <c r="AE274" s="919"/>
      <c r="AF274" s="919"/>
      <c r="AG274" s="919"/>
      <c r="AH274" s="919"/>
      <c r="AI274" s="919"/>
      <c r="AJ274" s="919"/>
      <c r="AK274" s="919"/>
      <c r="AL274" s="919"/>
      <c r="AM274" s="919"/>
      <c r="AN274" s="919"/>
      <c r="AO274" s="919"/>
      <c r="AP274" s="919"/>
      <c r="AQ274" s="919"/>
      <c r="AR274" s="919"/>
      <c r="AS274" s="919"/>
      <c r="AT274" s="919"/>
      <c r="AU274" s="919"/>
      <c r="AV274" s="919"/>
      <c r="AW274" s="919"/>
      <c r="AX274" s="919"/>
      <c r="AY274" s="919"/>
      <c r="AZ274" s="919"/>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343" customFormat="true" ht="15" customHeight="true" x14ac:dyDescent="0.2">
      <c r="AC275" s="919"/>
      <c r="AD275" s="919"/>
      <c r="AE275" s="919"/>
      <c r="AF275" s="919"/>
      <c r="AG275" s="919"/>
      <c r="AH275" s="919"/>
      <c r="AI275" s="919"/>
      <c r="AJ275" s="919"/>
      <c r="AK275" s="919"/>
      <c r="AL275" s="919"/>
      <c r="AM275" s="919"/>
      <c r="AN275" s="919"/>
      <c r="AO275" s="919"/>
      <c r="AP275" s="919"/>
      <c r="AQ275" s="919"/>
      <c r="AR275" s="919"/>
      <c r="AS275" s="919"/>
      <c r="AT275" s="919"/>
      <c r="AU275" s="919"/>
      <c r="AV275" s="919"/>
      <c r="AW275" s="919"/>
      <c r="AX275" s="919"/>
      <c r="AY275" s="919"/>
      <c r="AZ275" s="919"/>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343" customFormat="true" ht="15" customHeight="true" x14ac:dyDescent="0.2">
      <c r="AC276" s="919"/>
      <c r="AD276" s="919"/>
      <c r="AE276" s="919"/>
      <c r="AF276" s="919"/>
      <c r="AG276" s="919"/>
      <c r="AH276" s="919"/>
      <c r="AI276" s="919"/>
      <c r="AJ276" s="919"/>
      <c r="AK276" s="919"/>
      <c r="AL276" s="919"/>
      <c r="AM276" s="919"/>
      <c r="AN276" s="919"/>
      <c r="AO276" s="919"/>
      <c r="AP276" s="919"/>
      <c r="AQ276" s="919"/>
      <c r="AR276" s="919"/>
      <c r="AS276" s="919"/>
      <c r="AT276" s="919"/>
      <c r="AU276" s="919"/>
      <c r="AV276" s="919"/>
      <c r="AW276" s="919"/>
      <c r="AX276" s="919"/>
      <c r="AY276" s="919"/>
      <c r="AZ276" s="919"/>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343" customFormat="true" ht="15" customHeight="true" x14ac:dyDescent="0.2">
      <c r="AC277" s="919"/>
      <c r="AD277" s="919"/>
      <c r="AE277" s="919"/>
      <c r="AF277" s="919"/>
      <c r="AG277" s="919"/>
      <c r="AH277" s="919"/>
      <c r="AI277" s="919"/>
      <c r="AJ277" s="919"/>
      <c r="AK277" s="919"/>
      <c r="AL277" s="919"/>
      <c r="AM277" s="919"/>
      <c r="AN277" s="919"/>
      <c r="AO277" s="919"/>
      <c r="AP277" s="919"/>
      <c r="AQ277" s="919"/>
      <c r="AR277" s="919"/>
      <c r="AS277" s="919"/>
      <c r="AT277" s="919"/>
      <c r="AU277" s="919"/>
      <c r="AV277" s="919"/>
      <c r="AW277" s="919"/>
      <c r="AX277" s="919"/>
      <c r="AY277" s="919"/>
      <c r="AZ277" s="919"/>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343" customFormat="true" ht="15" customHeight="true" x14ac:dyDescent="0.2">
      <c r="AC278" s="919"/>
      <c r="AD278" s="919"/>
      <c r="AE278" s="919"/>
      <c r="AF278" s="919"/>
      <c r="AG278" s="919"/>
      <c r="AH278" s="919"/>
      <c r="AI278" s="919"/>
      <c r="AJ278" s="919"/>
      <c r="AK278" s="919"/>
      <c r="AL278" s="919"/>
      <c r="AM278" s="919"/>
      <c r="AN278" s="919"/>
      <c r="AO278" s="919"/>
      <c r="AP278" s="919"/>
      <c r="AQ278" s="919"/>
      <c r="AR278" s="919"/>
      <c r="AS278" s="919"/>
      <c r="AT278" s="919"/>
      <c r="AU278" s="919"/>
      <c r="AV278" s="919"/>
      <c r="AW278" s="919"/>
      <c r="AX278" s="919"/>
      <c r="AY278" s="919"/>
      <c r="AZ278" s="919"/>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343" customFormat="true" ht="15" customHeight="true" x14ac:dyDescent="0.2">
      <c r="AC279" s="919"/>
      <c r="AD279" s="919"/>
      <c r="AE279" s="919"/>
      <c r="AF279" s="919"/>
      <c r="AG279" s="919"/>
      <c r="AH279" s="919"/>
      <c r="AI279" s="919"/>
      <c r="AJ279" s="919"/>
      <c r="AK279" s="919"/>
      <c r="AL279" s="919"/>
      <c r="AM279" s="919"/>
      <c r="AN279" s="919"/>
      <c r="AO279" s="919"/>
      <c r="AP279" s="919"/>
      <c r="AQ279" s="919"/>
      <c r="AR279" s="919"/>
      <c r="AS279" s="919"/>
      <c r="AT279" s="919"/>
      <c r="AU279" s="919"/>
      <c r="AV279" s="919"/>
      <c r="AW279" s="919"/>
      <c r="AX279" s="919"/>
      <c r="AY279" s="919"/>
      <c r="AZ279" s="919"/>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343" customFormat="true" ht="15" customHeight="true" x14ac:dyDescent="0.2">
      <c r="AC280" s="919"/>
      <c r="AD280" s="919"/>
      <c r="AE280" s="919"/>
      <c r="AF280" s="919"/>
      <c r="AG280" s="919"/>
      <c r="AH280" s="919"/>
      <c r="AI280" s="919"/>
      <c r="AJ280" s="919"/>
      <c r="AK280" s="919"/>
      <c r="AL280" s="919"/>
      <c r="AM280" s="919"/>
      <c r="AN280" s="919"/>
      <c r="AO280" s="919"/>
      <c r="AP280" s="919"/>
      <c r="AQ280" s="919"/>
      <c r="AR280" s="919"/>
      <c r="AS280" s="919"/>
      <c r="AT280" s="919"/>
      <c r="AU280" s="919"/>
      <c r="AV280" s="919"/>
      <c r="AW280" s="919"/>
      <c r="AX280" s="919"/>
      <c r="AY280" s="919"/>
      <c r="AZ280" s="919"/>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343" customFormat="true" ht="15" customHeight="true" x14ac:dyDescent="0.2">
      <c r="AC281" s="919"/>
      <c r="AD281" s="919"/>
      <c r="AE281" s="919"/>
      <c r="AF281" s="919"/>
      <c r="AG281" s="919"/>
      <c r="AH281" s="919"/>
      <c r="AI281" s="919"/>
      <c r="AJ281" s="919"/>
      <c r="AK281" s="919"/>
      <c r="AL281" s="919"/>
      <c r="AM281" s="919"/>
      <c r="AN281" s="919"/>
      <c r="AO281" s="919"/>
      <c r="AP281" s="919"/>
      <c r="AQ281" s="919"/>
      <c r="AR281" s="919"/>
      <c r="AS281" s="919"/>
      <c r="AT281" s="919"/>
      <c r="AU281" s="919"/>
      <c r="AV281" s="919"/>
      <c r="AW281" s="919"/>
      <c r="AX281" s="919"/>
      <c r="AY281" s="919"/>
      <c r="AZ281" s="919"/>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343" customFormat="true" ht="15" customHeight="true" x14ac:dyDescent="0.2">
      <c r="AC282" s="919"/>
      <c r="AD282" s="919"/>
      <c r="AE282" s="919"/>
      <c r="AF282" s="919"/>
      <c r="AG282" s="919"/>
      <c r="AH282" s="919"/>
      <c r="AI282" s="919"/>
      <c r="AJ282" s="919"/>
      <c r="AK282" s="919"/>
      <c r="AL282" s="919"/>
      <c r="AM282" s="919"/>
      <c r="AN282" s="919"/>
      <c r="AO282" s="919"/>
      <c r="AP282" s="919"/>
      <c r="AQ282" s="919"/>
      <c r="AR282" s="919"/>
      <c r="AS282" s="919"/>
      <c r="AT282" s="919"/>
      <c r="AU282" s="919"/>
      <c r="AV282" s="919"/>
      <c r="AW282" s="919"/>
      <c r="AX282" s="919"/>
      <c r="AY282" s="919"/>
      <c r="AZ282" s="919"/>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343" customFormat="true" ht="15" customHeight="true" x14ac:dyDescent="0.2">
      <c r="AC283" s="919"/>
      <c r="AD283" s="919"/>
      <c r="AE283" s="919"/>
      <c r="AF283" s="919"/>
      <c r="AG283" s="919"/>
      <c r="AH283" s="919"/>
      <c r="AI283" s="919"/>
      <c r="AJ283" s="919"/>
      <c r="AK283" s="919"/>
      <c r="AL283" s="919"/>
      <c r="AM283" s="919"/>
      <c r="AN283" s="919"/>
      <c r="AO283" s="919"/>
      <c r="AP283" s="919"/>
      <c r="AQ283" s="919"/>
      <c r="AR283" s="919"/>
      <c r="AS283" s="919"/>
      <c r="AT283" s="919"/>
      <c r="AU283" s="919"/>
      <c r="AV283" s="919"/>
      <c r="AW283" s="919"/>
      <c r="AX283" s="919"/>
      <c r="AY283" s="919"/>
      <c r="AZ283" s="919"/>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343" customFormat="true" ht="15" customHeight="true" x14ac:dyDescent="0.2">
      <c r="AC284" s="919"/>
      <c r="AD284" s="919"/>
      <c r="AE284" s="919"/>
      <c r="AF284" s="919"/>
      <c r="AG284" s="919"/>
      <c r="AH284" s="919"/>
      <c r="AI284" s="919"/>
      <c r="AJ284" s="919"/>
      <c r="AK284" s="919"/>
      <c r="AL284" s="919"/>
      <c r="AM284" s="919"/>
      <c r="AN284" s="919"/>
      <c r="AO284" s="919"/>
      <c r="AP284" s="919"/>
      <c r="AQ284" s="919"/>
      <c r="AR284" s="919"/>
      <c r="AS284" s="919"/>
      <c r="AT284" s="919"/>
      <c r="AU284" s="919"/>
      <c r="AV284" s="919"/>
      <c r="AW284" s="919"/>
      <c r="AX284" s="919"/>
      <c r="AY284" s="919"/>
      <c r="AZ284" s="919"/>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343" customFormat="true" ht="15" customHeight="true" x14ac:dyDescent="0.2">
      <c r="AC285" s="919"/>
      <c r="AD285" s="919"/>
      <c r="AE285" s="919"/>
      <c r="AF285" s="919"/>
      <c r="AG285" s="919"/>
      <c r="AH285" s="919"/>
      <c r="AI285" s="919"/>
      <c r="AJ285" s="919"/>
      <c r="AK285" s="919"/>
      <c r="AL285" s="919"/>
      <c r="AM285" s="919"/>
      <c r="AN285" s="919"/>
      <c r="AO285" s="919"/>
      <c r="AP285" s="919"/>
      <c r="AQ285" s="919"/>
      <c r="AR285" s="919"/>
      <c r="AS285" s="919"/>
      <c r="AT285" s="919"/>
      <c r="AU285" s="919"/>
      <c r="AV285" s="919"/>
      <c r="AW285" s="919"/>
      <c r="AX285" s="919"/>
      <c r="AY285" s="919"/>
      <c r="AZ285" s="919"/>
      <c r="BA285" s="340"/>
      <c r="BB285" s="338"/>
      <c r="BC285" s="338"/>
      <c r="BD285" s="338"/>
      <c r="BE285" s="338"/>
      <c r="BF285" s="338"/>
      <c r="BG285" s="338"/>
      <c r="BH285" s="338"/>
      <c r="BI285" s="338"/>
      <c r="BJ285" s="338"/>
      <c r="BK285" s="338"/>
      <c r="BL285" s="338"/>
      <c r="BM285" s="338"/>
      <c r="BN285" s="338"/>
      <c r="BO285" s="338"/>
      <c r="BP285" s="338"/>
      <c r="BQ285" s="338"/>
      <c r="BR285" s="338"/>
      <c r="BS285" s="338"/>
      <c r="BT285" s="338"/>
      <c r="BU285" s="338"/>
      <c r="BV285" s="338"/>
      <c r="BW285" s="338"/>
      <c r="BX285" s="338"/>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343" customFormat="true" ht="15" customHeight="true" x14ac:dyDescent="0.2">
      <c r="AC286" s="919"/>
      <c r="AD286" s="919"/>
      <c r="AE286" s="919"/>
      <c r="AF286" s="919"/>
      <c r="AG286" s="919"/>
      <c r="AH286" s="919"/>
      <c r="AI286" s="919"/>
      <c r="AJ286" s="919"/>
      <c r="AK286" s="919"/>
      <c r="AL286" s="919"/>
      <c r="AM286" s="919"/>
      <c r="AN286" s="919"/>
      <c r="AO286" s="919"/>
      <c r="AP286" s="919"/>
      <c r="AQ286" s="919"/>
      <c r="AR286" s="919"/>
      <c r="AS286" s="919"/>
      <c r="AT286" s="919"/>
      <c r="AU286" s="919"/>
      <c r="AV286" s="919"/>
      <c r="AW286" s="919"/>
      <c r="AX286" s="919"/>
      <c r="AY286" s="919"/>
      <c r="AZ286" s="919"/>
      <c r="BA286" s="340"/>
      <c r="BB286" s="338"/>
      <c r="BC286" s="338"/>
      <c r="BD286" s="338"/>
      <c r="BE286" s="338"/>
      <c r="BF286" s="338"/>
      <c r="BG286" s="338"/>
      <c r="BH286" s="338"/>
      <c r="BI286" s="338"/>
      <c r="BJ286" s="338"/>
      <c r="BK286" s="338"/>
      <c r="BL286" s="338"/>
      <c r="BM286" s="338"/>
      <c r="BN286" s="338"/>
      <c r="BO286" s="338"/>
      <c r="BP286" s="338"/>
      <c r="BQ286" s="338"/>
      <c r="BR286" s="338"/>
      <c r="BS286" s="338"/>
      <c r="BT286" s="338"/>
      <c r="BU286" s="338"/>
      <c r="BV286" s="338"/>
      <c r="BW286" s="338"/>
      <c r="BX286" s="338"/>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343" customFormat="true" ht="15" customHeight="true" x14ac:dyDescent="0.2">
      <c r="AC287" s="919"/>
      <c r="AD287" s="919"/>
      <c r="AE287" s="919"/>
      <c r="AF287" s="919"/>
      <c r="AG287" s="919"/>
      <c r="AH287" s="919"/>
      <c r="AI287" s="919"/>
      <c r="AJ287" s="919"/>
      <c r="AK287" s="919"/>
      <c r="AL287" s="919"/>
      <c r="AM287" s="919"/>
      <c r="AN287" s="919"/>
      <c r="AO287" s="919"/>
      <c r="AP287" s="919"/>
      <c r="AQ287" s="919"/>
      <c r="AR287" s="919"/>
      <c r="AS287" s="919"/>
      <c r="AT287" s="919"/>
      <c r="AU287" s="919"/>
      <c r="AV287" s="919"/>
      <c r="AW287" s="919"/>
      <c r="AX287" s="919"/>
      <c r="AY287" s="919"/>
      <c r="AZ287" s="919"/>
      <c r="BA287" s="340"/>
      <c r="BB287" s="338"/>
      <c r="BC287" s="338"/>
      <c r="BD287" s="338"/>
      <c r="BE287" s="338"/>
      <c r="BF287" s="338"/>
      <c r="BG287" s="338"/>
      <c r="BH287" s="338"/>
      <c r="BI287" s="338"/>
      <c r="BJ287" s="338"/>
      <c r="BK287" s="338"/>
      <c r="BL287" s="338"/>
      <c r="BM287" s="338"/>
      <c r="BN287" s="338"/>
      <c r="BO287" s="338"/>
      <c r="BP287" s="338"/>
      <c r="BQ287" s="338"/>
      <c r="BR287" s="338"/>
      <c r="BS287" s="338"/>
      <c r="BT287" s="338"/>
      <c r="BU287" s="338"/>
      <c r="BV287" s="338"/>
      <c r="BW287" s="338"/>
      <c r="BX287" s="338"/>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343" customFormat="true" ht="15" customHeight="true" x14ac:dyDescent="0.2">
      <c r="AC288" s="919"/>
      <c r="AD288" s="919"/>
      <c r="AE288" s="919"/>
      <c r="AF288" s="919"/>
      <c r="AG288" s="919"/>
      <c r="AH288" s="919"/>
      <c r="AI288" s="919"/>
      <c r="AJ288" s="919"/>
      <c r="AK288" s="919"/>
      <c r="AL288" s="919"/>
      <c r="AM288" s="919"/>
      <c r="AN288" s="919"/>
      <c r="AO288" s="919"/>
      <c r="AP288" s="919"/>
      <c r="AQ288" s="919"/>
      <c r="AR288" s="919"/>
      <c r="AS288" s="919"/>
      <c r="AT288" s="919"/>
      <c r="AU288" s="919"/>
      <c r="AV288" s="919"/>
      <c r="AW288" s="919"/>
      <c r="AX288" s="919"/>
      <c r="AY288" s="919"/>
      <c r="AZ288" s="919"/>
      <c r="BA288" s="340"/>
      <c r="BB288" s="338"/>
      <c r="BC288" s="338"/>
      <c r="BD288" s="338"/>
      <c r="BE288" s="338"/>
      <c r="BF288" s="338"/>
      <c r="BG288" s="338"/>
      <c r="BH288" s="338"/>
      <c r="BI288" s="338"/>
      <c r="BJ288" s="338"/>
      <c r="BK288" s="338"/>
      <c r="BL288" s="338"/>
      <c r="BM288" s="338"/>
      <c r="BN288" s="338"/>
      <c r="BO288" s="338"/>
      <c r="BP288" s="338"/>
      <c r="BQ288" s="338"/>
      <c r="BR288" s="338"/>
      <c r="BS288" s="338"/>
      <c r="BT288" s="338"/>
      <c r="BU288" s="338"/>
      <c r="BV288" s="338"/>
      <c r="BW288" s="338"/>
      <c r="BX288" s="338"/>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343" customFormat="true" ht="15" customHeight="true" x14ac:dyDescent="0.2">
      <c r="AC289" s="919"/>
      <c r="AD289" s="919"/>
      <c r="AE289" s="919"/>
      <c r="AF289" s="919"/>
      <c r="AG289" s="919"/>
      <c r="AH289" s="919"/>
      <c r="AI289" s="919"/>
      <c r="AJ289" s="919"/>
      <c r="AK289" s="919"/>
      <c r="AL289" s="919"/>
      <c r="AM289" s="919"/>
      <c r="AN289" s="919"/>
      <c r="AO289" s="919"/>
      <c r="AP289" s="919"/>
      <c r="AQ289" s="919"/>
      <c r="AR289" s="919"/>
      <c r="AS289" s="919"/>
      <c r="AT289" s="919"/>
      <c r="AU289" s="919"/>
      <c r="AV289" s="919"/>
      <c r="AW289" s="919"/>
      <c r="AX289" s="919"/>
      <c r="AY289" s="919"/>
      <c r="AZ289" s="919"/>
      <c r="BA289" s="340"/>
      <c r="BB289" s="338"/>
      <c r="BC289" s="338"/>
      <c r="BD289" s="338"/>
      <c r="BE289" s="338"/>
      <c r="BF289" s="338"/>
      <c r="BG289" s="338"/>
      <c r="BH289" s="338"/>
      <c r="BI289" s="338"/>
      <c r="BJ289" s="338"/>
      <c r="BK289" s="338"/>
      <c r="BL289" s="338"/>
      <c r="BM289" s="338"/>
      <c r="BN289" s="338"/>
      <c r="BO289" s="338"/>
      <c r="BP289" s="338"/>
      <c r="BQ289" s="338"/>
      <c r="BR289" s="338"/>
      <c r="BS289" s="338"/>
      <c r="BT289" s="338"/>
      <c r="BU289" s="338"/>
      <c r="BV289" s="338"/>
      <c r="BW289" s="338"/>
      <c r="BX289" s="338"/>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343" customFormat="true" ht="15" customHeight="true" x14ac:dyDescent="0.2">
      <c r="AC290" s="919"/>
      <c r="AD290" s="919"/>
      <c r="AE290" s="919"/>
      <c r="AF290" s="919"/>
      <c r="AG290" s="919"/>
      <c r="AH290" s="919"/>
      <c r="AI290" s="919"/>
      <c r="AJ290" s="919"/>
      <c r="AK290" s="919"/>
      <c r="AL290" s="919"/>
      <c r="AM290" s="919"/>
      <c r="AN290" s="919"/>
      <c r="AO290" s="919"/>
      <c r="AP290" s="919"/>
      <c r="AQ290" s="919"/>
      <c r="AR290" s="919"/>
      <c r="AS290" s="919"/>
      <c r="AT290" s="919"/>
      <c r="AU290" s="919"/>
      <c r="AV290" s="919"/>
      <c r="AW290" s="919"/>
      <c r="AX290" s="919"/>
      <c r="AY290" s="919"/>
      <c r="AZ290" s="919"/>
      <c r="BA290" s="340"/>
      <c r="BB290" s="338"/>
      <c r="BC290" s="338"/>
      <c r="BD290" s="338"/>
      <c r="BE290" s="338"/>
      <c r="BF290" s="338"/>
      <c r="BG290" s="338"/>
      <c r="BH290" s="338"/>
      <c r="BI290" s="338"/>
      <c r="BJ290" s="338"/>
      <c r="BK290" s="338"/>
      <c r="BL290" s="338"/>
      <c r="BM290" s="338"/>
      <c r="BN290" s="338"/>
      <c r="BO290" s="338"/>
      <c r="BP290" s="338"/>
      <c r="BQ290" s="338"/>
      <c r="BR290" s="338"/>
      <c r="BS290" s="338"/>
      <c r="BT290" s="338"/>
      <c r="BU290" s="338"/>
      <c r="BV290" s="338"/>
      <c r="BW290" s="338"/>
      <c r="BX290" s="338"/>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343" customFormat="true" ht="15" customHeight="true" x14ac:dyDescent="0.2">
      <c r="AC291" s="919"/>
      <c r="AD291" s="919"/>
      <c r="AE291" s="919"/>
      <c r="AF291" s="919"/>
      <c r="AG291" s="919"/>
      <c r="AH291" s="919"/>
      <c r="AI291" s="919"/>
      <c r="AJ291" s="919"/>
      <c r="AK291" s="919"/>
      <c r="AL291" s="919"/>
      <c r="AM291" s="919"/>
      <c r="AN291" s="919"/>
      <c r="AO291" s="919"/>
      <c r="AP291" s="919"/>
      <c r="AQ291" s="919"/>
      <c r="AR291" s="919"/>
      <c r="AS291" s="919"/>
      <c r="AT291" s="919"/>
      <c r="AU291" s="919"/>
      <c r="AV291" s="919"/>
      <c r="AW291" s="919"/>
      <c r="AX291" s="919"/>
      <c r="AY291" s="919"/>
      <c r="AZ291" s="919"/>
      <c r="BA291" s="340"/>
      <c r="BB291" s="338"/>
      <c r="BC291" s="338"/>
      <c r="BD291" s="338"/>
      <c r="BE291" s="338"/>
      <c r="BF291" s="338"/>
      <c r="BG291" s="338"/>
      <c r="BH291" s="338"/>
      <c r="BI291" s="338"/>
      <c r="BJ291" s="338"/>
      <c r="BK291" s="338"/>
      <c r="BL291" s="338"/>
      <c r="BM291" s="338"/>
      <c r="BN291" s="338"/>
      <c r="BO291" s="338"/>
      <c r="BP291" s="338"/>
      <c r="BQ291" s="338"/>
      <c r="BR291" s="338"/>
      <c r="BS291" s="338"/>
      <c r="BT291" s="338"/>
      <c r="BU291" s="338"/>
      <c r="BV291" s="338"/>
      <c r="BW291" s="338"/>
      <c r="BX291" s="338"/>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343" customFormat="true" ht="15" customHeight="true" x14ac:dyDescent="0.2">
      <c r="AC292" s="919"/>
      <c r="AD292" s="919"/>
      <c r="AE292" s="919"/>
      <c r="AF292" s="919"/>
      <c r="AG292" s="919"/>
      <c r="AH292" s="919"/>
      <c r="AI292" s="919"/>
      <c r="AJ292" s="919"/>
      <c r="AK292" s="919"/>
      <c r="AL292" s="919"/>
      <c r="AM292" s="919"/>
      <c r="AN292" s="919"/>
      <c r="AO292" s="919"/>
      <c r="AP292" s="919"/>
      <c r="AQ292" s="919"/>
      <c r="AR292" s="919"/>
      <c r="AS292" s="919"/>
      <c r="AT292" s="919"/>
      <c r="AU292" s="919"/>
      <c r="AV292" s="919"/>
      <c r="AW292" s="919"/>
      <c r="AX292" s="919"/>
      <c r="AY292" s="919"/>
      <c r="AZ292" s="919"/>
      <c r="BA292" s="340"/>
      <c r="BB292" s="338"/>
      <c r="BC292" s="338"/>
      <c r="BD292" s="338"/>
      <c r="BE292" s="338"/>
      <c r="BF292" s="338"/>
      <c r="BG292" s="338"/>
      <c r="BH292" s="338"/>
      <c r="BI292" s="338"/>
      <c r="BJ292" s="338"/>
      <c r="BK292" s="338"/>
      <c r="BL292" s="338"/>
      <c r="BM292" s="338"/>
      <c r="BN292" s="338"/>
      <c r="BO292" s="338"/>
      <c r="BP292" s="338"/>
      <c r="BQ292" s="338"/>
      <c r="BR292" s="338"/>
      <c r="BS292" s="338"/>
      <c r="BT292" s="338"/>
      <c r="BU292" s="338"/>
      <c r="BV292" s="338"/>
      <c r="BW292" s="338"/>
      <c r="BX292" s="338"/>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343" customFormat="true" ht="15" customHeight="true" x14ac:dyDescent="0.2">
      <c r="AC293" s="919"/>
      <c r="AD293" s="919"/>
      <c r="AE293" s="919"/>
      <c r="AF293" s="919"/>
      <c r="AG293" s="919"/>
      <c r="AH293" s="919"/>
      <c r="AI293" s="919"/>
      <c r="AJ293" s="919"/>
      <c r="AK293" s="919"/>
      <c r="AL293" s="919"/>
      <c r="AM293" s="919"/>
      <c r="AN293" s="919"/>
      <c r="AO293" s="919"/>
      <c r="AP293" s="919"/>
      <c r="AQ293" s="919"/>
      <c r="AR293" s="919"/>
      <c r="AS293" s="919"/>
      <c r="AT293" s="919"/>
      <c r="AU293" s="919"/>
      <c r="AV293" s="919"/>
      <c r="AW293" s="919"/>
      <c r="AX293" s="919"/>
      <c r="AY293" s="919"/>
      <c r="AZ293" s="919"/>
      <c r="BA293" s="340"/>
      <c r="BB293" s="338"/>
      <c r="BC293" s="338"/>
      <c r="BD293" s="338"/>
      <c r="BE293" s="338"/>
      <c r="BF293" s="338"/>
      <c r="BG293" s="338"/>
      <c r="BH293" s="338"/>
      <c r="BI293" s="338"/>
      <c r="BJ293" s="338"/>
      <c r="BK293" s="338"/>
      <c r="BL293" s="338"/>
      <c r="BM293" s="338"/>
      <c r="BN293" s="338"/>
      <c r="BO293" s="338"/>
      <c r="BP293" s="338"/>
      <c r="BQ293" s="338"/>
      <c r="BR293" s="338"/>
      <c r="BS293" s="338"/>
      <c r="BT293" s="338"/>
      <c r="BU293" s="338"/>
      <c r="BV293" s="338"/>
      <c r="BW293" s="338"/>
      <c r="BX293" s="338"/>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343" customFormat="true" ht="15" customHeight="true" x14ac:dyDescent="0.2">
      <c r="AC294" s="919"/>
      <c r="AD294" s="919"/>
      <c r="AE294" s="919"/>
      <c r="AF294" s="919"/>
      <c r="AG294" s="919"/>
      <c r="AH294" s="919"/>
      <c r="AI294" s="919"/>
      <c r="AJ294" s="919"/>
      <c r="AK294" s="919"/>
      <c r="AL294" s="919"/>
      <c r="AM294" s="919"/>
      <c r="AN294" s="919"/>
      <c r="AO294" s="919"/>
      <c r="AP294" s="919"/>
      <c r="AQ294" s="919"/>
      <c r="AR294" s="919"/>
      <c r="AS294" s="919"/>
      <c r="AT294" s="919"/>
      <c r="AU294" s="919"/>
      <c r="AV294" s="919"/>
      <c r="AW294" s="919"/>
      <c r="AX294" s="919"/>
      <c r="AY294" s="919"/>
      <c r="AZ294" s="919"/>
      <c r="BA294" s="340"/>
      <c r="BB294" s="338"/>
      <c r="BC294" s="338"/>
      <c r="BD294" s="338"/>
      <c r="BE294" s="338"/>
      <c r="BF294" s="338"/>
      <c r="BG294" s="338"/>
      <c r="BH294" s="338"/>
      <c r="BI294" s="338"/>
      <c r="BJ294" s="338"/>
      <c r="BK294" s="338"/>
      <c r="BL294" s="338"/>
      <c r="BM294" s="338"/>
      <c r="BN294" s="338"/>
      <c r="BO294" s="338"/>
      <c r="BP294" s="338"/>
      <c r="BQ294" s="338"/>
      <c r="BR294" s="338"/>
      <c r="BS294" s="338"/>
      <c r="BT294" s="338"/>
      <c r="BU294" s="338"/>
      <c r="BV294" s="338"/>
      <c r="BW294" s="338"/>
      <c r="BX294" s="338"/>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343" customFormat="true" ht="15" customHeight="true" x14ac:dyDescent="0.2">
      <c r="AC295" s="919"/>
      <c r="AD295" s="919"/>
      <c r="AE295" s="919"/>
      <c r="AF295" s="919"/>
      <c r="AG295" s="919"/>
      <c r="AH295" s="919"/>
      <c r="AI295" s="919"/>
      <c r="AJ295" s="919"/>
      <c r="AK295" s="919"/>
      <c r="AL295" s="919"/>
      <c r="AM295" s="919"/>
      <c r="AN295" s="919"/>
      <c r="AO295" s="919"/>
      <c r="AP295" s="919"/>
      <c r="AQ295" s="919"/>
      <c r="AR295" s="919"/>
      <c r="AS295" s="919"/>
      <c r="AT295" s="919"/>
      <c r="AU295" s="919"/>
      <c r="AV295" s="919"/>
      <c r="AW295" s="919"/>
      <c r="AX295" s="919"/>
      <c r="AY295" s="919"/>
      <c r="AZ295" s="919"/>
      <c r="BA295" s="340"/>
      <c r="BB295" s="338"/>
      <c r="BC295" s="338"/>
      <c r="BD295" s="338"/>
      <c r="BE295" s="338"/>
      <c r="BF295" s="338"/>
      <c r="BG295" s="338"/>
      <c r="BH295" s="338"/>
      <c r="BI295" s="338"/>
      <c r="BJ295" s="338"/>
      <c r="BK295" s="338"/>
      <c r="BL295" s="338"/>
      <c r="BM295" s="338"/>
      <c r="BN295" s="338"/>
      <c r="BO295" s="338"/>
      <c r="BP295" s="338"/>
      <c r="BQ295" s="338"/>
      <c r="BR295" s="338"/>
      <c r="BS295" s="338"/>
      <c r="BT295" s="338"/>
      <c r="BU295" s="338"/>
      <c r="BV295" s="338"/>
      <c r="BW295" s="338"/>
      <c r="BX295" s="338"/>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531" customFormat="true" ht="15" customHeight="true" x14ac:dyDescent="0.2">
      <c r="A296" s="533"/>
      <c r="B296" s="200"/>
      <c r="C296" s="199"/>
      <c r="AC296" s="376"/>
      <c r="AD296" s="376"/>
      <c r="AE296" s="376"/>
      <c r="AF296" s="376"/>
      <c r="AG296" s="376"/>
      <c r="AH296" s="376"/>
      <c r="AI296" s="376"/>
      <c r="AJ296" s="376"/>
      <c r="AK296" s="376"/>
      <c r="AL296" s="376"/>
      <c r="AM296" s="376"/>
      <c r="AN296" s="376"/>
      <c r="AO296" s="376"/>
      <c r="AP296" s="376"/>
      <c r="AQ296" s="376"/>
      <c r="AR296" s="376"/>
      <c r="AS296" s="376"/>
      <c r="AT296" s="376"/>
      <c r="AU296" s="376"/>
      <c r="AV296" s="376"/>
      <c r="AW296" s="376"/>
      <c r="AX296" s="376"/>
      <c r="AY296" s="376"/>
      <c r="AZ296" s="376"/>
      <c r="BA296" s="340"/>
      <c r="BB296" s="338"/>
      <c r="BC296" s="338"/>
      <c r="BD296" s="338"/>
      <c r="BE296" s="338"/>
      <c r="BF296" s="338"/>
      <c r="BG296" s="338"/>
      <c r="BH296" s="338"/>
      <c r="BI296" s="338"/>
      <c r="BJ296" s="338"/>
      <c r="BK296" s="338"/>
      <c r="BL296" s="338"/>
      <c r="BM296" s="338"/>
      <c r="BN296" s="338"/>
      <c r="BO296" s="338"/>
      <c r="BP296" s="338"/>
      <c r="BQ296" s="338"/>
      <c r="BR296" s="338"/>
      <c r="BS296" s="338"/>
      <c r="BT296" s="338"/>
      <c r="BU296" s="338"/>
      <c r="BV296" s="338"/>
      <c r="BW296" s="338"/>
      <c r="BX296" s="338"/>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531" customFormat="true" ht="15" customHeight="true" x14ac:dyDescent="0.2">
      <c r="A297" s="533"/>
      <c r="B297" s="200"/>
      <c r="C297" s="199"/>
      <c r="AC297" s="376"/>
      <c r="AD297" s="376"/>
      <c r="AE297" s="376"/>
      <c r="AF297" s="376"/>
      <c r="AG297" s="376"/>
      <c r="AH297" s="376"/>
      <c r="AI297" s="376"/>
      <c r="AJ297" s="376"/>
      <c r="AK297" s="376"/>
      <c r="AL297" s="376"/>
      <c r="AM297" s="376"/>
      <c r="AN297" s="376"/>
      <c r="AO297" s="376"/>
      <c r="AP297" s="376"/>
      <c r="AQ297" s="376"/>
      <c r="AR297" s="376"/>
      <c r="AS297" s="376"/>
      <c r="AT297" s="376"/>
      <c r="AU297" s="376"/>
      <c r="AV297" s="376"/>
      <c r="AW297" s="376"/>
      <c r="AX297" s="376"/>
      <c r="AY297" s="376"/>
      <c r="AZ297" s="376"/>
      <c r="BA297" s="340"/>
      <c r="BB297" s="338"/>
      <c r="BC297" s="338"/>
      <c r="BD297" s="338"/>
      <c r="BE297" s="338"/>
      <c r="BF297" s="338"/>
      <c r="BG297" s="338"/>
      <c r="BH297" s="338"/>
      <c r="BI297" s="338"/>
      <c r="BJ297" s="338"/>
      <c r="BK297" s="338"/>
      <c r="BL297" s="338"/>
      <c r="BM297" s="338"/>
      <c r="BN297" s="338"/>
      <c r="BO297" s="338"/>
      <c r="BP297" s="338"/>
      <c r="BQ297" s="338"/>
      <c r="BR297" s="338"/>
      <c r="BS297" s="338"/>
      <c r="BT297" s="338"/>
      <c r="BU297" s="338"/>
      <c r="BV297" s="338"/>
      <c r="BW297" s="338"/>
      <c r="BX297" s="338"/>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531" customFormat="true" ht="15" customHeight="true" x14ac:dyDescent="0.2">
      <c r="B298" s="530"/>
      <c r="AC298" s="376"/>
      <c r="AD298" s="376"/>
      <c r="AE298" s="376"/>
      <c r="AF298" s="376"/>
      <c r="AG298" s="376"/>
      <c r="AH298" s="376"/>
      <c r="AI298" s="376"/>
      <c r="AJ298" s="376"/>
      <c r="AK298" s="376"/>
      <c r="AL298" s="376"/>
      <c r="AM298" s="376"/>
      <c r="AN298" s="376"/>
      <c r="AO298" s="376"/>
      <c r="AP298" s="376"/>
      <c r="AQ298" s="376"/>
      <c r="AR298" s="376"/>
      <c r="AS298" s="376"/>
      <c r="AT298" s="376"/>
      <c r="AU298" s="376"/>
      <c r="AV298" s="376"/>
      <c r="AW298" s="376"/>
      <c r="AX298" s="376"/>
      <c r="AY298" s="376"/>
      <c r="AZ298" s="376"/>
      <c r="BA298" s="340"/>
      <c r="BB298" s="338"/>
      <c r="BC298" s="338"/>
      <c r="BD298" s="338"/>
      <c r="BE298" s="338"/>
      <c r="BF298" s="338"/>
      <c r="BG298" s="338"/>
      <c r="BH298" s="338"/>
      <c r="BI298" s="338"/>
      <c r="BJ298" s="338"/>
      <c r="BK298" s="338"/>
      <c r="BL298" s="338"/>
      <c r="BM298" s="338"/>
      <c r="BN298" s="338"/>
      <c r="BO298" s="338"/>
      <c r="BP298" s="338"/>
      <c r="BQ298" s="338"/>
      <c r="BR298" s="338"/>
      <c r="BS298" s="338"/>
      <c r="BT298" s="338"/>
      <c r="BU298" s="338"/>
      <c r="BV298" s="338"/>
      <c r="BW298" s="338"/>
      <c r="BX298" s="338"/>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531" customFormat="true" ht="15" customHeight="true" x14ac:dyDescent="0.2">
      <c r="A299" s="544"/>
      <c r="B299" s="543"/>
      <c r="C299" s="544"/>
      <c r="D299" s="544"/>
      <c r="AC299" s="376"/>
      <c r="AD299" s="376"/>
      <c r="AE299" s="376"/>
      <c r="AF299" s="376"/>
      <c r="AG299" s="376"/>
      <c r="AH299" s="376"/>
      <c r="AI299" s="376"/>
      <c r="AJ299" s="376"/>
      <c r="AK299" s="376"/>
      <c r="AL299" s="376"/>
      <c r="AM299" s="376"/>
      <c r="AN299" s="376"/>
      <c r="AO299" s="376"/>
      <c r="AP299" s="376"/>
      <c r="AQ299" s="376"/>
      <c r="AR299" s="376"/>
      <c r="AS299" s="376"/>
      <c r="AT299" s="376"/>
      <c r="AU299" s="376"/>
      <c r="AV299" s="376"/>
      <c r="AW299" s="376"/>
      <c r="AX299" s="376"/>
      <c r="AY299" s="376"/>
      <c r="AZ299" s="376"/>
      <c r="BA299" s="340"/>
      <c r="BB299" s="338"/>
      <c r="BC299" s="338"/>
      <c r="BD299" s="338"/>
      <c r="BE299" s="338"/>
      <c r="BF299" s="338"/>
      <c r="BG299" s="338"/>
      <c r="BH299" s="338"/>
      <c r="BI299" s="338"/>
      <c r="BJ299" s="338"/>
      <c r="BK299" s="338"/>
      <c r="BL299" s="338"/>
      <c r="BM299" s="338"/>
      <c r="BN299" s="338"/>
      <c r="BO299" s="338"/>
      <c r="BP299" s="338"/>
      <c r="BQ299" s="338"/>
      <c r="BR299" s="338"/>
      <c r="BS299" s="338"/>
      <c r="BT299" s="338"/>
      <c r="BU299" s="338"/>
      <c r="BV299" s="338"/>
      <c r="BW299" s="338"/>
      <c r="BX299" s="338"/>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531" customFormat="true" ht="15" customHeight="true" x14ac:dyDescent="0.2">
      <c r="A300" s="533"/>
      <c r="B300" s="200"/>
      <c r="C300" s="198"/>
      <c r="D300" s="198"/>
      <c r="AC300" s="376"/>
      <c r="AD300" s="376"/>
      <c r="AE300" s="376"/>
      <c r="AF300" s="376"/>
      <c r="AG300" s="376"/>
      <c r="AH300" s="376"/>
      <c r="AI300" s="376"/>
      <c r="AJ300" s="376"/>
      <c r="AK300" s="376"/>
      <c r="AL300" s="376"/>
      <c r="AM300" s="376"/>
      <c r="AN300" s="376"/>
      <c r="AO300" s="376"/>
      <c r="AP300" s="376"/>
      <c r="AQ300" s="376"/>
      <c r="AR300" s="376"/>
      <c r="AS300" s="376"/>
      <c r="AT300" s="376"/>
      <c r="AU300" s="376"/>
      <c r="AV300" s="376"/>
      <c r="AW300" s="376"/>
      <c r="AX300" s="376"/>
      <c r="AY300" s="376"/>
      <c r="AZ300" s="376"/>
      <c r="BA300" s="340"/>
      <c r="BB300" s="338"/>
      <c r="BC300" s="338"/>
      <c r="BD300" s="338"/>
      <c r="BE300" s="338"/>
      <c r="BF300" s="338"/>
      <c r="BG300" s="338"/>
      <c r="BH300" s="338"/>
      <c r="BI300" s="338"/>
      <c r="BJ300" s="338"/>
      <c r="BK300" s="338"/>
      <c r="BL300" s="338"/>
      <c r="BM300" s="338"/>
      <c r="BN300" s="338"/>
      <c r="BO300" s="338"/>
      <c r="BP300" s="338"/>
      <c r="BQ300" s="338"/>
      <c r="BR300" s="338"/>
      <c r="BS300" s="338"/>
      <c r="BT300" s="338"/>
      <c r="BU300" s="338"/>
      <c r="BV300" s="338"/>
      <c r="BW300" s="338"/>
      <c r="BX300" s="338"/>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531" customFormat="true" ht="15" customHeight="true" x14ac:dyDescent="0.2">
      <c r="A301" s="533"/>
      <c r="B301" s="200"/>
      <c r="C301" s="198"/>
      <c r="D301" s="198"/>
      <c r="AC301" s="376"/>
      <c r="AD301" s="376"/>
      <c r="AE301" s="376"/>
      <c r="AF301" s="376"/>
      <c r="AG301" s="376"/>
      <c r="AH301" s="376"/>
      <c r="AI301" s="376"/>
      <c r="AJ301" s="376"/>
      <c r="AK301" s="376"/>
      <c r="AL301" s="376"/>
      <c r="AM301" s="376"/>
      <c r="AN301" s="376"/>
      <c r="AO301" s="376"/>
      <c r="AP301" s="376"/>
      <c r="AQ301" s="376"/>
      <c r="AR301" s="376"/>
      <c r="AS301" s="376"/>
      <c r="AT301" s="376"/>
      <c r="AU301" s="376"/>
      <c r="AV301" s="376"/>
      <c r="AW301" s="376"/>
      <c r="AX301" s="376"/>
      <c r="AY301" s="376"/>
      <c r="AZ301" s="376"/>
      <c r="BA301" s="340"/>
      <c r="BB301" s="338"/>
      <c r="BC301" s="338"/>
      <c r="BD301" s="338"/>
      <c r="BE301" s="338"/>
      <c r="BF301" s="338"/>
      <c r="BG301" s="338"/>
      <c r="BH301" s="338"/>
      <c r="BI301" s="338"/>
      <c r="BJ301" s="338"/>
      <c r="BK301" s="338"/>
      <c r="BL301" s="338"/>
      <c r="BM301" s="338"/>
      <c r="BN301" s="338"/>
      <c r="BO301" s="338"/>
      <c r="BP301" s="338"/>
      <c r="BQ301" s="338"/>
      <c r="BR301" s="338"/>
      <c r="BS301" s="338"/>
      <c r="BT301" s="338"/>
      <c r="BU301" s="338"/>
      <c r="BV301" s="338"/>
      <c r="BW301" s="338"/>
      <c r="BX301" s="338"/>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531" customFormat="true" ht="15" customHeight="true" x14ac:dyDescent="0.2">
      <c r="A302" s="533"/>
      <c r="B302" s="200"/>
      <c r="C302" s="198"/>
      <c r="D302" s="198"/>
      <c r="AC302" s="376"/>
      <c r="AD302" s="376"/>
      <c r="AE302" s="376"/>
      <c r="AF302" s="376"/>
      <c r="AG302" s="376"/>
      <c r="AH302" s="376"/>
      <c r="AI302" s="376"/>
      <c r="AJ302" s="376"/>
      <c r="AK302" s="376"/>
      <c r="AL302" s="376"/>
      <c r="AM302" s="376"/>
      <c r="AN302" s="376"/>
      <c r="AO302" s="376"/>
      <c r="AP302" s="376"/>
      <c r="AQ302" s="376"/>
      <c r="AR302" s="376"/>
      <c r="AS302" s="376"/>
      <c r="AT302" s="376"/>
      <c r="AU302" s="376"/>
      <c r="AV302" s="376"/>
      <c r="AW302" s="376"/>
      <c r="AX302" s="376"/>
      <c r="AY302" s="376"/>
      <c r="AZ302" s="376"/>
      <c r="BA302" s="340"/>
      <c r="BB302" s="338"/>
      <c r="BC302" s="338"/>
      <c r="BD302" s="338"/>
      <c r="BE302" s="338"/>
      <c r="BF302" s="338"/>
      <c r="BG302" s="338"/>
      <c r="BH302" s="338"/>
      <c r="BI302" s="338"/>
      <c r="BJ302" s="338"/>
      <c r="BK302" s="338"/>
      <c r="BL302" s="338"/>
      <c r="BM302" s="338"/>
      <c r="BN302" s="338"/>
      <c r="BO302" s="338"/>
      <c r="BP302" s="338"/>
      <c r="BQ302" s="338"/>
      <c r="BR302" s="338"/>
      <c r="BS302" s="338"/>
      <c r="BT302" s="338"/>
      <c r="BU302" s="338"/>
      <c r="BV302" s="338"/>
      <c r="BW302" s="338"/>
      <c r="BX302" s="338"/>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531" customFormat="true" ht="15" customHeight="true" x14ac:dyDescent="0.2">
      <c r="A303" s="533"/>
      <c r="B303" s="200"/>
      <c r="C303" s="199"/>
      <c r="D303" s="199"/>
      <c r="AC303" s="376"/>
      <c r="AD303" s="376"/>
      <c r="AE303" s="376"/>
      <c r="AF303" s="376"/>
      <c r="AG303" s="376"/>
      <c r="AH303" s="376"/>
      <c r="AI303" s="376"/>
      <c r="AJ303" s="376"/>
      <c r="AK303" s="376"/>
      <c r="AL303" s="376"/>
      <c r="AM303" s="376"/>
      <c r="AN303" s="376"/>
      <c r="AO303" s="376"/>
      <c r="AP303" s="376"/>
      <c r="AQ303" s="376"/>
      <c r="AR303" s="376"/>
      <c r="AS303" s="376"/>
      <c r="AT303" s="376"/>
      <c r="AU303" s="376"/>
      <c r="AV303" s="376"/>
      <c r="AW303" s="376"/>
      <c r="AX303" s="376"/>
      <c r="AY303" s="376"/>
      <c r="AZ303" s="376"/>
      <c r="BA303" s="340"/>
      <c r="BB303" s="338"/>
      <c r="BC303" s="338"/>
      <c r="BD303" s="338"/>
      <c r="BE303" s="338"/>
      <c r="BF303" s="338"/>
      <c r="BG303" s="338"/>
      <c r="BH303" s="338"/>
      <c r="BI303" s="338"/>
      <c r="BJ303" s="338"/>
      <c r="BK303" s="338"/>
      <c r="BL303" s="338"/>
      <c r="BM303" s="338"/>
      <c r="BN303" s="338"/>
      <c r="BO303" s="338"/>
      <c r="BP303" s="338"/>
      <c r="BQ303" s="338"/>
      <c r="BR303" s="338"/>
      <c r="BS303" s="338"/>
      <c r="BT303" s="338"/>
      <c r="BU303" s="338"/>
      <c r="BV303" s="338"/>
      <c r="BW303" s="338"/>
      <c r="BX303" s="338"/>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531" customFormat="true" ht="15" customHeight="true" x14ac:dyDescent="0.2">
      <c r="A304" s="533"/>
      <c r="B304" s="200"/>
      <c r="C304" s="199"/>
      <c r="D304" s="199"/>
      <c r="AC304" s="376"/>
      <c r="AD304" s="376"/>
      <c r="AE304" s="376"/>
      <c r="AF304" s="376"/>
      <c r="AG304" s="376"/>
      <c r="AH304" s="376"/>
      <c r="AI304" s="376"/>
      <c r="AJ304" s="376"/>
      <c r="AK304" s="376"/>
      <c r="AL304" s="376"/>
      <c r="AM304" s="376"/>
      <c r="AN304" s="376"/>
      <c r="AO304" s="376"/>
      <c r="AP304" s="376"/>
      <c r="AQ304" s="376"/>
      <c r="AR304" s="376"/>
      <c r="AS304" s="376"/>
      <c r="AT304" s="376"/>
      <c r="AU304" s="376"/>
      <c r="AV304" s="376"/>
      <c r="AW304" s="376"/>
      <c r="AX304" s="376"/>
      <c r="AY304" s="376"/>
      <c r="AZ304" s="376"/>
      <c r="BA304" s="340"/>
      <c r="BB304" s="338"/>
      <c r="BC304" s="338"/>
      <c r="BD304" s="338"/>
      <c r="BE304" s="338"/>
      <c r="BF304" s="338"/>
      <c r="BG304" s="338"/>
      <c r="BH304" s="338"/>
      <c r="BI304" s="338"/>
      <c r="BJ304" s="338"/>
      <c r="BK304" s="338"/>
      <c r="BL304" s="338"/>
      <c r="BM304" s="338"/>
      <c r="BN304" s="338"/>
      <c r="BO304" s="338"/>
      <c r="BP304" s="338"/>
      <c r="BQ304" s="338"/>
      <c r="BR304" s="338"/>
      <c r="BS304" s="338"/>
      <c r="BT304" s="338"/>
      <c r="BU304" s="338"/>
      <c r="BV304" s="338"/>
      <c r="BW304" s="338"/>
      <c r="BX304" s="338"/>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531" customFormat="true" ht="15" customHeight="true" x14ac:dyDescent="0.2">
      <c r="A305" s="533"/>
      <c r="B305" s="200"/>
      <c r="C305" s="199"/>
      <c r="D305" s="199"/>
      <c r="AC305" s="376"/>
      <c r="AD305" s="376"/>
      <c r="AE305" s="376"/>
      <c r="AF305" s="376"/>
      <c r="AG305" s="376"/>
      <c r="AH305" s="376"/>
      <c r="AI305" s="376"/>
      <c r="AJ305" s="376"/>
      <c r="AK305" s="376"/>
      <c r="AL305" s="376"/>
      <c r="AM305" s="376"/>
      <c r="AN305" s="376"/>
      <c r="AO305" s="376"/>
      <c r="AP305" s="376"/>
      <c r="AQ305" s="376"/>
      <c r="AR305" s="376"/>
      <c r="AS305" s="376"/>
      <c r="AT305" s="376"/>
      <c r="AU305" s="376"/>
      <c r="AV305" s="376"/>
      <c r="AW305" s="376"/>
      <c r="AX305" s="376"/>
      <c r="AY305" s="376"/>
      <c r="AZ305" s="376"/>
      <c r="BA305" s="340"/>
      <c r="BB305" s="338"/>
      <c r="BC305" s="338"/>
      <c r="BD305" s="338"/>
      <c r="BE305" s="338"/>
      <c r="BF305" s="338"/>
      <c r="BG305" s="338"/>
      <c r="BH305" s="338"/>
      <c r="BI305" s="338"/>
      <c r="BJ305" s="338"/>
      <c r="BK305" s="338"/>
      <c r="BL305" s="338"/>
      <c r="BM305" s="338"/>
      <c r="BN305" s="338"/>
      <c r="BO305" s="338"/>
      <c r="BP305" s="338"/>
      <c r="BQ305" s="338"/>
      <c r="BR305" s="338"/>
      <c r="BS305" s="338"/>
      <c r="BT305" s="338"/>
      <c r="BU305" s="338"/>
      <c r="BV305" s="338"/>
      <c r="BW305" s="338"/>
      <c r="BX305" s="338"/>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531" customFormat="true" ht="15" customHeight="true" x14ac:dyDescent="0.2">
      <c r="B306" s="530"/>
      <c r="AC306" s="376"/>
      <c r="AD306" s="376"/>
      <c r="AE306" s="376"/>
      <c r="AF306" s="376"/>
      <c r="AG306" s="376"/>
      <c r="AH306" s="376"/>
      <c r="AI306" s="376"/>
      <c r="AJ306" s="376"/>
      <c r="AK306" s="376"/>
      <c r="AL306" s="376"/>
      <c r="AM306" s="376"/>
      <c r="AN306" s="376"/>
      <c r="AO306" s="376"/>
      <c r="AP306" s="376"/>
      <c r="AQ306" s="376"/>
      <c r="AR306" s="376"/>
      <c r="AS306" s="376"/>
      <c r="AT306" s="376"/>
      <c r="AU306" s="376"/>
      <c r="AV306" s="376"/>
      <c r="AW306" s="376"/>
      <c r="AX306" s="376"/>
      <c r="AY306" s="376"/>
      <c r="AZ306" s="376"/>
      <c r="BA306" s="340"/>
      <c r="BB306" s="338"/>
      <c r="BC306" s="338"/>
      <c r="BD306" s="338"/>
      <c r="BE306" s="338"/>
      <c r="BF306" s="338"/>
      <c r="BG306" s="338"/>
      <c r="BH306" s="338"/>
      <c r="BI306" s="338"/>
      <c r="BJ306" s="338"/>
      <c r="BK306" s="338"/>
      <c r="BL306" s="338"/>
      <c r="BM306" s="338"/>
      <c r="BN306" s="338"/>
      <c r="BO306" s="338"/>
      <c r="BP306" s="338"/>
      <c r="BQ306" s="338"/>
      <c r="BR306" s="338"/>
      <c r="BS306" s="338"/>
      <c r="BT306" s="338"/>
      <c r="BU306" s="338"/>
      <c r="BV306" s="338"/>
      <c r="BW306" s="338"/>
      <c r="BX306" s="338"/>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531" customFormat="true" ht="15" customHeight="true" x14ac:dyDescent="0.2">
      <c r="B307" s="530"/>
      <c r="AC307" s="376"/>
      <c r="AD307" s="376"/>
      <c r="AE307" s="376"/>
      <c r="AF307" s="376"/>
      <c r="AG307" s="376"/>
      <c r="AH307" s="376"/>
      <c r="AI307" s="376"/>
      <c r="AJ307" s="376"/>
      <c r="AK307" s="376"/>
      <c r="AL307" s="376"/>
      <c r="AM307" s="376"/>
      <c r="AN307" s="376"/>
      <c r="AO307" s="376"/>
      <c r="AP307" s="376"/>
      <c r="AQ307" s="376"/>
      <c r="AR307" s="376"/>
      <c r="AS307" s="376"/>
      <c r="AT307" s="376"/>
      <c r="AU307" s="376"/>
      <c r="AV307" s="376"/>
      <c r="AW307" s="376"/>
      <c r="AX307" s="376"/>
      <c r="AY307" s="376"/>
      <c r="AZ307" s="376"/>
      <c r="BA307" s="340"/>
      <c r="BB307" s="338"/>
      <c r="BC307" s="338"/>
      <c r="BD307" s="338"/>
      <c r="BE307" s="338"/>
      <c r="BF307" s="338"/>
      <c r="BG307" s="338"/>
      <c r="BH307" s="338"/>
      <c r="BI307" s="338"/>
      <c r="BJ307" s="338"/>
      <c r="BK307" s="338"/>
      <c r="BL307" s="338"/>
      <c r="BM307" s="338"/>
      <c r="BN307" s="338"/>
      <c r="BO307" s="338"/>
      <c r="BP307" s="338"/>
      <c r="BQ307" s="338"/>
      <c r="BR307" s="338"/>
      <c r="BS307" s="338"/>
      <c r="BT307" s="338"/>
      <c r="BU307" s="338"/>
      <c r="BV307" s="338"/>
      <c r="BW307" s="338"/>
      <c r="BX307" s="338"/>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531" customFormat="true" ht="15" customHeight="true" x14ac:dyDescent="0.2">
      <c r="B308" s="530"/>
      <c r="AC308" s="376"/>
      <c r="AD308" s="376"/>
      <c r="AE308" s="376"/>
      <c r="AF308" s="376"/>
      <c r="AG308" s="376"/>
      <c r="AH308" s="376"/>
      <c r="AI308" s="376"/>
      <c r="AJ308" s="376"/>
      <c r="AK308" s="376"/>
      <c r="AL308" s="376"/>
      <c r="AM308" s="376"/>
      <c r="AN308" s="376"/>
      <c r="AO308" s="376"/>
      <c r="AP308" s="376"/>
      <c r="AQ308" s="376"/>
      <c r="AR308" s="376"/>
      <c r="AS308" s="376"/>
      <c r="AT308" s="376"/>
      <c r="AU308" s="376"/>
      <c r="AV308" s="376"/>
      <c r="AW308" s="376"/>
      <c r="AX308" s="376"/>
      <c r="AY308" s="376"/>
      <c r="AZ308" s="376"/>
      <c r="BA308" s="340"/>
      <c r="BB308" s="338"/>
      <c r="BC308" s="338"/>
      <c r="BD308" s="338"/>
      <c r="BE308" s="338"/>
      <c r="BF308" s="338"/>
      <c r="BG308" s="338"/>
      <c r="BH308" s="338"/>
      <c r="BI308" s="338"/>
      <c r="BJ308" s="338"/>
      <c r="BK308" s="338"/>
      <c r="BL308" s="338"/>
      <c r="BM308" s="338"/>
      <c r="BN308" s="338"/>
      <c r="BO308" s="338"/>
      <c r="BP308" s="338"/>
      <c r="BQ308" s="338"/>
      <c r="BR308" s="338"/>
      <c r="BS308" s="338"/>
      <c r="BT308" s="338"/>
      <c r="BU308" s="338"/>
      <c r="BV308" s="338"/>
      <c r="BW308" s="338"/>
      <c r="BX308" s="338"/>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531" customFormat="true" ht="15" customHeight="true" x14ac:dyDescent="0.2">
      <c r="B309" s="530"/>
      <c r="AC309" s="376"/>
      <c r="AD309" s="376"/>
      <c r="AE309" s="376"/>
      <c r="AF309" s="376"/>
      <c r="AG309" s="376"/>
      <c r="AH309" s="376"/>
      <c r="AI309" s="376"/>
      <c r="AJ309" s="376"/>
      <c r="AK309" s="376"/>
      <c r="AL309" s="376"/>
      <c r="AM309" s="376"/>
      <c r="AN309" s="376"/>
      <c r="AO309" s="376"/>
      <c r="AP309" s="376"/>
      <c r="AQ309" s="376"/>
      <c r="AR309" s="376"/>
      <c r="AS309" s="376"/>
      <c r="AT309" s="376"/>
      <c r="AU309" s="376"/>
      <c r="AV309" s="376"/>
      <c r="AW309" s="376"/>
      <c r="AX309" s="376"/>
      <c r="AY309" s="376"/>
      <c r="AZ309" s="376"/>
      <c r="BA309" s="340"/>
      <c r="BB309" s="338"/>
      <c r="BC309" s="338"/>
      <c r="BD309" s="338"/>
      <c r="BE309" s="338"/>
      <c r="BF309" s="338"/>
      <c r="BG309" s="338"/>
      <c r="BH309" s="338"/>
      <c r="BI309" s="338"/>
      <c r="BJ309" s="338"/>
      <c r="BK309" s="338"/>
      <c r="BL309" s="338"/>
      <c r="BM309" s="338"/>
      <c r="BN309" s="338"/>
      <c r="BO309" s="338"/>
      <c r="BP309" s="338"/>
      <c r="BQ309" s="338"/>
      <c r="BR309" s="338"/>
      <c r="BS309" s="338"/>
      <c r="BT309" s="338"/>
      <c r="BU309" s="338"/>
      <c r="BV309" s="338"/>
      <c r="BW309" s="338"/>
      <c r="BX309" s="338"/>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531" customFormat="true" ht="15" customHeight="true" x14ac:dyDescent="0.2">
      <c r="B310" s="530"/>
      <c r="AC310" s="376"/>
      <c r="AD310" s="376"/>
      <c r="AE310" s="376"/>
      <c r="AF310" s="376"/>
      <c r="AG310" s="376"/>
      <c r="AH310" s="376"/>
      <c r="AI310" s="376"/>
      <c r="AJ310" s="376"/>
      <c r="AK310" s="376"/>
      <c r="AL310" s="376"/>
      <c r="AM310" s="376"/>
      <c r="AN310" s="376"/>
      <c r="AO310" s="376"/>
      <c r="AP310" s="376"/>
      <c r="AQ310" s="376"/>
      <c r="AR310" s="376"/>
      <c r="AS310" s="376"/>
      <c r="AT310" s="376"/>
      <c r="AU310" s="376"/>
      <c r="AV310" s="376"/>
      <c r="AW310" s="376"/>
      <c r="AX310" s="376"/>
      <c r="AY310" s="376"/>
      <c r="AZ310" s="376"/>
      <c r="BA310" s="340"/>
      <c r="BB310" s="338"/>
      <c r="BC310" s="338"/>
      <c r="BD310" s="338"/>
      <c r="BE310" s="338"/>
      <c r="BF310" s="338"/>
      <c r="BG310" s="338"/>
      <c r="BH310" s="338"/>
      <c r="BI310" s="338"/>
      <c r="BJ310" s="338"/>
      <c r="BK310" s="338"/>
      <c r="BL310" s="338"/>
      <c r="BM310" s="338"/>
      <c r="BN310" s="338"/>
      <c r="BO310" s="338"/>
      <c r="BP310" s="338"/>
      <c r="BQ310" s="338"/>
      <c r="BR310" s="338"/>
      <c r="BS310" s="338"/>
      <c r="BT310" s="338"/>
      <c r="BU310" s="338"/>
      <c r="BV310" s="338"/>
      <c r="BW310" s="338"/>
      <c r="BX310" s="338"/>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531" customFormat="true" ht="15" customHeight="true" x14ac:dyDescent="0.2">
      <c r="B311" s="530"/>
      <c r="AC311" s="376"/>
      <c r="AD311" s="376"/>
      <c r="AE311" s="376"/>
      <c r="AF311" s="376"/>
      <c r="AG311" s="376"/>
      <c r="AH311" s="376"/>
      <c r="AI311" s="376"/>
      <c r="AJ311" s="376"/>
      <c r="AK311" s="376"/>
      <c r="AL311" s="376"/>
      <c r="AM311" s="376"/>
      <c r="AN311" s="376"/>
      <c r="AO311" s="376"/>
      <c r="AP311" s="376"/>
      <c r="AQ311" s="376"/>
      <c r="AR311" s="376"/>
      <c r="AS311" s="376"/>
      <c r="AT311" s="376"/>
      <c r="AU311" s="376"/>
      <c r="AV311" s="376"/>
      <c r="AW311" s="376"/>
      <c r="AX311" s="376"/>
      <c r="AY311" s="376"/>
      <c r="AZ311" s="376"/>
      <c r="BA311" s="340"/>
      <c r="BB311" s="338"/>
      <c r="BC311" s="338"/>
      <c r="BD311" s="338"/>
      <c r="BE311" s="338"/>
      <c r="BF311" s="338"/>
      <c r="BG311" s="338"/>
      <c r="BH311" s="338"/>
      <c r="BI311" s="338"/>
      <c r="BJ311" s="338"/>
      <c r="BK311" s="338"/>
      <c r="BL311" s="338"/>
      <c r="BM311" s="338"/>
      <c r="BN311" s="338"/>
      <c r="BO311" s="338"/>
      <c r="BP311" s="338"/>
      <c r="BQ311" s="338"/>
      <c r="BR311" s="338"/>
      <c r="BS311" s="338"/>
      <c r="BT311" s="338"/>
      <c r="BU311" s="338"/>
      <c r="BV311" s="338"/>
      <c r="BW311" s="338"/>
      <c r="BX311" s="338"/>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531" customFormat="true" ht="15" customHeight="true" x14ac:dyDescent="0.2">
      <c r="B312" s="530"/>
      <c r="AC312" s="376"/>
      <c r="AD312" s="376"/>
      <c r="AE312" s="376"/>
      <c r="AF312" s="376"/>
      <c r="AG312" s="376"/>
      <c r="AH312" s="376"/>
      <c r="AI312" s="376"/>
      <c r="AJ312" s="376"/>
      <c r="AK312" s="376"/>
      <c r="AL312" s="376"/>
      <c r="AM312" s="376"/>
      <c r="AN312" s="376"/>
      <c r="AO312" s="376"/>
      <c r="AP312" s="376"/>
      <c r="AQ312" s="376"/>
      <c r="AR312" s="376"/>
      <c r="AS312" s="376"/>
      <c r="AT312" s="376"/>
      <c r="AU312" s="376"/>
      <c r="AV312" s="376"/>
      <c r="AW312" s="376"/>
      <c r="AX312" s="376"/>
      <c r="AY312" s="376"/>
      <c r="AZ312" s="376"/>
      <c r="BA312" s="340"/>
      <c r="BB312" s="338"/>
      <c r="BC312" s="338"/>
      <c r="BD312" s="338"/>
      <c r="BE312" s="338"/>
      <c r="BF312" s="338"/>
      <c r="BG312" s="338"/>
      <c r="BH312" s="338"/>
      <c r="BI312" s="338"/>
      <c r="BJ312" s="338"/>
      <c r="BK312" s="338"/>
      <c r="BL312" s="338"/>
      <c r="BM312" s="338"/>
      <c r="BN312" s="338"/>
      <c r="BO312" s="338"/>
      <c r="BP312" s="338"/>
      <c r="BQ312" s="338"/>
      <c r="BR312" s="338"/>
      <c r="BS312" s="338"/>
      <c r="BT312" s="338"/>
      <c r="BU312" s="338"/>
      <c r="BV312" s="338"/>
      <c r="BW312" s="338"/>
      <c r="BX312" s="338"/>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531" customFormat="true" ht="15" customHeight="true" x14ac:dyDescent="0.2">
      <c r="B313" s="530"/>
      <c r="AC313" s="376"/>
      <c r="AD313" s="376"/>
      <c r="AE313" s="376"/>
      <c r="AF313" s="376"/>
      <c r="AG313" s="376"/>
      <c r="AH313" s="376"/>
      <c r="AI313" s="376"/>
      <c r="AJ313" s="376"/>
      <c r="AK313" s="376"/>
      <c r="AL313" s="376"/>
      <c r="AM313" s="376"/>
      <c r="AN313" s="376"/>
      <c r="AO313" s="376"/>
      <c r="AP313" s="376"/>
      <c r="AQ313" s="376"/>
      <c r="AR313" s="376"/>
      <c r="AS313" s="376"/>
      <c r="AT313" s="376"/>
      <c r="AU313" s="376"/>
      <c r="AV313" s="376"/>
      <c r="AW313" s="376"/>
      <c r="AX313" s="376"/>
      <c r="AY313" s="376"/>
      <c r="AZ313" s="376"/>
      <c r="BA313" s="340"/>
      <c r="BB313" s="338"/>
      <c r="BC313" s="338"/>
      <c r="BD313" s="338"/>
      <c r="BE313" s="338"/>
      <c r="BF313" s="338"/>
      <c r="BG313" s="338"/>
      <c r="BH313" s="338"/>
      <c r="BI313" s="338"/>
      <c r="BJ313" s="338"/>
      <c r="BK313" s="338"/>
      <c r="BL313" s="338"/>
      <c r="BM313" s="338"/>
      <c r="BN313" s="338"/>
      <c r="BO313" s="338"/>
      <c r="BP313" s="338"/>
      <c r="BQ313" s="338"/>
      <c r="BR313" s="338"/>
      <c r="BS313" s="338"/>
      <c r="BT313" s="338"/>
      <c r="BU313" s="338"/>
      <c r="BV313" s="338"/>
      <c r="BW313" s="338"/>
      <c r="BX313" s="338"/>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531" customFormat="true" ht="15" customHeight="true" x14ac:dyDescent="0.2">
      <c r="B314" s="530"/>
      <c r="AC314" s="376"/>
      <c r="AD314" s="376"/>
      <c r="AE314" s="376"/>
      <c r="AF314" s="376"/>
      <c r="AG314" s="376"/>
      <c r="AH314" s="376"/>
      <c r="AI314" s="376"/>
      <c r="AJ314" s="376"/>
      <c r="AK314" s="376"/>
      <c r="AL314" s="376"/>
      <c r="AM314" s="376"/>
      <c r="AN314" s="376"/>
      <c r="AO314" s="376"/>
      <c r="AP314" s="376"/>
      <c r="AQ314" s="376"/>
      <c r="AR314" s="376"/>
      <c r="AS314" s="376"/>
      <c r="AT314" s="376"/>
      <c r="AU314" s="376"/>
      <c r="AV314" s="376"/>
      <c r="AW314" s="376"/>
      <c r="AX314" s="376"/>
      <c r="AY314" s="376"/>
      <c r="AZ314" s="376"/>
      <c r="BA314" s="340"/>
      <c r="BB314" s="338"/>
      <c r="BC314" s="338"/>
      <c r="BD314" s="338"/>
      <c r="BE314" s="338"/>
      <c r="BF314" s="338"/>
      <c r="BG314" s="338"/>
      <c r="BH314" s="338"/>
      <c r="BI314" s="338"/>
      <c r="BJ314" s="338"/>
      <c r="BK314" s="338"/>
      <c r="BL314" s="338"/>
      <c r="BM314" s="338"/>
      <c r="BN314" s="338"/>
      <c r="BO314" s="338"/>
      <c r="BP314" s="338"/>
      <c r="BQ314" s="338"/>
      <c r="BR314" s="338"/>
      <c r="BS314" s="338"/>
      <c r="BT314" s="338"/>
      <c r="BU314" s="338"/>
      <c r="BV314" s="338"/>
      <c r="BW314" s="338"/>
      <c r="BX314" s="338"/>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531" customFormat="true" ht="15" customHeight="true" x14ac:dyDescent="0.2">
      <c r="B315" s="530"/>
      <c r="AC315" s="376"/>
      <c r="AD315" s="376"/>
      <c r="AE315" s="376"/>
      <c r="AF315" s="376"/>
      <c r="AG315" s="376"/>
      <c r="AH315" s="376"/>
      <c r="AI315" s="376"/>
      <c r="AJ315" s="376"/>
      <c r="AK315" s="376"/>
      <c r="AL315" s="376"/>
      <c r="AM315" s="376"/>
      <c r="AN315" s="376"/>
      <c r="AO315" s="376"/>
      <c r="AP315" s="376"/>
      <c r="AQ315" s="376"/>
      <c r="AR315" s="376"/>
      <c r="AS315" s="376"/>
      <c r="AT315" s="376"/>
      <c r="AU315" s="376"/>
      <c r="AV315" s="376"/>
      <c r="AW315" s="376"/>
      <c r="AX315" s="376"/>
      <c r="AY315" s="376"/>
      <c r="AZ315" s="376"/>
      <c r="BA315" s="340"/>
      <c r="BB315" s="338"/>
      <c r="BC315" s="338"/>
      <c r="BD315" s="338"/>
      <c r="BE315" s="338"/>
      <c r="BF315" s="338"/>
      <c r="BG315" s="338"/>
      <c r="BH315" s="338"/>
      <c r="BI315" s="338"/>
      <c r="BJ315" s="338"/>
      <c r="BK315" s="338"/>
      <c r="BL315" s="338"/>
      <c r="BM315" s="338"/>
      <c r="BN315" s="338"/>
      <c r="BO315" s="338"/>
      <c r="BP315" s="338"/>
      <c r="BQ315" s="338"/>
      <c r="BR315" s="338"/>
      <c r="BS315" s="338"/>
      <c r="BT315" s="338"/>
      <c r="BU315" s="338"/>
      <c r="BV315" s="338"/>
      <c r="BW315" s="338"/>
      <c r="BX315" s="338"/>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531" customFormat="true" ht="15" customHeight="true" x14ac:dyDescent="0.2">
      <c r="B316" s="530"/>
      <c r="AC316" s="376"/>
      <c r="AD316" s="376"/>
      <c r="AE316" s="376"/>
      <c r="AF316" s="376"/>
      <c r="AG316" s="376"/>
      <c r="AH316" s="376"/>
      <c r="AI316" s="376"/>
      <c r="AJ316" s="376"/>
      <c r="AK316" s="376"/>
      <c r="AL316" s="376"/>
      <c r="AM316" s="376"/>
      <c r="AN316" s="376"/>
      <c r="AO316" s="376"/>
      <c r="AP316" s="376"/>
      <c r="AQ316" s="376"/>
      <c r="AR316" s="376"/>
      <c r="AS316" s="376"/>
      <c r="AT316" s="376"/>
      <c r="AU316" s="376"/>
      <c r="AV316" s="376"/>
      <c r="AW316" s="376"/>
      <c r="AX316" s="376"/>
      <c r="AY316" s="376"/>
      <c r="AZ316" s="376"/>
      <c r="BA316" s="340"/>
      <c r="BB316" s="338"/>
      <c r="BC316" s="338"/>
      <c r="BD316" s="338"/>
      <c r="BE316" s="338"/>
      <c r="BF316" s="338"/>
      <c r="BG316" s="338"/>
      <c r="BH316" s="338"/>
      <c r="BI316" s="338"/>
      <c r="BJ316" s="338"/>
      <c r="BK316" s="338"/>
      <c r="BL316" s="338"/>
      <c r="BM316" s="338"/>
      <c r="BN316" s="338"/>
      <c r="BO316" s="338"/>
      <c r="BP316" s="338"/>
      <c r="BQ316" s="338"/>
      <c r="BR316" s="338"/>
      <c r="BS316" s="338"/>
      <c r="BT316" s="338"/>
      <c r="BU316" s="338"/>
      <c r="BV316" s="338"/>
      <c r="BW316" s="338"/>
      <c r="BX316" s="338"/>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531" customFormat="true" ht="15" customHeight="true" x14ac:dyDescent="0.2">
      <c r="B317" s="530"/>
      <c r="AC317" s="376"/>
      <c r="AD317" s="376"/>
      <c r="AE317" s="376"/>
      <c r="AF317" s="376"/>
      <c r="AG317" s="376"/>
      <c r="AH317" s="376"/>
      <c r="AI317" s="376"/>
      <c r="AJ317" s="376"/>
      <c r="AK317" s="376"/>
      <c r="AL317" s="376"/>
      <c r="AM317" s="376"/>
      <c r="AN317" s="376"/>
      <c r="AO317" s="376"/>
      <c r="AP317" s="376"/>
      <c r="AQ317" s="376"/>
      <c r="AR317" s="376"/>
      <c r="AS317" s="376"/>
      <c r="AT317" s="376"/>
      <c r="AU317" s="376"/>
      <c r="AV317" s="376"/>
      <c r="AW317" s="376"/>
      <c r="AX317" s="376"/>
      <c r="AY317" s="376"/>
      <c r="AZ317" s="376"/>
      <c r="BA317" s="340"/>
      <c r="BB317" s="338"/>
      <c r="BC317" s="338"/>
      <c r="BD317" s="338"/>
      <c r="BE317" s="338"/>
      <c r="BF317" s="338"/>
      <c r="BG317" s="338"/>
      <c r="BH317" s="338"/>
      <c r="BI317" s="338"/>
      <c r="BJ317" s="338"/>
      <c r="BK317" s="338"/>
      <c r="BL317" s="338"/>
      <c r="BM317" s="338"/>
      <c r="BN317" s="338"/>
      <c r="BO317" s="338"/>
      <c r="BP317" s="338"/>
      <c r="BQ317" s="338"/>
      <c r="BR317" s="338"/>
      <c r="BS317" s="338"/>
      <c r="BT317" s="338"/>
      <c r="BU317" s="338"/>
      <c r="BV317" s="338"/>
      <c r="BW317" s="338"/>
      <c r="BX317" s="338"/>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531" customFormat="true" ht="15" customHeight="true" x14ac:dyDescent="0.2">
      <c r="B318" s="530"/>
      <c r="AC318" s="376"/>
      <c r="AD318" s="376"/>
      <c r="AE318" s="376"/>
      <c r="AF318" s="376"/>
      <c r="AG318" s="376"/>
      <c r="AH318" s="376"/>
      <c r="AI318" s="376"/>
      <c r="AJ318" s="376"/>
      <c r="AK318" s="376"/>
      <c r="AL318" s="376"/>
      <c r="AM318" s="376"/>
      <c r="AN318" s="376"/>
      <c r="AO318" s="376"/>
      <c r="AP318" s="376"/>
      <c r="AQ318" s="376"/>
      <c r="AR318" s="376"/>
      <c r="AS318" s="376"/>
      <c r="AT318" s="376"/>
      <c r="AU318" s="376"/>
      <c r="AV318" s="376"/>
      <c r="AW318" s="376"/>
      <c r="AX318" s="376"/>
      <c r="AY318" s="376"/>
      <c r="AZ318" s="376"/>
      <c r="BA318" s="340"/>
      <c r="BB318" s="338"/>
      <c r="BC318" s="338"/>
      <c r="BD318" s="338"/>
      <c r="BE318" s="338"/>
      <c r="BF318" s="338"/>
      <c r="BG318" s="338"/>
      <c r="BH318" s="338"/>
      <c r="BI318" s="338"/>
      <c r="BJ318" s="338"/>
      <c r="BK318" s="338"/>
      <c r="BL318" s="338"/>
      <c r="BM318" s="338"/>
      <c r="BN318" s="338"/>
      <c r="BO318" s="338"/>
      <c r="BP318" s="338"/>
      <c r="BQ318" s="338"/>
      <c r="BR318" s="338"/>
      <c r="BS318" s="338"/>
      <c r="BT318" s="338"/>
      <c r="BU318" s="338"/>
      <c r="BV318" s="338"/>
      <c r="BW318" s="338"/>
      <c r="BX318" s="338"/>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531" customFormat="true" ht="15" customHeight="true" x14ac:dyDescent="0.2">
      <c r="B319" s="530"/>
      <c r="AC319" s="376"/>
      <c r="AD319" s="376"/>
      <c r="AE319" s="376"/>
      <c r="AF319" s="376"/>
      <c r="AG319" s="376"/>
      <c r="AH319" s="376"/>
      <c r="AI319" s="376"/>
      <c r="AJ319" s="376"/>
      <c r="AK319" s="376"/>
      <c r="AL319" s="376"/>
      <c r="AM319" s="376"/>
      <c r="AN319" s="376"/>
      <c r="AO319" s="376"/>
      <c r="AP319" s="376"/>
      <c r="AQ319" s="376"/>
      <c r="AR319" s="376"/>
      <c r="AS319" s="376"/>
      <c r="AT319" s="376"/>
      <c r="AU319" s="376"/>
      <c r="AV319" s="376"/>
      <c r="AW319" s="376"/>
      <c r="AX319" s="376"/>
      <c r="AY319" s="376"/>
      <c r="AZ319" s="376"/>
      <c r="BA319" s="340"/>
      <c r="BB319" s="338"/>
      <c r="BC319" s="338"/>
      <c r="BD319" s="338"/>
      <c r="BE319" s="338"/>
      <c r="BF319" s="338"/>
      <c r="BG319" s="338"/>
      <c r="BH319" s="338"/>
      <c r="BI319" s="338"/>
      <c r="BJ319" s="338"/>
      <c r="BK319" s="338"/>
      <c r="BL319" s="338"/>
      <c r="BM319" s="338"/>
      <c r="BN319" s="338"/>
      <c r="BO319" s="338"/>
      <c r="BP319" s="338"/>
      <c r="BQ319" s="338"/>
      <c r="BR319" s="338"/>
      <c r="BS319" s="338"/>
      <c r="BT319" s="338"/>
      <c r="BU319" s="338"/>
      <c r="BV319" s="338"/>
      <c r="BW319" s="338"/>
      <c r="BX319" s="338"/>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531" customFormat="true" ht="15" customHeight="true" x14ac:dyDescent="0.2">
      <c r="B320" s="530"/>
      <c r="AC320" s="376"/>
      <c r="AD320" s="376"/>
      <c r="AE320" s="376"/>
      <c r="AF320" s="376"/>
      <c r="AG320" s="376"/>
      <c r="AH320" s="376"/>
      <c r="AI320" s="376"/>
      <c r="AJ320" s="376"/>
      <c r="AK320" s="376"/>
      <c r="AL320" s="376"/>
      <c r="AM320" s="376"/>
      <c r="AN320" s="376"/>
      <c r="AO320" s="376"/>
      <c r="AP320" s="376"/>
      <c r="AQ320" s="376"/>
      <c r="AR320" s="376"/>
      <c r="AS320" s="376"/>
      <c r="AT320" s="376"/>
      <c r="AU320" s="376"/>
      <c r="AV320" s="376"/>
      <c r="AW320" s="376"/>
      <c r="AX320" s="376"/>
      <c r="AY320" s="376"/>
      <c r="AZ320" s="376"/>
      <c r="BA320" s="340"/>
      <c r="BB320" s="338"/>
      <c r="BC320" s="338"/>
      <c r="BD320" s="338"/>
      <c r="BE320" s="338"/>
      <c r="BF320" s="338"/>
      <c r="BG320" s="338"/>
      <c r="BH320" s="338"/>
      <c r="BI320" s="338"/>
      <c r="BJ320" s="338"/>
      <c r="BK320" s="338"/>
      <c r="BL320" s="338"/>
      <c r="BM320" s="338"/>
      <c r="BN320" s="338"/>
      <c r="BO320" s="338"/>
      <c r="BP320" s="338"/>
      <c r="BQ320" s="338"/>
      <c r="BR320" s="338"/>
      <c r="BS320" s="338"/>
      <c r="BT320" s="338"/>
      <c r="BU320" s="338"/>
      <c r="BV320" s="338"/>
      <c r="BW320" s="338"/>
      <c r="BX320" s="338"/>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531" customFormat="true" ht="15" customHeight="true" x14ac:dyDescent="0.2">
      <c r="B321" s="530"/>
      <c r="AC321" s="376"/>
      <c r="AD321" s="376"/>
      <c r="AE321" s="376"/>
      <c r="AF321" s="376"/>
      <c r="AG321" s="376"/>
      <c r="AH321" s="376"/>
      <c r="AI321" s="376"/>
      <c r="AJ321" s="376"/>
      <c r="AK321" s="376"/>
      <c r="AL321" s="376"/>
      <c r="AM321" s="376"/>
      <c r="AN321" s="376"/>
      <c r="AO321" s="376"/>
      <c r="AP321" s="376"/>
      <c r="AQ321" s="376"/>
      <c r="AR321" s="376"/>
      <c r="AS321" s="376"/>
      <c r="AT321" s="376"/>
      <c r="AU321" s="376"/>
      <c r="AV321" s="376"/>
      <c r="AW321" s="376"/>
      <c r="AX321" s="376"/>
      <c r="AY321" s="376"/>
      <c r="AZ321" s="376"/>
      <c r="BA321" s="340"/>
      <c r="BB321" s="338"/>
      <c r="BC321" s="338"/>
      <c r="BD321" s="338"/>
      <c r="BE321" s="338"/>
      <c r="BF321" s="338"/>
      <c r="BG321" s="338"/>
      <c r="BH321" s="338"/>
      <c r="BI321" s="338"/>
      <c r="BJ321" s="338"/>
      <c r="BK321" s="338"/>
      <c r="BL321" s="338"/>
      <c r="BM321" s="338"/>
      <c r="BN321" s="338"/>
      <c r="BO321" s="338"/>
      <c r="BP321" s="338"/>
      <c r="BQ321" s="338"/>
      <c r="BR321" s="338"/>
      <c r="BS321" s="338"/>
      <c r="BT321" s="338"/>
      <c r="BU321" s="338"/>
      <c r="BV321" s="338"/>
      <c r="BW321" s="338"/>
      <c r="BX321" s="338"/>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531" customFormat="true" ht="15" customHeight="true" x14ac:dyDescent="0.2">
      <c r="B322" s="530"/>
      <c r="AC322" s="376"/>
      <c r="AD322" s="376"/>
      <c r="AE322" s="376"/>
      <c r="AF322" s="376"/>
      <c r="AG322" s="376"/>
      <c r="AH322" s="376"/>
      <c r="AI322" s="376"/>
      <c r="AJ322" s="376"/>
      <c r="AK322" s="376"/>
      <c r="AL322" s="376"/>
      <c r="AM322" s="376"/>
      <c r="AN322" s="376"/>
      <c r="AO322" s="376"/>
      <c r="AP322" s="376"/>
      <c r="AQ322" s="376"/>
      <c r="AR322" s="376"/>
      <c r="AS322" s="376"/>
      <c r="AT322" s="376"/>
      <c r="AU322" s="376"/>
      <c r="AV322" s="376"/>
      <c r="AW322" s="376"/>
      <c r="AX322" s="376"/>
      <c r="AY322" s="376"/>
      <c r="AZ322" s="376"/>
      <c r="BA322" s="340"/>
      <c r="BB322" s="338"/>
      <c r="BC322" s="338"/>
      <c r="BD322" s="338"/>
      <c r="BE322" s="338"/>
      <c r="BF322" s="338"/>
      <c r="BG322" s="338"/>
      <c r="BH322" s="338"/>
      <c r="BI322" s="338"/>
      <c r="BJ322" s="338"/>
      <c r="BK322" s="338"/>
      <c r="BL322" s="338"/>
      <c r="BM322" s="338"/>
      <c r="BN322" s="338"/>
      <c r="BO322" s="338"/>
      <c r="BP322" s="338"/>
      <c r="BQ322" s="338"/>
      <c r="BR322" s="338"/>
      <c r="BS322" s="338"/>
      <c r="BT322" s="338"/>
      <c r="BU322" s="338"/>
      <c r="BV322" s="338"/>
      <c r="BW322" s="338"/>
      <c r="BX322" s="338"/>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531" customFormat="true" ht="15" customHeight="true" x14ac:dyDescent="0.2">
      <c r="B323" s="530"/>
      <c r="AC323" s="376"/>
      <c r="AD323" s="376"/>
      <c r="AE323" s="376"/>
      <c r="AF323" s="376"/>
      <c r="AG323" s="376"/>
      <c r="AH323" s="376"/>
      <c r="AI323" s="376"/>
      <c r="AJ323" s="376"/>
      <c r="AK323" s="376"/>
      <c r="AL323" s="376"/>
      <c r="AM323" s="376"/>
      <c r="AN323" s="376"/>
      <c r="AO323" s="376"/>
      <c r="AP323" s="376"/>
      <c r="AQ323" s="376"/>
      <c r="AR323" s="376"/>
      <c r="AS323" s="376"/>
      <c r="AT323" s="376"/>
      <c r="AU323" s="376"/>
      <c r="AV323" s="376"/>
      <c r="AW323" s="376"/>
      <c r="AX323" s="376"/>
      <c r="AY323" s="376"/>
      <c r="AZ323" s="376"/>
      <c r="BA323" s="340"/>
      <c r="BB323" s="338"/>
      <c r="BC323" s="338"/>
      <c r="BD323" s="338"/>
      <c r="BE323" s="338"/>
      <c r="BF323" s="338"/>
      <c r="BG323" s="338"/>
      <c r="BH323" s="338"/>
      <c r="BI323" s="338"/>
      <c r="BJ323" s="338"/>
      <c r="BK323" s="338"/>
      <c r="BL323" s="338"/>
      <c r="BM323" s="338"/>
      <c r="BN323" s="338"/>
      <c r="BO323" s="338"/>
      <c r="BP323" s="338"/>
      <c r="BQ323" s="338"/>
      <c r="BR323" s="338"/>
      <c r="BS323" s="338"/>
      <c r="BT323" s="338"/>
      <c r="BU323" s="338"/>
      <c r="BV323" s="338"/>
      <c r="BW323" s="338"/>
      <c r="BX323" s="338"/>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531" customFormat="true" ht="15" customHeight="true" x14ac:dyDescent="0.2">
      <c r="B324" s="530"/>
      <c r="AC324" s="376"/>
      <c r="AD324" s="376"/>
      <c r="AE324" s="376"/>
      <c r="AF324" s="376"/>
      <c r="AG324" s="376"/>
      <c r="AH324" s="376"/>
      <c r="AI324" s="376"/>
      <c r="AJ324" s="376"/>
      <c r="AK324" s="376"/>
      <c r="AL324" s="376"/>
      <c r="AM324" s="376"/>
      <c r="AN324" s="376"/>
      <c r="AO324" s="376"/>
      <c r="AP324" s="376"/>
      <c r="AQ324" s="376"/>
      <c r="AR324" s="376"/>
      <c r="AS324" s="376"/>
      <c r="AT324" s="376"/>
      <c r="AU324" s="376"/>
      <c r="AV324" s="376"/>
      <c r="AW324" s="376"/>
      <c r="AX324" s="376"/>
      <c r="AY324" s="376"/>
      <c r="AZ324" s="376"/>
      <c r="BA324" s="340"/>
      <c r="BB324" s="338"/>
      <c r="BC324" s="338"/>
      <c r="BD324" s="338"/>
      <c r="BE324" s="338"/>
      <c r="BF324" s="338"/>
      <c r="BG324" s="338"/>
      <c r="BH324" s="338"/>
      <c r="BI324" s="338"/>
      <c r="BJ324" s="338"/>
      <c r="BK324" s="338"/>
      <c r="BL324" s="338"/>
      <c r="BM324" s="338"/>
      <c r="BN324" s="338"/>
      <c r="BO324" s="338"/>
      <c r="BP324" s="338"/>
      <c r="BQ324" s="338"/>
      <c r="BR324" s="338"/>
      <c r="BS324" s="338"/>
      <c r="BT324" s="338"/>
      <c r="BU324" s="338"/>
      <c r="BV324" s="338"/>
      <c r="BW324" s="338"/>
      <c r="BX324" s="338"/>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531" customFormat="true" ht="15" customHeight="true" x14ac:dyDescent="0.2">
      <c r="B325" s="530"/>
      <c r="AC325" s="376"/>
      <c r="AD325" s="376"/>
      <c r="AE325" s="376"/>
      <c r="AF325" s="376"/>
      <c r="AG325" s="376"/>
      <c r="AH325" s="376"/>
      <c r="AI325" s="376"/>
      <c r="AJ325" s="376"/>
      <c r="AK325" s="376"/>
      <c r="AL325" s="376"/>
      <c r="AM325" s="376"/>
      <c r="AN325" s="376"/>
      <c r="AO325" s="376"/>
      <c r="AP325" s="376"/>
      <c r="AQ325" s="376"/>
      <c r="AR325" s="376"/>
      <c r="AS325" s="376"/>
      <c r="AT325" s="376"/>
      <c r="AU325" s="376"/>
      <c r="AV325" s="376"/>
      <c r="AW325" s="376"/>
      <c r="AX325" s="376"/>
      <c r="AY325" s="376"/>
      <c r="AZ325" s="376"/>
      <c r="BA325" s="340"/>
      <c r="BB325" s="338"/>
      <c r="BC325" s="338"/>
      <c r="BD325" s="338"/>
      <c r="BE325" s="338"/>
      <c r="BF325" s="338"/>
      <c r="BG325" s="338"/>
      <c r="BH325" s="338"/>
      <c r="BI325" s="338"/>
      <c r="BJ325" s="338"/>
      <c r="BK325" s="338"/>
      <c r="BL325" s="338"/>
      <c r="BM325" s="338"/>
      <c r="BN325" s="338"/>
      <c r="BO325" s="338"/>
      <c r="BP325" s="338"/>
      <c r="BQ325" s="338"/>
      <c r="BR325" s="338"/>
      <c r="BS325" s="338"/>
      <c r="BT325" s="338"/>
      <c r="BU325" s="338"/>
      <c r="BV325" s="338"/>
      <c r="BW325" s="338"/>
      <c r="BX325" s="338"/>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531" customFormat="true" ht="15" customHeight="true" x14ac:dyDescent="0.2">
      <c r="B326" s="530"/>
      <c r="AC326" s="376"/>
      <c r="AD326" s="376"/>
      <c r="AE326" s="376"/>
      <c r="AF326" s="376"/>
      <c r="AG326" s="376"/>
      <c r="AH326" s="376"/>
      <c r="AI326" s="376"/>
      <c r="AJ326" s="376"/>
      <c r="AK326" s="376"/>
      <c r="AL326" s="376"/>
      <c r="AM326" s="376"/>
      <c r="AN326" s="376"/>
      <c r="AO326" s="376"/>
      <c r="AP326" s="376"/>
      <c r="AQ326" s="376"/>
      <c r="AR326" s="376"/>
      <c r="AS326" s="376"/>
      <c r="AT326" s="376"/>
      <c r="AU326" s="376"/>
      <c r="AV326" s="376"/>
      <c r="AW326" s="376"/>
      <c r="AX326" s="376"/>
      <c r="AY326" s="376"/>
      <c r="AZ326" s="376"/>
      <c r="BA326" s="340"/>
      <c r="BB326" s="338"/>
      <c r="BC326" s="338"/>
      <c r="BD326" s="338"/>
      <c r="BE326" s="338"/>
      <c r="BF326" s="338"/>
      <c r="BG326" s="338"/>
      <c r="BH326" s="338"/>
      <c r="BI326" s="338"/>
      <c r="BJ326" s="338"/>
      <c r="BK326" s="338"/>
      <c r="BL326" s="338"/>
      <c r="BM326" s="338"/>
      <c r="BN326" s="338"/>
      <c r="BO326" s="338"/>
      <c r="BP326" s="338"/>
      <c r="BQ326" s="338"/>
      <c r="BR326" s="338"/>
      <c r="BS326" s="338"/>
      <c r="BT326" s="338"/>
      <c r="BU326" s="338"/>
      <c r="BV326" s="338"/>
      <c r="BW326" s="338"/>
      <c r="BX326" s="338"/>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531" customFormat="true" ht="15" customHeight="true" x14ac:dyDescent="0.2">
      <c r="B327" s="530"/>
      <c r="AC327" s="376"/>
      <c r="AD327" s="376"/>
      <c r="AE327" s="376"/>
      <c r="AF327" s="376"/>
      <c r="AG327" s="376"/>
      <c r="AH327" s="376"/>
      <c r="AI327" s="376"/>
      <c r="AJ327" s="376"/>
      <c r="AK327" s="376"/>
      <c r="AL327" s="376"/>
      <c r="AM327" s="376"/>
      <c r="AN327" s="376"/>
      <c r="AO327" s="376"/>
      <c r="AP327" s="376"/>
      <c r="AQ327" s="376"/>
      <c r="AR327" s="376"/>
      <c r="AS327" s="376"/>
      <c r="AT327" s="376"/>
      <c r="AU327" s="376"/>
      <c r="AV327" s="376"/>
      <c r="AW327" s="376"/>
      <c r="AX327" s="376"/>
      <c r="AY327" s="376"/>
      <c r="AZ327" s="376"/>
      <c r="BA327" s="340"/>
      <c r="BB327" s="338"/>
      <c r="BC327" s="338"/>
      <c r="BD327" s="338"/>
      <c r="BE327" s="338"/>
      <c r="BF327" s="338"/>
      <c r="BG327" s="338"/>
      <c r="BH327" s="338"/>
      <c r="BI327" s="338"/>
      <c r="BJ327" s="338"/>
      <c r="BK327" s="338"/>
      <c r="BL327" s="338"/>
      <c r="BM327" s="338"/>
      <c r="BN327" s="338"/>
      <c r="BO327" s="338"/>
      <c r="BP327" s="338"/>
      <c r="BQ327" s="338"/>
      <c r="BR327" s="338"/>
      <c r="BS327" s="338"/>
      <c r="BT327" s="338"/>
      <c r="BU327" s="338"/>
      <c r="BV327" s="338"/>
      <c r="BW327" s="338"/>
      <c r="BX327" s="338"/>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531" customFormat="true" ht="15" customHeight="true" x14ac:dyDescent="0.2">
      <c r="B328" s="530"/>
      <c r="AC328" s="376"/>
      <c r="AD328" s="376"/>
      <c r="AE328" s="376"/>
      <c r="AF328" s="376"/>
      <c r="AG328" s="376"/>
      <c r="AH328" s="376"/>
      <c r="AI328" s="376"/>
      <c r="AJ328" s="376"/>
      <c r="AK328" s="376"/>
      <c r="AL328" s="376"/>
      <c r="AM328" s="376"/>
      <c r="AN328" s="376"/>
      <c r="AO328" s="376"/>
      <c r="AP328" s="376"/>
      <c r="AQ328" s="376"/>
      <c r="AR328" s="376"/>
      <c r="AS328" s="376"/>
      <c r="AT328" s="376"/>
      <c r="AU328" s="376"/>
      <c r="AV328" s="376"/>
      <c r="AW328" s="376"/>
      <c r="AX328" s="376"/>
      <c r="AY328" s="376"/>
      <c r="AZ328" s="376"/>
      <c r="BA328" s="340"/>
      <c r="BB328" s="338"/>
      <c r="BC328" s="338"/>
      <c r="BD328" s="338"/>
      <c r="BE328" s="338"/>
      <c r="BF328" s="338"/>
      <c r="BG328" s="338"/>
      <c r="BH328" s="338"/>
      <c r="BI328" s="338"/>
      <c r="BJ328" s="338"/>
      <c r="BK328" s="338"/>
      <c r="BL328" s="338"/>
      <c r="BM328" s="338"/>
      <c r="BN328" s="338"/>
      <c r="BO328" s="338"/>
      <c r="BP328" s="338"/>
      <c r="BQ328" s="338"/>
      <c r="BR328" s="338"/>
      <c r="BS328" s="338"/>
      <c r="BT328" s="338"/>
      <c r="BU328" s="338"/>
      <c r="BV328" s="338"/>
      <c r="BW328" s="338"/>
      <c r="BX328" s="338"/>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531" customFormat="true" ht="250.15" customHeight="true" x14ac:dyDescent="0.2">
      <c r="B329" s="530"/>
      <c r="AC329" s="376"/>
      <c r="AD329" s="376"/>
      <c r="AE329" s="376"/>
      <c r="AF329" s="376"/>
      <c r="AG329" s="376"/>
      <c r="AH329" s="376"/>
      <c r="AI329" s="376"/>
      <c r="AJ329" s="376"/>
      <c r="AK329" s="376"/>
      <c r="AL329" s="376"/>
      <c r="AM329" s="376"/>
      <c r="AN329" s="376"/>
      <c r="AO329" s="376"/>
      <c r="AP329" s="376"/>
      <c r="AQ329" s="376"/>
      <c r="AR329" s="376"/>
      <c r="AS329" s="376"/>
      <c r="AT329" s="376"/>
      <c r="AU329" s="376"/>
      <c r="AV329" s="376"/>
      <c r="AW329" s="376"/>
      <c r="AX329" s="376"/>
      <c r="AY329" s="376"/>
      <c r="AZ329" s="376"/>
      <c r="BA329" s="340"/>
      <c r="BB329" s="338"/>
      <c r="BC329" s="338"/>
      <c r="BD329" s="338"/>
      <c r="BE329" s="338"/>
      <c r="BF329" s="338"/>
      <c r="BG329" s="338"/>
      <c r="BH329" s="338"/>
      <c r="BI329" s="338"/>
      <c r="BJ329" s="338"/>
      <c r="BK329" s="338"/>
      <c r="BL329" s="338"/>
      <c r="BM329" s="338"/>
      <c r="BN329" s="338"/>
      <c r="BO329" s="338"/>
      <c r="BP329" s="338"/>
      <c r="BQ329" s="338"/>
      <c r="BR329" s="338"/>
      <c r="BS329" s="338"/>
      <c r="BT329" s="338"/>
      <c r="BU329" s="338"/>
      <c r="BV329" s="338"/>
      <c r="BW329" s="338"/>
      <c r="BX329" s="338"/>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s="378" customFormat="true" ht="19.15" customHeight="true" x14ac:dyDescent="0.2">
      <c r="B330" s="529"/>
      <c r="AC330" s="371"/>
      <c r="AD330" s="371"/>
      <c r="AE330" s="371"/>
      <c r="AF330" s="371"/>
      <c r="AG330" s="371"/>
      <c r="AH330" s="371"/>
      <c r="AI330" s="371"/>
      <c r="AJ330" s="371"/>
      <c r="AK330" s="371"/>
      <c r="AL330" s="371"/>
      <c r="AM330" s="371"/>
      <c r="AN330" s="371"/>
      <c r="AO330" s="371"/>
      <c r="AP330" s="371"/>
      <c r="AQ330" s="371"/>
      <c r="AR330" s="371"/>
      <c r="AS330" s="371"/>
      <c r="AT330" s="371"/>
      <c r="AU330" s="371"/>
      <c r="AV330" s="371"/>
      <c r="AW330" s="371"/>
      <c r="AX330" s="371"/>
      <c r="AY330" s="371"/>
      <c r="AZ330" s="371"/>
      <c r="BA330" s="343"/>
      <c r="BB330" s="343"/>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371"/>
      <c r="CA330" s="371"/>
      <c r="CB330" s="371"/>
      <c r="CC330" s="371"/>
      <c r="CD330" s="371"/>
      <c r="CE330" s="371"/>
      <c r="CF330" s="371"/>
      <c r="CG330" s="371"/>
      <c r="CH330" s="371"/>
      <c r="CI330" s="371"/>
      <c r="CJ330" s="371"/>
      <c r="CK330" s="371"/>
      <c r="CL330" s="371"/>
      <c r="CM330" s="371"/>
      <c r="CN330" s="371"/>
      <c r="CO330" s="371"/>
      <c r="CP330" s="371"/>
      <c r="CQ330" s="371"/>
      <c r="CR330" s="371"/>
      <c r="CS330" s="371"/>
      <c r="CT330" s="371"/>
      <c r="CU330" s="371"/>
      <c r="CV330" s="371"/>
      <c r="CW330" s="371"/>
      <c r="CX330" s="371"/>
      <c r="CY330" s="371"/>
      <c r="CZ330" s="371"/>
    </row>
    <row r="331" s="378" customFormat="true" ht="15" customHeight="true" x14ac:dyDescent="0.2">
      <c r="B331" s="529"/>
      <c r="AC331" s="371"/>
      <c r="AD331" s="371"/>
      <c r="AE331" s="371"/>
      <c r="AF331" s="371"/>
      <c r="AG331" s="371"/>
      <c r="AH331" s="371"/>
      <c r="AI331" s="371"/>
      <c r="AJ331" s="371"/>
      <c r="AK331" s="371"/>
      <c r="AL331" s="371"/>
      <c r="AM331" s="371"/>
      <c r="AN331" s="371"/>
      <c r="AO331" s="371"/>
      <c r="AP331" s="371"/>
      <c r="AQ331" s="371"/>
      <c r="AR331" s="371"/>
      <c r="AS331" s="371"/>
      <c r="AT331" s="371"/>
      <c r="AU331" s="371"/>
      <c r="AV331" s="371"/>
      <c r="AW331" s="371"/>
      <c r="AX331" s="371"/>
      <c r="AY331" s="371"/>
      <c r="AZ331" s="371"/>
      <c r="BA331" s="343"/>
      <c r="BB331" s="343"/>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371"/>
      <c r="CA331" s="371"/>
      <c r="CB331" s="371"/>
      <c r="CC331" s="371"/>
      <c r="CD331" s="371"/>
      <c r="CE331" s="371"/>
      <c r="CF331" s="371"/>
      <c r="CG331" s="371"/>
      <c r="CH331" s="371"/>
      <c r="CI331" s="371"/>
      <c r="CJ331" s="371"/>
      <c r="CK331" s="371"/>
      <c r="CL331" s="371"/>
      <c r="CM331" s="371"/>
      <c r="CN331" s="371"/>
      <c r="CO331" s="371"/>
      <c r="CP331" s="371"/>
      <c r="CQ331" s="371"/>
      <c r="CR331" s="371"/>
      <c r="CS331" s="371"/>
      <c r="CT331" s="371"/>
      <c r="CU331" s="371"/>
      <c r="CV331" s="371"/>
      <c r="CW331" s="371"/>
      <c r="CX331" s="371"/>
      <c r="CY331" s="371"/>
      <c r="CZ331" s="371"/>
    </row>
    <row r="332" s="378" customFormat="true" ht="15" customHeight="true" x14ac:dyDescent="0.2">
      <c r="B332" s="529"/>
      <c r="AC332" s="371"/>
      <c r="AD332" s="371"/>
      <c r="AE332" s="371"/>
      <c r="AF332" s="371"/>
      <c r="AG332" s="371"/>
      <c r="AH332" s="371"/>
      <c r="AI332" s="371"/>
      <c r="AJ332" s="371"/>
      <c r="AK332" s="371"/>
      <c r="AL332" s="371"/>
      <c r="AM332" s="371"/>
      <c r="AN332" s="371"/>
      <c r="AO332" s="371"/>
      <c r="AP332" s="371"/>
      <c r="AQ332" s="371"/>
      <c r="AR332" s="371"/>
      <c r="AS332" s="371"/>
      <c r="AT332" s="371"/>
      <c r="AU332" s="371"/>
      <c r="AV332" s="371"/>
      <c r="AW332" s="371"/>
      <c r="AX332" s="371"/>
      <c r="AY332" s="371"/>
      <c r="AZ332" s="371"/>
      <c r="BA332" s="343"/>
      <c r="BB332" s="343"/>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371"/>
      <c r="CA332" s="371"/>
      <c r="CB332" s="371"/>
      <c r="CC332" s="371"/>
      <c r="CD332" s="371"/>
      <c r="CE332" s="371"/>
      <c r="CF332" s="371"/>
      <c r="CG332" s="371"/>
      <c r="CH332" s="371"/>
      <c r="CI332" s="371"/>
      <c r="CJ332" s="371"/>
      <c r="CK332" s="371"/>
      <c r="CL332" s="371"/>
      <c r="CM332" s="371"/>
      <c r="CN332" s="371"/>
      <c r="CO332" s="371"/>
      <c r="CP332" s="371"/>
      <c r="CQ332" s="371"/>
      <c r="CR332" s="371"/>
      <c r="CS332" s="371"/>
      <c r="CT332" s="371"/>
      <c r="CU332" s="371"/>
      <c r="CV332" s="371"/>
      <c r="CW332" s="371"/>
      <c r="CX332" s="371"/>
      <c r="CY332" s="371"/>
      <c r="CZ332" s="371"/>
    </row>
    <row r="333" s="378" customFormat="true" ht="15" customHeight="true" x14ac:dyDescent="0.2">
      <c r="B333" s="529"/>
      <c r="AC333" s="371"/>
      <c r="AD333" s="371"/>
      <c r="AE333" s="371"/>
      <c r="AF333" s="371"/>
      <c r="AG333" s="371"/>
      <c r="AH333" s="371"/>
      <c r="AI333" s="371"/>
      <c r="AJ333" s="371"/>
      <c r="AK333" s="371"/>
      <c r="AL333" s="371"/>
      <c r="AM333" s="371"/>
      <c r="AN333" s="371"/>
      <c r="AO333" s="371"/>
      <c r="AP333" s="371"/>
      <c r="AQ333" s="371"/>
      <c r="AR333" s="371"/>
      <c r="AS333" s="371"/>
      <c r="AT333" s="371"/>
      <c r="AU333" s="371"/>
      <c r="AV333" s="371"/>
      <c r="AW333" s="371"/>
      <c r="AX333" s="371"/>
      <c r="AY333" s="371"/>
      <c r="AZ333" s="371"/>
      <c r="BA333" s="343"/>
      <c r="BB333" s="343"/>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371"/>
      <c r="CA333" s="371"/>
      <c r="CB333" s="371"/>
      <c r="CC333" s="371"/>
      <c r="CD333" s="371"/>
      <c r="CE333" s="371"/>
      <c r="CF333" s="371"/>
      <c r="CG333" s="371"/>
      <c r="CH333" s="371"/>
      <c r="CI333" s="371"/>
      <c r="CJ333" s="371"/>
      <c r="CK333" s="371"/>
      <c r="CL333" s="371"/>
      <c r="CM333" s="371"/>
      <c r="CN333" s="371"/>
      <c r="CO333" s="371"/>
      <c r="CP333" s="371"/>
      <c r="CQ333" s="371"/>
      <c r="CR333" s="371"/>
      <c r="CS333" s="371"/>
      <c r="CT333" s="371"/>
      <c r="CU333" s="371"/>
      <c r="CV333" s="371"/>
      <c r="CW333" s="371"/>
      <c r="CX333" s="371"/>
      <c r="CY333" s="371"/>
      <c r="CZ333" s="371"/>
    </row>
    <row r="334" s="378" customFormat="true" ht="15" customHeight="true" x14ac:dyDescent="0.2">
      <c r="B334" s="529"/>
      <c r="AC334" s="371"/>
      <c r="AD334" s="371"/>
      <c r="AE334" s="371"/>
      <c r="AF334" s="371"/>
      <c r="AG334" s="371"/>
      <c r="AH334" s="371"/>
      <c r="AI334" s="371"/>
      <c r="AJ334" s="371"/>
      <c r="AK334" s="371"/>
      <c r="AL334" s="371"/>
      <c r="AM334" s="371"/>
      <c r="AN334" s="371"/>
      <c r="AO334" s="371"/>
      <c r="AP334" s="371"/>
      <c r="AQ334" s="371"/>
      <c r="AR334" s="371"/>
      <c r="AS334" s="371"/>
      <c r="AT334" s="371"/>
      <c r="AU334" s="371"/>
      <c r="AV334" s="371"/>
      <c r="AW334" s="371"/>
      <c r="AX334" s="371"/>
      <c r="AY334" s="371"/>
      <c r="AZ334" s="371"/>
      <c r="BA334" s="343"/>
      <c r="BB334" s="343"/>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371"/>
      <c r="CA334" s="371"/>
      <c r="CB334" s="371"/>
      <c r="CC334" s="371"/>
      <c r="CD334" s="371"/>
      <c r="CE334" s="371"/>
      <c r="CF334" s="371"/>
      <c r="CG334" s="371"/>
      <c r="CH334" s="371"/>
      <c r="CI334" s="371"/>
      <c r="CJ334" s="371"/>
      <c r="CK334" s="371"/>
      <c r="CL334" s="371"/>
      <c r="CM334" s="371"/>
      <c r="CN334" s="371"/>
      <c r="CO334" s="371"/>
      <c r="CP334" s="371"/>
      <c r="CQ334" s="371"/>
      <c r="CR334" s="371"/>
      <c r="CS334" s="371"/>
      <c r="CT334" s="371"/>
      <c r="CU334" s="371"/>
      <c r="CV334" s="371"/>
      <c r="CW334" s="371"/>
      <c r="CX334" s="371"/>
      <c r="CY334" s="371"/>
      <c r="CZ334" s="371"/>
    </row>
    <row r="335" s="378" customFormat="true" ht="15" customHeight="true" x14ac:dyDescent="0.2">
      <c r="B335" s="529"/>
      <c r="AC335" s="371"/>
      <c r="AD335" s="371"/>
      <c r="AE335" s="371"/>
      <c r="AF335" s="371"/>
      <c r="AG335" s="371"/>
      <c r="AH335" s="371"/>
      <c r="AI335" s="371"/>
      <c r="AJ335" s="371"/>
      <c r="AK335" s="371"/>
      <c r="AL335" s="371"/>
      <c r="AM335" s="371"/>
      <c r="AN335" s="371"/>
      <c r="AO335" s="371"/>
      <c r="AP335" s="371"/>
      <c r="AQ335" s="371"/>
      <c r="AR335" s="371"/>
      <c r="AS335" s="371"/>
      <c r="AT335" s="371"/>
      <c r="AU335" s="371"/>
      <c r="AV335" s="371"/>
      <c r="AW335" s="371"/>
      <c r="AX335" s="371"/>
      <c r="AY335" s="371"/>
      <c r="AZ335" s="371"/>
      <c r="BA335" s="343"/>
      <c r="BB335" s="343"/>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371"/>
      <c r="CA335" s="371"/>
      <c r="CB335" s="371"/>
      <c r="CC335" s="371"/>
      <c r="CD335" s="371"/>
      <c r="CE335" s="371"/>
      <c r="CF335" s="371"/>
      <c r="CG335" s="371"/>
      <c r="CH335" s="371"/>
      <c r="CI335" s="371"/>
      <c r="CJ335" s="371"/>
      <c r="CK335" s="371"/>
      <c r="CL335" s="371"/>
      <c r="CM335" s="371"/>
      <c r="CN335" s="371"/>
      <c r="CO335" s="371"/>
      <c r="CP335" s="371"/>
      <c r="CQ335" s="371"/>
      <c r="CR335" s="371"/>
      <c r="CS335" s="371"/>
      <c r="CT335" s="371"/>
      <c r="CU335" s="371"/>
      <c r="CV335" s="371"/>
      <c r="CW335" s="371"/>
      <c r="CX335" s="371"/>
      <c r="CY335" s="371"/>
      <c r="CZ335" s="371"/>
    </row>
    <row r="336" s="378" customFormat="true" ht="15" customHeight="true" x14ac:dyDescent="0.2">
      <c r="B336" s="529"/>
      <c r="AC336" s="371"/>
      <c r="AD336" s="371"/>
      <c r="AE336" s="371"/>
      <c r="AF336" s="371"/>
      <c r="AG336" s="371"/>
      <c r="AH336" s="371"/>
      <c r="AI336" s="371"/>
      <c r="AJ336" s="371"/>
      <c r="AK336" s="371"/>
      <c r="AL336" s="371"/>
      <c r="AM336" s="371"/>
      <c r="AN336" s="371"/>
      <c r="AO336" s="371"/>
      <c r="AP336" s="371"/>
      <c r="AQ336" s="371"/>
      <c r="AR336" s="371"/>
      <c r="AS336" s="371"/>
      <c r="AT336" s="371"/>
      <c r="AU336" s="371"/>
      <c r="AV336" s="371"/>
      <c r="AW336" s="371"/>
      <c r="AX336" s="371"/>
      <c r="AY336" s="371"/>
      <c r="AZ336" s="371"/>
      <c r="BA336" s="343"/>
      <c r="BB336" s="343"/>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371"/>
      <c r="CA336" s="371"/>
      <c r="CB336" s="371"/>
      <c r="CC336" s="371"/>
      <c r="CD336" s="371"/>
      <c r="CE336" s="371"/>
      <c r="CF336" s="371"/>
      <c r="CG336" s="371"/>
      <c r="CH336" s="371"/>
      <c r="CI336" s="371"/>
      <c r="CJ336" s="371"/>
      <c r="CK336" s="371"/>
      <c r="CL336" s="371"/>
      <c r="CM336" s="371"/>
      <c r="CN336" s="371"/>
      <c r="CO336" s="371"/>
      <c r="CP336" s="371"/>
      <c r="CQ336" s="371"/>
      <c r="CR336" s="371"/>
      <c r="CS336" s="371"/>
      <c r="CT336" s="371"/>
      <c r="CU336" s="371"/>
      <c r="CV336" s="371"/>
      <c r="CW336" s="371"/>
      <c r="CX336" s="371"/>
      <c r="CY336" s="371"/>
      <c r="CZ336" s="371"/>
    </row>
    <row r="337" s="378" customFormat="true" ht="18" customHeight="true" x14ac:dyDescent="0.2">
      <c r="B337" s="529"/>
      <c r="AC337" s="371"/>
      <c r="AD337" s="371"/>
      <c r="AE337" s="371"/>
      <c r="AF337" s="371"/>
      <c r="AG337" s="371"/>
      <c r="AH337" s="371"/>
      <c r="AI337" s="371"/>
      <c r="AJ337" s="371"/>
      <c r="AK337" s="371"/>
      <c r="AL337" s="371"/>
      <c r="AM337" s="371"/>
      <c r="AN337" s="371"/>
      <c r="AO337" s="371"/>
      <c r="AP337" s="371"/>
      <c r="AQ337" s="371"/>
      <c r="AR337" s="371"/>
      <c r="AS337" s="371"/>
      <c r="AT337" s="371"/>
      <c r="AU337" s="371"/>
      <c r="AV337" s="371"/>
      <c r="AW337" s="371"/>
      <c r="AX337" s="371"/>
      <c r="AY337" s="371"/>
      <c r="AZ337" s="371"/>
      <c r="BA337" s="343"/>
      <c r="BB337" s="343"/>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371"/>
      <c r="CA337" s="371"/>
      <c r="CB337" s="371"/>
      <c r="CC337" s="371"/>
      <c r="CD337" s="371"/>
      <c r="CE337" s="371"/>
      <c r="CF337" s="371"/>
      <c r="CG337" s="371"/>
      <c r="CH337" s="371"/>
      <c r="CI337" s="371"/>
      <c r="CJ337" s="371"/>
      <c r="CK337" s="371"/>
      <c r="CL337" s="371"/>
      <c r="CM337" s="371"/>
      <c r="CN337" s="371"/>
      <c r="CO337" s="371"/>
      <c r="CP337" s="371"/>
      <c r="CQ337" s="371"/>
      <c r="CR337" s="371"/>
      <c r="CS337" s="371"/>
      <c r="CT337" s="371"/>
      <c r="CU337" s="371"/>
      <c r="CV337" s="371"/>
      <c r="CW337" s="371"/>
      <c r="CX337" s="371"/>
      <c r="CY337" s="371"/>
      <c r="CZ337" s="371"/>
    </row>
    <row r="338" s="378" customFormat="true" ht="18" customHeight="true" x14ac:dyDescent="0.2">
      <c r="B338" s="529"/>
      <c r="AC338" s="371"/>
      <c r="AD338" s="371"/>
      <c r="AE338" s="371"/>
      <c r="AF338" s="371"/>
      <c r="AG338" s="371"/>
      <c r="AH338" s="371"/>
      <c r="AI338" s="371"/>
      <c r="AJ338" s="371"/>
      <c r="AK338" s="371"/>
      <c r="AL338" s="371"/>
      <c r="AM338" s="371"/>
      <c r="AN338" s="371"/>
      <c r="AO338" s="371"/>
      <c r="AP338" s="371"/>
      <c r="AQ338" s="371"/>
      <c r="AR338" s="371"/>
      <c r="AS338" s="371"/>
      <c r="AT338" s="371"/>
      <c r="AU338" s="371"/>
      <c r="AV338" s="371"/>
      <c r="AW338" s="371"/>
      <c r="AX338" s="371"/>
      <c r="AY338" s="371"/>
      <c r="AZ338" s="371"/>
      <c r="BA338" s="343"/>
      <c r="BB338" s="343"/>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371"/>
      <c r="CA338" s="371"/>
      <c r="CB338" s="371"/>
      <c r="CC338" s="371"/>
      <c r="CD338" s="371"/>
      <c r="CE338" s="371"/>
      <c r="CF338" s="371"/>
      <c r="CG338" s="371"/>
      <c r="CH338" s="371"/>
      <c r="CI338" s="371"/>
      <c r="CJ338" s="371"/>
      <c r="CK338" s="371"/>
      <c r="CL338" s="371"/>
      <c r="CM338" s="371"/>
      <c r="CN338" s="371"/>
      <c r="CO338" s="371"/>
      <c r="CP338" s="371"/>
      <c r="CQ338" s="371"/>
      <c r="CR338" s="371"/>
      <c r="CS338" s="371"/>
      <c r="CT338" s="371"/>
      <c r="CU338" s="371"/>
      <c r="CV338" s="371"/>
      <c r="CW338" s="371"/>
      <c r="CX338" s="371"/>
      <c r="CY338" s="371"/>
      <c r="CZ338" s="371"/>
    </row>
    <row r="339" s="531" customFormat="true" ht="15" customHeight="true" x14ac:dyDescent="0.2">
      <c r="B339" s="530"/>
      <c r="AC339" s="376"/>
      <c r="AD339" s="376"/>
      <c r="AE339" s="376"/>
      <c r="AF339" s="376"/>
      <c r="AG339" s="376"/>
      <c r="AH339" s="376"/>
      <c r="AI339" s="376"/>
      <c r="AJ339" s="376"/>
      <c r="AK339" s="376"/>
      <c r="AL339" s="376"/>
      <c r="AM339" s="376"/>
      <c r="AN339" s="376"/>
      <c r="AO339" s="376"/>
      <c r="AP339" s="376"/>
      <c r="AQ339" s="376"/>
      <c r="AR339" s="376"/>
      <c r="AS339" s="376"/>
      <c r="AT339" s="376"/>
      <c r="AU339" s="376"/>
      <c r="AV339" s="376"/>
      <c r="AW339" s="376"/>
      <c r="AX339" s="376"/>
      <c r="AY339" s="376"/>
      <c r="AZ339" s="376"/>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04"/>
      <c r="BR339" s="42" t="s">
        <v>142</v>
      </c>
      <c r="BS339" s="456"/>
      <c r="BT339" s="456"/>
      <c r="BU339" s="456"/>
      <c r="BV339" s="456"/>
      <c r="BW339" s="456"/>
      <c r="BX339" s="456"/>
      <c r="BY339" s="45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531" customFormat="true" ht="24" x14ac:dyDescent="0.2">
      <c r="B340" s="530"/>
      <c r="AC340" s="376"/>
      <c r="AD340" s="376"/>
      <c r="AE340" s="376"/>
      <c r="AF340" s="376"/>
      <c r="AG340" s="376"/>
      <c r="AH340" s="376"/>
      <c r="AI340" s="376"/>
      <c r="AJ340" s="376"/>
      <c r="AK340" s="376"/>
      <c r="AL340" s="376"/>
      <c r="AM340" s="376"/>
      <c r="AN340" s="376"/>
      <c r="AO340" s="376"/>
      <c r="AP340" s="376"/>
      <c r="AQ340" s="376"/>
      <c r="AR340" s="376"/>
      <c r="AS340" s="376"/>
      <c r="AT340" s="376"/>
      <c r="AU340" s="376"/>
      <c r="AV340" s="376"/>
      <c r="AW340" s="376"/>
      <c r="AX340" s="376"/>
      <c r="AY340" s="376"/>
      <c r="AZ340" s="376"/>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158</v>
      </c>
      <c r="BS340" s="598" t="s">
        <v>159</v>
      </c>
      <c r="BT340" s="598" t="s">
        <v>160</v>
      </c>
      <c r="BU340" s="598" t="s">
        <v>161</v>
      </c>
      <c r="BV340" s="598" t="s">
        <v>162</v>
      </c>
      <c r="BW340" s="598" t="s">
        <v>163</v>
      </c>
      <c r="BX340" s="598" t="s">
        <v>164</v>
      </c>
      <c r="BY340" s="599" t="s">
        <v>165</v>
      </c>
      <c r="BZ340" s="599" t="s">
        <v>166</v>
      </c>
      <c r="CA340" s="599" t="s">
        <v>167</v>
      </c>
      <c r="CB340" s="599" t="s">
        <v>240</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531" customFormat="true" ht="15" customHeight="true" x14ac:dyDescent="0.2">
      <c r="B341" s="530"/>
      <c r="AC341" s="376"/>
      <c r="AD341" s="376"/>
      <c r="AE341" s="376"/>
      <c r="AF341" s="376"/>
      <c r="AG341" s="376"/>
      <c r="AH341" s="376"/>
      <c r="AI341" s="376"/>
      <c r="AJ341" s="376"/>
      <c r="AK341" s="376"/>
      <c r="AL341" s="376"/>
      <c r="AM341" s="376"/>
      <c r="AN341" s="376"/>
      <c r="AO341" s="376"/>
      <c r="AP341" s="376"/>
      <c r="AQ341" s="376"/>
      <c r="AR341" s="376"/>
      <c r="AS341" s="376"/>
      <c r="AT341" s="376"/>
      <c r="AU341" s="376"/>
      <c r="AV341" s="376"/>
      <c r="AW341" s="376"/>
      <c r="AX341" s="376"/>
      <c r="AY341" s="376"/>
      <c r="AZ341" s="376"/>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531" customFormat="true" ht="15" customHeight="true" x14ac:dyDescent="0.2">
      <c r="B342" s="530"/>
      <c r="AC342" s="376"/>
      <c r="AD342" s="376"/>
      <c r="AE342" s="376"/>
      <c r="AF342" s="376"/>
      <c r="AG342" s="376"/>
      <c r="AH342" s="376"/>
      <c r="AI342" s="376"/>
      <c r="AJ342" s="376"/>
      <c r="AK342" s="376"/>
      <c r="AL342" s="376"/>
      <c r="AM342" s="376"/>
      <c r="AN342" s="376"/>
      <c r="AO342" s="376"/>
      <c r="AP342" s="376"/>
      <c r="AQ342" s="376"/>
      <c r="AR342" s="376"/>
      <c r="AS342" s="376"/>
      <c r="AT342" s="376"/>
      <c r="AU342" s="376"/>
      <c r="AV342" s="376"/>
      <c r="AW342" s="376"/>
      <c r="AX342" s="376"/>
      <c r="AY342" s="376"/>
      <c r="AZ342" s="376"/>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531" customFormat="true" ht="15" customHeight="true" x14ac:dyDescent="0.2">
      <c r="B343" s="530"/>
      <c r="AC343" s="376"/>
      <c r="AD343" s="376"/>
      <c r="AE343" s="376"/>
      <c r="AF343" s="376"/>
      <c r="AG343" s="376"/>
      <c r="AH343" s="376"/>
      <c r="AI343" s="376"/>
      <c r="AJ343" s="376"/>
      <c r="AK343" s="376"/>
      <c r="AL343" s="376"/>
      <c r="AM343" s="376"/>
      <c r="AN343" s="376"/>
      <c r="AO343" s="376"/>
      <c r="AP343" s="376"/>
      <c r="AQ343" s="376"/>
      <c r="AR343" s="376"/>
      <c r="AS343" s="376"/>
      <c r="AT343" s="376"/>
      <c r="AU343" s="376"/>
      <c r="AV343" s="376"/>
      <c r="AW343" s="376"/>
      <c r="AX343" s="376"/>
      <c r="AY343" s="376"/>
      <c r="AZ343" s="376"/>
      <c r="BA343" s="1119" t="s">
        <v>150</v>
      </c>
      <c r="BB343" s="622" t="s">
        <v>49</v>
      </c>
      <c r="BC343" s="86" t="s">
        <v>35</v>
      </c>
      <c r="BD343" s="82" t="s">
        <v>35</v>
      </c>
      <c r="BE343" s="82" t="s">
        <v>35</v>
      </c>
      <c r="BF343" s="82" t="s">
        <v>35</v>
      </c>
      <c r="BG343" s="77" t="s">
        <v>35</v>
      </c>
      <c r="BH343" s="86" t="s">
        <v>35</v>
      </c>
      <c r="BI343" s="82" t="s">
        <v>35</v>
      </c>
      <c r="BJ343" s="82" t="s">
        <v>35</v>
      </c>
      <c r="BK343" s="82" t="s">
        <v>35</v>
      </c>
      <c r="BL343" s="77" t="s">
        <v>35</v>
      </c>
      <c r="BM343" s="86" t="s">
        <v>35</v>
      </c>
      <c r="BN343" s="82" t="s">
        <v>35</v>
      </c>
      <c r="BO343" s="82" t="s">
        <v>35</v>
      </c>
      <c r="BP343" s="82" t="s">
        <v>35</v>
      </c>
      <c r="BQ343" s="77" t="s">
        <v>35</v>
      </c>
      <c r="BR343" s="86" t="s">
        <v>35</v>
      </c>
      <c r="BS343" s="82" t="s">
        <v>35</v>
      </c>
      <c r="BT343" s="82" t="s">
        <v>35</v>
      </c>
      <c r="BU343" s="82" t="s">
        <v>35</v>
      </c>
      <c r="BV343" s="82" t="s">
        <v>35</v>
      </c>
      <c r="BW343" s="82" t="s">
        <v>35</v>
      </c>
      <c r="BX343" s="82" t="s">
        <v>35</v>
      </c>
      <c r="BY343" s="70" t="s">
        <v>35</v>
      </c>
      <c r="BZ343" s="70" t="s">
        <v>35</v>
      </c>
      <c r="CA343" s="70" t="s">
        <v>35</v>
      </c>
      <c r="CB343" s="70" t="s">
        <v>35</v>
      </c>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row>
    <row r="344" s="531" customFormat="true" ht="15" customHeight="true" x14ac:dyDescent="0.2">
      <c r="B344" s="530"/>
      <c r="AC344" s="376"/>
      <c r="AD344" s="376"/>
      <c r="AE344" s="376"/>
      <c r="AF344" s="376"/>
      <c r="AG344" s="376"/>
      <c r="AH344" s="376"/>
      <c r="AI344" s="376"/>
      <c r="AJ344" s="376"/>
      <c r="AK344" s="376"/>
      <c r="AL344" s="376"/>
      <c r="AM344" s="376"/>
      <c r="AN344" s="376"/>
      <c r="AO344" s="376"/>
      <c r="AP344" s="376"/>
      <c r="AQ344" s="376"/>
      <c r="AR344" s="376"/>
      <c r="AS344" s="376"/>
      <c r="AT344" s="376"/>
      <c r="AU344" s="376"/>
      <c r="AV344" s="376"/>
      <c r="AW344" s="376"/>
      <c r="AX344" s="376"/>
      <c r="AY344" s="376"/>
      <c r="AZ344" s="376"/>
      <c r="BA344" s="1115"/>
      <c r="BB344" s="622" t="s">
        <v>48</v>
      </c>
      <c r="BC344" s="86" t="s">
        <v>35</v>
      </c>
      <c r="BD344" s="82" t="s">
        <v>35</v>
      </c>
      <c r="BE344" s="82" t="s">
        <v>35</v>
      </c>
      <c r="BF344" s="82" t="s">
        <v>35</v>
      </c>
      <c r="BG344" s="77" t="s">
        <v>35</v>
      </c>
      <c r="BH344" s="86" t="s">
        <v>35</v>
      </c>
      <c r="BI344" s="82" t="s">
        <v>35</v>
      </c>
      <c r="BJ344" s="82" t="s">
        <v>35</v>
      </c>
      <c r="BK344" s="82" t="s">
        <v>35</v>
      </c>
      <c r="BL344" s="77" t="s">
        <v>35</v>
      </c>
      <c r="BM344" s="86" t="s">
        <v>35</v>
      </c>
      <c r="BN344" s="82" t="s">
        <v>35</v>
      </c>
      <c r="BO344" s="82" t="s">
        <v>35</v>
      </c>
      <c r="BP344" s="82" t="s">
        <v>35</v>
      </c>
      <c r="BQ344" s="77" t="s">
        <v>35</v>
      </c>
      <c r="BR344" s="86" t="s">
        <v>35</v>
      </c>
      <c r="BS344" s="82" t="s">
        <v>35</v>
      </c>
      <c r="BT344" s="82" t="s">
        <v>35</v>
      </c>
      <c r="BU344" s="82" t="s">
        <v>35</v>
      </c>
      <c r="BV344" s="82" t="s">
        <v>35</v>
      </c>
      <c r="BW344" s="82" t="s">
        <v>35</v>
      </c>
      <c r="BX344" s="82" t="s">
        <v>35</v>
      </c>
      <c r="BY344" s="70" t="s">
        <v>35</v>
      </c>
      <c r="BZ344" s="70" t="s">
        <v>35</v>
      </c>
      <c r="CA344" s="70" t="s">
        <v>35</v>
      </c>
      <c r="CB344" s="70" t="s">
        <v>35</v>
      </c>
      <c r="CC344" s="32"/>
      <c r="CD344" s="32"/>
      <c r="CE344" s="32"/>
      <c r="CF344" s="32"/>
      <c r="CG344" s="32"/>
      <c r="CH344" s="32"/>
      <c r="CI344" s="32"/>
      <c r="CJ344" s="32"/>
      <c r="CK344" s="32"/>
      <c r="CL344" s="32"/>
      <c r="CM344" s="32"/>
      <c r="CN344" s="32"/>
      <c r="CO344" s="32"/>
      <c r="CP344" s="32"/>
      <c r="CQ344" s="32"/>
      <c r="CR344" s="32"/>
      <c r="CS344" s="32"/>
      <c r="CT344" s="32"/>
      <c r="CU344" s="32"/>
      <c r="CV344" s="32"/>
      <c r="CW344" s="32"/>
      <c r="CX344" s="32"/>
      <c r="CY344" s="32"/>
      <c r="CZ344" s="32"/>
    </row>
    <row r="345" s="531" customFormat="true" ht="15" customHeight="true" x14ac:dyDescent="0.2">
      <c r="B345" s="530"/>
      <c r="AC345" s="376"/>
      <c r="AD345" s="376"/>
      <c r="AE345" s="376"/>
      <c r="AF345" s="376"/>
      <c r="AG345" s="376"/>
      <c r="AH345" s="376"/>
      <c r="AI345" s="376"/>
      <c r="AJ345" s="376"/>
      <c r="AK345" s="376"/>
      <c r="AL345" s="376"/>
      <c r="AM345" s="376"/>
      <c r="AN345" s="376"/>
      <c r="AO345" s="376"/>
      <c r="AP345" s="376"/>
      <c r="AQ345" s="376"/>
      <c r="AR345" s="376"/>
      <c r="AS345" s="376"/>
      <c r="AT345" s="376"/>
      <c r="AU345" s="376"/>
      <c r="AV345" s="376"/>
      <c r="AW345" s="376"/>
      <c r="AX345" s="376"/>
      <c r="AY345" s="376"/>
      <c r="AZ345" s="376"/>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531" customFormat="true" ht="15" customHeight="true" x14ac:dyDescent="0.2">
      <c r="B346" s="530"/>
      <c r="AC346" s="376"/>
      <c r="AD346" s="376"/>
      <c r="AE346" s="376"/>
      <c r="AF346" s="376"/>
      <c r="AG346" s="376"/>
      <c r="AH346" s="376"/>
      <c r="AI346" s="376"/>
      <c r="AJ346" s="376"/>
      <c r="AK346" s="376"/>
      <c r="AL346" s="376"/>
      <c r="AM346" s="376"/>
      <c r="AN346" s="376"/>
      <c r="AO346" s="376"/>
      <c r="AP346" s="376"/>
      <c r="AQ346" s="376"/>
      <c r="AR346" s="376"/>
      <c r="AS346" s="376"/>
      <c r="AT346" s="376"/>
      <c r="AU346" s="376"/>
      <c r="AV346" s="376"/>
      <c r="AW346" s="376"/>
      <c r="AX346" s="376"/>
      <c r="AY346" s="376"/>
      <c r="AZ346" s="376"/>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531" customFormat="true" ht="15" customHeight="true" x14ac:dyDescent="0.2">
      <c r="B347" s="530"/>
      <c r="AC347" s="376"/>
      <c r="AD347" s="376"/>
      <c r="AE347" s="376"/>
      <c r="AF347" s="376"/>
      <c r="AG347" s="376"/>
      <c r="AH347" s="376"/>
      <c r="AI347" s="376"/>
      <c r="AJ347" s="376"/>
      <c r="AK347" s="376"/>
      <c r="AL347" s="376"/>
      <c r="AM347" s="376"/>
      <c r="AN347" s="376"/>
      <c r="AO347" s="376"/>
      <c r="AP347" s="376"/>
      <c r="AQ347" s="376"/>
      <c r="AR347" s="376"/>
      <c r="AS347" s="376"/>
      <c r="AT347" s="376"/>
      <c r="AU347" s="376"/>
      <c r="AV347" s="376"/>
      <c r="AW347" s="376"/>
      <c r="AX347" s="376"/>
      <c r="AY347" s="376"/>
      <c r="AZ347" s="376"/>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531" customFormat="true" ht="15" customHeight="true" x14ac:dyDescent="0.2">
      <c r="B348" s="530"/>
      <c r="AC348" s="376"/>
      <c r="AD348" s="376"/>
      <c r="AE348" s="376"/>
      <c r="AF348" s="376"/>
      <c r="AG348" s="376"/>
      <c r="AH348" s="376"/>
      <c r="AI348" s="376"/>
      <c r="AJ348" s="376"/>
      <c r="AK348" s="376"/>
      <c r="AL348" s="376"/>
      <c r="AM348" s="376"/>
      <c r="AN348" s="376"/>
      <c r="AO348" s="376"/>
      <c r="AP348" s="376"/>
      <c r="AQ348" s="376"/>
      <c r="AR348" s="376"/>
      <c r="AS348" s="376"/>
      <c r="AT348" s="376"/>
      <c r="AU348" s="376"/>
      <c r="AV348" s="376"/>
      <c r="AW348" s="376"/>
      <c r="AX348" s="376"/>
      <c r="AY348" s="376"/>
      <c r="AZ348" s="376"/>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531" customFormat="true" ht="15" customHeight="true" x14ac:dyDescent="0.2">
      <c r="B349" s="530"/>
      <c r="AC349" s="376"/>
      <c r="AD349" s="376"/>
      <c r="AE349" s="376"/>
      <c r="AF349" s="376"/>
      <c r="AG349" s="376"/>
      <c r="AH349" s="376"/>
      <c r="AI349" s="376"/>
      <c r="AJ349" s="376"/>
      <c r="AK349" s="376"/>
      <c r="AL349" s="376"/>
      <c r="AM349" s="376"/>
      <c r="AN349" s="376"/>
      <c r="AO349" s="376"/>
      <c r="AP349" s="376"/>
      <c r="AQ349" s="376"/>
      <c r="AR349" s="376"/>
      <c r="AS349" s="376"/>
      <c r="AT349" s="376"/>
      <c r="AU349" s="376"/>
      <c r="AV349" s="376"/>
      <c r="AW349" s="376"/>
      <c r="AX349" s="376"/>
      <c r="AY349" s="376"/>
      <c r="AZ349" s="376"/>
      <c r="BA349" s="1119" t="s">
        <v>153</v>
      </c>
      <c r="BB349" s="622" t="s">
        <v>49</v>
      </c>
      <c r="BC349" s="86" t="s">
        <v>35</v>
      </c>
      <c r="BD349" s="82" t="s">
        <v>35</v>
      </c>
      <c r="BE349" s="82" t="s">
        <v>35</v>
      </c>
      <c r="BF349" s="82" t="s">
        <v>35</v>
      </c>
      <c r="BG349" s="77" t="s">
        <v>35</v>
      </c>
      <c r="BH349" s="86" t="s">
        <v>35</v>
      </c>
      <c r="BI349" s="82" t="s">
        <v>35</v>
      </c>
      <c r="BJ349" s="82" t="s">
        <v>35</v>
      </c>
      <c r="BK349" s="82" t="s">
        <v>35</v>
      </c>
      <c r="BL349" s="77" t="s">
        <v>35</v>
      </c>
      <c r="BM349" s="86" t="s">
        <v>35</v>
      </c>
      <c r="BN349" s="82" t="s">
        <v>35</v>
      </c>
      <c r="BO349" s="82" t="s">
        <v>35</v>
      </c>
      <c r="BP349" s="82" t="s">
        <v>35</v>
      </c>
      <c r="BQ349" s="77" t="s">
        <v>35</v>
      </c>
      <c r="BR349" s="86" t="s">
        <v>35</v>
      </c>
      <c r="BS349" s="82" t="s">
        <v>35</v>
      </c>
      <c r="BT349" s="82" t="s">
        <v>35</v>
      </c>
      <c r="BU349" s="82" t="s">
        <v>35</v>
      </c>
      <c r="BV349" s="82" t="s">
        <v>35</v>
      </c>
      <c r="BW349" s="82" t="s">
        <v>35</v>
      </c>
      <c r="BX349" s="82" t="s">
        <v>35</v>
      </c>
      <c r="BY349" s="70" t="s">
        <v>35</v>
      </c>
      <c r="BZ349" s="70" t="s">
        <v>35</v>
      </c>
      <c r="CA349" s="70" t="s">
        <v>35</v>
      </c>
      <c r="CB349" s="70" t="s">
        <v>35</v>
      </c>
      <c r="CC349" s="32"/>
      <c r="CD349" s="32"/>
      <c r="CE349" s="32"/>
      <c r="CF349" s="32"/>
      <c r="CG349" s="32"/>
      <c r="CH349" s="32"/>
      <c r="CI349" s="32"/>
      <c r="CJ349" s="32"/>
      <c r="CK349" s="32"/>
      <c r="CL349" s="32"/>
      <c r="CM349" s="32"/>
      <c r="CN349" s="32"/>
      <c r="CO349" s="32"/>
      <c r="CP349" s="32"/>
      <c r="CQ349" s="32"/>
      <c r="CR349" s="32"/>
      <c r="CS349" s="32"/>
      <c r="CT349" s="32"/>
      <c r="CU349" s="32"/>
      <c r="CV349" s="32"/>
      <c r="CW349" s="32"/>
      <c r="CX349" s="32"/>
      <c r="CY349" s="32"/>
      <c r="CZ349" s="32"/>
    </row>
    <row r="350" s="531" customFormat="true" ht="15" customHeight="true" x14ac:dyDescent="0.2">
      <c r="B350" s="530"/>
      <c r="AC350" s="376"/>
      <c r="AD350" s="376"/>
      <c r="AE350" s="376"/>
      <c r="AF350" s="376"/>
      <c r="AG350" s="376"/>
      <c r="AH350" s="376"/>
      <c r="AI350" s="376"/>
      <c r="AJ350" s="376"/>
      <c r="AK350" s="376"/>
      <c r="AL350" s="376"/>
      <c r="AM350" s="376"/>
      <c r="AN350" s="376"/>
      <c r="AO350" s="376"/>
      <c r="AP350" s="376"/>
      <c r="AQ350" s="376"/>
      <c r="AR350" s="376"/>
      <c r="AS350" s="376"/>
      <c r="AT350" s="376"/>
      <c r="AU350" s="376"/>
      <c r="AV350" s="376"/>
      <c r="AW350" s="376"/>
      <c r="AX350" s="376"/>
      <c r="AY350" s="376"/>
      <c r="AZ350" s="376"/>
      <c r="BA350" s="1115"/>
      <c r="BB350" s="622" t="s">
        <v>48</v>
      </c>
      <c r="BC350" s="86" t="s">
        <v>35</v>
      </c>
      <c r="BD350" s="82" t="s">
        <v>35</v>
      </c>
      <c r="BE350" s="82" t="s">
        <v>35</v>
      </c>
      <c r="BF350" s="82" t="s">
        <v>35</v>
      </c>
      <c r="BG350" s="77" t="s">
        <v>35</v>
      </c>
      <c r="BH350" s="86" t="s">
        <v>35</v>
      </c>
      <c r="BI350" s="82" t="s">
        <v>35</v>
      </c>
      <c r="BJ350" s="82" t="s">
        <v>35</v>
      </c>
      <c r="BK350" s="82" t="s">
        <v>35</v>
      </c>
      <c r="BL350" s="77" t="s">
        <v>35</v>
      </c>
      <c r="BM350" s="86" t="s">
        <v>35</v>
      </c>
      <c r="BN350" s="82" t="s">
        <v>35</v>
      </c>
      <c r="BO350" s="82" t="s">
        <v>35</v>
      </c>
      <c r="BP350" s="82" t="s">
        <v>35</v>
      </c>
      <c r="BQ350" s="77" t="s">
        <v>35</v>
      </c>
      <c r="BR350" s="86" t="s">
        <v>35</v>
      </c>
      <c r="BS350" s="82" t="s">
        <v>35</v>
      </c>
      <c r="BT350" s="82" t="s">
        <v>35</v>
      </c>
      <c r="BU350" s="82" t="s">
        <v>35</v>
      </c>
      <c r="BV350" s="82" t="s">
        <v>35</v>
      </c>
      <c r="BW350" s="82" t="s">
        <v>35</v>
      </c>
      <c r="BX350" s="82" t="s">
        <v>35</v>
      </c>
      <c r="BY350" s="70" t="s">
        <v>35</v>
      </c>
      <c r="BZ350" s="70" t="s">
        <v>35</v>
      </c>
      <c r="CA350" s="70" t="s">
        <v>35</v>
      </c>
      <c r="CB350" s="70" t="s">
        <v>35</v>
      </c>
      <c r="CC350" s="32"/>
      <c r="CD350" s="32"/>
      <c r="CE350" s="32"/>
      <c r="CF350" s="32"/>
      <c r="CG350" s="32"/>
      <c r="CH350" s="32"/>
      <c r="CI350" s="32"/>
      <c r="CJ350" s="32"/>
      <c r="CK350" s="32"/>
      <c r="CL350" s="32"/>
      <c r="CM350" s="32"/>
      <c r="CN350" s="32"/>
      <c r="CO350" s="32"/>
      <c r="CP350" s="32"/>
      <c r="CQ350" s="32"/>
      <c r="CR350" s="32"/>
      <c r="CS350" s="32"/>
      <c r="CT350" s="32"/>
      <c r="CU350" s="32"/>
      <c r="CV350" s="32"/>
      <c r="CW350" s="32"/>
      <c r="CX350" s="32"/>
      <c r="CY350" s="32"/>
      <c r="CZ350" s="32"/>
    </row>
    <row r="351" s="531" customFormat="true" ht="15" customHeight="true" x14ac:dyDescent="0.2">
      <c r="B351" s="530"/>
      <c r="AC351" s="376"/>
      <c r="AD351" s="376"/>
      <c r="AE351" s="376"/>
      <c r="AF351" s="376"/>
      <c r="AG351" s="376"/>
      <c r="AH351" s="376"/>
      <c r="AI351" s="376"/>
      <c r="AJ351" s="376"/>
      <c r="AK351" s="376"/>
      <c r="AL351" s="376"/>
      <c r="AM351" s="376"/>
      <c r="AN351" s="376"/>
      <c r="AO351" s="376"/>
      <c r="AP351" s="376"/>
      <c r="AQ351" s="376"/>
      <c r="AR351" s="376"/>
      <c r="AS351" s="376"/>
      <c r="AT351" s="376"/>
      <c r="AU351" s="376"/>
      <c r="AV351" s="376"/>
      <c r="AW351" s="376"/>
      <c r="AX351" s="376"/>
      <c r="AY351" s="376"/>
      <c r="AZ351" s="376"/>
      <c r="BA351" s="1119" t="s">
        <v>154</v>
      </c>
      <c r="BB351" s="622" t="s">
        <v>49</v>
      </c>
      <c r="BC351" s="86" t="s">
        <v>35</v>
      </c>
      <c r="BD351" s="82" t="s">
        <v>35</v>
      </c>
      <c r="BE351" s="82" t="s">
        <v>35</v>
      </c>
      <c r="BF351" s="82" t="s">
        <v>35</v>
      </c>
      <c r="BG351" s="77" t="s">
        <v>35</v>
      </c>
      <c r="BH351" s="86" t="s">
        <v>35</v>
      </c>
      <c r="BI351" s="82" t="s">
        <v>35</v>
      </c>
      <c r="BJ351" s="82" t="s">
        <v>35</v>
      </c>
      <c r="BK351" s="82" t="s">
        <v>35</v>
      </c>
      <c r="BL351" s="77" t="s">
        <v>35</v>
      </c>
      <c r="BM351" s="86" t="s">
        <v>35</v>
      </c>
      <c r="BN351" s="82" t="s">
        <v>35</v>
      </c>
      <c r="BO351" s="82" t="s">
        <v>35</v>
      </c>
      <c r="BP351" s="82" t="s">
        <v>35</v>
      </c>
      <c r="BQ351" s="77" t="s">
        <v>35</v>
      </c>
      <c r="BR351" s="86" t="s">
        <v>35</v>
      </c>
      <c r="BS351" s="82" t="s">
        <v>35</v>
      </c>
      <c r="BT351" s="82" t="s">
        <v>35</v>
      </c>
      <c r="BU351" s="82" t="s">
        <v>35</v>
      </c>
      <c r="BV351" s="82" t="s">
        <v>35</v>
      </c>
      <c r="BW351" s="82" t="s">
        <v>35</v>
      </c>
      <c r="BX351" s="82" t="s">
        <v>35</v>
      </c>
      <c r="BY351" s="70" t="s">
        <v>35</v>
      </c>
      <c r="BZ351" s="70" t="s">
        <v>35</v>
      </c>
      <c r="CA351" s="70" t="s">
        <v>35</v>
      </c>
      <c r="CB351" s="70" t="s">
        <v>35</v>
      </c>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row>
    <row r="352" s="531" customFormat="true" ht="15" customHeight="true" x14ac:dyDescent="0.2">
      <c r="B352" s="530"/>
      <c r="AC352" s="376"/>
      <c r="AD352" s="376"/>
      <c r="AE352" s="376"/>
      <c r="AF352" s="376"/>
      <c r="AG352" s="376"/>
      <c r="AH352" s="376"/>
      <c r="AI352" s="376"/>
      <c r="AJ352" s="376"/>
      <c r="AK352" s="376"/>
      <c r="AL352" s="376"/>
      <c r="AM352" s="376"/>
      <c r="AN352" s="376"/>
      <c r="AO352" s="376"/>
      <c r="AP352" s="376"/>
      <c r="AQ352" s="376"/>
      <c r="AR352" s="376"/>
      <c r="AS352" s="376"/>
      <c r="AT352" s="376"/>
      <c r="AU352" s="376"/>
      <c r="AV352" s="376"/>
      <c r="AW352" s="376"/>
      <c r="AX352" s="376"/>
      <c r="AY352" s="376"/>
      <c r="AZ352" s="376"/>
      <c r="BA352" s="1115"/>
      <c r="BB352" s="622" t="s">
        <v>48</v>
      </c>
      <c r="BC352" s="86" t="s">
        <v>35</v>
      </c>
      <c r="BD352" s="82" t="s">
        <v>35</v>
      </c>
      <c r="BE352" s="82" t="s">
        <v>35</v>
      </c>
      <c r="BF352" s="82" t="s">
        <v>35</v>
      </c>
      <c r="BG352" s="77" t="s">
        <v>35</v>
      </c>
      <c r="BH352" s="86" t="s">
        <v>35</v>
      </c>
      <c r="BI352" s="82" t="s">
        <v>35</v>
      </c>
      <c r="BJ352" s="82" t="s">
        <v>35</v>
      </c>
      <c r="BK352" s="82" t="s">
        <v>35</v>
      </c>
      <c r="BL352" s="77" t="s">
        <v>35</v>
      </c>
      <c r="BM352" s="86" t="s">
        <v>35</v>
      </c>
      <c r="BN352" s="82" t="s">
        <v>35</v>
      </c>
      <c r="BO352" s="82" t="s">
        <v>35</v>
      </c>
      <c r="BP352" s="82" t="s">
        <v>35</v>
      </c>
      <c r="BQ352" s="77" t="s">
        <v>35</v>
      </c>
      <c r="BR352" s="86" t="s">
        <v>35</v>
      </c>
      <c r="BS352" s="82" t="s">
        <v>35</v>
      </c>
      <c r="BT352" s="82" t="s">
        <v>35</v>
      </c>
      <c r="BU352" s="82" t="s">
        <v>35</v>
      </c>
      <c r="BV352" s="82" t="s">
        <v>35</v>
      </c>
      <c r="BW352" s="82" t="s">
        <v>35</v>
      </c>
      <c r="BX352" s="82" t="s">
        <v>35</v>
      </c>
      <c r="BY352" s="70" t="s">
        <v>35</v>
      </c>
      <c r="BZ352" s="70" t="s">
        <v>35</v>
      </c>
      <c r="CA352" s="70" t="s">
        <v>35</v>
      </c>
      <c r="CB352" s="70" t="s">
        <v>35</v>
      </c>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row>
    <row r="353" s="531" customFormat="true" ht="15" customHeight="true" x14ac:dyDescent="0.2">
      <c r="B353" s="530"/>
      <c r="AC353" s="376"/>
      <c r="AD353" s="376"/>
      <c r="AE353" s="376"/>
      <c r="AF353" s="376"/>
      <c r="AG353" s="376"/>
      <c r="AH353" s="376"/>
      <c r="AI353" s="376"/>
      <c r="AJ353" s="376"/>
      <c r="AK353" s="376"/>
      <c r="AL353" s="376"/>
      <c r="AM353" s="376"/>
      <c r="AN353" s="376"/>
      <c r="AO353" s="376"/>
      <c r="AP353" s="376"/>
      <c r="AQ353" s="376"/>
      <c r="AR353" s="376"/>
      <c r="AS353" s="376"/>
      <c r="AT353" s="376"/>
      <c r="AU353" s="376"/>
      <c r="AV353" s="376"/>
      <c r="AW353" s="376"/>
      <c r="AX353" s="376"/>
      <c r="AY353" s="376"/>
      <c r="AZ353" s="376"/>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531" customFormat="true" ht="15" customHeight="true" x14ac:dyDescent="0.2">
      <c r="B354" s="530"/>
      <c r="AC354" s="376"/>
      <c r="AD354" s="376"/>
      <c r="AE354" s="376"/>
      <c r="AF354" s="376"/>
      <c r="AG354" s="376"/>
      <c r="AH354" s="376"/>
      <c r="AI354" s="376"/>
      <c r="AJ354" s="376"/>
      <c r="AK354" s="376"/>
      <c r="AL354" s="376"/>
      <c r="AM354" s="376"/>
      <c r="AN354" s="376"/>
      <c r="AO354" s="376"/>
      <c r="AP354" s="376"/>
      <c r="AQ354" s="376"/>
      <c r="AR354" s="376"/>
      <c r="AS354" s="376"/>
      <c r="AT354" s="376"/>
      <c r="AU354" s="376"/>
      <c r="AV354" s="376"/>
      <c r="AW354" s="376"/>
      <c r="AX354" s="376"/>
      <c r="AY354" s="376"/>
      <c r="AZ354" s="376"/>
      <c r="BA354" s="1117"/>
      <c r="BB354" s="623" t="s">
        <v>48</v>
      </c>
      <c r="BC354" s="85" t="s">
        <v>35</v>
      </c>
      <c r="BD354" s="81" t="s">
        <v>35</v>
      </c>
      <c r="BE354" s="81" t="s">
        <v>35</v>
      </c>
      <c r="BF354" s="81" t="s">
        <v>35</v>
      </c>
      <c r="BG354" s="76" t="s">
        <v>35</v>
      </c>
      <c r="BH354" s="85" t="s">
        <v>35</v>
      </c>
      <c r="BI354" s="81" t="s">
        <v>35</v>
      </c>
      <c r="BJ354" s="81" t="s">
        <v>35</v>
      </c>
      <c r="BK354" s="81" t="s">
        <v>35</v>
      </c>
      <c r="BL354" s="76" t="s">
        <v>35</v>
      </c>
      <c r="BM354" s="85" t="s">
        <v>35</v>
      </c>
      <c r="BN354" s="81" t="s">
        <v>35</v>
      </c>
      <c r="BO354" s="81" t="s">
        <v>35</v>
      </c>
      <c r="BP354" s="81" t="s">
        <v>35</v>
      </c>
      <c r="BQ354" s="76" t="s">
        <v>35</v>
      </c>
      <c r="BR354" s="85" t="s">
        <v>35</v>
      </c>
      <c r="BS354" s="81" t="s">
        <v>35</v>
      </c>
      <c r="BT354" s="81" t="s">
        <v>35</v>
      </c>
      <c r="BU354" s="81" t="s">
        <v>35</v>
      </c>
      <c r="BV354" s="81" t="s">
        <v>35</v>
      </c>
      <c r="BW354" s="81" t="s">
        <v>35</v>
      </c>
      <c r="BX354" s="81" t="s">
        <v>35</v>
      </c>
      <c r="BY354" s="69" t="s">
        <v>35</v>
      </c>
      <c r="BZ354" s="69" t="s">
        <v>35</v>
      </c>
      <c r="CA354" s="69" t="s">
        <v>35</v>
      </c>
      <c r="CB354" s="69" t="s">
        <v>35</v>
      </c>
      <c r="CC354" s="32"/>
      <c r="CD354" s="32"/>
      <c r="CE354" s="32"/>
      <c r="CF354" s="32"/>
      <c r="CG354" s="32"/>
      <c r="CH354" s="32"/>
      <c r="CI354" s="32"/>
      <c r="CJ354" s="32"/>
      <c r="CK354" s="32"/>
      <c r="CL354" s="32"/>
      <c r="CM354" s="32"/>
      <c r="CN354" s="32"/>
      <c r="CO354" s="32"/>
      <c r="CP354" s="32"/>
      <c r="CQ354" s="32"/>
      <c r="CR354" s="32"/>
      <c r="CS354" s="32"/>
      <c r="CT354" s="32"/>
      <c r="CU354" s="32"/>
      <c r="CV354" s="32"/>
      <c r="CW354" s="32"/>
      <c r="CX354" s="32"/>
      <c r="CY354" s="32"/>
      <c r="CZ354" s="32"/>
    </row>
    <row r="355" s="531" customFormat="true" ht="15" customHeight="true" x14ac:dyDescent="0.2">
      <c r="B355" s="530"/>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A355" s="402"/>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531" customFormat="true" ht="15" customHeight="true" x14ac:dyDescent="0.2">
      <c r="B356" s="530"/>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A356" s="402"/>
      <c r="BB356" s="343"/>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339" customFormat="true" ht="15" customHeight="true" x14ac:dyDescent="0.2">
      <c r="B357" s="341"/>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A357" s="402"/>
      <c r="BB357" s="343"/>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339" customFormat="true" ht="15" customHeight="true" x14ac:dyDescent="0.2">
      <c r="B358" s="341"/>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A358" s="402"/>
      <c r="BB358" s="343"/>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339" customFormat="true" ht="15" customHeight="true" x14ac:dyDescent="0.2">
      <c r="B359" s="341"/>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A359" s="402"/>
      <c r="BB359" s="343"/>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339" customFormat="true" ht="15" customHeight="true" x14ac:dyDescent="0.2">
      <c r="B360" s="341"/>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A360" s="402"/>
      <c r="BB360" s="343"/>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339" customFormat="true" ht="15" customHeight="true" x14ac:dyDescent="0.2">
      <c r="B361" s="341"/>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A361" s="402"/>
      <c r="BB361" s="343"/>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339" customFormat="true" ht="15" customHeight="true" x14ac:dyDescent="0.2">
      <c r="B362" s="341"/>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A362" s="402"/>
      <c r="BB362" s="343"/>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339" customFormat="true" ht="15" customHeight="true" x14ac:dyDescent="0.2">
      <c r="B363" s="341"/>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A363" s="402"/>
      <c r="BB363" s="343"/>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339" customFormat="true" ht="15" customHeight="true" x14ac:dyDescent="0.2">
      <c r="B364" s="341"/>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A364" s="402"/>
      <c r="BB364" s="343"/>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339" customFormat="true" ht="15" customHeight="true" x14ac:dyDescent="0.2">
      <c r="B365" s="341"/>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A365" s="402"/>
      <c r="BB365" s="343"/>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339" customFormat="true" ht="15" customHeight="true" x14ac:dyDescent="0.2">
      <c r="B366" s="341"/>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A366" s="402"/>
      <c r="BB366" s="343"/>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339" customFormat="true" ht="15" customHeight="true" x14ac:dyDescent="0.2">
      <c r="B367" s="341"/>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A367" s="402"/>
      <c r="BB367" s="343"/>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339" customFormat="true" ht="15" customHeight="true" x14ac:dyDescent="0.2">
      <c r="B368" s="341"/>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A368" s="402"/>
      <c r="BB368" s="343"/>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339" customFormat="true" ht="15" customHeight="true" x14ac:dyDescent="0.2">
      <c r="B369" s="341"/>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A369" s="402"/>
      <c r="BB369" s="343"/>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339" customFormat="true" ht="15" customHeight="true" x14ac:dyDescent="0.2">
      <c r="B370" s="341"/>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A370" s="402"/>
      <c r="BB370" s="343"/>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339" customFormat="true" ht="15" customHeight="true" x14ac:dyDescent="0.2">
      <c r="B371" s="341"/>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A371" s="402"/>
      <c r="BB371" s="343"/>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339" customFormat="true" ht="15" customHeight="true" x14ac:dyDescent="0.2">
      <c r="B372" s="341"/>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A372" s="402"/>
      <c r="BB372" s="343"/>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339" customFormat="true" ht="15" customHeight="true" x14ac:dyDescent="0.2">
      <c r="B373" s="341"/>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A373" s="402"/>
      <c r="BB373" s="343"/>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339" customFormat="true" ht="15" customHeight="true" x14ac:dyDescent="0.2">
      <c r="B374" s="341"/>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A374" s="402"/>
      <c r="BB374" s="343"/>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9" customFormat="true" ht="15" customHeight="true" x14ac:dyDescent="0.2">
      <c r="B375" s="341"/>
      <c r="AC375" s="376"/>
      <c r="AD375" s="376"/>
      <c r="AE375" s="376"/>
      <c r="AF375" s="376"/>
      <c r="AG375" s="376"/>
      <c r="AH375" s="376"/>
      <c r="AI375" s="376"/>
      <c r="AJ375" s="376"/>
      <c r="AK375" s="376"/>
      <c r="AL375" s="376"/>
      <c r="AM375" s="376"/>
      <c r="AN375" s="376"/>
      <c r="AO375" s="376"/>
      <c r="AP375" s="376"/>
      <c r="AQ375" s="376"/>
      <c r="AR375" s="376"/>
      <c r="AS375" s="376"/>
      <c r="AT375" s="376"/>
      <c r="AU375" s="376"/>
      <c r="AV375" s="376"/>
      <c r="AW375" s="376"/>
      <c r="AX375" s="376"/>
      <c r="AY375" s="376"/>
      <c r="AZ375" s="376"/>
      <c r="BA375" s="340"/>
      <c r="BB375" s="338"/>
      <c r="BC375" s="338"/>
      <c r="BD375" s="338"/>
      <c r="BE375" s="338"/>
      <c r="BF375" s="338"/>
      <c r="BG375" s="338"/>
      <c r="BH375" s="338"/>
      <c r="BI375" s="338"/>
      <c r="BJ375" s="338"/>
      <c r="BK375" s="338"/>
      <c r="BL375" s="338"/>
      <c r="BM375" s="338"/>
      <c r="BN375" s="338"/>
      <c r="BO375" s="338"/>
      <c r="BP375" s="338"/>
      <c r="BQ375" s="338"/>
      <c r="BR375" s="338"/>
      <c r="BS375" s="338"/>
      <c r="BT375" s="338"/>
      <c r="BU375" s="338"/>
      <c r="BV375" s="338"/>
      <c r="BW375" s="338"/>
      <c r="BX375" s="338"/>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9" customFormat="true" ht="15" customHeight="true" x14ac:dyDescent="0.2">
      <c r="B376" s="341"/>
      <c r="AC376" s="376"/>
      <c r="AD376" s="376"/>
      <c r="AE376" s="376"/>
      <c r="AF376" s="376"/>
      <c r="AG376" s="376"/>
      <c r="AH376" s="376"/>
      <c r="AI376" s="376"/>
      <c r="AJ376" s="376"/>
      <c r="AK376" s="376"/>
      <c r="AL376" s="376"/>
      <c r="AM376" s="376"/>
      <c r="AN376" s="376"/>
      <c r="AO376" s="376"/>
      <c r="AP376" s="376"/>
      <c r="AQ376" s="376"/>
      <c r="AR376" s="376"/>
      <c r="AS376" s="376"/>
      <c r="AT376" s="376"/>
      <c r="AU376" s="376"/>
      <c r="AV376" s="376"/>
      <c r="AW376" s="376"/>
      <c r="AX376" s="376"/>
      <c r="AY376" s="376"/>
      <c r="AZ376" s="376"/>
      <c r="BA376" s="340"/>
      <c r="BB376" s="338"/>
      <c r="BC376" s="338"/>
      <c r="BD376" s="338"/>
      <c r="BE376" s="338"/>
      <c r="BF376" s="338"/>
      <c r="BG376" s="338"/>
      <c r="BH376" s="338"/>
      <c r="BI376" s="338"/>
      <c r="BJ376" s="338"/>
      <c r="BK376" s="338"/>
      <c r="BL376" s="338"/>
      <c r="BM376" s="338"/>
      <c r="BN376" s="338"/>
      <c r="BO376" s="338"/>
      <c r="BP376" s="338"/>
      <c r="BQ376" s="338"/>
      <c r="BR376" s="338"/>
      <c r="BS376" s="338"/>
      <c r="BT376" s="338"/>
      <c r="BU376" s="338"/>
      <c r="BV376" s="338"/>
      <c r="BW376" s="338"/>
      <c r="BX376" s="338"/>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9" customFormat="true" ht="15" customHeight="true" x14ac:dyDescent="0.2">
      <c r="B377" s="341"/>
      <c r="AC377" s="376"/>
      <c r="AD377" s="376"/>
      <c r="AE377" s="376"/>
      <c r="AF377" s="376"/>
      <c r="AG377" s="376"/>
      <c r="AH377" s="376"/>
      <c r="AI377" s="376"/>
      <c r="AJ377" s="376"/>
      <c r="AK377" s="376"/>
      <c r="AL377" s="376"/>
      <c r="AM377" s="376"/>
      <c r="AN377" s="376"/>
      <c r="AO377" s="376"/>
      <c r="AP377" s="376"/>
      <c r="AQ377" s="376"/>
      <c r="AR377" s="376"/>
      <c r="AS377" s="376"/>
      <c r="AT377" s="376"/>
      <c r="AU377" s="376"/>
      <c r="AV377" s="376"/>
      <c r="AW377" s="376"/>
      <c r="AX377" s="376"/>
      <c r="AY377" s="376"/>
      <c r="AZ377" s="376"/>
      <c r="BA377" s="340"/>
      <c r="BB377" s="338"/>
      <c r="BC377" s="338"/>
      <c r="BD377" s="338"/>
      <c r="BE377" s="338"/>
      <c r="BF377" s="338"/>
      <c r="BG377" s="338"/>
      <c r="BH377" s="338"/>
      <c r="BI377" s="338"/>
      <c r="BJ377" s="338"/>
      <c r="BK377" s="338"/>
      <c r="BL377" s="338"/>
      <c r="BM377" s="338"/>
      <c r="BN377" s="338"/>
      <c r="BO377" s="338"/>
      <c r="BP377" s="338"/>
      <c r="BQ377" s="338"/>
      <c r="BR377" s="338"/>
      <c r="BS377" s="338"/>
      <c r="BT377" s="338"/>
      <c r="BU377" s="338"/>
      <c r="BV377" s="338"/>
      <c r="BW377" s="338"/>
      <c r="BX377" s="338"/>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9" customFormat="true" ht="15" customHeight="true" x14ac:dyDescent="0.2">
      <c r="B378" s="341"/>
      <c r="AC378" s="376"/>
      <c r="AD378" s="376"/>
      <c r="AE378" s="376"/>
      <c r="AF378" s="376"/>
      <c r="AG378" s="376"/>
      <c r="AH378" s="376"/>
      <c r="AI378" s="376"/>
      <c r="AJ378" s="376"/>
      <c r="AK378" s="376"/>
      <c r="AL378" s="376"/>
      <c r="AM378" s="376"/>
      <c r="AN378" s="376"/>
      <c r="AO378" s="376"/>
      <c r="AP378" s="376"/>
      <c r="AQ378" s="376"/>
      <c r="AR378" s="376"/>
      <c r="AS378" s="376"/>
      <c r="AT378" s="376"/>
      <c r="AU378" s="376"/>
      <c r="AV378" s="376"/>
      <c r="AW378" s="376"/>
      <c r="AX378" s="376"/>
      <c r="AY378" s="376"/>
      <c r="AZ378" s="376"/>
      <c r="BA378" s="340"/>
      <c r="BB378" s="338"/>
      <c r="BC378" s="338"/>
      <c r="BD378" s="338"/>
      <c r="BE378" s="338"/>
      <c r="BF378" s="338"/>
      <c r="BG378" s="338"/>
      <c r="BH378" s="338"/>
      <c r="BI378" s="338"/>
      <c r="BJ378" s="338"/>
      <c r="BK378" s="338"/>
      <c r="BL378" s="338"/>
      <c r="BM378" s="338"/>
      <c r="BN378" s="338"/>
      <c r="BO378" s="338"/>
      <c r="BP378" s="338"/>
      <c r="BQ378" s="338"/>
      <c r="BR378" s="338"/>
      <c r="BS378" s="338"/>
      <c r="BT378" s="338"/>
      <c r="BU378" s="338"/>
      <c r="BV378" s="338"/>
      <c r="BW378" s="338"/>
      <c r="BX378" s="338"/>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9" customFormat="true" ht="15" customHeight="true" x14ac:dyDescent="0.2">
      <c r="B379" s="341"/>
      <c r="AC379" s="376"/>
      <c r="AD379" s="376"/>
      <c r="AE379" s="376"/>
      <c r="AF379" s="376"/>
      <c r="AG379" s="376"/>
      <c r="AH379" s="376"/>
      <c r="AI379" s="376"/>
      <c r="AJ379" s="376"/>
      <c r="AK379" s="376"/>
      <c r="AL379" s="376"/>
      <c r="AM379" s="376"/>
      <c r="AN379" s="376"/>
      <c r="AO379" s="376"/>
      <c r="AP379" s="376"/>
      <c r="AQ379" s="376"/>
      <c r="AR379" s="376"/>
      <c r="AS379" s="376"/>
      <c r="AT379" s="376"/>
      <c r="AU379" s="376"/>
      <c r="AV379" s="376"/>
      <c r="AW379" s="376"/>
      <c r="AX379" s="376"/>
      <c r="AY379" s="376"/>
      <c r="AZ379" s="376"/>
      <c r="BA379" s="340"/>
      <c r="BB379" s="338"/>
      <c r="BC379" s="338"/>
      <c r="BD379" s="338"/>
      <c r="BE379" s="338"/>
      <c r="BF379" s="338"/>
      <c r="BG379" s="338"/>
      <c r="BH379" s="338"/>
      <c r="BI379" s="338"/>
      <c r="BJ379" s="338"/>
      <c r="BK379" s="338"/>
      <c r="BL379" s="338"/>
      <c r="BM379" s="338"/>
      <c r="BN379" s="338"/>
      <c r="BO379" s="338"/>
      <c r="BP379" s="338"/>
      <c r="BQ379" s="338"/>
      <c r="BR379" s="338"/>
      <c r="BS379" s="338"/>
      <c r="BT379" s="338"/>
      <c r="BU379" s="338"/>
      <c r="BV379" s="338"/>
      <c r="BW379" s="338"/>
      <c r="BX379" s="338"/>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9" customFormat="true" ht="15" customHeight="true" x14ac:dyDescent="0.2">
      <c r="B380" s="341"/>
      <c r="AC380" s="376"/>
      <c r="AD380" s="376"/>
      <c r="AE380" s="376"/>
      <c r="AF380" s="376"/>
      <c r="AG380" s="376"/>
      <c r="AH380" s="376"/>
      <c r="AI380" s="376"/>
      <c r="AJ380" s="376"/>
      <c r="AK380" s="376"/>
      <c r="AL380" s="376"/>
      <c r="AM380" s="376"/>
      <c r="AN380" s="376"/>
      <c r="AO380" s="376"/>
      <c r="AP380" s="376"/>
      <c r="AQ380" s="376"/>
      <c r="AR380" s="376"/>
      <c r="AS380" s="376"/>
      <c r="AT380" s="376"/>
      <c r="AU380" s="376"/>
      <c r="AV380" s="376"/>
      <c r="AW380" s="376"/>
      <c r="AX380" s="376"/>
      <c r="AY380" s="376"/>
      <c r="AZ380" s="376"/>
      <c r="BA380" s="340"/>
      <c r="BB380" s="338"/>
      <c r="BC380" s="338"/>
      <c r="BD380" s="338"/>
      <c r="BE380" s="338"/>
      <c r="BF380" s="338"/>
      <c r="BG380" s="338"/>
      <c r="BH380" s="338"/>
      <c r="BI380" s="338"/>
      <c r="BJ380" s="338"/>
      <c r="BK380" s="338"/>
      <c r="BL380" s="338"/>
      <c r="BM380" s="338"/>
      <c r="BN380" s="338"/>
      <c r="BO380" s="338"/>
      <c r="BP380" s="338"/>
      <c r="BQ380" s="338"/>
      <c r="BR380" s="338"/>
      <c r="BS380" s="338"/>
      <c r="BT380" s="338"/>
      <c r="BU380" s="338"/>
      <c r="BV380" s="338"/>
      <c r="BW380" s="338"/>
      <c r="BX380" s="338"/>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9" customFormat="true" ht="15" customHeight="true" x14ac:dyDescent="0.2">
      <c r="B381" s="341"/>
      <c r="AC381" s="376"/>
      <c r="AD381" s="376"/>
      <c r="AE381" s="376"/>
      <c r="AF381" s="376"/>
      <c r="AG381" s="376"/>
      <c r="AH381" s="376"/>
      <c r="AI381" s="376"/>
      <c r="AJ381" s="376"/>
      <c r="AK381" s="376"/>
      <c r="AL381" s="376"/>
      <c r="AM381" s="376"/>
      <c r="AN381" s="376"/>
      <c r="AO381" s="376"/>
      <c r="AP381" s="376"/>
      <c r="AQ381" s="376"/>
      <c r="AR381" s="376"/>
      <c r="AS381" s="376"/>
      <c r="AT381" s="376"/>
      <c r="AU381" s="376"/>
      <c r="AV381" s="376"/>
      <c r="AW381" s="376"/>
      <c r="AX381" s="376"/>
      <c r="AY381" s="376"/>
      <c r="AZ381" s="376"/>
      <c r="BA381" s="340"/>
      <c r="BB381" s="338"/>
      <c r="BC381" s="338"/>
      <c r="BD381" s="338"/>
      <c r="BE381" s="338"/>
      <c r="BF381" s="338"/>
      <c r="BG381" s="338"/>
      <c r="BH381" s="338"/>
      <c r="BI381" s="338"/>
      <c r="BJ381" s="338"/>
      <c r="BK381" s="338"/>
      <c r="BL381" s="338"/>
      <c r="BM381" s="338"/>
      <c r="BN381" s="338"/>
      <c r="BO381" s="338"/>
      <c r="BP381" s="338"/>
      <c r="BQ381" s="338"/>
      <c r="BR381" s="338"/>
      <c r="BS381" s="338"/>
      <c r="BT381" s="338"/>
      <c r="BU381" s="338"/>
      <c r="BV381" s="338"/>
      <c r="BW381" s="338"/>
      <c r="BX381" s="338"/>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9" customFormat="true" ht="15" customHeight="true" x14ac:dyDescent="0.2">
      <c r="B382" s="341"/>
      <c r="AC382" s="376"/>
      <c r="AD382" s="376"/>
      <c r="AE382" s="376"/>
      <c r="AF382" s="376"/>
      <c r="AG382" s="376"/>
      <c r="AH382" s="376"/>
      <c r="AI382" s="376"/>
      <c r="AJ382" s="376"/>
      <c r="AK382" s="376"/>
      <c r="AL382" s="376"/>
      <c r="AM382" s="376"/>
      <c r="AN382" s="376"/>
      <c r="AO382" s="376"/>
      <c r="AP382" s="376"/>
      <c r="AQ382" s="376"/>
      <c r="AR382" s="376"/>
      <c r="AS382" s="376"/>
      <c r="AT382" s="376"/>
      <c r="AU382" s="376"/>
      <c r="AV382" s="376"/>
      <c r="AW382" s="376"/>
      <c r="AX382" s="376"/>
      <c r="AY382" s="376"/>
      <c r="AZ382" s="376"/>
      <c r="BA382" s="340"/>
      <c r="BB382" s="338"/>
      <c r="BC382" s="338"/>
      <c r="BD382" s="338"/>
      <c r="BE382" s="338"/>
      <c r="BF382" s="338"/>
      <c r="BG382" s="338"/>
      <c r="BH382" s="338"/>
      <c r="BI382" s="338"/>
      <c r="BJ382" s="338"/>
      <c r="BK382" s="338"/>
      <c r="BL382" s="338"/>
      <c r="BM382" s="338"/>
      <c r="BN382" s="338"/>
      <c r="BO382" s="338"/>
      <c r="BP382" s="338"/>
      <c r="BQ382" s="338"/>
      <c r="BR382" s="338"/>
      <c r="BS382" s="338"/>
      <c r="BT382" s="338"/>
      <c r="BU382" s="338"/>
      <c r="BV382" s="338"/>
      <c r="BW382" s="338"/>
      <c r="BX382" s="338"/>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9" customFormat="true" ht="15" customHeight="true" x14ac:dyDescent="0.2">
      <c r="B383" s="341"/>
      <c r="AC383" s="376"/>
      <c r="AD383" s="376"/>
      <c r="AE383" s="376"/>
      <c r="AF383" s="376"/>
      <c r="AG383" s="376"/>
      <c r="AH383" s="376"/>
      <c r="AI383" s="376"/>
      <c r="AJ383" s="376"/>
      <c r="AK383" s="376"/>
      <c r="AL383" s="376"/>
      <c r="AM383" s="376"/>
      <c r="AN383" s="376"/>
      <c r="AO383" s="376"/>
      <c r="AP383" s="376"/>
      <c r="AQ383" s="376"/>
      <c r="AR383" s="376"/>
      <c r="AS383" s="376"/>
      <c r="AT383" s="376"/>
      <c r="AU383" s="376"/>
      <c r="AV383" s="376"/>
      <c r="AW383" s="376"/>
      <c r="AX383" s="376"/>
      <c r="AY383" s="376"/>
      <c r="AZ383" s="376"/>
      <c r="BA383" s="340"/>
      <c r="BB383" s="338"/>
      <c r="BC383" s="338"/>
      <c r="BD383" s="338"/>
      <c r="BE383" s="338"/>
      <c r="BF383" s="338"/>
      <c r="BG383" s="338"/>
      <c r="BH383" s="338"/>
      <c r="BI383" s="338"/>
      <c r="BJ383" s="338"/>
      <c r="BK383" s="338"/>
      <c r="BL383" s="338"/>
      <c r="BM383" s="338"/>
      <c r="BN383" s="338"/>
      <c r="BO383" s="338"/>
      <c r="BP383" s="338"/>
      <c r="BQ383" s="338"/>
      <c r="BR383" s="338"/>
      <c r="BS383" s="338"/>
      <c r="BT383" s="338"/>
      <c r="BU383" s="338"/>
      <c r="BV383" s="338"/>
      <c r="BW383" s="338"/>
      <c r="BX383" s="338"/>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9" customFormat="true" ht="15" customHeight="true" x14ac:dyDescent="0.2">
      <c r="B384" s="341"/>
      <c r="AC384" s="376"/>
      <c r="AD384" s="376"/>
      <c r="AE384" s="376"/>
      <c r="AF384" s="376"/>
      <c r="AG384" s="376"/>
      <c r="AH384" s="376"/>
      <c r="AI384" s="376"/>
      <c r="AJ384" s="376"/>
      <c r="AK384" s="376"/>
      <c r="AL384" s="376"/>
      <c r="AM384" s="376"/>
      <c r="AN384" s="376"/>
      <c r="AO384" s="376"/>
      <c r="AP384" s="376"/>
      <c r="AQ384" s="376"/>
      <c r="AR384" s="376"/>
      <c r="AS384" s="376"/>
      <c r="AT384" s="376"/>
      <c r="AU384" s="376"/>
      <c r="AV384" s="376"/>
      <c r="AW384" s="376"/>
      <c r="AX384" s="376"/>
      <c r="AY384" s="376"/>
      <c r="AZ384" s="376"/>
      <c r="BA384" s="340"/>
      <c r="BB384" s="338"/>
      <c r="BC384" s="338"/>
      <c r="BD384" s="338"/>
      <c r="BE384" s="338"/>
      <c r="BF384" s="338"/>
      <c r="BG384" s="338"/>
      <c r="BH384" s="338"/>
      <c r="BI384" s="338"/>
      <c r="BJ384" s="338"/>
      <c r="BK384" s="338"/>
      <c r="BL384" s="338"/>
      <c r="BM384" s="338"/>
      <c r="BN384" s="338"/>
      <c r="BO384" s="338"/>
      <c r="BP384" s="338"/>
      <c r="BQ384" s="338"/>
      <c r="BR384" s="338"/>
      <c r="BS384" s="338"/>
      <c r="BT384" s="338"/>
      <c r="BU384" s="338"/>
      <c r="BV384" s="338"/>
      <c r="BW384" s="338"/>
      <c r="BX384" s="338"/>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9" customFormat="true" ht="15" customHeight="true" x14ac:dyDescent="0.2">
      <c r="B385" s="341"/>
      <c r="AC385" s="376"/>
      <c r="AD385" s="376"/>
      <c r="AE385" s="376"/>
      <c r="AF385" s="376"/>
      <c r="AG385" s="376"/>
      <c r="AH385" s="376"/>
      <c r="AI385" s="376"/>
      <c r="AJ385" s="376"/>
      <c r="AK385" s="376"/>
      <c r="AL385" s="376"/>
      <c r="AM385" s="376"/>
      <c r="AN385" s="376"/>
      <c r="AO385" s="376"/>
      <c r="AP385" s="376"/>
      <c r="AQ385" s="376"/>
      <c r="AR385" s="376"/>
      <c r="AS385" s="376"/>
      <c r="AT385" s="376"/>
      <c r="AU385" s="376"/>
      <c r="AV385" s="376"/>
      <c r="AW385" s="376"/>
      <c r="AX385" s="376"/>
      <c r="AY385" s="376"/>
      <c r="AZ385" s="376"/>
      <c r="BA385" s="340"/>
      <c r="BB385" s="338"/>
      <c r="BC385" s="338"/>
      <c r="BD385" s="338"/>
      <c r="BE385" s="338"/>
      <c r="BF385" s="338"/>
      <c r="BG385" s="338"/>
      <c r="BH385" s="338"/>
      <c r="BI385" s="338"/>
      <c r="BJ385" s="338"/>
      <c r="BK385" s="338"/>
      <c r="BL385" s="338"/>
      <c r="BM385" s="338"/>
      <c r="BN385" s="338"/>
      <c r="BO385" s="338"/>
      <c r="BP385" s="338"/>
      <c r="BQ385" s="338"/>
      <c r="BR385" s="338"/>
      <c r="BS385" s="338"/>
      <c r="BT385" s="338"/>
      <c r="BU385" s="338"/>
      <c r="BV385" s="338"/>
      <c r="BW385" s="338"/>
      <c r="BX385" s="338"/>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9" customFormat="true" ht="15" customHeight="true" x14ac:dyDescent="0.2">
      <c r="B386" s="341"/>
      <c r="AC386" s="376"/>
      <c r="AD386" s="376"/>
      <c r="AE386" s="376"/>
      <c r="AF386" s="376"/>
      <c r="AG386" s="376"/>
      <c r="AH386" s="376"/>
      <c r="AI386" s="376"/>
      <c r="AJ386" s="376"/>
      <c r="AK386" s="376"/>
      <c r="AL386" s="376"/>
      <c r="AM386" s="376"/>
      <c r="AN386" s="376"/>
      <c r="AO386" s="376"/>
      <c r="AP386" s="376"/>
      <c r="AQ386" s="376"/>
      <c r="AR386" s="376"/>
      <c r="AS386" s="376"/>
      <c r="AT386" s="376"/>
      <c r="AU386" s="376"/>
      <c r="AV386" s="376"/>
      <c r="AW386" s="376"/>
      <c r="AX386" s="376"/>
      <c r="AY386" s="376"/>
      <c r="AZ386" s="376"/>
      <c r="BA386" s="340"/>
      <c r="BB386" s="338"/>
      <c r="BC386" s="338"/>
      <c r="BD386" s="338"/>
      <c r="BE386" s="338"/>
      <c r="BF386" s="338"/>
      <c r="BG386" s="338"/>
      <c r="BH386" s="338"/>
      <c r="BI386" s="338"/>
      <c r="BJ386" s="338"/>
      <c r="BK386" s="338"/>
      <c r="BL386" s="338"/>
      <c r="BM386" s="338"/>
      <c r="BN386" s="338"/>
      <c r="BO386" s="338"/>
      <c r="BP386" s="338"/>
      <c r="BQ386" s="338"/>
      <c r="BR386" s="338"/>
      <c r="BS386" s="338"/>
      <c r="BT386" s="338"/>
      <c r="BU386" s="338"/>
      <c r="BV386" s="338"/>
      <c r="BW386" s="338"/>
      <c r="BX386" s="338"/>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9" customFormat="true" ht="15" customHeight="true" x14ac:dyDescent="0.2">
      <c r="B387" s="341"/>
      <c r="AC387" s="376"/>
      <c r="AD387" s="376"/>
      <c r="AE387" s="376"/>
      <c r="AF387" s="376"/>
      <c r="AG387" s="376"/>
      <c r="AH387" s="376"/>
      <c r="AI387" s="376"/>
      <c r="AJ387" s="376"/>
      <c r="AK387" s="376"/>
      <c r="AL387" s="376"/>
      <c r="AM387" s="376"/>
      <c r="AN387" s="376"/>
      <c r="AO387" s="376"/>
      <c r="AP387" s="376"/>
      <c r="AQ387" s="376"/>
      <c r="AR387" s="376"/>
      <c r="AS387" s="376"/>
      <c r="AT387" s="376"/>
      <c r="AU387" s="376"/>
      <c r="AV387" s="376"/>
      <c r="AW387" s="376"/>
      <c r="AX387" s="376"/>
      <c r="AY387" s="376"/>
      <c r="AZ387" s="376"/>
      <c r="BA387" s="340"/>
      <c r="BB387" s="338"/>
      <c r="BC387" s="338"/>
      <c r="BD387" s="338"/>
      <c r="BE387" s="338"/>
      <c r="BF387" s="338"/>
      <c r="BG387" s="338"/>
      <c r="BH387" s="338"/>
      <c r="BI387" s="338"/>
      <c r="BJ387" s="338"/>
      <c r="BK387" s="338"/>
      <c r="BL387" s="338"/>
      <c r="BM387" s="338"/>
      <c r="BN387" s="338"/>
      <c r="BO387" s="338"/>
      <c r="BP387" s="338"/>
      <c r="BQ387" s="338"/>
      <c r="BR387" s="338"/>
      <c r="BS387" s="338"/>
      <c r="BT387" s="338"/>
      <c r="BU387" s="338"/>
      <c r="BV387" s="338"/>
      <c r="BW387" s="338"/>
      <c r="BX387" s="338"/>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9" customFormat="true" ht="15" customHeight="true" x14ac:dyDescent="0.2">
      <c r="B388" s="341"/>
      <c r="AC388" s="376"/>
      <c r="AD388" s="376"/>
      <c r="AE388" s="376"/>
      <c r="AF388" s="376"/>
      <c r="AG388" s="376"/>
      <c r="AH388" s="376"/>
      <c r="AI388" s="376"/>
      <c r="AJ388" s="376"/>
      <c r="AK388" s="376"/>
      <c r="AL388" s="376"/>
      <c r="AM388" s="376"/>
      <c r="AN388" s="376"/>
      <c r="AO388" s="376"/>
      <c r="AP388" s="376"/>
      <c r="AQ388" s="376"/>
      <c r="AR388" s="376"/>
      <c r="AS388" s="376"/>
      <c r="AT388" s="376"/>
      <c r="AU388" s="376"/>
      <c r="AV388" s="376"/>
      <c r="AW388" s="376"/>
      <c r="AX388" s="376"/>
      <c r="AY388" s="376"/>
      <c r="AZ388" s="376"/>
      <c r="BA388" s="340"/>
      <c r="BB388" s="338"/>
      <c r="BC388" s="338"/>
      <c r="BD388" s="338"/>
      <c r="BE388" s="338"/>
      <c r="BF388" s="338"/>
      <c r="BG388" s="338"/>
      <c r="BH388" s="338"/>
      <c r="BI388" s="338"/>
      <c r="BJ388" s="338"/>
      <c r="BK388" s="338"/>
      <c r="BL388" s="338"/>
      <c r="BM388" s="338"/>
      <c r="BN388" s="338"/>
      <c r="BO388" s="338"/>
      <c r="BP388" s="338"/>
      <c r="BQ388" s="338"/>
      <c r="BR388" s="338"/>
      <c r="BS388" s="338"/>
      <c r="BT388" s="338"/>
      <c r="BU388" s="338"/>
      <c r="BV388" s="338"/>
      <c r="BW388" s="338"/>
      <c r="BX388" s="338"/>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9" customFormat="true" ht="15" customHeight="true" x14ac:dyDescent="0.2">
      <c r="B389" s="341"/>
      <c r="AC389" s="376"/>
      <c r="AD389" s="376"/>
      <c r="AE389" s="376"/>
      <c r="AF389" s="376"/>
      <c r="AG389" s="376"/>
      <c r="AH389" s="376"/>
      <c r="AI389" s="376"/>
      <c r="AJ389" s="376"/>
      <c r="AK389" s="376"/>
      <c r="AL389" s="376"/>
      <c r="AM389" s="376"/>
      <c r="AN389" s="376"/>
      <c r="AO389" s="376"/>
      <c r="AP389" s="376"/>
      <c r="AQ389" s="376"/>
      <c r="AR389" s="376"/>
      <c r="AS389" s="376"/>
      <c r="AT389" s="376"/>
      <c r="AU389" s="376"/>
      <c r="AV389" s="376"/>
      <c r="AW389" s="376"/>
      <c r="AX389" s="376"/>
      <c r="AY389" s="376"/>
      <c r="AZ389" s="376"/>
      <c r="BA389" s="340"/>
      <c r="BB389" s="338"/>
      <c r="BC389" s="338"/>
      <c r="BD389" s="338"/>
      <c r="BE389" s="338"/>
      <c r="BF389" s="338"/>
      <c r="BG389" s="338"/>
      <c r="BH389" s="338"/>
      <c r="BI389" s="338"/>
      <c r="BJ389" s="338"/>
      <c r="BK389" s="338"/>
      <c r="BL389" s="338"/>
      <c r="BM389" s="338"/>
      <c r="BN389" s="338"/>
      <c r="BO389" s="338"/>
      <c r="BP389" s="338"/>
      <c r="BQ389" s="338"/>
      <c r="BR389" s="338"/>
      <c r="BS389" s="338"/>
      <c r="BT389" s="338"/>
      <c r="BU389" s="338"/>
      <c r="BV389" s="338"/>
      <c r="BW389" s="338"/>
      <c r="BX389" s="338"/>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531" customFormat="true" ht="15" customHeight="true" x14ac:dyDescent="0.2">
      <c r="B390" s="530"/>
      <c r="AC390" s="376"/>
      <c r="AD390" s="376"/>
      <c r="AE390" s="376"/>
      <c r="AF390" s="376"/>
      <c r="AG390" s="376"/>
      <c r="AH390" s="376"/>
      <c r="AI390" s="376"/>
      <c r="AJ390" s="376"/>
      <c r="AK390" s="376"/>
      <c r="AL390" s="376"/>
      <c r="AM390" s="376"/>
      <c r="AN390" s="376"/>
      <c r="AO390" s="376"/>
      <c r="AP390" s="376"/>
      <c r="AQ390" s="376"/>
      <c r="AR390" s="376"/>
      <c r="AS390" s="376"/>
      <c r="AT390" s="376"/>
      <c r="AU390" s="376"/>
      <c r="AV390" s="376"/>
      <c r="AW390" s="376"/>
      <c r="AX390" s="376"/>
      <c r="AY390" s="376"/>
      <c r="AZ390" s="376"/>
      <c r="BA390" s="340"/>
      <c r="BB390" s="338"/>
      <c r="BC390" s="338"/>
      <c r="BD390" s="338"/>
      <c r="BE390" s="338"/>
      <c r="BF390" s="338"/>
      <c r="BG390" s="338"/>
      <c r="BH390" s="338"/>
      <c r="BI390" s="338"/>
      <c r="BJ390" s="338"/>
      <c r="BK390" s="338"/>
      <c r="BL390" s="338"/>
      <c r="BM390" s="338"/>
      <c r="BN390" s="338"/>
      <c r="BO390" s="338"/>
      <c r="BP390" s="338"/>
      <c r="BQ390" s="338"/>
      <c r="BR390" s="338"/>
      <c r="BS390" s="338"/>
      <c r="BT390" s="338"/>
      <c r="BU390" s="338"/>
      <c r="BV390" s="338"/>
      <c r="BW390" s="338"/>
      <c r="BX390" s="338"/>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531" customFormat="true" ht="15" customHeight="true" x14ac:dyDescent="0.2">
      <c r="B391" s="530"/>
      <c r="AC391" s="376"/>
      <c r="AD391" s="376"/>
      <c r="AE391" s="376"/>
      <c r="AF391" s="376"/>
      <c r="AG391" s="376"/>
      <c r="AH391" s="376"/>
      <c r="AI391" s="376"/>
      <c r="AJ391" s="376"/>
      <c r="AK391" s="376"/>
      <c r="AL391" s="376"/>
      <c r="AM391" s="376"/>
      <c r="AN391" s="376"/>
      <c r="AO391" s="376"/>
      <c r="AP391" s="376"/>
      <c r="AQ391" s="376"/>
      <c r="AR391" s="376"/>
      <c r="AS391" s="376"/>
      <c r="AT391" s="376"/>
      <c r="AU391" s="376"/>
      <c r="AV391" s="376"/>
      <c r="AW391" s="376"/>
      <c r="AX391" s="376"/>
      <c r="AY391" s="376"/>
      <c r="AZ391" s="376"/>
      <c r="BA391" s="340"/>
      <c r="BB391" s="338"/>
      <c r="BC391" s="338"/>
      <c r="BD391" s="338"/>
      <c r="BE391" s="338"/>
      <c r="BF391" s="338"/>
      <c r="BG391" s="338"/>
      <c r="BH391" s="338"/>
      <c r="BI391" s="338"/>
      <c r="BJ391" s="338"/>
      <c r="BK391" s="338"/>
      <c r="BL391" s="338"/>
      <c r="BM391" s="338"/>
      <c r="BN391" s="338"/>
      <c r="BO391" s="338"/>
      <c r="BP391" s="338"/>
      <c r="BQ391" s="338"/>
      <c r="BR391" s="338"/>
      <c r="BS391" s="338"/>
      <c r="BT391" s="338"/>
      <c r="BU391" s="338"/>
      <c r="BV391" s="338"/>
      <c r="BW391" s="338"/>
      <c r="BX391" s="338"/>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531" customFormat="true" ht="15" customHeight="true" x14ac:dyDescent="0.2">
      <c r="AC392" s="376"/>
      <c r="AD392" s="376"/>
      <c r="AE392" s="376"/>
      <c r="AF392" s="376"/>
      <c r="AG392" s="376"/>
      <c r="AH392" s="376"/>
      <c r="AI392" s="376"/>
      <c r="AJ392" s="376"/>
      <c r="AK392" s="376"/>
      <c r="AL392" s="376"/>
      <c r="AM392" s="376"/>
      <c r="AN392" s="376"/>
      <c r="AO392" s="376"/>
      <c r="AP392" s="376"/>
      <c r="AQ392" s="376"/>
      <c r="AR392" s="376"/>
      <c r="AS392" s="376"/>
      <c r="AT392" s="376"/>
      <c r="AU392" s="376"/>
      <c r="AV392" s="376"/>
      <c r="AW392" s="376"/>
      <c r="AX392" s="376"/>
      <c r="AY392" s="376"/>
      <c r="AZ392" s="376"/>
      <c r="BA392" s="340"/>
      <c r="BB392" s="338"/>
      <c r="BC392" s="338"/>
      <c r="BD392" s="338"/>
      <c r="BE392" s="338"/>
      <c r="BF392" s="338"/>
      <c r="BG392" s="338"/>
      <c r="BH392" s="338"/>
      <c r="BI392" s="338"/>
      <c r="BJ392" s="338"/>
      <c r="BK392" s="338"/>
      <c r="BL392" s="338"/>
      <c r="BM392" s="338"/>
      <c r="BN392" s="338"/>
      <c r="BO392" s="338"/>
      <c r="BP392" s="338"/>
      <c r="BQ392" s="338"/>
      <c r="BR392" s="338"/>
      <c r="BS392" s="338"/>
      <c r="BT392" s="338"/>
      <c r="BU392" s="338"/>
      <c r="BV392" s="338"/>
      <c r="BW392" s="338"/>
      <c r="BX392" s="338"/>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531" customFormat="true" ht="15" customHeight="true" x14ac:dyDescent="0.2">
      <c r="AC393" s="376"/>
      <c r="AD393" s="376"/>
      <c r="AE393" s="376"/>
      <c r="AF393" s="376"/>
      <c r="AG393" s="376"/>
      <c r="AH393" s="376"/>
      <c r="AI393" s="376"/>
      <c r="AJ393" s="376"/>
      <c r="AK393" s="376"/>
      <c r="AL393" s="376"/>
      <c r="AM393" s="376"/>
      <c r="AN393" s="376"/>
      <c r="AO393" s="376"/>
      <c r="AP393" s="376"/>
      <c r="AQ393" s="376"/>
      <c r="AR393" s="376"/>
      <c r="AS393" s="376"/>
      <c r="AT393" s="376"/>
      <c r="AU393" s="376"/>
      <c r="AV393" s="376"/>
      <c r="AW393" s="376"/>
      <c r="AX393" s="376"/>
      <c r="AY393" s="376"/>
      <c r="AZ393" s="376"/>
      <c r="BA393" s="340"/>
      <c r="BB393" s="338"/>
      <c r="BC393" s="338"/>
      <c r="BD393" s="338"/>
      <c r="BE393" s="338"/>
      <c r="BF393" s="338"/>
      <c r="BG393" s="338"/>
      <c r="BH393" s="338"/>
      <c r="BI393" s="338"/>
      <c r="BJ393" s="338"/>
      <c r="BK393" s="338"/>
      <c r="BL393" s="338"/>
      <c r="BM393" s="338"/>
      <c r="BN393" s="338"/>
      <c r="BO393" s="338"/>
      <c r="BP393" s="338"/>
      <c r="BQ393" s="338"/>
      <c r="BR393" s="338"/>
      <c r="BS393" s="338"/>
      <c r="BT393" s="338"/>
      <c r="BU393" s="338"/>
      <c r="BV393" s="338"/>
      <c r="BW393" s="338"/>
      <c r="BX393" s="338"/>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531" customFormat="true" ht="15" customHeight="true" x14ac:dyDescent="0.2">
      <c r="AC394" s="376"/>
      <c r="AD394" s="376"/>
      <c r="AE394" s="376"/>
      <c r="AF394" s="376"/>
      <c r="AG394" s="376"/>
      <c r="AH394" s="376"/>
      <c r="AI394" s="376"/>
      <c r="AJ394" s="376"/>
      <c r="AK394" s="376"/>
      <c r="AL394" s="376"/>
      <c r="AM394" s="376"/>
      <c r="AN394" s="376"/>
      <c r="AO394" s="376"/>
      <c r="AP394" s="376"/>
      <c r="AQ394" s="376"/>
      <c r="AR394" s="376"/>
      <c r="AS394" s="376"/>
      <c r="AT394" s="376"/>
      <c r="AU394" s="376"/>
      <c r="AV394" s="376"/>
      <c r="AW394" s="376"/>
      <c r="AX394" s="376"/>
      <c r="AY394" s="376"/>
      <c r="AZ394" s="376"/>
      <c r="BA394" s="340"/>
      <c r="BB394" s="338"/>
      <c r="BC394" s="338"/>
      <c r="BD394" s="338"/>
      <c r="BE394" s="338"/>
      <c r="BF394" s="338"/>
      <c r="BG394" s="338"/>
      <c r="BH394" s="338"/>
      <c r="BI394" s="338"/>
      <c r="BJ394" s="338"/>
      <c r="BK394" s="338"/>
      <c r="BL394" s="338"/>
      <c r="BM394" s="338"/>
      <c r="BN394" s="338"/>
      <c r="BO394" s="338"/>
      <c r="BP394" s="338"/>
      <c r="BQ394" s="338"/>
      <c r="BR394" s="338"/>
      <c r="BS394" s="338"/>
      <c r="BT394" s="338"/>
      <c r="BU394" s="338"/>
      <c r="BV394" s="338"/>
      <c r="BW394" s="338"/>
      <c r="BX394" s="338"/>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531" customFormat="true" ht="15" customHeight="true" x14ac:dyDescent="0.2">
      <c r="AC395" s="376"/>
      <c r="AD395" s="376"/>
      <c r="AE395" s="376"/>
      <c r="AF395" s="376"/>
      <c r="AG395" s="376"/>
      <c r="AH395" s="376"/>
      <c r="AI395" s="376"/>
      <c r="AJ395" s="376"/>
      <c r="AK395" s="376"/>
      <c r="AL395" s="376"/>
      <c r="AM395" s="376"/>
      <c r="AN395" s="376"/>
      <c r="AO395" s="376"/>
      <c r="AP395" s="376"/>
      <c r="AQ395" s="376"/>
      <c r="AR395" s="376"/>
      <c r="AS395" s="376"/>
      <c r="AT395" s="376"/>
      <c r="AU395" s="376"/>
      <c r="AV395" s="376"/>
      <c r="AW395" s="376"/>
      <c r="AX395" s="376"/>
      <c r="AY395" s="376"/>
      <c r="AZ395" s="376"/>
      <c r="BA395" s="340"/>
      <c r="BB395" s="338"/>
      <c r="BC395" s="338"/>
      <c r="BD395" s="338"/>
      <c r="BE395" s="338"/>
      <c r="BF395" s="338"/>
      <c r="BG395" s="338"/>
      <c r="BH395" s="338"/>
      <c r="BI395" s="338"/>
      <c r="BJ395" s="338"/>
      <c r="BK395" s="338"/>
      <c r="BL395" s="338"/>
      <c r="BM395" s="338"/>
      <c r="BN395" s="338"/>
      <c r="BO395" s="338"/>
      <c r="BP395" s="338"/>
      <c r="BQ395" s="338"/>
      <c r="BR395" s="338"/>
      <c r="BS395" s="338"/>
      <c r="BT395" s="338"/>
      <c r="BU395" s="338"/>
      <c r="BV395" s="338"/>
      <c r="BW395" s="338"/>
      <c r="BX395" s="338"/>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531" customFormat="true" ht="15" customHeight="true" x14ac:dyDescent="0.2">
      <c r="AC396" s="376"/>
      <c r="AD396" s="376"/>
      <c r="AE396" s="376"/>
      <c r="AF396" s="376"/>
      <c r="AG396" s="376"/>
      <c r="AH396" s="376"/>
      <c r="AI396" s="376"/>
      <c r="AJ396" s="376"/>
      <c r="AK396" s="376"/>
      <c r="AL396" s="376"/>
      <c r="AM396" s="376"/>
      <c r="AN396" s="376"/>
      <c r="AO396" s="376"/>
      <c r="AP396" s="376"/>
      <c r="AQ396" s="376"/>
      <c r="AR396" s="376"/>
      <c r="AS396" s="376"/>
      <c r="AT396" s="376"/>
      <c r="AU396" s="376"/>
      <c r="AV396" s="376"/>
      <c r="AW396" s="376"/>
      <c r="AX396" s="376"/>
      <c r="AY396" s="376"/>
      <c r="AZ396" s="376"/>
      <c r="BA396" s="340"/>
      <c r="BB396" s="338"/>
      <c r="BC396" s="338"/>
      <c r="BD396" s="338"/>
      <c r="BE396" s="338"/>
      <c r="BF396" s="338"/>
      <c r="BG396" s="338"/>
      <c r="BH396" s="338"/>
      <c r="BI396" s="338"/>
      <c r="BJ396" s="338"/>
      <c r="BK396" s="338"/>
      <c r="BL396" s="338"/>
      <c r="BM396" s="338"/>
      <c r="BN396" s="338"/>
      <c r="BO396" s="338"/>
      <c r="BP396" s="338"/>
      <c r="BQ396" s="338"/>
      <c r="BR396" s="338"/>
      <c r="BS396" s="338"/>
      <c r="BT396" s="338"/>
      <c r="BU396" s="338"/>
      <c r="BV396" s="338"/>
      <c r="BW396" s="338"/>
      <c r="BX396" s="338"/>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531" customFormat="true" ht="15" customHeight="true" x14ac:dyDescent="0.2">
      <c r="AC397" s="376"/>
      <c r="AD397" s="376"/>
      <c r="AE397" s="376"/>
      <c r="AF397" s="376"/>
      <c r="AG397" s="376"/>
      <c r="AH397" s="376"/>
      <c r="AI397" s="376"/>
      <c r="AJ397" s="376"/>
      <c r="AK397" s="376"/>
      <c r="AL397" s="376"/>
      <c r="AM397" s="376"/>
      <c r="AN397" s="376"/>
      <c r="AO397" s="376"/>
      <c r="AP397" s="376"/>
      <c r="AQ397" s="376"/>
      <c r="AR397" s="376"/>
      <c r="AS397" s="376"/>
      <c r="AT397" s="376"/>
      <c r="AU397" s="376"/>
      <c r="AV397" s="376"/>
      <c r="AW397" s="376"/>
      <c r="AX397" s="376"/>
      <c r="AY397" s="376"/>
      <c r="AZ397" s="376"/>
      <c r="BA397" s="340"/>
      <c r="BB397" s="338"/>
      <c r="BC397" s="338"/>
      <c r="BD397" s="338"/>
      <c r="BE397" s="338"/>
      <c r="BF397" s="338"/>
      <c r="BG397" s="338"/>
      <c r="BH397" s="338"/>
      <c r="BI397" s="338"/>
      <c r="BJ397" s="338"/>
      <c r="BK397" s="338"/>
      <c r="BL397" s="338"/>
      <c r="BM397" s="338"/>
      <c r="BN397" s="338"/>
      <c r="BO397" s="338"/>
      <c r="BP397" s="338"/>
      <c r="BQ397" s="338"/>
      <c r="BR397" s="338"/>
      <c r="BS397" s="338"/>
      <c r="BT397" s="338"/>
      <c r="BU397" s="338"/>
      <c r="BV397" s="338"/>
      <c r="BW397" s="338"/>
      <c r="BX397" s="338"/>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531" customFormat="true" ht="15" customHeight="true" x14ac:dyDescent="0.2">
      <c r="AC398" s="376"/>
      <c r="AD398" s="376"/>
      <c r="AE398" s="376"/>
      <c r="AF398" s="376"/>
      <c r="AG398" s="376"/>
      <c r="AH398" s="376"/>
      <c r="AI398" s="376"/>
      <c r="AJ398" s="376"/>
      <c r="AK398" s="376"/>
      <c r="AL398" s="376"/>
      <c r="AM398" s="376"/>
      <c r="AN398" s="376"/>
      <c r="AO398" s="376"/>
      <c r="AP398" s="376"/>
      <c r="AQ398" s="376"/>
      <c r="AR398" s="376"/>
      <c r="AS398" s="376"/>
      <c r="AT398" s="376"/>
      <c r="AU398" s="376"/>
      <c r="AV398" s="376"/>
      <c r="AW398" s="376"/>
      <c r="AX398" s="376"/>
      <c r="AY398" s="376"/>
      <c r="AZ398" s="376"/>
      <c r="BA398" s="340"/>
      <c r="BB398" s="338"/>
      <c r="BC398" s="338"/>
      <c r="BD398" s="338"/>
      <c r="BE398" s="338"/>
      <c r="BF398" s="338"/>
      <c r="BG398" s="338"/>
      <c r="BH398" s="338"/>
      <c r="BI398" s="338"/>
      <c r="BJ398" s="338"/>
      <c r="BK398" s="338"/>
      <c r="BL398" s="338"/>
      <c r="BM398" s="338"/>
      <c r="BN398" s="338"/>
      <c r="BO398" s="338"/>
      <c r="BP398" s="338"/>
      <c r="BQ398" s="338"/>
      <c r="BR398" s="338"/>
      <c r="BS398" s="338"/>
      <c r="BT398" s="338"/>
      <c r="BU398" s="338"/>
      <c r="BV398" s="338"/>
      <c r="BW398" s="338"/>
      <c r="BX398" s="338"/>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545"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378" customFormat="true" ht="15" customHeight="true" x14ac:dyDescent="0.2">
      <c r="C400" s="1092"/>
      <c r="D400" s="992"/>
      <c r="H400" s="1092"/>
      <c r="I400" s="992"/>
      <c r="M400" s="1092"/>
      <c r="N400" s="992"/>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A400" s="545"/>
      <c r="BB400" s="344"/>
      <c r="BC400" s="545"/>
      <c r="BD400" s="545"/>
      <c r="BE400" s="545"/>
      <c r="BF400" s="545"/>
      <c r="BG400" s="545"/>
      <c r="BH400" s="545"/>
      <c r="BI400" s="545"/>
      <c r="BJ400" s="545"/>
      <c r="BK400" s="545"/>
      <c r="BL400" s="545"/>
      <c r="BM400" s="545"/>
      <c r="BN400" s="545"/>
      <c r="BO400" s="545"/>
      <c r="BP400" s="545"/>
      <c r="BQ400" s="545"/>
      <c r="BR400" s="545"/>
      <c r="BS400" s="545"/>
      <c r="BT400" s="545"/>
      <c r="BU400" s="545"/>
      <c r="BV400" s="545"/>
      <c r="BW400" s="545"/>
      <c r="BX400" s="545"/>
      <c r="BY400" s="545"/>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378" customFormat="true" ht="15" customHeight="true" x14ac:dyDescent="0.2">
      <c r="C401" s="1092" t="s">
        <v>209</v>
      </c>
      <c r="D401" s="992"/>
      <c r="E401" s="609">
        <v>0.84052178271837896</v>
      </c>
      <c r="F401" s="552"/>
      <c r="G401" s="552"/>
      <c r="H401" s="1121" t="s">
        <v>206</v>
      </c>
      <c r="I401" s="1121"/>
      <c r="J401" s="610">
        <v>0.78315938940919894</v>
      </c>
      <c r="K401" s="552"/>
      <c r="L401" s="552"/>
      <c r="M401" s="1121" t="s">
        <v>492</v>
      </c>
      <c r="N401" s="1121"/>
      <c r="O401" s="611">
        <v>0.76334455375426946</v>
      </c>
      <c r="P401" s="552"/>
      <c r="Q401" s="552"/>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A401" s="545"/>
      <c r="BB401" s="344"/>
      <c r="BC401" s="545"/>
      <c r="BD401" s="545"/>
      <c r="BE401" s="545"/>
      <c r="BF401" s="545"/>
      <c r="BG401" s="545"/>
      <c r="BH401" s="545"/>
      <c r="BI401" s="545"/>
      <c r="BJ401" s="545"/>
      <c r="BK401" s="545"/>
      <c r="BL401" s="545"/>
      <c r="BM401" s="545"/>
      <c r="BN401" s="545"/>
      <c r="BO401" s="545"/>
      <c r="BP401" s="545"/>
      <c r="BQ401" s="545"/>
      <c r="BR401" s="545"/>
      <c r="BS401" s="545"/>
      <c r="BT401" s="545"/>
      <c r="BU401" s="545"/>
      <c r="BV401" s="545"/>
      <c r="BW401" s="545"/>
      <c r="BX401" s="545"/>
      <c r="BY401" s="545"/>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378" customFormat="true" ht="25.15" customHeight="true" x14ac:dyDescent="0.2">
      <c r="B402" s="1093" t="s">
        <v>139</v>
      </c>
      <c r="C402" s="1092" t="s">
        <v>206</v>
      </c>
      <c r="D402" s="992"/>
      <c r="E402" s="612">
        <v>0.83276114871087337</v>
      </c>
      <c r="F402" s="552"/>
      <c r="G402" s="552"/>
      <c r="H402" s="1121" t="s">
        <v>209</v>
      </c>
      <c r="I402" s="1121"/>
      <c r="J402" s="613">
        <v>0.77341293744234951</v>
      </c>
      <c r="K402" s="552"/>
      <c r="L402" s="552"/>
      <c r="M402" s="1121" t="s">
        <v>406</v>
      </c>
      <c r="N402" s="1121"/>
      <c r="O402" s="614">
        <v>0.73503254957376629</v>
      </c>
      <c r="P402" s="552"/>
      <c r="Q402" s="552"/>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A402" s="545"/>
      <c r="BB402" s="344"/>
      <c r="BC402" s="545"/>
      <c r="BD402" s="545"/>
      <c r="BE402" s="545"/>
      <c r="BF402" s="545"/>
      <c r="BG402" s="545"/>
      <c r="BH402" s="545"/>
      <c r="BI402" s="545"/>
      <c r="BJ402" s="545"/>
      <c r="BK402" s="545"/>
      <c r="BL402" s="545"/>
      <c r="BM402" s="545"/>
      <c r="BN402" s="545"/>
      <c r="BO402" s="545"/>
      <c r="BP402" s="545"/>
      <c r="BQ402" s="545"/>
      <c r="BR402" s="545"/>
      <c r="BS402" s="545"/>
      <c r="BT402" s="545"/>
      <c r="BU402" s="545"/>
      <c r="BV402" s="545"/>
      <c r="BW402" s="545"/>
      <c r="BX402" s="545"/>
      <c r="BY402" s="545"/>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8" customFormat="true" ht="25.15" customHeight="true" x14ac:dyDescent="0.2">
      <c r="B403" s="992"/>
      <c r="C403" s="1074" t="s">
        <v>207</v>
      </c>
      <c r="D403" s="1075"/>
      <c r="E403" s="839">
        <v>0.7846983828321894</v>
      </c>
      <c r="F403" s="652"/>
      <c r="G403" s="652"/>
      <c r="H403" s="1075" t="s">
        <v>207</v>
      </c>
      <c r="I403" s="1075"/>
      <c r="J403" s="840">
        <v>0.73330567003134783</v>
      </c>
      <c r="K403" s="652"/>
      <c r="L403" s="652"/>
      <c r="M403" s="1075" t="s">
        <v>493</v>
      </c>
      <c r="N403" s="1075"/>
      <c r="O403" s="841">
        <v>-0.73370730515140226</v>
      </c>
      <c r="P403" s="652"/>
      <c r="Q403" s="652"/>
      <c r="AC403" s="371"/>
      <c r="AD403" s="371"/>
      <c r="AE403" s="371"/>
      <c r="AF403" s="371"/>
      <c r="AG403" s="371"/>
      <c r="AH403" s="371"/>
      <c r="AI403" s="371"/>
      <c r="AJ403" s="371"/>
      <c r="AK403" s="371"/>
      <c r="AL403" s="371"/>
      <c r="AM403" s="371"/>
      <c r="AN403" s="371"/>
      <c r="AO403" s="371"/>
      <c r="AP403" s="371"/>
      <c r="AQ403" s="371"/>
      <c r="AR403" s="371"/>
      <c r="AS403" s="371"/>
      <c r="AT403" s="371"/>
      <c r="AU403" s="371"/>
      <c r="AV403" s="371"/>
      <c r="AW403" s="371"/>
      <c r="AX403" s="371"/>
      <c r="AY403" s="371"/>
      <c r="AZ403" s="371"/>
      <c r="BA403" s="373"/>
      <c r="BB403" s="449"/>
      <c r="BC403" s="373"/>
      <c r="BD403" s="373"/>
      <c r="BE403" s="373"/>
      <c r="BF403" s="373"/>
      <c r="BG403" s="373"/>
      <c r="BH403" s="373"/>
      <c r="BI403" s="373"/>
      <c r="BJ403" s="373"/>
      <c r="BK403" s="373"/>
      <c r="BL403" s="373"/>
      <c r="BM403" s="373"/>
      <c r="BN403" s="373"/>
      <c r="BO403" s="373"/>
      <c r="BP403" s="373"/>
      <c r="BQ403" s="373"/>
      <c r="BR403" s="373"/>
      <c r="BS403" s="373"/>
      <c r="BT403" s="373"/>
      <c r="BU403" s="373"/>
      <c r="BV403" s="373"/>
      <c r="BW403" s="373"/>
      <c r="BX403" s="373"/>
      <c r="BY403" s="373"/>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8" customFormat="true" ht="25.15" customHeight="true" x14ac:dyDescent="0.2">
      <c r="B404" s="992"/>
      <c r="C404" s="1074" t="s">
        <v>493</v>
      </c>
      <c r="D404" s="1075"/>
      <c r="E404" s="839">
        <v>-0.76814981644434843</v>
      </c>
      <c r="F404" s="652"/>
      <c r="G404" s="652"/>
      <c r="H404" s="1075" t="s">
        <v>493</v>
      </c>
      <c r="I404" s="1075"/>
      <c r="J404" s="840">
        <v>-0.73204151367168024</v>
      </c>
      <c r="K404" s="652"/>
      <c r="L404" s="652"/>
      <c r="M404" s="1075" t="s">
        <v>206</v>
      </c>
      <c r="N404" s="1075"/>
      <c r="O404" s="841">
        <v>0.67742903194714599</v>
      </c>
      <c r="P404" s="652"/>
      <c r="Q404" s="652"/>
      <c r="AC404" s="371"/>
      <c r="AD404" s="371"/>
      <c r="AE404" s="371"/>
      <c r="AF404" s="371"/>
      <c r="AG404" s="371"/>
      <c r="AH404" s="371"/>
      <c r="AI404" s="371"/>
      <c r="AJ404" s="371"/>
      <c r="AK404" s="371"/>
      <c r="AL404" s="371"/>
      <c r="AM404" s="371"/>
      <c r="AN404" s="371"/>
      <c r="AO404" s="371"/>
      <c r="AP404" s="371"/>
      <c r="AQ404" s="371"/>
      <c r="AR404" s="371"/>
      <c r="AS404" s="371"/>
      <c r="AT404" s="371"/>
      <c r="AU404" s="371"/>
      <c r="AV404" s="371"/>
      <c r="AW404" s="371"/>
      <c r="AX404" s="371"/>
      <c r="AY404" s="371"/>
      <c r="AZ404" s="371"/>
      <c r="BA404" s="373"/>
      <c r="BB404" s="449"/>
      <c r="BC404" s="373"/>
      <c r="BD404" s="373"/>
      <c r="BE404" s="373"/>
      <c r="BF404" s="373"/>
      <c r="BG404" s="373"/>
      <c r="BH404" s="373"/>
      <c r="BI404" s="373"/>
      <c r="BJ404" s="373"/>
      <c r="BK404" s="373"/>
      <c r="BL404" s="373"/>
      <c r="BM404" s="373"/>
      <c r="BN404" s="373"/>
      <c r="BO404" s="373"/>
      <c r="BP404" s="373"/>
      <c r="BQ404" s="373"/>
      <c r="BR404" s="373"/>
      <c r="BS404" s="373"/>
      <c r="BT404" s="373"/>
      <c r="BU404" s="373"/>
      <c r="BV404" s="373"/>
      <c r="BW404" s="373"/>
      <c r="BX404" s="373"/>
      <c r="BY404" s="373"/>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8" customFormat="true" ht="25.15" customHeight="true" x14ac:dyDescent="0.2">
      <c r="B405" s="992"/>
      <c r="C405" s="1074" t="s">
        <v>384</v>
      </c>
      <c r="D405" s="1075"/>
      <c r="E405" s="839">
        <v>-0.76029954526166077</v>
      </c>
      <c r="F405" s="652"/>
      <c r="G405" s="652"/>
      <c r="H405" s="1075" t="s">
        <v>494</v>
      </c>
      <c r="I405" s="1075"/>
      <c r="J405" s="840">
        <v>0.68087163117177796</v>
      </c>
      <c r="K405" s="652"/>
      <c r="L405" s="652"/>
      <c r="M405" s="1075" t="s">
        <v>494</v>
      </c>
      <c r="N405" s="1075"/>
      <c r="O405" s="841">
        <v>0.62830109980533055</v>
      </c>
      <c r="P405" s="652"/>
      <c r="Q405" s="652"/>
      <c r="AC405" s="371"/>
      <c r="AD405" s="371"/>
      <c r="AE405" s="371"/>
      <c r="AF405" s="371"/>
      <c r="AG405" s="371"/>
      <c r="AH405" s="371"/>
      <c r="AI405" s="371"/>
      <c r="AJ405" s="371"/>
      <c r="AK405" s="371"/>
      <c r="AL405" s="371"/>
      <c r="AM405" s="371"/>
      <c r="AN405" s="371"/>
      <c r="AO405" s="371"/>
      <c r="AP405" s="371"/>
      <c r="AQ405" s="371"/>
      <c r="AR405" s="371"/>
      <c r="AS405" s="371"/>
      <c r="AT405" s="371"/>
      <c r="AU405" s="371"/>
      <c r="AV405" s="371"/>
      <c r="AW405" s="371"/>
      <c r="AX405" s="371"/>
      <c r="AY405" s="371"/>
      <c r="AZ405" s="371"/>
      <c r="BA405" s="373"/>
      <c r="BB405" s="449"/>
      <c r="BC405" s="373"/>
      <c r="BD405" s="373"/>
      <c r="BE405" s="373"/>
      <c r="BF405" s="373"/>
      <c r="BG405" s="373"/>
      <c r="BH405" s="373"/>
      <c r="BI405" s="373"/>
      <c r="BJ405" s="373"/>
      <c r="BK405" s="373"/>
      <c r="BL405" s="373"/>
      <c r="BM405" s="373"/>
      <c r="BN405" s="373"/>
      <c r="BO405" s="373"/>
      <c r="BP405" s="373"/>
      <c r="BQ405" s="373"/>
      <c r="BR405" s="373"/>
      <c r="BS405" s="373"/>
      <c r="BT405" s="373"/>
      <c r="BU405" s="373"/>
      <c r="BV405" s="373"/>
      <c r="BW405" s="373"/>
      <c r="BX405" s="373"/>
      <c r="BY405" s="373"/>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8" customFormat="true" ht="25.15" customHeight="true" x14ac:dyDescent="0.2">
      <c r="B406" s="992"/>
      <c r="C406" s="1074" t="s">
        <v>494</v>
      </c>
      <c r="D406" s="1075"/>
      <c r="E406" s="839">
        <v>0.74429165380298545</v>
      </c>
      <c r="F406" s="652"/>
      <c r="G406" s="652"/>
      <c r="H406" s="1075" t="s">
        <v>384</v>
      </c>
      <c r="I406" s="1075"/>
      <c r="J406" s="840">
        <v>-0.66427111962246654</v>
      </c>
      <c r="K406" s="652"/>
      <c r="L406" s="652"/>
      <c r="M406" s="1075" t="s">
        <v>209</v>
      </c>
      <c r="N406" s="1075"/>
      <c r="O406" s="841">
        <v>0.61774137006632046</v>
      </c>
      <c r="P406" s="652"/>
      <c r="Q406" s="652"/>
      <c r="AC406" s="371"/>
      <c r="AD406" s="371"/>
      <c r="AE406" s="371"/>
      <c r="AF406" s="371"/>
      <c r="AG406" s="371"/>
      <c r="AH406" s="371"/>
      <c r="AI406" s="371"/>
      <c r="AJ406" s="371"/>
      <c r="AK406" s="371"/>
      <c r="AL406" s="371"/>
      <c r="AM406" s="371"/>
      <c r="AN406" s="371"/>
      <c r="AO406" s="371"/>
      <c r="AP406" s="371"/>
      <c r="AQ406" s="371"/>
      <c r="AR406" s="371"/>
      <c r="AS406" s="371"/>
      <c r="AT406" s="371"/>
      <c r="AU406" s="371"/>
      <c r="AV406" s="371"/>
      <c r="AW406" s="371"/>
      <c r="AX406" s="371"/>
      <c r="AY406" s="371"/>
      <c r="AZ406" s="371"/>
      <c r="BA406" s="373"/>
      <c r="BB406" s="449"/>
      <c r="BC406" s="373"/>
      <c r="BD406" s="373"/>
      <c r="BE406" s="373"/>
      <c r="BF406" s="373"/>
      <c r="BG406" s="373"/>
      <c r="BH406" s="373"/>
      <c r="BI406" s="373"/>
      <c r="BJ406" s="373"/>
      <c r="BK406" s="373"/>
      <c r="BL406" s="373"/>
      <c r="BM406" s="373"/>
      <c r="BN406" s="373"/>
      <c r="BO406" s="373"/>
      <c r="BP406" s="373"/>
      <c r="BQ406" s="373"/>
      <c r="BR406" s="373"/>
      <c r="BS406" s="373"/>
      <c r="BT406" s="373"/>
      <c r="BU406" s="373"/>
      <c r="BV406" s="373"/>
      <c r="BW406" s="373"/>
      <c r="BX406" s="373"/>
      <c r="BY406" s="373"/>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8" customFormat="true" ht="25.15" customHeight="true" x14ac:dyDescent="0.2">
      <c r="B407" s="992"/>
      <c r="C407" s="1074" t="s">
        <v>454</v>
      </c>
      <c r="D407" s="1075"/>
      <c r="E407" s="839">
        <v>0.73260127807231457</v>
      </c>
      <c r="F407" s="652"/>
      <c r="G407" s="652"/>
      <c r="H407" s="1075" t="s">
        <v>454</v>
      </c>
      <c r="I407" s="1075"/>
      <c r="J407" s="840">
        <v>0.65859758099057031</v>
      </c>
      <c r="K407" s="652"/>
      <c r="L407" s="652"/>
      <c r="M407" s="1075" t="s">
        <v>207</v>
      </c>
      <c r="N407" s="1075"/>
      <c r="O407" s="841">
        <v>0.60472712291723607</v>
      </c>
      <c r="P407" s="652"/>
      <c r="Q407" s="652"/>
      <c r="AC407" s="371"/>
      <c r="AD407" s="371"/>
      <c r="AE407" s="371"/>
      <c r="AF407" s="371"/>
      <c r="AG407" s="371"/>
      <c r="AH407" s="371"/>
      <c r="AI407" s="371"/>
      <c r="AJ407" s="371"/>
      <c r="AK407" s="371"/>
      <c r="AL407" s="371"/>
      <c r="AM407" s="371"/>
      <c r="AN407" s="371"/>
      <c r="AO407" s="371"/>
      <c r="AP407" s="371"/>
      <c r="AQ407" s="371"/>
      <c r="AR407" s="371"/>
      <c r="AS407" s="371"/>
      <c r="AT407" s="371"/>
      <c r="AU407" s="371"/>
      <c r="AV407" s="371"/>
      <c r="AW407" s="371"/>
      <c r="AX407" s="371"/>
      <c r="AY407" s="371"/>
      <c r="AZ407" s="371"/>
      <c r="BA407" s="373"/>
      <c r="BB407" s="449"/>
      <c r="BC407" s="373"/>
      <c r="BD407" s="373"/>
      <c r="BE407" s="373"/>
      <c r="BF407" s="373"/>
      <c r="BG407" s="373"/>
      <c r="BH407" s="373"/>
      <c r="BI407" s="373"/>
      <c r="BJ407" s="373"/>
      <c r="BK407" s="373"/>
      <c r="BL407" s="373"/>
      <c r="BM407" s="373"/>
      <c r="BN407" s="373"/>
      <c r="BO407" s="373"/>
      <c r="BP407" s="373"/>
      <c r="BQ407" s="373"/>
      <c r="BR407" s="373"/>
      <c r="BS407" s="373"/>
      <c r="BT407" s="373"/>
      <c r="BU407" s="373"/>
      <c r="BV407" s="373"/>
      <c r="BW407" s="373"/>
      <c r="BX407" s="373"/>
      <c r="BY407" s="373"/>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8" customFormat="true" ht="25.15" customHeight="true" x14ac:dyDescent="0.2">
      <c r="B408" s="992"/>
      <c r="C408" s="1074" t="s">
        <v>492</v>
      </c>
      <c r="D408" s="1075"/>
      <c r="E408" s="839">
        <v>0.71916173450702081</v>
      </c>
      <c r="F408" s="652"/>
      <c r="G408" s="652"/>
      <c r="H408" s="1075" t="s">
        <v>453</v>
      </c>
      <c r="I408" s="1075"/>
      <c r="J408" s="840">
        <v>0.59769768882270313</v>
      </c>
      <c r="K408" s="652"/>
      <c r="L408" s="652"/>
      <c r="M408" s="1075" t="s">
        <v>454</v>
      </c>
      <c r="N408" s="1075"/>
      <c r="O408" s="841">
        <v>0.55057053103100295</v>
      </c>
      <c r="P408" s="652"/>
      <c r="Q408" s="652"/>
      <c r="AC408" s="371"/>
      <c r="AD408" s="371"/>
      <c r="AE408" s="371"/>
      <c r="AF408" s="371"/>
      <c r="AG408" s="371"/>
      <c r="AH408" s="371"/>
      <c r="AI408" s="371"/>
      <c r="AJ408" s="371"/>
      <c r="AK408" s="371"/>
      <c r="AL408" s="371"/>
      <c r="AM408" s="371"/>
      <c r="AN408" s="371"/>
      <c r="AO408" s="371"/>
      <c r="AP408" s="371"/>
      <c r="AQ408" s="371"/>
      <c r="AR408" s="371"/>
      <c r="AS408" s="371"/>
      <c r="AT408" s="371"/>
      <c r="AU408" s="371"/>
      <c r="AV408" s="371"/>
      <c r="AW408" s="371"/>
      <c r="AX408" s="371"/>
      <c r="AY408" s="371"/>
      <c r="AZ408" s="371"/>
      <c r="BA408" s="373"/>
      <c r="BB408" s="449"/>
      <c r="BC408" s="373"/>
      <c r="BD408" s="373"/>
      <c r="BE408" s="373"/>
      <c r="BF408" s="373"/>
      <c r="BG408" s="373"/>
      <c r="BH408" s="373"/>
      <c r="BI408" s="373"/>
      <c r="BJ408" s="373"/>
      <c r="BK408" s="373"/>
      <c r="BL408" s="373"/>
      <c r="BM408" s="373"/>
      <c r="BN408" s="373"/>
      <c r="BO408" s="373"/>
      <c r="BP408" s="373"/>
      <c r="BQ408" s="373"/>
      <c r="BR408" s="373"/>
      <c r="BS408" s="373"/>
      <c r="BT408" s="373"/>
      <c r="BU408" s="373"/>
      <c r="BV408" s="373"/>
      <c r="BW408" s="373"/>
      <c r="BX408" s="373"/>
      <c r="BY408" s="373"/>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8" customFormat="true" ht="25.15" customHeight="true" x14ac:dyDescent="0.2">
      <c r="B409" s="992"/>
      <c r="C409" s="1074" t="s">
        <v>406</v>
      </c>
      <c r="D409" s="1075"/>
      <c r="E409" s="839">
        <v>0.64086528694231426</v>
      </c>
      <c r="F409" s="652"/>
      <c r="G409" s="652"/>
      <c r="H409" s="1075" t="s">
        <v>492</v>
      </c>
      <c r="I409" s="1075"/>
      <c r="J409" s="840">
        <v>0.59131511025993355</v>
      </c>
      <c r="K409" s="652"/>
      <c r="L409" s="652"/>
      <c r="M409" s="1075" t="s">
        <v>453</v>
      </c>
      <c r="N409" s="1075"/>
      <c r="O409" s="841">
        <v>0.50101333067855836</v>
      </c>
      <c r="P409" s="652"/>
      <c r="Q409" s="652"/>
      <c r="AC409" s="371"/>
      <c r="AD409" s="371"/>
      <c r="AE409" s="371"/>
      <c r="AF409" s="371"/>
      <c r="AG409" s="371"/>
      <c r="AH409" s="371"/>
      <c r="AI409" s="371"/>
      <c r="AJ409" s="371"/>
      <c r="AK409" s="371"/>
      <c r="AL409" s="371"/>
      <c r="AM409" s="371"/>
      <c r="AN409" s="371"/>
      <c r="AO409" s="371"/>
      <c r="AP409" s="371"/>
      <c r="AQ409" s="371"/>
      <c r="AR409" s="371"/>
      <c r="AS409" s="371"/>
      <c r="AT409" s="371"/>
      <c r="AU409" s="371"/>
      <c r="AV409" s="371"/>
      <c r="AW409" s="371"/>
      <c r="AX409" s="371"/>
      <c r="AY409" s="371"/>
      <c r="AZ409" s="371"/>
      <c r="BA409" s="373"/>
      <c r="BB409" s="449"/>
      <c r="BC409" s="373"/>
      <c r="BD409" s="373"/>
      <c r="BE409" s="373"/>
      <c r="BF409" s="373"/>
      <c r="BG409" s="373"/>
      <c r="BH409" s="373"/>
      <c r="BI409" s="373"/>
      <c r="BJ409" s="373"/>
      <c r="BK409" s="373"/>
      <c r="BL409" s="373"/>
      <c r="BM409" s="373"/>
      <c r="BN409" s="373"/>
      <c r="BO409" s="373"/>
      <c r="BP409" s="373"/>
      <c r="BQ409" s="373"/>
      <c r="BR409" s="373"/>
      <c r="BS409" s="373"/>
      <c r="BT409" s="373"/>
      <c r="BU409" s="373"/>
      <c r="BV409" s="373"/>
      <c r="BW409" s="373"/>
      <c r="BX409" s="373"/>
      <c r="BY409" s="373"/>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8" customFormat="true" ht="25.15" customHeight="true" x14ac:dyDescent="0.2">
      <c r="B410" s="992"/>
      <c r="C410" s="1074" t="s">
        <v>453</v>
      </c>
      <c r="D410" s="1075"/>
      <c r="E410" s="839">
        <v>0.57735290279419005</v>
      </c>
      <c r="F410" s="652"/>
      <c r="G410" s="652"/>
      <c r="H410" s="1075" t="s">
        <v>495</v>
      </c>
      <c r="I410" s="1075"/>
      <c r="J410" s="840">
        <v>-0.54143635327481943</v>
      </c>
      <c r="K410" s="652"/>
      <c r="L410" s="652"/>
      <c r="M410" s="1075" t="s">
        <v>495</v>
      </c>
      <c r="N410" s="1075"/>
      <c r="O410" s="841">
        <v>-0.42327944641642351</v>
      </c>
      <c r="P410" s="652"/>
      <c r="Q410" s="652"/>
      <c r="AC410" s="371"/>
      <c r="AD410" s="371"/>
      <c r="AE410" s="371"/>
      <c r="AF410" s="371"/>
      <c r="AG410" s="371"/>
      <c r="AH410" s="371"/>
      <c r="AI410" s="371"/>
      <c r="AJ410" s="371"/>
      <c r="AK410" s="371"/>
      <c r="AL410" s="371"/>
      <c r="AM410" s="371"/>
      <c r="AN410" s="371"/>
      <c r="AO410" s="371"/>
      <c r="AP410" s="371"/>
      <c r="AQ410" s="371"/>
      <c r="AR410" s="371"/>
      <c r="AS410" s="371"/>
      <c r="AT410" s="371"/>
      <c r="AU410" s="371"/>
      <c r="AV410" s="371"/>
      <c r="AW410" s="371"/>
      <c r="AX410" s="371"/>
      <c r="AY410" s="371"/>
      <c r="AZ410" s="371"/>
      <c r="BA410" s="373"/>
      <c r="BB410" s="449"/>
      <c r="BC410" s="373"/>
      <c r="BD410" s="373"/>
      <c r="BE410" s="373"/>
      <c r="BF410" s="373"/>
      <c r="BG410" s="373"/>
      <c r="BH410" s="373"/>
      <c r="BI410" s="373"/>
      <c r="BJ410" s="373"/>
      <c r="BK410" s="373"/>
      <c r="BL410" s="373"/>
      <c r="BM410" s="373"/>
      <c r="BN410" s="373"/>
      <c r="BO410" s="373"/>
      <c r="BP410" s="373"/>
      <c r="BQ410" s="373"/>
      <c r="BR410" s="373"/>
      <c r="BS410" s="373"/>
      <c r="BT410" s="373"/>
      <c r="BU410" s="373"/>
      <c r="BV410" s="373"/>
      <c r="BW410" s="373"/>
      <c r="BX410" s="373"/>
      <c r="BY410" s="373"/>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8" customFormat="true" ht="25.15" customHeight="true" x14ac:dyDescent="0.2">
      <c r="B411" s="992"/>
      <c r="C411" s="1074" t="s">
        <v>388</v>
      </c>
      <c r="D411" s="1075"/>
      <c r="E411" s="839">
        <v>0.54999938331235398</v>
      </c>
      <c r="F411" s="652"/>
      <c r="G411" s="652"/>
      <c r="H411" s="1075" t="s">
        <v>406</v>
      </c>
      <c r="I411" s="1075"/>
      <c r="J411" s="840">
        <v>0.46369028908711629</v>
      </c>
      <c r="K411" s="652"/>
      <c r="L411" s="652"/>
      <c r="M411" s="1075" t="s">
        <v>496</v>
      </c>
      <c r="N411" s="1075"/>
      <c r="O411" s="841">
        <v>0.39450625564241137</v>
      </c>
      <c r="P411" s="652"/>
      <c r="Q411" s="652"/>
      <c r="AC411" s="371"/>
      <c r="AD411" s="371"/>
      <c r="AE411" s="371"/>
      <c r="AF411" s="371"/>
      <c r="AG411" s="371"/>
      <c r="AH411" s="371"/>
      <c r="AI411" s="371"/>
      <c r="AJ411" s="371"/>
      <c r="AK411" s="371"/>
      <c r="AL411" s="371"/>
      <c r="AM411" s="371"/>
      <c r="AN411" s="371"/>
      <c r="AO411" s="371"/>
      <c r="AP411" s="371"/>
      <c r="AQ411" s="371"/>
      <c r="AR411" s="371"/>
      <c r="AS411" s="371"/>
      <c r="AT411" s="371"/>
      <c r="AU411" s="371"/>
      <c r="AV411" s="371"/>
      <c r="AW411" s="371"/>
      <c r="AX411" s="371"/>
      <c r="AY411" s="371"/>
      <c r="AZ411" s="371"/>
      <c r="BA411" s="373"/>
      <c r="BB411" s="449"/>
      <c r="BC411" s="373"/>
      <c r="BD411" s="373"/>
      <c r="BE411" s="373"/>
      <c r="BF411" s="373"/>
      <c r="BG411" s="373"/>
      <c r="BH411" s="373"/>
      <c r="BI411" s="373"/>
      <c r="BJ411" s="373"/>
      <c r="BK411" s="373"/>
      <c r="BL411" s="373"/>
      <c r="BM411" s="373"/>
      <c r="BN411" s="373"/>
      <c r="BO411" s="373"/>
      <c r="BP411" s="373"/>
      <c r="BQ411" s="373"/>
      <c r="BR411" s="373"/>
      <c r="BS411" s="373"/>
      <c r="BT411" s="373"/>
      <c r="BU411" s="373"/>
      <c r="BV411" s="373"/>
      <c r="BW411" s="373"/>
      <c r="BX411" s="373"/>
      <c r="BY411" s="373"/>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8" customFormat="true" ht="25.15" customHeight="true" x14ac:dyDescent="0.2">
      <c r="B412" s="992"/>
      <c r="C412" s="1074" t="s">
        <v>495</v>
      </c>
      <c r="D412" s="1075"/>
      <c r="E412" s="839">
        <v>-0.54581446545422319</v>
      </c>
      <c r="F412" s="652"/>
      <c r="G412" s="652"/>
      <c r="H412" s="1075" t="s">
        <v>427</v>
      </c>
      <c r="I412" s="1075"/>
      <c r="J412" s="840">
        <v>-0.44852842446480801</v>
      </c>
      <c r="K412" s="652"/>
      <c r="L412" s="652"/>
      <c r="M412" s="1075" t="s">
        <v>461</v>
      </c>
      <c r="N412" s="1075"/>
      <c r="O412" s="841">
        <v>0.35547021286707758</v>
      </c>
      <c r="P412" s="652"/>
      <c r="Q412" s="652"/>
      <c r="AC412" s="371"/>
      <c r="AD412" s="371"/>
      <c r="AE412" s="371"/>
      <c r="AF412" s="371"/>
      <c r="AG412" s="371"/>
      <c r="AH412" s="371"/>
      <c r="AI412" s="371"/>
      <c r="AJ412" s="371"/>
      <c r="AK412" s="371"/>
      <c r="AL412" s="371"/>
      <c r="AM412" s="371"/>
      <c r="AN412" s="371"/>
      <c r="AO412" s="371"/>
      <c r="AP412" s="371"/>
      <c r="AQ412" s="371"/>
      <c r="AR412" s="371"/>
      <c r="AS412" s="371"/>
      <c r="AT412" s="371"/>
      <c r="AU412" s="371"/>
      <c r="AV412" s="371"/>
      <c r="AW412" s="371"/>
      <c r="AX412" s="371"/>
      <c r="AY412" s="371"/>
      <c r="AZ412" s="371"/>
      <c r="BA412" s="373"/>
      <c r="BB412" s="449"/>
      <c r="BC412" s="373"/>
      <c r="BD412" s="373"/>
      <c r="BE412" s="373"/>
      <c r="BF412" s="373"/>
      <c r="BG412" s="373"/>
      <c r="BH412" s="373"/>
      <c r="BI412" s="373"/>
      <c r="BJ412" s="373"/>
      <c r="BK412" s="373"/>
      <c r="BL412" s="373"/>
      <c r="BM412" s="373"/>
      <c r="BN412" s="373"/>
      <c r="BO412" s="373"/>
      <c r="BP412" s="373"/>
      <c r="BQ412" s="373"/>
      <c r="BR412" s="373"/>
      <c r="BS412" s="373"/>
      <c r="BT412" s="373"/>
      <c r="BU412" s="373"/>
      <c r="BV412" s="373"/>
      <c r="BW412" s="373"/>
      <c r="BX412" s="373"/>
      <c r="BY412" s="373"/>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8" customFormat="true" ht="25.15" customHeight="true" x14ac:dyDescent="0.2">
      <c r="B413" s="992"/>
      <c r="C413" s="1074" t="s">
        <v>461</v>
      </c>
      <c r="D413" s="1075"/>
      <c r="E413" s="839">
        <v>0.47446622552438067</v>
      </c>
      <c r="F413" s="652"/>
      <c r="G413" s="652"/>
      <c r="H413" s="1075" t="s">
        <v>461</v>
      </c>
      <c r="I413" s="1075"/>
      <c r="J413" s="840">
        <v>0.41597262862407824</v>
      </c>
      <c r="K413" s="652"/>
      <c r="L413" s="652"/>
      <c r="M413" s="1075" t="s">
        <v>213</v>
      </c>
      <c r="N413" s="1075"/>
      <c r="O413" s="841">
        <v>0.35433511236469861</v>
      </c>
      <c r="P413" s="652"/>
      <c r="Q413" s="652"/>
      <c r="AC413" s="371"/>
      <c r="AD413" s="371"/>
      <c r="AE413" s="371"/>
      <c r="AF413" s="371"/>
      <c r="AG413" s="371"/>
      <c r="AH413" s="371"/>
      <c r="AI413" s="371"/>
      <c r="AJ413" s="371"/>
      <c r="AK413" s="371"/>
      <c r="AL413" s="371"/>
      <c r="AM413" s="371"/>
      <c r="AN413" s="371"/>
      <c r="AO413" s="371"/>
      <c r="AP413" s="371"/>
      <c r="AQ413" s="371"/>
      <c r="AR413" s="371"/>
      <c r="AS413" s="371"/>
      <c r="AT413" s="371"/>
      <c r="AU413" s="371"/>
      <c r="AV413" s="371"/>
      <c r="AW413" s="371"/>
      <c r="AX413" s="371"/>
      <c r="AY413" s="371"/>
      <c r="AZ413" s="371"/>
      <c r="BA413" s="373"/>
      <c r="BB413" s="449"/>
      <c r="BC413" s="373"/>
      <c r="BD413" s="373"/>
      <c r="BE413" s="373"/>
      <c r="BF413" s="373"/>
      <c r="BG413" s="373"/>
      <c r="BH413" s="373"/>
      <c r="BI413" s="373"/>
      <c r="BJ413" s="373"/>
      <c r="BK413" s="373"/>
      <c r="BL413" s="373"/>
      <c r="BM413" s="373"/>
      <c r="BN413" s="373"/>
      <c r="BO413" s="373"/>
      <c r="BP413" s="373"/>
      <c r="BQ413" s="373"/>
      <c r="BR413" s="373"/>
      <c r="BS413" s="373"/>
      <c r="BT413" s="373"/>
      <c r="BU413" s="373"/>
      <c r="BV413" s="373"/>
      <c r="BW413" s="373"/>
      <c r="BX413" s="373"/>
      <c r="BY413" s="373"/>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8" customFormat="true" ht="25.15" customHeight="true" x14ac:dyDescent="0.2">
      <c r="B414" s="992"/>
      <c r="C414" s="1074" t="s">
        <v>213</v>
      </c>
      <c r="D414" s="1075"/>
      <c r="E414" s="839">
        <v>0.44734205488500711</v>
      </c>
      <c r="F414" s="652"/>
      <c r="G414" s="652"/>
      <c r="H414" s="1075" t="s">
        <v>213</v>
      </c>
      <c r="I414" s="1075"/>
      <c r="J414" s="840">
        <v>0.41093064947168734</v>
      </c>
      <c r="K414" s="652"/>
      <c r="L414" s="652"/>
      <c r="M414" s="1075" t="s">
        <v>427</v>
      </c>
      <c r="N414" s="1075"/>
      <c r="O414" s="841">
        <v>-0.35088442698473449</v>
      </c>
      <c r="P414" s="652"/>
      <c r="Q414" s="652"/>
      <c r="AC414" s="371"/>
      <c r="AD414" s="371"/>
      <c r="AE414" s="371"/>
      <c r="AF414" s="371"/>
      <c r="AG414" s="371"/>
      <c r="AH414" s="371"/>
      <c r="AI414" s="371"/>
      <c r="AJ414" s="371"/>
      <c r="AK414" s="371"/>
      <c r="AL414" s="371"/>
      <c r="AM414" s="371"/>
      <c r="AN414" s="371"/>
      <c r="AO414" s="371"/>
      <c r="AP414" s="371"/>
      <c r="AQ414" s="371"/>
      <c r="AR414" s="371"/>
      <c r="AS414" s="371"/>
      <c r="AT414" s="371"/>
      <c r="AU414" s="371"/>
      <c r="AV414" s="371"/>
      <c r="AW414" s="371"/>
      <c r="AX414" s="371"/>
      <c r="AY414" s="371"/>
      <c r="AZ414" s="371"/>
      <c r="BA414" s="373"/>
      <c r="BB414" s="449"/>
      <c r="BC414" s="373"/>
      <c r="BD414" s="373"/>
      <c r="BE414" s="373"/>
      <c r="BF414" s="373"/>
      <c r="BG414" s="373"/>
      <c r="BH414" s="373"/>
      <c r="BI414" s="373"/>
      <c r="BJ414" s="373"/>
      <c r="BK414" s="373"/>
      <c r="BL414" s="373"/>
      <c r="BM414" s="373"/>
      <c r="BN414" s="373"/>
      <c r="BO414" s="373"/>
      <c r="BP414" s="373"/>
      <c r="BQ414" s="373"/>
      <c r="BR414" s="373"/>
      <c r="BS414" s="373"/>
      <c r="BT414" s="373"/>
      <c r="BU414" s="373"/>
      <c r="BV414" s="373"/>
      <c r="BW414" s="373"/>
      <c r="BX414" s="373"/>
      <c r="BY414" s="373"/>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8" customFormat="true" ht="25.15" customHeight="true" x14ac:dyDescent="0.2">
      <c r="B415" s="992"/>
      <c r="C415" s="1074" t="s">
        <v>427</v>
      </c>
      <c r="D415" s="1075"/>
      <c r="E415" s="839">
        <v>-0.39761649594933041</v>
      </c>
      <c r="F415" s="652"/>
      <c r="G415" s="652"/>
      <c r="H415" s="1075" t="s">
        <v>218</v>
      </c>
      <c r="I415" s="1075"/>
      <c r="J415" s="840">
        <v>0.38283514769341082</v>
      </c>
      <c r="K415" s="652"/>
      <c r="L415" s="652"/>
      <c r="M415" s="1075" t="s">
        <v>218</v>
      </c>
      <c r="N415" s="1075"/>
      <c r="O415" s="841">
        <v>0.32594039843540501</v>
      </c>
      <c r="P415" s="652"/>
      <c r="Q415" s="652"/>
      <c r="AC415" s="371"/>
      <c r="AD415" s="371"/>
      <c r="AE415" s="371"/>
      <c r="AF415" s="371"/>
      <c r="AG415" s="371"/>
      <c r="AH415" s="371"/>
      <c r="AI415" s="371"/>
      <c r="AJ415" s="371"/>
      <c r="AK415" s="371"/>
      <c r="AL415" s="371"/>
      <c r="AM415" s="371"/>
      <c r="AN415" s="371"/>
      <c r="AO415" s="371"/>
      <c r="AP415" s="371"/>
      <c r="AQ415" s="371"/>
      <c r="AR415" s="371"/>
      <c r="AS415" s="371"/>
      <c r="AT415" s="371"/>
      <c r="AU415" s="371"/>
      <c r="AV415" s="371"/>
      <c r="AW415" s="371"/>
      <c r="AX415" s="371"/>
      <c r="AY415" s="371"/>
      <c r="AZ415" s="371"/>
      <c r="BA415" s="373"/>
      <c r="BB415" s="449"/>
      <c r="BC415" s="373"/>
      <c r="BD415" s="373"/>
      <c r="BE415" s="373"/>
      <c r="BF415" s="373"/>
      <c r="BG415" s="373"/>
      <c r="BH415" s="373"/>
      <c r="BI415" s="373"/>
      <c r="BJ415" s="373"/>
      <c r="BK415" s="373"/>
      <c r="BL415" s="373"/>
      <c r="BM415" s="373"/>
      <c r="BN415" s="373"/>
      <c r="BO415" s="373"/>
      <c r="BP415" s="373"/>
      <c r="BQ415" s="373"/>
      <c r="BR415" s="373"/>
      <c r="BS415" s="373"/>
      <c r="BT415" s="373"/>
      <c r="BU415" s="373"/>
      <c r="BV415" s="373"/>
      <c r="BW415" s="373"/>
      <c r="BX415" s="373"/>
      <c r="BY415" s="373"/>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8" customFormat="true" ht="25.15" customHeight="true" x14ac:dyDescent="0.2">
      <c r="B416" s="992"/>
      <c r="C416" s="1074" t="s">
        <v>404</v>
      </c>
      <c r="D416" s="1075"/>
      <c r="E416" s="839">
        <v>0.3796436858939175</v>
      </c>
      <c r="F416" s="652"/>
      <c r="G416" s="652"/>
      <c r="H416" s="1075" t="s">
        <v>404</v>
      </c>
      <c r="I416" s="1075"/>
      <c r="J416" s="840">
        <v>0.35525981298550341</v>
      </c>
      <c r="K416" s="652"/>
      <c r="L416" s="652"/>
      <c r="M416" s="1075" t="s">
        <v>497</v>
      </c>
      <c r="N416" s="1075"/>
      <c r="O416" s="841">
        <v>-0.29906705250796151</v>
      </c>
      <c r="P416" s="652"/>
      <c r="Q416" s="652"/>
      <c r="AC416" s="371"/>
      <c r="AD416" s="371"/>
      <c r="AE416" s="371"/>
      <c r="AF416" s="371"/>
      <c r="AG416" s="371"/>
      <c r="AH416" s="371"/>
      <c r="AI416" s="371"/>
      <c r="AJ416" s="371"/>
      <c r="AK416" s="371"/>
      <c r="AL416" s="371"/>
      <c r="AM416" s="371"/>
      <c r="AN416" s="371"/>
      <c r="AO416" s="371"/>
      <c r="AP416" s="371"/>
      <c r="AQ416" s="371"/>
      <c r="AR416" s="371"/>
      <c r="AS416" s="371"/>
      <c r="AT416" s="371"/>
      <c r="AU416" s="371"/>
      <c r="AV416" s="371"/>
      <c r="AW416" s="371"/>
      <c r="AX416" s="371"/>
      <c r="AY416" s="371"/>
      <c r="AZ416" s="371"/>
      <c r="BA416" s="373"/>
      <c r="BB416" s="449"/>
      <c r="BC416" s="373"/>
      <c r="BD416" s="373"/>
      <c r="BE416" s="373"/>
      <c r="BF416" s="373"/>
      <c r="BG416" s="373"/>
      <c r="BH416" s="373"/>
      <c r="BI416" s="373"/>
      <c r="BJ416" s="373"/>
      <c r="BK416" s="373"/>
      <c r="BL416" s="373"/>
      <c r="BM416" s="373"/>
      <c r="BN416" s="373"/>
      <c r="BO416" s="373"/>
      <c r="BP416" s="373"/>
      <c r="BQ416" s="373"/>
      <c r="BR416" s="373"/>
      <c r="BS416" s="373"/>
      <c r="BT416" s="373"/>
      <c r="BU416" s="373"/>
      <c r="BV416" s="373"/>
      <c r="BW416" s="373"/>
      <c r="BX416" s="373"/>
      <c r="BY416" s="373"/>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8" customFormat="true" ht="25.15" customHeight="true" x14ac:dyDescent="0.2">
      <c r="B417" s="992"/>
      <c r="C417" s="1074" t="s">
        <v>218</v>
      </c>
      <c r="D417" s="1075"/>
      <c r="E417" s="839">
        <v>0.32274298703118731</v>
      </c>
      <c r="F417" s="652"/>
      <c r="G417" s="652"/>
      <c r="H417" s="1075" t="s">
        <v>498</v>
      </c>
      <c r="I417" s="1075"/>
      <c r="J417" s="840">
        <v>-0.34125705955512997</v>
      </c>
      <c r="K417" s="652"/>
      <c r="L417" s="652"/>
      <c r="M417" s="1075" t="s">
        <v>384</v>
      </c>
      <c r="N417" s="1075"/>
      <c r="O417" s="841">
        <v>-0.28843206245707698</v>
      </c>
      <c r="P417" s="652"/>
      <c r="Q417" s="652"/>
      <c r="AC417" s="371"/>
      <c r="AD417" s="371"/>
      <c r="AE417" s="371"/>
      <c r="AF417" s="371"/>
      <c r="AG417" s="371"/>
      <c r="AH417" s="371"/>
      <c r="AI417" s="371"/>
      <c r="AJ417" s="371"/>
      <c r="AK417" s="371"/>
      <c r="AL417" s="371"/>
      <c r="AM417" s="371"/>
      <c r="AN417" s="371"/>
      <c r="AO417" s="371"/>
      <c r="AP417" s="371"/>
      <c r="AQ417" s="371"/>
      <c r="AR417" s="371"/>
      <c r="AS417" s="371"/>
      <c r="AT417" s="371"/>
      <c r="AU417" s="371"/>
      <c r="AV417" s="371"/>
      <c r="AW417" s="371"/>
      <c r="AX417" s="371"/>
      <c r="AY417" s="371"/>
      <c r="AZ417" s="371"/>
      <c r="BA417" s="373"/>
      <c r="BB417" s="449"/>
      <c r="BC417" s="373"/>
      <c r="BD417" s="373"/>
      <c r="BE417" s="373"/>
      <c r="BF417" s="373"/>
      <c r="BG417" s="373"/>
      <c r="BH417" s="373"/>
      <c r="BI417" s="373"/>
      <c r="BJ417" s="373"/>
      <c r="BK417" s="373"/>
      <c r="BL417" s="373"/>
      <c r="BM417" s="373"/>
      <c r="BN417" s="373"/>
      <c r="BO417" s="373"/>
      <c r="BP417" s="373"/>
      <c r="BQ417" s="373"/>
      <c r="BR417" s="373"/>
      <c r="BS417" s="373"/>
      <c r="BT417" s="373"/>
      <c r="BU417" s="373"/>
      <c r="BV417" s="373"/>
      <c r="BW417" s="373"/>
      <c r="BX417" s="373"/>
      <c r="BY417" s="373"/>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8" customFormat="true" ht="25.15" customHeight="true" x14ac:dyDescent="0.2">
      <c r="B418" s="992"/>
      <c r="C418" s="1074" t="s">
        <v>499</v>
      </c>
      <c r="D418" s="1075"/>
      <c r="E418" s="839">
        <v>-0.29148631567185868</v>
      </c>
      <c r="F418" s="652"/>
      <c r="G418" s="652"/>
      <c r="H418" s="1075" t="s">
        <v>388</v>
      </c>
      <c r="I418" s="1075"/>
      <c r="J418" s="840">
        <v>0.33677588929787194</v>
      </c>
      <c r="K418" s="652"/>
      <c r="L418" s="652"/>
      <c r="M418" s="1075" t="s">
        <v>388</v>
      </c>
      <c r="N418" s="1075"/>
      <c r="O418" s="841">
        <v>0.23863802616575575</v>
      </c>
      <c r="P418" s="652"/>
      <c r="Q418" s="652"/>
      <c r="AC418" s="371"/>
      <c r="AD418" s="371"/>
      <c r="AE418" s="371"/>
      <c r="AF418" s="371"/>
      <c r="AG418" s="371"/>
      <c r="AH418" s="371"/>
      <c r="AI418" s="371"/>
      <c r="AJ418" s="371"/>
      <c r="AK418" s="371"/>
      <c r="AL418" s="371"/>
      <c r="AM418" s="371"/>
      <c r="AN418" s="371"/>
      <c r="AO418" s="371"/>
      <c r="AP418" s="371"/>
      <c r="AQ418" s="371"/>
      <c r="AR418" s="371"/>
      <c r="AS418" s="371"/>
      <c r="AT418" s="371"/>
      <c r="AU418" s="371"/>
      <c r="AV418" s="371"/>
      <c r="AW418" s="371"/>
      <c r="AX418" s="371"/>
      <c r="AY418" s="371"/>
      <c r="AZ418" s="371"/>
      <c r="BA418" s="373"/>
      <c r="BB418" s="449"/>
      <c r="BC418" s="373"/>
      <c r="BD418" s="373"/>
      <c r="BE418" s="373"/>
      <c r="BF418" s="373"/>
      <c r="BG418" s="373"/>
      <c r="BH418" s="373"/>
      <c r="BI418" s="373"/>
      <c r="BJ418" s="373"/>
      <c r="BK418" s="373"/>
      <c r="BL418" s="373"/>
      <c r="BM418" s="373"/>
      <c r="BN418" s="373"/>
      <c r="BO418" s="373"/>
      <c r="BP418" s="373"/>
      <c r="BQ418" s="373"/>
      <c r="BR418" s="373"/>
      <c r="BS418" s="373"/>
      <c r="BT418" s="373"/>
      <c r="BU418" s="373"/>
      <c r="BV418" s="373"/>
      <c r="BW418" s="373"/>
      <c r="BX418" s="373"/>
      <c r="BY418" s="373"/>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8" customFormat="true" ht="25.15" customHeight="true" x14ac:dyDescent="0.2">
      <c r="B419" s="992"/>
      <c r="C419" s="1074" t="s">
        <v>473</v>
      </c>
      <c r="D419" s="1075"/>
      <c r="E419" s="839">
        <v>0.26205694923995226</v>
      </c>
      <c r="F419" s="652"/>
      <c r="G419" s="652"/>
      <c r="H419" s="1075" t="s">
        <v>500</v>
      </c>
      <c r="I419" s="1075"/>
      <c r="J419" s="840">
        <v>-0.30742875862585295</v>
      </c>
      <c r="K419" s="652"/>
      <c r="L419" s="652"/>
      <c r="M419" s="1075" t="s">
        <v>501</v>
      </c>
      <c r="N419" s="1075"/>
      <c r="O419" s="841">
        <v>0.23841739085890837</v>
      </c>
      <c r="P419" s="652"/>
      <c r="Q419" s="652"/>
      <c r="AC419" s="371"/>
      <c r="AD419" s="371"/>
      <c r="AE419" s="371"/>
      <c r="AF419" s="371"/>
      <c r="AG419" s="371"/>
      <c r="AH419" s="371"/>
      <c r="AI419" s="371"/>
      <c r="AJ419" s="371"/>
      <c r="AK419" s="371"/>
      <c r="AL419" s="371"/>
      <c r="AM419" s="371"/>
      <c r="AN419" s="371"/>
      <c r="AO419" s="371"/>
      <c r="AP419" s="371"/>
      <c r="AQ419" s="371"/>
      <c r="AR419" s="371"/>
      <c r="AS419" s="371"/>
      <c r="AT419" s="371"/>
      <c r="AU419" s="371"/>
      <c r="AV419" s="371"/>
      <c r="AW419" s="371"/>
      <c r="AX419" s="371"/>
      <c r="AY419" s="371"/>
      <c r="AZ419" s="371"/>
      <c r="BA419" s="373"/>
      <c r="BB419" s="449"/>
      <c r="BC419" s="373"/>
      <c r="BD419" s="373"/>
      <c r="BE419" s="373"/>
      <c r="BF419" s="373"/>
      <c r="BG419" s="373"/>
      <c r="BH419" s="373"/>
      <c r="BI419" s="373"/>
      <c r="BJ419" s="373"/>
      <c r="BK419" s="373"/>
      <c r="BL419" s="373"/>
      <c r="BM419" s="373"/>
      <c r="BN419" s="373"/>
      <c r="BO419" s="373"/>
      <c r="BP419" s="373"/>
      <c r="BQ419" s="373"/>
      <c r="BR419" s="373"/>
      <c r="BS419" s="373"/>
      <c r="BT419" s="373"/>
      <c r="BU419" s="373"/>
      <c r="BV419" s="373"/>
      <c r="BW419" s="373"/>
      <c r="BX419" s="373"/>
      <c r="BY419" s="373"/>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8" customFormat="true" ht="25.15" customHeight="true" x14ac:dyDescent="0.2">
      <c r="B420" s="992"/>
      <c r="C420" s="1074" t="s">
        <v>502</v>
      </c>
      <c r="D420" s="1075"/>
      <c r="E420" s="839">
        <v>0.25673556651285551</v>
      </c>
      <c r="F420" s="652"/>
      <c r="G420" s="652"/>
      <c r="H420" s="1075" t="s">
        <v>499</v>
      </c>
      <c r="I420" s="1075"/>
      <c r="J420" s="840">
        <v>-0.29211676917430945</v>
      </c>
      <c r="K420" s="652"/>
      <c r="L420" s="652"/>
      <c r="M420" s="1075" t="s">
        <v>499</v>
      </c>
      <c r="N420" s="1075"/>
      <c r="O420" s="841">
        <v>-0.19295467526263113</v>
      </c>
      <c r="P420" s="652"/>
      <c r="Q420" s="652"/>
      <c r="AC420" s="371"/>
      <c r="AD420" s="371"/>
      <c r="AE420" s="371"/>
      <c r="AF420" s="371"/>
      <c r="AG420" s="371"/>
      <c r="AH420" s="371"/>
      <c r="AI420" s="371"/>
      <c r="AJ420" s="371"/>
      <c r="AK420" s="371"/>
      <c r="AL420" s="371"/>
      <c r="AM420" s="371"/>
      <c r="AN420" s="371"/>
      <c r="AO420" s="371"/>
      <c r="AP420" s="371"/>
      <c r="AQ420" s="371"/>
      <c r="AR420" s="371"/>
      <c r="AS420" s="371"/>
      <c r="AT420" s="371"/>
      <c r="AU420" s="371"/>
      <c r="AV420" s="371"/>
      <c r="AW420" s="371"/>
      <c r="AX420" s="371"/>
      <c r="AY420" s="371"/>
      <c r="AZ420" s="371"/>
      <c r="BA420" s="373"/>
      <c r="BB420" s="449"/>
      <c r="BC420" s="373"/>
      <c r="BD420" s="373"/>
      <c r="BE420" s="373"/>
      <c r="BF420" s="373"/>
      <c r="BG420" s="373"/>
      <c r="BH420" s="373"/>
      <c r="BI420" s="373"/>
      <c r="BJ420" s="373"/>
      <c r="BK420" s="373"/>
      <c r="BL420" s="373"/>
      <c r="BM420" s="373"/>
      <c r="BN420" s="373"/>
      <c r="BO420" s="373"/>
      <c r="BP420" s="373"/>
      <c r="BQ420" s="373"/>
      <c r="BR420" s="373"/>
      <c r="BS420" s="373"/>
      <c r="BT420" s="373"/>
      <c r="BU420" s="373"/>
      <c r="BV420" s="373"/>
      <c r="BW420" s="373"/>
      <c r="BX420" s="373"/>
      <c r="BY420" s="373"/>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8" customFormat="true" ht="25.15" customHeight="true" x14ac:dyDescent="0.2">
      <c r="B421" s="992"/>
      <c r="C421" s="1074" t="s">
        <v>498</v>
      </c>
      <c r="D421" s="1075"/>
      <c r="E421" s="839">
        <v>-0.24056855602206842</v>
      </c>
      <c r="F421" s="652"/>
      <c r="G421" s="652"/>
      <c r="H421" s="1075" t="s">
        <v>503</v>
      </c>
      <c r="I421" s="1075"/>
      <c r="J421" s="840">
        <v>-0.28349556198495024</v>
      </c>
      <c r="K421" s="652"/>
      <c r="L421" s="652"/>
      <c r="M421" s="1075" t="s">
        <v>404</v>
      </c>
      <c r="N421" s="1075"/>
      <c r="O421" s="841">
        <v>0.19073936732753713</v>
      </c>
      <c r="P421" s="652"/>
      <c r="Q421" s="652"/>
      <c r="AC421" s="371"/>
      <c r="AD421" s="371"/>
      <c r="AE421" s="371"/>
      <c r="AF421" s="371"/>
      <c r="AG421" s="371"/>
      <c r="AH421" s="371"/>
      <c r="AI421" s="371"/>
      <c r="AJ421" s="371"/>
      <c r="AK421" s="371"/>
      <c r="AL421" s="371"/>
      <c r="AM421" s="371"/>
      <c r="AN421" s="371"/>
      <c r="AO421" s="371"/>
      <c r="AP421" s="371"/>
      <c r="AQ421" s="371"/>
      <c r="AR421" s="371"/>
      <c r="AS421" s="371"/>
      <c r="AT421" s="371"/>
      <c r="AU421" s="371"/>
      <c r="AV421" s="371"/>
      <c r="AW421" s="371"/>
      <c r="AX421" s="371"/>
      <c r="AY421" s="371"/>
      <c r="AZ421" s="371"/>
      <c r="BA421" s="373"/>
      <c r="BB421" s="449"/>
      <c r="BC421" s="373"/>
      <c r="BD421" s="373"/>
      <c r="BE421" s="373"/>
      <c r="BF421" s="373"/>
      <c r="BG421" s="373"/>
      <c r="BH421" s="373"/>
      <c r="BI421" s="373"/>
      <c r="BJ421" s="373"/>
      <c r="BK421" s="373"/>
      <c r="BL421" s="373"/>
      <c r="BM421" s="373"/>
      <c r="BN421" s="373"/>
      <c r="BO421" s="373"/>
      <c r="BP421" s="373"/>
      <c r="BQ421" s="373"/>
      <c r="BR421" s="373"/>
      <c r="BS421" s="373"/>
      <c r="BT421" s="373"/>
      <c r="BU421" s="373"/>
      <c r="BV421" s="373"/>
      <c r="BW421" s="373"/>
      <c r="BX421" s="373"/>
      <c r="BY421" s="373"/>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8" customFormat="true" ht="25.15" customHeight="true" x14ac:dyDescent="0.2">
      <c r="B422" s="992"/>
      <c r="C422" s="1074" t="s">
        <v>503</v>
      </c>
      <c r="D422" s="1075"/>
      <c r="E422" s="839">
        <v>-0.22150786794499996</v>
      </c>
      <c r="F422" s="652"/>
      <c r="G422" s="652"/>
      <c r="H422" s="1075" t="s">
        <v>497</v>
      </c>
      <c r="I422" s="1075"/>
      <c r="J422" s="840">
        <v>-0.27202188393973736</v>
      </c>
      <c r="K422" s="652"/>
      <c r="L422" s="652"/>
      <c r="M422" s="1075" t="s">
        <v>219</v>
      </c>
      <c r="N422" s="1075"/>
      <c r="O422" s="841">
        <v>0.18070497293765986</v>
      </c>
      <c r="P422" s="652"/>
      <c r="Q422" s="652"/>
      <c r="AC422" s="371"/>
      <c r="AD422" s="371"/>
      <c r="AE422" s="371"/>
      <c r="AF422" s="371"/>
      <c r="AG422" s="371"/>
      <c r="AH422" s="371"/>
      <c r="AI422" s="371"/>
      <c r="AJ422" s="371"/>
      <c r="AK422" s="371"/>
      <c r="AL422" s="371"/>
      <c r="AM422" s="371"/>
      <c r="AN422" s="371"/>
      <c r="AO422" s="371"/>
      <c r="AP422" s="371"/>
      <c r="AQ422" s="371"/>
      <c r="AR422" s="371"/>
      <c r="AS422" s="371"/>
      <c r="AT422" s="371"/>
      <c r="AU422" s="371"/>
      <c r="AV422" s="371"/>
      <c r="AW422" s="371"/>
      <c r="AX422" s="371"/>
      <c r="AY422" s="371"/>
      <c r="AZ422" s="371"/>
      <c r="BA422" s="373"/>
      <c r="BB422" s="449"/>
      <c r="BC422" s="373"/>
      <c r="BD422" s="373"/>
      <c r="BE422" s="373"/>
      <c r="BF422" s="373"/>
      <c r="BG422" s="373"/>
      <c r="BH422" s="373"/>
      <c r="BI422" s="373"/>
      <c r="BJ422" s="373"/>
      <c r="BK422" s="373"/>
      <c r="BL422" s="373"/>
      <c r="BM422" s="373"/>
      <c r="BN422" s="373"/>
      <c r="BO422" s="373"/>
      <c r="BP422" s="373"/>
      <c r="BQ422" s="373"/>
      <c r="BR422" s="373"/>
      <c r="BS422" s="373"/>
      <c r="BT422" s="373"/>
      <c r="BU422" s="373"/>
      <c r="BV422" s="373"/>
      <c r="BW422" s="373"/>
      <c r="BX422" s="373"/>
      <c r="BY422" s="373"/>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8" customFormat="true" ht="25.15" customHeight="true" x14ac:dyDescent="0.2">
      <c r="B423" s="992"/>
      <c r="C423" s="1074" t="s">
        <v>504</v>
      </c>
      <c r="D423" s="1075"/>
      <c r="E423" s="839">
        <v>0.21587403132412208</v>
      </c>
      <c r="F423" s="652"/>
      <c r="G423" s="652"/>
      <c r="H423" s="1075" t="s">
        <v>473</v>
      </c>
      <c r="I423" s="1075"/>
      <c r="J423" s="840">
        <v>0.23838989030121277</v>
      </c>
      <c r="K423" s="652"/>
      <c r="L423" s="652"/>
      <c r="M423" s="1075" t="s">
        <v>505</v>
      </c>
      <c r="N423" s="1075"/>
      <c r="O423" s="841">
        <v>0.16237660501927337</v>
      </c>
      <c r="P423" s="652"/>
      <c r="Q423" s="652"/>
      <c r="AC423" s="371"/>
      <c r="AD423" s="371"/>
      <c r="AE423" s="371"/>
      <c r="AF423" s="371"/>
      <c r="AG423" s="371"/>
      <c r="AH423" s="371"/>
      <c r="AI423" s="371"/>
      <c r="AJ423" s="371"/>
      <c r="AK423" s="371"/>
      <c r="AL423" s="371"/>
      <c r="AM423" s="371"/>
      <c r="AN423" s="371"/>
      <c r="AO423" s="371"/>
      <c r="AP423" s="371"/>
      <c r="AQ423" s="371"/>
      <c r="AR423" s="371"/>
      <c r="AS423" s="371"/>
      <c r="AT423" s="371"/>
      <c r="AU423" s="371"/>
      <c r="AV423" s="371"/>
      <c r="AW423" s="371"/>
      <c r="AX423" s="371"/>
      <c r="AY423" s="371"/>
      <c r="AZ423" s="371"/>
      <c r="BA423" s="373"/>
      <c r="BB423" s="449"/>
      <c r="BC423" s="373"/>
      <c r="BD423" s="373"/>
      <c r="BE423" s="373"/>
      <c r="BF423" s="373"/>
      <c r="BG423" s="373"/>
      <c r="BH423" s="373"/>
      <c r="BI423" s="373"/>
      <c r="BJ423" s="373"/>
      <c r="BK423" s="373"/>
      <c r="BL423" s="373"/>
      <c r="BM423" s="373"/>
      <c r="BN423" s="373"/>
      <c r="BO423" s="373"/>
      <c r="BP423" s="373"/>
      <c r="BQ423" s="373"/>
      <c r="BR423" s="373"/>
      <c r="BS423" s="373"/>
      <c r="BT423" s="373"/>
      <c r="BU423" s="373"/>
      <c r="BV423" s="373"/>
      <c r="BW423" s="373"/>
      <c r="BX423" s="373"/>
      <c r="BY423" s="373"/>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8" customFormat="true" ht="25.15" customHeight="true" x14ac:dyDescent="0.2">
      <c r="B424" s="992"/>
      <c r="C424" s="1074" t="s">
        <v>403</v>
      </c>
      <c r="D424" s="1075"/>
      <c r="E424" s="839">
        <v>0.21089928070529951</v>
      </c>
      <c r="F424" s="652"/>
      <c r="G424" s="652"/>
      <c r="H424" s="1075" t="s">
        <v>502</v>
      </c>
      <c r="I424" s="1075"/>
      <c r="J424" s="840">
        <v>0.21497270002309021</v>
      </c>
      <c r="K424" s="652"/>
      <c r="L424" s="652"/>
      <c r="M424" s="1075" t="s">
        <v>466</v>
      </c>
      <c r="N424" s="1075"/>
      <c r="O424" s="841">
        <v>0.15306098776847873</v>
      </c>
      <c r="P424" s="652"/>
      <c r="Q424" s="652"/>
      <c r="AC424" s="371"/>
      <c r="AD424" s="371"/>
      <c r="AE424" s="371"/>
      <c r="AF424" s="371"/>
      <c r="AG424" s="371"/>
      <c r="AH424" s="371"/>
      <c r="AI424" s="371"/>
      <c r="AJ424" s="371"/>
      <c r="AK424" s="371"/>
      <c r="AL424" s="371"/>
      <c r="AM424" s="371"/>
      <c r="AN424" s="371"/>
      <c r="AO424" s="371"/>
      <c r="AP424" s="371"/>
      <c r="AQ424" s="371"/>
      <c r="AR424" s="371"/>
      <c r="AS424" s="371"/>
      <c r="AT424" s="371"/>
      <c r="AU424" s="371"/>
      <c r="AV424" s="371"/>
      <c r="AW424" s="371"/>
      <c r="AX424" s="371"/>
      <c r="AY424" s="371"/>
      <c r="AZ424" s="371"/>
      <c r="BA424" s="373"/>
      <c r="BB424" s="449"/>
      <c r="BC424" s="373"/>
      <c r="BD424" s="373"/>
      <c r="BE424" s="373"/>
      <c r="BF424" s="373"/>
      <c r="BG424" s="373"/>
      <c r="BH424" s="373"/>
      <c r="BI424" s="373"/>
      <c r="BJ424" s="373"/>
      <c r="BK424" s="373"/>
      <c r="BL424" s="373"/>
      <c r="BM424" s="373"/>
      <c r="BN424" s="373"/>
      <c r="BO424" s="373"/>
      <c r="BP424" s="373"/>
      <c r="BQ424" s="373"/>
      <c r="BR424" s="373"/>
      <c r="BS424" s="373"/>
      <c r="BT424" s="373"/>
      <c r="BU424" s="373"/>
      <c r="BV424" s="373"/>
      <c r="BW424" s="373"/>
      <c r="BX424" s="373"/>
      <c r="BY424" s="373"/>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8" customFormat="true" ht="25.15" customHeight="true" x14ac:dyDescent="0.2">
      <c r="B425" s="992"/>
      <c r="C425" s="1074" t="s">
        <v>497</v>
      </c>
      <c r="D425" s="1075"/>
      <c r="E425" s="839">
        <v>-0.20825841661060443</v>
      </c>
      <c r="F425" s="652"/>
      <c r="G425" s="652"/>
      <c r="H425" s="1075" t="s">
        <v>506</v>
      </c>
      <c r="I425" s="1075"/>
      <c r="J425" s="840">
        <v>-0.20944942026554492</v>
      </c>
      <c r="K425" s="652"/>
      <c r="L425" s="652"/>
      <c r="M425" s="1075" t="s">
        <v>502</v>
      </c>
      <c r="N425" s="1075"/>
      <c r="O425" s="841">
        <v>0.14915873513819766</v>
      </c>
      <c r="P425" s="652"/>
      <c r="Q425" s="652"/>
      <c r="AC425" s="371"/>
      <c r="AD425" s="371"/>
      <c r="AE425" s="371"/>
      <c r="AF425" s="371"/>
      <c r="AG425" s="371"/>
      <c r="AH425" s="371"/>
      <c r="AI425" s="371"/>
      <c r="AJ425" s="371"/>
      <c r="AK425" s="371"/>
      <c r="AL425" s="371"/>
      <c r="AM425" s="371"/>
      <c r="AN425" s="371"/>
      <c r="AO425" s="371"/>
      <c r="AP425" s="371"/>
      <c r="AQ425" s="371"/>
      <c r="AR425" s="371"/>
      <c r="AS425" s="371"/>
      <c r="AT425" s="371"/>
      <c r="AU425" s="371"/>
      <c r="AV425" s="371"/>
      <c r="AW425" s="371"/>
      <c r="AX425" s="371"/>
      <c r="AY425" s="371"/>
      <c r="AZ425" s="371"/>
      <c r="BA425" s="373"/>
      <c r="BB425" s="449"/>
      <c r="BC425" s="373"/>
      <c r="BD425" s="373"/>
      <c r="BE425" s="373"/>
      <c r="BF425" s="373"/>
      <c r="BG425" s="373"/>
      <c r="BH425" s="373"/>
      <c r="BI425" s="373"/>
      <c r="BJ425" s="373"/>
      <c r="BK425" s="373"/>
      <c r="BL425" s="373"/>
      <c r="BM425" s="373"/>
      <c r="BN425" s="373"/>
      <c r="BO425" s="373"/>
      <c r="BP425" s="373"/>
      <c r="BQ425" s="373"/>
      <c r="BR425" s="373"/>
      <c r="BS425" s="373"/>
      <c r="BT425" s="373"/>
      <c r="BU425" s="373"/>
      <c r="BV425" s="373"/>
      <c r="BW425" s="373"/>
      <c r="BX425" s="373"/>
      <c r="BY425" s="373"/>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8" customFormat="true" ht="25.15" customHeight="true" x14ac:dyDescent="0.2">
      <c r="B426" s="992"/>
      <c r="C426" s="1074" t="s">
        <v>222</v>
      </c>
      <c r="D426" s="1075"/>
      <c r="E426" s="839">
        <v>-0.2047208624470776</v>
      </c>
      <c r="F426" s="652"/>
      <c r="G426" s="652"/>
      <c r="H426" s="1075" t="s">
        <v>507</v>
      </c>
      <c r="I426" s="1075"/>
      <c r="J426" s="840">
        <v>-0.20399196126461352</v>
      </c>
      <c r="K426" s="652"/>
      <c r="L426" s="652"/>
      <c r="M426" s="1075" t="s">
        <v>498</v>
      </c>
      <c r="N426" s="1075"/>
      <c r="O426" s="841">
        <v>-0.14841940669015044</v>
      </c>
      <c r="P426" s="652"/>
      <c r="Q426" s="652"/>
      <c r="AC426" s="371"/>
      <c r="AD426" s="371"/>
      <c r="AE426" s="371"/>
      <c r="AF426" s="371"/>
      <c r="AG426" s="371"/>
      <c r="AH426" s="371"/>
      <c r="AI426" s="371"/>
      <c r="AJ426" s="371"/>
      <c r="AK426" s="371"/>
      <c r="AL426" s="371"/>
      <c r="AM426" s="371"/>
      <c r="AN426" s="371"/>
      <c r="AO426" s="371"/>
      <c r="AP426" s="371"/>
      <c r="AQ426" s="371"/>
      <c r="AR426" s="371"/>
      <c r="AS426" s="371"/>
      <c r="AT426" s="371"/>
      <c r="AU426" s="371"/>
      <c r="AV426" s="371"/>
      <c r="AW426" s="371"/>
      <c r="AX426" s="371"/>
      <c r="AY426" s="371"/>
      <c r="AZ426" s="371"/>
      <c r="BA426" s="373"/>
      <c r="BB426" s="449"/>
      <c r="BC426" s="373"/>
      <c r="BD426" s="373"/>
      <c r="BE426" s="373"/>
      <c r="BF426" s="373"/>
      <c r="BG426" s="373"/>
      <c r="BH426" s="373"/>
      <c r="BI426" s="373"/>
      <c r="BJ426" s="373"/>
      <c r="BK426" s="373"/>
      <c r="BL426" s="373"/>
      <c r="BM426" s="373"/>
      <c r="BN426" s="373"/>
      <c r="BO426" s="373"/>
      <c r="BP426" s="373"/>
      <c r="BQ426" s="373"/>
      <c r="BR426" s="373"/>
      <c r="BS426" s="373"/>
      <c r="BT426" s="373"/>
      <c r="BU426" s="373"/>
      <c r="BV426" s="373"/>
      <c r="BW426" s="373"/>
      <c r="BX426" s="373"/>
      <c r="BY426" s="373"/>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8" customFormat="true" ht="25.15" customHeight="true" x14ac:dyDescent="0.2">
      <c r="B427" s="992"/>
      <c r="C427" s="1074" t="s">
        <v>464</v>
      </c>
      <c r="D427" s="1075"/>
      <c r="E427" s="839">
        <v>0.18484334380803483</v>
      </c>
      <c r="F427" s="652"/>
      <c r="G427" s="652"/>
      <c r="H427" s="1075" t="s">
        <v>403</v>
      </c>
      <c r="I427" s="1075"/>
      <c r="J427" s="840">
        <v>0.17929858633380177</v>
      </c>
      <c r="K427" s="652"/>
      <c r="L427" s="652"/>
      <c r="M427" s="1075" t="s">
        <v>508</v>
      </c>
      <c r="N427" s="1075"/>
      <c r="O427" s="841">
        <v>0.14564013077831672</v>
      </c>
      <c r="P427" s="652"/>
      <c r="Q427" s="652"/>
      <c r="AC427" s="371"/>
      <c r="AD427" s="371"/>
      <c r="AE427" s="371"/>
      <c r="AF427" s="371"/>
      <c r="AG427" s="371"/>
      <c r="AH427" s="371"/>
      <c r="AI427" s="371"/>
      <c r="AJ427" s="371"/>
      <c r="AK427" s="371"/>
      <c r="AL427" s="371"/>
      <c r="AM427" s="371"/>
      <c r="AN427" s="371"/>
      <c r="AO427" s="371"/>
      <c r="AP427" s="371"/>
      <c r="AQ427" s="371"/>
      <c r="AR427" s="371"/>
      <c r="AS427" s="371"/>
      <c r="AT427" s="371"/>
      <c r="AU427" s="371"/>
      <c r="AV427" s="371"/>
      <c r="AW427" s="371"/>
      <c r="AX427" s="371"/>
      <c r="AY427" s="371"/>
      <c r="AZ427" s="371"/>
      <c r="BA427" s="373"/>
      <c r="BB427" s="449"/>
      <c r="BC427" s="373"/>
      <c r="BD427" s="373"/>
      <c r="BE427" s="373"/>
      <c r="BF427" s="373"/>
      <c r="BG427" s="373"/>
      <c r="BH427" s="373"/>
      <c r="BI427" s="373"/>
      <c r="BJ427" s="373"/>
      <c r="BK427" s="373"/>
      <c r="BL427" s="373"/>
      <c r="BM427" s="373"/>
      <c r="BN427" s="373"/>
      <c r="BO427" s="373"/>
      <c r="BP427" s="373"/>
      <c r="BQ427" s="373"/>
      <c r="BR427" s="373"/>
      <c r="BS427" s="373"/>
      <c r="BT427" s="373"/>
      <c r="BU427" s="373"/>
      <c r="BV427" s="373"/>
      <c r="BW427" s="373"/>
      <c r="BX427" s="373"/>
      <c r="BY427" s="373"/>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8" customFormat="true" ht="25.15" customHeight="true" x14ac:dyDescent="0.2">
      <c r="B428" s="992"/>
      <c r="C428" s="1074" t="s">
        <v>395</v>
      </c>
      <c r="D428" s="1075"/>
      <c r="E428" s="839">
        <v>0.18380678852743035</v>
      </c>
      <c r="F428" s="652"/>
      <c r="G428" s="652"/>
      <c r="H428" s="1075" t="s">
        <v>395</v>
      </c>
      <c r="I428" s="1075"/>
      <c r="J428" s="840">
        <v>0.16612199468316269</v>
      </c>
      <c r="K428" s="652"/>
      <c r="L428" s="652"/>
      <c r="M428" s="1075" t="s">
        <v>509</v>
      </c>
      <c r="N428" s="1075"/>
      <c r="O428" s="841">
        <v>0.14466830463229444</v>
      </c>
      <c r="P428" s="652"/>
      <c r="Q428" s="652"/>
      <c r="AC428" s="371"/>
      <c r="AD428" s="371"/>
      <c r="AE428" s="371"/>
      <c r="AF428" s="371"/>
      <c r="AG428" s="371"/>
      <c r="AH428" s="371"/>
      <c r="AI428" s="371"/>
      <c r="AJ428" s="371"/>
      <c r="AK428" s="371"/>
      <c r="AL428" s="371"/>
      <c r="AM428" s="371"/>
      <c r="AN428" s="371"/>
      <c r="AO428" s="371"/>
      <c r="AP428" s="371"/>
      <c r="AQ428" s="371"/>
      <c r="AR428" s="371"/>
      <c r="AS428" s="371"/>
      <c r="AT428" s="371"/>
      <c r="AU428" s="371"/>
      <c r="AV428" s="371"/>
      <c r="AW428" s="371"/>
      <c r="AX428" s="371"/>
      <c r="AY428" s="371"/>
      <c r="AZ428" s="371"/>
      <c r="BA428" s="373"/>
      <c r="BB428" s="449"/>
      <c r="BC428" s="373"/>
      <c r="BD428" s="373"/>
      <c r="BE428" s="373"/>
      <c r="BF428" s="373"/>
      <c r="BG428" s="373"/>
      <c r="BH428" s="373"/>
      <c r="BI428" s="373"/>
      <c r="BJ428" s="373"/>
      <c r="BK428" s="373"/>
      <c r="BL428" s="373"/>
      <c r="BM428" s="373"/>
      <c r="BN428" s="373"/>
      <c r="BO428" s="373"/>
      <c r="BP428" s="373"/>
      <c r="BQ428" s="373"/>
      <c r="BR428" s="373"/>
      <c r="BS428" s="373"/>
      <c r="BT428" s="373"/>
      <c r="BU428" s="373"/>
      <c r="BV428" s="373"/>
      <c r="BW428" s="373"/>
      <c r="BX428" s="373"/>
      <c r="BY428" s="373"/>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8" customFormat="true" ht="25.15" customHeight="true" x14ac:dyDescent="0.2">
      <c r="B429" s="992"/>
      <c r="C429" s="1074" t="s">
        <v>500</v>
      </c>
      <c r="D429" s="1075"/>
      <c r="E429" s="839">
        <v>-0.17879217675740955</v>
      </c>
      <c r="F429" s="652"/>
      <c r="G429" s="652"/>
      <c r="H429" s="1075" t="s">
        <v>222</v>
      </c>
      <c r="I429" s="1075"/>
      <c r="J429" s="840">
        <v>-0.16002064923083395</v>
      </c>
      <c r="K429" s="652"/>
      <c r="L429" s="652"/>
      <c r="M429" s="1075" t="s">
        <v>503</v>
      </c>
      <c r="N429" s="1075"/>
      <c r="O429" s="841">
        <v>-0.13784307389765793</v>
      </c>
      <c r="P429" s="652"/>
      <c r="Q429" s="652"/>
      <c r="AC429" s="371"/>
      <c r="AD429" s="371"/>
      <c r="AE429" s="371"/>
      <c r="AF429" s="371"/>
      <c r="AG429" s="371"/>
      <c r="AH429" s="371"/>
      <c r="AI429" s="371"/>
      <c r="AJ429" s="371"/>
      <c r="AK429" s="371"/>
      <c r="AL429" s="371"/>
      <c r="AM429" s="371"/>
      <c r="AN429" s="371"/>
      <c r="AO429" s="371"/>
      <c r="AP429" s="371"/>
      <c r="AQ429" s="371"/>
      <c r="AR429" s="371"/>
      <c r="AS429" s="371"/>
      <c r="AT429" s="371"/>
      <c r="AU429" s="371"/>
      <c r="AV429" s="371"/>
      <c r="AW429" s="371"/>
      <c r="AX429" s="371"/>
      <c r="AY429" s="371"/>
      <c r="AZ429" s="371"/>
      <c r="BA429" s="373"/>
      <c r="BB429" s="449"/>
      <c r="BC429" s="373"/>
      <c r="BD429" s="373"/>
      <c r="BE429" s="373"/>
      <c r="BF429" s="373"/>
      <c r="BG429" s="373"/>
      <c r="BH429" s="373"/>
      <c r="BI429" s="373"/>
      <c r="BJ429" s="373"/>
      <c r="BK429" s="373"/>
      <c r="BL429" s="373"/>
      <c r="BM429" s="373"/>
      <c r="BN429" s="373"/>
      <c r="BO429" s="373"/>
      <c r="BP429" s="373"/>
      <c r="BQ429" s="373"/>
      <c r="BR429" s="373"/>
      <c r="BS429" s="373"/>
      <c r="BT429" s="373"/>
      <c r="BU429" s="373"/>
      <c r="BV429" s="373"/>
      <c r="BW429" s="373"/>
      <c r="BX429" s="373"/>
      <c r="BY429" s="373"/>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8" customFormat="true" ht="25.15" customHeight="true" x14ac:dyDescent="0.2">
      <c r="B430" s="992"/>
      <c r="C430" s="1074" t="s">
        <v>224</v>
      </c>
      <c r="D430" s="1075"/>
      <c r="E430" s="839">
        <v>-0.17733569755805137</v>
      </c>
      <c r="F430" s="652"/>
      <c r="G430" s="652"/>
      <c r="H430" s="1075" t="s">
        <v>510</v>
      </c>
      <c r="I430" s="1075"/>
      <c r="J430" s="840">
        <v>-0.15969744644697018</v>
      </c>
      <c r="K430" s="652"/>
      <c r="L430" s="652"/>
      <c r="M430" s="1075" t="s">
        <v>504</v>
      </c>
      <c r="N430" s="1075"/>
      <c r="O430" s="841">
        <v>0.12851236186100287</v>
      </c>
      <c r="P430" s="652"/>
      <c r="Q430" s="652"/>
      <c r="AC430" s="371"/>
      <c r="AD430" s="371"/>
      <c r="AE430" s="371"/>
      <c r="AF430" s="371"/>
      <c r="AG430" s="371"/>
      <c r="AH430" s="371"/>
      <c r="AI430" s="371"/>
      <c r="AJ430" s="371"/>
      <c r="AK430" s="371"/>
      <c r="AL430" s="371"/>
      <c r="AM430" s="371"/>
      <c r="AN430" s="371"/>
      <c r="AO430" s="371"/>
      <c r="AP430" s="371"/>
      <c r="AQ430" s="371"/>
      <c r="AR430" s="371"/>
      <c r="AS430" s="371"/>
      <c r="AT430" s="371"/>
      <c r="AU430" s="371"/>
      <c r="AV430" s="371"/>
      <c r="AW430" s="371"/>
      <c r="AX430" s="371"/>
      <c r="AY430" s="371"/>
      <c r="AZ430" s="371"/>
      <c r="BA430" s="373"/>
      <c r="BB430" s="449"/>
      <c r="BC430" s="373"/>
      <c r="BD430" s="373"/>
      <c r="BE430" s="373"/>
      <c r="BF430" s="373"/>
      <c r="BG430" s="373"/>
      <c r="BH430" s="373"/>
      <c r="BI430" s="373"/>
      <c r="BJ430" s="373"/>
      <c r="BK430" s="373"/>
      <c r="BL430" s="373"/>
      <c r="BM430" s="373"/>
      <c r="BN430" s="373"/>
      <c r="BO430" s="373"/>
      <c r="BP430" s="373"/>
      <c r="BQ430" s="373"/>
      <c r="BR430" s="373"/>
      <c r="BS430" s="373"/>
      <c r="BT430" s="373"/>
      <c r="BU430" s="373"/>
      <c r="BV430" s="373"/>
      <c r="BW430" s="373"/>
      <c r="BX430" s="373"/>
      <c r="BY430" s="373"/>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8" customFormat="true" ht="25.15" customHeight="true" x14ac:dyDescent="0.2">
      <c r="B431" s="992"/>
      <c r="C431" s="1074" t="s">
        <v>219</v>
      </c>
      <c r="D431" s="1075"/>
      <c r="E431" s="839">
        <v>0.14531177908409371</v>
      </c>
      <c r="F431" s="652"/>
      <c r="G431" s="652"/>
      <c r="H431" s="1075" t="s">
        <v>464</v>
      </c>
      <c r="I431" s="1075"/>
      <c r="J431" s="840">
        <v>0.15878769780037083</v>
      </c>
      <c r="K431" s="652"/>
      <c r="L431" s="652"/>
      <c r="M431" s="1075" t="s">
        <v>511</v>
      </c>
      <c r="N431" s="1075"/>
      <c r="O431" s="841">
        <v>0.11735491514425</v>
      </c>
      <c r="P431" s="652"/>
      <c r="Q431" s="652"/>
      <c r="AC431" s="371"/>
      <c r="AD431" s="371"/>
      <c r="AE431" s="371"/>
      <c r="AF431" s="371"/>
      <c r="AG431" s="371"/>
      <c r="AH431" s="371"/>
      <c r="AI431" s="371"/>
      <c r="AJ431" s="371"/>
      <c r="AK431" s="371"/>
      <c r="AL431" s="371"/>
      <c r="AM431" s="371"/>
      <c r="AN431" s="371"/>
      <c r="AO431" s="371"/>
      <c r="AP431" s="371"/>
      <c r="AQ431" s="371"/>
      <c r="AR431" s="371"/>
      <c r="AS431" s="371"/>
      <c r="AT431" s="371"/>
      <c r="AU431" s="371"/>
      <c r="AV431" s="371"/>
      <c r="AW431" s="371"/>
      <c r="AX431" s="371"/>
      <c r="AY431" s="371"/>
      <c r="AZ431" s="371"/>
      <c r="BA431" s="373"/>
      <c r="BB431" s="449"/>
      <c r="BC431" s="373"/>
      <c r="BD431" s="373"/>
      <c r="BE431" s="373"/>
      <c r="BF431" s="373"/>
      <c r="BG431" s="373"/>
      <c r="BH431" s="373"/>
      <c r="BI431" s="373"/>
      <c r="BJ431" s="373"/>
      <c r="BK431" s="373"/>
      <c r="BL431" s="373"/>
      <c r="BM431" s="373"/>
      <c r="BN431" s="373"/>
      <c r="BO431" s="373"/>
      <c r="BP431" s="373"/>
      <c r="BQ431" s="373"/>
      <c r="BR431" s="373"/>
      <c r="BS431" s="373"/>
      <c r="BT431" s="373"/>
      <c r="BU431" s="373"/>
      <c r="BV431" s="373"/>
      <c r="BW431" s="373"/>
      <c r="BX431" s="373"/>
      <c r="BY431" s="373"/>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8" customFormat="true" ht="25.15" customHeight="true" x14ac:dyDescent="0.2">
      <c r="B432" s="992"/>
      <c r="C432" s="1074" t="s">
        <v>413</v>
      </c>
      <c r="D432" s="1075"/>
      <c r="E432" s="839">
        <v>0.13799343280380699</v>
      </c>
      <c r="F432" s="652"/>
      <c r="G432" s="652"/>
      <c r="H432" s="1075" t="s">
        <v>504</v>
      </c>
      <c r="I432" s="1075"/>
      <c r="J432" s="840">
        <v>0.15587597833431913</v>
      </c>
      <c r="K432" s="652"/>
      <c r="L432" s="652"/>
      <c r="M432" s="1075" t="s">
        <v>403</v>
      </c>
      <c r="N432" s="1075"/>
      <c r="O432" s="841">
        <v>0.11720509799709203</v>
      </c>
      <c r="P432" s="652"/>
      <c r="Q432" s="652"/>
      <c r="AC432" s="371"/>
      <c r="AD432" s="371"/>
      <c r="AE432" s="371"/>
      <c r="AF432" s="371"/>
      <c r="AG432" s="371"/>
      <c r="AH432" s="371"/>
      <c r="AI432" s="371"/>
      <c r="AJ432" s="371"/>
      <c r="AK432" s="371"/>
      <c r="AL432" s="371"/>
      <c r="AM432" s="371"/>
      <c r="AN432" s="371"/>
      <c r="AO432" s="371"/>
      <c r="AP432" s="371"/>
      <c r="AQ432" s="371"/>
      <c r="AR432" s="371"/>
      <c r="AS432" s="371"/>
      <c r="AT432" s="371"/>
      <c r="AU432" s="371"/>
      <c r="AV432" s="371"/>
      <c r="AW432" s="371"/>
      <c r="AX432" s="371"/>
      <c r="AY432" s="371"/>
      <c r="AZ432" s="371"/>
      <c r="BA432" s="373"/>
      <c r="BB432" s="449"/>
      <c r="BC432" s="373"/>
      <c r="BD432" s="373"/>
      <c r="BE432" s="373"/>
      <c r="BF432" s="373"/>
      <c r="BG432" s="373"/>
      <c r="BH432" s="373"/>
      <c r="BI432" s="373"/>
      <c r="BJ432" s="373"/>
      <c r="BK432" s="373"/>
      <c r="BL432" s="373"/>
      <c r="BM432" s="373"/>
      <c r="BN432" s="373"/>
      <c r="BO432" s="373"/>
      <c r="BP432" s="373"/>
      <c r="BQ432" s="373"/>
      <c r="BR432" s="373"/>
      <c r="BS432" s="373"/>
      <c r="BT432" s="373"/>
      <c r="BU432" s="373"/>
      <c r="BV432" s="373"/>
      <c r="BW432" s="373"/>
      <c r="BX432" s="373"/>
      <c r="BY432" s="373"/>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8" customFormat="true" ht="25.15" customHeight="true" x14ac:dyDescent="0.2">
      <c r="B433" s="992"/>
      <c r="C433" s="1074" t="s">
        <v>512</v>
      </c>
      <c r="D433" s="1075"/>
      <c r="E433" s="839">
        <v>8.3239786407708655E-2</v>
      </c>
      <c r="F433" s="652"/>
      <c r="G433" s="652"/>
      <c r="H433" s="1075" t="s">
        <v>219</v>
      </c>
      <c r="I433" s="1075"/>
      <c r="J433" s="840">
        <v>0.10650474553756402</v>
      </c>
      <c r="K433" s="652"/>
      <c r="L433" s="652"/>
      <c r="M433" s="1075" t="s">
        <v>513</v>
      </c>
      <c r="N433" s="1075"/>
      <c r="O433" s="841">
        <v>0.11616934860578169</v>
      </c>
      <c r="P433" s="652"/>
      <c r="Q433" s="652"/>
      <c r="AC433" s="371"/>
      <c r="AD433" s="371"/>
      <c r="AE433" s="371"/>
      <c r="AF433" s="371"/>
      <c r="AG433" s="371"/>
      <c r="AH433" s="371"/>
      <c r="AI433" s="371"/>
      <c r="AJ433" s="371"/>
      <c r="AK433" s="371"/>
      <c r="AL433" s="371"/>
      <c r="AM433" s="371"/>
      <c r="AN433" s="371"/>
      <c r="AO433" s="371"/>
      <c r="AP433" s="371"/>
      <c r="AQ433" s="371"/>
      <c r="AR433" s="371"/>
      <c r="AS433" s="371"/>
      <c r="AT433" s="371"/>
      <c r="AU433" s="371"/>
      <c r="AV433" s="371"/>
      <c r="AW433" s="371"/>
      <c r="AX433" s="371"/>
      <c r="AY433" s="371"/>
      <c r="AZ433" s="371"/>
      <c r="BA433" s="373"/>
      <c r="BB433" s="449"/>
      <c r="BC433" s="373"/>
      <c r="BD433" s="373"/>
      <c r="BE433" s="373"/>
      <c r="BF433" s="373"/>
      <c r="BG433" s="373"/>
      <c r="BH433" s="373"/>
      <c r="BI433" s="373"/>
      <c r="BJ433" s="373"/>
      <c r="BK433" s="373"/>
      <c r="BL433" s="373"/>
      <c r="BM433" s="373"/>
      <c r="BN433" s="373"/>
      <c r="BO433" s="373"/>
      <c r="BP433" s="373"/>
      <c r="BQ433" s="373"/>
      <c r="BR433" s="373"/>
      <c r="BS433" s="373"/>
      <c r="BT433" s="373"/>
      <c r="BU433" s="373"/>
      <c r="BV433" s="373"/>
      <c r="BW433" s="373"/>
      <c r="BX433" s="373"/>
      <c r="BY433" s="373"/>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8" customFormat="true" ht="25.15" customHeight="true" x14ac:dyDescent="0.2">
      <c r="B434" s="992"/>
      <c r="C434" s="1074" t="s">
        <v>514</v>
      </c>
      <c r="D434" s="1075"/>
      <c r="E434" s="839">
        <v>7.2327832184773566E-2</v>
      </c>
      <c r="F434" s="652"/>
      <c r="G434" s="652"/>
      <c r="H434" s="1075" t="s">
        <v>515</v>
      </c>
      <c r="I434" s="1075"/>
      <c r="J434" s="840">
        <v>-0.105610517610096</v>
      </c>
      <c r="K434" s="652"/>
      <c r="L434" s="652"/>
      <c r="M434" s="1075" t="s">
        <v>516</v>
      </c>
      <c r="N434" s="1075"/>
      <c r="O434" s="841">
        <v>0.1074769036328682</v>
      </c>
      <c r="P434" s="652"/>
      <c r="Q434" s="652"/>
      <c r="AC434" s="371"/>
      <c r="AD434" s="371"/>
      <c r="AE434" s="371"/>
      <c r="AF434" s="371"/>
      <c r="AG434" s="371"/>
      <c r="AH434" s="371"/>
      <c r="AI434" s="371"/>
      <c r="AJ434" s="371"/>
      <c r="AK434" s="371"/>
      <c r="AL434" s="371"/>
      <c r="AM434" s="371"/>
      <c r="AN434" s="371"/>
      <c r="AO434" s="371"/>
      <c r="AP434" s="371"/>
      <c r="AQ434" s="371"/>
      <c r="AR434" s="371"/>
      <c r="AS434" s="371"/>
      <c r="AT434" s="371"/>
      <c r="AU434" s="371"/>
      <c r="AV434" s="371"/>
      <c r="AW434" s="371"/>
      <c r="AX434" s="371"/>
      <c r="AY434" s="371"/>
      <c r="AZ434" s="371"/>
      <c r="BA434" s="373"/>
      <c r="BB434" s="449"/>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8" customFormat="true" ht="25.15" customHeight="true" x14ac:dyDescent="0.2">
      <c r="B435" s="992"/>
      <c r="C435" s="1074" t="s">
        <v>415</v>
      </c>
      <c r="D435" s="1075"/>
      <c r="E435" s="839">
        <v>-7.1121870771338067E-2</v>
      </c>
      <c r="F435" s="652"/>
      <c r="G435" s="652"/>
      <c r="H435" s="1075" t="s">
        <v>517</v>
      </c>
      <c r="I435" s="1075"/>
      <c r="J435" s="840">
        <v>-9.3722854267797445E-2</v>
      </c>
      <c r="K435" s="652"/>
      <c r="L435" s="652"/>
      <c r="M435" s="1075" t="s">
        <v>222</v>
      </c>
      <c r="N435" s="1075"/>
      <c r="O435" s="841">
        <v>-0.10428075228955445</v>
      </c>
      <c r="P435" s="652"/>
      <c r="Q435" s="652"/>
      <c r="AC435" s="371"/>
      <c r="AD435" s="371"/>
      <c r="AE435" s="371"/>
      <c r="AF435" s="371"/>
      <c r="AG435" s="371"/>
      <c r="AH435" s="371"/>
      <c r="AI435" s="371"/>
      <c r="AJ435" s="371"/>
      <c r="AK435" s="371"/>
      <c r="AL435" s="371"/>
      <c r="AM435" s="371"/>
      <c r="AN435" s="371"/>
      <c r="AO435" s="371"/>
      <c r="AP435" s="371"/>
      <c r="AQ435" s="371"/>
      <c r="AR435" s="371"/>
      <c r="AS435" s="371"/>
      <c r="AT435" s="371"/>
      <c r="AU435" s="371"/>
      <c r="AV435" s="371"/>
      <c r="AW435" s="371"/>
      <c r="AX435" s="371"/>
      <c r="AY435" s="371"/>
      <c r="AZ435" s="371"/>
      <c r="BA435" s="373"/>
      <c r="BB435" s="449"/>
      <c r="BC435" s="373"/>
      <c r="BD435" s="373"/>
      <c r="BE435" s="373"/>
      <c r="BF435" s="373"/>
      <c r="BG435" s="373"/>
      <c r="BH435" s="373"/>
      <c r="BI435" s="373"/>
      <c r="BJ435" s="373"/>
      <c r="BK435" s="373"/>
      <c r="BL435" s="373"/>
      <c r="BM435" s="373"/>
      <c r="BN435" s="373"/>
      <c r="BO435" s="373"/>
      <c r="BP435" s="373"/>
      <c r="BQ435" s="373"/>
      <c r="BR435" s="373"/>
      <c r="BS435" s="373"/>
      <c r="BT435" s="373"/>
      <c r="BU435" s="373"/>
      <c r="BV435" s="373"/>
      <c r="BW435" s="373"/>
      <c r="BX435" s="373"/>
      <c r="BY435" s="373"/>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8" customFormat="true" ht="25.15" customHeight="true" x14ac:dyDescent="0.2">
      <c r="B436" s="992"/>
      <c r="C436" s="1074" t="s">
        <v>412</v>
      </c>
      <c r="D436" s="1075"/>
      <c r="E436" s="839">
        <v>-6.6551649074503033E-2</v>
      </c>
      <c r="F436" s="652"/>
      <c r="G436" s="652"/>
      <c r="H436" s="1075" t="s">
        <v>415</v>
      </c>
      <c r="I436" s="1075"/>
      <c r="J436" s="840">
        <v>-8.8095690691125939E-2</v>
      </c>
      <c r="K436" s="652"/>
      <c r="L436" s="652"/>
      <c r="M436" s="1075" t="s">
        <v>518</v>
      </c>
      <c r="N436" s="1075"/>
      <c r="O436" s="841">
        <v>0.10244987332216166</v>
      </c>
      <c r="P436" s="652"/>
      <c r="Q436" s="652"/>
      <c r="AC436" s="371"/>
      <c r="AD436" s="371"/>
      <c r="AE436" s="371"/>
      <c r="AF436" s="371"/>
      <c r="AG436" s="371"/>
      <c r="AH436" s="371"/>
      <c r="AI436" s="371"/>
      <c r="AJ436" s="371"/>
      <c r="AK436" s="371"/>
      <c r="AL436" s="371"/>
      <c r="AM436" s="371"/>
      <c r="AN436" s="371"/>
      <c r="AO436" s="371"/>
      <c r="AP436" s="371"/>
      <c r="AQ436" s="371"/>
      <c r="AR436" s="371"/>
      <c r="AS436" s="371"/>
      <c r="AT436" s="371"/>
      <c r="AU436" s="371"/>
      <c r="AV436" s="371"/>
      <c r="AW436" s="371"/>
      <c r="AX436" s="371"/>
      <c r="AY436" s="371"/>
      <c r="AZ436" s="371"/>
      <c r="BA436" s="373"/>
      <c r="BB436" s="449"/>
      <c r="BC436" s="373"/>
      <c r="BD436" s="373"/>
      <c r="BE436" s="373"/>
      <c r="BF436" s="373"/>
      <c r="BG436" s="373"/>
      <c r="BH436" s="373"/>
      <c r="BI436" s="373"/>
      <c r="BJ436" s="373"/>
      <c r="BK436" s="373"/>
      <c r="BL436" s="373"/>
      <c r="BM436" s="373"/>
      <c r="BN436" s="373"/>
      <c r="BO436" s="373"/>
      <c r="BP436" s="373"/>
      <c r="BQ436" s="373"/>
      <c r="BR436" s="373"/>
      <c r="BS436" s="373"/>
      <c r="BT436" s="373"/>
      <c r="BU436" s="373"/>
      <c r="BV436" s="373"/>
      <c r="BW436" s="373"/>
      <c r="BX436" s="373"/>
      <c r="BY436" s="373"/>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8" customFormat="true" ht="25.15" customHeight="true" x14ac:dyDescent="0.2">
      <c r="B437" s="992"/>
      <c r="C437" s="1074" t="s">
        <v>383</v>
      </c>
      <c r="D437" s="1075"/>
      <c r="E437" s="839">
        <v>6.0383314652231942E-2</v>
      </c>
      <c r="F437" s="652"/>
      <c r="G437" s="652"/>
      <c r="H437" s="1075" t="s">
        <v>511</v>
      </c>
      <c r="I437" s="1075"/>
      <c r="J437" s="840">
        <v>8.2806648128581309E-2</v>
      </c>
      <c r="K437" s="652"/>
      <c r="L437" s="652"/>
      <c r="M437" s="1075" t="s">
        <v>515</v>
      </c>
      <c r="N437" s="1075"/>
      <c r="O437" s="841">
        <v>0.10084977939232062</v>
      </c>
      <c r="P437" s="652"/>
      <c r="Q437" s="652"/>
      <c r="AC437" s="371"/>
      <c r="AD437" s="371"/>
      <c r="AE437" s="371"/>
      <c r="AF437" s="371"/>
      <c r="AG437" s="371"/>
      <c r="AH437" s="371"/>
      <c r="AI437" s="371"/>
      <c r="AJ437" s="371"/>
      <c r="AK437" s="371"/>
      <c r="AL437" s="371"/>
      <c r="AM437" s="371"/>
      <c r="AN437" s="371"/>
      <c r="AO437" s="371"/>
      <c r="AP437" s="371"/>
      <c r="AQ437" s="371"/>
      <c r="AR437" s="371"/>
      <c r="AS437" s="371"/>
      <c r="AT437" s="371"/>
      <c r="AU437" s="371"/>
      <c r="AV437" s="371"/>
      <c r="AW437" s="371"/>
      <c r="AX437" s="371"/>
      <c r="AY437" s="371"/>
      <c r="AZ437" s="371"/>
      <c r="BA437" s="373"/>
      <c r="BB437" s="449"/>
      <c r="BC437" s="373"/>
      <c r="BD437" s="373"/>
      <c r="BE437" s="373"/>
      <c r="BF437" s="373"/>
      <c r="BG437" s="373"/>
      <c r="BH437" s="373"/>
      <c r="BI437" s="373"/>
      <c r="BJ437" s="373"/>
      <c r="BK437" s="373"/>
      <c r="BL437" s="373"/>
      <c r="BM437" s="373"/>
      <c r="BN437" s="373"/>
      <c r="BO437" s="373"/>
      <c r="BP437" s="373"/>
      <c r="BQ437" s="373"/>
      <c r="BR437" s="373"/>
      <c r="BS437" s="373"/>
      <c r="BT437" s="373"/>
      <c r="BU437" s="373"/>
      <c r="BV437" s="373"/>
      <c r="BW437" s="373"/>
      <c r="BX437" s="373"/>
      <c r="BY437" s="373"/>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8" customFormat="true" ht="25.15" customHeight="true" x14ac:dyDescent="0.2">
      <c r="B438" s="992"/>
      <c r="C438" s="1074" t="s">
        <v>496</v>
      </c>
      <c r="D438" s="1075"/>
      <c r="E438" s="839">
        <v>3.6390848981585719E-2</v>
      </c>
      <c r="F438" s="652"/>
      <c r="G438" s="652"/>
      <c r="H438" s="1075" t="s">
        <v>412</v>
      </c>
      <c r="I438" s="1075"/>
      <c r="J438" s="840">
        <v>-8.2422205578791666E-2</v>
      </c>
      <c r="K438" s="652"/>
      <c r="L438" s="652"/>
      <c r="M438" s="1075" t="s">
        <v>519</v>
      </c>
      <c r="N438" s="1075"/>
      <c r="O438" s="841">
        <v>9.3548115173735374E-2</v>
      </c>
      <c r="P438" s="652"/>
      <c r="Q438" s="652"/>
      <c r="AC438" s="371"/>
      <c r="AD438" s="371"/>
      <c r="AE438" s="371"/>
      <c r="AF438" s="371"/>
      <c r="AG438" s="371"/>
      <c r="AH438" s="371"/>
      <c r="AI438" s="371"/>
      <c r="AJ438" s="371"/>
      <c r="AK438" s="371"/>
      <c r="AL438" s="371"/>
      <c r="AM438" s="371"/>
      <c r="AN438" s="371"/>
      <c r="AO438" s="371"/>
      <c r="AP438" s="371"/>
      <c r="AQ438" s="371"/>
      <c r="AR438" s="371"/>
      <c r="AS438" s="371"/>
      <c r="AT438" s="371"/>
      <c r="AU438" s="371"/>
      <c r="AV438" s="371"/>
      <c r="AW438" s="371"/>
      <c r="AX438" s="371"/>
      <c r="AY438" s="371"/>
      <c r="AZ438" s="371"/>
      <c r="BA438" s="373"/>
      <c r="BB438" s="449"/>
      <c r="BC438" s="373"/>
      <c r="BD438" s="373"/>
      <c r="BE438" s="373"/>
      <c r="BF438" s="373"/>
      <c r="BG438" s="373"/>
      <c r="BH438" s="373"/>
      <c r="BI438" s="373"/>
      <c r="BJ438" s="373"/>
      <c r="BK438" s="373"/>
      <c r="BL438" s="373"/>
      <c r="BM438" s="373"/>
      <c r="BN438" s="373"/>
      <c r="BO438" s="373"/>
      <c r="BP438" s="373"/>
      <c r="BQ438" s="373"/>
      <c r="BR438" s="373"/>
      <c r="BS438" s="373"/>
      <c r="BT438" s="373"/>
      <c r="BU438" s="373"/>
      <c r="BV438" s="373"/>
      <c r="BW438" s="373"/>
      <c r="BX438" s="373"/>
      <c r="BY438" s="373"/>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8" customFormat="true" ht="25.15" customHeight="true" x14ac:dyDescent="0.2">
      <c r="B439" s="992"/>
      <c r="C439" s="1074" t="s">
        <v>518</v>
      </c>
      <c r="D439" s="1075"/>
      <c r="E439" s="839">
        <v>3.1271307577486154E-2</v>
      </c>
      <c r="F439" s="652"/>
      <c r="G439" s="652"/>
      <c r="H439" s="1075" t="s">
        <v>413</v>
      </c>
      <c r="I439" s="1075"/>
      <c r="J439" s="840">
        <v>8.17001210748909E-2</v>
      </c>
      <c r="K439" s="652"/>
      <c r="L439" s="652"/>
      <c r="M439" s="1075" t="s">
        <v>464</v>
      </c>
      <c r="N439" s="1075"/>
      <c r="O439" s="841">
        <v>9.2184267567612957E-2</v>
      </c>
      <c r="P439" s="652"/>
      <c r="Q439" s="652"/>
      <c r="AC439" s="371"/>
      <c r="AD439" s="371"/>
      <c r="AE439" s="371"/>
      <c r="AF439" s="371"/>
      <c r="AG439" s="371"/>
      <c r="AH439" s="371"/>
      <c r="AI439" s="371"/>
      <c r="AJ439" s="371"/>
      <c r="AK439" s="371"/>
      <c r="AL439" s="371"/>
      <c r="AM439" s="371"/>
      <c r="AN439" s="371"/>
      <c r="AO439" s="371"/>
      <c r="AP439" s="371"/>
      <c r="AQ439" s="371"/>
      <c r="AR439" s="371"/>
      <c r="AS439" s="371"/>
      <c r="AT439" s="371"/>
      <c r="AU439" s="371"/>
      <c r="AV439" s="371"/>
      <c r="AW439" s="371"/>
      <c r="AX439" s="371"/>
      <c r="AY439" s="371"/>
      <c r="AZ439" s="371"/>
      <c r="BA439" s="373"/>
      <c r="BB439" s="449"/>
      <c r="BC439" s="373"/>
      <c r="BD439" s="373"/>
      <c r="BE439" s="373"/>
      <c r="BF439" s="373"/>
      <c r="BG439" s="373"/>
      <c r="BH439" s="373"/>
      <c r="BI439" s="373"/>
      <c r="BJ439" s="373"/>
      <c r="BK439" s="373"/>
      <c r="BL439" s="373"/>
      <c r="BM439" s="373"/>
      <c r="BN439" s="373"/>
      <c r="BO439" s="373"/>
      <c r="BP439" s="373"/>
      <c r="BQ439" s="373"/>
      <c r="BR439" s="373"/>
      <c r="BS439" s="373"/>
      <c r="BT439" s="373"/>
      <c r="BU439" s="373"/>
      <c r="BV439" s="373"/>
      <c r="BW439" s="373"/>
      <c r="BX439" s="373"/>
      <c r="BY439" s="373"/>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8" customFormat="true" ht="25.15" customHeight="true" x14ac:dyDescent="0.2">
      <c r="B440" s="992"/>
      <c r="C440" s="1074" t="s">
        <v>391</v>
      </c>
      <c r="D440" s="1075"/>
      <c r="E440" s="839">
        <v>2.7173013113436215E-2</v>
      </c>
      <c r="F440" s="652"/>
      <c r="G440" s="652"/>
      <c r="H440" s="1075" t="s">
        <v>512</v>
      </c>
      <c r="I440" s="1075"/>
      <c r="J440" s="840">
        <v>7.4169664711160571E-2</v>
      </c>
      <c r="K440" s="652"/>
      <c r="L440" s="652"/>
      <c r="M440" s="1075" t="s">
        <v>520</v>
      </c>
      <c r="N440" s="1075"/>
      <c r="O440" s="841">
        <v>8.0669524751478205E-2</v>
      </c>
      <c r="P440" s="652"/>
      <c r="Q440" s="652"/>
      <c r="AC440" s="371"/>
      <c r="AD440" s="371"/>
      <c r="AE440" s="371"/>
      <c r="AF440" s="371"/>
      <c r="AG440" s="371"/>
      <c r="AH440" s="371"/>
      <c r="AI440" s="371"/>
      <c r="AJ440" s="371"/>
      <c r="AK440" s="371"/>
      <c r="AL440" s="371"/>
      <c r="AM440" s="371"/>
      <c r="AN440" s="371"/>
      <c r="AO440" s="371"/>
      <c r="AP440" s="371"/>
      <c r="AQ440" s="371"/>
      <c r="AR440" s="371"/>
      <c r="AS440" s="371"/>
      <c r="AT440" s="371"/>
      <c r="AU440" s="371"/>
      <c r="AV440" s="371"/>
      <c r="AW440" s="371"/>
      <c r="AX440" s="371"/>
      <c r="AY440" s="371"/>
      <c r="AZ440" s="371"/>
      <c r="BA440" s="373"/>
      <c r="BB440" s="449"/>
      <c r="BC440" s="373"/>
      <c r="BD440" s="373"/>
      <c r="BE440" s="373"/>
      <c r="BF440" s="373"/>
      <c r="BG440" s="373"/>
      <c r="BH440" s="373"/>
      <c r="BI440" s="373"/>
      <c r="BJ440" s="373"/>
      <c r="BK440" s="373"/>
      <c r="BL440" s="373"/>
      <c r="BM440" s="373"/>
      <c r="BN440" s="373"/>
      <c r="BO440" s="373"/>
      <c r="BP440" s="373"/>
      <c r="BQ440" s="373"/>
      <c r="BR440" s="373"/>
      <c r="BS440" s="373"/>
      <c r="BT440" s="373"/>
      <c r="BU440" s="373"/>
      <c r="BV440" s="373"/>
      <c r="BW440" s="373"/>
      <c r="BX440" s="373"/>
      <c r="BY440" s="373"/>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8" customFormat="true" ht="25.15" customHeight="true" x14ac:dyDescent="0.2">
      <c r="B441" s="992"/>
      <c r="C441" s="1074" t="s">
        <v>397</v>
      </c>
      <c r="D441" s="1075"/>
      <c r="E441" s="839">
        <v>-2.3176720389604607E-2</v>
      </c>
      <c r="F441" s="652"/>
      <c r="G441" s="652"/>
      <c r="H441" s="1075" t="s">
        <v>501</v>
      </c>
      <c r="I441" s="1075"/>
      <c r="J441" s="840">
        <v>5.4345218888064616E-2</v>
      </c>
      <c r="K441" s="652"/>
      <c r="L441" s="652"/>
      <c r="M441" s="1075" t="s">
        <v>473</v>
      </c>
      <c r="N441" s="1075"/>
      <c r="O441" s="841">
        <v>7.921164537934762E-2</v>
      </c>
      <c r="P441" s="652"/>
      <c r="Q441" s="652"/>
      <c r="AC441" s="371"/>
      <c r="AD441" s="371"/>
      <c r="AE441" s="371"/>
      <c r="AF441" s="371"/>
      <c r="AG441" s="371"/>
      <c r="AH441" s="371"/>
      <c r="AI441" s="371"/>
      <c r="AJ441" s="371"/>
      <c r="AK441" s="371"/>
      <c r="AL441" s="371"/>
      <c r="AM441" s="371"/>
      <c r="AN441" s="371"/>
      <c r="AO441" s="371"/>
      <c r="AP441" s="371"/>
      <c r="AQ441" s="371"/>
      <c r="AR441" s="371"/>
      <c r="AS441" s="371"/>
      <c r="AT441" s="371"/>
      <c r="AU441" s="371"/>
      <c r="AV441" s="371"/>
      <c r="AW441" s="371"/>
      <c r="AX441" s="371"/>
      <c r="AY441" s="371"/>
      <c r="AZ441" s="371"/>
      <c r="BA441" s="373"/>
      <c r="BB441" s="449"/>
      <c r="BC441" s="373"/>
      <c r="BD441" s="373"/>
      <c r="BE441" s="373"/>
      <c r="BF441" s="373"/>
      <c r="BG441" s="373"/>
      <c r="BH441" s="373"/>
      <c r="BI441" s="373"/>
      <c r="BJ441" s="373"/>
      <c r="BK441" s="373"/>
      <c r="BL441" s="373"/>
      <c r="BM441" s="373"/>
      <c r="BN441" s="373"/>
      <c r="BO441" s="373"/>
      <c r="BP441" s="373"/>
      <c r="BQ441" s="373"/>
      <c r="BR441" s="373"/>
      <c r="BS441" s="373"/>
      <c r="BT441" s="373"/>
      <c r="BU441" s="373"/>
      <c r="BV441" s="373"/>
      <c r="BW441" s="373"/>
      <c r="BX441" s="373"/>
      <c r="BY441" s="373"/>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8" customFormat="true" ht="25.15" customHeight="true" x14ac:dyDescent="0.2">
      <c r="B442" s="992"/>
      <c r="C442" s="1074" t="s">
        <v>436</v>
      </c>
      <c r="D442" s="1075"/>
      <c r="E442" s="839">
        <v>1.515287108182623E-2</v>
      </c>
      <c r="F442" s="652"/>
      <c r="G442" s="652"/>
      <c r="H442" s="1075" t="s">
        <v>521</v>
      </c>
      <c r="I442" s="1075"/>
      <c r="J442" s="840">
        <v>-5.324805817287491E-2</v>
      </c>
      <c r="K442" s="652"/>
      <c r="L442" s="652"/>
      <c r="M442" s="1075" t="s">
        <v>517</v>
      </c>
      <c r="N442" s="1075"/>
      <c r="O442" s="841">
        <v>7.9052746772470275E-2</v>
      </c>
      <c r="P442" s="652"/>
      <c r="Q442" s="652"/>
      <c r="AC442" s="371"/>
      <c r="AD442" s="371"/>
      <c r="AE442" s="371"/>
      <c r="AF442" s="371"/>
      <c r="AG442" s="371"/>
      <c r="AH442" s="371"/>
      <c r="AI442" s="371"/>
      <c r="AJ442" s="371"/>
      <c r="AK442" s="371"/>
      <c r="AL442" s="371"/>
      <c r="AM442" s="371"/>
      <c r="AN442" s="371"/>
      <c r="AO442" s="371"/>
      <c r="AP442" s="371"/>
      <c r="AQ442" s="371"/>
      <c r="AR442" s="371"/>
      <c r="AS442" s="371"/>
      <c r="AT442" s="371"/>
      <c r="AU442" s="371"/>
      <c r="AV442" s="371"/>
      <c r="AW442" s="371"/>
      <c r="AX442" s="371"/>
      <c r="AY442" s="371"/>
      <c r="AZ442" s="371"/>
      <c r="BA442" s="373"/>
      <c r="BB442" s="449"/>
      <c r="BC442" s="373"/>
      <c r="BD442" s="373"/>
      <c r="BE442" s="373"/>
      <c r="BF442" s="373"/>
      <c r="BG442" s="373"/>
      <c r="BH442" s="373"/>
      <c r="BI442" s="373"/>
      <c r="BJ442" s="373"/>
      <c r="BK442" s="373"/>
      <c r="BL442" s="373"/>
      <c r="BM442" s="373"/>
      <c r="BN442" s="373"/>
      <c r="BO442" s="373"/>
      <c r="BP442" s="373"/>
      <c r="BQ442" s="373"/>
      <c r="BR442" s="373"/>
      <c r="BS442" s="373"/>
      <c r="BT442" s="373"/>
      <c r="BU442" s="373"/>
      <c r="BV442" s="373"/>
      <c r="BW442" s="373"/>
      <c r="BX442" s="373"/>
      <c r="BY442" s="373"/>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8" customFormat="true" ht="25.15" customHeight="true" x14ac:dyDescent="0.2">
      <c r="B443" s="992"/>
      <c r="C443" s="1074" t="s">
        <v>479</v>
      </c>
      <c r="D443" s="1075"/>
      <c r="E443" s="839">
        <v>1.4715580496755214E-2</v>
      </c>
      <c r="F443" s="652"/>
      <c r="G443" s="652"/>
      <c r="H443" s="1075" t="s">
        <v>383</v>
      </c>
      <c r="I443" s="1075"/>
      <c r="J443" s="840">
        <v>5.1078875614641542E-2</v>
      </c>
      <c r="K443" s="652"/>
      <c r="L443" s="652"/>
      <c r="M443" s="1075" t="s">
        <v>521</v>
      </c>
      <c r="N443" s="1075"/>
      <c r="O443" s="841">
        <v>7.6252953486893538E-2</v>
      </c>
      <c r="P443" s="652"/>
      <c r="Q443" s="652"/>
      <c r="AC443" s="371"/>
      <c r="AD443" s="371"/>
      <c r="AE443" s="371"/>
      <c r="AF443" s="371"/>
      <c r="AG443" s="371"/>
      <c r="AH443" s="371"/>
      <c r="AI443" s="371"/>
      <c r="AJ443" s="371"/>
      <c r="AK443" s="371"/>
      <c r="AL443" s="371"/>
      <c r="AM443" s="371"/>
      <c r="AN443" s="371"/>
      <c r="AO443" s="371"/>
      <c r="AP443" s="371"/>
      <c r="AQ443" s="371"/>
      <c r="AR443" s="371"/>
      <c r="AS443" s="371"/>
      <c r="AT443" s="371"/>
      <c r="AU443" s="371"/>
      <c r="AV443" s="371"/>
      <c r="AW443" s="371"/>
      <c r="AX443" s="371"/>
      <c r="AY443" s="371"/>
      <c r="AZ443" s="371"/>
      <c r="BA443" s="373"/>
      <c r="BB443" s="449"/>
      <c r="BC443" s="373"/>
      <c r="BD443" s="373"/>
      <c r="BE443" s="373"/>
      <c r="BF443" s="373"/>
      <c r="BG443" s="373"/>
      <c r="BH443" s="373"/>
      <c r="BI443" s="373"/>
      <c r="BJ443" s="373"/>
      <c r="BK443" s="373"/>
      <c r="BL443" s="373"/>
      <c r="BM443" s="373"/>
      <c r="BN443" s="373"/>
      <c r="BO443" s="373"/>
      <c r="BP443" s="373"/>
      <c r="BQ443" s="373"/>
      <c r="BR443" s="373"/>
      <c r="BS443" s="373"/>
      <c r="BT443" s="373"/>
      <c r="BU443" s="373"/>
      <c r="BV443" s="373"/>
      <c r="BW443" s="373"/>
      <c r="BX443" s="373"/>
      <c r="BY443" s="373"/>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8" customFormat="true" ht="25.15" customHeight="true" x14ac:dyDescent="0.2">
      <c r="B444" s="992"/>
      <c r="C444" s="1074" t="s">
        <v>418</v>
      </c>
      <c r="D444" s="1075"/>
      <c r="E444" s="839">
        <v>-1.3345379962631148E-2</v>
      </c>
      <c r="F444" s="652"/>
      <c r="G444" s="652"/>
      <c r="H444" s="1075" t="s">
        <v>522</v>
      </c>
      <c r="I444" s="1075"/>
      <c r="J444" s="840">
        <v>-4.9751090617829279E-2</v>
      </c>
      <c r="K444" s="652"/>
      <c r="L444" s="652"/>
      <c r="M444" s="1075" t="s">
        <v>500</v>
      </c>
      <c r="N444" s="1075"/>
      <c r="O444" s="841">
        <v>7.6123925704118245E-2</v>
      </c>
      <c r="P444" s="652"/>
      <c r="Q444" s="652"/>
      <c r="AC444" s="371"/>
      <c r="AD444" s="371"/>
      <c r="AE444" s="371"/>
      <c r="AF444" s="371"/>
      <c r="AG444" s="371"/>
      <c r="AH444" s="371"/>
      <c r="AI444" s="371"/>
      <c r="AJ444" s="371"/>
      <c r="AK444" s="371"/>
      <c r="AL444" s="371"/>
      <c r="AM444" s="371"/>
      <c r="AN444" s="371"/>
      <c r="AO444" s="371"/>
      <c r="AP444" s="371"/>
      <c r="AQ444" s="371"/>
      <c r="AR444" s="371"/>
      <c r="AS444" s="371"/>
      <c r="AT444" s="371"/>
      <c r="AU444" s="371"/>
      <c r="AV444" s="371"/>
      <c r="AW444" s="371"/>
      <c r="AX444" s="371"/>
      <c r="AY444" s="371"/>
      <c r="AZ444" s="371"/>
      <c r="BA444" s="373"/>
      <c r="BB444" s="449"/>
      <c r="BC444" s="373"/>
      <c r="BD444" s="373"/>
      <c r="BE444" s="373"/>
      <c r="BF444" s="373"/>
      <c r="BG444" s="373"/>
      <c r="BH444" s="373"/>
      <c r="BI444" s="373"/>
      <c r="BJ444" s="373"/>
      <c r="BK444" s="373"/>
      <c r="BL444" s="373"/>
      <c r="BM444" s="373"/>
      <c r="BN444" s="373"/>
      <c r="BO444" s="373"/>
      <c r="BP444" s="373"/>
      <c r="BQ444" s="373"/>
      <c r="BR444" s="373"/>
      <c r="BS444" s="373"/>
      <c r="BT444" s="373"/>
      <c r="BU444" s="373"/>
      <c r="BV444" s="373"/>
      <c r="BW444" s="373"/>
      <c r="BX444" s="373"/>
      <c r="BY444" s="373"/>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8" customFormat="true" ht="25.15" customHeight="true" x14ac:dyDescent="0.2">
      <c r="B445" s="992"/>
      <c r="C445" s="1074" t="s">
        <v>481</v>
      </c>
      <c r="D445" s="1075"/>
      <c r="E445" s="839">
        <v>-1.1330938665487901E-2</v>
      </c>
      <c r="F445" s="652"/>
      <c r="G445" s="652"/>
      <c r="H445" s="1075" t="s">
        <v>397</v>
      </c>
      <c r="I445" s="1075"/>
      <c r="J445" s="840">
        <v>-3.8534299679965488E-2</v>
      </c>
      <c r="K445" s="652"/>
      <c r="L445" s="652"/>
      <c r="M445" s="1075" t="s">
        <v>514</v>
      </c>
      <c r="N445" s="1075"/>
      <c r="O445" s="841">
        <v>6.1571530040919004E-2</v>
      </c>
      <c r="P445" s="652"/>
      <c r="Q445" s="652"/>
      <c r="AC445" s="371"/>
      <c r="AD445" s="371"/>
      <c r="AE445" s="371"/>
      <c r="AF445" s="371"/>
      <c r="AG445" s="371"/>
      <c r="AH445" s="371"/>
      <c r="AI445" s="371"/>
      <c r="AJ445" s="371"/>
      <c r="AK445" s="371"/>
      <c r="AL445" s="371"/>
      <c r="AM445" s="371"/>
      <c r="AN445" s="371"/>
      <c r="AO445" s="371"/>
      <c r="AP445" s="371"/>
      <c r="AQ445" s="371"/>
      <c r="AR445" s="371"/>
      <c r="AS445" s="371"/>
      <c r="AT445" s="371"/>
      <c r="AU445" s="371"/>
      <c r="AV445" s="371"/>
      <c r="AW445" s="371"/>
      <c r="AX445" s="371"/>
      <c r="AY445" s="371"/>
      <c r="AZ445" s="371"/>
      <c r="BA445" s="373"/>
      <c r="BB445" s="449"/>
      <c r="BC445" s="373"/>
      <c r="BD445" s="373"/>
      <c r="BE445" s="373"/>
      <c r="BF445" s="373"/>
      <c r="BG445" s="373"/>
      <c r="BH445" s="373"/>
      <c r="BI445" s="373"/>
      <c r="BJ445" s="373"/>
      <c r="BK445" s="373"/>
      <c r="BL445" s="373"/>
      <c r="BM445" s="373"/>
      <c r="BN445" s="373"/>
      <c r="BO445" s="373"/>
      <c r="BP445" s="373"/>
      <c r="BQ445" s="373"/>
      <c r="BR445" s="373"/>
      <c r="BS445" s="373"/>
      <c r="BT445" s="373"/>
      <c r="BU445" s="373"/>
      <c r="BV445" s="373"/>
      <c r="BW445" s="373"/>
      <c r="BX445" s="373"/>
      <c r="BY445" s="373"/>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8" customFormat="true" ht="25.15" customHeight="true" x14ac:dyDescent="0.2">
      <c r="C446" s="1074" t="s">
        <v>423</v>
      </c>
      <c r="D446" s="1075"/>
      <c r="E446" s="839">
        <v>9.8142221364627604E-3</v>
      </c>
      <c r="F446" s="652"/>
      <c r="G446" s="652"/>
      <c r="H446" s="1075" t="s">
        <v>224</v>
      </c>
      <c r="I446" s="1075"/>
      <c r="J446" s="840">
        <v>-3.6671802855729095E-2</v>
      </c>
      <c r="K446" s="652"/>
      <c r="L446" s="652"/>
      <c r="M446" s="1075" t="s">
        <v>523</v>
      </c>
      <c r="N446" s="1075"/>
      <c r="O446" s="841">
        <v>5.9075773966019318E-2</v>
      </c>
      <c r="P446" s="652"/>
      <c r="Q446" s="652"/>
      <c r="AC446" s="371"/>
      <c r="AD446" s="371"/>
      <c r="AE446" s="371"/>
      <c r="AF446" s="371"/>
      <c r="AG446" s="371"/>
      <c r="AH446" s="371"/>
      <c r="AI446" s="371"/>
      <c r="AJ446" s="371"/>
      <c r="AK446" s="371"/>
      <c r="AL446" s="371"/>
      <c r="AM446" s="371"/>
      <c r="AN446" s="371"/>
      <c r="AO446" s="371"/>
      <c r="AP446" s="371"/>
      <c r="AQ446" s="371"/>
      <c r="AR446" s="371"/>
      <c r="AS446" s="371"/>
      <c r="AT446" s="371"/>
      <c r="AU446" s="371"/>
      <c r="AV446" s="371"/>
      <c r="AW446" s="371"/>
      <c r="AX446" s="371"/>
      <c r="AY446" s="371"/>
      <c r="AZ446" s="371"/>
      <c r="BA446" s="373"/>
      <c r="BB446" s="449"/>
      <c r="BC446" s="373"/>
      <c r="BD446" s="373"/>
      <c r="BE446" s="373"/>
      <c r="BF446" s="373"/>
      <c r="BG446" s="373"/>
      <c r="BH446" s="373"/>
      <c r="BI446" s="373"/>
      <c r="BJ446" s="373"/>
      <c r="BK446" s="373"/>
      <c r="BL446" s="373"/>
      <c r="BM446" s="373"/>
      <c r="BN446" s="373"/>
      <c r="BO446" s="373"/>
      <c r="BP446" s="373"/>
      <c r="BQ446" s="373"/>
      <c r="BR446" s="373"/>
      <c r="BS446" s="373"/>
      <c r="BT446" s="373"/>
      <c r="BU446" s="373"/>
      <c r="BV446" s="373"/>
      <c r="BW446" s="373"/>
      <c r="BX446" s="373"/>
      <c r="BY446" s="373"/>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8" customFormat="true" ht="25.15" customHeight="true" x14ac:dyDescent="0.2">
      <c r="C447" s="1074" t="s">
        <v>466</v>
      </c>
      <c r="D447" s="1075"/>
      <c r="E447" s="839">
        <v>-3.1468320674001961E-3</v>
      </c>
      <c r="F447" s="652"/>
      <c r="G447" s="652"/>
      <c r="H447" s="1075" t="s">
        <v>520</v>
      </c>
      <c r="I447" s="1075"/>
      <c r="J447" s="840">
        <v>-3.6345189120728615E-2</v>
      </c>
      <c r="K447" s="652"/>
      <c r="L447" s="652"/>
      <c r="M447" s="1075" t="s">
        <v>524</v>
      </c>
      <c r="N447" s="1075"/>
      <c r="O447" s="841">
        <v>4.8720692012504375E-2</v>
      </c>
      <c r="P447" s="652"/>
      <c r="Q447" s="652"/>
      <c r="AC447" s="371"/>
      <c r="AD447" s="371"/>
      <c r="AE447" s="371"/>
      <c r="AF447" s="371"/>
      <c r="AG447" s="371"/>
      <c r="AH447" s="371"/>
      <c r="AI447" s="371"/>
      <c r="AJ447" s="371"/>
      <c r="AK447" s="371"/>
      <c r="AL447" s="371"/>
      <c r="AM447" s="371"/>
      <c r="AN447" s="371"/>
      <c r="AO447" s="371"/>
      <c r="AP447" s="371"/>
      <c r="AQ447" s="371"/>
      <c r="AR447" s="371"/>
      <c r="AS447" s="371"/>
      <c r="AT447" s="371"/>
      <c r="AU447" s="371"/>
      <c r="AV447" s="371"/>
      <c r="AW447" s="371"/>
      <c r="AX447" s="371"/>
      <c r="AY447" s="371"/>
      <c r="AZ447" s="371"/>
      <c r="BA447" s="373"/>
      <c r="BB447" s="449"/>
      <c r="BC447" s="373"/>
      <c r="BD447" s="373"/>
      <c r="BE447" s="373"/>
      <c r="BF447" s="373"/>
      <c r="BG447" s="373"/>
      <c r="BH447" s="373"/>
      <c r="BI447" s="373"/>
      <c r="BJ447" s="373"/>
      <c r="BK447" s="373"/>
      <c r="BL447" s="373"/>
      <c r="BM447" s="373"/>
      <c r="BN447" s="373"/>
      <c r="BO447" s="373"/>
      <c r="BP447" s="373"/>
      <c r="BQ447" s="373"/>
      <c r="BR447" s="373"/>
      <c r="BS447" s="373"/>
      <c r="BT447" s="373"/>
      <c r="BU447" s="373"/>
      <c r="BV447" s="373"/>
      <c r="BW447" s="373"/>
      <c r="BX447" s="373"/>
      <c r="BY447" s="373"/>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8" customFormat="true" ht="25.15" customHeight="true" x14ac:dyDescent="0.2">
      <c r="C448" s="1074" t="s">
        <v>420</v>
      </c>
      <c r="D448" s="1075"/>
      <c r="E448" s="839">
        <v>2.2049690123830683E-3</v>
      </c>
      <c r="F448" s="652"/>
      <c r="G448" s="652"/>
      <c r="H448" s="1075" t="s">
        <v>481</v>
      </c>
      <c r="I448" s="1075"/>
      <c r="J448" s="840">
        <v>-3.6136099592145567E-2</v>
      </c>
      <c r="K448" s="652"/>
      <c r="L448" s="652"/>
      <c r="M448" s="1075" t="s">
        <v>413</v>
      </c>
      <c r="N448" s="1075"/>
      <c r="O448" s="841">
        <v>4.1436584478686728E-2</v>
      </c>
      <c r="P448" s="652"/>
      <c r="Q448" s="652"/>
      <c r="AC448" s="371"/>
      <c r="AD448" s="371"/>
      <c r="AE448" s="371"/>
      <c r="AF448" s="371"/>
      <c r="AG448" s="371"/>
      <c r="AH448" s="371"/>
      <c r="AI448" s="371"/>
      <c r="AJ448" s="371"/>
      <c r="AK448" s="371"/>
      <c r="AL448" s="371"/>
      <c r="AM448" s="371"/>
      <c r="AN448" s="371"/>
      <c r="AO448" s="371"/>
      <c r="AP448" s="371"/>
      <c r="AQ448" s="371"/>
      <c r="AR448" s="371"/>
      <c r="AS448" s="371"/>
      <c r="AT448" s="371"/>
      <c r="AU448" s="371"/>
      <c r="AV448" s="371"/>
      <c r="AW448" s="371"/>
      <c r="AX448" s="371"/>
      <c r="AY448" s="371"/>
      <c r="AZ448" s="371"/>
      <c r="BA448" s="373"/>
      <c r="BB448" s="449"/>
      <c r="BC448" s="373"/>
      <c r="BD448" s="373"/>
      <c r="BE448" s="373"/>
      <c r="BF448" s="373"/>
      <c r="BG448" s="373"/>
      <c r="BH448" s="373"/>
      <c r="BI448" s="373"/>
      <c r="BJ448" s="373"/>
      <c r="BK448" s="373"/>
      <c r="BL448" s="373"/>
      <c r="BM448" s="373"/>
      <c r="BN448" s="373"/>
      <c r="BO448" s="373"/>
      <c r="BP448" s="373"/>
      <c r="BQ448" s="373"/>
      <c r="BR448" s="373"/>
      <c r="BS448" s="373"/>
      <c r="BT448" s="373"/>
      <c r="BU448" s="373"/>
      <c r="BV448" s="373"/>
      <c r="BW448" s="373"/>
      <c r="BX448" s="373"/>
      <c r="BY448" s="373"/>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8" customFormat="true" ht="25.15" customHeight="true" x14ac:dyDescent="0.2">
      <c r="C449" s="1074" t="s">
        <v>525</v>
      </c>
      <c r="D449" s="1075"/>
      <c r="E449" s="839">
        <v>2.1708250037847949E-3</v>
      </c>
      <c r="F449" s="652"/>
      <c r="G449" s="652"/>
      <c r="H449" s="1075" t="s">
        <v>508</v>
      </c>
      <c r="I449" s="1075"/>
      <c r="J449" s="840">
        <v>-3.3284288981815471E-2</v>
      </c>
      <c r="K449" s="652"/>
      <c r="L449" s="652"/>
      <c r="M449" s="1075" t="s">
        <v>391</v>
      </c>
      <c r="N449" s="1075"/>
      <c r="O449" s="841">
        <v>4.0890017858705434E-2</v>
      </c>
      <c r="P449" s="652"/>
      <c r="Q449" s="652"/>
      <c r="AC449" s="371"/>
      <c r="AD449" s="371"/>
      <c r="AE449" s="371"/>
      <c r="AF449" s="371"/>
      <c r="AG449" s="371"/>
      <c r="AH449" s="371"/>
      <c r="AI449" s="371"/>
      <c r="AJ449" s="371"/>
      <c r="AK449" s="371"/>
      <c r="AL449" s="371"/>
      <c r="AM449" s="371"/>
      <c r="AN449" s="371"/>
      <c r="AO449" s="371"/>
      <c r="AP449" s="371"/>
      <c r="AQ449" s="371"/>
      <c r="AR449" s="371"/>
      <c r="AS449" s="371"/>
      <c r="AT449" s="371"/>
      <c r="AU449" s="371"/>
      <c r="AV449" s="371"/>
      <c r="AW449" s="371"/>
      <c r="AX449" s="371"/>
      <c r="AY449" s="371"/>
      <c r="AZ449" s="371"/>
      <c r="BA449" s="373"/>
      <c r="BB449" s="449"/>
      <c r="BC449" s="373"/>
      <c r="BD449" s="373"/>
      <c r="BE449" s="373"/>
      <c r="BF449" s="373"/>
      <c r="BG449" s="373"/>
      <c r="BH449" s="373"/>
      <c r="BI449" s="373"/>
      <c r="BJ449" s="373"/>
      <c r="BK449" s="373"/>
      <c r="BL449" s="373"/>
      <c r="BM449" s="373"/>
      <c r="BN449" s="373"/>
      <c r="BO449" s="373"/>
      <c r="BP449" s="373"/>
      <c r="BQ449" s="373"/>
      <c r="BR449" s="373"/>
      <c r="BS449" s="373"/>
      <c r="BT449" s="373"/>
      <c r="BU449" s="373"/>
      <c r="BV449" s="373"/>
      <c r="BW449" s="373"/>
      <c r="BX449" s="373"/>
      <c r="BY449" s="373"/>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8" customFormat="true" ht="25.15" customHeight="true" x14ac:dyDescent="0.2">
      <c r="C450" s="1074" t="s">
        <v>526</v>
      </c>
      <c r="D450" s="1075"/>
      <c r="E450" s="839">
        <v>1.3851774572138415E-3</v>
      </c>
      <c r="F450" s="652"/>
      <c r="G450" s="652"/>
      <c r="H450" s="1075" t="s">
        <v>524</v>
      </c>
      <c r="I450" s="1075"/>
      <c r="J450" s="840">
        <v>-2.7901873083006744E-2</v>
      </c>
      <c r="K450" s="652"/>
      <c r="L450" s="652"/>
      <c r="M450" s="1075" t="s">
        <v>415</v>
      </c>
      <c r="N450" s="1075"/>
      <c r="O450" s="841">
        <v>-3.9811317328898643E-2</v>
      </c>
      <c r="P450" s="652"/>
      <c r="Q450" s="652"/>
      <c r="AC450" s="371"/>
      <c r="AD450" s="371"/>
      <c r="AE450" s="371"/>
      <c r="AF450" s="371"/>
      <c r="AG450" s="371"/>
      <c r="AH450" s="371"/>
      <c r="AI450" s="371"/>
      <c r="AJ450" s="371"/>
      <c r="AK450" s="371"/>
      <c r="AL450" s="371"/>
      <c r="AM450" s="371"/>
      <c r="AN450" s="371"/>
      <c r="AO450" s="371"/>
      <c r="AP450" s="371"/>
      <c r="AQ450" s="371"/>
      <c r="AR450" s="371"/>
      <c r="AS450" s="371"/>
      <c r="AT450" s="371"/>
      <c r="AU450" s="371"/>
      <c r="AV450" s="371"/>
      <c r="AW450" s="371"/>
      <c r="AX450" s="371"/>
      <c r="AY450" s="371"/>
      <c r="AZ450" s="371"/>
      <c r="BA450" s="373"/>
      <c r="BB450" s="449"/>
      <c r="BC450" s="373"/>
      <c r="BD450" s="373"/>
      <c r="BE450" s="373"/>
      <c r="BF450" s="373"/>
      <c r="BG450" s="373"/>
      <c r="BH450" s="373"/>
      <c r="BI450" s="373"/>
      <c r="BJ450" s="373"/>
      <c r="BK450" s="373"/>
      <c r="BL450" s="373"/>
      <c r="BM450" s="373"/>
      <c r="BN450" s="373"/>
      <c r="BO450" s="373"/>
      <c r="BP450" s="373"/>
      <c r="BQ450" s="373"/>
      <c r="BR450" s="373"/>
      <c r="BS450" s="373"/>
      <c r="BT450" s="373"/>
      <c r="BU450" s="373"/>
      <c r="BV450" s="373"/>
      <c r="BW450" s="373"/>
      <c r="BX450" s="373"/>
      <c r="BY450" s="373"/>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8" customFormat="true" ht="25.15" customHeight="true" x14ac:dyDescent="0.2">
      <c r="C451" s="1074" t="s">
        <v>419</v>
      </c>
      <c r="D451" s="1075"/>
      <c r="E451" s="839">
        <v>-1.1198163438263017E-3</v>
      </c>
      <c r="F451" s="652"/>
      <c r="G451" s="652"/>
      <c r="H451" s="1075" t="s">
        <v>479</v>
      </c>
      <c r="I451" s="1075"/>
      <c r="J451" s="840">
        <v>2.6607926747778999E-2</v>
      </c>
      <c r="K451" s="652"/>
      <c r="L451" s="652"/>
      <c r="M451" s="1075" t="s">
        <v>510</v>
      </c>
      <c r="N451" s="1075"/>
      <c r="O451" s="841">
        <v>3.4442266688762581E-2</v>
      </c>
      <c r="P451" s="652"/>
      <c r="Q451" s="652"/>
      <c r="AC451" s="371"/>
      <c r="AD451" s="371"/>
      <c r="AE451" s="371"/>
      <c r="AF451" s="371"/>
      <c r="AG451" s="371"/>
      <c r="AH451" s="371"/>
      <c r="AI451" s="371"/>
      <c r="AJ451" s="371"/>
      <c r="AK451" s="371"/>
      <c r="AL451" s="371"/>
      <c r="AM451" s="371"/>
      <c r="AN451" s="371"/>
      <c r="AO451" s="371"/>
      <c r="AP451" s="371"/>
      <c r="AQ451" s="371"/>
      <c r="AR451" s="371"/>
      <c r="AS451" s="371"/>
      <c r="AT451" s="371"/>
      <c r="AU451" s="371"/>
      <c r="AV451" s="371"/>
      <c r="AW451" s="371"/>
      <c r="AX451" s="371"/>
      <c r="AY451" s="371"/>
      <c r="AZ451" s="371"/>
      <c r="BA451" s="373"/>
      <c r="BB451" s="449"/>
      <c r="BC451" s="373"/>
      <c r="BD451" s="373"/>
      <c r="BE451" s="373"/>
      <c r="BF451" s="373"/>
      <c r="BG451" s="373"/>
      <c r="BH451" s="373"/>
      <c r="BI451" s="373"/>
      <c r="BJ451" s="373"/>
      <c r="BK451" s="373"/>
      <c r="BL451" s="373"/>
      <c r="BM451" s="373"/>
      <c r="BN451" s="373"/>
      <c r="BO451" s="373"/>
      <c r="BP451" s="373"/>
      <c r="BQ451" s="373"/>
      <c r="BR451" s="373"/>
      <c r="BS451" s="373"/>
      <c r="BT451" s="373"/>
      <c r="BU451" s="373"/>
      <c r="BV451" s="373"/>
      <c r="BW451" s="373"/>
      <c r="BX451" s="373"/>
      <c r="BY451" s="373"/>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8" customFormat="true" ht="25.15" customHeight="true" x14ac:dyDescent="0.2">
      <c r="C452" s="1074" t="s">
        <v>421</v>
      </c>
      <c r="D452" s="1075"/>
      <c r="E452" s="842">
        <v>-5.2239489550917715E-4</v>
      </c>
      <c r="F452" s="652"/>
      <c r="G452" s="652"/>
      <c r="H452" s="1075" t="s">
        <v>527</v>
      </c>
      <c r="I452" s="1075"/>
      <c r="J452" s="840">
        <v>2.2925570370821904E-2</v>
      </c>
      <c r="K452" s="652"/>
      <c r="L452" s="652"/>
      <c r="M452" s="1075" t="s">
        <v>383</v>
      </c>
      <c r="N452" s="1075"/>
      <c r="O452" s="841">
        <v>3.4318234605613292E-2</v>
      </c>
      <c r="P452" s="652"/>
      <c r="Q452" s="652"/>
      <c r="AC452" s="371"/>
      <c r="AD452" s="371"/>
      <c r="AE452" s="371"/>
      <c r="AF452" s="371"/>
      <c r="AG452" s="371"/>
      <c r="AH452" s="371"/>
      <c r="AI452" s="371"/>
      <c r="AJ452" s="371"/>
      <c r="AK452" s="371"/>
      <c r="AL452" s="371"/>
      <c r="AM452" s="371"/>
      <c r="AN452" s="371"/>
      <c r="AO452" s="371"/>
      <c r="AP452" s="371"/>
      <c r="AQ452" s="371"/>
      <c r="AR452" s="371"/>
      <c r="AS452" s="371"/>
      <c r="AT452" s="371"/>
      <c r="AU452" s="371"/>
      <c r="AV452" s="371"/>
      <c r="AW452" s="371"/>
      <c r="AX452" s="371"/>
      <c r="AY452" s="371"/>
      <c r="AZ452" s="371"/>
      <c r="BA452" s="373"/>
      <c r="BB452" s="449"/>
      <c r="BC452" s="373"/>
      <c r="BD452" s="373"/>
      <c r="BE452" s="373"/>
      <c r="BF452" s="373"/>
      <c r="BG452" s="373"/>
      <c r="BH452" s="373"/>
      <c r="BI452" s="373"/>
      <c r="BJ452" s="373"/>
      <c r="BK452" s="373"/>
      <c r="BL452" s="373"/>
      <c r="BM452" s="373"/>
      <c r="BN452" s="373"/>
      <c r="BO452" s="373"/>
      <c r="BP452" s="373"/>
      <c r="BQ452" s="373"/>
      <c r="BR452" s="373"/>
      <c r="BS452" s="373"/>
      <c r="BT452" s="373"/>
      <c r="BU452" s="373"/>
      <c r="BV452" s="373"/>
      <c r="BW452" s="373"/>
      <c r="BX452" s="373"/>
      <c r="BY452" s="373"/>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8" customFormat="true" ht="25.15" customHeight="true" x14ac:dyDescent="0.2">
      <c r="C453" s="1074"/>
      <c r="D453" s="1075"/>
      <c r="E453" s="652"/>
      <c r="F453" s="652"/>
      <c r="G453" s="652"/>
      <c r="H453" s="1075" t="s">
        <v>421</v>
      </c>
      <c r="I453" s="1075"/>
      <c r="J453" s="840">
        <v>2.1786898588178304E-2</v>
      </c>
      <c r="K453" s="652"/>
      <c r="L453" s="652"/>
      <c r="M453" s="1075" t="s">
        <v>506</v>
      </c>
      <c r="N453" s="1075"/>
      <c r="O453" s="841">
        <v>-3.180494192139862E-2</v>
      </c>
      <c r="P453" s="652"/>
      <c r="Q453" s="652"/>
      <c r="AC453" s="371"/>
      <c r="AD453" s="371"/>
      <c r="AE453" s="371"/>
      <c r="AF453" s="371"/>
      <c r="AG453" s="371"/>
      <c r="AH453" s="371"/>
      <c r="AI453" s="371"/>
      <c r="AJ453" s="371"/>
      <c r="AK453" s="371"/>
      <c r="AL453" s="371"/>
      <c r="AM453" s="371"/>
      <c r="AN453" s="371"/>
      <c r="AO453" s="371"/>
      <c r="AP453" s="371"/>
      <c r="AQ453" s="371"/>
      <c r="AR453" s="371"/>
      <c r="AS453" s="371"/>
      <c r="AT453" s="371"/>
      <c r="AU453" s="371"/>
      <c r="AV453" s="371"/>
      <c r="AW453" s="371"/>
      <c r="AX453" s="371"/>
      <c r="AY453" s="371"/>
      <c r="AZ453" s="371"/>
      <c r="BA453" s="373"/>
      <c r="BB453" s="449"/>
      <c r="BC453" s="373"/>
      <c r="BD453" s="373"/>
      <c r="BE453" s="373"/>
      <c r="BF453" s="373"/>
      <c r="BG453" s="373"/>
      <c r="BH453" s="373"/>
      <c r="BI453" s="373"/>
      <c r="BJ453" s="373"/>
      <c r="BK453" s="373"/>
      <c r="BL453" s="373"/>
      <c r="BM453" s="373"/>
      <c r="BN453" s="373"/>
      <c r="BO453" s="373"/>
      <c r="BP453" s="373"/>
      <c r="BQ453" s="373"/>
      <c r="BR453" s="373"/>
      <c r="BS453" s="373"/>
      <c r="BT453" s="373"/>
      <c r="BU453" s="373"/>
      <c r="BV453" s="373"/>
      <c r="BW453" s="373"/>
      <c r="BX453" s="373"/>
      <c r="BY453" s="373"/>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8" customFormat="true" ht="25.15" customHeight="true" x14ac:dyDescent="0.2">
      <c r="C454" s="1074"/>
      <c r="D454" s="1075"/>
      <c r="E454" s="652"/>
      <c r="F454" s="652"/>
      <c r="G454" s="652"/>
      <c r="H454" s="1075" t="s">
        <v>518</v>
      </c>
      <c r="I454" s="1075"/>
      <c r="J454" s="840">
        <v>1.8504567467195296E-2</v>
      </c>
      <c r="K454" s="652"/>
      <c r="L454" s="652"/>
      <c r="M454" s="1075" t="s">
        <v>527</v>
      </c>
      <c r="N454" s="1075"/>
      <c r="O454" s="841">
        <v>2.9765030407072592E-2</v>
      </c>
      <c r="P454" s="652"/>
      <c r="Q454" s="652"/>
      <c r="AC454" s="371"/>
      <c r="AD454" s="371"/>
      <c r="AE454" s="371"/>
      <c r="AF454" s="371"/>
      <c r="AG454" s="371"/>
      <c r="AH454" s="371"/>
      <c r="AI454" s="371"/>
      <c r="AJ454" s="371"/>
      <c r="AK454" s="371"/>
      <c r="AL454" s="371"/>
      <c r="AM454" s="371"/>
      <c r="AN454" s="371"/>
      <c r="AO454" s="371"/>
      <c r="AP454" s="371"/>
      <c r="AQ454" s="371"/>
      <c r="AR454" s="371"/>
      <c r="AS454" s="371"/>
      <c r="AT454" s="371"/>
      <c r="AU454" s="371"/>
      <c r="AV454" s="371"/>
      <c r="AW454" s="371"/>
      <c r="AX454" s="371"/>
      <c r="AY454" s="371"/>
      <c r="AZ454" s="371"/>
      <c r="BA454" s="373"/>
      <c r="BB454" s="449"/>
      <c r="BC454" s="373"/>
      <c r="BD454" s="373"/>
      <c r="BE454" s="373"/>
      <c r="BF454" s="373"/>
      <c r="BG454" s="373"/>
      <c r="BH454" s="373"/>
      <c r="BI454" s="373"/>
      <c r="BJ454" s="373"/>
      <c r="BK454" s="373"/>
      <c r="BL454" s="373"/>
      <c r="BM454" s="373"/>
      <c r="BN454" s="373"/>
      <c r="BO454" s="373"/>
      <c r="BP454" s="373"/>
      <c r="BQ454" s="373"/>
      <c r="BR454" s="373"/>
      <c r="BS454" s="373"/>
      <c r="BT454" s="373"/>
      <c r="BU454" s="373"/>
      <c r="BV454" s="373"/>
      <c r="BW454" s="373"/>
      <c r="BX454" s="373"/>
      <c r="BY454" s="373"/>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8" customFormat="true" ht="25.15" customHeight="true" x14ac:dyDescent="0.2">
      <c r="C455" s="1074"/>
      <c r="D455" s="1075"/>
      <c r="E455" s="652"/>
      <c r="F455" s="652"/>
      <c r="G455" s="652"/>
      <c r="H455" s="1075" t="s">
        <v>509</v>
      </c>
      <c r="I455" s="1075"/>
      <c r="J455" s="840">
        <v>1.7718488563522716E-2</v>
      </c>
      <c r="K455" s="652"/>
      <c r="L455" s="652"/>
      <c r="M455" s="1075" t="s">
        <v>528</v>
      </c>
      <c r="N455" s="1075"/>
      <c r="O455" s="841">
        <v>2.93075561997964E-2</v>
      </c>
      <c r="P455" s="652"/>
      <c r="Q455" s="652"/>
      <c r="AC455" s="371"/>
      <c r="AD455" s="371"/>
      <c r="AE455" s="371"/>
      <c r="AF455" s="371"/>
      <c r="AG455" s="371"/>
      <c r="AH455" s="371"/>
      <c r="AI455" s="371"/>
      <c r="AJ455" s="371"/>
      <c r="AK455" s="371"/>
      <c r="AL455" s="371"/>
      <c r="AM455" s="371"/>
      <c r="AN455" s="371"/>
      <c r="AO455" s="371"/>
      <c r="AP455" s="371"/>
      <c r="AQ455" s="371"/>
      <c r="AR455" s="371"/>
      <c r="AS455" s="371"/>
      <c r="AT455" s="371"/>
      <c r="AU455" s="371"/>
      <c r="AV455" s="371"/>
      <c r="AW455" s="371"/>
      <c r="AX455" s="371"/>
      <c r="AY455" s="371"/>
      <c r="AZ455" s="371"/>
      <c r="BA455" s="373"/>
      <c r="BB455" s="449"/>
      <c r="BC455" s="373"/>
      <c r="BD455" s="373"/>
      <c r="BE455" s="373"/>
      <c r="BF455" s="373"/>
      <c r="BG455" s="373"/>
      <c r="BH455" s="373"/>
      <c r="BI455" s="373"/>
      <c r="BJ455" s="373"/>
      <c r="BK455" s="373"/>
      <c r="BL455" s="373"/>
      <c r="BM455" s="373"/>
      <c r="BN455" s="373"/>
      <c r="BO455" s="373"/>
      <c r="BP455" s="373"/>
      <c r="BQ455" s="373"/>
      <c r="BR455" s="373"/>
      <c r="BS455" s="373"/>
      <c r="BT455" s="373"/>
      <c r="BU455" s="373"/>
      <c r="BV455" s="373"/>
      <c r="BW455" s="373"/>
      <c r="BX455" s="373"/>
      <c r="BY455" s="373"/>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8" customFormat="true" ht="25.15" customHeight="true" x14ac:dyDescent="0.2">
      <c r="C456" s="1074" t="s">
        <v>345</v>
      </c>
      <c r="D456" s="1075"/>
      <c r="E456" s="1075"/>
      <c r="F456" s="652"/>
      <c r="G456" s="652"/>
      <c r="H456" s="1075" t="s">
        <v>391</v>
      </c>
      <c r="I456" s="1075"/>
      <c r="J456" s="840">
        <v>1.7708145610695464E-2</v>
      </c>
      <c r="K456" s="652"/>
      <c r="L456" s="652"/>
      <c r="M456" s="1075" t="s">
        <v>479</v>
      </c>
      <c r="N456" s="1075"/>
      <c r="O456" s="841">
        <v>2.6256098126773701E-2</v>
      </c>
      <c r="P456" s="652"/>
      <c r="Q456" s="652"/>
      <c r="AC456" s="371"/>
      <c r="AD456" s="371"/>
      <c r="AE456" s="371"/>
      <c r="AF456" s="371"/>
      <c r="AG456" s="371"/>
      <c r="AH456" s="371"/>
      <c r="AI456" s="371"/>
      <c r="AJ456" s="371"/>
      <c r="AK456" s="371"/>
      <c r="AL456" s="371"/>
      <c r="AM456" s="371"/>
      <c r="AN456" s="371"/>
      <c r="AO456" s="371"/>
      <c r="AP456" s="371"/>
      <c r="AQ456" s="371"/>
      <c r="AR456" s="371"/>
      <c r="AS456" s="371"/>
      <c r="AT456" s="371"/>
      <c r="AU456" s="371"/>
      <c r="AV456" s="371"/>
      <c r="AW456" s="371"/>
      <c r="AX456" s="371"/>
      <c r="AY456" s="371"/>
      <c r="AZ456" s="371"/>
      <c r="BA456" s="373"/>
      <c r="BB456" s="449"/>
      <c r="BC456" s="373"/>
      <c r="BD456" s="373"/>
      <c r="BE456" s="373"/>
      <c r="BF456" s="373"/>
      <c r="BG456" s="373"/>
      <c r="BH456" s="373"/>
      <c r="BI456" s="373"/>
      <c r="BJ456" s="373"/>
      <c r="BK456" s="373"/>
      <c r="BL456" s="373"/>
      <c r="BM456" s="373"/>
      <c r="BN456" s="373"/>
      <c r="BO456" s="373"/>
      <c r="BP456" s="373"/>
      <c r="BQ456" s="373"/>
      <c r="BR456" s="373"/>
      <c r="BS456" s="373"/>
      <c r="BT456" s="373"/>
      <c r="BU456" s="373"/>
      <c r="BV456" s="373"/>
      <c r="BW456" s="373"/>
      <c r="BX456" s="373"/>
      <c r="BY456" s="373"/>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8" customFormat="true" ht="25.15" customHeight="true" x14ac:dyDescent="0.2">
      <c r="C457" s="1074"/>
      <c r="D457" s="1075"/>
      <c r="E457" s="824" t="s">
        <v>231</v>
      </c>
      <c r="F457" s="652"/>
      <c r="G457" s="652"/>
      <c r="H457" s="1075" t="s">
        <v>528</v>
      </c>
      <c r="I457" s="1075"/>
      <c r="J457" s="840">
        <v>-1.6370202201770094E-2</v>
      </c>
      <c r="K457" s="652"/>
      <c r="L457" s="652"/>
      <c r="M457" s="1075" t="s">
        <v>224</v>
      </c>
      <c r="N457" s="1075"/>
      <c r="O457" s="841">
        <v>-2.4620587511700036E-2</v>
      </c>
      <c r="P457" s="652"/>
      <c r="Q457" s="652"/>
      <c r="AC457" s="371"/>
      <c r="AD457" s="371"/>
      <c r="AE457" s="371"/>
      <c r="AF457" s="371"/>
      <c r="AG457" s="371"/>
      <c r="AH457" s="371"/>
      <c r="AI457" s="371"/>
      <c r="AJ457" s="371"/>
      <c r="AK457" s="371"/>
      <c r="AL457" s="371"/>
      <c r="AM457" s="371"/>
      <c r="AN457" s="371"/>
      <c r="AO457" s="371"/>
      <c r="AP457" s="371"/>
      <c r="AQ457" s="371"/>
      <c r="AR457" s="371"/>
      <c r="AS457" s="371"/>
      <c r="AT457" s="371"/>
      <c r="AU457" s="371"/>
      <c r="AV457" s="371"/>
      <c r="AW457" s="371"/>
      <c r="AX457" s="371"/>
      <c r="AY457" s="371"/>
      <c r="AZ457" s="371"/>
      <c r="BA457" s="373"/>
      <c r="BB457" s="449"/>
      <c r="BC457" s="373"/>
      <c r="BD457" s="373"/>
      <c r="BE457" s="373"/>
      <c r="BF457" s="373"/>
      <c r="BG457" s="373"/>
      <c r="BH457" s="373"/>
      <c r="BI457" s="373"/>
      <c r="BJ457" s="373"/>
      <c r="BK457" s="373"/>
      <c r="BL457" s="373"/>
      <c r="BM457" s="373"/>
      <c r="BN457" s="373"/>
      <c r="BO457" s="373"/>
      <c r="BP457" s="373"/>
      <c r="BQ457" s="373"/>
      <c r="BR457" s="373"/>
      <c r="BS457" s="373"/>
      <c r="BT457" s="373"/>
      <c r="BU457" s="373"/>
      <c r="BV457" s="373"/>
      <c r="BW457" s="373"/>
      <c r="BX457" s="373"/>
      <c r="BY457" s="373"/>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8" customFormat="true" ht="25.15" customHeight="true" x14ac:dyDescent="0.2">
      <c r="C458" s="1074" t="s">
        <v>222</v>
      </c>
      <c r="D458" s="1075"/>
      <c r="E458" s="843">
        <v>4.191063152107527E-2</v>
      </c>
      <c r="F458" s="652"/>
      <c r="G458" s="652"/>
      <c r="H458" s="1075" t="s">
        <v>525</v>
      </c>
      <c r="I458" s="1075"/>
      <c r="J458" s="840">
        <v>1.6188163535576679E-2</v>
      </c>
      <c r="K458" s="652"/>
      <c r="L458" s="652"/>
      <c r="M458" s="1075" t="s">
        <v>512</v>
      </c>
      <c r="N458" s="1075"/>
      <c r="O458" s="841">
        <v>2.3124178641142103E-2</v>
      </c>
      <c r="P458" s="652"/>
      <c r="Q458" s="652"/>
      <c r="AC458" s="371"/>
      <c r="AD458" s="371"/>
      <c r="AE458" s="371"/>
      <c r="AF458" s="371"/>
      <c r="AG458" s="371"/>
      <c r="AH458" s="371"/>
      <c r="AI458" s="371"/>
      <c r="AJ458" s="371"/>
      <c r="AK458" s="371"/>
      <c r="AL458" s="371"/>
      <c r="AM458" s="371"/>
      <c r="AN458" s="371"/>
      <c r="AO458" s="371"/>
      <c r="AP458" s="371"/>
      <c r="AQ458" s="371"/>
      <c r="AR458" s="371"/>
      <c r="AS458" s="371"/>
      <c r="AT458" s="371"/>
      <c r="AU458" s="371"/>
      <c r="AV458" s="371"/>
      <c r="AW458" s="371"/>
      <c r="AX458" s="371"/>
      <c r="AY458" s="371"/>
      <c r="AZ458" s="371"/>
      <c r="BA458" s="373"/>
      <c r="BB458" s="449"/>
      <c r="BC458" s="373"/>
      <c r="BD458" s="373"/>
      <c r="BE458" s="373"/>
      <c r="BF458" s="373"/>
      <c r="BG458" s="373"/>
      <c r="BH458" s="373"/>
      <c r="BI458" s="373"/>
      <c r="BJ458" s="373"/>
      <c r="BK458" s="373"/>
      <c r="BL458" s="373"/>
      <c r="BM458" s="373"/>
      <c r="BN458" s="373"/>
      <c r="BO458" s="373"/>
      <c r="BP458" s="373"/>
      <c r="BQ458" s="373"/>
      <c r="BR458" s="373"/>
      <c r="BS458" s="373"/>
      <c r="BT458" s="373"/>
      <c r="BU458" s="373"/>
      <c r="BV458" s="373"/>
      <c r="BW458" s="373"/>
      <c r="BX458" s="373"/>
      <c r="BY458" s="373"/>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8" customFormat="true" ht="25.15" customHeight="true" x14ac:dyDescent="0.2">
      <c r="C459" s="1074" t="s">
        <v>495</v>
      </c>
      <c r="D459" s="1075"/>
      <c r="E459" s="839">
        <v>0.29791343069907938</v>
      </c>
      <c r="F459" s="652"/>
      <c r="G459" s="652"/>
      <c r="H459" s="1075" t="s">
        <v>513</v>
      </c>
      <c r="I459" s="1075"/>
      <c r="J459" s="840">
        <v>-1.6024140292676667E-2</v>
      </c>
      <c r="K459" s="652"/>
      <c r="L459" s="652"/>
      <c r="M459" s="1075" t="s">
        <v>395</v>
      </c>
      <c r="N459" s="1075"/>
      <c r="O459" s="841">
        <v>2.2720857286934917E-2</v>
      </c>
      <c r="P459" s="652"/>
      <c r="Q459" s="652"/>
      <c r="AC459" s="371"/>
      <c r="AD459" s="371"/>
      <c r="AE459" s="371"/>
      <c r="AF459" s="371"/>
      <c r="AG459" s="371"/>
      <c r="AH459" s="371"/>
      <c r="AI459" s="371"/>
      <c r="AJ459" s="371"/>
      <c r="AK459" s="371"/>
      <c r="AL459" s="371"/>
      <c r="AM459" s="371"/>
      <c r="AN459" s="371"/>
      <c r="AO459" s="371"/>
      <c r="AP459" s="371"/>
      <c r="AQ459" s="371"/>
      <c r="AR459" s="371"/>
      <c r="AS459" s="371"/>
      <c r="AT459" s="371"/>
      <c r="AU459" s="371"/>
      <c r="AV459" s="371"/>
      <c r="AW459" s="371"/>
      <c r="AX459" s="371"/>
      <c r="AY459" s="371"/>
      <c r="AZ459" s="371"/>
      <c r="BA459" s="373"/>
      <c r="BB459" s="449"/>
      <c r="BC459" s="373"/>
      <c r="BD459" s="373"/>
      <c r="BE459" s="373"/>
      <c r="BF459" s="373"/>
      <c r="BG459" s="373"/>
      <c r="BH459" s="373"/>
      <c r="BI459" s="373"/>
      <c r="BJ459" s="373"/>
      <c r="BK459" s="373"/>
      <c r="BL459" s="373"/>
      <c r="BM459" s="373"/>
      <c r="BN459" s="373"/>
      <c r="BO459" s="373"/>
      <c r="BP459" s="373"/>
      <c r="BQ459" s="373"/>
      <c r="BR459" s="373"/>
      <c r="BS459" s="373"/>
      <c r="BT459" s="373"/>
      <c r="BU459" s="373"/>
      <c r="BV459" s="373"/>
      <c r="BW459" s="373"/>
      <c r="BX459" s="373"/>
      <c r="BY459" s="373"/>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8" customFormat="true" ht="25.15" customHeight="true" x14ac:dyDescent="0.2">
      <c r="C460" s="1074" t="s">
        <v>503</v>
      </c>
      <c r="D460" s="1075"/>
      <c r="E460" s="839">
        <v>4.9065735561539543E-2</v>
      </c>
      <c r="F460" s="652"/>
      <c r="G460" s="652"/>
      <c r="H460" s="1075" t="s">
        <v>519</v>
      </c>
      <c r="I460" s="1075"/>
      <c r="J460" s="840">
        <v>1.3469374478048118E-2</v>
      </c>
      <c r="K460" s="652"/>
      <c r="L460" s="652"/>
      <c r="M460" s="1075" t="s">
        <v>412</v>
      </c>
      <c r="N460" s="1075"/>
      <c r="O460" s="841">
        <v>-2.2457660748351604E-2</v>
      </c>
      <c r="P460" s="652"/>
      <c r="Q460" s="652"/>
      <c r="AC460" s="371"/>
      <c r="AD460" s="371"/>
      <c r="AE460" s="371"/>
      <c r="AF460" s="371"/>
      <c r="AG460" s="371"/>
      <c r="AH460" s="371"/>
      <c r="AI460" s="371"/>
      <c r="AJ460" s="371"/>
      <c r="AK460" s="371"/>
      <c r="AL460" s="371"/>
      <c r="AM460" s="371"/>
      <c r="AN460" s="371"/>
      <c r="AO460" s="371"/>
      <c r="AP460" s="371"/>
      <c r="AQ460" s="371"/>
      <c r="AR460" s="371"/>
      <c r="AS460" s="371"/>
      <c r="AT460" s="371"/>
      <c r="AU460" s="371"/>
      <c r="AV460" s="371"/>
      <c r="AW460" s="371"/>
      <c r="AX460" s="371"/>
      <c r="AY460" s="371"/>
      <c r="AZ460" s="371"/>
      <c r="BA460" s="373"/>
      <c r="BB460" s="449"/>
      <c r="BC460" s="373"/>
      <c r="BD460" s="373"/>
      <c r="BE460" s="373"/>
      <c r="BF460" s="373"/>
      <c r="BG460" s="373"/>
      <c r="BH460" s="373"/>
      <c r="BI460" s="373"/>
      <c r="BJ460" s="373"/>
      <c r="BK460" s="373"/>
      <c r="BL460" s="373"/>
      <c r="BM460" s="373"/>
      <c r="BN460" s="373"/>
      <c r="BO460" s="373"/>
      <c r="BP460" s="373"/>
      <c r="BQ460" s="373"/>
      <c r="BR460" s="373"/>
      <c r="BS460" s="373"/>
      <c r="BT460" s="373"/>
      <c r="BU460" s="373"/>
      <c r="BV460" s="373"/>
      <c r="BW460" s="373"/>
      <c r="BX460" s="373"/>
      <c r="BY460" s="373"/>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8" customFormat="true" ht="25.15" customHeight="true" x14ac:dyDescent="0.2">
      <c r="C461" s="1074" t="s">
        <v>420</v>
      </c>
      <c r="D461" s="1075"/>
      <c r="E461" s="844">
        <v>4.861888345569564E-6</v>
      </c>
      <c r="F461" s="652"/>
      <c r="G461" s="652"/>
      <c r="H461" s="1075" t="s">
        <v>436</v>
      </c>
      <c r="I461" s="1075"/>
      <c r="J461" s="840">
        <v>1.2057757092048116E-2</v>
      </c>
      <c r="K461" s="652"/>
      <c r="L461" s="652"/>
      <c r="M461" s="1075" t="s">
        <v>423</v>
      </c>
      <c r="N461" s="1075"/>
      <c r="O461" s="841">
        <v>1.9566757095960351E-2</v>
      </c>
      <c r="P461" s="652"/>
      <c r="Q461" s="652"/>
      <c r="AC461" s="371"/>
      <c r="AD461" s="371"/>
      <c r="AE461" s="371"/>
      <c r="AF461" s="371"/>
      <c r="AG461" s="371"/>
      <c r="AH461" s="371"/>
      <c r="AI461" s="371"/>
      <c r="AJ461" s="371"/>
      <c r="AK461" s="371"/>
      <c r="AL461" s="371"/>
      <c r="AM461" s="371"/>
      <c r="AN461" s="371"/>
      <c r="AO461" s="371"/>
      <c r="AP461" s="371"/>
      <c r="AQ461" s="371"/>
      <c r="AR461" s="371"/>
      <c r="AS461" s="371"/>
      <c r="AT461" s="371"/>
      <c r="AU461" s="371"/>
      <c r="AV461" s="371"/>
      <c r="AW461" s="371"/>
      <c r="AX461" s="371"/>
      <c r="AY461" s="371"/>
      <c r="AZ461" s="371"/>
      <c r="BA461" s="373"/>
      <c r="BB461" s="449"/>
      <c r="BC461" s="373"/>
      <c r="BD461" s="373"/>
      <c r="BE461" s="373"/>
      <c r="BF461" s="373"/>
      <c r="BG461" s="373"/>
      <c r="BH461" s="373"/>
      <c r="BI461" s="373"/>
      <c r="BJ461" s="373"/>
      <c r="BK461" s="373"/>
      <c r="BL461" s="373"/>
      <c r="BM461" s="373"/>
      <c r="BN461" s="373"/>
      <c r="BO461" s="373"/>
      <c r="BP461" s="373"/>
      <c r="BQ461" s="373"/>
      <c r="BR461" s="373"/>
      <c r="BS461" s="373"/>
      <c r="BT461" s="373"/>
      <c r="BU461" s="373"/>
      <c r="BV461" s="373"/>
      <c r="BW461" s="373"/>
      <c r="BX461" s="373"/>
      <c r="BY461" s="373"/>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8" customFormat="true" ht="25.15" customHeight="true" x14ac:dyDescent="0.2">
      <c r="C462" s="1074" t="s">
        <v>498</v>
      </c>
      <c r="D462" s="1075"/>
      <c r="E462" s="839">
        <v>5.7873230146543074E-2</v>
      </c>
      <c r="F462" s="652"/>
      <c r="G462" s="652"/>
      <c r="H462" s="1075" t="s">
        <v>514</v>
      </c>
      <c r="I462" s="1075"/>
      <c r="J462" s="840">
        <v>1.1736146244009921E-2</v>
      </c>
      <c r="K462" s="652"/>
      <c r="L462" s="652"/>
      <c r="M462" s="1075" t="s">
        <v>507</v>
      </c>
      <c r="N462" s="1075"/>
      <c r="O462" s="841">
        <v>-1.7002484853443522E-2</v>
      </c>
      <c r="P462" s="652"/>
      <c r="Q462" s="652"/>
      <c r="AC462" s="371"/>
      <c r="AD462" s="371"/>
      <c r="AE462" s="371"/>
      <c r="AF462" s="371"/>
      <c r="AG462" s="371"/>
      <c r="AH462" s="371"/>
      <c r="AI462" s="371"/>
      <c r="AJ462" s="371"/>
      <c r="AK462" s="371"/>
      <c r="AL462" s="371"/>
      <c r="AM462" s="371"/>
      <c r="AN462" s="371"/>
      <c r="AO462" s="371"/>
      <c r="AP462" s="371"/>
      <c r="AQ462" s="371"/>
      <c r="AR462" s="371"/>
      <c r="AS462" s="371"/>
      <c r="AT462" s="371"/>
      <c r="AU462" s="371"/>
      <c r="AV462" s="371"/>
      <c r="AW462" s="371"/>
      <c r="AX462" s="371"/>
      <c r="AY462" s="371"/>
      <c r="AZ462" s="371"/>
      <c r="BA462" s="373"/>
      <c r="BB462" s="449"/>
      <c r="BC462" s="373"/>
      <c r="BD462" s="373"/>
      <c r="BE462" s="373"/>
      <c r="BF462" s="373"/>
      <c r="BG462" s="373"/>
      <c r="BH462" s="373"/>
      <c r="BI462" s="373"/>
      <c r="BJ462" s="373"/>
      <c r="BK462" s="373"/>
      <c r="BL462" s="373"/>
      <c r="BM462" s="373"/>
      <c r="BN462" s="373"/>
      <c r="BO462" s="373"/>
      <c r="BP462" s="373"/>
      <c r="BQ462" s="373"/>
      <c r="BR462" s="373"/>
      <c r="BS462" s="373"/>
      <c r="BT462" s="373"/>
      <c r="BU462" s="373"/>
      <c r="BV462" s="373"/>
      <c r="BW462" s="373"/>
      <c r="BX462" s="373"/>
      <c r="BY462" s="373"/>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8" customFormat="true" ht="25.15" customHeight="true" x14ac:dyDescent="0.2">
      <c r="C463" s="1074" t="s">
        <v>395</v>
      </c>
      <c r="D463" s="1075"/>
      <c r="E463" s="839">
        <v>3.3784935508767502E-2</v>
      </c>
      <c r="F463" s="652"/>
      <c r="G463" s="652"/>
      <c r="H463" s="1075" t="s">
        <v>523</v>
      </c>
      <c r="I463" s="1075"/>
      <c r="J463" s="840">
        <v>-8.5225886107644575E-3</v>
      </c>
      <c r="K463" s="652"/>
      <c r="L463" s="652"/>
      <c r="M463" s="1075" t="s">
        <v>419</v>
      </c>
      <c r="N463" s="1075"/>
      <c r="O463" s="841">
        <v>-1.4353437394358253E-2</v>
      </c>
      <c r="P463" s="652"/>
      <c r="Q463" s="652"/>
      <c r="AC463" s="371"/>
      <c r="AD463" s="371"/>
      <c r="AE463" s="371"/>
      <c r="AF463" s="371"/>
      <c r="AG463" s="371"/>
      <c r="AH463" s="371"/>
      <c r="AI463" s="371"/>
      <c r="AJ463" s="371"/>
      <c r="AK463" s="371"/>
      <c r="AL463" s="371"/>
      <c r="AM463" s="371"/>
      <c r="AN463" s="371"/>
      <c r="AO463" s="371"/>
      <c r="AP463" s="371"/>
      <c r="AQ463" s="371"/>
      <c r="AR463" s="371"/>
      <c r="AS463" s="371"/>
      <c r="AT463" s="371"/>
      <c r="AU463" s="371"/>
      <c r="AV463" s="371"/>
      <c r="AW463" s="371"/>
      <c r="AX463" s="371"/>
      <c r="AY463" s="371"/>
      <c r="AZ463" s="371"/>
      <c r="BA463" s="373"/>
      <c r="BB463" s="449"/>
      <c r="BC463" s="373"/>
      <c r="BD463" s="373"/>
      <c r="BE463" s="373"/>
      <c r="BF463" s="373"/>
      <c r="BG463" s="373"/>
      <c r="BH463" s="373"/>
      <c r="BI463" s="373"/>
      <c r="BJ463" s="373"/>
      <c r="BK463" s="373"/>
      <c r="BL463" s="373"/>
      <c r="BM463" s="373"/>
      <c r="BN463" s="373"/>
      <c r="BO463" s="373"/>
      <c r="BP463" s="373"/>
      <c r="BQ463" s="373"/>
      <c r="BR463" s="373"/>
      <c r="BS463" s="373"/>
      <c r="BT463" s="373"/>
      <c r="BU463" s="373"/>
      <c r="BV463" s="373"/>
      <c r="BW463" s="373"/>
      <c r="BX463" s="373"/>
      <c r="BY463" s="373"/>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8" customFormat="true" ht="25.15" customHeight="true" x14ac:dyDescent="0.2">
      <c r="C464" s="1074" t="s">
        <v>502</v>
      </c>
      <c r="D464" s="1075"/>
      <c r="E464" s="839">
        <v>6.5913151112676857E-2</v>
      </c>
      <c r="F464" s="652"/>
      <c r="G464" s="652"/>
      <c r="H464" s="1075" t="s">
        <v>526</v>
      </c>
      <c r="I464" s="1075"/>
      <c r="J464" s="840">
        <v>-8.4550739279981944E-3</v>
      </c>
      <c r="K464" s="652"/>
      <c r="L464" s="652"/>
      <c r="M464" s="1075" t="s">
        <v>418</v>
      </c>
      <c r="N464" s="1075"/>
      <c r="O464" s="841">
        <v>-1.2632543940599766E-2</v>
      </c>
      <c r="P464" s="652"/>
      <c r="Q464" s="652"/>
      <c r="AC464" s="371"/>
      <c r="AD464" s="371"/>
      <c r="AE464" s="371"/>
      <c r="AF464" s="371"/>
      <c r="AG464" s="371"/>
      <c r="AH464" s="371"/>
      <c r="AI464" s="371"/>
      <c r="AJ464" s="371"/>
      <c r="AK464" s="371"/>
      <c r="AL464" s="371"/>
      <c r="AM464" s="371"/>
      <c r="AN464" s="371"/>
      <c r="AO464" s="371"/>
      <c r="AP464" s="371"/>
      <c r="AQ464" s="371"/>
      <c r="AR464" s="371"/>
      <c r="AS464" s="371"/>
      <c r="AT464" s="371"/>
      <c r="AU464" s="371"/>
      <c r="AV464" s="371"/>
      <c r="AW464" s="371"/>
      <c r="AX464" s="371"/>
      <c r="AY464" s="371"/>
      <c r="AZ464" s="371"/>
      <c r="BA464" s="373"/>
      <c r="BB464" s="449"/>
      <c r="BC464" s="373"/>
      <c r="BD464" s="373"/>
      <c r="BE464" s="373"/>
      <c r="BF464" s="373"/>
      <c r="BG464" s="373"/>
      <c r="BH464" s="373"/>
      <c r="BI464" s="373"/>
      <c r="BJ464" s="373"/>
      <c r="BK464" s="373"/>
      <c r="BL464" s="373"/>
      <c r="BM464" s="373"/>
      <c r="BN464" s="373"/>
      <c r="BO464" s="373"/>
      <c r="BP464" s="373"/>
      <c r="BQ464" s="373"/>
      <c r="BR464" s="373"/>
      <c r="BS464" s="373"/>
      <c r="BT464" s="373"/>
      <c r="BU464" s="373"/>
      <c r="BV464" s="373"/>
      <c r="BW464" s="373"/>
      <c r="BX464" s="373"/>
      <c r="BY464" s="373"/>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8" customFormat="true" ht="25.15" customHeight="true" x14ac:dyDescent="0.2">
      <c r="C465" s="1074" t="s">
        <v>492</v>
      </c>
      <c r="D465" s="1075"/>
      <c r="E465" s="839">
        <v>0.51719360037914663</v>
      </c>
      <c r="F465" s="652"/>
      <c r="G465" s="652"/>
      <c r="H465" s="1075" t="s">
        <v>419</v>
      </c>
      <c r="I465" s="1075"/>
      <c r="J465" s="840">
        <v>-7.218912932495331E-3</v>
      </c>
      <c r="K465" s="652"/>
      <c r="L465" s="652"/>
      <c r="M465" s="1075" t="s">
        <v>421</v>
      </c>
      <c r="N465" s="1075"/>
      <c r="O465" s="841">
        <v>-9.0050022050408157E-3</v>
      </c>
      <c r="P465" s="652"/>
      <c r="Q465" s="652"/>
      <c r="AC465" s="371"/>
      <c r="AD465" s="371"/>
      <c r="AE465" s="371"/>
      <c r="AF465" s="371"/>
      <c r="AG465" s="371"/>
      <c r="AH465" s="371"/>
      <c r="AI465" s="371"/>
      <c r="AJ465" s="371"/>
      <c r="AK465" s="371"/>
      <c r="AL465" s="371"/>
      <c r="AM465" s="371"/>
      <c r="AN465" s="371"/>
      <c r="AO465" s="371"/>
      <c r="AP465" s="371"/>
      <c r="AQ465" s="371"/>
      <c r="AR465" s="371"/>
      <c r="AS465" s="371"/>
      <c r="AT465" s="371"/>
      <c r="AU465" s="371"/>
      <c r="AV465" s="371"/>
      <c r="AW465" s="371"/>
      <c r="AX465" s="371"/>
      <c r="AY465" s="371"/>
      <c r="AZ465" s="371"/>
      <c r="BA465" s="373"/>
      <c r="BB465" s="449"/>
      <c r="BC465" s="373"/>
      <c r="BD465" s="373"/>
      <c r="BE465" s="373"/>
      <c r="BF465" s="373"/>
      <c r="BG465" s="373"/>
      <c r="BH465" s="373"/>
      <c r="BI465" s="373"/>
      <c r="BJ465" s="373"/>
      <c r="BK465" s="373"/>
      <c r="BL465" s="373"/>
      <c r="BM465" s="373"/>
      <c r="BN465" s="373"/>
      <c r="BO465" s="373"/>
      <c r="BP465" s="373"/>
      <c r="BQ465" s="373"/>
      <c r="BR465" s="373"/>
      <c r="BS465" s="373"/>
      <c r="BT465" s="373"/>
      <c r="BU465" s="373"/>
      <c r="BV465" s="373"/>
      <c r="BW465" s="373"/>
      <c r="BX465" s="373"/>
      <c r="BY465" s="373"/>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8" customFormat="true" ht="25.15" customHeight="true" x14ac:dyDescent="0.2">
      <c r="C466" s="1074" t="s">
        <v>419</v>
      </c>
      <c r="D466" s="1075"/>
      <c r="E466" s="844">
        <v>1.2539886439005059E-6</v>
      </c>
      <c r="F466" s="652"/>
      <c r="G466" s="652"/>
      <c r="H466" s="1075" t="s">
        <v>496</v>
      </c>
      <c r="I466" s="1075"/>
      <c r="J466" s="840">
        <v>7.0507035882273654E-3</v>
      </c>
      <c r="K466" s="652"/>
      <c r="L466" s="652"/>
      <c r="M466" s="1075" t="s">
        <v>522</v>
      </c>
      <c r="N466" s="1075"/>
      <c r="O466" s="841">
        <v>8.7432094911945452E-3</v>
      </c>
      <c r="P466" s="652"/>
      <c r="Q466" s="652"/>
      <c r="AC466" s="371"/>
      <c r="AD466" s="371"/>
      <c r="AE466" s="371"/>
      <c r="AF466" s="371"/>
      <c r="AG466" s="371"/>
      <c r="AH466" s="371"/>
      <c r="AI466" s="371"/>
      <c r="AJ466" s="371"/>
      <c r="AK466" s="371"/>
      <c r="AL466" s="371"/>
      <c r="AM466" s="371"/>
      <c r="AN466" s="371"/>
      <c r="AO466" s="371"/>
      <c r="AP466" s="371"/>
      <c r="AQ466" s="371"/>
      <c r="AR466" s="371"/>
      <c r="AS466" s="371"/>
      <c r="AT466" s="371"/>
      <c r="AU466" s="371"/>
      <c r="AV466" s="371"/>
      <c r="AW466" s="371"/>
      <c r="AX466" s="371"/>
      <c r="AY466" s="371"/>
      <c r="AZ466" s="371"/>
      <c r="BA466" s="373"/>
      <c r="BB466" s="449"/>
      <c r="BC466" s="373"/>
      <c r="BD466" s="373"/>
      <c r="BE466" s="373"/>
      <c r="BF466" s="373"/>
      <c r="BG466" s="373"/>
      <c r="BH466" s="373"/>
      <c r="BI466" s="373"/>
      <c r="BJ466" s="373"/>
      <c r="BK466" s="373"/>
      <c r="BL466" s="373"/>
      <c r="BM466" s="373"/>
      <c r="BN466" s="373"/>
      <c r="BO466" s="373"/>
      <c r="BP466" s="373"/>
      <c r="BQ466" s="373"/>
      <c r="BR466" s="373"/>
      <c r="BS466" s="373"/>
      <c r="BT466" s="373"/>
      <c r="BU466" s="373"/>
      <c r="BV466" s="373"/>
      <c r="BW466" s="373"/>
      <c r="BX466" s="373"/>
      <c r="BY466" s="373"/>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8" customFormat="true" ht="25.15" customHeight="true" x14ac:dyDescent="0.2">
      <c r="C467" s="1074" t="s">
        <v>415</v>
      </c>
      <c r="D467" s="1075"/>
      <c r="E467" s="839">
        <v>5.0583205020149121E-3</v>
      </c>
      <c r="F467" s="652"/>
      <c r="G467" s="652"/>
      <c r="H467" s="1075" t="s">
        <v>423</v>
      </c>
      <c r="I467" s="1075"/>
      <c r="J467" s="840">
        <v>-5.5557262124884032E-3</v>
      </c>
      <c r="K467" s="652"/>
      <c r="L467" s="652"/>
      <c r="M467" s="1075" t="s">
        <v>525</v>
      </c>
      <c r="N467" s="1075"/>
      <c r="O467" s="841">
        <v>-6.2716660778349411E-3</v>
      </c>
      <c r="P467" s="652"/>
      <c r="Q467" s="652"/>
      <c r="AC467" s="371"/>
      <c r="AD467" s="371"/>
      <c r="AE467" s="371"/>
      <c r="AF467" s="371"/>
      <c r="AG467" s="371"/>
      <c r="AH467" s="371"/>
      <c r="AI467" s="371"/>
      <c r="AJ467" s="371"/>
      <c r="AK467" s="371"/>
      <c r="AL467" s="371"/>
      <c r="AM467" s="371"/>
      <c r="AN467" s="371"/>
      <c r="AO467" s="371"/>
      <c r="AP467" s="371"/>
      <c r="AQ467" s="371"/>
      <c r="AR467" s="371"/>
      <c r="AS467" s="371"/>
      <c r="AT467" s="371"/>
      <c r="AU467" s="371"/>
      <c r="AV467" s="371"/>
      <c r="AW467" s="371"/>
      <c r="AX467" s="371"/>
      <c r="AY467" s="371"/>
      <c r="AZ467" s="371"/>
      <c r="BA467" s="373"/>
      <c r="BB467" s="449"/>
      <c r="BC467" s="373"/>
      <c r="BD467" s="373"/>
      <c r="BE467" s="373"/>
      <c r="BF467" s="373"/>
      <c r="BG467" s="373"/>
      <c r="BH467" s="373"/>
      <c r="BI467" s="373"/>
      <c r="BJ467" s="373"/>
      <c r="BK467" s="373"/>
      <c r="BL467" s="373"/>
      <c r="BM467" s="373"/>
      <c r="BN467" s="373"/>
      <c r="BO467" s="373"/>
      <c r="BP467" s="373"/>
      <c r="BQ467" s="373"/>
      <c r="BR467" s="373"/>
      <c r="BS467" s="373"/>
      <c r="BT467" s="373"/>
      <c r="BU467" s="373"/>
      <c r="BV467" s="373"/>
      <c r="BW467" s="373"/>
      <c r="BX467" s="373"/>
      <c r="BY467" s="373"/>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8" customFormat="true" ht="25.15" customHeight="true" x14ac:dyDescent="0.2">
      <c r="C468" s="1074" t="s">
        <v>500</v>
      </c>
      <c r="D468" s="1075"/>
      <c r="E468" s="839">
        <v>3.1966642469652778E-2</v>
      </c>
      <c r="F468" s="652"/>
      <c r="G468" s="652"/>
      <c r="H468" s="1075" t="s">
        <v>516</v>
      </c>
      <c r="I468" s="1075"/>
      <c r="J468" s="840">
        <v>5.34176369431579E-3</v>
      </c>
      <c r="K468" s="652"/>
      <c r="L468" s="652"/>
      <c r="M468" s="1075" t="s">
        <v>526</v>
      </c>
      <c r="N468" s="1075"/>
      <c r="O468" s="841">
        <v>-5.8449844346787592E-3</v>
      </c>
      <c r="P468" s="652"/>
      <c r="Q468" s="652"/>
      <c r="AC468" s="371"/>
      <c r="AD468" s="371"/>
      <c r="AE468" s="371"/>
      <c r="AF468" s="371"/>
      <c r="AG468" s="371"/>
      <c r="AH468" s="371"/>
      <c r="AI468" s="371"/>
      <c r="AJ468" s="371"/>
      <c r="AK468" s="371"/>
      <c r="AL468" s="371"/>
      <c r="AM468" s="371"/>
      <c r="AN468" s="371"/>
      <c r="AO468" s="371"/>
      <c r="AP468" s="371"/>
      <c r="AQ468" s="371"/>
      <c r="AR468" s="371"/>
      <c r="AS468" s="371"/>
      <c r="AT468" s="371"/>
      <c r="AU468" s="371"/>
      <c r="AV468" s="371"/>
      <c r="AW468" s="371"/>
      <c r="AX468" s="371"/>
      <c r="AY468" s="371"/>
      <c r="AZ468" s="371"/>
      <c r="BA468" s="373"/>
      <c r="BB468" s="449"/>
      <c r="BC468" s="373"/>
      <c r="BD468" s="373"/>
      <c r="BE468" s="373"/>
      <c r="BF468" s="373"/>
      <c r="BG468" s="373"/>
      <c r="BH468" s="373"/>
      <c r="BI468" s="373"/>
      <c r="BJ468" s="373"/>
      <c r="BK468" s="373"/>
      <c r="BL468" s="373"/>
      <c r="BM468" s="373"/>
      <c r="BN468" s="373"/>
      <c r="BO468" s="373"/>
      <c r="BP468" s="373"/>
      <c r="BQ468" s="373"/>
      <c r="BR468" s="373"/>
      <c r="BS468" s="373"/>
      <c r="BT468" s="373"/>
      <c r="BU468" s="373"/>
      <c r="BV468" s="373"/>
      <c r="BW468" s="373"/>
      <c r="BX468" s="373"/>
      <c r="BY468" s="373"/>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8" customFormat="true" ht="25.15" customHeight="true" x14ac:dyDescent="0.2">
      <c r="C469" s="1074" t="s">
        <v>397</v>
      </c>
      <c r="D469" s="1075"/>
      <c r="E469" s="839">
        <v>5.3716036801791395E-4</v>
      </c>
      <c r="F469" s="652"/>
      <c r="G469" s="652"/>
      <c r="H469" s="1075" t="s">
        <v>466</v>
      </c>
      <c r="I469" s="1075"/>
      <c r="J469" s="840">
        <v>5.2900199158619488E-3</v>
      </c>
      <c r="K469" s="652"/>
      <c r="L469" s="652"/>
      <c r="M469" s="1075" t="s">
        <v>420</v>
      </c>
      <c r="N469" s="1075"/>
      <c r="O469" s="841">
        <v>3.7306966935545024E-3</v>
      </c>
      <c r="P469" s="652"/>
      <c r="Q469" s="652"/>
      <c r="AC469" s="371"/>
      <c r="AD469" s="371"/>
      <c r="AE469" s="371"/>
      <c r="AF469" s="371"/>
      <c r="AG469" s="371"/>
      <c r="AH469" s="371"/>
      <c r="AI469" s="371"/>
      <c r="AJ469" s="371"/>
      <c r="AK469" s="371"/>
      <c r="AL469" s="371"/>
      <c r="AM469" s="371"/>
      <c r="AN469" s="371"/>
      <c r="AO469" s="371"/>
      <c r="AP469" s="371"/>
      <c r="AQ469" s="371"/>
      <c r="AR469" s="371"/>
      <c r="AS469" s="371"/>
      <c r="AT469" s="371"/>
      <c r="AU469" s="371"/>
      <c r="AV469" s="371"/>
      <c r="AW469" s="371"/>
      <c r="AX469" s="371"/>
      <c r="AY469" s="371"/>
      <c r="AZ469" s="371"/>
      <c r="BA469" s="373"/>
      <c r="BB469" s="449"/>
      <c r="BC469" s="373"/>
      <c r="BD469" s="373"/>
      <c r="BE469" s="373"/>
      <c r="BF469" s="373"/>
      <c r="BG469" s="373"/>
      <c r="BH469" s="373"/>
      <c r="BI469" s="373"/>
      <c r="BJ469" s="373"/>
      <c r="BK469" s="373"/>
      <c r="BL469" s="373"/>
      <c r="BM469" s="373"/>
      <c r="BN469" s="373"/>
      <c r="BO469" s="373"/>
      <c r="BP469" s="373"/>
      <c r="BQ469" s="373"/>
      <c r="BR469" s="373"/>
      <c r="BS469" s="373"/>
      <c r="BT469" s="373"/>
      <c r="BU469" s="373"/>
      <c r="BV469" s="373"/>
      <c r="BW469" s="373"/>
      <c r="BX469" s="373"/>
      <c r="BY469" s="373"/>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8" customFormat="true" ht="25.15" customHeight="true" x14ac:dyDescent="0.2">
      <c r="C470" s="1074" t="s">
        <v>499</v>
      </c>
      <c r="D470" s="1075"/>
      <c r="E470" s="839">
        <v>8.4964272223954446E-2</v>
      </c>
      <c r="F470" s="652"/>
      <c r="G470" s="652"/>
      <c r="H470" s="1075" t="s">
        <v>505</v>
      </c>
      <c r="I470" s="1075"/>
      <c r="J470" s="840">
        <v>-3.5413525284820448E-3</v>
      </c>
      <c r="K470" s="652"/>
      <c r="L470" s="652"/>
      <c r="M470" s="1075" t="s">
        <v>436</v>
      </c>
      <c r="N470" s="1075"/>
      <c r="O470" s="841">
        <v>3.1399818183310913E-3</v>
      </c>
      <c r="P470" s="652"/>
      <c r="Q470" s="652"/>
      <c r="AC470" s="371"/>
      <c r="AD470" s="371"/>
      <c r="AE470" s="371"/>
      <c r="AF470" s="371"/>
      <c r="AG470" s="371"/>
      <c r="AH470" s="371"/>
      <c r="AI470" s="371"/>
      <c r="AJ470" s="371"/>
      <c r="AK470" s="371"/>
      <c r="AL470" s="371"/>
      <c r="AM470" s="371"/>
      <c r="AN470" s="371"/>
      <c r="AO470" s="371"/>
      <c r="AP470" s="371"/>
      <c r="AQ470" s="371"/>
      <c r="AR470" s="371"/>
      <c r="AS470" s="371"/>
      <c r="AT470" s="371"/>
      <c r="AU470" s="371"/>
      <c r="AV470" s="371"/>
      <c r="AW470" s="371"/>
      <c r="AX470" s="371"/>
      <c r="AY470" s="371"/>
      <c r="AZ470" s="371"/>
      <c r="BA470" s="373"/>
      <c r="BB470" s="449"/>
      <c r="BC470" s="373"/>
      <c r="BD470" s="373"/>
      <c r="BE470" s="373"/>
      <c r="BF470" s="373"/>
      <c r="BG470" s="373"/>
      <c r="BH470" s="373"/>
      <c r="BI470" s="373"/>
      <c r="BJ470" s="373"/>
      <c r="BK470" s="373"/>
      <c r="BL470" s="373"/>
      <c r="BM470" s="373"/>
      <c r="BN470" s="373"/>
      <c r="BO470" s="373"/>
      <c r="BP470" s="373"/>
      <c r="BQ470" s="373"/>
      <c r="BR470" s="373"/>
      <c r="BS470" s="373"/>
      <c r="BT470" s="373"/>
      <c r="BU470" s="373"/>
      <c r="BV470" s="373"/>
      <c r="BW470" s="373"/>
      <c r="BX470" s="373"/>
      <c r="BY470" s="373"/>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8" customFormat="true" ht="25.15" customHeight="true" x14ac:dyDescent="0.2">
      <c r="C471" s="1074" t="s">
        <v>525</v>
      </c>
      <c r="D471" s="1075"/>
      <c r="E471" s="844">
        <v>4.7124811970572548E-6</v>
      </c>
      <c r="F471" s="652"/>
      <c r="G471" s="652"/>
      <c r="H471" s="1075" t="s">
        <v>420</v>
      </c>
      <c r="I471" s="1075"/>
      <c r="J471" s="845">
        <v>-1.0901392024070644E-3</v>
      </c>
      <c r="K471" s="652"/>
      <c r="L471" s="652"/>
      <c r="M471" s="1075" t="s">
        <v>529</v>
      </c>
      <c r="N471" s="1075"/>
      <c r="O471" s="841">
        <v>-6.555364984426285E-4</v>
      </c>
      <c r="P471" s="652"/>
      <c r="Q471" s="652"/>
      <c r="AC471" s="371"/>
      <c r="AD471" s="371"/>
      <c r="AE471" s="371"/>
      <c r="AF471" s="371"/>
      <c r="AG471" s="371"/>
      <c r="AH471" s="371"/>
      <c r="AI471" s="371"/>
      <c r="AJ471" s="371"/>
      <c r="AK471" s="371"/>
      <c r="AL471" s="371"/>
      <c r="AM471" s="371"/>
      <c r="AN471" s="371"/>
      <c r="AO471" s="371"/>
      <c r="AP471" s="371"/>
      <c r="AQ471" s="371"/>
      <c r="AR471" s="371"/>
      <c r="AS471" s="371"/>
      <c r="AT471" s="371"/>
      <c r="AU471" s="371"/>
      <c r="AV471" s="371"/>
      <c r="AW471" s="371"/>
      <c r="AX471" s="371"/>
      <c r="AY471" s="371"/>
      <c r="AZ471" s="371"/>
      <c r="BA471" s="373"/>
      <c r="BB471" s="449"/>
      <c r="BC471" s="373"/>
      <c r="BD471" s="373"/>
      <c r="BE471" s="373"/>
      <c r="BF471" s="373"/>
      <c r="BG471" s="373"/>
      <c r="BH471" s="373"/>
      <c r="BI471" s="373"/>
      <c r="BJ471" s="373"/>
      <c r="BK471" s="373"/>
      <c r="BL471" s="373"/>
      <c r="BM471" s="373"/>
      <c r="BN471" s="373"/>
      <c r="BO471" s="373"/>
      <c r="BP471" s="373"/>
      <c r="BQ471" s="373"/>
      <c r="BR471" s="373"/>
      <c r="BS471" s="373"/>
      <c r="BT471" s="373"/>
      <c r="BU471" s="373"/>
      <c r="BV471" s="373"/>
      <c r="BW471" s="373"/>
      <c r="BX471" s="373"/>
      <c r="BY471" s="373"/>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8" customFormat="true" ht="25.15" customHeight="true" x14ac:dyDescent="0.2">
      <c r="C472" s="1074" t="s">
        <v>518</v>
      </c>
      <c r="D472" s="1075"/>
      <c r="E472" s="839">
        <v>9.7789467760574299E-4</v>
      </c>
      <c r="F472" s="652"/>
      <c r="G472" s="652"/>
      <c r="H472" s="1075"/>
      <c r="I472" s="1075"/>
      <c r="J472" s="652"/>
      <c r="K472" s="652"/>
      <c r="L472" s="652"/>
      <c r="M472" s="1075" t="s">
        <v>397</v>
      </c>
      <c r="N472" s="1075"/>
      <c r="O472" s="846">
        <v>4.5575300097552672E-4</v>
      </c>
      <c r="P472" s="652"/>
      <c r="Q472" s="652"/>
      <c r="AC472" s="371"/>
      <c r="AD472" s="371"/>
      <c r="AE472" s="371"/>
      <c r="AF472" s="371"/>
      <c r="AG472" s="371"/>
      <c r="AH472" s="371"/>
      <c r="AI472" s="371"/>
      <c r="AJ472" s="371"/>
      <c r="AK472" s="371"/>
      <c r="AL472" s="371"/>
      <c r="AM472" s="371"/>
      <c r="AN472" s="371"/>
      <c r="AO472" s="371"/>
      <c r="AP472" s="371"/>
      <c r="AQ472" s="371"/>
      <c r="AR472" s="371"/>
      <c r="AS472" s="371"/>
      <c r="AT472" s="371"/>
      <c r="AU472" s="371"/>
      <c r="AV472" s="371"/>
      <c r="AW472" s="371"/>
      <c r="AX472" s="371"/>
      <c r="AY472" s="371"/>
      <c r="AZ472" s="371"/>
      <c r="BA472" s="373"/>
      <c r="BB472" s="449"/>
      <c r="BC472" s="373"/>
      <c r="BD472" s="373"/>
      <c r="BE472" s="373"/>
      <c r="BF472" s="373"/>
      <c r="BG472" s="373"/>
      <c r="BH472" s="373"/>
      <c r="BI472" s="373"/>
      <c r="BJ472" s="373"/>
      <c r="BK472" s="373"/>
      <c r="BL472" s="373"/>
      <c r="BM472" s="373"/>
      <c r="BN472" s="373"/>
      <c r="BO472" s="373"/>
      <c r="BP472" s="373"/>
      <c r="BQ472" s="373"/>
      <c r="BR472" s="373"/>
      <c r="BS472" s="373"/>
      <c r="BT472" s="373"/>
      <c r="BU472" s="373"/>
      <c r="BV472" s="373"/>
      <c r="BW472" s="373"/>
      <c r="BX472" s="373"/>
      <c r="BY472" s="373"/>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8" customFormat="true" ht="25.15" customHeight="true" x14ac:dyDescent="0.2">
      <c r="C473" s="1074" t="s">
        <v>427</v>
      </c>
      <c r="D473" s="1075"/>
      <c r="E473" s="839">
        <v>0.15809887785102389</v>
      </c>
      <c r="F473" s="652"/>
      <c r="G473" s="652"/>
      <c r="H473" s="1075"/>
      <c r="I473" s="1075"/>
      <c r="J473" s="652"/>
      <c r="K473" s="652"/>
      <c r="L473" s="652"/>
      <c r="M473" s="1075"/>
      <c r="N473" s="1075"/>
      <c r="O473" s="652"/>
      <c r="P473" s="652"/>
      <c r="Q473" s="652"/>
      <c r="AC473" s="371"/>
      <c r="AD473" s="371"/>
      <c r="AE473" s="371"/>
      <c r="AF473" s="371"/>
      <c r="AG473" s="371"/>
      <c r="AH473" s="371"/>
      <c r="AI473" s="371"/>
      <c r="AJ473" s="371"/>
      <c r="AK473" s="371"/>
      <c r="AL473" s="371"/>
      <c r="AM473" s="371"/>
      <c r="AN473" s="371"/>
      <c r="AO473" s="371"/>
      <c r="AP473" s="371"/>
      <c r="AQ473" s="371"/>
      <c r="AR473" s="371"/>
      <c r="AS473" s="371"/>
      <c r="AT473" s="371"/>
      <c r="AU473" s="371"/>
      <c r="AV473" s="371"/>
      <c r="AW473" s="371"/>
      <c r="AX473" s="371"/>
      <c r="AY473" s="371"/>
      <c r="AZ473" s="371"/>
      <c r="BA473" s="373"/>
      <c r="BB473" s="449"/>
      <c r="BC473" s="373"/>
      <c r="BD473" s="373"/>
      <c r="BE473" s="373"/>
      <c r="BF473" s="373"/>
      <c r="BG473" s="373"/>
      <c r="BH473" s="373"/>
      <c r="BI473" s="373"/>
      <c r="BJ473" s="373"/>
      <c r="BK473" s="373"/>
      <c r="BL473" s="373"/>
      <c r="BM473" s="373"/>
      <c r="BN473" s="373"/>
      <c r="BO473" s="373"/>
      <c r="BP473" s="373"/>
      <c r="BQ473" s="373"/>
      <c r="BR473" s="373"/>
      <c r="BS473" s="373"/>
      <c r="BT473" s="373"/>
      <c r="BU473" s="373"/>
      <c r="BV473" s="373"/>
      <c r="BW473" s="373"/>
      <c r="BX473" s="373"/>
      <c r="BY473" s="373"/>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8" customFormat="true" ht="25.15" customHeight="true" x14ac:dyDescent="0.2">
      <c r="C474" s="1074" t="s">
        <v>514</v>
      </c>
      <c r="D474" s="1075"/>
      <c r="E474" s="839">
        <v>5.2313153085487667E-3</v>
      </c>
      <c r="F474" s="652"/>
      <c r="G474" s="652"/>
      <c r="H474" s="1075"/>
      <c r="I474" s="1075"/>
      <c r="J474" s="652"/>
      <c r="K474" s="652"/>
      <c r="L474" s="652"/>
      <c r="M474" s="1075"/>
      <c r="N474" s="1075"/>
      <c r="O474" s="652"/>
      <c r="P474" s="652"/>
      <c r="Q474" s="652"/>
      <c r="AC474" s="371"/>
      <c r="AD474" s="371"/>
      <c r="AE474" s="371"/>
      <c r="AF474" s="371"/>
      <c r="AG474" s="371"/>
      <c r="AH474" s="371"/>
      <c r="AI474" s="371"/>
      <c r="AJ474" s="371"/>
      <c r="AK474" s="371"/>
      <c r="AL474" s="371"/>
      <c r="AM474" s="371"/>
      <c r="AN474" s="371"/>
      <c r="AO474" s="371"/>
      <c r="AP474" s="371"/>
      <c r="AQ474" s="371"/>
      <c r="AR474" s="371"/>
      <c r="AS474" s="371"/>
      <c r="AT474" s="371"/>
      <c r="AU474" s="371"/>
      <c r="AV474" s="371"/>
      <c r="AW474" s="371"/>
      <c r="AX474" s="371"/>
      <c r="AY474" s="371"/>
      <c r="AZ474" s="371"/>
      <c r="BA474" s="373"/>
      <c r="BB474" s="449"/>
      <c r="BC474" s="373"/>
      <c r="BD474" s="373"/>
      <c r="BE474" s="373"/>
      <c r="BF474" s="373"/>
      <c r="BG474" s="373"/>
      <c r="BH474" s="373"/>
      <c r="BI474" s="373"/>
      <c r="BJ474" s="373"/>
      <c r="BK474" s="373"/>
      <c r="BL474" s="373"/>
      <c r="BM474" s="373"/>
      <c r="BN474" s="373"/>
      <c r="BO474" s="373"/>
      <c r="BP474" s="373"/>
      <c r="BQ474" s="373"/>
      <c r="BR474" s="373"/>
      <c r="BS474" s="373"/>
      <c r="BT474" s="373"/>
      <c r="BU474" s="373"/>
      <c r="BV474" s="373"/>
      <c r="BW474" s="373"/>
      <c r="BX474" s="373"/>
      <c r="BY474" s="373"/>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8" customFormat="true" ht="25.15" customHeight="true" x14ac:dyDescent="0.2">
      <c r="C475" s="1074" t="s">
        <v>494</v>
      </c>
      <c r="D475" s="1075"/>
      <c r="E475" s="839">
        <v>0.55397006592078313</v>
      </c>
      <c r="F475" s="652"/>
      <c r="G475" s="652"/>
      <c r="H475" s="1075" t="s">
        <v>345</v>
      </c>
      <c r="I475" s="1075"/>
      <c r="J475" s="1075"/>
      <c r="K475" s="652"/>
      <c r="L475" s="652"/>
      <c r="M475" s="1075"/>
      <c r="N475" s="1075"/>
      <c r="O475" s="652"/>
      <c r="P475" s="652"/>
      <c r="Q475" s="652"/>
      <c r="AC475" s="371"/>
      <c r="AD475" s="371"/>
      <c r="AE475" s="371"/>
      <c r="AF475" s="371"/>
      <c r="AG475" s="371"/>
      <c r="AH475" s="371"/>
      <c r="AI475" s="371"/>
      <c r="AJ475" s="371"/>
      <c r="AK475" s="371"/>
      <c r="AL475" s="371"/>
      <c r="AM475" s="371"/>
      <c r="AN475" s="371"/>
      <c r="AO475" s="371"/>
      <c r="AP475" s="371"/>
      <c r="AQ475" s="371"/>
      <c r="AR475" s="371"/>
      <c r="AS475" s="371"/>
      <c r="AT475" s="371"/>
      <c r="AU475" s="371"/>
      <c r="AV475" s="371"/>
      <c r="AW475" s="371"/>
      <c r="AX475" s="371"/>
      <c r="AY475" s="371"/>
      <c r="AZ475" s="371"/>
      <c r="BA475" s="373"/>
      <c r="BB475" s="449"/>
      <c r="BC475" s="373"/>
      <c r="BD475" s="373"/>
      <c r="BE475" s="373"/>
      <c r="BF475" s="373"/>
      <c r="BG475" s="373"/>
      <c r="BH475" s="373"/>
      <c r="BI475" s="373"/>
      <c r="BJ475" s="373"/>
      <c r="BK475" s="373"/>
      <c r="BL475" s="373"/>
      <c r="BM475" s="373"/>
      <c r="BN475" s="373"/>
      <c r="BO475" s="373"/>
      <c r="BP475" s="373"/>
      <c r="BQ475" s="373"/>
      <c r="BR475" s="373"/>
      <c r="BS475" s="373"/>
      <c r="BT475" s="373"/>
      <c r="BU475" s="373"/>
      <c r="BV475" s="373"/>
      <c r="BW475" s="373"/>
      <c r="BX475" s="373"/>
      <c r="BY475" s="373"/>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8" customFormat="true" ht="25.15" customHeight="true" x14ac:dyDescent="0.2">
      <c r="C476" s="1074" t="s">
        <v>391</v>
      </c>
      <c r="D476" s="1075"/>
      <c r="E476" s="839">
        <v>7.3837264166297649E-4</v>
      </c>
      <c r="F476" s="652"/>
      <c r="G476" s="652"/>
      <c r="H476" s="1075"/>
      <c r="I476" s="1075"/>
      <c r="J476" s="825" t="s">
        <v>231</v>
      </c>
      <c r="K476" s="652"/>
      <c r="L476" s="652"/>
      <c r="M476" s="1075" t="s">
        <v>345</v>
      </c>
      <c r="N476" s="1075"/>
      <c r="O476" s="1075"/>
      <c r="P476" s="652"/>
      <c r="Q476" s="652"/>
      <c r="AC476" s="371"/>
      <c r="AD476" s="371"/>
      <c r="AE476" s="371"/>
      <c r="AF476" s="371"/>
      <c r="AG476" s="371"/>
      <c r="AH476" s="371"/>
      <c r="AI476" s="371"/>
      <c r="AJ476" s="371"/>
      <c r="AK476" s="371"/>
      <c r="AL476" s="371"/>
      <c r="AM476" s="371"/>
      <c r="AN476" s="371"/>
      <c r="AO476" s="371"/>
      <c r="AP476" s="371"/>
      <c r="AQ476" s="371"/>
      <c r="AR476" s="371"/>
      <c r="AS476" s="371"/>
      <c r="AT476" s="371"/>
      <c r="AU476" s="371"/>
      <c r="AV476" s="371"/>
      <c r="AW476" s="371"/>
      <c r="AX476" s="371"/>
      <c r="AY476" s="371"/>
      <c r="AZ476" s="371"/>
      <c r="BA476" s="373"/>
      <c r="BB476" s="449"/>
      <c r="BC476" s="373"/>
      <c r="BD476" s="373"/>
      <c r="BE476" s="373"/>
      <c r="BF476" s="373"/>
      <c r="BG476" s="373"/>
      <c r="BH476" s="373"/>
      <c r="BI476" s="373"/>
      <c r="BJ476" s="373"/>
      <c r="BK476" s="373"/>
      <c r="BL476" s="373"/>
      <c r="BM476" s="373"/>
      <c r="BN476" s="373"/>
      <c r="BO476" s="373"/>
      <c r="BP476" s="373"/>
      <c r="BQ476" s="373"/>
      <c r="BR476" s="373"/>
      <c r="BS476" s="373"/>
      <c r="BT476" s="373"/>
      <c r="BU476" s="373"/>
      <c r="BV476" s="373"/>
      <c r="BW476" s="373"/>
      <c r="BX476" s="373"/>
      <c r="BY476" s="373"/>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8" customFormat="true" ht="25.15" customHeight="true" x14ac:dyDescent="0.2">
      <c r="C477" s="1074" t="s">
        <v>412</v>
      </c>
      <c r="D477" s="1075"/>
      <c r="E477" s="839">
        <v>4.4291219945358003E-3</v>
      </c>
      <c r="F477" s="652"/>
      <c r="G477" s="652"/>
      <c r="H477" s="1075" t="s">
        <v>222</v>
      </c>
      <c r="I477" s="1075"/>
      <c r="J477" s="847">
        <v>2.5606608180257596E-2</v>
      </c>
      <c r="K477" s="652"/>
      <c r="L477" s="652"/>
      <c r="M477" s="1075"/>
      <c r="N477" s="1075"/>
      <c r="O477" s="826" t="s">
        <v>231</v>
      </c>
      <c r="P477" s="652"/>
      <c r="Q477" s="652"/>
      <c r="AC477" s="371"/>
      <c r="AD477" s="371"/>
      <c r="AE477" s="371"/>
      <c r="AF477" s="371"/>
      <c r="AG477" s="371"/>
      <c r="AH477" s="371"/>
      <c r="AI477" s="371"/>
      <c r="AJ477" s="371"/>
      <c r="AK477" s="371"/>
      <c r="AL477" s="371"/>
      <c r="AM477" s="371"/>
      <c r="AN477" s="371"/>
      <c r="AO477" s="371"/>
      <c r="AP477" s="371"/>
      <c r="AQ477" s="371"/>
      <c r="AR477" s="371"/>
      <c r="AS477" s="371"/>
      <c r="AT477" s="371"/>
      <c r="AU477" s="371"/>
      <c r="AV477" s="371"/>
      <c r="AW477" s="371"/>
      <c r="AX477" s="371"/>
      <c r="AY477" s="371"/>
      <c r="AZ477" s="371"/>
      <c r="BA477" s="373"/>
      <c r="BB477" s="449"/>
      <c r="BC477" s="373"/>
      <c r="BD477" s="373"/>
      <c r="BE477" s="373"/>
      <c r="BF477" s="373"/>
      <c r="BG477" s="373"/>
      <c r="BH477" s="373"/>
      <c r="BI477" s="373"/>
      <c r="BJ477" s="373"/>
      <c r="BK477" s="373"/>
      <c r="BL477" s="373"/>
      <c r="BM477" s="373"/>
      <c r="BN477" s="373"/>
      <c r="BO477" s="373"/>
      <c r="BP477" s="373"/>
      <c r="BQ477" s="373"/>
      <c r="BR477" s="373"/>
      <c r="BS477" s="373"/>
      <c r="BT477" s="373"/>
      <c r="BU477" s="373"/>
      <c r="BV477" s="373"/>
      <c r="BW477" s="373"/>
      <c r="BX477" s="373"/>
      <c r="BY477" s="373"/>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8" customFormat="true" ht="25.15" customHeight="true" x14ac:dyDescent="0.2">
      <c r="C478" s="1074" t="s">
        <v>493</v>
      </c>
      <c r="D478" s="1075"/>
      <c r="E478" s="839">
        <v>0.59005414050348615</v>
      </c>
      <c r="F478" s="652"/>
      <c r="G478" s="652"/>
      <c r="H478" s="1075" t="s">
        <v>495</v>
      </c>
      <c r="I478" s="1075"/>
      <c r="J478" s="840">
        <v>0.29315332464753507</v>
      </c>
      <c r="K478" s="652"/>
      <c r="L478" s="652"/>
      <c r="M478" s="1075" t="s">
        <v>222</v>
      </c>
      <c r="N478" s="1075"/>
      <c r="O478" s="848">
        <v>1.0874475298075417E-2</v>
      </c>
      <c r="P478" s="652"/>
      <c r="Q478" s="652"/>
      <c r="AC478" s="371"/>
      <c r="AD478" s="371"/>
      <c r="AE478" s="371"/>
      <c r="AF478" s="371"/>
      <c r="AG478" s="371"/>
      <c r="AH478" s="371"/>
      <c r="AI478" s="371"/>
      <c r="AJ478" s="371"/>
      <c r="AK478" s="371"/>
      <c r="AL478" s="371"/>
      <c r="AM478" s="371"/>
      <c r="AN478" s="371"/>
      <c r="AO478" s="371"/>
      <c r="AP478" s="371"/>
      <c r="AQ478" s="371"/>
      <c r="AR478" s="371"/>
      <c r="AS478" s="371"/>
      <c r="AT478" s="371"/>
      <c r="AU478" s="371"/>
      <c r="AV478" s="371"/>
      <c r="AW478" s="371"/>
      <c r="AX478" s="371"/>
      <c r="AY478" s="371"/>
      <c r="AZ478" s="371"/>
      <c r="BA478" s="373"/>
      <c r="BB478" s="449"/>
      <c r="BC478" s="373"/>
      <c r="BD478" s="373"/>
      <c r="BE478" s="373"/>
      <c r="BF478" s="373"/>
      <c r="BG478" s="373"/>
      <c r="BH478" s="373"/>
      <c r="BI478" s="373"/>
      <c r="BJ478" s="373"/>
      <c r="BK478" s="373"/>
      <c r="BL478" s="373"/>
      <c r="BM478" s="373"/>
      <c r="BN478" s="373"/>
      <c r="BO478" s="373"/>
      <c r="BP478" s="373"/>
      <c r="BQ478" s="373"/>
      <c r="BR478" s="373"/>
      <c r="BS478" s="373"/>
      <c r="BT478" s="373"/>
      <c r="BU478" s="373"/>
      <c r="BV478" s="373"/>
      <c r="BW478" s="373"/>
      <c r="BX478" s="373"/>
      <c r="BY478" s="373"/>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8" customFormat="true" ht="25.15" customHeight="true" x14ac:dyDescent="0.2">
      <c r="C479" s="1074" t="s">
        <v>406</v>
      </c>
      <c r="D479" s="1075"/>
      <c r="E479" s="839">
        <v>0.41070831600765478</v>
      </c>
      <c r="F479" s="652"/>
      <c r="G479" s="652"/>
      <c r="H479" s="1075" t="s">
        <v>503</v>
      </c>
      <c r="I479" s="1075"/>
      <c r="J479" s="840">
        <v>8.0369733665162757E-2</v>
      </c>
      <c r="K479" s="652"/>
      <c r="L479" s="652"/>
      <c r="M479" s="1075" t="s">
        <v>495</v>
      </c>
      <c r="N479" s="1075"/>
      <c r="O479" s="841">
        <v>0.17916548975859395</v>
      </c>
      <c r="P479" s="652"/>
      <c r="Q479" s="652"/>
      <c r="AC479" s="371"/>
      <c r="AD479" s="371"/>
      <c r="AE479" s="371"/>
      <c r="AF479" s="371"/>
      <c r="AG479" s="371"/>
      <c r="AH479" s="371"/>
      <c r="AI479" s="371"/>
      <c r="AJ479" s="371"/>
      <c r="AK479" s="371"/>
      <c r="AL479" s="371"/>
      <c r="AM479" s="371"/>
      <c r="AN479" s="371"/>
      <c r="AO479" s="371"/>
      <c r="AP479" s="371"/>
      <c r="AQ479" s="371"/>
      <c r="AR479" s="371"/>
      <c r="AS479" s="371"/>
      <c r="AT479" s="371"/>
      <c r="AU479" s="371"/>
      <c r="AV479" s="371"/>
      <c r="AW479" s="371"/>
      <c r="AX479" s="371"/>
      <c r="AY479" s="371"/>
      <c r="AZ479" s="371"/>
      <c r="BA479" s="373"/>
      <c r="BB479" s="449"/>
      <c r="BC479" s="373"/>
      <c r="BD479" s="373"/>
      <c r="BE479" s="373"/>
      <c r="BF479" s="373"/>
      <c r="BG479" s="373"/>
      <c r="BH479" s="373"/>
      <c r="BI479" s="373"/>
      <c r="BJ479" s="373"/>
      <c r="BK479" s="373"/>
      <c r="BL479" s="373"/>
      <c r="BM479" s="373"/>
      <c r="BN479" s="373"/>
      <c r="BO479" s="373"/>
      <c r="BP479" s="373"/>
      <c r="BQ479" s="373"/>
      <c r="BR479" s="373"/>
      <c r="BS479" s="373"/>
      <c r="BT479" s="373"/>
      <c r="BU479" s="373"/>
      <c r="BV479" s="373"/>
      <c r="BW479" s="373"/>
      <c r="BX479" s="373"/>
      <c r="BY479" s="373"/>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8" customFormat="true" ht="25.15" customHeight="true" x14ac:dyDescent="0.2">
      <c r="C480" s="1074" t="s">
        <v>504</v>
      </c>
      <c r="D480" s="1075"/>
      <c r="E480" s="839">
        <v>4.6601597400128043E-2</v>
      </c>
      <c r="F480" s="652"/>
      <c r="G480" s="652"/>
      <c r="H480" s="1075" t="s">
        <v>420</v>
      </c>
      <c r="I480" s="1075"/>
      <c r="J480" s="849">
        <v>1.1884034806247104E-6</v>
      </c>
      <c r="K480" s="652"/>
      <c r="L480" s="652"/>
      <c r="M480" s="1075" t="s">
        <v>503</v>
      </c>
      <c r="N480" s="1075"/>
      <c r="O480" s="841">
        <v>1.9000713021555184E-2</v>
      </c>
      <c r="P480" s="652"/>
      <c r="Q480" s="652"/>
      <c r="AC480" s="371"/>
      <c r="AD480" s="371"/>
      <c r="AE480" s="371"/>
      <c r="AF480" s="371"/>
      <c r="AG480" s="371"/>
      <c r="AH480" s="371"/>
      <c r="AI480" s="371"/>
      <c r="AJ480" s="371"/>
      <c r="AK480" s="371"/>
      <c r="AL480" s="371"/>
      <c r="AM480" s="371"/>
      <c r="AN480" s="371"/>
      <c r="AO480" s="371"/>
      <c r="AP480" s="371"/>
      <c r="AQ480" s="371"/>
      <c r="AR480" s="371"/>
      <c r="AS480" s="371"/>
      <c r="AT480" s="371"/>
      <c r="AU480" s="371"/>
      <c r="AV480" s="371"/>
      <c r="AW480" s="371"/>
      <c r="AX480" s="371"/>
      <c r="AY480" s="371"/>
      <c r="AZ480" s="371"/>
      <c r="BA480" s="373"/>
      <c r="BB480" s="449"/>
      <c r="BC480" s="373"/>
      <c r="BD480" s="373"/>
      <c r="BE480" s="373"/>
      <c r="BF480" s="373"/>
      <c r="BG480" s="373"/>
      <c r="BH480" s="373"/>
      <c r="BI480" s="373"/>
      <c r="BJ480" s="373"/>
      <c r="BK480" s="373"/>
      <c r="BL480" s="373"/>
      <c r="BM480" s="373"/>
      <c r="BN480" s="373"/>
      <c r="BO480" s="373"/>
      <c r="BP480" s="373"/>
      <c r="BQ480" s="373"/>
      <c r="BR480" s="373"/>
      <c r="BS480" s="373"/>
      <c r="BT480" s="373"/>
      <c r="BU480" s="373"/>
      <c r="BV480" s="373"/>
      <c r="BW480" s="373"/>
      <c r="BX480" s="373"/>
      <c r="BY480" s="373"/>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8" customFormat="true" ht="25.15" customHeight="true" x14ac:dyDescent="0.2">
      <c r="C481" s="1074" t="s">
        <v>383</v>
      </c>
      <c r="D481" s="1075"/>
      <c r="E481" s="839">
        <v>3.6461446883904488E-3</v>
      </c>
      <c r="F481" s="652"/>
      <c r="G481" s="652"/>
      <c r="H481" s="1075" t="s">
        <v>498</v>
      </c>
      <c r="I481" s="1075"/>
      <c r="J481" s="840">
        <v>0.11645638069621353</v>
      </c>
      <c r="K481" s="652"/>
      <c r="L481" s="652"/>
      <c r="M481" s="1075" t="s">
        <v>420</v>
      </c>
      <c r="N481" s="1075"/>
      <c r="O481" s="850">
        <v>1.3918097819298497E-5</v>
      </c>
      <c r="P481" s="652"/>
      <c r="Q481" s="652"/>
      <c r="AC481" s="371"/>
      <c r="AD481" s="371"/>
      <c r="AE481" s="371"/>
      <c r="AF481" s="371"/>
      <c r="AG481" s="371"/>
      <c r="AH481" s="371"/>
      <c r="AI481" s="371"/>
      <c r="AJ481" s="371"/>
      <c r="AK481" s="371"/>
      <c r="AL481" s="371"/>
      <c r="AM481" s="371"/>
      <c r="AN481" s="371"/>
      <c r="AO481" s="371"/>
      <c r="AP481" s="371"/>
      <c r="AQ481" s="371"/>
      <c r="AR481" s="371"/>
      <c r="AS481" s="371"/>
      <c r="AT481" s="371"/>
      <c r="AU481" s="371"/>
      <c r="AV481" s="371"/>
      <c r="AW481" s="371"/>
      <c r="AX481" s="371"/>
      <c r="AY481" s="371"/>
      <c r="AZ481" s="371"/>
      <c r="BA481" s="373"/>
      <c r="BB481" s="449"/>
      <c r="BC481" s="373"/>
      <c r="BD481" s="373"/>
      <c r="BE481" s="373"/>
      <c r="BF481" s="373"/>
      <c r="BG481" s="373"/>
      <c r="BH481" s="373"/>
      <c r="BI481" s="373"/>
      <c r="BJ481" s="373"/>
      <c r="BK481" s="373"/>
      <c r="BL481" s="373"/>
      <c r="BM481" s="373"/>
      <c r="BN481" s="373"/>
      <c r="BO481" s="373"/>
      <c r="BP481" s="373"/>
      <c r="BQ481" s="373"/>
      <c r="BR481" s="373"/>
      <c r="BS481" s="373"/>
      <c r="BT481" s="373"/>
      <c r="BU481" s="373"/>
      <c r="BV481" s="373"/>
      <c r="BW481" s="373"/>
      <c r="BX481" s="373"/>
      <c r="BY481" s="373"/>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8" customFormat="true" ht="25.15" customHeight="true" x14ac:dyDescent="0.2">
      <c r="C482" s="1074" t="s">
        <v>473</v>
      </c>
      <c r="D482" s="1075"/>
      <c r="E482" s="839">
        <v>6.8673844644950924E-2</v>
      </c>
      <c r="F482" s="652"/>
      <c r="G482" s="652"/>
      <c r="H482" s="1075" t="s">
        <v>395</v>
      </c>
      <c r="I482" s="1075"/>
      <c r="J482" s="840">
        <v>2.7596517117512733E-2</v>
      </c>
      <c r="K482" s="652"/>
      <c r="L482" s="652"/>
      <c r="M482" s="1075" t="s">
        <v>498</v>
      </c>
      <c r="N482" s="1075"/>
      <c r="O482" s="841">
        <v>2.2028320282256274E-2</v>
      </c>
      <c r="P482" s="652"/>
      <c r="Q482" s="652"/>
      <c r="AC482" s="371"/>
      <c r="AD482" s="371"/>
      <c r="AE482" s="371"/>
      <c r="AF482" s="371"/>
      <c r="AG482" s="371"/>
      <c r="AH482" s="371"/>
      <c r="AI482" s="371"/>
      <c r="AJ482" s="371"/>
      <c r="AK482" s="371"/>
      <c r="AL482" s="371"/>
      <c r="AM482" s="371"/>
      <c r="AN482" s="371"/>
      <c r="AO482" s="371"/>
      <c r="AP482" s="371"/>
      <c r="AQ482" s="371"/>
      <c r="AR482" s="371"/>
      <c r="AS482" s="371"/>
      <c r="AT482" s="371"/>
      <c r="AU482" s="371"/>
      <c r="AV482" s="371"/>
      <c r="AW482" s="371"/>
      <c r="AX482" s="371"/>
      <c r="AY482" s="371"/>
      <c r="AZ482" s="371"/>
      <c r="BA482" s="373"/>
      <c r="BB482" s="449"/>
      <c r="BC482" s="373"/>
      <c r="BD482" s="373"/>
      <c r="BE482" s="373"/>
      <c r="BF482" s="373"/>
      <c r="BG482" s="373"/>
      <c r="BH482" s="373"/>
      <c r="BI482" s="373"/>
      <c r="BJ482" s="373"/>
      <c r="BK482" s="373"/>
      <c r="BL482" s="373"/>
      <c r="BM482" s="373"/>
      <c r="BN482" s="373"/>
      <c r="BO482" s="373"/>
      <c r="BP482" s="373"/>
      <c r="BQ482" s="373"/>
      <c r="BR482" s="373"/>
      <c r="BS482" s="373"/>
      <c r="BT482" s="373"/>
      <c r="BU482" s="373"/>
      <c r="BV482" s="373"/>
      <c r="BW482" s="373"/>
      <c r="BX482" s="373"/>
      <c r="BY482" s="373"/>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8" customFormat="true" ht="25.15" customHeight="true" x14ac:dyDescent="0.2">
      <c r="C483" s="1074" t="s">
        <v>421</v>
      </c>
      <c r="D483" s="1075"/>
      <c r="E483" s="844">
        <v>2.7289642685404412E-7</v>
      </c>
      <c r="F483" s="652"/>
      <c r="G483" s="652"/>
      <c r="H483" s="1075" t="s">
        <v>502</v>
      </c>
      <c r="I483" s="1075"/>
      <c r="J483" s="840">
        <v>4.6213261755217533E-2</v>
      </c>
      <c r="K483" s="652"/>
      <c r="L483" s="652"/>
      <c r="M483" s="1075" t="s">
        <v>395</v>
      </c>
      <c r="N483" s="1075"/>
      <c r="O483" s="841">
        <v>5.1623735585326353E-4</v>
      </c>
      <c r="P483" s="652"/>
      <c r="Q483" s="652"/>
      <c r="AC483" s="371"/>
      <c r="AD483" s="371"/>
      <c r="AE483" s="371"/>
      <c r="AF483" s="371"/>
      <c r="AG483" s="371"/>
      <c r="AH483" s="371"/>
      <c r="AI483" s="371"/>
      <c r="AJ483" s="371"/>
      <c r="AK483" s="371"/>
      <c r="AL483" s="371"/>
      <c r="AM483" s="371"/>
      <c r="AN483" s="371"/>
      <c r="AO483" s="371"/>
      <c r="AP483" s="371"/>
      <c r="AQ483" s="371"/>
      <c r="AR483" s="371"/>
      <c r="AS483" s="371"/>
      <c r="AT483" s="371"/>
      <c r="AU483" s="371"/>
      <c r="AV483" s="371"/>
      <c r="AW483" s="371"/>
      <c r="AX483" s="371"/>
      <c r="AY483" s="371"/>
      <c r="AZ483" s="371"/>
      <c r="BA483" s="373"/>
      <c r="BB483" s="449"/>
      <c r="BC483" s="373"/>
      <c r="BD483" s="373"/>
      <c r="BE483" s="373"/>
      <c r="BF483" s="373"/>
      <c r="BG483" s="373"/>
      <c r="BH483" s="373"/>
      <c r="BI483" s="373"/>
      <c r="BJ483" s="373"/>
      <c r="BK483" s="373"/>
      <c r="BL483" s="373"/>
      <c r="BM483" s="373"/>
      <c r="BN483" s="373"/>
      <c r="BO483" s="373"/>
      <c r="BP483" s="373"/>
      <c r="BQ483" s="373"/>
      <c r="BR483" s="373"/>
      <c r="BS483" s="373"/>
      <c r="BT483" s="373"/>
      <c r="BU483" s="373"/>
      <c r="BV483" s="373"/>
      <c r="BW483" s="373"/>
      <c r="BX483" s="373"/>
      <c r="BY483" s="373"/>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8" customFormat="true" ht="25.15" customHeight="true" x14ac:dyDescent="0.2">
      <c r="C484" s="1074" t="s">
        <v>403</v>
      </c>
      <c r="D484" s="1075"/>
      <c r="E484" s="839">
        <v>4.4478506602012718E-2</v>
      </c>
      <c r="F484" s="652"/>
      <c r="G484" s="652"/>
      <c r="H484" s="1075" t="s">
        <v>492</v>
      </c>
      <c r="I484" s="1075"/>
      <c r="J484" s="840">
        <v>0.34965355962171735</v>
      </c>
      <c r="K484" s="652"/>
      <c r="L484" s="652"/>
      <c r="M484" s="1075" t="s">
        <v>502</v>
      </c>
      <c r="N484" s="1075"/>
      <c r="O484" s="841">
        <v>2.2248328268027001E-2</v>
      </c>
      <c r="P484" s="652"/>
      <c r="Q484" s="652"/>
      <c r="AC484" s="371"/>
      <c r="AD484" s="371"/>
      <c r="AE484" s="371"/>
      <c r="AF484" s="371"/>
      <c r="AG484" s="371"/>
      <c r="AH484" s="371"/>
      <c r="AI484" s="371"/>
      <c r="AJ484" s="371"/>
      <c r="AK484" s="371"/>
      <c r="AL484" s="371"/>
      <c r="AM484" s="371"/>
      <c r="AN484" s="371"/>
      <c r="AO484" s="371"/>
      <c r="AP484" s="371"/>
      <c r="AQ484" s="371"/>
      <c r="AR484" s="371"/>
      <c r="AS484" s="371"/>
      <c r="AT484" s="371"/>
      <c r="AU484" s="371"/>
      <c r="AV484" s="371"/>
      <c r="AW484" s="371"/>
      <c r="AX484" s="371"/>
      <c r="AY484" s="371"/>
      <c r="AZ484" s="371"/>
      <c r="BA484" s="373"/>
      <c r="BB484" s="449"/>
      <c r="BC484" s="373"/>
      <c r="BD484" s="373"/>
      <c r="BE484" s="373"/>
      <c r="BF484" s="373"/>
      <c r="BG484" s="373"/>
      <c r="BH484" s="373"/>
      <c r="BI484" s="373"/>
      <c r="BJ484" s="373"/>
      <c r="BK484" s="373"/>
      <c r="BL484" s="373"/>
      <c r="BM484" s="373"/>
      <c r="BN484" s="373"/>
      <c r="BO484" s="373"/>
      <c r="BP484" s="373"/>
      <c r="BQ484" s="373"/>
      <c r="BR484" s="373"/>
      <c r="BS484" s="373"/>
      <c r="BT484" s="373"/>
      <c r="BU484" s="373"/>
      <c r="BV484" s="373"/>
      <c r="BW484" s="373"/>
      <c r="BX484" s="373"/>
      <c r="BY484" s="373"/>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8" customFormat="true" ht="25.15" customHeight="true" x14ac:dyDescent="0.2">
      <c r="C485" s="1074" t="s">
        <v>404</v>
      </c>
      <c r="D485" s="1075"/>
      <c r="E485" s="839">
        <v>0.1441293282391195</v>
      </c>
      <c r="F485" s="652"/>
      <c r="G485" s="652"/>
      <c r="H485" s="1075" t="s">
        <v>419</v>
      </c>
      <c r="I485" s="1075"/>
      <c r="J485" s="849">
        <v>5.2112703926948339E-5</v>
      </c>
      <c r="K485" s="652"/>
      <c r="L485" s="652"/>
      <c r="M485" s="1075" t="s">
        <v>492</v>
      </c>
      <c r="N485" s="1075"/>
      <c r="O485" s="841">
        <v>0.58269490774630472</v>
      </c>
      <c r="P485" s="652"/>
      <c r="Q485" s="652"/>
      <c r="AC485" s="371"/>
      <c r="AD485" s="371"/>
      <c r="AE485" s="371"/>
      <c r="AF485" s="371"/>
      <c r="AG485" s="371"/>
      <c r="AH485" s="371"/>
      <c r="AI485" s="371"/>
      <c r="AJ485" s="371"/>
      <c r="AK485" s="371"/>
      <c r="AL485" s="371"/>
      <c r="AM485" s="371"/>
      <c r="AN485" s="371"/>
      <c r="AO485" s="371"/>
      <c r="AP485" s="371"/>
      <c r="AQ485" s="371"/>
      <c r="AR485" s="371"/>
      <c r="AS485" s="371"/>
      <c r="AT485" s="371"/>
      <c r="AU485" s="371"/>
      <c r="AV485" s="371"/>
      <c r="AW485" s="371"/>
      <c r="AX485" s="371"/>
      <c r="AY485" s="371"/>
      <c r="AZ485" s="371"/>
      <c r="BA485" s="373"/>
      <c r="BB485" s="449"/>
      <c r="BC485" s="373"/>
      <c r="BD485" s="373"/>
      <c r="BE485" s="373"/>
      <c r="BF485" s="373"/>
      <c r="BG485" s="373"/>
      <c r="BH485" s="373"/>
      <c r="BI485" s="373"/>
      <c r="BJ485" s="373"/>
      <c r="BK485" s="373"/>
      <c r="BL485" s="373"/>
      <c r="BM485" s="373"/>
      <c r="BN485" s="373"/>
      <c r="BO485" s="373"/>
      <c r="BP485" s="373"/>
      <c r="BQ485" s="373"/>
      <c r="BR485" s="373"/>
      <c r="BS485" s="373"/>
      <c r="BT485" s="373"/>
      <c r="BU485" s="373"/>
      <c r="BV485" s="373"/>
      <c r="BW485" s="373"/>
      <c r="BX485" s="373"/>
      <c r="BY485" s="373"/>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8" customFormat="true" ht="25.15" customHeight="true" x14ac:dyDescent="0.2">
      <c r="C486" s="1074" t="s">
        <v>436</v>
      </c>
      <c r="D486" s="1075"/>
      <c r="E486" s="839">
        <v>2.2960950202244562E-4</v>
      </c>
      <c r="F486" s="652"/>
      <c r="G486" s="652"/>
      <c r="H486" s="1075" t="s">
        <v>415</v>
      </c>
      <c r="I486" s="1075"/>
      <c r="J486" s="840">
        <v>7.760850718346533E-3</v>
      </c>
      <c r="K486" s="652"/>
      <c r="L486" s="652"/>
      <c r="M486" s="1075" t="s">
        <v>419</v>
      </c>
      <c r="N486" s="1075"/>
      <c r="O486" s="841">
        <v>2.0602116503376183E-4</v>
      </c>
      <c r="P486" s="652"/>
      <c r="Q486" s="652"/>
      <c r="AC486" s="371"/>
      <c r="AD486" s="371"/>
      <c r="AE486" s="371"/>
      <c r="AF486" s="371"/>
      <c r="AG486" s="371"/>
      <c r="AH486" s="371"/>
      <c r="AI486" s="371"/>
      <c r="AJ486" s="371"/>
      <c r="AK486" s="371"/>
      <c r="AL486" s="371"/>
      <c r="AM486" s="371"/>
      <c r="AN486" s="371"/>
      <c r="AO486" s="371"/>
      <c r="AP486" s="371"/>
      <c r="AQ486" s="371"/>
      <c r="AR486" s="371"/>
      <c r="AS486" s="371"/>
      <c r="AT486" s="371"/>
      <c r="AU486" s="371"/>
      <c r="AV486" s="371"/>
      <c r="AW486" s="371"/>
      <c r="AX486" s="371"/>
      <c r="AY486" s="371"/>
      <c r="AZ486" s="371"/>
      <c r="BA486" s="373"/>
      <c r="BB486" s="449"/>
      <c r="BC486" s="373"/>
      <c r="BD486" s="373"/>
      <c r="BE486" s="373"/>
      <c r="BF486" s="373"/>
      <c r="BG486" s="373"/>
      <c r="BH486" s="373"/>
      <c r="BI486" s="373"/>
      <c r="BJ486" s="373"/>
      <c r="BK486" s="373"/>
      <c r="BL486" s="373"/>
      <c r="BM486" s="373"/>
      <c r="BN486" s="373"/>
      <c r="BO486" s="373"/>
      <c r="BP486" s="373"/>
      <c r="BQ486" s="373"/>
      <c r="BR486" s="373"/>
      <c r="BS486" s="373"/>
      <c r="BT486" s="373"/>
      <c r="BU486" s="373"/>
      <c r="BV486" s="373"/>
      <c r="BW486" s="373"/>
      <c r="BX486" s="373"/>
      <c r="BY486" s="373"/>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8" customFormat="true" ht="25.15" customHeight="true" x14ac:dyDescent="0.2">
      <c r="C487" s="1074" t="s">
        <v>413</v>
      </c>
      <c r="D487" s="1075"/>
      <c r="E487" s="839">
        <v>1.9042187496978797E-2</v>
      </c>
      <c r="F487" s="652"/>
      <c r="G487" s="652"/>
      <c r="H487" s="1075" t="s">
        <v>500</v>
      </c>
      <c r="I487" s="1075"/>
      <c r="J487" s="840">
        <v>9.4512441630232952E-2</v>
      </c>
      <c r="K487" s="652"/>
      <c r="L487" s="652"/>
      <c r="M487" s="1075" t="s">
        <v>415</v>
      </c>
      <c r="N487" s="1075"/>
      <c r="O487" s="841">
        <v>1.5849409874622653E-3</v>
      </c>
      <c r="P487" s="652"/>
      <c r="Q487" s="652"/>
      <c r="AC487" s="371"/>
      <c r="AD487" s="371"/>
      <c r="AE487" s="371"/>
      <c r="AF487" s="371"/>
      <c r="AG487" s="371"/>
      <c r="AH487" s="371"/>
      <c r="AI487" s="371"/>
      <c r="AJ487" s="371"/>
      <c r="AK487" s="371"/>
      <c r="AL487" s="371"/>
      <c r="AM487" s="371"/>
      <c r="AN487" s="371"/>
      <c r="AO487" s="371"/>
      <c r="AP487" s="371"/>
      <c r="AQ487" s="371"/>
      <c r="AR487" s="371"/>
      <c r="AS487" s="371"/>
      <c r="AT487" s="371"/>
      <c r="AU487" s="371"/>
      <c r="AV487" s="371"/>
      <c r="AW487" s="371"/>
      <c r="AX487" s="371"/>
      <c r="AY487" s="371"/>
      <c r="AZ487" s="371"/>
      <c r="BA487" s="373"/>
      <c r="BB487" s="449"/>
      <c r="BC487" s="373"/>
      <c r="BD487" s="373"/>
      <c r="BE487" s="373"/>
      <c r="BF487" s="373"/>
      <c r="BG487" s="373"/>
      <c r="BH487" s="373"/>
      <c r="BI487" s="373"/>
      <c r="BJ487" s="373"/>
      <c r="BK487" s="373"/>
      <c r="BL487" s="373"/>
      <c r="BM487" s="373"/>
      <c r="BN487" s="373"/>
      <c r="BO487" s="373"/>
      <c r="BP487" s="373"/>
      <c r="BQ487" s="373"/>
      <c r="BR487" s="373"/>
      <c r="BS487" s="373"/>
      <c r="BT487" s="373"/>
      <c r="BU487" s="373"/>
      <c r="BV487" s="373"/>
      <c r="BW487" s="373"/>
      <c r="BX487" s="373"/>
      <c r="BY487" s="373"/>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8" customFormat="true" ht="25.15" customHeight="true" x14ac:dyDescent="0.2">
      <c r="C488" s="1074" t="s">
        <v>388</v>
      </c>
      <c r="D488" s="1075"/>
      <c r="E488" s="839">
        <v>0.3024993216439697</v>
      </c>
      <c r="F488" s="652"/>
      <c r="G488" s="652"/>
      <c r="H488" s="1075" t="s">
        <v>397</v>
      </c>
      <c r="I488" s="1075"/>
      <c r="J488" s="840">
        <v>1.4848922518253883E-3</v>
      </c>
      <c r="K488" s="652"/>
      <c r="L488" s="652"/>
      <c r="M488" s="1075" t="s">
        <v>500</v>
      </c>
      <c r="N488" s="1075"/>
      <c r="O488" s="841">
        <v>5.7948520646061144E-3</v>
      </c>
      <c r="P488" s="652"/>
      <c r="Q488" s="652"/>
      <c r="AC488" s="371"/>
      <c r="AD488" s="371"/>
      <c r="AE488" s="371"/>
      <c r="AF488" s="371"/>
      <c r="AG488" s="371"/>
      <c r="AH488" s="371"/>
      <c r="AI488" s="371"/>
      <c r="AJ488" s="371"/>
      <c r="AK488" s="371"/>
      <c r="AL488" s="371"/>
      <c r="AM488" s="371"/>
      <c r="AN488" s="371"/>
      <c r="AO488" s="371"/>
      <c r="AP488" s="371"/>
      <c r="AQ488" s="371"/>
      <c r="AR488" s="371"/>
      <c r="AS488" s="371"/>
      <c r="AT488" s="371"/>
      <c r="AU488" s="371"/>
      <c r="AV488" s="371"/>
      <c r="AW488" s="371"/>
      <c r="AX488" s="371"/>
      <c r="AY488" s="371"/>
      <c r="AZ488" s="371"/>
      <c r="BA488" s="373"/>
      <c r="BB488" s="449"/>
      <c r="BC488" s="373"/>
      <c r="BD488" s="373"/>
      <c r="BE488" s="373"/>
      <c r="BF488" s="373"/>
      <c r="BG488" s="373"/>
      <c r="BH488" s="373"/>
      <c r="BI488" s="373"/>
      <c r="BJ488" s="373"/>
      <c r="BK488" s="373"/>
      <c r="BL488" s="373"/>
      <c r="BM488" s="373"/>
      <c r="BN488" s="373"/>
      <c r="BO488" s="373"/>
      <c r="BP488" s="373"/>
      <c r="BQ488" s="373"/>
      <c r="BR488" s="373"/>
      <c r="BS488" s="373"/>
      <c r="BT488" s="373"/>
      <c r="BU488" s="373"/>
      <c r="BV488" s="373"/>
      <c r="BW488" s="373"/>
      <c r="BX488" s="373"/>
      <c r="BY488" s="373"/>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8" customFormat="true" ht="25.15" customHeight="true" x14ac:dyDescent="0.2">
      <c r="C489" s="1074" t="s">
        <v>384</v>
      </c>
      <c r="D489" s="1075"/>
      <c r="E489" s="839">
        <v>0.57805539852508814</v>
      </c>
      <c r="F489" s="652"/>
      <c r="G489" s="652"/>
      <c r="H489" s="1075" t="s">
        <v>499</v>
      </c>
      <c r="I489" s="1075"/>
      <c r="J489" s="840">
        <v>8.5332206832836793E-2</v>
      </c>
      <c r="K489" s="652"/>
      <c r="L489" s="652"/>
      <c r="M489" s="1075" t="s">
        <v>397</v>
      </c>
      <c r="N489" s="1075"/>
      <c r="O489" s="850">
        <v>2.0771079789819845E-7</v>
      </c>
      <c r="P489" s="652"/>
      <c r="Q489" s="652"/>
      <c r="AC489" s="371"/>
      <c r="AD489" s="371"/>
      <c r="AE489" s="371"/>
      <c r="AF489" s="371"/>
      <c r="AG489" s="371"/>
      <c r="AH489" s="371"/>
      <c r="AI489" s="371"/>
      <c r="AJ489" s="371"/>
      <c r="AK489" s="371"/>
      <c r="AL489" s="371"/>
      <c r="AM489" s="371"/>
      <c r="AN489" s="371"/>
      <c r="AO489" s="371"/>
      <c r="AP489" s="371"/>
      <c r="AQ489" s="371"/>
      <c r="AR489" s="371"/>
      <c r="AS489" s="371"/>
      <c r="AT489" s="371"/>
      <c r="AU489" s="371"/>
      <c r="AV489" s="371"/>
      <c r="AW489" s="371"/>
      <c r="AX489" s="371"/>
      <c r="AY489" s="371"/>
      <c r="AZ489" s="371"/>
      <c r="BA489" s="373"/>
      <c r="BB489" s="449"/>
      <c r="BC489" s="373"/>
      <c r="BD489" s="373"/>
      <c r="BE489" s="373"/>
      <c r="BF489" s="373"/>
      <c r="BG489" s="373"/>
      <c r="BH489" s="373"/>
      <c r="BI489" s="373"/>
      <c r="BJ489" s="373"/>
      <c r="BK489" s="373"/>
      <c r="BL489" s="373"/>
      <c r="BM489" s="373"/>
      <c r="BN489" s="373"/>
      <c r="BO489" s="373"/>
      <c r="BP489" s="373"/>
      <c r="BQ489" s="373"/>
      <c r="BR489" s="373"/>
      <c r="BS489" s="373"/>
      <c r="BT489" s="373"/>
      <c r="BU489" s="373"/>
      <c r="BV489" s="373"/>
      <c r="BW489" s="373"/>
      <c r="BX489" s="373"/>
      <c r="BY489" s="373"/>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8" customFormat="true" ht="25.15" customHeight="true" x14ac:dyDescent="0.2">
      <c r="C490" s="1074" t="s">
        <v>481</v>
      </c>
      <c r="D490" s="1075"/>
      <c r="E490" s="839">
        <v>1.2839017104104874E-4</v>
      </c>
      <c r="F490" s="652"/>
      <c r="G490" s="652"/>
      <c r="H490" s="1075" t="s">
        <v>525</v>
      </c>
      <c r="I490" s="1075"/>
      <c r="J490" s="840">
        <v>2.6205663865457442E-4</v>
      </c>
      <c r="K490" s="652"/>
      <c r="L490" s="652"/>
      <c r="M490" s="1075" t="s">
        <v>499</v>
      </c>
      <c r="N490" s="1075"/>
      <c r="O490" s="841">
        <v>3.7231506705707434E-2</v>
      </c>
      <c r="P490" s="652"/>
      <c r="Q490" s="652"/>
      <c r="AC490" s="371"/>
      <c r="AD490" s="371"/>
      <c r="AE490" s="371"/>
      <c r="AF490" s="371"/>
      <c r="AG490" s="371"/>
      <c r="AH490" s="371"/>
      <c r="AI490" s="371"/>
      <c r="AJ490" s="371"/>
      <c r="AK490" s="371"/>
      <c r="AL490" s="371"/>
      <c r="AM490" s="371"/>
      <c r="AN490" s="371"/>
      <c r="AO490" s="371"/>
      <c r="AP490" s="371"/>
      <c r="AQ490" s="371"/>
      <c r="AR490" s="371"/>
      <c r="AS490" s="371"/>
      <c r="AT490" s="371"/>
      <c r="AU490" s="371"/>
      <c r="AV490" s="371"/>
      <c r="AW490" s="371"/>
      <c r="AX490" s="371"/>
      <c r="AY490" s="371"/>
      <c r="AZ490" s="371"/>
      <c r="BA490" s="373"/>
      <c r="BB490" s="449"/>
      <c r="BC490" s="373"/>
      <c r="BD490" s="373"/>
      <c r="BE490" s="373"/>
      <c r="BF490" s="373"/>
      <c r="BG490" s="373"/>
      <c r="BH490" s="373"/>
      <c r="BI490" s="373"/>
      <c r="BJ490" s="373"/>
      <c r="BK490" s="373"/>
      <c r="BL490" s="373"/>
      <c r="BM490" s="373"/>
      <c r="BN490" s="373"/>
      <c r="BO490" s="373"/>
      <c r="BP490" s="373"/>
      <c r="BQ490" s="373"/>
      <c r="BR490" s="373"/>
      <c r="BS490" s="373"/>
      <c r="BT490" s="373"/>
      <c r="BU490" s="373"/>
      <c r="BV490" s="373"/>
      <c r="BW490" s="373"/>
      <c r="BX490" s="373"/>
      <c r="BY490" s="373"/>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8" customFormat="true" ht="25.15" customHeight="true" x14ac:dyDescent="0.2">
      <c r="C491" s="1074" t="s">
        <v>423</v>
      </c>
      <c r="D491" s="1075"/>
      <c r="E491" s="844">
        <v>9.6318956143835664E-5</v>
      </c>
      <c r="F491" s="652"/>
      <c r="G491" s="652"/>
      <c r="H491" s="1075" t="s">
        <v>518</v>
      </c>
      <c r="I491" s="1075"/>
      <c r="J491" s="840">
        <v>3.4241901714798253E-4</v>
      </c>
      <c r="K491" s="652"/>
      <c r="L491" s="652"/>
      <c r="M491" s="1075" t="s">
        <v>525</v>
      </c>
      <c r="N491" s="1075"/>
      <c r="O491" s="850">
        <v>3.9333795391865514E-5</v>
      </c>
      <c r="P491" s="652"/>
      <c r="Q491" s="652"/>
      <c r="AC491" s="371"/>
      <c r="AD491" s="371"/>
      <c r="AE491" s="371"/>
      <c r="AF491" s="371"/>
      <c r="AG491" s="371"/>
      <c r="AH491" s="371"/>
      <c r="AI491" s="371"/>
      <c r="AJ491" s="371"/>
      <c r="AK491" s="371"/>
      <c r="AL491" s="371"/>
      <c r="AM491" s="371"/>
      <c r="AN491" s="371"/>
      <c r="AO491" s="371"/>
      <c r="AP491" s="371"/>
      <c r="AQ491" s="371"/>
      <c r="AR491" s="371"/>
      <c r="AS491" s="371"/>
      <c r="AT491" s="371"/>
      <c r="AU491" s="371"/>
      <c r="AV491" s="371"/>
      <c r="AW491" s="371"/>
      <c r="AX491" s="371"/>
      <c r="AY491" s="371"/>
      <c r="AZ491" s="371"/>
      <c r="BA491" s="373"/>
      <c r="BB491" s="449"/>
      <c r="BC491" s="373"/>
      <c r="BD491" s="373"/>
      <c r="BE491" s="373"/>
      <c r="BF491" s="373"/>
      <c r="BG491" s="373"/>
      <c r="BH491" s="373"/>
      <c r="BI491" s="373"/>
      <c r="BJ491" s="373"/>
      <c r="BK491" s="373"/>
      <c r="BL491" s="373"/>
      <c r="BM491" s="373"/>
      <c r="BN491" s="373"/>
      <c r="BO491" s="373"/>
      <c r="BP491" s="373"/>
      <c r="BQ491" s="373"/>
      <c r="BR491" s="373"/>
      <c r="BS491" s="373"/>
      <c r="BT491" s="373"/>
      <c r="BU491" s="373"/>
      <c r="BV491" s="373"/>
      <c r="BW491" s="373"/>
      <c r="BX491" s="373"/>
      <c r="BY491" s="373"/>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8" customFormat="true" ht="25.15" customHeight="true" x14ac:dyDescent="0.2">
      <c r="C492" s="1074" t="s">
        <v>418</v>
      </c>
      <c r="D492" s="1075"/>
      <c r="E492" s="839">
        <v>1.7809916634699694E-4</v>
      </c>
      <c r="F492" s="652"/>
      <c r="G492" s="652"/>
      <c r="H492" s="1075" t="s">
        <v>427</v>
      </c>
      <c r="I492" s="1075"/>
      <c r="J492" s="840">
        <v>0.20117774755288298</v>
      </c>
      <c r="K492" s="652"/>
      <c r="L492" s="652"/>
      <c r="M492" s="1075" t="s">
        <v>518</v>
      </c>
      <c r="N492" s="1075"/>
      <c r="O492" s="841">
        <v>1.049597654372697E-2</v>
      </c>
      <c r="P492" s="652"/>
      <c r="Q492" s="652"/>
      <c r="AC492" s="371"/>
      <c r="AD492" s="371"/>
      <c r="AE492" s="371"/>
      <c r="AF492" s="371"/>
      <c r="AG492" s="371"/>
      <c r="AH492" s="371"/>
      <c r="AI492" s="371"/>
      <c r="AJ492" s="371"/>
      <c r="AK492" s="371"/>
      <c r="AL492" s="371"/>
      <c r="AM492" s="371"/>
      <c r="AN492" s="371"/>
      <c r="AO492" s="371"/>
      <c r="AP492" s="371"/>
      <c r="AQ492" s="371"/>
      <c r="AR492" s="371"/>
      <c r="AS492" s="371"/>
      <c r="AT492" s="371"/>
      <c r="AU492" s="371"/>
      <c r="AV492" s="371"/>
      <c r="AW492" s="371"/>
      <c r="AX492" s="371"/>
      <c r="AY492" s="371"/>
      <c r="AZ492" s="371"/>
      <c r="BA492" s="373"/>
      <c r="BB492" s="449"/>
      <c r="BC492" s="373"/>
      <c r="BD492" s="373"/>
      <c r="BE492" s="373"/>
      <c r="BF492" s="373"/>
      <c r="BG492" s="373"/>
      <c r="BH492" s="373"/>
      <c r="BI492" s="373"/>
      <c r="BJ492" s="373"/>
      <c r="BK492" s="373"/>
      <c r="BL492" s="373"/>
      <c r="BM492" s="373"/>
      <c r="BN492" s="373"/>
      <c r="BO492" s="373"/>
      <c r="BP492" s="373"/>
      <c r="BQ492" s="373"/>
      <c r="BR492" s="373"/>
      <c r="BS492" s="373"/>
      <c r="BT492" s="373"/>
      <c r="BU492" s="373"/>
      <c r="BV492" s="373"/>
      <c r="BW492" s="373"/>
      <c r="BX492" s="373"/>
      <c r="BY492" s="373"/>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8" customFormat="true" ht="25.15" customHeight="true" x14ac:dyDescent="0.2">
      <c r="C493" s="1074" t="s">
        <v>496</v>
      </c>
      <c r="D493" s="1075"/>
      <c r="E493" s="839">
        <v>1.3242938896005784E-3</v>
      </c>
      <c r="F493" s="652"/>
      <c r="G493" s="652"/>
      <c r="H493" s="1075" t="s">
        <v>514</v>
      </c>
      <c r="I493" s="1075"/>
      <c r="J493" s="840">
        <v>1.3773712866078819E-4</v>
      </c>
      <c r="K493" s="652"/>
      <c r="L493" s="652"/>
      <c r="M493" s="1075" t="s">
        <v>427</v>
      </c>
      <c r="N493" s="1075"/>
      <c r="O493" s="841">
        <v>0.12311988110040546</v>
      </c>
      <c r="P493" s="652"/>
      <c r="Q493" s="652"/>
      <c r="AC493" s="371"/>
      <c r="AD493" s="371"/>
      <c r="AE493" s="371"/>
      <c r="AF493" s="371"/>
      <c r="AG493" s="371"/>
      <c r="AH493" s="371"/>
      <c r="AI493" s="371"/>
      <c r="AJ493" s="371"/>
      <c r="AK493" s="371"/>
      <c r="AL493" s="371"/>
      <c r="AM493" s="371"/>
      <c r="AN493" s="371"/>
      <c r="AO493" s="371"/>
      <c r="AP493" s="371"/>
      <c r="AQ493" s="371"/>
      <c r="AR493" s="371"/>
      <c r="AS493" s="371"/>
      <c r="AT493" s="371"/>
      <c r="AU493" s="371"/>
      <c r="AV493" s="371"/>
      <c r="AW493" s="371"/>
      <c r="AX493" s="371"/>
      <c r="AY493" s="371"/>
      <c r="AZ493" s="371"/>
      <c r="BA493" s="373"/>
      <c r="BB493" s="449"/>
      <c r="BC493" s="373"/>
      <c r="BD493" s="373"/>
      <c r="BE493" s="373"/>
      <c r="BF493" s="373"/>
      <c r="BG493" s="373"/>
      <c r="BH493" s="373"/>
      <c r="BI493" s="373"/>
      <c r="BJ493" s="373"/>
      <c r="BK493" s="373"/>
      <c r="BL493" s="373"/>
      <c r="BM493" s="373"/>
      <c r="BN493" s="373"/>
      <c r="BO493" s="373"/>
      <c r="BP493" s="373"/>
      <c r="BQ493" s="373"/>
      <c r="BR493" s="373"/>
      <c r="BS493" s="373"/>
      <c r="BT493" s="373"/>
      <c r="BU493" s="373"/>
      <c r="BV493" s="373"/>
      <c r="BW493" s="373"/>
      <c r="BX493" s="373"/>
      <c r="BY493" s="373"/>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8" customFormat="true" ht="25.15" customHeight="true" x14ac:dyDescent="0.2">
      <c r="C494" s="1074" t="s">
        <v>497</v>
      </c>
      <c r="D494" s="1075"/>
      <c r="E494" s="839">
        <v>4.3371568089156078E-2</v>
      </c>
      <c r="F494" s="652"/>
      <c r="G494" s="652"/>
      <c r="H494" s="1075" t="s">
        <v>494</v>
      </c>
      <c r="I494" s="1075"/>
      <c r="J494" s="840">
        <v>0.46358617813451763</v>
      </c>
      <c r="K494" s="652"/>
      <c r="L494" s="652"/>
      <c r="M494" s="1075" t="s">
        <v>514</v>
      </c>
      <c r="N494" s="1075"/>
      <c r="O494" s="841">
        <v>3.7910533115797914E-3</v>
      </c>
      <c r="P494" s="652"/>
      <c r="Q494" s="652"/>
      <c r="AC494" s="371"/>
      <c r="AD494" s="371"/>
      <c r="AE494" s="371"/>
      <c r="AF494" s="371"/>
      <c r="AG494" s="371"/>
      <c r="AH494" s="371"/>
      <c r="AI494" s="371"/>
      <c r="AJ494" s="371"/>
      <c r="AK494" s="371"/>
      <c r="AL494" s="371"/>
      <c r="AM494" s="371"/>
      <c r="AN494" s="371"/>
      <c r="AO494" s="371"/>
      <c r="AP494" s="371"/>
      <c r="AQ494" s="371"/>
      <c r="AR494" s="371"/>
      <c r="AS494" s="371"/>
      <c r="AT494" s="371"/>
      <c r="AU494" s="371"/>
      <c r="AV494" s="371"/>
      <c r="AW494" s="371"/>
      <c r="AX494" s="371"/>
      <c r="AY494" s="371"/>
      <c r="AZ494" s="371"/>
      <c r="BA494" s="373"/>
      <c r="BB494" s="449"/>
      <c r="BC494" s="373"/>
      <c r="BD494" s="373"/>
      <c r="BE494" s="373"/>
      <c r="BF494" s="373"/>
      <c r="BG494" s="373"/>
      <c r="BH494" s="373"/>
      <c r="BI494" s="373"/>
      <c r="BJ494" s="373"/>
      <c r="BK494" s="373"/>
      <c r="BL494" s="373"/>
      <c r="BM494" s="373"/>
      <c r="BN494" s="373"/>
      <c r="BO494" s="373"/>
      <c r="BP494" s="373"/>
      <c r="BQ494" s="373"/>
      <c r="BR494" s="373"/>
      <c r="BS494" s="373"/>
      <c r="BT494" s="373"/>
      <c r="BU494" s="373"/>
      <c r="BV494" s="373"/>
      <c r="BW494" s="373"/>
      <c r="BX494" s="373"/>
      <c r="BY494" s="373"/>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8" customFormat="true" ht="25.15" customHeight="true" x14ac:dyDescent="0.2">
      <c r="C495" s="1074" t="s">
        <v>526</v>
      </c>
      <c r="D495" s="1075"/>
      <c r="E495" s="844">
        <v>1.9187165879734036E-6</v>
      </c>
      <c r="F495" s="652"/>
      <c r="G495" s="652"/>
      <c r="H495" s="1075" t="s">
        <v>391</v>
      </c>
      <c r="I495" s="1075"/>
      <c r="J495" s="840">
        <v>3.1357842096959302E-4</v>
      </c>
      <c r="K495" s="652"/>
      <c r="L495" s="652"/>
      <c r="M495" s="1075" t="s">
        <v>494</v>
      </c>
      <c r="N495" s="1075"/>
      <c r="O495" s="841">
        <v>0.39476227201658792</v>
      </c>
      <c r="P495" s="652"/>
      <c r="Q495" s="652"/>
      <c r="AC495" s="371"/>
      <c r="AD495" s="371"/>
      <c r="AE495" s="371"/>
      <c r="AF495" s="371"/>
      <c r="AG495" s="371"/>
      <c r="AH495" s="371"/>
      <c r="AI495" s="371"/>
      <c r="AJ495" s="371"/>
      <c r="AK495" s="371"/>
      <c r="AL495" s="371"/>
      <c r="AM495" s="371"/>
      <c r="AN495" s="371"/>
      <c r="AO495" s="371"/>
      <c r="AP495" s="371"/>
      <c r="AQ495" s="371"/>
      <c r="AR495" s="371"/>
      <c r="AS495" s="371"/>
      <c r="AT495" s="371"/>
      <c r="AU495" s="371"/>
      <c r="AV495" s="371"/>
      <c r="AW495" s="371"/>
      <c r="AX495" s="371"/>
      <c r="AY495" s="371"/>
      <c r="AZ495" s="371"/>
      <c r="BA495" s="373"/>
      <c r="BB495" s="449"/>
      <c r="BC495" s="373"/>
      <c r="BD495" s="373"/>
      <c r="BE495" s="373"/>
      <c r="BF495" s="373"/>
      <c r="BG495" s="373"/>
      <c r="BH495" s="373"/>
      <c r="BI495" s="373"/>
      <c r="BJ495" s="373"/>
      <c r="BK495" s="373"/>
      <c r="BL495" s="373"/>
      <c r="BM495" s="373"/>
      <c r="BN495" s="373"/>
      <c r="BO495" s="373"/>
      <c r="BP495" s="373"/>
      <c r="BQ495" s="373"/>
      <c r="BR495" s="373"/>
      <c r="BS495" s="373"/>
      <c r="BT495" s="373"/>
      <c r="BU495" s="373"/>
      <c r="BV495" s="373"/>
      <c r="BW495" s="373"/>
      <c r="BX495" s="373"/>
      <c r="BY495" s="373"/>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8" customFormat="true" ht="25.15" customHeight="true" x14ac:dyDescent="0.2">
      <c r="C496" s="1074" t="s">
        <v>209</v>
      </c>
      <c r="D496" s="1075"/>
      <c r="E496" s="839">
        <v>0.70647686722408187</v>
      </c>
      <c r="F496" s="652"/>
      <c r="G496" s="652"/>
      <c r="H496" s="1075" t="s">
        <v>412</v>
      </c>
      <c r="I496" s="1075"/>
      <c r="J496" s="840">
        <v>6.7934199724725957E-3</v>
      </c>
      <c r="K496" s="652"/>
      <c r="L496" s="652"/>
      <c r="M496" s="1075" t="s">
        <v>391</v>
      </c>
      <c r="N496" s="1075"/>
      <c r="O496" s="841">
        <v>1.6719935604852492E-3</v>
      </c>
      <c r="P496" s="652"/>
      <c r="Q496" s="652"/>
      <c r="AC496" s="371"/>
      <c r="AD496" s="371"/>
      <c r="AE496" s="371"/>
      <c r="AF496" s="371"/>
      <c r="AG496" s="371"/>
      <c r="AH496" s="371"/>
      <c r="AI496" s="371"/>
      <c r="AJ496" s="371"/>
      <c r="AK496" s="371"/>
      <c r="AL496" s="371"/>
      <c r="AM496" s="371"/>
      <c r="AN496" s="371"/>
      <c r="AO496" s="371"/>
      <c r="AP496" s="371"/>
      <c r="AQ496" s="371"/>
      <c r="AR496" s="371"/>
      <c r="AS496" s="371"/>
      <c r="AT496" s="371"/>
      <c r="AU496" s="371"/>
      <c r="AV496" s="371"/>
      <c r="AW496" s="371"/>
      <c r="AX496" s="371"/>
      <c r="AY496" s="371"/>
      <c r="AZ496" s="371"/>
      <c r="BA496" s="373"/>
      <c r="BB496" s="449"/>
      <c r="BC496" s="373"/>
      <c r="BD496" s="373"/>
      <c r="BE496" s="373"/>
      <c r="BF496" s="373"/>
      <c r="BG496" s="373"/>
      <c r="BH496" s="373"/>
      <c r="BI496" s="373"/>
      <c r="BJ496" s="373"/>
      <c r="BK496" s="373"/>
      <c r="BL496" s="373"/>
      <c r="BM496" s="373"/>
      <c r="BN496" s="373"/>
      <c r="BO496" s="373"/>
      <c r="BP496" s="373"/>
      <c r="BQ496" s="373"/>
      <c r="BR496" s="373"/>
      <c r="BS496" s="373"/>
      <c r="BT496" s="373"/>
      <c r="BU496" s="373"/>
      <c r="BV496" s="373"/>
      <c r="BW496" s="373"/>
      <c r="BX496" s="373"/>
      <c r="BY496" s="373"/>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8" customFormat="true" ht="25.15" customHeight="true" x14ac:dyDescent="0.2">
      <c r="C497" s="1074" t="s">
        <v>218</v>
      </c>
      <c r="D497" s="1075"/>
      <c r="E497" s="839">
        <v>0.10416303567781314</v>
      </c>
      <c r="F497" s="652"/>
      <c r="G497" s="652"/>
      <c r="H497" s="1075" t="s">
        <v>493</v>
      </c>
      <c r="I497" s="1075"/>
      <c r="J497" s="840">
        <v>0.53588477773872478</v>
      </c>
      <c r="K497" s="652"/>
      <c r="L497" s="652"/>
      <c r="M497" s="1075" t="s">
        <v>412</v>
      </c>
      <c r="N497" s="1075"/>
      <c r="O497" s="841">
        <v>5.0434652628805234E-4</v>
      </c>
      <c r="P497" s="652"/>
      <c r="Q497" s="652"/>
      <c r="AC497" s="371"/>
      <c r="AD497" s="371"/>
      <c r="AE497" s="371"/>
      <c r="AF497" s="371"/>
      <c r="AG497" s="371"/>
      <c r="AH497" s="371"/>
      <c r="AI497" s="371"/>
      <c r="AJ497" s="371"/>
      <c r="AK497" s="371"/>
      <c r="AL497" s="371"/>
      <c r="AM497" s="371"/>
      <c r="AN497" s="371"/>
      <c r="AO497" s="371"/>
      <c r="AP497" s="371"/>
      <c r="AQ497" s="371"/>
      <c r="AR497" s="371"/>
      <c r="AS497" s="371"/>
      <c r="AT497" s="371"/>
      <c r="AU497" s="371"/>
      <c r="AV497" s="371"/>
      <c r="AW497" s="371"/>
      <c r="AX497" s="371"/>
      <c r="AY497" s="371"/>
      <c r="AZ497" s="371"/>
      <c r="BA497" s="373"/>
      <c r="BB497" s="449"/>
      <c r="BC497" s="373"/>
      <c r="BD497" s="373"/>
      <c r="BE497" s="373"/>
      <c r="BF497" s="373"/>
      <c r="BG497" s="373"/>
      <c r="BH497" s="373"/>
      <c r="BI497" s="373"/>
      <c r="BJ497" s="373"/>
      <c r="BK497" s="373"/>
      <c r="BL497" s="373"/>
      <c r="BM497" s="373"/>
      <c r="BN497" s="373"/>
      <c r="BO497" s="373"/>
      <c r="BP497" s="373"/>
      <c r="BQ497" s="373"/>
      <c r="BR497" s="373"/>
      <c r="BS497" s="373"/>
      <c r="BT497" s="373"/>
      <c r="BU497" s="373"/>
      <c r="BV497" s="373"/>
      <c r="BW497" s="373"/>
      <c r="BX497" s="373"/>
      <c r="BY497" s="373"/>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8" customFormat="true" ht="25.15" customHeight="true" x14ac:dyDescent="0.2">
      <c r="C498" s="1074" t="s">
        <v>206</v>
      </c>
      <c r="D498" s="1075"/>
      <c r="E498" s="839">
        <v>0.69349113080225333</v>
      </c>
      <c r="F498" s="652"/>
      <c r="G498" s="652"/>
      <c r="H498" s="1075" t="s">
        <v>406</v>
      </c>
      <c r="I498" s="1075"/>
      <c r="J498" s="840">
        <v>0.21500868419369348</v>
      </c>
      <c r="K498" s="652"/>
      <c r="L498" s="652"/>
      <c r="M498" s="1075" t="s">
        <v>493</v>
      </c>
      <c r="N498" s="1075"/>
      <c r="O498" s="841">
        <v>0.53832640963253287</v>
      </c>
      <c r="P498" s="652"/>
      <c r="Q498" s="652"/>
      <c r="AC498" s="371"/>
      <c r="AD498" s="371"/>
      <c r="AE498" s="371"/>
      <c r="AF498" s="371"/>
      <c r="AG498" s="371"/>
      <c r="AH498" s="371"/>
      <c r="AI498" s="371"/>
      <c r="AJ498" s="371"/>
      <c r="AK498" s="371"/>
      <c r="AL498" s="371"/>
      <c r="AM498" s="371"/>
      <c r="AN498" s="371"/>
      <c r="AO498" s="371"/>
      <c r="AP498" s="371"/>
      <c r="AQ498" s="371"/>
      <c r="AR498" s="371"/>
      <c r="AS498" s="371"/>
      <c r="AT498" s="371"/>
      <c r="AU498" s="371"/>
      <c r="AV498" s="371"/>
      <c r="AW498" s="371"/>
      <c r="AX498" s="371"/>
      <c r="AY498" s="371"/>
      <c r="AZ498" s="371"/>
      <c r="BA498" s="373"/>
      <c r="BB498" s="449"/>
      <c r="BC498" s="373"/>
      <c r="BD498" s="373"/>
      <c r="BE498" s="373"/>
      <c r="BF498" s="373"/>
      <c r="BG498" s="373"/>
      <c r="BH498" s="373"/>
      <c r="BI498" s="373"/>
      <c r="BJ498" s="373"/>
      <c r="BK498" s="373"/>
      <c r="BL498" s="373"/>
      <c r="BM498" s="373"/>
      <c r="BN498" s="373"/>
      <c r="BO498" s="373"/>
      <c r="BP498" s="373"/>
      <c r="BQ498" s="373"/>
      <c r="BR498" s="373"/>
      <c r="BS498" s="373"/>
      <c r="BT498" s="373"/>
      <c r="BU498" s="373"/>
      <c r="BV498" s="373"/>
      <c r="BW498" s="373"/>
      <c r="BX498" s="373"/>
      <c r="BY498" s="373"/>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8" customFormat="true" ht="25.15" customHeight="true" x14ac:dyDescent="0.2">
      <c r="C499" s="1074" t="s">
        <v>207</v>
      </c>
      <c r="D499" s="1075"/>
      <c r="E499" s="839">
        <v>0.61575155201945331</v>
      </c>
      <c r="F499" s="652"/>
      <c r="G499" s="652"/>
      <c r="H499" s="1075" t="s">
        <v>504</v>
      </c>
      <c r="I499" s="1075"/>
      <c r="J499" s="840">
        <v>2.4297320621681124E-2</v>
      </c>
      <c r="K499" s="652"/>
      <c r="L499" s="652"/>
      <c r="M499" s="1075" t="s">
        <v>406</v>
      </c>
      <c r="N499" s="1075"/>
      <c r="O499" s="841">
        <v>0.54027284893291116</v>
      </c>
      <c r="P499" s="652"/>
      <c r="Q499" s="652"/>
      <c r="AC499" s="371"/>
      <c r="AD499" s="371"/>
      <c r="AE499" s="371"/>
      <c r="AF499" s="371"/>
      <c r="AG499" s="371"/>
      <c r="AH499" s="371"/>
      <c r="AI499" s="371"/>
      <c r="AJ499" s="371"/>
      <c r="AK499" s="371"/>
      <c r="AL499" s="371"/>
      <c r="AM499" s="371"/>
      <c r="AN499" s="371"/>
      <c r="AO499" s="371"/>
      <c r="AP499" s="371"/>
      <c r="AQ499" s="371"/>
      <c r="AR499" s="371"/>
      <c r="AS499" s="371"/>
      <c r="AT499" s="371"/>
      <c r="AU499" s="371"/>
      <c r="AV499" s="371"/>
      <c r="AW499" s="371"/>
      <c r="AX499" s="371"/>
      <c r="AY499" s="371"/>
      <c r="AZ499" s="371"/>
      <c r="BA499" s="373"/>
      <c r="BB499" s="449"/>
      <c r="BC499" s="373"/>
      <c r="BD499" s="373"/>
      <c r="BE499" s="373"/>
      <c r="BF499" s="373"/>
      <c r="BG499" s="373"/>
      <c r="BH499" s="373"/>
      <c r="BI499" s="373"/>
      <c r="BJ499" s="373"/>
      <c r="BK499" s="373"/>
      <c r="BL499" s="373"/>
      <c r="BM499" s="373"/>
      <c r="BN499" s="373"/>
      <c r="BO499" s="373"/>
      <c r="BP499" s="373"/>
      <c r="BQ499" s="373"/>
      <c r="BR499" s="373"/>
      <c r="BS499" s="373"/>
      <c r="BT499" s="373"/>
      <c r="BU499" s="373"/>
      <c r="BV499" s="373"/>
      <c r="BW499" s="373"/>
      <c r="BX499" s="373"/>
      <c r="BY499" s="373"/>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8" customFormat="true" ht="25.15" customHeight="true" x14ac:dyDescent="0.2">
      <c r="C500" s="1074" t="s">
        <v>224</v>
      </c>
      <c r="D500" s="1075"/>
      <c r="E500" s="839">
        <v>3.1447949628400668E-2</v>
      </c>
      <c r="F500" s="652"/>
      <c r="G500" s="652"/>
      <c r="H500" s="1075" t="s">
        <v>383</v>
      </c>
      <c r="I500" s="1075"/>
      <c r="J500" s="840">
        <v>2.6090515340560223E-3</v>
      </c>
      <c r="K500" s="652"/>
      <c r="L500" s="652"/>
      <c r="M500" s="1075" t="s">
        <v>504</v>
      </c>
      <c r="N500" s="1075"/>
      <c r="O500" s="841">
        <v>1.6515427151093345E-2</v>
      </c>
      <c r="P500" s="652"/>
      <c r="Q500" s="652"/>
      <c r="AC500" s="371"/>
      <c r="AD500" s="371"/>
      <c r="AE500" s="371"/>
      <c r="AF500" s="371"/>
      <c r="AG500" s="371"/>
      <c r="AH500" s="371"/>
      <c r="AI500" s="371"/>
      <c r="AJ500" s="371"/>
      <c r="AK500" s="371"/>
      <c r="AL500" s="371"/>
      <c r="AM500" s="371"/>
      <c r="AN500" s="371"/>
      <c r="AO500" s="371"/>
      <c r="AP500" s="371"/>
      <c r="AQ500" s="371"/>
      <c r="AR500" s="371"/>
      <c r="AS500" s="371"/>
      <c r="AT500" s="371"/>
      <c r="AU500" s="371"/>
      <c r="AV500" s="371"/>
      <c r="AW500" s="371"/>
      <c r="AX500" s="371"/>
      <c r="AY500" s="371"/>
      <c r="AZ500" s="371"/>
      <c r="BA500" s="373"/>
      <c r="BB500" s="449"/>
      <c r="BC500" s="373"/>
      <c r="BD500" s="373"/>
      <c r="BE500" s="373"/>
      <c r="BF500" s="373"/>
      <c r="BG500" s="373"/>
      <c r="BH500" s="373"/>
      <c r="BI500" s="373"/>
      <c r="BJ500" s="373"/>
      <c r="BK500" s="373"/>
      <c r="BL500" s="373"/>
      <c r="BM500" s="373"/>
      <c r="BN500" s="373"/>
      <c r="BO500" s="373"/>
      <c r="BP500" s="373"/>
      <c r="BQ500" s="373"/>
      <c r="BR500" s="373"/>
      <c r="BS500" s="373"/>
      <c r="BT500" s="373"/>
      <c r="BU500" s="373"/>
      <c r="BV500" s="373"/>
      <c r="BW500" s="373"/>
      <c r="BX500" s="373"/>
      <c r="BY500" s="373"/>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8" customFormat="true" ht="25.15" customHeight="true" x14ac:dyDescent="0.2">
      <c r="C501" s="1074" t="s">
        <v>219</v>
      </c>
      <c r="D501" s="1075"/>
      <c r="E501" s="839">
        <v>2.1115513140584453E-2</v>
      </c>
      <c r="F501" s="652"/>
      <c r="G501" s="652"/>
      <c r="H501" s="1075" t="s">
        <v>473</v>
      </c>
      <c r="I501" s="1075"/>
      <c r="J501" s="840">
        <v>5.6829739797824255E-2</v>
      </c>
      <c r="K501" s="652"/>
      <c r="L501" s="652"/>
      <c r="M501" s="1075" t="s">
        <v>383</v>
      </c>
      <c r="N501" s="1075"/>
      <c r="O501" s="841">
        <v>1.1777412264459136E-3</v>
      </c>
      <c r="P501" s="652"/>
      <c r="Q501" s="652"/>
      <c r="AC501" s="371"/>
      <c r="AD501" s="371"/>
      <c r="AE501" s="371"/>
      <c r="AF501" s="371"/>
      <c r="AG501" s="371"/>
      <c r="AH501" s="371"/>
      <c r="AI501" s="371"/>
      <c r="AJ501" s="371"/>
      <c r="AK501" s="371"/>
      <c r="AL501" s="371"/>
      <c r="AM501" s="371"/>
      <c r="AN501" s="371"/>
      <c r="AO501" s="371"/>
      <c r="AP501" s="371"/>
      <c r="AQ501" s="371"/>
      <c r="AR501" s="371"/>
      <c r="AS501" s="371"/>
      <c r="AT501" s="371"/>
      <c r="AU501" s="371"/>
      <c r="AV501" s="371"/>
      <c r="AW501" s="371"/>
      <c r="AX501" s="371"/>
      <c r="AY501" s="371"/>
      <c r="AZ501" s="371"/>
      <c r="BA501" s="373"/>
      <c r="BB501" s="449"/>
      <c r="BC501" s="373"/>
      <c r="BD501" s="373"/>
      <c r="BE501" s="373"/>
      <c r="BF501" s="373"/>
      <c r="BG501" s="373"/>
      <c r="BH501" s="373"/>
      <c r="BI501" s="373"/>
      <c r="BJ501" s="373"/>
      <c r="BK501" s="373"/>
      <c r="BL501" s="373"/>
      <c r="BM501" s="373"/>
      <c r="BN501" s="373"/>
      <c r="BO501" s="373"/>
      <c r="BP501" s="373"/>
      <c r="BQ501" s="373"/>
      <c r="BR501" s="373"/>
      <c r="BS501" s="373"/>
      <c r="BT501" s="373"/>
      <c r="BU501" s="373"/>
      <c r="BV501" s="373"/>
      <c r="BW501" s="373"/>
      <c r="BX501" s="373"/>
      <c r="BY501" s="373"/>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8" customFormat="true" ht="25.15" customHeight="true" x14ac:dyDescent="0.2">
      <c r="C502" s="1074" t="s">
        <v>213</v>
      </c>
      <c r="D502" s="1075"/>
      <c r="E502" s="839">
        <v>0.20011491406874071</v>
      </c>
      <c r="F502" s="652"/>
      <c r="G502" s="652"/>
      <c r="H502" s="1075" t="s">
        <v>421</v>
      </c>
      <c r="I502" s="1075"/>
      <c r="J502" s="840">
        <v>4.7466895009156578E-4</v>
      </c>
      <c r="K502" s="652"/>
      <c r="L502" s="652"/>
      <c r="M502" s="1075" t="s">
        <v>473</v>
      </c>
      <c r="N502" s="1075"/>
      <c r="O502" s="841">
        <v>6.2744847637035235E-3</v>
      </c>
      <c r="P502" s="652"/>
      <c r="Q502" s="652"/>
      <c r="AC502" s="371"/>
      <c r="AD502" s="371"/>
      <c r="AE502" s="371"/>
      <c r="AF502" s="371"/>
      <c r="AG502" s="371"/>
      <c r="AH502" s="371"/>
      <c r="AI502" s="371"/>
      <c r="AJ502" s="371"/>
      <c r="AK502" s="371"/>
      <c r="AL502" s="371"/>
      <c r="AM502" s="371"/>
      <c r="AN502" s="371"/>
      <c r="AO502" s="371"/>
      <c r="AP502" s="371"/>
      <c r="AQ502" s="371"/>
      <c r="AR502" s="371"/>
      <c r="AS502" s="371"/>
      <c r="AT502" s="371"/>
      <c r="AU502" s="371"/>
      <c r="AV502" s="371"/>
      <c r="AW502" s="371"/>
      <c r="AX502" s="371"/>
      <c r="AY502" s="371"/>
      <c r="AZ502" s="371"/>
      <c r="BA502" s="373"/>
      <c r="BB502" s="449"/>
      <c r="BC502" s="373"/>
      <c r="BD502" s="373"/>
      <c r="BE502" s="373"/>
      <c r="BF502" s="373"/>
      <c r="BG502" s="373"/>
      <c r="BH502" s="373"/>
      <c r="BI502" s="373"/>
      <c r="BJ502" s="373"/>
      <c r="BK502" s="373"/>
      <c r="BL502" s="373"/>
      <c r="BM502" s="373"/>
      <c r="BN502" s="373"/>
      <c r="BO502" s="373"/>
      <c r="BP502" s="373"/>
      <c r="BQ502" s="373"/>
      <c r="BR502" s="373"/>
      <c r="BS502" s="373"/>
      <c r="BT502" s="373"/>
      <c r="BU502" s="373"/>
      <c r="BV502" s="373"/>
      <c r="BW502" s="373"/>
      <c r="BX502" s="373"/>
      <c r="BY502" s="373"/>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8" customFormat="true" ht="25.15" customHeight="true" x14ac:dyDescent="0.2">
      <c r="C503" s="1074" t="s">
        <v>464</v>
      </c>
      <c r="D503" s="1075"/>
      <c r="E503" s="839">
        <v>3.4167061750135369E-2</v>
      </c>
      <c r="F503" s="652"/>
      <c r="G503" s="652"/>
      <c r="H503" s="1075" t="s">
        <v>403</v>
      </c>
      <c r="I503" s="1075"/>
      <c r="J503" s="840">
        <v>3.2147983061299769E-2</v>
      </c>
      <c r="K503" s="652"/>
      <c r="L503" s="652"/>
      <c r="M503" s="1075" t="s">
        <v>421</v>
      </c>
      <c r="N503" s="1075"/>
      <c r="O503" s="850">
        <v>8.1090064712789948E-5</v>
      </c>
      <c r="P503" s="652"/>
      <c r="Q503" s="652"/>
      <c r="AC503" s="371"/>
      <c r="AD503" s="371"/>
      <c r="AE503" s="371"/>
      <c r="AF503" s="371"/>
      <c r="AG503" s="371"/>
      <c r="AH503" s="371"/>
      <c r="AI503" s="371"/>
      <c r="AJ503" s="371"/>
      <c r="AK503" s="371"/>
      <c r="AL503" s="371"/>
      <c r="AM503" s="371"/>
      <c r="AN503" s="371"/>
      <c r="AO503" s="371"/>
      <c r="AP503" s="371"/>
      <c r="AQ503" s="371"/>
      <c r="AR503" s="371"/>
      <c r="AS503" s="371"/>
      <c r="AT503" s="371"/>
      <c r="AU503" s="371"/>
      <c r="AV503" s="371"/>
      <c r="AW503" s="371"/>
      <c r="AX503" s="371"/>
      <c r="AY503" s="371"/>
      <c r="AZ503" s="371"/>
      <c r="BA503" s="373"/>
      <c r="BB503" s="449"/>
      <c r="BC503" s="373"/>
      <c r="BD503" s="373"/>
      <c r="BE503" s="373"/>
      <c r="BF503" s="373"/>
      <c r="BG503" s="373"/>
      <c r="BH503" s="373"/>
      <c r="BI503" s="373"/>
      <c r="BJ503" s="373"/>
      <c r="BK503" s="373"/>
      <c r="BL503" s="373"/>
      <c r="BM503" s="373"/>
      <c r="BN503" s="373"/>
      <c r="BO503" s="373"/>
      <c r="BP503" s="373"/>
      <c r="BQ503" s="373"/>
      <c r="BR503" s="373"/>
      <c r="BS503" s="373"/>
      <c r="BT503" s="373"/>
      <c r="BU503" s="373"/>
      <c r="BV503" s="373"/>
      <c r="BW503" s="373"/>
      <c r="BX503" s="373"/>
      <c r="BY503" s="373"/>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8" customFormat="true" ht="25.15" customHeight="true" x14ac:dyDescent="0.2">
      <c r="C504" s="1074" t="s">
        <v>512</v>
      </c>
      <c r="D504" s="1075"/>
      <c r="E504" s="839">
        <v>6.9288620412009585E-3</v>
      </c>
      <c r="F504" s="652"/>
      <c r="G504" s="652"/>
      <c r="H504" s="1075" t="s">
        <v>404</v>
      </c>
      <c r="I504" s="1075"/>
      <c r="J504" s="840">
        <v>0.12620953472249485</v>
      </c>
      <c r="K504" s="652"/>
      <c r="L504" s="652"/>
      <c r="M504" s="1075" t="s">
        <v>403</v>
      </c>
      <c r="N504" s="1075"/>
      <c r="O504" s="841">
        <v>1.3737034996507946E-2</v>
      </c>
      <c r="P504" s="652"/>
      <c r="Q504" s="652"/>
      <c r="AC504" s="371"/>
      <c r="AD504" s="371"/>
      <c r="AE504" s="371"/>
      <c r="AF504" s="371"/>
      <c r="AG504" s="371"/>
      <c r="AH504" s="371"/>
      <c r="AI504" s="371"/>
      <c r="AJ504" s="371"/>
      <c r="AK504" s="371"/>
      <c r="AL504" s="371"/>
      <c r="AM504" s="371"/>
      <c r="AN504" s="371"/>
      <c r="AO504" s="371"/>
      <c r="AP504" s="371"/>
      <c r="AQ504" s="371"/>
      <c r="AR504" s="371"/>
      <c r="AS504" s="371"/>
      <c r="AT504" s="371"/>
      <c r="AU504" s="371"/>
      <c r="AV504" s="371"/>
      <c r="AW504" s="371"/>
      <c r="AX504" s="371"/>
      <c r="AY504" s="371"/>
      <c r="AZ504" s="371"/>
      <c r="BA504" s="373"/>
      <c r="BB504" s="449"/>
      <c r="BC504" s="373"/>
      <c r="BD504" s="373"/>
      <c r="BE504" s="373"/>
      <c r="BF504" s="373"/>
      <c r="BG504" s="373"/>
      <c r="BH504" s="373"/>
      <c r="BI504" s="373"/>
      <c r="BJ504" s="373"/>
      <c r="BK504" s="373"/>
      <c r="BL504" s="373"/>
      <c r="BM504" s="373"/>
      <c r="BN504" s="373"/>
      <c r="BO504" s="373"/>
      <c r="BP504" s="373"/>
      <c r="BQ504" s="373"/>
      <c r="BR504" s="373"/>
      <c r="BS504" s="373"/>
      <c r="BT504" s="373"/>
      <c r="BU504" s="373"/>
      <c r="BV504" s="373"/>
      <c r="BW504" s="373"/>
      <c r="BX504" s="373"/>
      <c r="BY504" s="373"/>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8" customFormat="true" ht="25.15" customHeight="true" x14ac:dyDescent="0.2">
      <c r="C505" s="1074" t="s">
        <v>453</v>
      </c>
      <c r="D505" s="1075"/>
      <c r="E505" s="839">
        <v>0.33333637436487745</v>
      </c>
      <c r="F505" s="652"/>
      <c r="G505" s="652"/>
      <c r="H505" s="1075" t="s">
        <v>436</v>
      </c>
      <c r="I505" s="1075"/>
      <c r="J505" s="840">
        <v>1.4538950609083664E-4</v>
      </c>
      <c r="K505" s="652"/>
      <c r="L505" s="652"/>
      <c r="M505" s="1075" t="s">
        <v>404</v>
      </c>
      <c r="N505" s="1075"/>
      <c r="O505" s="841">
        <v>3.6381506248509138E-2</v>
      </c>
      <c r="P505" s="652"/>
      <c r="Q505" s="652"/>
      <c r="AC505" s="371"/>
      <c r="AD505" s="371"/>
      <c r="AE505" s="371"/>
      <c r="AF505" s="371"/>
      <c r="AG505" s="371"/>
      <c r="AH505" s="371"/>
      <c r="AI505" s="371"/>
      <c r="AJ505" s="371"/>
      <c r="AK505" s="371"/>
      <c r="AL505" s="371"/>
      <c r="AM505" s="371"/>
      <c r="AN505" s="371"/>
      <c r="AO505" s="371"/>
      <c r="AP505" s="371"/>
      <c r="AQ505" s="371"/>
      <c r="AR505" s="371"/>
      <c r="AS505" s="371"/>
      <c r="AT505" s="371"/>
      <c r="AU505" s="371"/>
      <c r="AV505" s="371"/>
      <c r="AW505" s="371"/>
      <c r="AX505" s="371"/>
      <c r="AY505" s="371"/>
      <c r="AZ505" s="371"/>
      <c r="BA505" s="373"/>
      <c r="BB505" s="449"/>
      <c r="BC505" s="373"/>
      <c r="BD505" s="373"/>
      <c r="BE505" s="373"/>
      <c r="BF505" s="373"/>
      <c r="BG505" s="373"/>
      <c r="BH505" s="373"/>
      <c r="BI505" s="373"/>
      <c r="BJ505" s="373"/>
      <c r="BK505" s="373"/>
      <c r="BL505" s="373"/>
      <c r="BM505" s="373"/>
      <c r="BN505" s="373"/>
      <c r="BO505" s="373"/>
      <c r="BP505" s="373"/>
      <c r="BQ505" s="373"/>
      <c r="BR505" s="373"/>
      <c r="BS505" s="373"/>
      <c r="BT505" s="373"/>
      <c r="BU505" s="373"/>
      <c r="BV505" s="373"/>
      <c r="BW505" s="373"/>
      <c r="BX505" s="373"/>
      <c r="BY505" s="373"/>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8" customFormat="true" ht="25.15" customHeight="true" x14ac:dyDescent="0.2">
      <c r="C506" s="1074" t="s">
        <v>461</v>
      </c>
      <c r="D506" s="1075"/>
      <c r="E506" s="839">
        <v>0.22511819916335246</v>
      </c>
      <c r="F506" s="652"/>
      <c r="G506" s="652"/>
      <c r="H506" s="1075" t="s">
        <v>413</v>
      </c>
      <c r="I506" s="1075"/>
      <c r="J506" s="840">
        <v>6.6749097836518324E-3</v>
      </c>
      <c r="K506" s="652"/>
      <c r="L506" s="652"/>
      <c r="M506" s="1075" t="s">
        <v>436</v>
      </c>
      <c r="N506" s="1075"/>
      <c r="O506" s="850">
        <v>9.8594858194498259E-6</v>
      </c>
      <c r="P506" s="652"/>
      <c r="Q506" s="652"/>
      <c r="AC506" s="371"/>
      <c r="AD506" s="371"/>
      <c r="AE506" s="371"/>
      <c r="AF506" s="371"/>
      <c r="AG506" s="371"/>
      <c r="AH506" s="371"/>
      <c r="AI506" s="371"/>
      <c r="AJ506" s="371"/>
      <c r="AK506" s="371"/>
      <c r="AL506" s="371"/>
      <c r="AM506" s="371"/>
      <c r="AN506" s="371"/>
      <c r="AO506" s="371"/>
      <c r="AP506" s="371"/>
      <c r="AQ506" s="371"/>
      <c r="AR506" s="371"/>
      <c r="AS506" s="371"/>
      <c r="AT506" s="371"/>
      <c r="AU506" s="371"/>
      <c r="AV506" s="371"/>
      <c r="AW506" s="371"/>
      <c r="AX506" s="371"/>
      <c r="AY506" s="371"/>
      <c r="AZ506" s="371"/>
      <c r="BA506" s="373"/>
      <c r="BB506" s="449"/>
      <c r="BC506" s="373"/>
      <c r="BD506" s="373"/>
      <c r="BE506" s="373"/>
      <c r="BF506" s="373"/>
      <c r="BG506" s="373"/>
      <c r="BH506" s="373"/>
      <c r="BI506" s="373"/>
      <c r="BJ506" s="373"/>
      <c r="BK506" s="373"/>
      <c r="BL506" s="373"/>
      <c r="BM506" s="373"/>
      <c r="BN506" s="373"/>
      <c r="BO506" s="373"/>
      <c r="BP506" s="373"/>
      <c r="BQ506" s="373"/>
      <c r="BR506" s="373"/>
      <c r="BS506" s="373"/>
      <c r="BT506" s="373"/>
      <c r="BU506" s="373"/>
      <c r="BV506" s="373"/>
      <c r="BW506" s="373"/>
      <c r="BX506" s="373"/>
      <c r="BY506" s="373"/>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8" customFormat="true" ht="25.15" customHeight="true" x14ac:dyDescent="0.2">
      <c r="C507" s="1074" t="s">
        <v>466</v>
      </c>
      <c r="D507" s="1075"/>
      <c r="E507" s="844">
        <v>9.902552060418192E-6</v>
      </c>
      <c r="F507" s="652"/>
      <c r="G507" s="652"/>
      <c r="H507" s="1075" t="s">
        <v>388</v>
      </c>
      <c r="I507" s="1075"/>
      <c r="J507" s="840">
        <v>0.11341799961237251</v>
      </c>
      <c r="K507" s="652"/>
      <c r="L507" s="652"/>
      <c r="M507" s="1075" t="s">
        <v>413</v>
      </c>
      <c r="N507" s="1075"/>
      <c r="O507" s="841">
        <v>1.7169905332593419E-3</v>
      </c>
      <c r="P507" s="652"/>
      <c r="Q507" s="652"/>
      <c r="AC507" s="371"/>
      <c r="AD507" s="371"/>
      <c r="AE507" s="371"/>
      <c r="AF507" s="371"/>
      <c r="AG507" s="371"/>
      <c r="AH507" s="371"/>
      <c r="AI507" s="371"/>
      <c r="AJ507" s="371"/>
      <c r="AK507" s="371"/>
      <c r="AL507" s="371"/>
      <c r="AM507" s="371"/>
      <c r="AN507" s="371"/>
      <c r="AO507" s="371"/>
      <c r="AP507" s="371"/>
      <c r="AQ507" s="371"/>
      <c r="AR507" s="371"/>
      <c r="AS507" s="371"/>
      <c r="AT507" s="371"/>
      <c r="AU507" s="371"/>
      <c r="AV507" s="371"/>
      <c r="AW507" s="371"/>
      <c r="AX507" s="371"/>
      <c r="AY507" s="371"/>
      <c r="AZ507" s="371"/>
      <c r="BA507" s="373"/>
      <c r="BB507" s="449"/>
      <c r="BC507" s="373"/>
      <c r="BD507" s="373"/>
      <c r="BE507" s="373"/>
      <c r="BF507" s="373"/>
      <c r="BG507" s="373"/>
      <c r="BH507" s="373"/>
      <c r="BI507" s="373"/>
      <c r="BJ507" s="373"/>
      <c r="BK507" s="373"/>
      <c r="BL507" s="373"/>
      <c r="BM507" s="373"/>
      <c r="BN507" s="373"/>
      <c r="BO507" s="373"/>
      <c r="BP507" s="373"/>
      <c r="BQ507" s="373"/>
      <c r="BR507" s="373"/>
      <c r="BS507" s="373"/>
      <c r="BT507" s="373"/>
      <c r="BU507" s="373"/>
      <c r="BV507" s="373"/>
      <c r="BW507" s="373"/>
      <c r="BX507" s="373"/>
      <c r="BY507" s="373"/>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8" customFormat="true" ht="25.15" customHeight="true" x14ac:dyDescent="0.2">
      <c r="C508" s="1074" t="s">
        <v>479</v>
      </c>
      <c r="D508" s="1075"/>
      <c r="E508" s="839">
        <v>2.1654830935648243E-4</v>
      </c>
      <c r="F508" s="652"/>
      <c r="G508" s="652"/>
      <c r="H508" s="1075" t="s">
        <v>384</v>
      </c>
      <c r="I508" s="1075"/>
      <c r="J508" s="840">
        <v>0.44125612036448525</v>
      </c>
      <c r="K508" s="652"/>
      <c r="L508" s="652"/>
      <c r="M508" s="1075" t="s">
        <v>388</v>
      </c>
      <c r="N508" s="1075"/>
      <c r="O508" s="841">
        <v>5.6948107532287927E-2</v>
      </c>
      <c r="P508" s="652"/>
      <c r="Q508" s="652"/>
      <c r="AC508" s="371"/>
      <c r="AD508" s="371"/>
      <c r="AE508" s="371"/>
      <c r="AF508" s="371"/>
      <c r="AG508" s="371"/>
      <c r="AH508" s="371"/>
      <c r="AI508" s="371"/>
      <c r="AJ508" s="371"/>
      <c r="AK508" s="371"/>
      <c r="AL508" s="371"/>
      <c r="AM508" s="371"/>
      <c r="AN508" s="371"/>
      <c r="AO508" s="371"/>
      <c r="AP508" s="371"/>
      <c r="AQ508" s="371"/>
      <c r="AR508" s="371"/>
      <c r="AS508" s="371"/>
      <c r="AT508" s="371"/>
      <c r="AU508" s="371"/>
      <c r="AV508" s="371"/>
      <c r="AW508" s="371"/>
      <c r="AX508" s="371"/>
      <c r="AY508" s="371"/>
      <c r="AZ508" s="371"/>
      <c r="BA508" s="373"/>
      <c r="BB508" s="449"/>
      <c r="BC508" s="373"/>
      <c r="BD508" s="373"/>
      <c r="BE508" s="373"/>
      <c r="BF508" s="373"/>
      <c r="BG508" s="373"/>
      <c r="BH508" s="373"/>
      <c r="BI508" s="373"/>
      <c r="BJ508" s="373"/>
      <c r="BK508" s="373"/>
      <c r="BL508" s="373"/>
      <c r="BM508" s="373"/>
      <c r="BN508" s="373"/>
      <c r="BO508" s="373"/>
      <c r="BP508" s="373"/>
      <c r="BQ508" s="373"/>
      <c r="BR508" s="373"/>
      <c r="BS508" s="373"/>
      <c r="BT508" s="373"/>
      <c r="BU508" s="373"/>
      <c r="BV508" s="373"/>
      <c r="BW508" s="373"/>
      <c r="BX508" s="373"/>
      <c r="BY508" s="373"/>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8" customFormat="true" ht="25.15" customHeight="true" x14ac:dyDescent="0.2">
      <c r="C509" s="1074" t="s">
        <v>454</v>
      </c>
      <c r="D509" s="1075"/>
      <c r="E509" s="842">
        <v>0.53670463263318879</v>
      </c>
      <c r="F509" s="652"/>
      <c r="G509" s="652"/>
      <c r="H509" s="1075" t="s">
        <v>481</v>
      </c>
      <c r="I509" s="1075"/>
      <c r="J509" s="840">
        <v>1.305817693733463E-3</v>
      </c>
      <c r="K509" s="652"/>
      <c r="L509" s="652"/>
      <c r="M509" s="1075" t="s">
        <v>384</v>
      </c>
      <c r="N509" s="1075"/>
      <c r="O509" s="841">
        <v>8.3193054653243156E-2</v>
      </c>
      <c r="P509" s="652"/>
      <c r="Q509" s="652"/>
      <c r="AC509" s="371"/>
      <c r="AD509" s="371"/>
      <c r="AE509" s="371"/>
      <c r="AF509" s="371"/>
      <c r="AG509" s="371"/>
      <c r="AH509" s="371"/>
      <c r="AI509" s="371"/>
      <c r="AJ509" s="371"/>
      <c r="AK509" s="371"/>
      <c r="AL509" s="371"/>
      <c r="AM509" s="371"/>
      <c r="AN509" s="371"/>
      <c r="AO509" s="371"/>
      <c r="AP509" s="371"/>
      <c r="AQ509" s="371"/>
      <c r="AR509" s="371"/>
      <c r="AS509" s="371"/>
      <c r="AT509" s="371"/>
      <c r="AU509" s="371"/>
      <c r="AV509" s="371"/>
      <c r="AW509" s="371"/>
      <c r="AX509" s="371"/>
      <c r="AY509" s="371"/>
      <c r="AZ509" s="371"/>
      <c r="BA509" s="373"/>
      <c r="BB509" s="449"/>
      <c r="BC509" s="373"/>
      <c r="BD509" s="373"/>
      <c r="BE509" s="373"/>
      <c r="BF509" s="373"/>
      <c r="BG509" s="373"/>
      <c r="BH509" s="373"/>
      <c r="BI509" s="373"/>
      <c r="BJ509" s="373"/>
      <c r="BK509" s="373"/>
      <c r="BL509" s="373"/>
      <c r="BM509" s="373"/>
      <c r="BN509" s="373"/>
      <c r="BO509" s="373"/>
      <c r="BP509" s="373"/>
      <c r="BQ509" s="373"/>
      <c r="BR509" s="373"/>
      <c r="BS509" s="373"/>
      <c r="BT509" s="373"/>
      <c r="BU509" s="373"/>
      <c r="BV509" s="373"/>
      <c r="BW509" s="373"/>
      <c r="BX509" s="373"/>
      <c r="BY509" s="373"/>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8" customFormat="true" ht="25.15" customHeight="true" x14ac:dyDescent="0.2">
      <c r="C510" s="1074"/>
      <c r="D510" s="1075"/>
      <c r="E510" s="652"/>
      <c r="F510" s="652"/>
      <c r="G510" s="652"/>
      <c r="H510" s="1075" t="s">
        <v>423</v>
      </c>
      <c r="I510" s="1075"/>
      <c r="J510" s="849">
        <v>3.0866093748130738E-5</v>
      </c>
      <c r="K510" s="652"/>
      <c r="L510" s="652"/>
      <c r="M510" s="1075" t="s">
        <v>423</v>
      </c>
      <c r="N510" s="1075"/>
      <c r="O510" s="841">
        <v>3.8285798325231476E-4</v>
      </c>
      <c r="P510" s="652"/>
      <c r="Q510" s="652"/>
      <c r="AC510" s="371"/>
      <c r="AD510" s="371"/>
      <c r="AE510" s="371"/>
      <c r="AF510" s="371"/>
      <c r="AG510" s="371"/>
      <c r="AH510" s="371"/>
      <c r="AI510" s="371"/>
      <c r="AJ510" s="371"/>
      <c r="AK510" s="371"/>
      <c r="AL510" s="371"/>
      <c r="AM510" s="371"/>
      <c r="AN510" s="371"/>
      <c r="AO510" s="371"/>
      <c r="AP510" s="371"/>
      <c r="AQ510" s="371"/>
      <c r="AR510" s="371"/>
      <c r="AS510" s="371"/>
      <c r="AT510" s="371"/>
      <c r="AU510" s="371"/>
      <c r="AV510" s="371"/>
      <c r="AW510" s="371"/>
      <c r="AX510" s="371"/>
      <c r="AY510" s="371"/>
      <c r="AZ510" s="371"/>
      <c r="BA510" s="373"/>
      <c r="BB510" s="449"/>
      <c r="BC510" s="373"/>
      <c r="BD510" s="373"/>
      <c r="BE510" s="373"/>
      <c r="BF510" s="373"/>
      <c r="BG510" s="373"/>
      <c r="BH510" s="373"/>
      <c r="BI510" s="373"/>
      <c r="BJ510" s="373"/>
      <c r="BK510" s="373"/>
      <c r="BL510" s="373"/>
      <c r="BM510" s="373"/>
      <c r="BN510" s="373"/>
      <c r="BO510" s="373"/>
      <c r="BP510" s="373"/>
      <c r="BQ510" s="373"/>
      <c r="BR510" s="373"/>
      <c r="BS510" s="373"/>
      <c r="BT510" s="373"/>
      <c r="BU510" s="373"/>
      <c r="BV510" s="373"/>
      <c r="BW510" s="373"/>
      <c r="BX510" s="373"/>
      <c r="BY510" s="373"/>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8" customFormat="true" ht="25.15" customHeight="true" x14ac:dyDescent="0.2">
      <c r="C511" s="1074"/>
      <c r="D511" s="1075"/>
      <c r="E511" s="652"/>
      <c r="F511" s="652"/>
      <c r="G511" s="652"/>
      <c r="H511" s="1075" t="s">
        <v>496</v>
      </c>
      <c r="I511" s="1075"/>
      <c r="J511" s="849">
        <v>4.9712421089042244E-5</v>
      </c>
      <c r="K511" s="652"/>
      <c r="L511" s="652"/>
      <c r="M511" s="1075" t="s">
        <v>418</v>
      </c>
      <c r="N511" s="1075"/>
      <c r="O511" s="841">
        <v>1.5958116641118385E-4</v>
      </c>
      <c r="P511" s="652"/>
      <c r="Q511" s="652"/>
      <c r="AC511" s="371"/>
      <c r="AD511" s="371"/>
      <c r="AE511" s="371"/>
      <c r="AF511" s="371"/>
      <c r="AG511" s="371"/>
      <c r="AH511" s="371"/>
      <c r="AI511" s="371"/>
      <c r="AJ511" s="371"/>
      <c r="AK511" s="371"/>
      <c r="AL511" s="371"/>
      <c r="AM511" s="371"/>
      <c r="AN511" s="371"/>
      <c r="AO511" s="371"/>
      <c r="AP511" s="371"/>
      <c r="AQ511" s="371"/>
      <c r="AR511" s="371"/>
      <c r="AS511" s="371"/>
      <c r="AT511" s="371"/>
      <c r="AU511" s="371"/>
      <c r="AV511" s="371"/>
      <c r="AW511" s="371"/>
      <c r="AX511" s="371"/>
      <c r="AY511" s="371"/>
      <c r="AZ511" s="371"/>
      <c r="BA511" s="373"/>
      <c r="BB511" s="449"/>
      <c r="BC511" s="373"/>
      <c r="BD511" s="373"/>
      <c r="BE511" s="373"/>
      <c r="BF511" s="373"/>
      <c r="BG511" s="373"/>
      <c r="BH511" s="373"/>
      <c r="BI511" s="373"/>
      <c r="BJ511" s="373"/>
      <c r="BK511" s="373"/>
      <c r="BL511" s="373"/>
      <c r="BM511" s="373"/>
      <c r="BN511" s="373"/>
      <c r="BO511" s="373"/>
      <c r="BP511" s="373"/>
      <c r="BQ511" s="373"/>
      <c r="BR511" s="373"/>
      <c r="BS511" s="373"/>
      <c r="BT511" s="373"/>
      <c r="BU511" s="373"/>
      <c r="BV511" s="373"/>
      <c r="BW511" s="373"/>
      <c r="BX511" s="373"/>
      <c r="BY511" s="373"/>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8" customFormat="true" ht="25.15" customHeight="true" x14ac:dyDescent="0.2">
      <c r="C512" s="1074" t="s">
        <v>346</v>
      </c>
      <c r="D512" s="1075"/>
      <c r="E512" s="1075"/>
      <c r="F512" s="1075"/>
      <c r="G512" s="1075"/>
      <c r="H512" s="1075" t="s">
        <v>497</v>
      </c>
      <c r="I512" s="1075"/>
      <c r="J512" s="840">
        <v>7.3995905342123941E-2</v>
      </c>
      <c r="K512" s="652"/>
      <c r="L512" s="652"/>
      <c r="M512" s="1075" t="s">
        <v>496</v>
      </c>
      <c r="N512" s="1075"/>
      <c r="O512" s="841">
        <v>0.15563518574099564</v>
      </c>
      <c r="P512" s="652"/>
      <c r="Q512" s="652"/>
      <c r="AC512" s="371"/>
      <c r="AD512" s="371"/>
      <c r="AE512" s="371"/>
      <c r="AF512" s="371"/>
      <c r="AG512" s="371"/>
      <c r="AH512" s="371"/>
      <c r="AI512" s="371"/>
      <c r="AJ512" s="371"/>
      <c r="AK512" s="371"/>
      <c r="AL512" s="371"/>
      <c r="AM512" s="371"/>
      <c r="AN512" s="371"/>
      <c r="AO512" s="371"/>
      <c r="AP512" s="371"/>
      <c r="AQ512" s="371"/>
      <c r="AR512" s="371"/>
      <c r="AS512" s="371"/>
      <c r="AT512" s="371"/>
      <c r="AU512" s="371"/>
      <c r="AV512" s="371"/>
      <c r="AW512" s="371"/>
      <c r="AX512" s="371"/>
      <c r="AY512" s="371"/>
      <c r="AZ512" s="371"/>
      <c r="BA512" s="373"/>
      <c r="BB512" s="449"/>
      <c r="BC512" s="373"/>
      <c r="BD512" s="373"/>
      <c r="BE512" s="373"/>
      <c r="BF512" s="373"/>
      <c r="BG512" s="373"/>
      <c r="BH512" s="373"/>
      <c r="BI512" s="373"/>
      <c r="BJ512" s="373"/>
      <c r="BK512" s="373"/>
      <c r="BL512" s="373"/>
      <c r="BM512" s="373"/>
      <c r="BN512" s="373"/>
      <c r="BO512" s="373"/>
      <c r="BP512" s="373"/>
      <c r="BQ512" s="373"/>
      <c r="BR512" s="373"/>
      <c r="BS512" s="373"/>
      <c r="BT512" s="373"/>
      <c r="BU512" s="373"/>
      <c r="BV512" s="373"/>
      <c r="BW512" s="373"/>
      <c r="BX512" s="373"/>
      <c r="BY512" s="373"/>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8" customFormat="true" ht="25.15" customHeight="true" x14ac:dyDescent="0.2">
      <c r="C513" s="1074" t="s">
        <v>271</v>
      </c>
      <c r="D513" s="1075"/>
      <c r="E513" s="1078" t="s">
        <v>347</v>
      </c>
      <c r="F513" s="1079"/>
      <c r="G513" s="1080"/>
      <c r="H513" s="1075" t="s">
        <v>526</v>
      </c>
      <c r="I513" s="1075"/>
      <c r="J513" s="849">
        <v>7.1488275127914812E-5</v>
      </c>
      <c r="K513" s="652"/>
      <c r="L513" s="652"/>
      <c r="M513" s="1075" t="s">
        <v>497</v>
      </c>
      <c r="N513" s="1075"/>
      <c r="O513" s="841">
        <v>8.9441101895799804E-2</v>
      </c>
      <c r="P513" s="652"/>
      <c r="Q513" s="652"/>
      <c r="AC513" s="371"/>
      <c r="AD513" s="371"/>
      <c r="AE513" s="371"/>
      <c r="AF513" s="371"/>
      <c r="AG513" s="371"/>
      <c r="AH513" s="371"/>
      <c r="AI513" s="371"/>
      <c r="AJ513" s="371"/>
      <c r="AK513" s="371"/>
      <c r="AL513" s="371"/>
      <c r="AM513" s="371"/>
      <c r="AN513" s="371"/>
      <c r="AO513" s="371"/>
      <c r="AP513" s="371"/>
      <c r="AQ513" s="371"/>
      <c r="AR513" s="371"/>
      <c r="AS513" s="371"/>
      <c r="AT513" s="371"/>
      <c r="AU513" s="371"/>
      <c r="AV513" s="371"/>
      <c r="AW513" s="371"/>
      <c r="AX513" s="371"/>
      <c r="AY513" s="371"/>
      <c r="AZ513" s="371"/>
      <c r="BA513" s="373"/>
      <c r="BB513" s="449"/>
      <c r="BC513" s="373"/>
      <c r="BD513" s="373"/>
      <c r="BE513" s="373"/>
      <c r="BF513" s="373"/>
      <c r="BG513" s="373"/>
      <c r="BH513" s="373"/>
      <c r="BI513" s="373"/>
      <c r="BJ513" s="373"/>
      <c r="BK513" s="373"/>
      <c r="BL513" s="373"/>
      <c r="BM513" s="373"/>
      <c r="BN513" s="373"/>
      <c r="BO513" s="373"/>
      <c r="BP513" s="373"/>
      <c r="BQ513" s="373"/>
      <c r="BR513" s="373"/>
      <c r="BS513" s="373"/>
      <c r="BT513" s="373"/>
      <c r="BU513" s="373"/>
      <c r="BV513" s="373"/>
      <c r="BW513" s="373"/>
      <c r="BX513" s="373"/>
      <c r="BY513" s="373"/>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8" customFormat="true" ht="25.15" customHeight="true" x14ac:dyDescent="0.2">
      <c r="C514" s="1075"/>
      <c r="D514" s="1075"/>
      <c r="E514" s="827" t="s">
        <v>187</v>
      </c>
      <c r="F514" s="828" t="s">
        <v>348</v>
      </c>
      <c r="G514" s="829" t="s">
        <v>349</v>
      </c>
      <c r="H514" s="1075" t="s">
        <v>209</v>
      </c>
      <c r="I514" s="1075"/>
      <c r="J514" s="840">
        <v>0.59816757180320368</v>
      </c>
      <c r="K514" s="652"/>
      <c r="L514" s="652"/>
      <c r="M514" s="1075" t="s">
        <v>526</v>
      </c>
      <c r="N514" s="1075"/>
      <c r="O514" s="850">
        <v>3.4163843041636973E-5</v>
      </c>
      <c r="P514" s="652"/>
      <c r="Q514" s="652"/>
      <c r="AC514" s="371"/>
      <c r="AD514" s="371"/>
      <c r="AE514" s="371"/>
      <c r="AF514" s="371"/>
      <c r="AG514" s="371"/>
      <c r="AH514" s="371"/>
      <c r="AI514" s="371"/>
      <c r="AJ514" s="371"/>
      <c r="AK514" s="371"/>
      <c r="AL514" s="371"/>
      <c r="AM514" s="371"/>
      <c r="AN514" s="371"/>
      <c r="AO514" s="371"/>
      <c r="AP514" s="371"/>
      <c r="AQ514" s="371"/>
      <c r="AR514" s="371"/>
      <c r="AS514" s="371"/>
      <c r="AT514" s="371"/>
      <c r="AU514" s="371"/>
      <c r="AV514" s="371"/>
      <c r="AW514" s="371"/>
      <c r="AX514" s="371"/>
      <c r="AY514" s="371"/>
      <c r="AZ514" s="371"/>
      <c r="BA514" s="373"/>
      <c r="BB514" s="449"/>
      <c r="BC514" s="373"/>
      <c r="BD514" s="373"/>
      <c r="BE514" s="373"/>
      <c r="BF514" s="373"/>
      <c r="BG514" s="373"/>
      <c r="BH514" s="373"/>
      <c r="BI514" s="373"/>
      <c r="BJ514" s="373"/>
      <c r="BK514" s="373"/>
      <c r="BL514" s="373"/>
      <c r="BM514" s="373"/>
      <c r="BN514" s="373"/>
      <c r="BO514" s="373"/>
      <c r="BP514" s="373"/>
      <c r="BQ514" s="373"/>
      <c r="BR514" s="373"/>
      <c r="BS514" s="373"/>
      <c r="BT514" s="373"/>
      <c r="BU514" s="373"/>
      <c r="BV514" s="373"/>
      <c r="BW514" s="373"/>
      <c r="BX514" s="373"/>
      <c r="BY514" s="373"/>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8" customFormat="true" ht="25.15" customHeight="true" x14ac:dyDescent="0.2">
      <c r="C515" s="1074" t="s">
        <v>205</v>
      </c>
      <c r="D515" s="1075"/>
      <c r="E515" s="851">
        <v>7.671899387759419</v>
      </c>
      <c r="F515" s="852">
        <v>14.753652668768114</v>
      </c>
      <c r="G515" s="853">
        <v>14.753652668768114</v>
      </c>
      <c r="H515" s="1075" t="s">
        <v>218</v>
      </c>
      <c r="I515" s="1075"/>
      <c r="J515" s="840">
        <v>0.14656275030943566</v>
      </c>
      <c r="K515" s="652"/>
      <c r="L515" s="652"/>
      <c r="M515" s="1075" t="s">
        <v>209</v>
      </c>
      <c r="N515" s="1075"/>
      <c r="O515" s="841">
        <v>0.38160440029141468</v>
      </c>
      <c r="P515" s="652"/>
      <c r="Q515" s="652"/>
      <c r="AC515" s="371"/>
      <c r="AD515" s="371"/>
      <c r="AE515" s="371"/>
      <c r="AF515" s="371"/>
      <c r="AG515" s="371"/>
      <c r="AH515" s="371"/>
      <c r="AI515" s="371"/>
      <c r="AJ515" s="371"/>
      <c r="AK515" s="371"/>
      <c r="AL515" s="371"/>
      <c r="AM515" s="371"/>
      <c r="AN515" s="371"/>
      <c r="AO515" s="371"/>
      <c r="AP515" s="371"/>
      <c r="AQ515" s="371"/>
      <c r="AR515" s="371"/>
      <c r="AS515" s="371"/>
      <c r="AT515" s="371"/>
      <c r="AU515" s="371"/>
      <c r="AV515" s="371"/>
      <c r="AW515" s="371"/>
      <c r="AX515" s="371"/>
      <c r="AY515" s="371"/>
      <c r="AZ515" s="371"/>
      <c r="BA515" s="373"/>
      <c r="BB515" s="449"/>
      <c r="BC515" s="373"/>
      <c r="BD515" s="373"/>
      <c r="BE515" s="373"/>
      <c r="BF515" s="373"/>
      <c r="BG515" s="373"/>
      <c r="BH515" s="373"/>
      <c r="BI515" s="373"/>
      <c r="BJ515" s="373"/>
      <c r="BK515" s="373"/>
      <c r="BL515" s="373"/>
      <c r="BM515" s="373"/>
      <c r="BN515" s="373"/>
      <c r="BO515" s="373"/>
      <c r="BP515" s="373"/>
      <c r="BQ515" s="373"/>
      <c r="BR515" s="373"/>
      <c r="BS515" s="373"/>
      <c r="BT515" s="373"/>
      <c r="BU515" s="373"/>
      <c r="BV515" s="373"/>
      <c r="BW515" s="373"/>
      <c r="BX515" s="373"/>
      <c r="BY515" s="373"/>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8" customFormat="true" ht="25.15" customHeight="true" x14ac:dyDescent="0.2">
      <c r="C516" s="1074"/>
      <c r="D516" s="1075"/>
      <c r="E516" s="652"/>
      <c r="F516" s="652"/>
      <c r="G516" s="652"/>
      <c r="H516" s="1075" t="s">
        <v>206</v>
      </c>
      <c r="I516" s="1075"/>
      <c r="J516" s="840">
        <v>0.61333862921978932</v>
      </c>
      <c r="K516" s="652"/>
      <c r="L516" s="652"/>
      <c r="M516" s="1075" t="s">
        <v>218</v>
      </c>
      <c r="N516" s="1075"/>
      <c r="O516" s="841">
        <v>0.10623714333223057</v>
      </c>
      <c r="P516" s="652"/>
      <c r="Q516" s="652"/>
      <c r="AC516" s="371"/>
      <c r="AD516" s="371"/>
      <c r="AE516" s="371"/>
      <c r="AF516" s="371"/>
      <c r="AG516" s="371"/>
      <c r="AH516" s="371"/>
      <c r="AI516" s="371"/>
      <c r="AJ516" s="371"/>
      <c r="AK516" s="371"/>
      <c r="AL516" s="371"/>
      <c r="AM516" s="371"/>
      <c r="AN516" s="371"/>
      <c r="AO516" s="371"/>
      <c r="AP516" s="371"/>
      <c r="AQ516" s="371"/>
      <c r="AR516" s="371"/>
      <c r="AS516" s="371"/>
      <c r="AT516" s="371"/>
      <c r="AU516" s="371"/>
      <c r="AV516" s="371"/>
      <c r="AW516" s="371"/>
      <c r="AX516" s="371"/>
      <c r="AY516" s="371"/>
      <c r="AZ516" s="371"/>
      <c r="BA516" s="373"/>
      <c r="BB516" s="449"/>
      <c r="BC516" s="373"/>
      <c r="BD516" s="373"/>
      <c r="BE516" s="373"/>
      <c r="BF516" s="373"/>
      <c r="BG516" s="373"/>
      <c r="BH516" s="373"/>
      <c r="BI516" s="373"/>
      <c r="BJ516" s="373"/>
      <c r="BK516" s="373"/>
      <c r="BL516" s="373"/>
      <c r="BM516" s="373"/>
      <c r="BN516" s="373"/>
      <c r="BO516" s="373"/>
      <c r="BP516" s="373"/>
      <c r="BQ516" s="373"/>
      <c r="BR516" s="373"/>
      <c r="BS516" s="373"/>
      <c r="BT516" s="373"/>
      <c r="BU516" s="373"/>
      <c r="BV516" s="373"/>
      <c r="BW516" s="373"/>
      <c r="BX516" s="373"/>
      <c r="BY516" s="373"/>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8" customFormat="true" ht="25.15" customHeight="true" x14ac:dyDescent="0.2">
      <c r="C517" s="1074"/>
      <c r="D517" s="1075"/>
      <c r="E517" s="652"/>
      <c r="F517" s="652"/>
      <c r="G517" s="652"/>
      <c r="H517" s="1075" t="s">
        <v>207</v>
      </c>
      <c r="I517" s="1075"/>
      <c r="J517" s="840">
        <v>0.53773720570012395</v>
      </c>
      <c r="K517" s="652"/>
      <c r="L517" s="652"/>
      <c r="M517" s="1075" t="s">
        <v>206</v>
      </c>
      <c r="N517" s="1075"/>
      <c r="O517" s="841">
        <v>0.45891009332484733</v>
      </c>
      <c r="P517" s="652"/>
      <c r="Q517" s="652"/>
      <c r="AC517" s="371"/>
      <c r="AD517" s="371"/>
      <c r="AE517" s="371"/>
      <c r="AF517" s="371"/>
      <c r="AG517" s="371"/>
      <c r="AH517" s="371"/>
      <c r="AI517" s="371"/>
      <c r="AJ517" s="371"/>
      <c r="AK517" s="371"/>
      <c r="AL517" s="371"/>
      <c r="AM517" s="371"/>
      <c r="AN517" s="371"/>
      <c r="AO517" s="371"/>
      <c r="AP517" s="371"/>
      <c r="AQ517" s="371"/>
      <c r="AR517" s="371"/>
      <c r="AS517" s="371"/>
      <c r="AT517" s="371"/>
      <c r="AU517" s="371"/>
      <c r="AV517" s="371"/>
      <c r="AW517" s="371"/>
      <c r="AX517" s="371"/>
      <c r="AY517" s="371"/>
      <c r="AZ517" s="371"/>
      <c r="BA517" s="373"/>
      <c r="BB517" s="449"/>
      <c r="BC517" s="373"/>
      <c r="BD517" s="373"/>
      <c r="BE517" s="373"/>
      <c r="BF517" s="373"/>
      <c r="BG517" s="373"/>
      <c r="BH517" s="373"/>
      <c r="BI517" s="373"/>
      <c r="BJ517" s="373"/>
      <c r="BK517" s="373"/>
      <c r="BL517" s="373"/>
      <c r="BM517" s="373"/>
      <c r="BN517" s="373"/>
      <c r="BO517" s="373"/>
      <c r="BP517" s="373"/>
      <c r="BQ517" s="373"/>
      <c r="BR517" s="373"/>
      <c r="BS517" s="373"/>
      <c r="BT517" s="373"/>
      <c r="BU517" s="373"/>
      <c r="BV517" s="373"/>
      <c r="BW517" s="373"/>
      <c r="BX517" s="373"/>
      <c r="BY517" s="373"/>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8" customFormat="true" ht="25.15" customHeight="true" x14ac:dyDescent="0.2">
      <c r="C518" s="1074" t="s">
        <v>350</v>
      </c>
      <c r="D518" s="1075"/>
      <c r="E518" s="1075"/>
      <c r="F518" s="652"/>
      <c r="G518" s="652"/>
      <c r="H518" s="1075" t="s">
        <v>224</v>
      </c>
      <c r="I518" s="1075"/>
      <c r="J518" s="840">
        <v>1.3448211246894605E-3</v>
      </c>
      <c r="K518" s="652"/>
      <c r="L518" s="652"/>
      <c r="M518" s="1075" t="s">
        <v>207</v>
      </c>
      <c r="N518" s="1075"/>
      <c r="O518" s="841">
        <v>0.36569489319175796</v>
      </c>
      <c r="P518" s="652"/>
      <c r="Q518" s="652"/>
      <c r="AC518" s="371"/>
      <c r="AD518" s="371"/>
      <c r="AE518" s="371"/>
      <c r="AF518" s="371"/>
      <c r="AG518" s="371"/>
      <c r="AH518" s="371"/>
      <c r="AI518" s="371"/>
      <c r="AJ518" s="371"/>
      <c r="AK518" s="371"/>
      <c r="AL518" s="371"/>
      <c r="AM518" s="371"/>
      <c r="AN518" s="371"/>
      <c r="AO518" s="371"/>
      <c r="AP518" s="371"/>
      <c r="AQ518" s="371"/>
      <c r="AR518" s="371"/>
      <c r="AS518" s="371"/>
      <c r="AT518" s="371"/>
      <c r="AU518" s="371"/>
      <c r="AV518" s="371"/>
      <c r="AW518" s="371"/>
      <c r="AX518" s="371"/>
      <c r="AY518" s="371"/>
      <c r="AZ518" s="371"/>
      <c r="BA518" s="373"/>
      <c r="BB518" s="449"/>
      <c r="BC518" s="373"/>
      <c r="BD518" s="373"/>
      <c r="BE518" s="373"/>
      <c r="BF518" s="373"/>
      <c r="BG518" s="373"/>
      <c r="BH518" s="373"/>
      <c r="BI518" s="373"/>
      <c r="BJ518" s="373"/>
      <c r="BK518" s="373"/>
      <c r="BL518" s="373"/>
      <c r="BM518" s="373"/>
      <c r="BN518" s="373"/>
      <c r="BO518" s="373"/>
      <c r="BP518" s="373"/>
      <c r="BQ518" s="373"/>
      <c r="BR518" s="373"/>
      <c r="BS518" s="373"/>
      <c r="BT518" s="373"/>
      <c r="BU518" s="373"/>
      <c r="BV518" s="373"/>
      <c r="BW518" s="373"/>
      <c r="BX518" s="373"/>
      <c r="BY518" s="373"/>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8" customFormat="true" ht="25.15" customHeight="true" x14ac:dyDescent="0.2">
      <c r="C519" s="1074"/>
      <c r="D519" s="1075"/>
      <c r="E519" s="830" t="s">
        <v>271</v>
      </c>
      <c r="F519" s="652"/>
      <c r="G519" s="652"/>
      <c r="H519" s="1075" t="s">
        <v>219</v>
      </c>
      <c r="I519" s="1075"/>
      <c r="J519" s="840">
        <v>1.1343260822021263E-2</v>
      </c>
      <c r="K519" s="652"/>
      <c r="L519" s="652"/>
      <c r="M519" s="1075" t="s">
        <v>224</v>
      </c>
      <c r="N519" s="1075"/>
      <c r="O519" s="841">
        <v>6.0617332942127975E-4</v>
      </c>
      <c r="P519" s="652"/>
      <c r="Q519" s="652"/>
      <c r="AC519" s="371"/>
      <c r="AD519" s="371"/>
      <c r="AE519" s="371"/>
      <c r="AF519" s="371"/>
      <c r="AG519" s="371"/>
      <c r="AH519" s="371"/>
      <c r="AI519" s="371"/>
      <c r="AJ519" s="371"/>
      <c r="AK519" s="371"/>
      <c r="AL519" s="371"/>
      <c r="AM519" s="371"/>
      <c r="AN519" s="371"/>
      <c r="AO519" s="371"/>
      <c r="AP519" s="371"/>
      <c r="AQ519" s="371"/>
      <c r="AR519" s="371"/>
      <c r="AS519" s="371"/>
      <c r="AT519" s="371"/>
      <c r="AU519" s="371"/>
      <c r="AV519" s="371"/>
      <c r="AW519" s="371"/>
      <c r="AX519" s="371"/>
      <c r="AY519" s="371"/>
      <c r="AZ519" s="371"/>
      <c r="BA519" s="373"/>
      <c r="BB519" s="449"/>
      <c r="BC519" s="373"/>
      <c r="BD519" s="373"/>
      <c r="BE519" s="373"/>
      <c r="BF519" s="373"/>
      <c r="BG519" s="373"/>
      <c r="BH519" s="373"/>
      <c r="BI519" s="373"/>
      <c r="BJ519" s="373"/>
      <c r="BK519" s="373"/>
      <c r="BL519" s="373"/>
      <c r="BM519" s="373"/>
      <c r="BN519" s="373"/>
      <c r="BO519" s="373"/>
      <c r="BP519" s="373"/>
      <c r="BQ519" s="373"/>
      <c r="BR519" s="373"/>
      <c r="BS519" s="373"/>
      <c r="BT519" s="373"/>
      <c r="BU519" s="373"/>
      <c r="BV519" s="373"/>
      <c r="BW519" s="373"/>
      <c r="BX519" s="373"/>
      <c r="BY519" s="373"/>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8" customFormat="true" ht="25.15" customHeight="true" x14ac:dyDescent="0.2">
      <c r="C520" s="1075"/>
      <c r="D520" s="1075"/>
      <c r="E520" s="854" t="s">
        <v>205</v>
      </c>
      <c r="F520" s="652"/>
      <c r="G520" s="652"/>
      <c r="H520" s="1075" t="s">
        <v>213</v>
      </c>
      <c r="I520" s="1075"/>
      <c r="J520" s="840">
        <v>0.16886399867522278</v>
      </c>
      <c r="K520" s="652"/>
      <c r="L520" s="652"/>
      <c r="M520" s="1075" t="s">
        <v>219</v>
      </c>
      <c r="N520" s="1075"/>
      <c r="O520" s="841">
        <v>3.2654287244400379E-2</v>
      </c>
      <c r="P520" s="652"/>
      <c r="Q520" s="652"/>
      <c r="AC520" s="371"/>
      <c r="AD520" s="371"/>
      <c r="AE520" s="371"/>
      <c r="AF520" s="371"/>
      <c r="AG520" s="371"/>
      <c r="AH520" s="371"/>
      <c r="AI520" s="371"/>
      <c r="AJ520" s="371"/>
      <c r="AK520" s="371"/>
      <c r="AL520" s="371"/>
      <c r="AM520" s="371"/>
      <c r="AN520" s="371"/>
      <c r="AO520" s="371"/>
      <c r="AP520" s="371"/>
      <c r="AQ520" s="371"/>
      <c r="AR520" s="371"/>
      <c r="AS520" s="371"/>
      <c r="AT520" s="371"/>
      <c r="AU520" s="371"/>
      <c r="AV520" s="371"/>
      <c r="AW520" s="371"/>
      <c r="AX520" s="371"/>
      <c r="AY520" s="371"/>
      <c r="AZ520" s="371"/>
      <c r="BA520" s="373"/>
      <c r="BB520" s="449"/>
      <c r="BC520" s="373"/>
      <c r="BD520" s="373"/>
      <c r="BE520" s="373"/>
      <c r="BF520" s="373"/>
      <c r="BG520" s="373"/>
      <c r="BH520" s="373"/>
      <c r="BI520" s="373"/>
      <c r="BJ520" s="373"/>
      <c r="BK520" s="373"/>
      <c r="BL520" s="373"/>
      <c r="BM520" s="373"/>
      <c r="BN520" s="373"/>
      <c r="BO520" s="373"/>
      <c r="BP520" s="373"/>
      <c r="BQ520" s="373"/>
      <c r="BR520" s="373"/>
      <c r="BS520" s="373"/>
      <c r="BT520" s="373"/>
      <c r="BU520" s="373"/>
      <c r="BV520" s="373"/>
      <c r="BW520" s="373"/>
      <c r="BX520" s="373"/>
      <c r="BY520" s="373"/>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8" customFormat="true" ht="25.15" customHeight="true" x14ac:dyDescent="0.2">
      <c r="C521" s="1074" t="s">
        <v>222</v>
      </c>
      <c r="D521" s="1075"/>
      <c r="E521" s="843">
        <v>-2.6684508242341063E-2</v>
      </c>
      <c r="F521" s="652"/>
      <c r="G521" s="652"/>
      <c r="H521" s="1075" t="s">
        <v>464</v>
      </c>
      <c r="I521" s="1075"/>
      <c r="J521" s="840">
        <v>2.5213532972741891E-2</v>
      </c>
      <c r="K521" s="652"/>
      <c r="L521" s="652"/>
      <c r="M521" s="1075" t="s">
        <v>213</v>
      </c>
      <c r="N521" s="1075"/>
      <c r="O521" s="841">
        <v>0.1255533718545036</v>
      </c>
      <c r="P521" s="652"/>
      <c r="Q521" s="652"/>
      <c r="AC521" s="371"/>
      <c r="AD521" s="371"/>
      <c r="AE521" s="371"/>
      <c r="AF521" s="371"/>
      <c r="AG521" s="371"/>
      <c r="AH521" s="371"/>
      <c r="AI521" s="371"/>
      <c r="AJ521" s="371"/>
      <c r="AK521" s="371"/>
      <c r="AL521" s="371"/>
      <c r="AM521" s="371"/>
      <c r="AN521" s="371"/>
      <c r="AO521" s="371"/>
      <c r="AP521" s="371"/>
      <c r="AQ521" s="371"/>
      <c r="AR521" s="371"/>
      <c r="AS521" s="371"/>
      <c r="AT521" s="371"/>
      <c r="AU521" s="371"/>
      <c r="AV521" s="371"/>
      <c r="AW521" s="371"/>
      <c r="AX521" s="371"/>
      <c r="AY521" s="371"/>
      <c r="AZ521" s="371"/>
      <c r="BA521" s="373"/>
      <c r="BB521" s="449"/>
      <c r="BC521" s="373"/>
      <c r="BD521" s="373"/>
      <c r="BE521" s="373"/>
      <c r="BF521" s="373"/>
      <c r="BG521" s="373"/>
      <c r="BH521" s="373"/>
      <c r="BI521" s="373"/>
      <c r="BJ521" s="373"/>
      <c r="BK521" s="373"/>
      <c r="BL521" s="373"/>
      <c r="BM521" s="373"/>
      <c r="BN521" s="373"/>
      <c r="BO521" s="373"/>
      <c r="BP521" s="373"/>
      <c r="BQ521" s="373"/>
      <c r="BR521" s="373"/>
      <c r="BS521" s="373"/>
      <c r="BT521" s="373"/>
      <c r="BU521" s="373"/>
      <c r="BV521" s="373"/>
      <c r="BW521" s="373"/>
      <c r="BX521" s="373"/>
      <c r="BY521" s="373"/>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8" customFormat="true" ht="25.15" customHeight="true" x14ac:dyDescent="0.2">
      <c r="C522" s="1074" t="s">
        <v>495</v>
      </c>
      <c r="D522" s="1075"/>
      <c r="E522" s="839">
        <v>-7.1144632882578565E-2</v>
      </c>
      <c r="F522" s="652"/>
      <c r="G522" s="652"/>
      <c r="H522" s="1075" t="s">
        <v>512</v>
      </c>
      <c r="I522" s="1075"/>
      <c r="J522" s="840">
        <v>5.5011391633659774E-3</v>
      </c>
      <c r="K522" s="652"/>
      <c r="L522" s="652"/>
      <c r="M522" s="1075" t="s">
        <v>464</v>
      </c>
      <c r="N522" s="1075"/>
      <c r="O522" s="841">
        <v>8.4979391869772578E-3</v>
      </c>
      <c r="P522" s="652"/>
      <c r="Q522" s="652"/>
      <c r="AC522" s="371"/>
      <c r="AD522" s="371"/>
      <c r="AE522" s="371"/>
      <c r="AF522" s="371"/>
      <c r="AG522" s="371"/>
      <c r="AH522" s="371"/>
      <c r="AI522" s="371"/>
      <c r="AJ522" s="371"/>
      <c r="AK522" s="371"/>
      <c r="AL522" s="371"/>
      <c r="AM522" s="371"/>
      <c r="AN522" s="371"/>
      <c r="AO522" s="371"/>
      <c r="AP522" s="371"/>
      <c r="AQ522" s="371"/>
      <c r="AR522" s="371"/>
      <c r="AS522" s="371"/>
      <c r="AT522" s="371"/>
      <c r="AU522" s="371"/>
      <c r="AV522" s="371"/>
      <c r="AW522" s="371"/>
      <c r="AX522" s="371"/>
      <c r="AY522" s="371"/>
      <c r="AZ522" s="371"/>
      <c r="BA522" s="373"/>
      <c r="BB522" s="449"/>
      <c r="BC522" s="373"/>
      <c r="BD522" s="373"/>
      <c r="BE522" s="373"/>
      <c r="BF522" s="373"/>
      <c r="BG522" s="373"/>
      <c r="BH522" s="373"/>
      <c r="BI522" s="373"/>
      <c r="BJ522" s="373"/>
      <c r="BK522" s="373"/>
      <c r="BL522" s="373"/>
      <c r="BM522" s="373"/>
      <c r="BN522" s="373"/>
      <c r="BO522" s="373"/>
      <c r="BP522" s="373"/>
      <c r="BQ522" s="373"/>
      <c r="BR522" s="373"/>
      <c r="BS522" s="373"/>
      <c r="BT522" s="373"/>
      <c r="BU522" s="373"/>
      <c r="BV522" s="373"/>
      <c r="BW522" s="373"/>
      <c r="BX522" s="373"/>
      <c r="BY522" s="373"/>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8" customFormat="true" ht="25.15" customHeight="true" x14ac:dyDescent="0.2">
      <c r="C523" s="1074" t="s">
        <v>503</v>
      </c>
      <c r="D523" s="1075"/>
      <c r="E523" s="839">
        <v>-2.8872624202869193E-2</v>
      </c>
      <c r="F523" s="652"/>
      <c r="G523" s="652"/>
      <c r="H523" s="1075" t="s">
        <v>453</v>
      </c>
      <c r="I523" s="1075"/>
      <c r="J523" s="840">
        <v>0.35724252722400085</v>
      </c>
      <c r="K523" s="652"/>
      <c r="L523" s="652"/>
      <c r="M523" s="1075" t="s">
        <v>512</v>
      </c>
      <c r="N523" s="1075"/>
      <c r="O523" s="841">
        <v>5.3472763782745267E-4</v>
      </c>
      <c r="P523" s="652"/>
      <c r="Q523" s="652"/>
      <c r="AC523" s="371"/>
      <c r="AD523" s="371"/>
      <c r="AE523" s="371"/>
      <c r="AF523" s="371"/>
      <c r="AG523" s="371"/>
      <c r="AH523" s="371"/>
      <c r="AI523" s="371"/>
      <c r="AJ523" s="371"/>
      <c r="AK523" s="371"/>
      <c r="AL523" s="371"/>
      <c r="AM523" s="371"/>
      <c r="AN523" s="371"/>
      <c r="AO523" s="371"/>
      <c r="AP523" s="371"/>
      <c r="AQ523" s="371"/>
      <c r="AR523" s="371"/>
      <c r="AS523" s="371"/>
      <c r="AT523" s="371"/>
      <c r="AU523" s="371"/>
      <c r="AV523" s="371"/>
      <c r="AW523" s="371"/>
      <c r="AX523" s="371"/>
      <c r="AY523" s="371"/>
      <c r="AZ523" s="371"/>
      <c r="BA523" s="373"/>
      <c r="BB523" s="449"/>
      <c r="BC523" s="373"/>
      <c r="BD523" s="373"/>
      <c r="BE523" s="373"/>
      <c r="BF523" s="373"/>
      <c r="BG523" s="373"/>
      <c r="BH523" s="373"/>
      <c r="BI523" s="373"/>
      <c r="BJ523" s="373"/>
      <c r="BK523" s="373"/>
      <c r="BL523" s="373"/>
      <c r="BM523" s="373"/>
      <c r="BN523" s="373"/>
      <c r="BO523" s="373"/>
      <c r="BP523" s="373"/>
      <c r="BQ523" s="373"/>
      <c r="BR523" s="373"/>
      <c r="BS523" s="373"/>
      <c r="BT523" s="373"/>
      <c r="BU523" s="373"/>
      <c r="BV523" s="373"/>
      <c r="BW523" s="373"/>
      <c r="BX523" s="373"/>
      <c r="BY523" s="373"/>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8" customFormat="true" ht="25.15" customHeight="true" x14ac:dyDescent="0.2">
      <c r="C524" s="1074" t="s">
        <v>420</v>
      </c>
      <c r="D524" s="1075"/>
      <c r="E524" s="839">
        <v>2.8740848920687294E-4</v>
      </c>
      <c r="F524" s="652"/>
      <c r="G524" s="652"/>
      <c r="H524" s="1075" t="s">
        <v>461</v>
      </c>
      <c r="I524" s="1075"/>
      <c r="J524" s="840">
        <v>0.17303322776442531</v>
      </c>
      <c r="K524" s="652"/>
      <c r="L524" s="652"/>
      <c r="M524" s="1075" t="s">
        <v>453</v>
      </c>
      <c r="N524" s="1075"/>
      <c r="O524" s="841">
        <v>0.25101435751762247</v>
      </c>
      <c r="P524" s="652"/>
      <c r="Q524" s="652"/>
      <c r="AC524" s="371"/>
      <c r="AD524" s="371"/>
      <c r="AE524" s="371"/>
      <c r="AF524" s="371"/>
      <c r="AG524" s="371"/>
      <c r="AH524" s="371"/>
      <c r="AI524" s="371"/>
      <c r="AJ524" s="371"/>
      <c r="AK524" s="371"/>
      <c r="AL524" s="371"/>
      <c r="AM524" s="371"/>
      <c r="AN524" s="371"/>
      <c r="AO524" s="371"/>
      <c r="AP524" s="371"/>
      <c r="AQ524" s="371"/>
      <c r="AR524" s="371"/>
      <c r="AS524" s="371"/>
      <c r="AT524" s="371"/>
      <c r="AU524" s="371"/>
      <c r="AV524" s="371"/>
      <c r="AW524" s="371"/>
      <c r="AX524" s="371"/>
      <c r="AY524" s="371"/>
      <c r="AZ524" s="371"/>
      <c r="BA524" s="373"/>
      <c r="BB524" s="449"/>
      <c r="BC524" s="373"/>
      <c r="BD524" s="373"/>
      <c r="BE524" s="373"/>
      <c r="BF524" s="373"/>
      <c r="BG524" s="373"/>
      <c r="BH524" s="373"/>
      <c r="BI524" s="373"/>
      <c r="BJ524" s="373"/>
      <c r="BK524" s="373"/>
      <c r="BL524" s="373"/>
      <c r="BM524" s="373"/>
      <c r="BN524" s="373"/>
      <c r="BO524" s="373"/>
      <c r="BP524" s="373"/>
      <c r="BQ524" s="373"/>
      <c r="BR524" s="373"/>
      <c r="BS524" s="373"/>
      <c r="BT524" s="373"/>
      <c r="BU524" s="373"/>
      <c r="BV524" s="373"/>
      <c r="BW524" s="373"/>
      <c r="BX524" s="373"/>
      <c r="BY524" s="373"/>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8" customFormat="true" ht="25.15" customHeight="true" x14ac:dyDescent="0.2">
      <c r="C525" s="1074" t="s">
        <v>498</v>
      </c>
      <c r="D525" s="1075"/>
      <c r="E525" s="839">
        <v>-3.1357105178659875E-2</v>
      </c>
      <c r="F525" s="652"/>
      <c r="G525" s="652"/>
      <c r="H525" s="1075" t="s">
        <v>466</v>
      </c>
      <c r="I525" s="1075"/>
      <c r="J525" s="849">
        <v>2.7984310710216059E-5</v>
      </c>
      <c r="K525" s="652"/>
      <c r="L525" s="652"/>
      <c r="M525" s="1075" t="s">
        <v>461</v>
      </c>
      <c r="N525" s="1075"/>
      <c r="O525" s="841">
        <v>0.12635907223576545</v>
      </c>
      <c r="P525" s="652"/>
      <c r="Q525" s="652"/>
      <c r="AC525" s="371"/>
      <c r="AD525" s="371"/>
      <c r="AE525" s="371"/>
      <c r="AF525" s="371"/>
      <c r="AG525" s="371"/>
      <c r="AH525" s="371"/>
      <c r="AI525" s="371"/>
      <c r="AJ525" s="371"/>
      <c r="AK525" s="371"/>
      <c r="AL525" s="371"/>
      <c r="AM525" s="371"/>
      <c r="AN525" s="371"/>
      <c r="AO525" s="371"/>
      <c r="AP525" s="371"/>
      <c r="AQ525" s="371"/>
      <c r="AR525" s="371"/>
      <c r="AS525" s="371"/>
      <c r="AT525" s="371"/>
      <c r="AU525" s="371"/>
      <c r="AV525" s="371"/>
      <c r="AW525" s="371"/>
      <c r="AX525" s="371"/>
      <c r="AY525" s="371"/>
      <c r="AZ525" s="371"/>
      <c r="BA525" s="373"/>
      <c r="BB525" s="449"/>
      <c r="BC525" s="373"/>
      <c r="BD525" s="373"/>
      <c r="BE525" s="373"/>
      <c r="BF525" s="373"/>
      <c r="BG525" s="373"/>
      <c r="BH525" s="373"/>
      <c r="BI525" s="373"/>
      <c r="BJ525" s="373"/>
      <c r="BK525" s="373"/>
      <c r="BL525" s="373"/>
      <c r="BM525" s="373"/>
      <c r="BN525" s="373"/>
      <c r="BO525" s="373"/>
      <c r="BP525" s="373"/>
      <c r="BQ525" s="373"/>
      <c r="BR525" s="373"/>
      <c r="BS525" s="373"/>
      <c r="BT525" s="373"/>
      <c r="BU525" s="373"/>
      <c r="BV525" s="373"/>
      <c r="BW525" s="373"/>
      <c r="BX525" s="373"/>
      <c r="BY525" s="373"/>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8" customFormat="true" ht="25.15" customHeight="true" x14ac:dyDescent="0.2">
      <c r="C526" s="1074" t="s">
        <v>395</v>
      </c>
      <c r="D526" s="1075"/>
      <c r="E526" s="839">
        <v>2.3958446173146592E-2</v>
      </c>
      <c r="F526" s="652"/>
      <c r="G526" s="652"/>
      <c r="H526" s="1075" t="s">
        <v>479</v>
      </c>
      <c r="I526" s="1075"/>
      <c r="J526" s="840">
        <v>7.079817658151731E-4</v>
      </c>
      <c r="K526" s="652"/>
      <c r="L526" s="652"/>
      <c r="M526" s="1075" t="s">
        <v>466</v>
      </c>
      <c r="N526" s="1075"/>
      <c r="O526" s="841">
        <v>2.3427665976662397E-2</v>
      </c>
      <c r="P526" s="652"/>
      <c r="Q526" s="652"/>
      <c r="AC526" s="371"/>
      <c r="AD526" s="371"/>
      <c r="AE526" s="371"/>
      <c r="AF526" s="371"/>
      <c r="AG526" s="371"/>
      <c r="AH526" s="371"/>
      <c r="AI526" s="371"/>
      <c r="AJ526" s="371"/>
      <c r="AK526" s="371"/>
      <c r="AL526" s="371"/>
      <c r="AM526" s="371"/>
      <c r="AN526" s="371"/>
      <c r="AO526" s="371"/>
      <c r="AP526" s="371"/>
      <c r="AQ526" s="371"/>
      <c r="AR526" s="371"/>
      <c r="AS526" s="371"/>
      <c r="AT526" s="371"/>
      <c r="AU526" s="371"/>
      <c r="AV526" s="371"/>
      <c r="AW526" s="371"/>
      <c r="AX526" s="371"/>
      <c r="AY526" s="371"/>
      <c r="AZ526" s="371"/>
      <c r="BA526" s="373"/>
      <c r="BB526" s="449"/>
      <c r="BC526" s="373"/>
      <c r="BD526" s="373"/>
      <c r="BE526" s="373"/>
      <c r="BF526" s="373"/>
      <c r="BG526" s="373"/>
      <c r="BH526" s="373"/>
      <c r="BI526" s="373"/>
      <c r="BJ526" s="373"/>
      <c r="BK526" s="373"/>
      <c r="BL526" s="373"/>
      <c r="BM526" s="373"/>
      <c r="BN526" s="373"/>
      <c r="BO526" s="373"/>
      <c r="BP526" s="373"/>
      <c r="BQ526" s="373"/>
      <c r="BR526" s="373"/>
      <c r="BS526" s="373"/>
      <c r="BT526" s="373"/>
      <c r="BU526" s="373"/>
      <c r="BV526" s="373"/>
      <c r="BW526" s="373"/>
      <c r="BX526" s="373"/>
      <c r="BY526" s="373"/>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8" customFormat="true" ht="25.15" customHeight="true" x14ac:dyDescent="0.2">
      <c r="C527" s="1074" t="s">
        <v>502</v>
      </c>
      <c r="D527" s="1075"/>
      <c r="E527" s="839">
        <v>3.3464407382932999E-2</v>
      </c>
      <c r="F527" s="652"/>
      <c r="G527" s="652"/>
      <c r="H527" s="1075" t="s">
        <v>454</v>
      </c>
      <c r="I527" s="1075"/>
      <c r="J527" s="840">
        <v>0.43375077368663084</v>
      </c>
      <c r="K527" s="652"/>
      <c r="L527" s="652"/>
      <c r="M527" s="1075" t="s">
        <v>479</v>
      </c>
      <c r="N527" s="1075"/>
      <c r="O527" s="841">
        <v>6.8938268884276949E-4</v>
      </c>
      <c r="P527" s="652"/>
      <c r="Q527" s="652"/>
      <c r="AC527" s="371"/>
      <c r="AD527" s="371"/>
      <c r="AE527" s="371"/>
      <c r="AF527" s="371"/>
      <c r="AG527" s="371"/>
      <c r="AH527" s="371"/>
      <c r="AI527" s="371"/>
      <c r="AJ527" s="371"/>
      <c r="AK527" s="371"/>
      <c r="AL527" s="371"/>
      <c r="AM527" s="371"/>
      <c r="AN527" s="371"/>
      <c r="AO527" s="371"/>
      <c r="AP527" s="371"/>
      <c r="AQ527" s="371"/>
      <c r="AR527" s="371"/>
      <c r="AS527" s="371"/>
      <c r="AT527" s="371"/>
      <c r="AU527" s="371"/>
      <c r="AV527" s="371"/>
      <c r="AW527" s="371"/>
      <c r="AX527" s="371"/>
      <c r="AY527" s="371"/>
      <c r="AZ527" s="371"/>
      <c r="BA527" s="373"/>
      <c r="BB527" s="449"/>
      <c r="BC527" s="373"/>
      <c r="BD527" s="373"/>
      <c r="BE527" s="373"/>
      <c r="BF527" s="373"/>
      <c r="BG527" s="373"/>
      <c r="BH527" s="373"/>
      <c r="BI527" s="373"/>
      <c r="BJ527" s="373"/>
      <c r="BK527" s="373"/>
      <c r="BL527" s="373"/>
      <c r="BM527" s="373"/>
      <c r="BN527" s="373"/>
      <c r="BO527" s="373"/>
      <c r="BP527" s="373"/>
      <c r="BQ527" s="373"/>
      <c r="BR527" s="373"/>
      <c r="BS527" s="373"/>
      <c r="BT527" s="373"/>
      <c r="BU527" s="373"/>
      <c r="BV527" s="373"/>
      <c r="BW527" s="373"/>
      <c r="BX527" s="373"/>
      <c r="BY527" s="373"/>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8" customFormat="true" ht="25.15" customHeight="true" x14ac:dyDescent="0.2">
      <c r="C528" s="1074" t="s">
        <v>492</v>
      </c>
      <c r="D528" s="1075"/>
      <c r="E528" s="839">
        <v>9.3739724435704858E-2</v>
      </c>
      <c r="F528" s="652"/>
      <c r="G528" s="652"/>
      <c r="H528" s="1075" t="s">
        <v>506</v>
      </c>
      <c r="I528" s="1075"/>
      <c r="J528" s="840">
        <v>4.3869059649572856E-2</v>
      </c>
      <c r="K528" s="652"/>
      <c r="L528" s="652"/>
      <c r="M528" s="1075" t="s">
        <v>454</v>
      </c>
      <c r="N528" s="1075"/>
      <c r="O528" s="841">
        <v>0.30312790963976061</v>
      </c>
      <c r="P528" s="652"/>
      <c r="Q528" s="652"/>
      <c r="AC528" s="371"/>
      <c r="AD528" s="371"/>
      <c r="AE528" s="371"/>
      <c r="AF528" s="371"/>
      <c r="AG528" s="371"/>
      <c r="AH528" s="371"/>
      <c r="AI528" s="371"/>
      <c r="AJ528" s="371"/>
      <c r="AK528" s="371"/>
      <c r="AL528" s="371"/>
      <c r="AM528" s="371"/>
      <c r="AN528" s="371"/>
      <c r="AO528" s="371"/>
      <c r="AP528" s="371"/>
      <c r="AQ528" s="371"/>
      <c r="AR528" s="371"/>
      <c r="AS528" s="371"/>
      <c r="AT528" s="371"/>
      <c r="AU528" s="371"/>
      <c r="AV528" s="371"/>
      <c r="AW528" s="371"/>
      <c r="AX528" s="371"/>
      <c r="AY528" s="371"/>
      <c r="AZ528" s="371"/>
      <c r="BA528" s="373"/>
      <c r="BB528" s="449"/>
      <c r="BC528" s="373"/>
      <c r="BD528" s="373"/>
      <c r="BE528" s="373"/>
      <c r="BF528" s="373"/>
      <c r="BG528" s="373"/>
      <c r="BH528" s="373"/>
      <c r="BI528" s="373"/>
      <c r="BJ528" s="373"/>
      <c r="BK528" s="373"/>
      <c r="BL528" s="373"/>
      <c r="BM528" s="373"/>
      <c r="BN528" s="373"/>
      <c r="BO528" s="373"/>
      <c r="BP528" s="373"/>
      <c r="BQ528" s="373"/>
      <c r="BR528" s="373"/>
      <c r="BS528" s="373"/>
      <c r="BT528" s="373"/>
      <c r="BU528" s="373"/>
      <c r="BV528" s="373"/>
      <c r="BW528" s="373"/>
      <c r="BX528" s="373"/>
      <c r="BY528" s="373"/>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8" customFormat="true" ht="25.15" customHeight="true" x14ac:dyDescent="0.2">
      <c r="C529" s="1074" t="s">
        <v>419</v>
      </c>
      <c r="D529" s="1075"/>
      <c r="E529" s="839">
        <v>-1.4596337715442126E-4</v>
      </c>
      <c r="F529" s="652"/>
      <c r="G529" s="652"/>
      <c r="H529" s="1075" t="s">
        <v>510</v>
      </c>
      <c r="I529" s="1075"/>
      <c r="J529" s="840">
        <v>2.5503274401682909E-2</v>
      </c>
      <c r="K529" s="652"/>
      <c r="L529" s="652"/>
      <c r="M529" s="1075" t="s">
        <v>506</v>
      </c>
      <c r="N529" s="1075"/>
      <c r="O529" s="841">
        <v>1.0115543306235394E-3</v>
      </c>
      <c r="P529" s="652"/>
      <c r="Q529" s="652"/>
      <c r="AC529" s="371"/>
      <c r="AD529" s="371"/>
      <c r="AE529" s="371"/>
      <c r="AF529" s="371"/>
      <c r="AG529" s="371"/>
      <c r="AH529" s="371"/>
      <c r="AI529" s="371"/>
      <c r="AJ529" s="371"/>
      <c r="AK529" s="371"/>
      <c r="AL529" s="371"/>
      <c r="AM529" s="371"/>
      <c r="AN529" s="371"/>
      <c r="AO529" s="371"/>
      <c r="AP529" s="371"/>
      <c r="AQ529" s="371"/>
      <c r="AR529" s="371"/>
      <c r="AS529" s="371"/>
      <c r="AT529" s="371"/>
      <c r="AU529" s="371"/>
      <c r="AV529" s="371"/>
      <c r="AW529" s="371"/>
      <c r="AX529" s="371"/>
      <c r="AY529" s="371"/>
      <c r="AZ529" s="371"/>
      <c r="BA529" s="373"/>
      <c r="BB529" s="449"/>
      <c r="BC529" s="373"/>
      <c r="BD529" s="373"/>
      <c r="BE529" s="373"/>
      <c r="BF529" s="373"/>
      <c r="BG529" s="373"/>
      <c r="BH529" s="373"/>
      <c r="BI529" s="373"/>
      <c r="BJ529" s="373"/>
      <c r="BK529" s="373"/>
      <c r="BL529" s="373"/>
      <c r="BM529" s="373"/>
      <c r="BN529" s="373"/>
      <c r="BO529" s="373"/>
      <c r="BP529" s="373"/>
      <c r="BQ529" s="373"/>
      <c r="BR529" s="373"/>
      <c r="BS529" s="373"/>
      <c r="BT529" s="373"/>
      <c r="BU529" s="373"/>
      <c r="BV529" s="373"/>
      <c r="BW529" s="373"/>
      <c r="BX529" s="373"/>
      <c r="BY529" s="373"/>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8" customFormat="true" ht="25.15" customHeight="true" x14ac:dyDescent="0.2">
      <c r="C530" s="1074" t="s">
        <v>415</v>
      </c>
      <c r="D530" s="1075"/>
      <c r="E530" s="839">
        <v>-9.2704384112249454E-3</v>
      </c>
      <c r="F530" s="652"/>
      <c r="G530" s="652"/>
      <c r="H530" s="1075" t="s">
        <v>524</v>
      </c>
      <c r="I530" s="1075"/>
      <c r="J530" s="840">
        <v>7.7851452154021629E-4</v>
      </c>
      <c r="K530" s="652"/>
      <c r="L530" s="652"/>
      <c r="M530" s="1075" t="s">
        <v>510</v>
      </c>
      <c r="N530" s="1075"/>
      <c r="O530" s="841">
        <v>1.1862697346598445E-3</v>
      </c>
      <c r="P530" s="652"/>
      <c r="Q530" s="652"/>
      <c r="AC530" s="371"/>
      <c r="AD530" s="371"/>
      <c r="AE530" s="371"/>
      <c r="AF530" s="371"/>
      <c r="AG530" s="371"/>
      <c r="AH530" s="371"/>
      <c r="AI530" s="371"/>
      <c r="AJ530" s="371"/>
      <c r="AK530" s="371"/>
      <c r="AL530" s="371"/>
      <c r="AM530" s="371"/>
      <c r="AN530" s="371"/>
      <c r="AO530" s="371"/>
      <c r="AP530" s="371"/>
      <c r="AQ530" s="371"/>
      <c r="AR530" s="371"/>
      <c r="AS530" s="371"/>
      <c r="AT530" s="371"/>
      <c r="AU530" s="371"/>
      <c r="AV530" s="371"/>
      <c r="AW530" s="371"/>
      <c r="AX530" s="371"/>
      <c r="AY530" s="371"/>
      <c r="AZ530" s="371"/>
      <c r="BA530" s="373"/>
      <c r="BB530" s="449"/>
      <c r="BC530" s="373"/>
      <c r="BD530" s="373"/>
      <c r="BE530" s="373"/>
      <c r="BF530" s="373"/>
      <c r="BG530" s="373"/>
      <c r="BH530" s="373"/>
      <c r="BI530" s="373"/>
      <c r="BJ530" s="373"/>
      <c r="BK530" s="373"/>
      <c r="BL530" s="373"/>
      <c r="BM530" s="373"/>
      <c r="BN530" s="373"/>
      <c r="BO530" s="373"/>
      <c r="BP530" s="373"/>
      <c r="BQ530" s="373"/>
      <c r="BR530" s="373"/>
      <c r="BS530" s="373"/>
      <c r="BT530" s="373"/>
      <c r="BU530" s="373"/>
      <c r="BV530" s="373"/>
      <c r="BW530" s="373"/>
      <c r="BX530" s="373"/>
      <c r="BY530" s="373"/>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8" customFormat="true" ht="25.15" customHeight="true" x14ac:dyDescent="0.2">
      <c r="C531" s="1074" t="s">
        <v>500</v>
      </c>
      <c r="D531" s="1075"/>
      <c r="E531" s="839">
        <v>-2.3304812500887846E-2</v>
      </c>
      <c r="F531" s="652"/>
      <c r="G531" s="652"/>
      <c r="H531" s="1075" t="s">
        <v>513</v>
      </c>
      <c r="I531" s="1075"/>
      <c r="J531" s="840">
        <v>2.5677307211938383E-4</v>
      </c>
      <c r="K531" s="652"/>
      <c r="L531" s="652"/>
      <c r="M531" s="1075" t="s">
        <v>524</v>
      </c>
      <c r="N531" s="1075"/>
      <c r="O531" s="841">
        <v>2.3737058301773078E-3</v>
      </c>
      <c r="P531" s="652"/>
      <c r="Q531" s="652"/>
      <c r="AC531" s="371"/>
      <c r="AD531" s="371"/>
      <c r="AE531" s="371"/>
      <c r="AF531" s="371"/>
      <c r="AG531" s="371"/>
      <c r="AH531" s="371"/>
      <c r="AI531" s="371"/>
      <c r="AJ531" s="371"/>
      <c r="AK531" s="371"/>
      <c r="AL531" s="371"/>
      <c r="AM531" s="371"/>
      <c r="AN531" s="371"/>
      <c r="AO531" s="371"/>
      <c r="AP531" s="371"/>
      <c r="AQ531" s="371"/>
      <c r="AR531" s="371"/>
      <c r="AS531" s="371"/>
      <c r="AT531" s="371"/>
      <c r="AU531" s="371"/>
      <c r="AV531" s="371"/>
      <c r="AW531" s="371"/>
      <c r="AX531" s="371"/>
      <c r="AY531" s="371"/>
      <c r="AZ531" s="371"/>
      <c r="BA531" s="373"/>
      <c r="BB531" s="449"/>
      <c r="BC531" s="373"/>
      <c r="BD531" s="373"/>
      <c r="BE531" s="373"/>
      <c r="BF531" s="373"/>
      <c r="BG531" s="373"/>
      <c r="BH531" s="373"/>
      <c r="BI531" s="373"/>
      <c r="BJ531" s="373"/>
      <c r="BK531" s="373"/>
      <c r="BL531" s="373"/>
      <c r="BM531" s="373"/>
      <c r="BN531" s="373"/>
      <c r="BO531" s="373"/>
      <c r="BP531" s="373"/>
      <c r="BQ531" s="373"/>
      <c r="BR531" s="373"/>
      <c r="BS531" s="373"/>
      <c r="BT531" s="373"/>
      <c r="BU531" s="373"/>
      <c r="BV531" s="373"/>
      <c r="BW531" s="373"/>
      <c r="BX531" s="373"/>
      <c r="BY531" s="373"/>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8" customFormat="true" ht="25.15" customHeight="true" x14ac:dyDescent="0.2">
      <c r="C532" s="1074" t="s">
        <v>397</v>
      </c>
      <c r="D532" s="1075"/>
      <c r="E532" s="839">
        <v>-3.0209885737791688E-3</v>
      </c>
      <c r="F532" s="652"/>
      <c r="G532" s="652"/>
      <c r="H532" s="1075" t="s">
        <v>509</v>
      </c>
      <c r="I532" s="1075"/>
      <c r="J532" s="840">
        <v>3.1394483697568524E-4</v>
      </c>
      <c r="K532" s="652"/>
      <c r="L532" s="652"/>
      <c r="M532" s="1075" t="s">
        <v>513</v>
      </c>
      <c r="N532" s="1075"/>
      <c r="O532" s="841">
        <v>1.3495317555491633E-2</v>
      </c>
      <c r="P532" s="652"/>
      <c r="Q532" s="652"/>
      <c r="AC532" s="371"/>
      <c r="AD532" s="371"/>
      <c r="AE532" s="371"/>
      <c r="AF532" s="371"/>
      <c r="AG532" s="371"/>
      <c r="AH532" s="371"/>
      <c r="AI532" s="371"/>
      <c r="AJ532" s="371"/>
      <c r="AK532" s="371"/>
      <c r="AL532" s="371"/>
      <c r="AM532" s="371"/>
      <c r="AN532" s="371"/>
      <c r="AO532" s="371"/>
      <c r="AP532" s="371"/>
      <c r="AQ532" s="371"/>
      <c r="AR532" s="371"/>
      <c r="AS532" s="371"/>
      <c r="AT532" s="371"/>
      <c r="AU532" s="371"/>
      <c r="AV532" s="371"/>
      <c r="AW532" s="371"/>
      <c r="AX532" s="371"/>
      <c r="AY532" s="371"/>
      <c r="AZ532" s="371"/>
      <c r="BA532" s="373"/>
      <c r="BB532" s="449"/>
      <c r="BC532" s="373"/>
      <c r="BD532" s="373"/>
      <c r="BE532" s="373"/>
      <c r="BF532" s="373"/>
      <c r="BG532" s="373"/>
      <c r="BH532" s="373"/>
      <c r="BI532" s="373"/>
      <c r="BJ532" s="373"/>
      <c r="BK532" s="373"/>
      <c r="BL532" s="373"/>
      <c r="BM532" s="373"/>
      <c r="BN532" s="373"/>
      <c r="BO532" s="373"/>
      <c r="BP532" s="373"/>
      <c r="BQ532" s="373"/>
      <c r="BR532" s="373"/>
      <c r="BS532" s="373"/>
      <c r="BT532" s="373"/>
      <c r="BU532" s="373"/>
      <c r="BV532" s="373"/>
      <c r="BW532" s="373"/>
      <c r="BX532" s="373"/>
      <c r="BY532" s="373"/>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8" customFormat="true" ht="25.15" customHeight="true" x14ac:dyDescent="0.2">
      <c r="C533" s="1074" t="s">
        <v>499</v>
      </c>
      <c r="D533" s="1075"/>
      <c r="E533" s="839">
        <v>-3.7994022202236848E-2</v>
      </c>
      <c r="F533" s="652"/>
      <c r="G533" s="652"/>
      <c r="H533" s="1075" t="s">
        <v>501</v>
      </c>
      <c r="I533" s="1075"/>
      <c r="J533" s="840">
        <v>2.9534028159916553E-3</v>
      </c>
      <c r="K533" s="652"/>
      <c r="L533" s="652"/>
      <c r="M533" s="1075" t="s">
        <v>509</v>
      </c>
      <c r="N533" s="1075"/>
      <c r="O533" s="841">
        <v>2.0928918365182344E-2</v>
      </c>
      <c r="P533" s="652"/>
      <c r="Q533" s="652"/>
      <c r="AC533" s="371"/>
      <c r="AD533" s="371"/>
      <c r="AE533" s="371"/>
      <c r="AF533" s="371"/>
      <c r="AG533" s="371"/>
      <c r="AH533" s="371"/>
      <c r="AI533" s="371"/>
      <c r="AJ533" s="371"/>
      <c r="AK533" s="371"/>
      <c r="AL533" s="371"/>
      <c r="AM533" s="371"/>
      <c r="AN533" s="371"/>
      <c r="AO533" s="371"/>
      <c r="AP533" s="371"/>
      <c r="AQ533" s="371"/>
      <c r="AR533" s="371"/>
      <c r="AS533" s="371"/>
      <c r="AT533" s="371"/>
      <c r="AU533" s="371"/>
      <c r="AV533" s="371"/>
      <c r="AW533" s="371"/>
      <c r="AX533" s="371"/>
      <c r="AY533" s="371"/>
      <c r="AZ533" s="371"/>
      <c r="BA533" s="373"/>
      <c r="BB533" s="449"/>
      <c r="BC533" s="373"/>
      <c r="BD533" s="373"/>
      <c r="BE533" s="373"/>
      <c r="BF533" s="373"/>
      <c r="BG533" s="373"/>
      <c r="BH533" s="373"/>
      <c r="BI533" s="373"/>
      <c r="BJ533" s="373"/>
      <c r="BK533" s="373"/>
      <c r="BL533" s="373"/>
      <c r="BM533" s="373"/>
      <c r="BN533" s="373"/>
      <c r="BO533" s="373"/>
      <c r="BP533" s="373"/>
      <c r="BQ533" s="373"/>
      <c r="BR533" s="373"/>
      <c r="BS533" s="373"/>
      <c r="BT533" s="373"/>
      <c r="BU533" s="373"/>
      <c r="BV533" s="373"/>
      <c r="BW533" s="373"/>
      <c r="BX533" s="373"/>
      <c r="BY533" s="373"/>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8" customFormat="true" ht="25.15" customHeight="true" x14ac:dyDescent="0.2">
      <c r="C534" s="1074" t="s">
        <v>525</v>
      </c>
      <c r="D534" s="1075"/>
      <c r="E534" s="839">
        <v>2.8295796048216751E-4</v>
      </c>
      <c r="F534" s="652"/>
      <c r="G534" s="652"/>
      <c r="H534" s="1075" t="s">
        <v>520</v>
      </c>
      <c r="I534" s="1075"/>
      <c r="J534" s="840">
        <v>1.3209727722215297E-3</v>
      </c>
      <c r="K534" s="652"/>
      <c r="L534" s="652"/>
      <c r="M534" s="1075" t="s">
        <v>501</v>
      </c>
      <c r="N534" s="1075"/>
      <c r="O534" s="841">
        <v>5.6842852263969484E-2</v>
      </c>
      <c r="P534" s="652"/>
      <c r="Q534" s="652"/>
      <c r="AC534" s="371"/>
      <c r="AD534" s="371"/>
      <c r="AE534" s="371"/>
      <c r="AF534" s="371"/>
      <c r="AG534" s="371"/>
      <c r="AH534" s="371"/>
      <c r="AI534" s="371"/>
      <c r="AJ534" s="371"/>
      <c r="AK534" s="371"/>
      <c r="AL534" s="371"/>
      <c r="AM534" s="371"/>
      <c r="AN534" s="371"/>
      <c r="AO534" s="371"/>
      <c r="AP534" s="371"/>
      <c r="AQ534" s="371"/>
      <c r="AR534" s="371"/>
      <c r="AS534" s="371"/>
      <c r="AT534" s="371"/>
      <c r="AU534" s="371"/>
      <c r="AV534" s="371"/>
      <c r="AW534" s="371"/>
      <c r="AX534" s="371"/>
      <c r="AY534" s="371"/>
      <c r="AZ534" s="371"/>
      <c r="BA534" s="373"/>
      <c r="BB534" s="449"/>
      <c r="BC534" s="373"/>
      <c r="BD534" s="373"/>
      <c r="BE534" s="373"/>
      <c r="BF534" s="373"/>
      <c r="BG534" s="373"/>
      <c r="BH534" s="373"/>
      <c r="BI534" s="373"/>
      <c r="BJ534" s="373"/>
      <c r="BK534" s="373"/>
      <c r="BL534" s="373"/>
      <c r="BM534" s="373"/>
      <c r="BN534" s="373"/>
      <c r="BO534" s="373"/>
      <c r="BP534" s="373"/>
      <c r="BQ534" s="373"/>
      <c r="BR534" s="373"/>
      <c r="BS534" s="373"/>
      <c r="BT534" s="373"/>
      <c r="BU534" s="373"/>
      <c r="BV534" s="373"/>
      <c r="BW534" s="373"/>
      <c r="BX534" s="373"/>
      <c r="BY534" s="373"/>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8" customFormat="true" ht="25.15" customHeight="true" x14ac:dyDescent="0.2">
      <c r="C535" s="1074" t="s">
        <v>518</v>
      </c>
      <c r="D535" s="1075"/>
      <c r="E535" s="839">
        <v>4.0760841607724663E-3</v>
      </c>
      <c r="F535" s="652"/>
      <c r="G535" s="652"/>
      <c r="H535" s="1075" t="s">
        <v>523</v>
      </c>
      <c r="I535" s="1075"/>
      <c r="J535" s="849">
        <v>7.2634516628332043E-5</v>
      </c>
      <c r="K535" s="652"/>
      <c r="L535" s="652"/>
      <c r="M535" s="1075" t="s">
        <v>520</v>
      </c>
      <c r="N535" s="1075"/>
      <c r="O535" s="841">
        <v>6.5075722236293551E-3</v>
      </c>
      <c r="P535" s="652"/>
      <c r="Q535" s="652"/>
      <c r="AC535" s="371"/>
      <c r="AD535" s="371"/>
      <c r="AE535" s="371"/>
      <c r="AF535" s="371"/>
      <c r="AG535" s="371"/>
      <c r="AH535" s="371"/>
      <c r="AI535" s="371"/>
      <c r="AJ535" s="371"/>
      <c r="AK535" s="371"/>
      <c r="AL535" s="371"/>
      <c r="AM535" s="371"/>
      <c r="AN535" s="371"/>
      <c r="AO535" s="371"/>
      <c r="AP535" s="371"/>
      <c r="AQ535" s="371"/>
      <c r="AR535" s="371"/>
      <c r="AS535" s="371"/>
      <c r="AT535" s="371"/>
      <c r="AU535" s="371"/>
      <c r="AV535" s="371"/>
      <c r="AW535" s="371"/>
      <c r="AX535" s="371"/>
      <c r="AY535" s="371"/>
      <c r="AZ535" s="371"/>
      <c r="BA535" s="373"/>
      <c r="BB535" s="449"/>
      <c r="BC535" s="373"/>
      <c r="BD535" s="373"/>
      <c r="BE535" s="373"/>
      <c r="BF535" s="373"/>
      <c r="BG535" s="373"/>
      <c r="BH535" s="373"/>
      <c r="BI535" s="373"/>
      <c r="BJ535" s="373"/>
      <c r="BK535" s="373"/>
      <c r="BL535" s="373"/>
      <c r="BM535" s="373"/>
      <c r="BN535" s="373"/>
      <c r="BO535" s="373"/>
      <c r="BP535" s="373"/>
      <c r="BQ535" s="373"/>
      <c r="BR535" s="373"/>
      <c r="BS535" s="373"/>
      <c r="BT535" s="373"/>
      <c r="BU535" s="373"/>
      <c r="BV535" s="373"/>
      <c r="BW535" s="373"/>
      <c r="BX535" s="373"/>
      <c r="BY535" s="373"/>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8" customFormat="true" ht="25.15" customHeight="true" x14ac:dyDescent="0.2">
      <c r="C536" s="1074" t="s">
        <v>427</v>
      </c>
      <c r="D536" s="1075"/>
      <c r="E536" s="839">
        <v>-5.1827647346852711E-2</v>
      </c>
      <c r="F536" s="652"/>
      <c r="G536" s="652"/>
      <c r="H536" s="1075" t="s">
        <v>517</v>
      </c>
      <c r="I536" s="1075"/>
      <c r="J536" s="840">
        <v>8.7839734121027985E-3</v>
      </c>
      <c r="K536" s="652"/>
      <c r="L536" s="652"/>
      <c r="M536" s="1075" t="s">
        <v>523</v>
      </c>
      <c r="N536" s="1075"/>
      <c r="O536" s="841">
        <v>3.4899470696842056E-3</v>
      </c>
      <c r="P536" s="652"/>
      <c r="Q536" s="652"/>
      <c r="AC536" s="371"/>
      <c r="AD536" s="371"/>
      <c r="AE536" s="371"/>
      <c r="AF536" s="371"/>
      <c r="AG536" s="371"/>
      <c r="AH536" s="371"/>
      <c r="AI536" s="371"/>
      <c r="AJ536" s="371"/>
      <c r="AK536" s="371"/>
      <c r="AL536" s="371"/>
      <c r="AM536" s="371"/>
      <c r="AN536" s="371"/>
      <c r="AO536" s="371"/>
      <c r="AP536" s="371"/>
      <c r="AQ536" s="371"/>
      <c r="AR536" s="371"/>
      <c r="AS536" s="371"/>
      <c r="AT536" s="371"/>
      <c r="AU536" s="371"/>
      <c r="AV536" s="371"/>
      <c r="AW536" s="371"/>
      <c r="AX536" s="371"/>
      <c r="AY536" s="371"/>
      <c r="AZ536" s="371"/>
      <c r="BA536" s="373"/>
      <c r="BB536" s="449"/>
      <c r="BC536" s="373"/>
      <c r="BD536" s="373"/>
      <c r="BE536" s="373"/>
      <c r="BF536" s="373"/>
      <c r="BG536" s="373"/>
      <c r="BH536" s="373"/>
      <c r="BI536" s="373"/>
      <c r="BJ536" s="373"/>
      <c r="BK536" s="373"/>
      <c r="BL536" s="373"/>
      <c r="BM536" s="373"/>
      <c r="BN536" s="373"/>
      <c r="BO536" s="373"/>
      <c r="BP536" s="373"/>
      <c r="BQ536" s="373"/>
      <c r="BR536" s="373"/>
      <c r="BS536" s="373"/>
      <c r="BT536" s="373"/>
      <c r="BU536" s="373"/>
      <c r="BV536" s="373"/>
      <c r="BW536" s="373"/>
      <c r="BX536" s="373"/>
      <c r="BY536" s="373"/>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8" customFormat="true" ht="25.15" customHeight="true" x14ac:dyDescent="0.2">
      <c r="C537" s="1074" t="s">
        <v>514</v>
      </c>
      <c r="D537" s="1075"/>
      <c r="E537" s="839">
        <v>9.4276304379295219E-3</v>
      </c>
      <c r="F537" s="652"/>
      <c r="G537" s="652"/>
      <c r="H537" s="1075" t="s">
        <v>521</v>
      </c>
      <c r="I537" s="1075"/>
      <c r="J537" s="840">
        <v>2.8353556991818703E-3</v>
      </c>
      <c r="K537" s="652"/>
      <c r="L537" s="652"/>
      <c r="M537" s="1075" t="s">
        <v>529</v>
      </c>
      <c r="N537" s="1075"/>
      <c r="O537" s="850">
        <v>4.2972810079042226E-7</v>
      </c>
      <c r="P537" s="652"/>
      <c r="Q537" s="652"/>
      <c r="AC537" s="371"/>
      <c r="AD537" s="371"/>
      <c r="AE537" s="371"/>
      <c r="AF537" s="371"/>
      <c r="AG537" s="371"/>
      <c r="AH537" s="371"/>
      <c r="AI537" s="371"/>
      <c r="AJ537" s="371"/>
      <c r="AK537" s="371"/>
      <c r="AL537" s="371"/>
      <c r="AM537" s="371"/>
      <c r="AN537" s="371"/>
      <c r="AO537" s="371"/>
      <c r="AP537" s="371"/>
      <c r="AQ537" s="371"/>
      <c r="AR537" s="371"/>
      <c r="AS537" s="371"/>
      <c r="AT537" s="371"/>
      <c r="AU537" s="371"/>
      <c r="AV537" s="371"/>
      <c r="AW537" s="371"/>
      <c r="AX537" s="371"/>
      <c r="AY537" s="371"/>
      <c r="AZ537" s="371"/>
      <c r="BA537" s="373"/>
      <c r="BB537" s="449"/>
      <c r="BC537" s="373"/>
      <c r="BD537" s="373"/>
      <c r="BE537" s="373"/>
      <c r="BF537" s="373"/>
      <c r="BG537" s="373"/>
      <c r="BH537" s="373"/>
      <c r="BI537" s="373"/>
      <c r="BJ537" s="373"/>
      <c r="BK537" s="373"/>
      <c r="BL537" s="373"/>
      <c r="BM537" s="373"/>
      <c r="BN537" s="373"/>
      <c r="BO537" s="373"/>
      <c r="BP537" s="373"/>
      <c r="BQ537" s="373"/>
      <c r="BR537" s="373"/>
      <c r="BS537" s="373"/>
      <c r="BT537" s="373"/>
      <c r="BU537" s="373"/>
      <c r="BV537" s="373"/>
      <c r="BW537" s="373"/>
      <c r="BX537" s="373"/>
      <c r="BY537" s="373"/>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8" customFormat="true" ht="25.15" customHeight="true" x14ac:dyDescent="0.2">
      <c r="C538" s="1074" t="s">
        <v>494</v>
      </c>
      <c r="D538" s="1075"/>
      <c r="E538" s="839">
        <v>9.7015304318316412E-2</v>
      </c>
      <c r="F538" s="652"/>
      <c r="G538" s="652"/>
      <c r="H538" s="1075" t="s">
        <v>519</v>
      </c>
      <c r="I538" s="1075"/>
      <c r="J538" s="840">
        <v>1.81424048829894E-4</v>
      </c>
      <c r="K538" s="652"/>
      <c r="L538" s="652"/>
      <c r="M538" s="1075" t="s">
        <v>517</v>
      </c>
      <c r="N538" s="1075"/>
      <c r="O538" s="841">
        <v>6.2493367722723098E-3</v>
      </c>
      <c r="P538" s="652"/>
      <c r="Q538" s="652"/>
      <c r="AC538" s="371"/>
      <c r="AD538" s="371"/>
      <c r="AE538" s="371"/>
      <c r="AF538" s="371"/>
      <c r="AG538" s="371"/>
      <c r="AH538" s="371"/>
      <c r="AI538" s="371"/>
      <c r="AJ538" s="371"/>
      <c r="AK538" s="371"/>
      <c r="AL538" s="371"/>
      <c r="AM538" s="371"/>
      <c r="AN538" s="371"/>
      <c r="AO538" s="371"/>
      <c r="AP538" s="371"/>
      <c r="AQ538" s="371"/>
      <c r="AR538" s="371"/>
      <c r="AS538" s="371"/>
      <c r="AT538" s="371"/>
      <c r="AU538" s="371"/>
      <c r="AV538" s="371"/>
      <c r="AW538" s="371"/>
      <c r="AX538" s="371"/>
      <c r="AY538" s="371"/>
      <c r="AZ538" s="371"/>
      <c r="BA538" s="373"/>
      <c r="BB538" s="449"/>
      <c r="BC538" s="373"/>
      <c r="BD538" s="373"/>
      <c r="BE538" s="373"/>
      <c r="BF538" s="373"/>
      <c r="BG538" s="373"/>
      <c r="BH538" s="373"/>
      <c r="BI538" s="373"/>
      <c r="BJ538" s="373"/>
      <c r="BK538" s="373"/>
      <c r="BL538" s="373"/>
      <c r="BM538" s="373"/>
      <c r="BN538" s="373"/>
      <c r="BO538" s="373"/>
      <c r="BP538" s="373"/>
      <c r="BQ538" s="373"/>
      <c r="BR538" s="373"/>
      <c r="BS538" s="373"/>
      <c r="BT538" s="373"/>
      <c r="BU538" s="373"/>
      <c r="BV538" s="373"/>
      <c r="BW538" s="373"/>
      <c r="BX538" s="373"/>
      <c r="BY538" s="373"/>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8" customFormat="true" ht="25.15" customHeight="true" x14ac:dyDescent="0.2">
      <c r="C539" s="1074" t="s">
        <v>391</v>
      </c>
      <c r="D539" s="1075"/>
      <c r="E539" s="839">
        <v>3.5418886171514432E-3</v>
      </c>
      <c r="F539" s="652"/>
      <c r="G539" s="652"/>
      <c r="H539" s="1075" t="s">
        <v>522</v>
      </c>
      <c r="I539" s="1075"/>
      <c r="J539" s="840">
        <v>2.4751710176634605E-3</v>
      </c>
      <c r="K539" s="652"/>
      <c r="L539" s="652"/>
      <c r="M539" s="1075" t="s">
        <v>521</v>
      </c>
      <c r="N539" s="1075"/>
      <c r="O539" s="841">
        <v>5.8145129154743491E-3</v>
      </c>
      <c r="P539" s="652"/>
      <c r="Q539" s="652"/>
      <c r="AC539" s="371"/>
      <c r="AD539" s="371"/>
      <c r="AE539" s="371"/>
      <c r="AF539" s="371"/>
      <c r="AG539" s="371"/>
      <c r="AH539" s="371"/>
      <c r="AI539" s="371"/>
      <c r="AJ539" s="371"/>
      <c r="AK539" s="371"/>
      <c r="AL539" s="371"/>
      <c r="AM539" s="371"/>
      <c r="AN539" s="371"/>
      <c r="AO539" s="371"/>
      <c r="AP539" s="371"/>
      <c r="AQ539" s="371"/>
      <c r="AR539" s="371"/>
      <c r="AS539" s="371"/>
      <c r="AT539" s="371"/>
      <c r="AU539" s="371"/>
      <c r="AV539" s="371"/>
      <c r="AW539" s="371"/>
      <c r="AX539" s="371"/>
      <c r="AY539" s="371"/>
      <c r="AZ539" s="371"/>
      <c r="BA539" s="373"/>
      <c r="BB539" s="449"/>
      <c r="BC539" s="373"/>
      <c r="BD539" s="373"/>
      <c r="BE539" s="373"/>
      <c r="BF539" s="373"/>
      <c r="BG539" s="373"/>
      <c r="BH539" s="373"/>
      <c r="BI539" s="373"/>
      <c r="BJ539" s="373"/>
      <c r="BK539" s="373"/>
      <c r="BL539" s="373"/>
      <c r="BM539" s="373"/>
      <c r="BN539" s="373"/>
      <c r="BO539" s="373"/>
      <c r="BP539" s="373"/>
      <c r="BQ539" s="373"/>
      <c r="BR539" s="373"/>
      <c r="BS539" s="373"/>
      <c r="BT539" s="373"/>
      <c r="BU539" s="373"/>
      <c r="BV539" s="373"/>
      <c r="BW539" s="373"/>
      <c r="BX539" s="373"/>
      <c r="BY539" s="373"/>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8" customFormat="true" ht="25.15" customHeight="true" x14ac:dyDescent="0.2">
      <c r="C540" s="1074" t="s">
        <v>412</v>
      </c>
      <c r="D540" s="1075"/>
      <c r="E540" s="839">
        <v>-8.6747291264907302E-3</v>
      </c>
      <c r="F540" s="652"/>
      <c r="G540" s="652"/>
      <c r="H540" s="1075" t="s">
        <v>528</v>
      </c>
      <c r="I540" s="1075"/>
      <c r="J540" s="840">
        <v>2.6798352012683842E-4</v>
      </c>
      <c r="K540" s="652"/>
      <c r="L540" s="652"/>
      <c r="M540" s="1075" t="s">
        <v>519</v>
      </c>
      <c r="N540" s="1075"/>
      <c r="O540" s="841">
        <v>8.7512498525584587E-3</v>
      </c>
      <c r="P540" s="652"/>
      <c r="Q540" s="652"/>
      <c r="AC540" s="371"/>
      <c r="AD540" s="371"/>
      <c r="AE540" s="371"/>
      <c r="AF540" s="371"/>
      <c r="AG540" s="371"/>
      <c r="AH540" s="371"/>
      <c r="AI540" s="371"/>
      <c r="AJ540" s="371"/>
      <c r="AK540" s="371"/>
      <c r="AL540" s="371"/>
      <c r="AM540" s="371"/>
      <c r="AN540" s="371"/>
      <c r="AO540" s="371"/>
      <c r="AP540" s="371"/>
      <c r="AQ540" s="371"/>
      <c r="AR540" s="371"/>
      <c r="AS540" s="371"/>
      <c r="AT540" s="371"/>
      <c r="AU540" s="371"/>
      <c r="AV540" s="371"/>
      <c r="AW540" s="371"/>
      <c r="AX540" s="371"/>
      <c r="AY540" s="371"/>
      <c r="AZ540" s="371"/>
      <c r="BA540" s="373"/>
      <c r="BB540" s="449"/>
      <c r="BC540" s="373"/>
      <c r="BD540" s="373"/>
      <c r="BE540" s="373"/>
      <c r="BF540" s="373"/>
      <c r="BG540" s="373"/>
      <c r="BH540" s="373"/>
      <c r="BI540" s="373"/>
      <c r="BJ540" s="373"/>
      <c r="BK540" s="373"/>
      <c r="BL540" s="373"/>
      <c r="BM540" s="373"/>
      <c r="BN540" s="373"/>
      <c r="BO540" s="373"/>
      <c r="BP540" s="373"/>
      <c r="BQ540" s="373"/>
      <c r="BR540" s="373"/>
      <c r="BS540" s="373"/>
      <c r="BT540" s="373"/>
      <c r="BU540" s="373"/>
      <c r="BV540" s="373"/>
      <c r="BW540" s="373"/>
      <c r="BX540" s="373"/>
      <c r="BY540" s="373"/>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8" customFormat="true" ht="25.15" customHeight="true" x14ac:dyDescent="0.2">
      <c r="C541" s="1074" t="s">
        <v>493</v>
      </c>
      <c r="D541" s="1075"/>
      <c r="E541" s="839">
        <v>-0.10012511603970432</v>
      </c>
      <c r="F541" s="652"/>
      <c r="G541" s="652"/>
      <c r="H541" s="1075" t="s">
        <v>527</v>
      </c>
      <c r="I541" s="1075"/>
      <c r="J541" s="840">
        <v>5.2558177682750717E-4</v>
      </c>
      <c r="K541" s="652"/>
      <c r="L541" s="652"/>
      <c r="M541" s="1075" t="s">
        <v>522</v>
      </c>
      <c r="N541" s="1075"/>
      <c r="O541" s="850">
        <v>7.6443712206914375E-5</v>
      </c>
      <c r="P541" s="652"/>
      <c r="Q541" s="652"/>
      <c r="AC541" s="371"/>
      <c r="AD541" s="371"/>
      <c r="AE541" s="371"/>
      <c r="AF541" s="371"/>
      <c r="AG541" s="371"/>
      <c r="AH541" s="371"/>
      <c r="AI541" s="371"/>
      <c r="AJ541" s="371"/>
      <c r="AK541" s="371"/>
      <c r="AL541" s="371"/>
      <c r="AM541" s="371"/>
      <c r="AN541" s="371"/>
      <c r="AO541" s="371"/>
      <c r="AP541" s="371"/>
      <c r="AQ541" s="371"/>
      <c r="AR541" s="371"/>
      <c r="AS541" s="371"/>
      <c r="AT541" s="371"/>
      <c r="AU541" s="371"/>
      <c r="AV541" s="371"/>
      <c r="AW541" s="371"/>
      <c r="AX541" s="371"/>
      <c r="AY541" s="371"/>
      <c r="AZ541" s="371"/>
      <c r="BA541" s="373"/>
      <c r="BB541" s="449"/>
      <c r="BC541" s="373"/>
      <c r="BD541" s="373"/>
      <c r="BE541" s="373"/>
      <c r="BF541" s="373"/>
      <c r="BG541" s="373"/>
      <c r="BH541" s="373"/>
      <c r="BI541" s="373"/>
      <c r="BJ541" s="373"/>
      <c r="BK541" s="373"/>
      <c r="BL541" s="373"/>
      <c r="BM541" s="373"/>
      <c r="BN541" s="373"/>
      <c r="BO541" s="373"/>
      <c r="BP541" s="373"/>
      <c r="BQ541" s="373"/>
      <c r="BR541" s="373"/>
      <c r="BS541" s="373"/>
      <c r="BT541" s="373"/>
      <c r="BU541" s="373"/>
      <c r="BV541" s="373"/>
      <c r="BW541" s="373"/>
      <c r="BX541" s="373"/>
      <c r="BY541" s="373"/>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8" customFormat="true" ht="25.15" customHeight="true" x14ac:dyDescent="0.2">
      <c r="C542" s="1074" t="s">
        <v>406</v>
      </c>
      <c r="D542" s="1075"/>
      <c r="E542" s="839">
        <v>8.3534109944770688E-2</v>
      </c>
      <c r="F542" s="652"/>
      <c r="G542" s="652"/>
      <c r="H542" s="1075" t="s">
        <v>507</v>
      </c>
      <c r="I542" s="1075"/>
      <c r="J542" s="840">
        <v>4.1612720260583581E-2</v>
      </c>
      <c r="K542" s="652"/>
      <c r="L542" s="652"/>
      <c r="M542" s="1075" t="s">
        <v>528</v>
      </c>
      <c r="N542" s="1075"/>
      <c r="O542" s="841">
        <v>8.5893285040422444E-4</v>
      </c>
      <c r="P542" s="652"/>
      <c r="Q542" s="652"/>
      <c r="AC542" s="371"/>
      <c r="AD542" s="371"/>
      <c r="AE542" s="371"/>
      <c r="AF542" s="371"/>
      <c r="AG542" s="371"/>
      <c r="AH542" s="371"/>
      <c r="AI542" s="371"/>
      <c r="AJ542" s="371"/>
      <c r="AK542" s="371"/>
      <c r="AL542" s="371"/>
      <c r="AM542" s="371"/>
      <c r="AN542" s="371"/>
      <c r="AO542" s="371"/>
      <c r="AP542" s="371"/>
      <c r="AQ542" s="371"/>
      <c r="AR542" s="371"/>
      <c r="AS542" s="371"/>
      <c r="AT542" s="371"/>
      <c r="AU542" s="371"/>
      <c r="AV542" s="371"/>
      <c r="AW542" s="371"/>
      <c r="AX542" s="371"/>
      <c r="AY542" s="371"/>
      <c r="AZ542" s="371"/>
      <c r="BA542" s="373"/>
      <c r="BB542" s="449"/>
      <c r="BC542" s="373"/>
      <c r="BD542" s="373"/>
      <c r="BE542" s="373"/>
      <c r="BF542" s="373"/>
      <c r="BG542" s="373"/>
      <c r="BH542" s="373"/>
      <c r="BI542" s="373"/>
      <c r="BJ542" s="373"/>
      <c r="BK542" s="373"/>
      <c r="BL542" s="373"/>
      <c r="BM542" s="373"/>
      <c r="BN542" s="373"/>
      <c r="BO542" s="373"/>
      <c r="BP542" s="373"/>
      <c r="BQ542" s="373"/>
      <c r="BR542" s="373"/>
      <c r="BS542" s="373"/>
      <c r="BT542" s="373"/>
      <c r="BU542" s="373"/>
      <c r="BV542" s="373"/>
      <c r="BW542" s="373"/>
      <c r="BX542" s="373"/>
      <c r="BY542" s="373"/>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8" customFormat="true" ht="25.15" customHeight="true" x14ac:dyDescent="0.2">
      <c r="C543" s="1074" t="s">
        <v>504</v>
      </c>
      <c r="D543" s="1075"/>
      <c r="E543" s="839">
        <v>2.8138277161005386E-2</v>
      </c>
      <c r="F543" s="652"/>
      <c r="G543" s="652"/>
      <c r="H543" s="1075" t="s">
        <v>505</v>
      </c>
      <c r="I543" s="1075"/>
      <c r="J543" s="849">
        <v>1.2541177730986172E-5</v>
      </c>
      <c r="K543" s="652"/>
      <c r="L543" s="652"/>
      <c r="M543" s="1075" t="s">
        <v>527</v>
      </c>
      <c r="N543" s="1075"/>
      <c r="O543" s="841">
        <v>8.8595703513395601E-4</v>
      </c>
      <c r="P543" s="652"/>
      <c r="Q543" s="652"/>
      <c r="AC543" s="371"/>
      <c r="AD543" s="371"/>
      <c r="AE543" s="371"/>
      <c r="AF543" s="371"/>
      <c r="AG543" s="371"/>
      <c r="AH543" s="371"/>
      <c r="AI543" s="371"/>
      <c r="AJ543" s="371"/>
      <c r="AK543" s="371"/>
      <c r="AL543" s="371"/>
      <c r="AM543" s="371"/>
      <c r="AN543" s="371"/>
      <c r="AO543" s="371"/>
      <c r="AP543" s="371"/>
      <c r="AQ543" s="371"/>
      <c r="AR543" s="371"/>
      <c r="AS543" s="371"/>
      <c r="AT543" s="371"/>
      <c r="AU543" s="371"/>
      <c r="AV543" s="371"/>
      <c r="AW543" s="371"/>
      <c r="AX543" s="371"/>
      <c r="AY543" s="371"/>
      <c r="AZ543" s="371"/>
      <c r="BA543" s="373"/>
      <c r="BB543" s="449"/>
      <c r="BC543" s="373"/>
      <c r="BD543" s="373"/>
      <c r="BE543" s="373"/>
      <c r="BF543" s="373"/>
      <c r="BG543" s="373"/>
      <c r="BH543" s="373"/>
      <c r="BI543" s="373"/>
      <c r="BJ543" s="373"/>
      <c r="BK543" s="373"/>
      <c r="BL543" s="373"/>
      <c r="BM543" s="373"/>
      <c r="BN543" s="373"/>
      <c r="BO543" s="373"/>
      <c r="BP543" s="373"/>
      <c r="BQ543" s="373"/>
      <c r="BR543" s="373"/>
      <c r="BS543" s="373"/>
      <c r="BT543" s="373"/>
      <c r="BU543" s="373"/>
      <c r="BV543" s="373"/>
      <c r="BW543" s="373"/>
      <c r="BX543" s="373"/>
      <c r="BY543" s="373"/>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8" customFormat="true" ht="25.15" customHeight="true" x14ac:dyDescent="0.2">
      <c r="C544" s="1074" t="s">
        <v>383</v>
      </c>
      <c r="D544" s="1075"/>
      <c r="E544" s="839">
        <v>7.870712531576474E-3</v>
      </c>
      <c r="F544" s="652"/>
      <c r="G544" s="652"/>
      <c r="H544" s="1075" t="s">
        <v>511</v>
      </c>
      <c r="I544" s="1075"/>
      <c r="J544" s="840">
        <v>6.8569409742906783E-3</v>
      </c>
      <c r="K544" s="652"/>
      <c r="L544" s="652"/>
      <c r="M544" s="1075" t="s">
        <v>507</v>
      </c>
      <c r="N544" s="1075"/>
      <c r="O544" s="841">
        <v>2.890844911915764E-4</v>
      </c>
      <c r="P544" s="652"/>
      <c r="Q544" s="652"/>
      <c r="AC544" s="371"/>
      <c r="AD544" s="371"/>
      <c r="AE544" s="371"/>
      <c r="AF544" s="371"/>
      <c r="AG544" s="371"/>
      <c r="AH544" s="371"/>
      <c r="AI544" s="371"/>
      <c r="AJ544" s="371"/>
      <c r="AK544" s="371"/>
      <c r="AL544" s="371"/>
      <c r="AM544" s="371"/>
      <c r="AN544" s="371"/>
      <c r="AO544" s="371"/>
      <c r="AP544" s="371"/>
      <c r="AQ544" s="371"/>
      <c r="AR544" s="371"/>
      <c r="AS544" s="371"/>
      <c r="AT544" s="371"/>
      <c r="AU544" s="371"/>
      <c r="AV544" s="371"/>
      <c r="AW544" s="371"/>
      <c r="AX544" s="371"/>
      <c r="AY544" s="371"/>
      <c r="AZ544" s="371"/>
      <c r="BA544" s="373"/>
      <c r="BB544" s="449"/>
      <c r="BC544" s="373"/>
      <c r="BD544" s="373"/>
      <c r="BE544" s="373"/>
      <c r="BF544" s="373"/>
      <c r="BG544" s="373"/>
      <c r="BH544" s="373"/>
      <c r="BI544" s="373"/>
      <c r="BJ544" s="373"/>
      <c r="BK544" s="373"/>
      <c r="BL544" s="373"/>
      <c r="BM544" s="373"/>
      <c r="BN544" s="373"/>
      <c r="BO544" s="373"/>
      <c r="BP544" s="373"/>
      <c r="BQ544" s="373"/>
      <c r="BR544" s="373"/>
      <c r="BS544" s="373"/>
      <c r="BT544" s="373"/>
      <c r="BU544" s="373"/>
      <c r="BV544" s="373"/>
      <c r="BW544" s="373"/>
      <c r="BX544" s="373"/>
      <c r="BY544" s="373"/>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8" customFormat="true" ht="25.15" customHeight="true" x14ac:dyDescent="0.2">
      <c r="C545" s="1074" t="s">
        <v>473</v>
      </c>
      <c r="D545" s="1075"/>
      <c r="E545" s="839">
        <v>3.4158027366478022E-2</v>
      </c>
      <c r="F545" s="652"/>
      <c r="G545" s="652"/>
      <c r="H545" s="1075" t="s">
        <v>515</v>
      </c>
      <c r="I545" s="1075"/>
      <c r="J545" s="840">
        <v>1.1153581429872397E-2</v>
      </c>
      <c r="K545" s="652"/>
      <c r="L545" s="652"/>
      <c r="M545" s="1075" t="s">
        <v>505</v>
      </c>
      <c r="N545" s="1075"/>
      <c r="O545" s="841">
        <v>2.6366161857585113E-2</v>
      </c>
      <c r="P545" s="652"/>
      <c r="Q545" s="652"/>
      <c r="AC545" s="371"/>
      <c r="AD545" s="371"/>
      <c r="AE545" s="371"/>
      <c r="AF545" s="371"/>
      <c r="AG545" s="371"/>
      <c r="AH545" s="371"/>
      <c r="AI545" s="371"/>
      <c r="AJ545" s="371"/>
      <c r="AK545" s="371"/>
      <c r="AL545" s="371"/>
      <c r="AM545" s="371"/>
      <c r="AN545" s="371"/>
      <c r="AO545" s="371"/>
      <c r="AP545" s="371"/>
      <c r="AQ545" s="371"/>
      <c r="AR545" s="371"/>
      <c r="AS545" s="371"/>
      <c r="AT545" s="371"/>
      <c r="AU545" s="371"/>
      <c r="AV545" s="371"/>
      <c r="AW545" s="371"/>
      <c r="AX545" s="371"/>
      <c r="AY545" s="371"/>
      <c r="AZ545" s="371"/>
      <c r="BA545" s="373"/>
      <c r="BB545" s="449"/>
      <c r="BC545" s="373"/>
      <c r="BD545" s="373"/>
      <c r="BE545" s="373"/>
      <c r="BF545" s="373"/>
      <c r="BG545" s="373"/>
      <c r="BH545" s="373"/>
      <c r="BI545" s="373"/>
      <c r="BJ545" s="373"/>
      <c r="BK545" s="373"/>
      <c r="BL545" s="373"/>
      <c r="BM545" s="373"/>
      <c r="BN545" s="373"/>
      <c r="BO545" s="373"/>
      <c r="BP545" s="373"/>
      <c r="BQ545" s="373"/>
      <c r="BR545" s="373"/>
      <c r="BS545" s="373"/>
      <c r="BT545" s="373"/>
      <c r="BU545" s="373"/>
      <c r="BV545" s="373"/>
      <c r="BW545" s="373"/>
      <c r="BX545" s="373"/>
      <c r="BY545" s="373"/>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8" customFormat="true" ht="25.15" customHeight="true" x14ac:dyDescent="0.2">
      <c r="C546" s="1074" t="s">
        <v>421</v>
      </c>
      <c r="D546" s="1075"/>
      <c r="E546" s="839">
        <v>-6.8091989884885956E-5</v>
      </c>
      <c r="F546" s="652"/>
      <c r="G546" s="652"/>
      <c r="H546" s="1075" t="s">
        <v>508</v>
      </c>
      <c r="I546" s="1075"/>
      <c r="J546" s="840">
        <v>1.1078438930250028E-3</v>
      </c>
      <c r="K546" s="652"/>
      <c r="L546" s="652"/>
      <c r="M546" s="1075" t="s">
        <v>511</v>
      </c>
      <c r="N546" s="1075"/>
      <c r="O546" s="841">
        <v>1.3772176108514118E-2</v>
      </c>
      <c r="P546" s="652"/>
      <c r="Q546" s="652"/>
      <c r="AC546" s="371"/>
      <c r="AD546" s="371"/>
      <c r="AE546" s="371"/>
      <c r="AF546" s="371"/>
      <c r="AG546" s="371"/>
      <c r="AH546" s="371"/>
      <c r="AI546" s="371"/>
      <c r="AJ546" s="371"/>
      <c r="AK546" s="371"/>
      <c r="AL546" s="371"/>
      <c r="AM546" s="371"/>
      <c r="AN546" s="371"/>
      <c r="AO546" s="371"/>
      <c r="AP546" s="371"/>
      <c r="AQ546" s="371"/>
      <c r="AR546" s="371"/>
      <c r="AS546" s="371"/>
      <c r="AT546" s="371"/>
      <c r="AU546" s="371"/>
      <c r="AV546" s="371"/>
      <c r="AW546" s="371"/>
      <c r="AX546" s="371"/>
      <c r="AY546" s="371"/>
      <c r="AZ546" s="371"/>
      <c r="BA546" s="373"/>
      <c r="BB546" s="449"/>
      <c r="BC546" s="373"/>
      <c r="BD546" s="373"/>
      <c r="BE546" s="373"/>
      <c r="BF546" s="373"/>
      <c r="BG546" s="373"/>
      <c r="BH546" s="373"/>
      <c r="BI546" s="373"/>
      <c r="BJ546" s="373"/>
      <c r="BK546" s="373"/>
      <c r="BL546" s="373"/>
      <c r="BM546" s="373"/>
      <c r="BN546" s="373"/>
      <c r="BO546" s="373"/>
      <c r="BP546" s="373"/>
      <c r="BQ546" s="373"/>
      <c r="BR546" s="373"/>
      <c r="BS546" s="373"/>
      <c r="BT546" s="373"/>
      <c r="BU546" s="373"/>
      <c r="BV546" s="373"/>
      <c r="BW546" s="373"/>
      <c r="BX546" s="373"/>
      <c r="BY546" s="373"/>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8" customFormat="true" ht="25.15" customHeight="true" x14ac:dyDescent="0.2">
      <c r="C547" s="1074" t="s">
        <v>403</v>
      </c>
      <c r="D547" s="1075"/>
      <c r="E547" s="839">
        <v>2.7489839223099184E-2</v>
      </c>
      <c r="F547" s="652"/>
      <c r="G547" s="652"/>
      <c r="H547" s="1075" t="s">
        <v>516</v>
      </c>
      <c r="I547" s="1075"/>
      <c r="J547" s="855">
        <v>2.8534439365910277E-5</v>
      </c>
      <c r="K547" s="652"/>
      <c r="L547" s="652"/>
      <c r="M547" s="1075" t="s">
        <v>515</v>
      </c>
      <c r="N547" s="1075"/>
      <c r="O547" s="841">
        <v>1.0170678003479736E-2</v>
      </c>
      <c r="P547" s="652"/>
      <c r="Q547" s="652"/>
      <c r="AC547" s="371"/>
      <c r="AD547" s="371"/>
      <c r="AE547" s="371"/>
      <c r="AF547" s="371"/>
      <c r="AG547" s="371"/>
      <c r="AH547" s="371"/>
      <c r="AI547" s="371"/>
      <c r="AJ547" s="371"/>
      <c r="AK547" s="371"/>
      <c r="AL547" s="371"/>
      <c r="AM547" s="371"/>
      <c r="AN547" s="371"/>
      <c r="AO547" s="371"/>
      <c r="AP547" s="371"/>
      <c r="AQ547" s="371"/>
      <c r="AR547" s="371"/>
      <c r="AS547" s="371"/>
      <c r="AT547" s="371"/>
      <c r="AU547" s="371"/>
      <c r="AV547" s="371"/>
      <c r="AW547" s="371"/>
      <c r="AX547" s="371"/>
      <c r="AY547" s="371"/>
      <c r="AZ547" s="371"/>
      <c r="BA547" s="373"/>
      <c r="BB547" s="449"/>
      <c r="BC547" s="373"/>
      <c r="BD547" s="373"/>
      <c r="BE547" s="373"/>
      <c r="BF547" s="373"/>
      <c r="BG547" s="373"/>
      <c r="BH547" s="373"/>
      <c r="BI547" s="373"/>
      <c r="BJ547" s="373"/>
      <c r="BK547" s="373"/>
      <c r="BL547" s="373"/>
      <c r="BM547" s="373"/>
      <c r="BN547" s="373"/>
      <c r="BO547" s="373"/>
      <c r="BP547" s="373"/>
      <c r="BQ547" s="373"/>
      <c r="BR547" s="373"/>
      <c r="BS547" s="373"/>
      <c r="BT547" s="373"/>
      <c r="BU547" s="373"/>
      <c r="BV547" s="373"/>
      <c r="BW547" s="373"/>
      <c r="BX547" s="373"/>
      <c r="BY547" s="373"/>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8" customFormat="true" ht="25.15" customHeight="true" x14ac:dyDescent="0.2">
      <c r="C548" s="1074" t="s">
        <v>404</v>
      </c>
      <c r="D548" s="1075"/>
      <c r="E548" s="839">
        <v>4.9484966721493009E-2</v>
      </c>
      <c r="F548" s="652"/>
      <c r="G548" s="652"/>
      <c r="H548" s="1075"/>
      <c r="I548" s="1075"/>
      <c r="J548" s="652"/>
      <c r="K548" s="652"/>
      <c r="L548" s="652"/>
      <c r="M548" s="1075" t="s">
        <v>508</v>
      </c>
      <c r="N548" s="1075"/>
      <c r="O548" s="841">
        <v>2.1211047693125196E-2</v>
      </c>
      <c r="P548" s="652"/>
      <c r="Q548" s="652"/>
      <c r="AC548" s="371"/>
      <c r="AD548" s="371"/>
      <c r="AE548" s="371"/>
      <c r="AF548" s="371"/>
      <c r="AG548" s="371"/>
      <c r="AH548" s="371"/>
      <c r="AI548" s="371"/>
      <c r="AJ548" s="371"/>
      <c r="AK548" s="371"/>
      <c r="AL548" s="371"/>
      <c r="AM548" s="371"/>
      <c r="AN548" s="371"/>
      <c r="AO548" s="371"/>
      <c r="AP548" s="371"/>
      <c r="AQ548" s="371"/>
      <c r="AR548" s="371"/>
      <c r="AS548" s="371"/>
      <c r="AT548" s="371"/>
      <c r="AU548" s="371"/>
      <c r="AV548" s="371"/>
      <c r="AW548" s="371"/>
      <c r="AX548" s="371"/>
      <c r="AY548" s="371"/>
      <c r="AZ548" s="371"/>
      <c r="BA548" s="373"/>
      <c r="BB548" s="449"/>
      <c r="BC548" s="373"/>
      <c r="BD548" s="373"/>
      <c r="BE548" s="373"/>
      <c r="BF548" s="373"/>
      <c r="BG548" s="373"/>
      <c r="BH548" s="373"/>
      <c r="BI548" s="373"/>
      <c r="BJ548" s="373"/>
      <c r="BK548" s="373"/>
      <c r="BL548" s="373"/>
      <c r="BM548" s="373"/>
      <c r="BN548" s="373"/>
      <c r="BO548" s="373"/>
      <c r="BP548" s="373"/>
      <c r="BQ548" s="373"/>
      <c r="BR548" s="373"/>
      <c r="BS548" s="373"/>
      <c r="BT548" s="373"/>
      <c r="BU548" s="373"/>
      <c r="BV548" s="373"/>
      <c r="BW548" s="373"/>
      <c r="BX548" s="373"/>
      <c r="BY548" s="373"/>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8" customFormat="true" ht="25.15" customHeight="true" x14ac:dyDescent="0.2">
      <c r="C549" s="1074" t="s">
        <v>436</v>
      </c>
      <c r="D549" s="1075"/>
      <c r="E549" s="839">
        <v>1.9751133736194146E-3</v>
      </c>
      <c r="F549" s="652"/>
      <c r="G549" s="652"/>
      <c r="H549" s="1075"/>
      <c r="I549" s="1075"/>
      <c r="J549" s="652"/>
      <c r="K549" s="652"/>
      <c r="L549" s="652"/>
      <c r="M549" s="1075" t="s">
        <v>516</v>
      </c>
      <c r="N549" s="1075"/>
      <c r="O549" s="846">
        <v>1.1551284814508837E-2</v>
      </c>
      <c r="P549" s="652"/>
      <c r="Q549" s="652"/>
      <c r="AC549" s="371"/>
      <c r="AD549" s="371"/>
      <c r="AE549" s="371"/>
      <c r="AF549" s="371"/>
      <c r="AG549" s="371"/>
      <c r="AH549" s="371"/>
      <c r="AI549" s="371"/>
      <c r="AJ549" s="371"/>
      <c r="AK549" s="371"/>
      <c r="AL549" s="371"/>
      <c r="AM549" s="371"/>
      <c r="AN549" s="371"/>
      <c r="AO549" s="371"/>
      <c r="AP549" s="371"/>
      <c r="AQ549" s="371"/>
      <c r="AR549" s="371"/>
      <c r="AS549" s="371"/>
      <c r="AT549" s="371"/>
      <c r="AU549" s="371"/>
      <c r="AV549" s="371"/>
      <c r="AW549" s="371"/>
      <c r="AX549" s="371"/>
      <c r="AY549" s="371"/>
      <c r="AZ549" s="371"/>
      <c r="BA549" s="373"/>
      <c r="BB549" s="449"/>
      <c r="BC549" s="373"/>
      <c r="BD549" s="373"/>
      <c r="BE549" s="373"/>
      <c r="BF549" s="373"/>
      <c r="BG549" s="373"/>
      <c r="BH549" s="373"/>
      <c r="BI549" s="373"/>
      <c r="BJ549" s="373"/>
      <c r="BK549" s="373"/>
      <c r="BL549" s="373"/>
      <c r="BM549" s="373"/>
      <c r="BN549" s="373"/>
      <c r="BO549" s="373"/>
      <c r="BP549" s="373"/>
      <c r="BQ549" s="373"/>
      <c r="BR549" s="373"/>
      <c r="BS549" s="373"/>
      <c r="BT549" s="373"/>
      <c r="BU549" s="373"/>
      <c r="BV549" s="373"/>
      <c r="BW549" s="373"/>
      <c r="BX549" s="373"/>
      <c r="BY549" s="373"/>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8" customFormat="true" ht="25.15" customHeight="true" x14ac:dyDescent="0.2">
      <c r="C550" s="1074" t="s">
        <v>413</v>
      </c>
      <c r="D550" s="1075"/>
      <c r="E550" s="839">
        <v>1.7986866853855862E-2</v>
      </c>
      <c r="F550" s="652"/>
      <c r="G550" s="652"/>
      <c r="H550" s="1075" t="s">
        <v>346</v>
      </c>
      <c r="I550" s="1075"/>
      <c r="J550" s="1075"/>
      <c r="K550" s="1075"/>
      <c r="L550" s="1075"/>
      <c r="M550" s="1075"/>
      <c r="N550" s="1075"/>
      <c r="O550" s="652"/>
      <c r="P550" s="652"/>
      <c r="Q550" s="652"/>
      <c r="AC550" s="371"/>
      <c r="AD550" s="371"/>
      <c r="AE550" s="371"/>
      <c r="AF550" s="371"/>
      <c r="AG550" s="371"/>
      <c r="AH550" s="371"/>
      <c r="AI550" s="371"/>
      <c r="AJ550" s="371"/>
      <c r="AK550" s="371"/>
      <c r="AL550" s="371"/>
      <c r="AM550" s="371"/>
      <c r="AN550" s="371"/>
      <c r="AO550" s="371"/>
      <c r="AP550" s="371"/>
      <c r="AQ550" s="371"/>
      <c r="AR550" s="371"/>
      <c r="AS550" s="371"/>
      <c r="AT550" s="371"/>
      <c r="AU550" s="371"/>
      <c r="AV550" s="371"/>
      <c r="AW550" s="371"/>
      <c r="AX550" s="371"/>
      <c r="AY550" s="371"/>
      <c r="AZ550" s="371"/>
      <c r="BA550" s="373"/>
      <c r="BB550" s="449"/>
      <c r="BC550" s="373"/>
      <c r="BD550" s="373"/>
      <c r="BE550" s="373"/>
      <c r="BF550" s="373"/>
      <c r="BG550" s="373"/>
      <c r="BH550" s="373"/>
      <c r="BI550" s="373"/>
      <c r="BJ550" s="373"/>
      <c r="BK550" s="373"/>
      <c r="BL550" s="373"/>
      <c r="BM550" s="373"/>
      <c r="BN550" s="373"/>
      <c r="BO550" s="373"/>
      <c r="BP550" s="373"/>
      <c r="BQ550" s="373"/>
      <c r="BR550" s="373"/>
      <c r="BS550" s="373"/>
      <c r="BT550" s="373"/>
      <c r="BU550" s="373"/>
      <c r="BV550" s="373"/>
      <c r="BW550" s="373"/>
      <c r="BX550" s="373"/>
      <c r="BY550" s="373"/>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8" customFormat="true" ht="25.15" customHeight="true" x14ac:dyDescent="0.2">
      <c r="C551" s="1074" t="s">
        <v>388</v>
      </c>
      <c r="D551" s="1075"/>
      <c r="E551" s="839">
        <v>7.169011942334419E-2</v>
      </c>
      <c r="F551" s="652"/>
      <c r="G551" s="652"/>
      <c r="H551" s="1075" t="s">
        <v>271</v>
      </c>
      <c r="I551" s="1075"/>
      <c r="J551" s="1078" t="s">
        <v>347</v>
      </c>
      <c r="K551" s="1079"/>
      <c r="L551" s="1080"/>
      <c r="M551" s="1075"/>
      <c r="N551" s="1075"/>
      <c r="O551" s="652"/>
      <c r="P551" s="652"/>
      <c r="Q551" s="652"/>
      <c r="AC551" s="371"/>
      <c r="AD551" s="371"/>
      <c r="AE551" s="371"/>
      <c r="AF551" s="371"/>
      <c r="AG551" s="371"/>
      <c r="AH551" s="371"/>
      <c r="AI551" s="371"/>
      <c r="AJ551" s="371"/>
      <c r="AK551" s="371"/>
      <c r="AL551" s="371"/>
      <c r="AM551" s="371"/>
      <c r="AN551" s="371"/>
      <c r="AO551" s="371"/>
      <c r="AP551" s="371"/>
      <c r="AQ551" s="371"/>
      <c r="AR551" s="371"/>
      <c r="AS551" s="371"/>
      <c r="AT551" s="371"/>
      <c r="AU551" s="371"/>
      <c r="AV551" s="371"/>
      <c r="AW551" s="371"/>
      <c r="AX551" s="371"/>
      <c r="AY551" s="371"/>
      <c r="AZ551" s="371"/>
      <c r="BA551" s="373"/>
      <c r="BB551" s="449"/>
      <c r="BC551" s="373"/>
      <c r="BD551" s="373"/>
      <c r="BE551" s="373"/>
      <c r="BF551" s="373"/>
      <c r="BG551" s="373"/>
      <c r="BH551" s="373"/>
      <c r="BI551" s="373"/>
      <c r="BJ551" s="373"/>
      <c r="BK551" s="373"/>
      <c r="BL551" s="373"/>
      <c r="BM551" s="373"/>
      <c r="BN551" s="373"/>
      <c r="BO551" s="373"/>
      <c r="BP551" s="373"/>
      <c r="BQ551" s="373"/>
      <c r="BR551" s="373"/>
      <c r="BS551" s="373"/>
      <c r="BT551" s="373"/>
      <c r="BU551" s="373"/>
      <c r="BV551" s="373"/>
      <c r="BW551" s="373"/>
      <c r="BX551" s="373"/>
      <c r="BY551" s="373"/>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8" customFormat="true" ht="25.15" customHeight="true" x14ac:dyDescent="0.2">
      <c r="C552" s="1074" t="s">
        <v>384</v>
      </c>
      <c r="D552" s="1075"/>
      <c r="E552" s="839">
        <v>-9.9101866022216753E-2</v>
      </c>
      <c r="F552" s="652"/>
      <c r="G552" s="652"/>
      <c r="H552" s="1075"/>
      <c r="I552" s="1075"/>
      <c r="J552" s="831" t="s">
        <v>187</v>
      </c>
      <c r="K552" s="832" t="s">
        <v>348</v>
      </c>
      <c r="L552" s="833" t="s">
        <v>349</v>
      </c>
      <c r="M552" s="1075" t="s">
        <v>346</v>
      </c>
      <c r="N552" s="1075"/>
      <c r="O552" s="1075"/>
      <c r="P552" s="1075"/>
      <c r="Q552" s="1075"/>
      <c r="AC552" s="371"/>
      <c r="AD552" s="371"/>
      <c r="AE552" s="371"/>
      <c r="AF552" s="371"/>
      <c r="AG552" s="371"/>
      <c r="AH552" s="371"/>
      <c r="AI552" s="371"/>
      <c r="AJ552" s="371"/>
      <c r="AK552" s="371"/>
      <c r="AL552" s="371"/>
      <c r="AM552" s="371"/>
      <c r="AN552" s="371"/>
      <c r="AO552" s="371"/>
      <c r="AP552" s="371"/>
      <c r="AQ552" s="371"/>
      <c r="AR552" s="371"/>
      <c r="AS552" s="371"/>
      <c r="AT552" s="371"/>
      <c r="AU552" s="371"/>
      <c r="AV552" s="371"/>
      <c r="AW552" s="371"/>
      <c r="AX552" s="371"/>
      <c r="AY552" s="371"/>
      <c r="AZ552" s="371"/>
      <c r="BA552" s="373"/>
      <c r="BB552" s="449"/>
      <c r="BC552" s="373"/>
      <c r="BD552" s="373"/>
      <c r="BE552" s="373"/>
      <c r="BF552" s="373"/>
      <c r="BG552" s="373"/>
      <c r="BH552" s="373"/>
      <c r="BI552" s="373"/>
      <c r="BJ552" s="373"/>
      <c r="BK552" s="373"/>
      <c r="BL552" s="373"/>
      <c r="BM552" s="373"/>
      <c r="BN552" s="373"/>
      <c r="BO552" s="373"/>
      <c r="BP552" s="373"/>
      <c r="BQ552" s="373"/>
      <c r="BR552" s="373"/>
      <c r="BS552" s="373"/>
      <c r="BT552" s="373"/>
      <c r="BU552" s="373"/>
      <c r="BV552" s="373"/>
      <c r="BW552" s="373"/>
      <c r="BX552" s="373"/>
      <c r="BY552" s="373"/>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8" customFormat="true" ht="25.15" customHeight="true" x14ac:dyDescent="0.2">
      <c r="C553" s="1074" t="s">
        <v>481</v>
      </c>
      <c r="D553" s="1075"/>
      <c r="E553" s="839">
        <v>-1.4769404671242834E-3</v>
      </c>
      <c r="F553" s="652"/>
      <c r="G553" s="652"/>
      <c r="H553" s="1075" t="s">
        <v>205</v>
      </c>
      <c r="I553" s="1075"/>
      <c r="J553" s="856">
        <v>6.6549618175803689</v>
      </c>
      <c r="K553" s="857">
        <v>9.3731856585638997</v>
      </c>
      <c r="L553" s="858">
        <v>9.3731856585638997</v>
      </c>
      <c r="M553" s="1075" t="s">
        <v>271</v>
      </c>
      <c r="N553" s="1075"/>
      <c r="O553" s="1078" t="s">
        <v>347</v>
      </c>
      <c r="P553" s="1079"/>
      <c r="Q553" s="1080"/>
      <c r="AC553" s="371"/>
      <c r="AD553" s="371"/>
      <c r="AE553" s="371"/>
      <c r="AF553" s="371"/>
      <c r="AG553" s="371"/>
      <c r="AH553" s="371"/>
      <c r="AI553" s="371"/>
      <c r="AJ553" s="371"/>
      <c r="AK553" s="371"/>
      <c r="AL553" s="371"/>
      <c r="AM553" s="371"/>
      <c r="AN553" s="371"/>
      <c r="AO553" s="371"/>
      <c r="AP553" s="371"/>
      <c r="AQ553" s="371"/>
      <c r="AR553" s="371"/>
      <c r="AS553" s="371"/>
      <c r="AT553" s="371"/>
      <c r="AU553" s="371"/>
      <c r="AV553" s="371"/>
      <c r="AW553" s="371"/>
      <c r="AX553" s="371"/>
      <c r="AY553" s="371"/>
      <c r="AZ553" s="371"/>
      <c r="BA553" s="373"/>
      <c r="BB553" s="449"/>
      <c r="BC553" s="373"/>
      <c r="BD553" s="373"/>
      <c r="BE553" s="373"/>
      <c r="BF553" s="373"/>
      <c r="BG553" s="373"/>
      <c r="BH553" s="373"/>
      <c r="BI553" s="373"/>
      <c r="BJ553" s="373"/>
      <c r="BK553" s="373"/>
      <c r="BL553" s="373"/>
      <c r="BM553" s="373"/>
      <c r="BN553" s="373"/>
      <c r="BO553" s="373"/>
      <c r="BP553" s="373"/>
      <c r="BQ553" s="373"/>
      <c r="BR553" s="373"/>
      <c r="BS553" s="373"/>
      <c r="BT553" s="373"/>
      <c r="BU553" s="373"/>
      <c r="BV553" s="373"/>
      <c r="BW553" s="373"/>
      <c r="BX553" s="373"/>
      <c r="BY553" s="373"/>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8" customFormat="true" ht="25.15" customHeight="true" x14ac:dyDescent="0.2">
      <c r="C554" s="1074" t="s">
        <v>423</v>
      </c>
      <c r="D554" s="1075"/>
      <c r="E554" s="839">
        <v>1.2792428107336021E-3</v>
      </c>
      <c r="F554" s="652"/>
      <c r="G554" s="652"/>
      <c r="H554" s="1075"/>
      <c r="I554" s="1075"/>
      <c r="J554" s="652"/>
      <c r="K554" s="652"/>
      <c r="L554" s="652"/>
      <c r="M554" s="1075"/>
      <c r="N554" s="1075"/>
      <c r="O554" s="834" t="s">
        <v>187</v>
      </c>
      <c r="P554" s="835" t="s">
        <v>348</v>
      </c>
      <c r="Q554" s="836" t="s">
        <v>349</v>
      </c>
      <c r="AC554" s="371"/>
      <c r="AD554" s="371"/>
      <c r="AE554" s="371"/>
      <c r="AF554" s="371"/>
      <c r="AG554" s="371"/>
      <c r="AH554" s="371"/>
      <c r="AI554" s="371"/>
      <c r="AJ554" s="371"/>
      <c r="AK554" s="371"/>
      <c r="AL554" s="371"/>
      <c r="AM554" s="371"/>
      <c r="AN554" s="371"/>
      <c r="AO554" s="371"/>
      <c r="AP554" s="371"/>
      <c r="AQ554" s="371"/>
      <c r="AR554" s="371"/>
      <c r="AS554" s="371"/>
      <c r="AT554" s="371"/>
      <c r="AU554" s="371"/>
      <c r="AV554" s="371"/>
      <c r="AW554" s="371"/>
      <c r="AX554" s="371"/>
      <c r="AY554" s="371"/>
      <c r="AZ554" s="371"/>
      <c r="BA554" s="373"/>
      <c r="BB554" s="449"/>
      <c r="BC554" s="373"/>
      <c r="BD554" s="373"/>
      <c r="BE554" s="373"/>
      <c r="BF554" s="373"/>
      <c r="BG554" s="373"/>
      <c r="BH554" s="373"/>
      <c r="BI554" s="373"/>
      <c r="BJ554" s="373"/>
      <c r="BK554" s="373"/>
      <c r="BL554" s="373"/>
      <c r="BM554" s="373"/>
      <c r="BN554" s="373"/>
      <c r="BO554" s="373"/>
      <c r="BP554" s="373"/>
      <c r="BQ554" s="373"/>
      <c r="BR554" s="373"/>
      <c r="BS554" s="373"/>
      <c r="BT554" s="373"/>
      <c r="BU554" s="373"/>
      <c r="BV554" s="373"/>
      <c r="BW554" s="373"/>
      <c r="BX554" s="373"/>
      <c r="BY554" s="373"/>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8" customFormat="true" ht="25.15" customHeight="true" x14ac:dyDescent="0.2">
      <c r="C555" s="1074" t="s">
        <v>418</v>
      </c>
      <c r="D555" s="1075"/>
      <c r="E555" s="839">
        <v>-1.7395144654691137E-3</v>
      </c>
      <c r="F555" s="652"/>
      <c r="G555" s="652"/>
      <c r="H555" s="1075"/>
      <c r="I555" s="1075"/>
      <c r="J555" s="652"/>
      <c r="K555" s="652"/>
      <c r="L555" s="652"/>
      <c r="M555" s="1075" t="s">
        <v>205</v>
      </c>
      <c r="N555" s="1075"/>
      <c r="O555" s="859">
        <v>5.3527770718270933</v>
      </c>
      <c r="P555" s="860">
        <v>7.4344125997598516</v>
      </c>
      <c r="Q555" s="861">
        <v>7.4344125997598516</v>
      </c>
      <c r="AC555" s="371"/>
      <c r="AD555" s="371"/>
      <c r="AE555" s="371"/>
      <c r="AF555" s="371"/>
      <c r="AG555" s="371"/>
      <c r="AH555" s="371"/>
      <c r="AI555" s="371"/>
      <c r="AJ555" s="371"/>
      <c r="AK555" s="371"/>
      <c r="AL555" s="371"/>
      <c r="AM555" s="371"/>
      <c r="AN555" s="371"/>
      <c r="AO555" s="371"/>
      <c r="AP555" s="371"/>
      <c r="AQ555" s="371"/>
      <c r="AR555" s="371"/>
      <c r="AS555" s="371"/>
      <c r="AT555" s="371"/>
      <c r="AU555" s="371"/>
      <c r="AV555" s="371"/>
      <c r="AW555" s="371"/>
      <c r="AX555" s="371"/>
      <c r="AY555" s="371"/>
      <c r="AZ555" s="371"/>
      <c r="BA555" s="373"/>
      <c r="BB555" s="449"/>
      <c r="BC555" s="373"/>
      <c r="BD555" s="373"/>
      <c r="BE555" s="373"/>
      <c r="BF555" s="373"/>
      <c r="BG555" s="373"/>
      <c r="BH555" s="373"/>
      <c r="BI555" s="373"/>
      <c r="BJ555" s="373"/>
      <c r="BK555" s="373"/>
      <c r="BL555" s="373"/>
      <c r="BM555" s="373"/>
      <c r="BN555" s="373"/>
      <c r="BO555" s="373"/>
      <c r="BP555" s="373"/>
      <c r="BQ555" s="373"/>
      <c r="BR555" s="373"/>
      <c r="BS555" s="373"/>
      <c r="BT555" s="373"/>
      <c r="BU555" s="373"/>
      <c r="BV555" s="373"/>
      <c r="BW555" s="373"/>
      <c r="BX555" s="373"/>
      <c r="BY555" s="373"/>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8" customFormat="true" ht="25.15" customHeight="true" x14ac:dyDescent="0.2">
      <c r="C556" s="1074" t="s">
        <v>496</v>
      </c>
      <c r="D556" s="1075"/>
      <c r="E556" s="839">
        <v>4.7433949719997148E-3</v>
      </c>
      <c r="F556" s="652"/>
      <c r="G556" s="652"/>
      <c r="H556" s="1075" t="s">
        <v>350</v>
      </c>
      <c r="I556" s="1075"/>
      <c r="J556" s="1075"/>
      <c r="K556" s="652"/>
      <c r="L556" s="652"/>
      <c r="M556" s="1075"/>
      <c r="N556" s="1075"/>
      <c r="O556" s="652"/>
      <c r="P556" s="652"/>
      <c r="Q556" s="652"/>
      <c r="AC556" s="371"/>
      <c r="AD556" s="371"/>
      <c r="AE556" s="371"/>
      <c r="AF556" s="371"/>
      <c r="AG556" s="371"/>
      <c r="AH556" s="371"/>
      <c r="AI556" s="371"/>
      <c r="AJ556" s="371"/>
      <c r="AK556" s="371"/>
      <c r="AL556" s="371"/>
      <c r="AM556" s="371"/>
      <c r="AN556" s="371"/>
      <c r="AO556" s="371"/>
      <c r="AP556" s="371"/>
      <c r="AQ556" s="371"/>
      <c r="AR556" s="371"/>
      <c r="AS556" s="371"/>
      <c r="AT556" s="371"/>
      <c r="AU556" s="371"/>
      <c r="AV556" s="371"/>
      <c r="AW556" s="371"/>
      <c r="AX556" s="371"/>
      <c r="AY556" s="371"/>
      <c r="AZ556" s="371"/>
      <c r="BA556" s="373"/>
      <c r="BB556" s="449"/>
      <c r="BC556" s="373"/>
      <c r="BD556" s="373"/>
      <c r="BE556" s="373"/>
      <c r="BF556" s="373"/>
      <c r="BG556" s="373"/>
      <c r="BH556" s="373"/>
      <c r="BI556" s="373"/>
      <c r="BJ556" s="373"/>
      <c r="BK556" s="373"/>
      <c r="BL556" s="373"/>
      <c r="BM556" s="373"/>
      <c r="BN556" s="373"/>
      <c r="BO556" s="373"/>
      <c r="BP556" s="373"/>
      <c r="BQ556" s="373"/>
      <c r="BR556" s="373"/>
      <c r="BS556" s="373"/>
      <c r="BT556" s="373"/>
      <c r="BU556" s="373"/>
      <c r="BV556" s="373"/>
      <c r="BW556" s="373"/>
      <c r="BX556" s="373"/>
      <c r="BY556" s="373"/>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8" customFormat="true" ht="25.15" customHeight="true" x14ac:dyDescent="0.2">
      <c r="C557" s="1074" t="s">
        <v>497</v>
      </c>
      <c r="D557" s="1075"/>
      <c r="E557" s="839">
        <v>-2.7145613632900672E-2</v>
      </c>
      <c r="F557" s="652"/>
      <c r="G557" s="652"/>
      <c r="H557" s="1075"/>
      <c r="I557" s="1075"/>
      <c r="J557" s="837" t="s">
        <v>271</v>
      </c>
      <c r="K557" s="652"/>
      <c r="L557" s="652"/>
      <c r="M557" s="1075"/>
      <c r="N557" s="1075"/>
      <c r="O557" s="652"/>
      <c r="P557" s="652"/>
      <c r="Q557" s="652"/>
      <c r="AC557" s="371"/>
      <c r="AD557" s="371"/>
      <c r="AE557" s="371"/>
      <c r="AF557" s="371"/>
      <c r="AG557" s="371"/>
      <c r="AH557" s="371"/>
      <c r="AI557" s="371"/>
      <c r="AJ557" s="371"/>
      <c r="AK557" s="371"/>
      <c r="AL557" s="371"/>
      <c r="AM557" s="371"/>
      <c r="AN557" s="371"/>
      <c r="AO557" s="371"/>
      <c r="AP557" s="371"/>
      <c r="AQ557" s="371"/>
      <c r="AR557" s="371"/>
      <c r="AS557" s="371"/>
      <c r="AT557" s="371"/>
      <c r="AU557" s="371"/>
      <c r="AV557" s="371"/>
      <c r="AW557" s="371"/>
      <c r="AX557" s="371"/>
      <c r="AY557" s="371"/>
      <c r="AZ557" s="371"/>
      <c r="BA557" s="373"/>
      <c r="BB557" s="449"/>
      <c r="BC557" s="373"/>
      <c r="BD557" s="373"/>
      <c r="BE557" s="373"/>
      <c r="BF557" s="373"/>
      <c r="BG557" s="373"/>
      <c r="BH557" s="373"/>
      <c r="BI557" s="373"/>
      <c r="BJ557" s="373"/>
      <c r="BK557" s="373"/>
      <c r="BL557" s="373"/>
      <c r="BM557" s="373"/>
      <c r="BN557" s="373"/>
      <c r="BO557" s="373"/>
      <c r="BP557" s="373"/>
      <c r="BQ557" s="373"/>
      <c r="BR557" s="373"/>
      <c r="BS557" s="373"/>
      <c r="BT557" s="373"/>
      <c r="BU557" s="373"/>
      <c r="BV557" s="373"/>
      <c r="BW557" s="373"/>
      <c r="BX557" s="373"/>
      <c r="BY557" s="373"/>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8" customFormat="true" ht="25.15" customHeight="true" x14ac:dyDescent="0.2">
      <c r="C558" s="1074" t="s">
        <v>526</v>
      </c>
      <c r="D558" s="1075"/>
      <c r="E558" s="839">
        <v>1.8055208849895814E-4</v>
      </c>
      <c r="F558" s="652"/>
      <c r="G558" s="652"/>
      <c r="H558" s="1075"/>
      <c r="I558" s="1075"/>
      <c r="J558" s="862" t="s">
        <v>205</v>
      </c>
      <c r="K558" s="652"/>
      <c r="L558" s="652"/>
      <c r="M558" s="1075" t="s">
        <v>350</v>
      </c>
      <c r="N558" s="1075"/>
      <c r="O558" s="1075"/>
      <c r="P558" s="652"/>
      <c r="Q558" s="652"/>
      <c r="AC558" s="371"/>
      <c r="AD558" s="371"/>
      <c r="AE558" s="371"/>
      <c r="AF558" s="371"/>
      <c r="AG558" s="371"/>
      <c r="AH558" s="371"/>
      <c r="AI558" s="371"/>
      <c r="AJ558" s="371"/>
      <c r="AK558" s="371"/>
      <c r="AL558" s="371"/>
      <c r="AM558" s="371"/>
      <c r="AN558" s="371"/>
      <c r="AO558" s="371"/>
      <c r="AP558" s="371"/>
      <c r="AQ558" s="371"/>
      <c r="AR558" s="371"/>
      <c r="AS558" s="371"/>
      <c r="AT558" s="371"/>
      <c r="AU558" s="371"/>
      <c r="AV558" s="371"/>
      <c r="AW558" s="371"/>
      <c r="AX558" s="371"/>
      <c r="AY558" s="371"/>
      <c r="AZ558" s="371"/>
      <c r="BA558" s="373"/>
      <c r="BB558" s="449"/>
      <c r="BC558" s="373"/>
      <c r="BD558" s="373"/>
      <c r="BE558" s="373"/>
      <c r="BF558" s="373"/>
      <c r="BG558" s="373"/>
      <c r="BH558" s="373"/>
      <c r="BI558" s="373"/>
      <c r="BJ558" s="373"/>
      <c r="BK558" s="373"/>
      <c r="BL558" s="373"/>
      <c r="BM558" s="373"/>
      <c r="BN558" s="373"/>
      <c r="BO558" s="373"/>
      <c r="BP558" s="373"/>
      <c r="BQ558" s="373"/>
      <c r="BR558" s="373"/>
      <c r="BS558" s="373"/>
      <c r="BT558" s="373"/>
      <c r="BU558" s="373"/>
      <c r="BV558" s="373"/>
      <c r="BW558" s="373"/>
      <c r="BX558" s="373"/>
      <c r="BY558" s="373"/>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8" customFormat="true" ht="25.15" customHeight="true" x14ac:dyDescent="0.2">
      <c r="C559" s="1074" t="s">
        <v>209</v>
      </c>
      <c r="D559" s="1075"/>
      <c r="E559" s="839">
        <v>0.10955849917159219</v>
      </c>
      <c r="F559" s="652"/>
      <c r="G559" s="652"/>
      <c r="H559" s="1075" t="s">
        <v>222</v>
      </c>
      <c r="I559" s="1075"/>
      <c r="J559" s="847">
        <v>-2.4045314401069651E-2</v>
      </c>
      <c r="K559" s="652"/>
      <c r="L559" s="652"/>
      <c r="M559" s="1075"/>
      <c r="N559" s="1075"/>
      <c r="O559" s="838" t="s">
        <v>271</v>
      </c>
      <c r="P559" s="652"/>
      <c r="Q559" s="652"/>
      <c r="AC559" s="371"/>
      <c r="AD559" s="371"/>
      <c r="AE559" s="371"/>
      <c r="AF559" s="371"/>
      <c r="AG559" s="371"/>
      <c r="AH559" s="371"/>
      <c r="AI559" s="371"/>
      <c r="AJ559" s="371"/>
      <c r="AK559" s="371"/>
      <c r="AL559" s="371"/>
      <c r="AM559" s="371"/>
      <c r="AN559" s="371"/>
      <c r="AO559" s="371"/>
      <c r="AP559" s="371"/>
      <c r="AQ559" s="371"/>
      <c r="AR559" s="371"/>
      <c r="AS559" s="371"/>
      <c r="AT559" s="371"/>
      <c r="AU559" s="371"/>
      <c r="AV559" s="371"/>
      <c r="AW559" s="371"/>
      <c r="AX559" s="371"/>
      <c r="AY559" s="371"/>
      <c r="AZ559" s="371"/>
      <c r="BA559" s="373"/>
      <c r="BB559" s="449"/>
      <c r="BC559" s="373"/>
      <c r="BD559" s="373"/>
      <c r="BE559" s="373"/>
      <c r="BF559" s="373"/>
      <c r="BG559" s="373"/>
      <c r="BH559" s="373"/>
      <c r="BI559" s="373"/>
      <c r="BJ559" s="373"/>
      <c r="BK559" s="373"/>
      <c r="BL559" s="373"/>
      <c r="BM559" s="373"/>
      <c r="BN559" s="373"/>
      <c r="BO559" s="373"/>
      <c r="BP559" s="373"/>
      <c r="BQ559" s="373"/>
      <c r="BR559" s="373"/>
      <c r="BS559" s="373"/>
      <c r="BT559" s="373"/>
      <c r="BU559" s="373"/>
      <c r="BV559" s="373"/>
      <c r="BW559" s="373"/>
      <c r="BX559" s="373"/>
      <c r="BY559" s="373"/>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8" customFormat="true" ht="25.15" customHeight="true" x14ac:dyDescent="0.2">
      <c r="C560" s="1074" t="s">
        <v>218</v>
      </c>
      <c r="D560" s="1075"/>
      <c r="E560" s="839">
        <v>4.2068198593183649E-2</v>
      </c>
      <c r="F560" s="652"/>
      <c r="G560" s="652"/>
      <c r="H560" s="1075" t="s">
        <v>495</v>
      </c>
      <c r="I560" s="1075"/>
      <c r="J560" s="840">
        <v>-8.1358295977673453E-2</v>
      </c>
      <c r="K560" s="652"/>
      <c r="L560" s="652"/>
      <c r="M560" s="1075"/>
      <c r="N560" s="1075"/>
      <c r="O560" s="863" t="s">
        <v>205</v>
      </c>
      <c r="P560" s="652"/>
      <c r="Q560" s="652"/>
      <c r="AC560" s="371"/>
      <c r="AD560" s="371"/>
      <c r="AE560" s="371"/>
      <c r="AF560" s="371"/>
      <c r="AG560" s="371"/>
      <c r="AH560" s="371"/>
      <c r="AI560" s="371"/>
      <c r="AJ560" s="371"/>
      <c r="AK560" s="371"/>
      <c r="AL560" s="371"/>
      <c r="AM560" s="371"/>
      <c r="AN560" s="371"/>
      <c r="AO560" s="371"/>
      <c r="AP560" s="371"/>
      <c r="AQ560" s="371"/>
      <c r="AR560" s="371"/>
      <c r="AS560" s="371"/>
      <c r="AT560" s="371"/>
      <c r="AU560" s="371"/>
      <c r="AV560" s="371"/>
      <c r="AW560" s="371"/>
      <c r="AX560" s="371"/>
      <c r="AY560" s="371"/>
      <c r="AZ560" s="371"/>
      <c r="BA560" s="373"/>
      <c r="BB560" s="449"/>
      <c r="BC560" s="373"/>
      <c r="BD560" s="373"/>
      <c r="BE560" s="373"/>
      <c r="BF560" s="373"/>
      <c r="BG560" s="373"/>
      <c r="BH560" s="373"/>
      <c r="BI560" s="373"/>
      <c r="BJ560" s="373"/>
      <c r="BK560" s="373"/>
      <c r="BL560" s="373"/>
      <c r="BM560" s="373"/>
      <c r="BN560" s="373"/>
      <c r="BO560" s="373"/>
      <c r="BP560" s="373"/>
      <c r="BQ560" s="373"/>
      <c r="BR560" s="373"/>
      <c r="BS560" s="373"/>
      <c r="BT560" s="373"/>
      <c r="BU560" s="373"/>
      <c r="BV560" s="373"/>
      <c r="BW560" s="373"/>
      <c r="BX560" s="373"/>
      <c r="BY560" s="373"/>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8" customFormat="true" ht="25.15" customHeight="true" x14ac:dyDescent="0.2">
      <c r="C561" s="1074" t="s">
        <v>206</v>
      </c>
      <c r="D561" s="1075"/>
      <c r="E561" s="839">
        <v>0.10854693298501161</v>
      </c>
      <c r="F561" s="652"/>
      <c r="G561" s="652"/>
      <c r="H561" s="1075" t="s">
        <v>503</v>
      </c>
      <c r="I561" s="1075"/>
      <c r="J561" s="840">
        <v>-4.2599126750215426E-2</v>
      </c>
      <c r="K561" s="652"/>
      <c r="L561" s="652"/>
      <c r="M561" s="1075" t="s">
        <v>222</v>
      </c>
      <c r="N561" s="1075"/>
      <c r="O561" s="848">
        <v>-1.9481616904691999E-2</v>
      </c>
      <c r="P561" s="652"/>
      <c r="Q561" s="652"/>
      <c r="AC561" s="371"/>
      <c r="AD561" s="371"/>
      <c r="AE561" s="371"/>
      <c r="AF561" s="371"/>
      <c r="AG561" s="371"/>
      <c r="AH561" s="371"/>
      <c r="AI561" s="371"/>
      <c r="AJ561" s="371"/>
      <c r="AK561" s="371"/>
      <c r="AL561" s="371"/>
      <c r="AM561" s="371"/>
      <c r="AN561" s="371"/>
      <c r="AO561" s="371"/>
      <c r="AP561" s="371"/>
      <c r="AQ561" s="371"/>
      <c r="AR561" s="371"/>
      <c r="AS561" s="371"/>
      <c r="AT561" s="371"/>
      <c r="AU561" s="371"/>
      <c r="AV561" s="371"/>
      <c r="AW561" s="371"/>
      <c r="AX561" s="371"/>
      <c r="AY561" s="371"/>
      <c r="AZ561" s="371"/>
      <c r="BA561" s="373"/>
      <c r="BB561" s="449"/>
      <c r="BC561" s="373"/>
      <c r="BD561" s="373"/>
      <c r="BE561" s="373"/>
      <c r="BF561" s="373"/>
      <c r="BG561" s="373"/>
      <c r="BH561" s="373"/>
      <c r="BI561" s="373"/>
      <c r="BJ561" s="373"/>
      <c r="BK561" s="373"/>
      <c r="BL561" s="373"/>
      <c r="BM561" s="373"/>
      <c r="BN561" s="373"/>
      <c r="BO561" s="373"/>
      <c r="BP561" s="373"/>
      <c r="BQ561" s="373"/>
      <c r="BR561" s="373"/>
      <c r="BS561" s="373"/>
      <c r="BT561" s="373"/>
      <c r="BU561" s="373"/>
      <c r="BV561" s="373"/>
      <c r="BW561" s="373"/>
      <c r="BX561" s="373"/>
      <c r="BY561" s="373"/>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8" customFormat="true" ht="25.15" customHeight="true" x14ac:dyDescent="0.2">
      <c r="C562" s="1074" t="s">
        <v>207</v>
      </c>
      <c r="D562" s="1075"/>
      <c r="E562" s="839">
        <v>0.10228215245942644</v>
      </c>
      <c r="F562" s="652"/>
      <c r="G562" s="652"/>
      <c r="H562" s="1075" t="s">
        <v>420</v>
      </c>
      <c r="I562" s="1075"/>
      <c r="J562" s="840">
        <v>-1.6380848339764333E-4</v>
      </c>
      <c r="K562" s="652"/>
      <c r="L562" s="652"/>
      <c r="M562" s="1075" t="s">
        <v>495</v>
      </c>
      <c r="N562" s="1075"/>
      <c r="O562" s="841">
        <v>-7.9076606542095945E-2</v>
      </c>
      <c r="P562" s="652"/>
      <c r="Q562" s="652"/>
      <c r="AC562" s="371"/>
      <c r="AD562" s="371"/>
      <c r="AE562" s="371"/>
      <c r="AF562" s="371"/>
      <c r="AG562" s="371"/>
      <c r="AH562" s="371"/>
      <c r="AI562" s="371"/>
      <c r="AJ562" s="371"/>
      <c r="AK562" s="371"/>
      <c r="AL562" s="371"/>
      <c r="AM562" s="371"/>
      <c r="AN562" s="371"/>
      <c r="AO562" s="371"/>
      <c r="AP562" s="371"/>
      <c r="AQ562" s="371"/>
      <c r="AR562" s="371"/>
      <c r="AS562" s="371"/>
      <c r="AT562" s="371"/>
      <c r="AU562" s="371"/>
      <c r="AV562" s="371"/>
      <c r="AW562" s="371"/>
      <c r="AX562" s="371"/>
      <c r="AY562" s="371"/>
      <c r="AZ562" s="371"/>
      <c r="BA562" s="373"/>
      <c r="BB562" s="449"/>
      <c r="BC562" s="373"/>
      <c r="BD562" s="373"/>
      <c r="BE562" s="373"/>
      <c r="BF562" s="373"/>
      <c r="BG562" s="373"/>
      <c r="BH562" s="373"/>
      <c r="BI562" s="373"/>
      <c r="BJ562" s="373"/>
      <c r="BK562" s="373"/>
      <c r="BL562" s="373"/>
      <c r="BM562" s="373"/>
      <c r="BN562" s="373"/>
      <c r="BO562" s="373"/>
      <c r="BP562" s="373"/>
      <c r="BQ562" s="373"/>
      <c r="BR562" s="373"/>
      <c r="BS562" s="373"/>
      <c r="BT562" s="373"/>
      <c r="BU562" s="373"/>
      <c r="BV562" s="373"/>
      <c r="BW562" s="373"/>
      <c r="BX562" s="373"/>
      <c r="BY562" s="373"/>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8" customFormat="true" ht="25.15" customHeight="true" x14ac:dyDescent="0.2">
      <c r="C563" s="1074" t="s">
        <v>224</v>
      </c>
      <c r="D563" s="1075"/>
      <c r="E563" s="839">
        <v>-2.3114966528496445E-2</v>
      </c>
      <c r="F563" s="652"/>
      <c r="G563" s="652"/>
      <c r="H563" s="1075" t="s">
        <v>498</v>
      </c>
      <c r="I563" s="1075"/>
      <c r="J563" s="840">
        <v>-5.1278590157141604E-2</v>
      </c>
      <c r="K563" s="652"/>
      <c r="L563" s="652"/>
      <c r="M563" s="1075" t="s">
        <v>503</v>
      </c>
      <c r="N563" s="1075"/>
      <c r="O563" s="841">
        <v>-2.5751693382330076E-2</v>
      </c>
      <c r="P563" s="652"/>
      <c r="Q563" s="652"/>
      <c r="AC563" s="371"/>
      <c r="AD563" s="371"/>
      <c r="AE563" s="371"/>
      <c r="AF563" s="371"/>
      <c r="AG563" s="371"/>
      <c r="AH563" s="371"/>
      <c r="AI563" s="371"/>
      <c r="AJ563" s="371"/>
      <c r="AK563" s="371"/>
      <c r="AL563" s="371"/>
      <c r="AM563" s="371"/>
      <c r="AN563" s="371"/>
      <c r="AO563" s="371"/>
      <c r="AP563" s="371"/>
      <c r="AQ563" s="371"/>
      <c r="AR563" s="371"/>
      <c r="AS563" s="371"/>
      <c r="AT563" s="371"/>
      <c r="AU563" s="371"/>
      <c r="AV563" s="371"/>
      <c r="AW563" s="371"/>
      <c r="AX563" s="371"/>
      <c r="AY563" s="371"/>
      <c r="AZ563" s="371"/>
      <c r="BA563" s="373"/>
      <c r="BB563" s="449"/>
      <c r="BC563" s="373"/>
      <c r="BD563" s="373"/>
      <c r="BE563" s="373"/>
      <c r="BF563" s="373"/>
      <c r="BG563" s="373"/>
      <c r="BH563" s="373"/>
      <c r="BI563" s="373"/>
      <c r="BJ563" s="373"/>
      <c r="BK563" s="373"/>
      <c r="BL563" s="373"/>
      <c r="BM563" s="373"/>
      <c r="BN563" s="373"/>
      <c r="BO563" s="373"/>
      <c r="BP563" s="373"/>
      <c r="BQ563" s="373"/>
      <c r="BR563" s="373"/>
      <c r="BS563" s="373"/>
      <c r="BT563" s="373"/>
      <c r="BU563" s="373"/>
      <c r="BV563" s="373"/>
      <c r="BW563" s="373"/>
      <c r="BX563" s="373"/>
      <c r="BY563" s="373"/>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8" customFormat="true" ht="25.15" customHeight="true" x14ac:dyDescent="0.2">
      <c r="C564" s="1074" t="s">
        <v>219</v>
      </c>
      <c r="D564" s="1075"/>
      <c r="E564" s="839">
        <v>1.8940782684916318E-2</v>
      </c>
      <c r="F564" s="652"/>
      <c r="G564" s="652"/>
      <c r="H564" s="1075" t="s">
        <v>395</v>
      </c>
      <c r="I564" s="1075"/>
      <c r="J564" s="840">
        <v>2.496212588993663E-2</v>
      </c>
      <c r="K564" s="652"/>
      <c r="L564" s="652"/>
      <c r="M564" s="1075" t="s">
        <v>420</v>
      </c>
      <c r="N564" s="1075"/>
      <c r="O564" s="841">
        <v>6.9696470514156537E-4</v>
      </c>
      <c r="P564" s="652"/>
      <c r="Q564" s="652"/>
      <c r="AC564" s="371"/>
      <c r="AD564" s="371"/>
      <c r="AE564" s="371"/>
      <c r="AF564" s="371"/>
      <c r="AG564" s="371"/>
      <c r="AH564" s="371"/>
      <c r="AI564" s="371"/>
      <c r="AJ564" s="371"/>
      <c r="AK564" s="371"/>
      <c r="AL564" s="371"/>
      <c r="AM564" s="371"/>
      <c r="AN564" s="371"/>
      <c r="AO564" s="371"/>
      <c r="AP564" s="371"/>
      <c r="AQ564" s="371"/>
      <c r="AR564" s="371"/>
      <c r="AS564" s="371"/>
      <c r="AT564" s="371"/>
      <c r="AU564" s="371"/>
      <c r="AV564" s="371"/>
      <c r="AW564" s="371"/>
      <c r="AX564" s="371"/>
      <c r="AY564" s="371"/>
      <c r="AZ564" s="371"/>
      <c r="BA564" s="373"/>
      <c r="BB564" s="449"/>
      <c r="BC564" s="373"/>
      <c r="BD564" s="373"/>
      <c r="BE564" s="373"/>
      <c r="BF564" s="373"/>
      <c r="BG564" s="373"/>
      <c r="BH564" s="373"/>
      <c r="BI564" s="373"/>
      <c r="BJ564" s="373"/>
      <c r="BK564" s="373"/>
      <c r="BL564" s="373"/>
      <c r="BM564" s="373"/>
      <c r="BN564" s="373"/>
      <c r="BO564" s="373"/>
      <c r="BP564" s="373"/>
      <c r="BQ564" s="373"/>
      <c r="BR564" s="373"/>
      <c r="BS564" s="373"/>
      <c r="BT564" s="373"/>
      <c r="BU564" s="373"/>
      <c r="BV564" s="373"/>
      <c r="BW564" s="373"/>
      <c r="BX564" s="373"/>
      <c r="BY564" s="373"/>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8" customFormat="true" ht="25.15" customHeight="true" x14ac:dyDescent="0.2">
      <c r="C565" s="1074" t="s">
        <v>213</v>
      </c>
      <c r="D565" s="1075"/>
      <c r="E565" s="839">
        <v>5.8309165993332128E-2</v>
      </c>
      <c r="F565" s="652"/>
      <c r="G565" s="652"/>
      <c r="H565" s="1075" t="s">
        <v>502</v>
      </c>
      <c r="I565" s="1075"/>
      <c r="J565" s="840">
        <v>3.2302619596584037E-2</v>
      </c>
      <c r="K565" s="652"/>
      <c r="L565" s="652"/>
      <c r="M565" s="1075" t="s">
        <v>498</v>
      </c>
      <c r="N565" s="1075"/>
      <c r="O565" s="841">
        <v>-2.7727552389826989E-2</v>
      </c>
      <c r="P565" s="652"/>
      <c r="Q565" s="652"/>
      <c r="AC565" s="371"/>
      <c r="AD565" s="371"/>
      <c r="AE565" s="371"/>
      <c r="AF565" s="371"/>
      <c r="AG565" s="371"/>
      <c r="AH565" s="371"/>
      <c r="AI565" s="371"/>
      <c r="AJ565" s="371"/>
      <c r="AK565" s="371"/>
      <c r="AL565" s="371"/>
      <c r="AM565" s="371"/>
      <c r="AN565" s="371"/>
      <c r="AO565" s="371"/>
      <c r="AP565" s="371"/>
      <c r="AQ565" s="371"/>
      <c r="AR565" s="371"/>
      <c r="AS565" s="371"/>
      <c r="AT565" s="371"/>
      <c r="AU565" s="371"/>
      <c r="AV565" s="371"/>
      <c r="AW565" s="371"/>
      <c r="AX565" s="371"/>
      <c r="AY565" s="371"/>
      <c r="AZ565" s="371"/>
      <c r="BA565" s="373"/>
      <c r="BB565" s="449"/>
      <c r="BC565" s="373"/>
      <c r="BD565" s="373"/>
      <c r="BE565" s="373"/>
      <c r="BF565" s="373"/>
      <c r="BG565" s="373"/>
      <c r="BH565" s="373"/>
      <c r="BI565" s="373"/>
      <c r="BJ565" s="373"/>
      <c r="BK565" s="373"/>
      <c r="BL565" s="373"/>
      <c r="BM565" s="373"/>
      <c r="BN565" s="373"/>
      <c r="BO565" s="373"/>
      <c r="BP565" s="373"/>
      <c r="BQ565" s="373"/>
      <c r="BR565" s="373"/>
      <c r="BS565" s="373"/>
      <c r="BT565" s="373"/>
      <c r="BU565" s="373"/>
      <c r="BV565" s="373"/>
      <c r="BW565" s="373"/>
      <c r="BX565" s="373"/>
      <c r="BY565" s="373"/>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8" customFormat="true" ht="25.15" customHeight="true" x14ac:dyDescent="0.2">
      <c r="C566" s="1074" t="s">
        <v>464</v>
      </c>
      <c r="D566" s="1075"/>
      <c r="E566" s="839">
        <v>2.4093556818922043E-2</v>
      </c>
      <c r="F566" s="652"/>
      <c r="G566" s="652"/>
      <c r="H566" s="1075" t="s">
        <v>492</v>
      </c>
      <c r="I566" s="1075"/>
      <c r="J566" s="840">
        <v>8.8853268654053005E-2</v>
      </c>
      <c r="K566" s="652"/>
      <c r="L566" s="652"/>
      <c r="M566" s="1075" t="s">
        <v>395</v>
      </c>
      <c r="N566" s="1075"/>
      <c r="O566" s="841">
        <v>4.2446858858591471E-3</v>
      </c>
      <c r="P566" s="652"/>
      <c r="Q566" s="652"/>
      <c r="AC566" s="371"/>
      <c r="AD566" s="371"/>
      <c r="AE566" s="371"/>
      <c r="AF566" s="371"/>
      <c r="AG566" s="371"/>
      <c r="AH566" s="371"/>
      <c r="AI566" s="371"/>
      <c r="AJ566" s="371"/>
      <c r="AK566" s="371"/>
      <c r="AL566" s="371"/>
      <c r="AM566" s="371"/>
      <c r="AN566" s="371"/>
      <c r="AO566" s="371"/>
      <c r="AP566" s="371"/>
      <c r="AQ566" s="371"/>
      <c r="AR566" s="371"/>
      <c r="AS566" s="371"/>
      <c r="AT566" s="371"/>
      <c r="AU566" s="371"/>
      <c r="AV566" s="371"/>
      <c r="AW566" s="371"/>
      <c r="AX566" s="371"/>
      <c r="AY566" s="371"/>
      <c r="AZ566" s="371"/>
      <c r="BA566" s="373"/>
      <c r="BB566" s="449"/>
      <c r="BC566" s="373"/>
      <c r="BD566" s="373"/>
      <c r="BE566" s="373"/>
      <c r="BF566" s="373"/>
      <c r="BG566" s="373"/>
      <c r="BH566" s="373"/>
      <c r="BI566" s="373"/>
      <c r="BJ566" s="373"/>
      <c r="BK566" s="373"/>
      <c r="BL566" s="373"/>
      <c r="BM566" s="373"/>
      <c r="BN566" s="373"/>
      <c r="BO566" s="373"/>
      <c r="BP566" s="373"/>
      <c r="BQ566" s="373"/>
      <c r="BR566" s="373"/>
      <c r="BS566" s="373"/>
      <c r="BT566" s="373"/>
      <c r="BU566" s="373"/>
      <c r="BV566" s="373"/>
      <c r="BW566" s="373"/>
      <c r="BX566" s="373"/>
      <c r="BY566" s="373"/>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8" customFormat="true" ht="25.15" customHeight="true" x14ac:dyDescent="0.2">
      <c r="C567" s="1074" t="s">
        <v>512</v>
      </c>
      <c r="D567" s="1075"/>
      <c r="E567" s="839">
        <v>1.0849958035231594E-2</v>
      </c>
      <c r="F567" s="652"/>
      <c r="G567" s="652"/>
      <c r="H567" s="1075" t="s">
        <v>419</v>
      </c>
      <c r="I567" s="1075"/>
      <c r="J567" s="840">
        <v>-1.0847414501199953E-3</v>
      </c>
      <c r="K567" s="652"/>
      <c r="L567" s="652"/>
      <c r="M567" s="1075" t="s">
        <v>502</v>
      </c>
      <c r="N567" s="1075"/>
      <c r="O567" s="841">
        <v>2.7865672927657431E-2</v>
      </c>
      <c r="P567" s="652"/>
      <c r="Q567" s="652"/>
      <c r="AC567" s="371"/>
      <c r="AD567" s="371"/>
      <c r="AE567" s="371"/>
      <c r="AF567" s="371"/>
      <c r="AG567" s="371"/>
      <c r="AH567" s="371"/>
      <c r="AI567" s="371"/>
      <c r="AJ567" s="371"/>
      <c r="AK567" s="371"/>
      <c r="AL567" s="371"/>
      <c r="AM567" s="371"/>
      <c r="AN567" s="371"/>
      <c r="AO567" s="371"/>
      <c r="AP567" s="371"/>
      <c r="AQ567" s="371"/>
      <c r="AR567" s="371"/>
      <c r="AS567" s="371"/>
      <c r="AT567" s="371"/>
      <c r="AU567" s="371"/>
      <c r="AV567" s="371"/>
      <c r="AW567" s="371"/>
      <c r="AX567" s="371"/>
      <c r="AY567" s="371"/>
      <c r="AZ567" s="371"/>
      <c r="BA567" s="373"/>
      <c r="BB567" s="449"/>
      <c r="BC567" s="373"/>
      <c r="BD567" s="373"/>
      <c r="BE567" s="373"/>
      <c r="BF567" s="373"/>
      <c r="BG567" s="373"/>
      <c r="BH567" s="373"/>
      <c r="BI567" s="373"/>
      <c r="BJ567" s="373"/>
      <c r="BK567" s="373"/>
      <c r="BL567" s="373"/>
      <c r="BM567" s="373"/>
      <c r="BN567" s="373"/>
      <c r="BO567" s="373"/>
      <c r="BP567" s="373"/>
      <c r="BQ567" s="373"/>
      <c r="BR567" s="373"/>
      <c r="BS567" s="373"/>
      <c r="BT567" s="373"/>
      <c r="BU567" s="373"/>
      <c r="BV567" s="373"/>
      <c r="BW567" s="373"/>
      <c r="BX567" s="373"/>
      <c r="BY567" s="373"/>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8" customFormat="true" ht="25.15" customHeight="true" x14ac:dyDescent="0.2">
      <c r="C568" s="1074" t="s">
        <v>453</v>
      </c>
      <c r="D568" s="1075"/>
      <c r="E568" s="839">
        <v>7.5255536290708067E-2</v>
      </c>
      <c r="F568" s="652"/>
      <c r="G568" s="652"/>
      <c r="H568" s="1075" t="s">
        <v>415</v>
      </c>
      <c r="I568" s="1075"/>
      <c r="J568" s="840">
        <v>-1.3237595211801834E-2</v>
      </c>
      <c r="K568" s="652"/>
      <c r="L568" s="652"/>
      <c r="M568" s="1075" t="s">
        <v>492</v>
      </c>
      <c r="N568" s="1075"/>
      <c r="O568" s="841">
        <v>0.1426072006196426</v>
      </c>
      <c r="P568" s="652"/>
      <c r="Q568" s="652"/>
      <c r="AC568" s="371"/>
      <c r="AD568" s="371"/>
      <c r="AE568" s="371"/>
      <c r="AF568" s="371"/>
      <c r="AG568" s="371"/>
      <c r="AH568" s="371"/>
      <c r="AI568" s="371"/>
      <c r="AJ568" s="371"/>
      <c r="AK568" s="371"/>
      <c r="AL568" s="371"/>
      <c r="AM568" s="371"/>
      <c r="AN568" s="371"/>
      <c r="AO568" s="371"/>
      <c r="AP568" s="371"/>
      <c r="AQ568" s="371"/>
      <c r="AR568" s="371"/>
      <c r="AS568" s="371"/>
      <c r="AT568" s="371"/>
      <c r="AU568" s="371"/>
      <c r="AV568" s="371"/>
      <c r="AW568" s="371"/>
      <c r="AX568" s="371"/>
      <c r="AY568" s="371"/>
      <c r="AZ568" s="371"/>
      <c r="BA568" s="373"/>
      <c r="BB568" s="449"/>
      <c r="BC568" s="373"/>
      <c r="BD568" s="373"/>
      <c r="BE568" s="373"/>
      <c r="BF568" s="373"/>
      <c r="BG568" s="373"/>
      <c r="BH568" s="373"/>
      <c r="BI568" s="373"/>
      <c r="BJ568" s="373"/>
      <c r="BK568" s="373"/>
      <c r="BL568" s="373"/>
      <c r="BM568" s="373"/>
      <c r="BN568" s="373"/>
      <c r="BO568" s="373"/>
      <c r="BP568" s="373"/>
      <c r="BQ568" s="373"/>
      <c r="BR568" s="373"/>
      <c r="BS568" s="373"/>
      <c r="BT568" s="373"/>
      <c r="BU568" s="373"/>
      <c r="BV568" s="373"/>
      <c r="BW568" s="373"/>
      <c r="BX568" s="373"/>
      <c r="BY568" s="373"/>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8" customFormat="true" ht="25.15" customHeight="true" x14ac:dyDescent="0.2">
      <c r="C569" s="1074" t="s">
        <v>461</v>
      </c>
      <c r="D569" s="1075"/>
      <c r="E569" s="839">
        <v>6.1844688198257072E-2</v>
      </c>
      <c r="F569" s="652"/>
      <c r="G569" s="652"/>
      <c r="H569" s="1075" t="s">
        <v>500</v>
      </c>
      <c r="I569" s="1075"/>
      <c r="J569" s="840">
        <v>-4.6195420357442223E-2</v>
      </c>
      <c r="K569" s="652"/>
      <c r="L569" s="652"/>
      <c r="M569" s="1075" t="s">
        <v>419</v>
      </c>
      <c r="N569" s="1075"/>
      <c r="O569" s="841">
        <v>-2.6814935876750259E-3</v>
      </c>
      <c r="P569" s="652"/>
      <c r="Q569" s="652"/>
      <c r="AC569" s="371"/>
      <c r="AD569" s="371"/>
      <c r="AE569" s="371"/>
      <c r="AF569" s="371"/>
      <c r="AG569" s="371"/>
      <c r="AH569" s="371"/>
      <c r="AI569" s="371"/>
      <c r="AJ569" s="371"/>
      <c r="AK569" s="371"/>
      <c r="AL569" s="371"/>
      <c r="AM569" s="371"/>
      <c r="AN569" s="371"/>
      <c r="AO569" s="371"/>
      <c r="AP569" s="371"/>
      <c r="AQ569" s="371"/>
      <c r="AR569" s="371"/>
      <c r="AS569" s="371"/>
      <c r="AT569" s="371"/>
      <c r="AU569" s="371"/>
      <c r="AV569" s="371"/>
      <c r="AW569" s="371"/>
      <c r="AX569" s="371"/>
      <c r="AY569" s="371"/>
      <c r="AZ569" s="371"/>
      <c r="BA569" s="373"/>
      <c r="BB569" s="449"/>
      <c r="BC569" s="373"/>
      <c r="BD569" s="373"/>
      <c r="BE569" s="373"/>
      <c r="BF569" s="373"/>
      <c r="BG569" s="373"/>
      <c r="BH569" s="373"/>
      <c r="BI569" s="373"/>
      <c r="BJ569" s="373"/>
      <c r="BK569" s="373"/>
      <c r="BL569" s="373"/>
      <c r="BM569" s="373"/>
      <c r="BN569" s="373"/>
      <c r="BO569" s="373"/>
      <c r="BP569" s="373"/>
      <c r="BQ569" s="373"/>
      <c r="BR569" s="373"/>
      <c r="BS569" s="373"/>
      <c r="BT569" s="373"/>
      <c r="BU569" s="373"/>
      <c r="BV569" s="373"/>
      <c r="BW569" s="373"/>
      <c r="BX569" s="373"/>
      <c r="BY569" s="373"/>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8" customFormat="true" ht="25.15" customHeight="true" x14ac:dyDescent="0.2">
      <c r="C570" s="1074" t="s">
        <v>466</v>
      </c>
      <c r="D570" s="1075"/>
      <c r="E570" s="839">
        <v>-4.1017639939608608E-4</v>
      </c>
      <c r="F570" s="652"/>
      <c r="G570" s="652"/>
      <c r="H570" s="1075" t="s">
        <v>397</v>
      </c>
      <c r="I570" s="1075"/>
      <c r="J570" s="840">
        <v>-5.7903111597379375E-3</v>
      </c>
      <c r="K570" s="652"/>
      <c r="L570" s="652"/>
      <c r="M570" s="1075" t="s">
        <v>415</v>
      </c>
      <c r="N570" s="1075"/>
      <c r="O570" s="841">
        <v>-7.4375070724381244E-3</v>
      </c>
      <c r="P570" s="652"/>
      <c r="Q570" s="652"/>
      <c r="AC570" s="371"/>
      <c r="AD570" s="371"/>
      <c r="AE570" s="371"/>
      <c r="AF570" s="371"/>
      <c r="AG570" s="371"/>
      <c r="AH570" s="371"/>
      <c r="AI570" s="371"/>
      <c r="AJ570" s="371"/>
      <c r="AK570" s="371"/>
      <c r="AL570" s="371"/>
      <c r="AM570" s="371"/>
      <c r="AN570" s="371"/>
      <c r="AO570" s="371"/>
      <c r="AP570" s="371"/>
      <c r="AQ570" s="371"/>
      <c r="AR570" s="371"/>
      <c r="AS570" s="371"/>
      <c r="AT570" s="371"/>
      <c r="AU570" s="371"/>
      <c r="AV570" s="371"/>
      <c r="AW570" s="371"/>
      <c r="AX570" s="371"/>
      <c r="AY570" s="371"/>
      <c r="AZ570" s="371"/>
      <c r="BA570" s="373"/>
      <c r="BB570" s="449"/>
      <c r="BC570" s="373"/>
      <c r="BD570" s="373"/>
      <c r="BE570" s="373"/>
      <c r="BF570" s="373"/>
      <c r="BG570" s="373"/>
      <c r="BH570" s="373"/>
      <c r="BI570" s="373"/>
      <c r="BJ570" s="373"/>
      <c r="BK570" s="373"/>
      <c r="BL570" s="373"/>
      <c r="BM570" s="373"/>
      <c r="BN570" s="373"/>
      <c r="BO570" s="373"/>
      <c r="BP570" s="373"/>
      <c r="BQ570" s="373"/>
      <c r="BR570" s="373"/>
      <c r="BS570" s="373"/>
      <c r="BT570" s="373"/>
      <c r="BU570" s="373"/>
      <c r="BV570" s="373"/>
      <c r="BW570" s="373"/>
      <c r="BX570" s="373"/>
      <c r="BY570" s="373"/>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8" customFormat="true" ht="25.15" customHeight="true" x14ac:dyDescent="0.2">
      <c r="C571" s="1074" t="s">
        <v>479</v>
      </c>
      <c r="D571" s="1075"/>
      <c r="E571" s="839">
        <v>1.9181143746793718E-3</v>
      </c>
      <c r="F571" s="652"/>
      <c r="G571" s="652"/>
      <c r="H571" s="1075" t="s">
        <v>499</v>
      </c>
      <c r="I571" s="1075"/>
      <c r="J571" s="840">
        <v>-4.3894582295367413E-2</v>
      </c>
      <c r="K571" s="652"/>
      <c r="L571" s="652"/>
      <c r="M571" s="1075" t="s">
        <v>500</v>
      </c>
      <c r="N571" s="1075"/>
      <c r="O571" s="841">
        <v>1.4221389137383678E-2</v>
      </c>
      <c r="P571" s="652"/>
      <c r="Q571" s="652"/>
      <c r="AC571" s="371"/>
      <c r="AD571" s="371"/>
      <c r="AE571" s="371"/>
      <c r="AF571" s="371"/>
      <c r="AG571" s="371"/>
      <c r="AH571" s="371"/>
      <c r="AI571" s="371"/>
      <c r="AJ571" s="371"/>
      <c r="AK571" s="371"/>
      <c r="AL571" s="371"/>
      <c r="AM571" s="371"/>
      <c r="AN571" s="371"/>
      <c r="AO571" s="371"/>
      <c r="AP571" s="371"/>
      <c r="AQ571" s="371"/>
      <c r="AR571" s="371"/>
      <c r="AS571" s="371"/>
      <c r="AT571" s="371"/>
      <c r="AU571" s="371"/>
      <c r="AV571" s="371"/>
      <c r="AW571" s="371"/>
      <c r="AX571" s="371"/>
      <c r="AY571" s="371"/>
      <c r="AZ571" s="371"/>
      <c r="BA571" s="373"/>
      <c r="BB571" s="449"/>
      <c r="BC571" s="373"/>
      <c r="BD571" s="373"/>
      <c r="BE571" s="373"/>
      <c r="BF571" s="373"/>
      <c r="BG571" s="373"/>
      <c r="BH571" s="373"/>
      <c r="BI571" s="373"/>
      <c r="BJ571" s="373"/>
      <c r="BK571" s="373"/>
      <c r="BL571" s="373"/>
      <c r="BM571" s="373"/>
      <c r="BN571" s="373"/>
      <c r="BO571" s="373"/>
      <c r="BP571" s="373"/>
      <c r="BQ571" s="373"/>
      <c r="BR571" s="373"/>
      <c r="BS571" s="373"/>
      <c r="BT571" s="373"/>
      <c r="BU571" s="373"/>
      <c r="BV571" s="373"/>
      <c r="BW571" s="373"/>
      <c r="BX571" s="373"/>
      <c r="BY571" s="373"/>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8" customFormat="true" ht="25.15" customHeight="true" x14ac:dyDescent="0.2">
      <c r="C572" s="1074" t="s">
        <v>454</v>
      </c>
      <c r="D572" s="1075"/>
      <c r="E572" s="842">
        <v>9.5491512732972766E-2</v>
      </c>
      <c r="F572" s="652"/>
      <c r="G572" s="652"/>
      <c r="H572" s="1075" t="s">
        <v>525</v>
      </c>
      <c r="I572" s="1075"/>
      <c r="J572" s="840">
        <v>2.4324953289457663E-3</v>
      </c>
      <c r="K572" s="652"/>
      <c r="L572" s="652"/>
      <c r="M572" s="1075" t="s">
        <v>397</v>
      </c>
      <c r="N572" s="1075"/>
      <c r="O572" s="841">
        <v>8.5143280741927475E-5</v>
      </c>
      <c r="P572" s="652"/>
      <c r="Q572" s="652"/>
      <c r="AC572" s="371"/>
      <c r="AD572" s="371"/>
      <c r="AE572" s="371"/>
      <c r="AF572" s="371"/>
      <c r="AG572" s="371"/>
      <c r="AH572" s="371"/>
      <c r="AI572" s="371"/>
      <c r="AJ572" s="371"/>
      <c r="AK572" s="371"/>
      <c r="AL572" s="371"/>
      <c r="AM572" s="371"/>
      <c r="AN572" s="371"/>
      <c r="AO572" s="371"/>
      <c r="AP572" s="371"/>
      <c r="AQ572" s="371"/>
      <c r="AR572" s="371"/>
      <c r="AS572" s="371"/>
      <c r="AT572" s="371"/>
      <c r="AU572" s="371"/>
      <c r="AV572" s="371"/>
      <c r="AW572" s="371"/>
      <c r="AX572" s="371"/>
      <c r="AY572" s="371"/>
      <c r="AZ572" s="371"/>
      <c r="BA572" s="373"/>
      <c r="BB572" s="449"/>
      <c r="BC572" s="373"/>
      <c r="BD572" s="373"/>
      <c r="BE572" s="373"/>
      <c r="BF572" s="373"/>
      <c r="BG572" s="373"/>
      <c r="BH572" s="373"/>
      <c r="BI572" s="373"/>
      <c r="BJ572" s="373"/>
      <c r="BK572" s="373"/>
      <c r="BL572" s="373"/>
      <c r="BM572" s="373"/>
      <c r="BN572" s="373"/>
      <c r="BO572" s="373"/>
      <c r="BP572" s="373"/>
      <c r="BQ572" s="373"/>
      <c r="BR572" s="373"/>
      <c r="BS572" s="373"/>
      <c r="BT572" s="373"/>
      <c r="BU572" s="373"/>
      <c r="BV572" s="373"/>
      <c r="BW572" s="373"/>
      <c r="BX572" s="373"/>
      <c r="BY572" s="373"/>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8" customFormat="true" ht="25.15" customHeight="true" x14ac:dyDescent="0.2">
      <c r="C573" s="1074"/>
      <c r="D573" s="1075"/>
      <c r="E573" s="652"/>
      <c r="F573" s="652"/>
      <c r="G573" s="652"/>
      <c r="H573" s="1075" t="s">
        <v>518</v>
      </c>
      <c r="I573" s="1075"/>
      <c r="J573" s="840">
        <v>2.7805670377119064E-3</v>
      </c>
      <c r="K573" s="652"/>
      <c r="L573" s="652"/>
      <c r="M573" s="1075" t="s">
        <v>499</v>
      </c>
      <c r="N573" s="1075"/>
      <c r="O573" s="841">
        <v>-3.6047582903871771E-2</v>
      </c>
      <c r="P573" s="652"/>
      <c r="Q573" s="652"/>
      <c r="AC573" s="371"/>
      <c r="AD573" s="371"/>
      <c r="AE573" s="371"/>
      <c r="AF573" s="371"/>
      <c r="AG573" s="371"/>
      <c r="AH573" s="371"/>
      <c r="AI573" s="371"/>
      <c r="AJ573" s="371"/>
      <c r="AK573" s="371"/>
      <c r="AL573" s="371"/>
      <c r="AM573" s="371"/>
      <c r="AN573" s="371"/>
      <c r="AO573" s="371"/>
      <c r="AP573" s="371"/>
      <c r="AQ573" s="371"/>
      <c r="AR573" s="371"/>
      <c r="AS573" s="371"/>
      <c r="AT573" s="371"/>
      <c r="AU573" s="371"/>
      <c r="AV573" s="371"/>
      <c r="AW573" s="371"/>
      <c r="AX573" s="371"/>
      <c r="AY573" s="371"/>
      <c r="AZ573" s="371"/>
      <c r="BA573" s="373"/>
      <c r="BB573" s="449"/>
      <c r="BC573" s="373"/>
      <c r="BD573" s="373"/>
      <c r="BE573" s="373"/>
      <c r="BF573" s="373"/>
      <c r="BG573" s="373"/>
      <c r="BH573" s="373"/>
      <c r="BI573" s="373"/>
      <c r="BJ573" s="373"/>
      <c r="BK573" s="373"/>
      <c r="BL573" s="373"/>
      <c r="BM573" s="373"/>
      <c r="BN573" s="373"/>
      <c r="BO573" s="373"/>
      <c r="BP573" s="373"/>
      <c r="BQ573" s="373"/>
      <c r="BR573" s="373"/>
      <c r="BS573" s="373"/>
      <c r="BT573" s="373"/>
      <c r="BU573" s="373"/>
      <c r="BV573" s="373"/>
      <c r="BW573" s="373"/>
      <c r="BX573" s="373"/>
      <c r="BY573" s="373"/>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8" customFormat="true" ht="25.15" customHeight="true" x14ac:dyDescent="0.2">
      <c r="C574" s="1074"/>
      <c r="D574" s="1075"/>
      <c r="E574" s="652"/>
      <c r="F574" s="652"/>
      <c r="G574" s="652"/>
      <c r="H574" s="1075" t="s">
        <v>427</v>
      </c>
      <c r="I574" s="1075"/>
      <c r="J574" s="840">
        <v>-6.739759547228856E-2</v>
      </c>
      <c r="K574" s="652"/>
      <c r="L574" s="652"/>
      <c r="M574" s="1075" t="s">
        <v>525</v>
      </c>
      <c r="N574" s="1075"/>
      <c r="O574" s="841">
        <v>-1.1716658462845712E-3</v>
      </c>
      <c r="P574" s="652"/>
      <c r="Q574" s="652"/>
      <c r="AC574" s="371"/>
      <c r="AD574" s="371"/>
      <c r="AE574" s="371"/>
      <c r="AF574" s="371"/>
      <c r="AG574" s="371"/>
      <c r="AH574" s="371"/>
      <c r="AI574" s="371"/>
      <c r="AJ574" s="371"/>
      <c r="AK574" s="371"/>
      <c r="AL574" s="371"/>
      <c r="AM574" s="371"/>
      <c r="AN574" s="371"/>
      <c r="AO574" s="371"/>
      <c r="AP574" s="371"/>
      <c r="AQ574" s="371"/>
      <c r="AR574" s="371"/>
      <c r="AS574" s="371"/>
      <c r="AT574" s="371"/>
      <c r="AU574" s="371"/>
      <c r="AV574" s="371"/>
      <c r="AW574" s="371"/>
      <c r="AX574" s="371"/>
      <c r="AY574" s="371"/>
      <c r="AZ574" s="371"/>
      <c r="BA574" s="373"/>
      <c r="BB574" s="449"/>
      <c r="BC574" s="373"/>
      <c r="BD574" s="373"/>
      <c r="BE574" s="373"/>
      <c r="BF574" s="373"/>
      <c r="BG574" s="373"/>
      <c r="BH574" s="373"/>
      <c r="BI574" s="373"/>
      <c r="BJ574" s="373"/>
      <c r="BK574" s="373"/>
      <c r="BL574" s="373"/>
      <c r="BM574" s="373"/>
      <c r="BN574" s="373"/>
      <c r="BO574" s="373"/>
      <c r="BP574" s="373"/>
      <c r="BQ574" s="373"/>
      <c r="BR574" s="373"/>
      <c r="BS574" s="373"/>
      <c r="BT574" s="373"/>
      <c r="BU574" s="373"/>
      <c r="BV574" s="373"/>
      <c r="BW574" s="373"/>
      <c r="BX574" s="373"/>
      <c r="BY574" s="373"/>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8" customFormat="true" ht="25.15" customHeight="true" x14ac:dyDescent="0.2">
      <c r="C575" s="1074" t="s">
        <v>351</v>
      </c>
      <c r="D575" s="1075"/>
      <c r="E575" s="1075"/>
      <c r="F575" s="652"/>
      <c r="G575" s="652"/>
      <c r="H575" s="1075" t="s">
        <v>514</v>
      </c>
      <c r="I575" s="1075"/>
      <c r="J575" s="840">
        <v>1.7635181937493041E-3</v>
      </c>
      <c r="K575" s="652"/>
      <c r="L575" s="652"/>
      <c r="M575" s="1075" t="s">
        <v>518</v>
      </c>
      <c r="N575" s="1075"/>
      <c r="O575" s="841">
        <v>1.9139574084147664E-2</v>
      </c>
      <c r="P575" s="652"/>
      <c r="Q575" s="652"/>
      <c r="AC575" s="371"/>
      <c r="AD575" s="371"/>
      <c r="AE575" s="371"/>
      <c r="AF575" s="371"/>
      <c r="AG575" s="371"/>
      <c r="AH575" s="371"/>
      <c r="AI575" s="371"/>
      <c r="AJ575" s="371"/>
      <c r="AK575" s="371"/>
      <c r="AL575" s="371"/>
      <c r="AM575" s="371"/>
      <c r="AN575" s="371"/>
      <c r="AO575" s="371"/>
      <c r="AP575" s="371"/>
      <c r="AQ575" s="371"/>
      <c r="AR575" s="371"/>
      <c r="AS575" s="371"/>
      <c r="AT575" s="371"/>
      <c r="AU575" s="371"/>
      <c r="AV575" s="371"/>
      <c r="AW575" s="371"/>
      <c r="AX575" s="371"/>
      <c r="AY575" s="371"/>
      <c r="AZ575" s="371"/>
      <c r="BA575" s="373"/>
      <c r="BB575" s="449"/>
      <c r="BC575" s="373"/>
      <c r="BD575" s="373"/>
      <c r="BE575" s="373"/>
      <c r="BF575" s="373"/>
      <c r="BG575" s="373"/>
      <c r="BH575" s="373"/>
      <c r="BI575" s="373"/>
      <c r="BJ575" s="373"/>
      <c r="BK575" s="373"/>
      <c r="BL575" s="373"/>
      <c r="BM575" s="373"/>
      <c r="BN575" s="373"/>
      <c r="BO575" s="373"/>
      <c r="BP575" s="373"/>
      <c r="BQ575" s="373"/>
      <c r="BR575" s="373"/>
      <c r="BS575" s="373"/>
      <c r="BT575" s="373"/>
      <c r="BU575" s="373"/>
      <c r="BV575" s="373"/>
      <c r="BW575" s="373"/>
      <c r="BX575" s="373"/>
      <c r="BY575" s="373"/>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8" customFormat="true" ht="25.15" customHeight="true" x14ac:dyDescent="0.2">
      <c r="C576" s="1074" t="s">
        <v>271</v>
      </c>
      <c r="D576" s="1075"/>
      <c r="E576" s="864" t="s">
        <v>205</v>
      </c>
      <c r="F576" s="652"/>
      <c r="G576" s="652"/>
      <c r="H576" s="1075" t="s">
        <v>494</v>
      </c>
      <c r="I576" s="1075"/>
      <c r="J576" s="840">
        <v>0.1023103737985579</v>
      </c>
      <c r="K576" s="652"/>
      <c r="L576" s="652"/>
      <c r="M576" s="1075" t="s">
        <v>427</v>
      </c>
      <c r="N576" s="1075"/>
      <c r="O576" s="841">
        <v>-6.5551847625323414E-2</v>
      </c>
      <c r="P576" s="652"/>
      <c r="Q576" s="652"/>
      <c r="AC576" s="371"/>
      <c r="AD576" s="371"/>
      <c r="AE576" s="371"/>
      <c r="AF576" s="371"/>
      <c r="AG576" s="371"/>
      <c r="AH576" s="371"/>
      <c r="AI576" s="371"/>
      <c r="AJ576" s="371"/>
      <c r="AK576" s="371"/>
      <c r="AL576" s="371"/>
      <c r="AM576" s="371"/>
      <c r="AN576" s="371"/>
      <c r="AO576" s="371"/>
      <c r="AP576" s="371"/>
      <c r="AQ576" s="371"/>
      <c r="AR576" s="371"/>
      <c r="AS576" s="371"/>
      <c r="AT576" s="371"/>
      <c r="AU576" s="371"/>
      <c r="AV576" s="371"/>
      <c r="AW576" s="371"/>
      <c r="AX576" s="371"/>
      <c r="AY576" s="371"/>
      <c r="AZ576" s="371"/>
      <c r="BA576" s="373"/>
      <c r="BB576" s="449"/>
      <c r="BC576" s="373"/>
      <c r="BD576" s="373"/>
      <c r="BE576" s="373"/>
      <c r="BF576" s="373"/>
      <c r="BG576" s="373"/>
      <c r="BH576" s="373"/>
      <c r="BI576" s="373"/>
      <c r="BJ576" s="373"/>
      <c r="BK576" s="373"/>
      <c r="BL576" s="373"/>
      <c r="BM576" s="373"/>
      <c r="BN576" s="373"/>
      <c r="BO576" s="373"/>
      <c r="BP576" s="373"/>
      <c r="BQ576" s="373"/>
      <c r="BR576" s="373"/>
      <c r="BS576" s="373"/>
      <c r="BT576" s="373"/>
      <c r="BU576" s="373"/>
      <c r="BV576" s="373"/>
      <c r="BW576" s="373"/>
      <c r="BX576" s="373"/>
      <c r="BY576" s="373"/>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8" customFormat="true" ht="25.15" customHeight="true" x14ac:dyDescent="0.2">
      <c r="C577" s="1074" t="s">
        <v>205</v>
      </c>
      <c r="D577" s="1075"/>
      <c r="E577" s="865">
        <v>1</v>
      </c>
      <c r="F577" s="652"/>
      <c r="G577" s="652"/>
      <c r="H577" s="1075" t="s">
        <v>391</v>
      </c>
      <c r="I577" s="1075"/>
      <c r="J577" s="840">
        <v>2.6608936453874112E-3</v>
      </c>
      <c r="K577" s="652"/>
      <c r="L577" s="652"/>
      <c r="M577" s="1075" t="s">
        <v>514</v>
      </c>
      <c r="N577" s="1075"/>
      <c r="O577" s="841">
        <v>1.1502726381971749E-2</v>
      </c>
      <c r="P577" s="652"/>
      <c r="Q577" s="652"/>
      <c r="AC577" s="371"/>
      <c r="AD577" s="371"/>
      <c r="AE577" s="371"/>
      <c r="AF577" s="371"/>
      <c r="AG577" s="371"/>
      <c r="AH577" s="371"/>
      <c r="AI577" s="371"/>
      <c r="AJ577" s="371"/>
      <c r="AK577" s="371"/>
      <c r="AL577" s="371"/>
      <c r="AM577" s="371"/>
      <c r="AN577" s="371"/>
      <c r="AO577" s="371"/>
      <c r="AP577" s="371"/>
      <c r="AQ577" s="371"/>
      <c r="AR577" s="371"/>
      <c r="AS577" s="371"/>
      <c r="AT577" s="371"/>
      <c r="AU577" s="371"/>
      <c r="AV577" s="371"/>
      <c r="AW577" s="371"/>
      <c r="AX577" s="371"/>
      <c r="AY577" s="371"/>
      <c r="AZ577" s="371"/>
      <c r="BA577" s="373"/>
      <c r="BB577" s="449"/>
      <c r="BC577" s="373"/>
      <c r="BD577" s="373"/>
      <c r="BE577" s="373"/>
      <c r="BF577" s="373"/>
      <c r="BG577" s="373"/>
      <c r="BH577" s="373"/>
      <c r="BI577" s="373"/>
      <c r="BJ577" s="373"/>
      <c r="BK577" s="373"/>
      <c r="BL577" s="373"/>
      <c r="BM577" s="373"/>
      <c r="BN577" s="373"/>
      <c r="BO577" s="373"/>
      <c r="BP577" s="373"/>
      <c r="BQ577" s="373"/>
      <c r="BR577" s="373"/>
      <c r="BS577" s="373"/>
      <c r="BT577" s="373"/>
      <c r="BU577" s="373"/>
      <c r="BV577" s="373"/>
      <c r="BW577" s="373"/>
      <c r="BX577" s="373"/>
      <c r="BY577" s="373"/>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8" customFormat="true" ht="25.15" customHeight="true" x14ac:dyDescent="0.2">
      <c r="C578" s="1074"/>
      <c r="D578" s="1075"/>
      <c r="E578" s="652"/>
      <c r="F578" s="652"/>
      <c r="G578" s="652"/>
      <c r="H578" s="1075" t="s">
        <v>412</v>
      </c>
      <c r="I578" s="1075"/>
      <c r="J578" s="840">
        <v>-1.238507565303492E-2</v>
      </c>
      <c r="K578" s="652"/>
      <c r="L578" s="652"/>
      <c r="M578" s="1075" t="s">
        <v>494</v>
      </c>
      <c r="N578" s="1075"/>
      <c r="O578" s="841">
        <v>0.11737852919603636</v>
      </c>
      <c r="P578" s="652"/>
      <c r="Q578" s="652"/>
      <c r="AC578" s="371"/>
      <c r="AD578" s="371"/>
      <c r="AE578" s="371"/>
      <c r="AF578" s="371"/>
      <c r="AG578" s="371"/>
      <c r="AH578" s="371"/>
      <c r="AI578" s="371"/>
      <c r="AJ578" s="371"/>
      <c r="AK578" s="371"/>
      <c r="AL578" s="371"/>
      <c r="AM578" s="371"/>
      <c r="AN578" s="371"/>
      <c r="AO578" s="371"/>
      <c r="AP578" s="371"/>
      <c r="AQ578" s="371"/>
      <c r="AR578" s="371"/>
      <c r="AS578" s="371"/>
      <c r="AT578" s="371"/>
      <c r="AU578" s="371"/>
      <c r="AV578" s="371"/>
      <c r="AW578" s="371"/>
      <c r="AX578" s="371"/>
      <c r="AY578" s="371"/>
      <c r="AZ578" s="371"/>
      <c r="BA578" s="373"/>
      <c r="BB578" s="449"/>
      <c r="BC578" s="373"/>
      <c r="BD578" s="373"/>
      <c r="BE578" s="373"/>
      <c r="BF578" s="373"/>
      <c r="BG578" s="373"/>
      <c r="BH578" s="373"/>
      <c r="BI578" s="373"/>
      <c r="BJ578" s="373"/>
      <c r="BK578" s="373"/>
      <c r="BL578" s="373"/>
      <c r="BM578" s="373"/>
      <c r="BN578" s="373"/>
      <c r="BO578" s="373"/>
      <c r="BP578" s="373"/>
      <c r="BQ578" s="373"/>
      <c r="BR578" s="373"/>
      <c r="BS578" s="373"/>
      <c r="BT578" s="373"/>
      <c r="BU578" s="373"/>
      <c r="BV578" s="373"/>
      <c r="BW578" s="373"/>
      <c r="BX578" s="373"/>
      <c r="BY578" s="373"/>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8" customFormat="true" ht="25.15" customHeight="true" x14ac:dyDescent="0.2">
      <c r="C579" s="1074"/>
      <c r="D579" s="1075"/>
      <c r="E579" s="652"/>
      <c r="F579" s="652"/>
      <c r="G579" s="652"/>
      <c r="H579" s="1075" t="s">
        <v>493</v>
      </c>
      <c r="I579" s="1075"/>
      <c r="J579" s="840">
        <v>-0.10999935592986436</v>
      </c>
      <c r="K579" s="652"/>
      <c r="L579" s="652"/>
      <c r="M579" s="1075" t="s">
        <v>391</v>
      </c>
      <c r="N579" s="1075"/>
      <c r="O579" s="841">
        <v>7.6390287340601338E-3</v>
      </c>
      <c r="P579" s="652"/>
      <c r="Q579" s="652"/>
      <c r="AC579" s="371"/>
      <c r="AD579" s="371"/>
      <c r="AE579" s="371"/>
      <c r="AF579" s="371"/>
      <c r="AG579" s="371"/>
      <c r="AH579" s="371"/>
      <c r="AI579" s="371"/>
      <c r="AJ579" s="371"/>
      <c r="AK579" s="371"/>
      <c r="AL579" s="371"/>
      <c r="AM579" s="371"/>
      <c r="AN579" s="371"/>
      <c r="AO579" s="371"/>
      <c r="AP579" s="371"/>
      <c r="AQ579" s="371"/>
      <c r="AR579" s="371"/>
      <c r="AS579" s="371"/>
      <c r="AT579" s="371"/>
      <c r="AU579" s="371"/>
      <c r="AV579" s="371"/>
      <c r="AW579" s="371"/>
      <c r="AX579" s="371"/>
      <c r="AY579" s="371"/>
      <c r="AZ579" s="371"/>
      <c r="BA579" s="373"/>
      <c r="BB579" s="449"/>
      <c r="BC579" s="373"/>
      <c r="BD579" s="373"/>
      <c r="BE579" s="373"/>
      <c r="BF579" s="373"/>
      <c r="BG579" s="373"/>
      <c r="BH579" s="373"/>
      <c r="BI579" s="373"/>
      <c r="BJ579" s="373"/>
      <c r="BK579" s="373"/>
      <c r="BL579" s="373"/>
      <c r="BM579" s="373"/>
      <c r="BN579" s="373"/>
      <c r="BO579" s="373"/>
      <c r="BP579" s="373"/>
      <c r="BQ579" s="373"/>
      <c r="BR579" s="373"/>
      <c r="BS579" s="373"/>
      <c r="BT579" s="373"/>
      <c r="BU579" s="373"/>
      <c r="BV579" s="373"/>
      <c r="BW579" s="373"/>
      <c r="BX579" s="373"/>
      <c r="BY579" s="373"/>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8" customFormat="true" ht="25.15" customHeight="true" x14ac:dyDescent="0.2">
      <c r="C580" s="1074"/>
      <c r="D580" s="1075"/>
      <c r="E580" s="652"/>
      <c r="F580" s="652"/>
      <c r="G580" s="652"/>
      <c r="H580" s="1075" t="s">
        <v>406</v>
      </c>
      <c r="I580" s="1075"/>
      <c r="J580" s="840">
        <v>6.967587520369968E-2</v>
      </c>
      <c r="K580" s="652"/>
      <c r="L580" s="652"/>
      <c r="M580" s="1075" t="s">
        <v>412</v>
      </c>
      <c r="N580" s="1075"/>
      <c r="O580" s="841">
        <v>-4.1955157943250575E-3</v>
      </c>
      <c r="P580" s="652"/>
      <c r="Q580" s="652"/>
      <c r="AC580" s="371"/>
      <c r="AD580" s="371"/>
      <c r="AE580" s="371"/>
      <c r="AF580" s="371"/>
      <c r="AG580" s="371"/>
      <c r="AH580" s="371"/>
      <c r="AI580" s="371"/>
      <c r="AJ580" s="371"/>
      <c r="AK580" s="371"/>
      <c r="AL580" s="371"/>
      <c r="AM580" s="371"/>
      <c r="AN580" s="371"/>
      <c r="AO580" s="371"/>
      <c r="AP580" s="371"/>
      <c r="AQ580" s="371"/>
      <c r="AR580" s="371"/>
      <c r="AS580" s="371"/>
      <c r="AT580" s="371"/>
      <c r="AU580" s="371"/>
      <c r="AV580" s="371"/>
      <c r="AW580" s="371"/>
      <c r="AX580" s="371"/>
      <c r="AY580" s="371"/>
      <c r="AZ580" s="371"/>
      <c r="BA580" s="373"/>
      <c r="BB580" s="449"/>
      <c r="BC580" s="373"/>
      <c r="BD580" s="373"/>
      <c r="BE580" s="373"/>
      <c r="BF580" s="373"/>
      <c r="BG580" s="373"/>
      <c r="BH580" s="373"/>
      <c r="BI580" s="373"/>
      <c r="BJ580" s="373"/>
      <c r="BK580" s="373"/>
      <c r="BL580" s="373"/>
      <c r="BM580" s="373"/>
      <c r="BN580" s="373"/>
      <c r="BO580" s="373"/>
      <c r="BP580" s="373"/>
      <c r="BQ580" s="373"/>
      <c r="BR580" s="373"/>
      <c r="BS580" s="373"/>
      <c r="BT580" s="373"/>
      <c r="BU580" s="373"/>
      <c r="BV580" s="373"/>
      <c r="BW580" s="373"/>
      <c r="BX580" s="373"/>
      <c r="BY580" s="373"/>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8" customFormat="true" ht="25.15" customHeight="true" x14ac:dyDescent="0.2">
      <c r="C581" s="1074"/>
      <c r="D581" s="1075"/>
      <c r="E581" s="652"/>
      <c r="F581" s="652"/>
      <c r="G581" s="652"/>
      <c r="H581" s="1075" t="s">
        <v>504</v>
      </c>
      <c r="I581" s="1075"/>
      <c r="J581" s="840">
        <v>2.3422520309965198E-2</v>
      </c>
      <c r="K581" s="652"/>
      <c r="L581" s="652"/>
      <c r="M581" s="1075" t="s">
        <v>493</v>
      </c>
      <c r="N581" s="1075"/>
      <c r="O581" s="841">
        <v>-0.13707040201862203</v>
      </c>
      <c r="P581" s="652"/>
      <c r="Q581" s="652"/>
      <c r="AC581" s="371"/>
      <c r="AD581" s="371"/>
      <c r="AE581" s="371"/>
      <c r="AF581" s="371"/>
      <c r="AG581" s="371"/>
      <c r="AH581" s="371"/>
      <c r="AI581" s="371"/>
      <c r="AJ581" s="371"/>
      <c r="AK581" s="371"/>
      <c r="AL581" s="371"/>
      <c r="AM581" s="371"/>
      <c r="AN581" s="371"/>
      <c r="AO581" s="371"/>
      <c r="AP581" s="371"/>
      <c r="AQ581" s="371"/>
      <c r="AR581" s="371"/>
      <c r="AS581" s="371"/>
      <c r="AT581" s="371"/>
      <c r="AU581" s="371"/>
      <c r="AV581" s="371"/>
      <c r="AW581" s="371"/>
      <c r="AX581" s="371"/>
      <c r="AY581" s="371"/>
      <c r="AZ581" s="371"/>
      <c r="BA581" s="373"/>
      <c r="BB581" s="449"/>
      <c r="BC581" s="373"/>
      <c r="BD581" s="373"/>
      <c r="BE581" s="373"/>
      <c r="BF581" s="373"/>
      <c r="BG581" s="373"/>
      <c r="BH581" s="373"/>
      <c r="BI581" s="373"/>
      <c r="BJ581" s="373"/>
      <c r="BK581" s="373"/>
      <c r="BL581" s="373"/>
      <c r="BM581" s="373"/>
      <c r="BN581" s="373"/>
      <c r="BO581" s="373"/>
      <c r="BP581" s="373"/>
      <c r="BQ581" s="373"/>
      <c r="BR581" s="373"/>
      <c r="BS581" s="373"/>
      <c r="BT581" s="373"/>
      <c r="BU581" s="373"/>
      <c r="BV581" s="373"/>
      <c r="BW581" s="373"/>
      <c r="BX581" s="373"/>
      <c r="BY581" s="373"/>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8" customFormat="true" ht="25.15" customHeight="true" x14ac:dyDescent="0.2">
      <c r="C582" s="1074"/>
      <c r="D582" s="1075"/>
      <c r="E582" s="652"/>
      <c r="F582" s="652"/>
      <c r="G582" s="652"/>
      <c r="H582" s="1075" t="s">
        <v>383</v>
      </c>
      <c r="I582" s="1075"/>
      <c r="J582" s="840">
        <v>7.675307088871164E-3</v>
      </c>
      <c r="K582" s="652"/>
      <c r="L582" s="652"/>
      <c r="M582" s="1075" t="s">
        <v>406</v>
      </c>
      <c r="N582" s="1075"/>
      <c r="O582" s="841">
        <v>0.1373179827425306</v>
      </c>
      <c r="P582" s="652"/>
      <c r="Q582" s="652"/>
      <c r="AC582" s="371"/>
      <c r="AD582" s="371"/>
      <c r="AE582" s="371"/>
      <c r="AF582" s="371"/>
      <c r="AG582" s="371"/>
      <c r="AH582" s="371"/>
      <c r="AI582" s="371"/>
      <c r="AJ582" s="371"/>
      <c r="AK582" s="371"/>
      <c r="AL582" s="371"/>
      <c r="AM582" s="371"/>
      <c r="AN582" s="371"/>
      <c r="AO582" s="371"/>
      <c r="AP582" s="371"/>
      <c r="AQ582" s="371"/>
      <c r="AR582" s="371"/>
      <c r="AS582" s="371"/>
      <c r="AT582" s="371"/>
      <c r="AU582" s="371"/>
      <c r="AV582" s="371"/>
      <c r="AW582" s="371"/>
      <c r="AX582" s="371"/>
      <c r="AY582" s="371"/>
      <c r="AZ582" s="371"/>
      <c r="BA582" s="373"/>
      <c r="BB582" s="449"/>
      <c r="BC582" s="373"/>
      <c r="BD582" s="373"/>
      <c r="BE582" s="373"/>
      <c r="BF582" s="373"/>
      <c r="BG582" s="373"/>
      <c r="BH582" s="373"/>
      <c r="BI582" s="373"/>
      <c r="BJ582" s="373"/>
      <c r="BK582" s="373"/>
      <c r="BL582" s="373"/>
      <c r="BM582" s="373"/>
      <c r="BN582" s="373"/>
      <c r="BO582" s="373"/>
      <c r="BP582" s="373"/>
      <c r="BQ582" s="373"/>
      <c r="BR582" s="373"/>
      <c r="BS582" s="373"/>
      <c r="BT582" s="373"/>
      <c r="BU582" s="373"/>
      <c r="BV582" s="373"/>
      <c r="BW582" s="373"/>
      <c r="BX582" s="373"/>
      <c r="BY582" s="373"/>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8" customFormat="true" ht="25.15" customHeight="true" x14ac:dyDescent="0.2">
      <c r="C583" s="1074"/>
      <c r="D583" s="1075"/>
      <c r="E583" s="652"/>
      <c r="F583" s="652"/>
      <c r="G583" s="652"/>
      <c r="H583" s="1075" t="s">
        <v>473</v>
      </c>
      <c r="I583" s="1075"/>
      <c r="J583" s="840">
        <v>3.5821376115406062E-2</v>
      </c>
      <c r="K583" s="652"/>
      <c r="L583" s="652"/>
      <c r="M583" s="1075" t="s">
        <v>504</v>
      </c>
      <c r="N583" s="1075"/>
      <c r="O583" s="841">
        <v>2.4008539891824228E-2</v>
      </c>
      <c r="P583" s="652"/>
      <c r="Q583" s="652"/>
      <c r="AC583" s="371"/>
      <c r="AD583" s="371"/>
      <c r="AE583" s="371"/>
      <c r="AF583" s="371"/>
      <c r="AG583" s="371"/>
      <c r="AH583" s="371"/>
      <c r="AI583" s="371"/>
      <c r="AJ583" s="371"/>
      <c r="AK583" s="371"/>
      <c r="AL583" s="371"/>
      <c r="AM583" s="371"/>
      <c r="AN583" s="371"/>
      <c r="AO583" s="371"/>
      <c r="AP583" s="371"/>
      <c r="AQ583" s="371"/>
      <c r="AR583" s="371"/>
      <c r="AS583" s="371"/>
      <c r="AT583" s="371"/>
      <c r="AU583" s="371"/>
      <c r="AV583" s="371"/>
      <c r="AW583" s="371"/>
      <c r="AX583" s="371"/>
      <c r="AY583" s="371"/>
      <c r="AZ583" s="371"/>
      <c r="BA583" s="373"/>
      <c r="BB583" s="449"/>
      <c r="BC583" s="373"/>
      <c r="BD583" s="373"/>
      <c r="BE583" s="373"/>
      <c r="BF583" s="373"/>
      <c r="BG583" s="373"/>
      <c r="BH583" s="373"/>
      <c r="BI583" s="373"/>
      <c r="BJ583" s="373"/>
      <c r="BK583" s="373"/>
      <c r="BL583" s="373"/>
      <c r="BM583" s="373"/>
      <c r="BN583" s="373"/>
      <c r="BO583" s="373"/>
      <c r="BP583" s="373"/>
      <c r="BQ583" s="373"/>
      <c r="BR583" s="373"/>
      <c r="BS583" s="373"/>
      <c r="BT583" s="373"/>
      <c r="BU583" s="373"/>
      <c r="BV583" s="373"/>
      <c r="BW583" s="373"/>
      <c r="BX583" s="373"/>
      <c r="BY583" s="373"/>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8" customFormat="true" ht="25.15" customHeight="true" x14ac:dyDescent="0.2">
      <c r="C584" s="1074"/>
      <c r="D584" s="1075"/>
      <c r="E584" s="652"/>
      <c r="F584" s="652"/>
      <c r="G584" s="652"/>
      <c r="H584" s="1075" t="s">
        <v>421</v>
      </c>
      <c r="I584" s="1075"/>
      <c r="J584" s="840">
        <v>3.2737826580197639E-3</v>
      </c>
      <c r="K584" s="652"/>
      <c r="L584" s="652"/>
      <c r="M584" s="1075" t="s">
        <v>383</v>
      </c>
      <c r="N584" s="1075"/>
      <c r="O584" s="841">
        <v>6.4112953229900254E-3</v>
      </c>
      <c r="P584" s="652"/>
      <c r="Q584" s="652"/>
      <c r="AC584" s="371"/>
      <c r="AD584" s="371"/>
      <c r="AE584" s="371"/>
      <c r="AF584" s="371"/>
      <c r="AG584" s="371"/>
      <c r="AH584" s="371"/>
      <c r="AI584" s="371"/>
      <c r="AJ584" s="371"/>
      <c r="AK584" s="371"/>
      <c r="AL584" s="371"/>
      <c r="AM584" s="371"/>
      <c r="AN584" s="371"/>
      <c r="AO584" s="371"/>
      <c r="AP584" s="371"/>
      <c r="AQ584" s="371"/>
      <c r="AR584" s="371"/>
      <c r="AS584" s="371"/>
      <c r="AT584" s="371"/>
      <c r="AU584" s="371"/>
      <c r="AV584" s="371"/>
      <c r="AW584" s="371"/>
      <c r="AX584" s="371"/>
      <c r="AY584" s="371"/>
      <c r="AZ584" s="371"/>
      <c r="BA584" s="373"/>
      <c r="BB584" s="449"/>
      <c r="BC584" s="373"/>
      <c r="BD584" s="373"/>
      <c r="BE584" s="373"/>
      <c r="BF584" s="373"/>
      <c r="BG584" s="373"/>
      <c r="BH584" s="373"/>
      <c r="BI584" s="373"/>
      <c r="BJ584" s="373"/>
      <c r="BK584" s="373"/>
      <c r="BL584" s="373"/>
      <c r="BM584" s="373"/>
      <c r="BN584" s="373"/>
      <c r="BO584" s="373"/>
      <c r="BP584" s="373"/>
      <c r="BQ584" s="373"/>
      <c r="BR584" s="373"/>
      <c r="BS584" s="373"/>
      <c r="BT584" s="373"/>
      <c r="BU584" s="373"/>
      <c r="BV584" s="373"/>
      <c r="BW584" s="373"/>
      <c r="BX584" s="373"/>
      <c r="BY584" s="373"/>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8" customFormat="true" ht="25.15" customHeight="true" x14ac:dyDescent="0.2">
      <c r="C585" s="1074"/>
      <c r="D585" s="1075"/>
      <c r="E585" s="652"/>
      <c r="F585" s="652"/>
      <c r="G585" s="652"/>
      <c r="H585" s="1075" t="s">
        <v>403</v>
      </c>
      <c r="I585" s="1075"/>
      <c r="J585" s="840">
        <v>2.6942090916306963E-2</v>
      </c>
      <c r="K585" s="652"/>
      <c r="L585" s="652"/>
      <c r="M585" s="1075" t="s">
        <v>473</v>
      </c>
      <c r="N585" s="1075"/>
      <c r="O585" s="841">
        <v>1.4798233574167858E-2</v>
      </c>
      <c r="P585" s="652"/>
      <c r="Q585" s="652"/>
      <c r="AC585" s="371"/>
      <c r="AD585" s="371"/>
      <c r="AE585" s="371"/>
      <c r="AF585" s="371"/>
      <c r="AG585" s="371"/>
      <c r="AH585" s="371"/>
      <c r="AI585" s="371"/>
      <c r="AJ585" s="371"/>
      <c r="AK585" s="371"/>
      <c r="AL585" s="371"/>
      <c r="AM585" s="371"/>
      <c r="AN585" s="371"/>
      <c r="AO585" s="371"/>
      <c r="AP585" s="371"/>
      <c r="AQ585" s="371"/>
      <c r="AR585" s="371"/>
      <c r="AS585" s="371"/>
      <c r="AT585" s="371"/>
      <c r="AU585" s="371"/>
      <c r="AV585" s="371"/>
      <c r="AW585" s="371"/>
      <c r="AX585" s="371"/>
      <c r="AY585" s="371"/>
      <c r="AZ585" s="371"/>
      <c r="BA585" s="373"/>
      <c r="BB585" s="449"/>
      <c r="BC585" s="373"/>
      <c r="BD585" s="373"/>
      <c r="BE585" s="373"/>
      <c r="BF585" s="373"/>
      <c r="BG585" s="373"/>
      <c r="BH585" s="373"/>
      <c r="BI585" s="373"/>
      <c r="BJ585" s="373"/>
      <c r="BK585" s="373"/>
      <c r="BL585" s="373"/>
      <c r="BM585" s="373"/>
      <c r="BN585" s="373"/>
      <c r="BO585" s="373"/>
      <c r="BP585" s="373"/>
      <c r="BQ585" s="373"/>
      <c r="BR585" s="373"/>
      <c r="BS585" s="373"/>
      <c r="BT585" s="373"/>
      <c r="BU585" s="373"/>
      <c r="BV585" s="373"/>
      <c r="BW585" s="373"/>
      <c r="BX585" s="373"/>
      <c r="BY585" s="373"/>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8" customFormat="true" ht="25.15" customHeight="true" x14ac:dyDescent="0.2">
      <c r="C586" s="1074"/>
      <c r="D586" s="1075"/>
      <c r="E586" s="652"/>
      <c r="F586" s="652"/>
      <c r="G586" s="652"/>
      <c r="H586" s="1075" t="s">
        <v>404</v>
      </c>
      <c r="I586" s="1075"/>
      <c r="J586" s="840">
        <v>5.3382697410376691E-2</v>
      </c>
      <c r="K586" s="652"/>
      <c r="L586" s="652"/>
      <c r="M586" s="1075" t="s">
        <v>421</v>
      </c>
      <c r="N586" s="1075"/>
      <c r="O586" s="841">
        <v>-1.6823047334506474E-3</v>
      </c>
      <c r="P586" s="652"/>
      <c r="Q586" s="652"/>
      <c r="AC586" s="371"/>
      <c r="AD586" s="371"/>
      <c r="AE586" s="371"/>
      <c r="AF586" s="371"/>
      <c r="AG586" s="371"/>
      <c r="AH586" s="371"/>
      <c r="AI586" s="371"/>
      <c r="AJ586" s="371"/>
      <c r="AK586" s="371"/>
      <c r="AL586" s="371"/>
      <c r="AM586" s="371"/>
      <c r="AN586" s="371"/>
      <c r="AO586" s="371"/>
      <c r="AP586" s="371"/>
      <c r="AQ586" s="371"/>
      <c r="AR586" s="371"/>
      <c r="AS586" s="371"/>
      <c r="AT586" s="371"/>
      <c r="AU586" s="371"/>
      <c r="AV586" s="371"/>
      <c r="AW586" s="371"/>
      <c r="AX586" s="371"/>
      <c r="AY586" s="371"/>
      <c r="AZ586" s="371"/>
      <c r="BA586" s="373"/>
      <c r="BB586" s="449"/>
      <c r="BC586" s="373"/>
      <c r="BD586" s="373"/>
      <c r="BE586" s="373"/>
      <c r="BF586" s="373"/>
      <c r="BG586" s="373"/>
      <c r="BH586" s="373"/>
      <c r="BI586" s="373"/>
      <c r="BJ586" s="373"/>
      <c r="BK586" s="373"/>
      <c r="BL586" s="373"/>
      <c r="BM586" s="373"/>
      <c r="BN586" s="373"/>
      <c r="BO586" s="373"/>
      <c r="BP586" s="373"/>
      <c r="BQ586" s="373"/>
      <c r="BR586" s="373"/>
      <c r="BS586" s="373"/>
      <c r="BT586" s="373"/>
      <c r="BU586" s="373"/>
      <c r="BV586" s="373"/>
      <c r="BW586" s="373"/>
      <c r="BX586" s="373"/>
      <c r="BY586" s="373"/>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8" customFormat="true" ht="25.15" customHeight="true" x14ac:dyDescent="0.2">
      <c r="C587" s="1074"/>
      <c r="D587" s="1075"/>
      <c r="E587" s="652"/>
      <c r="F587" s="652"/>
      <c r="G587" s="652"/>
      <c r="H587" s="1075" t="s">
        <v>436</v>
      </c>
      <c r="I587" s="1075"/>
      <c r="J587" s="840">
        <v>1.8118446690701089E-3</v>
      </c>
      <c r="K587" s="652"/>
      <c r="L587" s="652"/>
      <c r="M587" s="1075" t="s">
        <v>403</v>
      </c>
      <c r="N587" s="1075"/>
      <c r="O587" s="841">
        <v>2.1896129135280006E-2</v>
      </c>
      <c r="P587" s="652"/>
      <c r="Q587" s="652"/>
      <c r="AC587" s="371"/>
      <c r="AD587" s="371"/>
      <c r="AE587" s="371"/>
      <c r="AF587" s="371"/>
      <c r="AG587" s="371"/>
      <c r="AH587" s="371"/>
      <c r="AI587" s="371"/>
      <c r="AJ587" s="371"/>
      <c r="AK587" s="371"/>
      <c r="AL587" s="371"/>
      <c r="AM587" s="371"/>
      <c r="AN587" s="371"/>
      <c r="AO587" s="371"/>
      <c r="AP587" s="371"/>
      <c r="AQ587" s="371"/>
      <c r="AR587" s="371"/>
      <c r="AS587" s="371"/>
      <c r="AT587" s="371"/>
      <c r="AU587" s="371"/>
      <c r="AV587" s="371"/>
      <c r="AW587" s="371"/>
      <c r="AX587" s="371"/>
      <c r="AY587" s="371"/>
      <c r="AZ587" s="371"/>
      <c r="BA587" s="373"/>
      <c r="BB587" s="449"/>
      <c r="BC587" s="373"/>
      <c r="BD587" s="373"/>
      <c r="BE587" s="373"/>
      <c r="BF587" s="373"/>
      <c r="BG587" s="373"/>
      <c r="BH587" s="373"/>
      <c r="BI587" s="373"/>
      <c r="BJ587" s="373"/>
      <c r="BK587" s="373"/>
      <c r="BL587" s="373"/>
      <c r="BM587" s="373"/>
      <c r="BN587" s="373"/>
      <c r="BO587" s="373"/>
      <c r="BP587" s="373"/>
      <c r="BQ587" s="373"/>
      <c r="BR587" s="373"/>
      <c r="BS587" s="373"/>
      <c r="BT587" s="373"/>
      <c r="BU587" s="373"/>
      <c r="BV587" s="373"/>
      <c r="BW587" s="373"/>
      <c r="BX587" s="373"/>
      <c r="BY587" s="373"/>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8" customFormat="true" ht="25.15" customHeight="true" x14ac:dyDescent="0.2">
      <c r="C588" s="1074"/>
      <c r="D588" s="1075"/>
      <c r="E588" s="652"/>
      <c r="F588" s="652"/>
      <c r="G588" s="652"/>
      <c r="H588" s="1075" t="s">
        <v>413</v>
      </c>
      <c r="I588" s="1075"/>
      <c r="J588" s="840">
        <v>1.2276572475451957E-2</v>
      </c>
      <c r="K588" s="652"/>
      <c r="L588" s="652"/>
      <c r="M588" s="1075" t="s">
        <v>404</v>
      </c>
      <c r="N588" s="1075"/>
      <c r="O588" s="841">
        <v>3.5633721481031333E-2</v>
      </c>
      <c r="P588" s="652"/>
      <c r="Q588" s="652"/>
      <c r="AC588" s="371"/>
      <c r="AD588" s="371"/>
      <c r="AE588" s="371"/>
      <c r="AF588" s="371"/>
      <c r="AG588" s="371"/>
      <c r="AH588" s="371"/>
      <c r="AI588" s="371"/>
      <c r="AJ588" s="371"/>
      <c r="AK588" s="371"/>
      <c r="AL588" s="371"/>
      <c r="AM588" s="371"/>
      <c r="AN588" s="371"/>
      <c r="AO588" s="371"/>
      <c r="AP588" s="371"/>
      <c r="AQ588" s="371"/>
      <c r="AR588" s="371"/>
      <c r="AS588" s="371"/>
      <c r="AT588" s="371"/>
      <c r="AU588" s="371"/>
      <c r="AV588" s="371"/>
      <c r="AW588" s="371"/>
      <c r="AX588" s="371"/>
      <c r="AY588" s="371"/>
      <c r="AZ588" s="371"/>
      <c r="BA588" s="373"/>
      <c r="BB588" s="449"/>
      <c r="BC588" s="373"/>
      <c r="BD588" s="373"/>
      <c r="BE588" s="373"/>
      <c r="BF588" s="373"/>
      <c r="BG588" s="373"/>
      <c r="BH588" s="373"/>
      <c r="BI588" s="373"/>
      <c r="BJ588" s="373"/>
      <c r="BK588" s="373"/>
      <c r="BL588" s="373"/>
      <c r="BM588" s="373"/>
      <c r="BN588" s="373"/>
      <c r="BO588" s="373"/>
      <c r="BP588" s="373"/>
      <c r="BQ588" s="373"/>
      <c r="BR588" s="373"/>
      <c r="BS588" s="373"/>
      <c r="BT588" s="373"/>
      <c r="BU588" s="373"/>
      <c r="BV588" s="373"/>
      <c r="BW588" s="373"/>
      <c r="BX588" s="373"/>
      <c r="BY588" s="373"/>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8" customFormat="true" ht="25.15" customHeight="true" x14ac:dyDescent="0.2">
      <c r="C589" s="1074"/>
      <c r="D589" s="1075"/>
      <c r="E589" s="652"/>
      <c r="F589" s="652"/>
      <c r="G589" s="652"/>
      <c r="H589" s="1075" t="s">
        <v>388</v>
      </c>
      <c r="I589" s="1075"/>
      <c r="J589" s="840">
        <v>5.0605232385888863E-2</v>
      </c>
      <c r="K589" s="652"/>
      <c r="L589" s="652"/>
      <c r="M589" s="1075" t="s">
        <v>436</v>
      </c>
      <c r="N589" s="1075"/>
      <c r="O589" s="841">
        <v>5.866079936071956E-4</v>
      </c>
      <c r="P589" s="652"/>
      <c r="Q589" s="652"/>
      <c r="AC589" s="371"/>
      <c r="AD589" s="371"/>
      <c r="AE589" s="371"/>
      <c r="AF589" s="371"/>
      <c r="AG589" s="371"/>
      <c r="AH589" s="371"/>
      <c r="AI589" s="371"/>
      <c r="AJ589" s="371"/>
      <c r="AK589" s="371"/>
      <c r="AL589" s="371"/>
      <c r="AM589" s="371"/>
      <c r="AN589" s="371"/>
      <c r="AO589" s="371"/>
      <c r="AP589" s="371"/>
      <c r="AQ589" s="371"/>
      <c r="AR589" s="371"/>
      <c r="AS589" s="371"/>
      <c r="AT589" s="371"/>
      <c r="AU589" s="371"/>
      <c r="AV589" s="371"/>
      <c r="AW589" s="371"/>
      <c r="AX589" s="371"/>
      <c r="AY589" s="371"/>
      <c r="AZ589" s="371"/>
      <c r="BA589" s="373"/>
      <c r="BB589" s="449"/>
      <c r="BC589" s="373"/>
      <c r="BD589" s="373"/>
      <c r="BE589" s="373"/>
      <c r="BF589" s="373"/>
      <c r="BG589" s="373"/>
      <c r="BH589" s="373"/>
      <c r="BI589" s="373"/>
      <c r="BJ589" s="373"/>
      <c r="BK589" s="373"/>
      <c r="BL589" s="373"/>
      <c r="BM589" s="373"/>
      <c r="BN589" s="373"/>
      <c r="BO589" s="373"/>
      <c r="BP589" s="373"/>
      <c r="BQ589" s="373"/>
      <c r="BR589" s="373"/>
      <c r="BS589" s="373"/>
      <c r="BT589" s="373"/>
      <c r="BU589" s="373"/>
      <c r="BV589" s="373"/>
      <c r="BW589" s="373"/>
      <c r="BX589" s="373"/>
      <c r="BY589" s="373"/>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8" customFormat="true" ht="25.15" customHeight="true" x14ac:dyDescent="0.2">
      <c r="C590" s="1074"/>
      <c r="D590" s="1075"/>
      <c r="E590" s="652"/>
      <c r="F590" s="652"/>
      <c r="G590" s="652"/>
      <c r="H590" s="1075" t="s">
        <v>384</v>
      </c>
      <c r="I590" s="1075"/>
      <c r="J590" s="840">
        <v>-9.9815917480948688E-2</v>
      </c>
      <c r="K590" s="652"/>
      <c r="L590" s="652"/>
      <c r="M590" s="1075" t="s">
        <v>413</v>
      </c>
      <c r="N590" s="1075"/>
      <c r="O590" s="841">
        <v>7.7411377164905808E-3</v>
      </c>
      <c r="P590" s="652"/>
      <c r="Q590" s="652"/>
      <c r="AC590" s="371"/>
      <c r="AD590" s="371"/>
      <c r="AE590" s="371"/>
      <c r="AF590" s="371"/>
      <c r="AG590" s="371"/>
      <c r="AH590" s="371"/>
      <c r="AI590" s="371"/>
      <c r="AJ590" s="371"/>
      <c r="AK590" s="371"/>
      <c r="AL590" s="371"/>
      <c r="AM590" s="371"/>
      <c r="AN590" s="371"/>
      <c r="AO590" s="371"/>
      <c r="AP590" s="371"/>
      <c r="AQ590" s="371"/>
      <c r="AR590" s="371"/>
      <c r="AS590" s="371"/>
      <c r="AT590" s="371"/>
      <c r="AU590" s="371"/>
      <c r="AV590" s="371"/>
      <c r="AW590" s="371"/>
      <c r="AX590" s="371"/>
      <c r="AY590" s="371"/>
      <c r="AZ590" s="371"/>
      <c r="BA590" s="373"/>
      <c r="BB590" s="449"/>
      <c r="BC590" s="373"/>
      <c r="BD590" s="373"/>
      <c r="BE590" s="373"/>
      <c r="BF590" s="373"/>
      <c r="BG590" s="373"/>
      <c r="BH590" s="373"/>
      <c r="BI590" s="373"/>
      <c r="BJ590" s="373"/>
      <c r="BK590" s="373"/>
      <c r="BL590" s="373"/>
      <c r="BM590" s="373"/>
      <c r="BN590" s="373"/>
      <c r="BO590" s="373"/>
      <c r="BP590" s="373"/>
      <c r="BQ590" s="373"/>
      <c r="BR590" s="373"/>
      <c r="BS590" s="373"/>
      <c r="BT590" s="373"/>
      <c r="BU590" s="373"/>
      <c r="BV590" s="373"/>
      <c r="BW590" s="373"/>
      <c r="BX590" s="373"/>
      <c r="BY590" s="373"/>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8" customFormat="true" ht="25.15" customHeight="true" x14ac:dyDescent="0.2">
      <c r="C591" s="1074"/>
      <c r="D591" s="1075"/>
      <c r="E591" s="652"/>
      <c r="F591" s="652"/>
      <c r="G591" s="652"/>
      <c r="H591" s="1075" t="s">
        <v>481</v>
      </c>
      <c r="I591" s="1075"/>
      <c r="J591" s="840">
        <v>-5.4299484478911751E-3</v>
      </c>
      <c r="K591" s="652"/>
      <c r="L591" s="652"/>
      <c r="M591" s="1075" t="s">
        <v>388</v>
      </c>
      <c r="N591" s="1075"/>
      <c r="O591" s="841">
        <v>4.4582096912229537E-2</v>
      </c>
      <c r="P591" s="652"/>
      <c r="Q591" s="652"/>
      <c r="AC591" s="371"/>
      <c r="AD591" s="371"/>
      <c r="AE591" s="371"/>
      <c r="AF591" s="371"/>
      <c r="AG591" s="371"/>
      <c r="AH591" s="371"/>
      <c r="AI591" s="371"/>
      <c r="AJ591" s="371"/>
      <c r="AK591" s="371"/>
      <c r="AL591" s="371"/>
      <c r="AM591" s="371"/>
      <c r="AN591" s="371"/>
      <c r="AO591" s="371"/>
      <c r="AP591" s="371"/>
      <c r="AQ591" s="371"/>
      <c r="AR591" s="371"/>
      <c r="AS591" s="371"/>
      <c r="AT591" s="371"/>
      <c r="AU591" s="371"/>
      <c r="AV591" s="371"/>
      <c r="AW591" s="371"/>
      <c r="AX591" s="371"/>
      <c r="AY591" s="371"/>
      <c r="AZ591" s="371"/>
      <c r="BA591" s="373"/>
      <c r="BB591" s="449"/>
      <c r="BC591" s="373"/>
      <c r="BD591" s="373"/>
      <c r="BE591" s="373"/>
      <c r="BF591" s="373"/>
      <c r="BG591" s="373"/>
      <c r="BH591" s="373"/>
      <c r="BI591" s="373"/>
      <c r="BJ591" s="373"/>
      <c r="BK591" s="373"/>
      <c r="BL591" s="373"/>
      <c r="BM591" s="373"/>
      <c r="BN591" s="373"/>
      <c r="BO591" s="373"/>
      <c r="BP591" s="373"/>
      <c r="BQ591" s="373"/>
      <c r="BR591" s="373"/>
      <c r="BS591" s="373"/>
      <c r="BT591" s="373"/>
      <c r="BU591" s="373"/>
      <c r="BV591" s="373"/>
      <c r="BW591" s="373"/>
      <c r="BX591" s="373"/>
      <c r="BY591" s="373"/>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8" customFormat="true" ht="25.15" customHeight="true" x14ac:dyDescent="0.2">
      <c r="C592" s="1074"/>
      <c r="D592" s="1075"/>
      <c r="E592" s="652"/>
      <c r="F592" s="652"/>
      <c r="G592" s="652"/>
      <c r="H592" s="1075" t="s">
        <v>423</v>
      </c>
      <c r="I592" s="1075"/>
      <c r="J592" s="840">
        <v>-8.3482465636570242E-4</v>
      </c>
      <c r="K592" s="652"/>
      <c r="L592" s="652"/>
      <c r="M592" s="1075" t="s">
        <v>384</v>
      </c>
      <c r="N592" s="1075"/>
      <c r="O592" s="841">
        <v>-5.3884564701033741E-2</v>
      </c>
      <c r="P592" s="652"/>
      <c r="Q592" s="652"/>
      <c r="AC592" s="371"/>
      <c r="AD592" s="371"/>
      <c r="AE592" s="371"/>
      <c r="AF592" s="371"/>
      <c r="AG592" s="371"/>
      <c r="AH592" s="371"/>
      <c r="AI592" s="371"/>
      <c r="AJ592" s="371"/>
      <c r="AK592" s="371"/>
      <c r="AL592" s="371"/>
      <c r="AM592" s="371"/>
      <c r="AN592" s="371"/>
      <c r="AO592" s="371"/>
      <c r="AP592" s="371"/>
      <c r="AQ592" s="371"/>
      <c r="AR592" s="371"/>
      <c r="AS592" s="371"/>
      <c r="AT592" s="371"/>
      <c r="AU592" s="371"/>
      <c r="AV592" s="371"/>
      <c r="AW592" s="371"/>
      <c r="AX592" s="371"/>
      <c r="AY592" s="371"/>
      <c r="AZ592" s="371"/>
      <c r="BA592" s="373"/>
      <c r="BB592" s="449"/>
      <c r="BC592" s="373"/>
      <c r="BD592" s="373"/>
      <c r="BE592" s="373"/>
      <c r="BF592" s="373"/>
      <c r="BG592" s="373"/>
      <c r="BH592" s="373"/>
      <c r="BI592" s="373"/>
      <c r="BJ592" s="373"/>
      <c r="BK592" s="373"/>
      <c r="BL592" s="373"/>
      <c r="BM592" s="373"/>
      <c r="BN592" s="373"/>
      <c r="BO592" s="373"/>
      <c r="BP592" s="373"/>
      <c r="BQ592" s="373"/>
      <c r="BR592" s="373"/>
      <c r="BS592" s="373"/>
      <c r="BT592" s="373"/>
      <c r="BU592" s="373"/>
      <c r="BV592" s="373"/>
      <c r="BW592" s="373"/>
      <c r="BX592" s="373"/>
      <c r="BY592" s="373"/>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8" customFormat="true" ht="25.15" customHeight="true" x14ac:dyDescent="0.2">
      <c r="C593" s="1074"/>
      <c r="D593" s="1075"/>
      <c r="E593" s="652"/>
      <c r="F593" s="652"/>
      <c r="G593" s="652"/>
      <c r="H593" s="1075" t="s">
        <v>496</v>
      </c>
      <c r="I593" s="1075"/>
      <c r="J593" s="840">
        <v>1.0594656711029606E-3</v>
      </c>
      <c r="K593" s="652"/>
      <c r="L593" s="652"/>
      <c r="M593" s="1075" t="s">
        <v>423</v>
      </c>
      <c r="N593" s="1075"/>
      <c r="O593" s="841">
        <v>3.6554403132057801E-3</v>
      </c>
      <c r="P593" s="652"/>
      <c r="Q593" s="652"/>
      <c r="AC593" s="371"/>
      <c r="AD593" s="371"/>
      <c r="AE593" s="371"/>
      <c r="AF593" s="371"/>
      <c r="AG593" s="371"/>
      <c r="AH593" s="371"/>
      <c r="AI593" s="371"/>
      <c r="AJ593" s="371"/>
      <c r="AK593" s="371"/>
      <c r="AL593" s="371"/>
      <c r="AM593" s="371"/>
      <c r="AN593" s="371"/>
      <c r="AO593" s="371"/>
      <c r="AP593" s="371"/>
      <c r="AQ593" s="371"/>
      <c r="AR593" s="371"/>
      <c r="AS593" s="371"/>
      <c r="AT593" s="371"/>
      <c r="AU593" s="371"/>
      <c r="AV593" s="371"/>
      <c r="AW593" s="371"/>
      <c r="AX593" s="371"/>
      <c r="AY593" s="371"/>
      <c r="AZ593" s="371"/>
      <c r="BA593" s="373"/>
      <c r="BB593" s="449"/>
      <c r="BC593" s="373"/>
      <c r="BD593" s="373"/>
      <c r="BE593" s="373"/>
      <c r="BF593" s="373"/>
      <c r="BG593" s="373"/>
      <c r="BH593" s="373"/>
      <c r="BI593" s="373"/>
      <c r="BJ593" s="373"/>
      <c r="BK593" s="373"/>
      <c r="BL593" s="373"/>
      <c r="BM593" s="373"/>
      <c r="BN593" s="373"/>
      <c r="BO593" s="373"/>
      <c r="BP593" s="373"/>
      <c r="BQ593" s="373"/>
      <c r="BR593" s="373"/>
      <c r="BS593" s="373"/>
      <c r="BT593" s="373"/>
      <c r="BU593" s="373"/>
      <c r="BV593" s="373"/>
      <c r="BW593" s="373"/>
      <c r="BX593" s="373"/>
      <c r="BY593" s="373"/>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8" customFormat="true" ht="25.15" customHeight="true" x14ac:dyDescent="0.2">
      <c r="C594" s="1074"/>
      <c r="D594" s="1075"/>
      <c r="E594" s="652"/>
      <c r="F594" s="652"/>
      <c r="G594" s="652"/>
      <c r="H594" s="1075" t="s">
        <v>497</v>
      </c>
      <c r="I594" s="1075"/>
      <c r="J594" s="840">
        <v>-4.0875048031250742E-2</v>
      </c>
      <c r="K594" s="652"/>
      <c r="L594" s="652"/>
      <c r="M594" s="1075" t="s">
        <v>418</v>
      </c>
      <c r="N594" s="1075"/>
      <c r="O594" s="841">
        <v>-2.3599981413550308E-3</v>
      </c>
      <c r="P594" s="652"/>
      <c r="Q594" s="652"/>
      <c r="AC594" s="371"/>
      <c r="AD594" s="371"/>
      <c r="AE594" s="371"/>
      <c r="AF594" s="371"/>
      <c r="AG594" s="371"/>
      <c r="AH594" s="371"/>
      <c r="AI594" s="371"/>
      <c r="AJ594" s="371"/>
      <c r="AK594" s="371"/>
      <c r="AL594" s="371"/>
      <c r="AM594" s="371"/>
      <c r="AN594" s="371"/>
      <c r="AO594" s="371"/>
      <c r="AP594" s="371"/>
      <c r="AQ594" s="371"/>
      <c r="AR594" s="371"/>
      <c r="AS594" s="371"/>
      <c r="AT594" s="371"/>
      <c r="AU594" s="371"/>
      <c r="AV594" s="371"/>
      <c r="AW594" s="371"/>
      <c r="AX594" s="371"/>
      <c r="AY594" s="371"/>
      <c r="AZ594" s="371"/>
      <c r="BA594" s="373"/>
      <c r="BB594" s="449"/>
      <c r="BC594" s="373"/>
      <c r="BD594" s="373"/>
      <c r="BE594" s="373"/>
      <c r="BF594" s="373"/>
      <c r="BG594" s="373"/>
      <c r="BH594" s="373"/>
      <c r="BI594" s="373"/>
      <c r="BJ594" s="373"/>
      <c r="BK594" s="373"/>
      <c r="BL594" s="373"/>
      <c r="BM594" s="373"/>
      <c r="BN594" s="373"/>
      <c r="BO594" s="373"/>
      <c r="BP594" s="373"/>
      <c r="BQ594" s="373"/>
      <c r="BR594" s="373"/>
      <c r="BS594" s="373"/>
      <c r="BT594" s="373"/>
      <c r="BU594" s="373"/>
      <c r="BV594" s="373"/>
      <c r="BW594" s="373"/>
      <c r="BX594" s="373"/>
      <c r="BY594" s="373"/>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8" customFormat="true" ht="25.15" customHeight="true" x14ac:dyDescent="0.2">
      <c r="C595" s="1074"/>
      <c r="D595" s="1075"/>
      <c r="E595" s="652"/>
      <c r="F595" s="652"/>
      <c r="G595" s="652"/>
      <c r="H595" s="1075" t="s">
        <v>526</v>
      </c>
      <c r="I595" s="1075"/>
      <c r="J595" s="840">
        <v>-1.2704917262879674E-3</v>
      </c>
      <c r="K595" s="652"/>
      <c r="L595" s="652"/>
      <c r="M595" s="1075" t="s">
        <v>496</v>
      </c>
      <c r="N595" s="1075"/>
      <c r="O595" s="841">
        <v>7.3701230286385214E-2</v>
      </c>
      <c r="P595" s="652"/>
      <c r="Q595" s="652"/>
      <c r="AC595" s="371"/>
      <c r="AD595" s="371"/>
      <c r="AE595" s="371"/>
      <c r="AF595" s="371"/>
      <c r="AG595" s="371"/>
      <c r="AH595" s="371"/>
      <c r="AI595" s="371"/>
      <c r="AJ595" s="371"/>
      <c r="AK595" s="371"/>
      <c r="AL595" s="371"/>
      <c r="AM595" s="371"/>
      <c r="AN595" s="371"/>
      <c r="AO595" s="371"/>
      <c r="AP595" s="371"/>
      <c r="AQ595" s="371"/>
      <c r="AR595" s="371"/>
      <c r="AS595" s="371"/>
      <c r="AT595" s="371"/>
      <c r="AU595" s="371"/>
      <c r="AV595" s="371"/>
      <c r="AW595" s="371"/>
      <c r="AX595" s="371"/>
      <c r="AY595" s="371"/>
      <c r="AZ595" s="371"/>
      <c r="BA595" s="373"/>
      <c r="BB595" s="449"/>
      <c r="BC595" s="373"/>
      <c r="BD595" s="373"/>
      <c r="BE595" s="373"/>
      <c r="BF595" s="373"/>
      <c r="BG595" s="373"/>
      <c r="BH595" s="373"/>
      <c r="BI595" s="373"/>
      <c r="BJ595" s="373"/>
      <c r="BK595" s="373"/>
      <c r="BL595" s="373"/>
      <c r="BM595" s="373"/>
      <c r="BN595" s="373"/>
      <c r="BO595" s="373"/>
      <c r="BP595" s="373"/>
      <c r="BQ595" s="373"/>
      <c r="BR595" s="373"/>
      <c r="BS595" s="373"/>
      <c r="BT595" s="373"/>
      <c r="BU595" s="373"/>
      <c r="BV595" s="373"/>
      <c r="BW595" s="373"/>
      <c r="BX595" s="373"/>
      <c r="BY595" s="373"/>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8" customFormat="true" ht="25.15" customHeight="true" x14ac:dyDescent="0.2">
      <c r="C596" s="1074"/>
      <c r="D596" s="1075"/>
      <c r="E596" s="652"/>
      <c r="F596" s="652"/>
      <c r="G596" s="652"/>
      <c r="H596" s="1075" t="s">
        <v>209</v>
      </c>
      <c r="I596" s="1075"/>
      <c r="J596" s="840">
        <v>0.11621598419982358</v>
      </c>
      <c r="K596" s="652"/>
      <c r="L596" s="652"/>
      <c r="M596" s="1075" t="s">
        <v>497</v>
      </c>
      <c r="N596" s="1075"/>
      <c r="O596" s="841">
        <v>-5.5871381993847773E-2</v>
      </c>
      <c r="P596" s="652"/>
      <c r="Q596" s="652"/>
      <c r="AC596" s="371"/>
      <c r="AD596" s="371"/>
      <c r="AE596" s="371"/>
      <c r="AF596" s="371"/>
      <c r="AG596" s="371"/>
      <c r="AH596" s="371"/>
      <c r="AI596" s="371"/>
      <c r="AJ596" s="371"/>
      <c r="AK596" s="371"/>
      <c r="AL596" s="371"/>
      <c r="AM596" s="371"/>
      <c r="AN596" s="371"/>
      <c r="AO596" s="371"/>
      <c r="AP596" s="371"/>
      <c r="AQ596" s="371"/>
      <c r="AR596" s="371"/>
      <c r="AS596" s="371"/>
      <c r="AT596" s="371"/>
      <c r="AU596" s="371"/>
      <c r="AV596" s="371"/>
      <c r="AW596" s="371"/>
      <c r="AX596" s="371"/>
      <c r="AY596" s="371"/>
      <c r="AZ596" s="371"/>
      <c r="BA596" s="373"/>
      <c r="BB596" s="449"/>
      <c r="BC596" s="373"/>
      <c r="BD596" s="373"/>
      <c r="BE596" s="373"/>
      <c r="BF596" s="373"/>
      <c r="BG596" s="373"/>
      <c r="BH596" s="373"/>
      <c r="BI596" s="373"/>
      <c r="BJ596" s="373"/>
      <c r="BK596" s="373"/>
      <c r="BL596" s="373"/>
      <c r="BM596" s="373"/>
      <c r="BN596" s="373"/>
      <c r="BO596" s="373"/>
      <c r="BP596" s="373"/>
      <c r="BQ596" s="373"/>
      <c r="BR596" s="373"/>
      <c r="BS596" s="373"/>
      <c r="BT596" s="373"/>
      <c r="BU596" s="373"/>
      <c r="BV596" s="373"/>
      <c r="BW596" s="373"/>
      <c r="BX596" s="373"/>
      <c r="BY596" s="373"/>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8" customFormat="true" ht="25.15" customHeight="true" x14ac:dyDescent="0.2">
      <c r="C597" s="1074"/>
      <c r="D597" s="1075"/>
      <c r="E597" s="652"/>
      <c r="F597" s="652"/>
      <c r="G597" s="652"/>
      <c r="H597" s="1075" t="s">
        <v>218</v>
      </c>
      <c r="I597" s="1075"/>
      <c r="J597" s="840">
        <v>5.7526272604912269E-2</v>
      </c>
      <c r="K597" s="652"/>
      <c r="L597" s="652"/>
      <c r="M597" s="1075" t="s">
        <v>526</v>
      </c>
      <c r="N597" s="1075"/>
      <c r="O597" s="841">
        <v>-1.0919536450419852E-3</v>
      </c>
      <c r="P597" s="652"/>
      <c r="Q597" s="652"/>
      <c r="AC597" s="371"/>
      <c r="AD597" s="371"/>
      <c r="AE597" s="371"/>
      <c r="AF597" s="371"/>
      <c r="AG597" s="371"/>
      <c r="AH597" s="371"/>
      <c r="AI597" s="371"/>
      <c r="AJ597" s="371"/>
      <c r="AK597" s="371"/>
      <c r="AL597" s="371"/>
      <c r="AM597" s="371"/>
      <c r="AN597" s="371"/>
      <c r="AO597" s="371"/>
      <c r="AP597" s="371"/>
      <c r="AQ597" s="371"/>
      <c r="AR597" s="371"/>
      <c r="AS597" s="371"/>
      <c r="AT597" s="371"/>
      <c r="AU597" s="371"/>
      <c r="AV597" s="371"/>
      <c r="AW597" s="371"/>
      <c r="AX597" s="371"/>
      <c r="AY597" s="371"/>
      <c r="AZ597" s="371"/>
      <c r="BA597" s="373"/>
      <c r="BB597" s="449"/>
      <c r="BC597" s="373"/>
      <c r="BD597" s="373"/>
      <c r="BE597" s="373"/>
      <c r="BF597" s="373"/>
      <c r="BG597" s="373"/>
      <c r="BH597" s="373"/>
      <c r="BI597" s="373"/>
      <c r="BJ597" s="373"/>
      <c r="BK597" s="373"/>
      <c r="BL597" s="373"/>
      <c r="BM597" s="373"/>
      <c r="BN597" s="373"/>
      <c r="BO597" s="373"/>
      <c r="BP597" s="373"/>
      <c r="BQ597" s="373"/>
      <c r="BR597" s="373"/>
      <c r="BS597" s="373"/>
      <c r="BT597" s="373"/>
      <c r="BU597" s="373"/>
      <c r="BV597" s="373"/>
      <c r="BW597" s="373"/>
      <c r="BX597" s="373"/>
      <c r="BY597" s="373"/>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8" customFormat="true" ht="25.15" customHeight="true" x14ac:dyDescent="0.2">
      <c r="C598" s="1074"/>
      <c r="D598" s="1075"/>
      <c r="E598" s="652"/>
      <c r="F598" s="652"/>
      <c r="G598" s="652"/>
      <c r="H598" s="1075" t="s">
        <v>206</v>
      </c>
      <c r="I598" s="1075"/>
      <c r="J598" s="840">
        <v>0.1176805233262694</v>
      </c>
      <c r="K598" s="652"/>
      <c r="L598" s="652"/>
      <c r="M598" s="1075" t="s">
        <v>209</v>
      </c>
      <c r="N598" s="1075"/>
      <c r="O598" s="841">
        <v>0.11540577195296185</v>
      </c>
      <c r="P598" s="652"/>
      <c r="Q598" s="652"/>
      <c r="AC598" s="371"/>
      <c r="AD598" s="371"/>
      <c r="AE598" s="371"/>
      <c r="AF598" s="371"/>
      <c r="AG598" s="371"/>
      <c r="AH598" s="371"/>
      <c r="AI598" s="371"/>
      <c r="AJ598" s="371"/>
      <c r="AK598" s="371"/>
      <c r="AL598" s="371"/>
      <c r="AM598" s="371"/>
      <c r="AN598" s="371"/>
      <c r="AO598" s="371"/>
      <c r="AP598" s="371"/>
      <c r="AQ598" s="371"/>
      <c r="AR598" s="371"/>
      <c r="AS598" s="371"/>
      <c r="AT598" s="371"/>
      <c r="AU598" s="371"/>
      <c r="AV598" s="371"/>
      <c r="AW598" s="371"/>
      <c r="AX598" s="371"/>
      <c r="AY598" s="371"/>
      <c r="AZ598" s="371"/>
      <c r="BA598" s="373"/>
      <c r="BB598" s="449"/>
      <c r="BC598" s="373"/>
      <c r="BD598" s="373"/>
      <c r="BE598" s="373"/>
      <c r="BF598" s="373"/>
      <c r="BG598" s="373"/>
      <c r="BH598" s="373"/>
      <c r="BI598" s="373"/>
      <c r="BJ598" s="373"/>
      <c r="BK598" s="373"/>
      <c r="BL598" s="373"/>
      <c r="BM598" s="373"/>
      <c r="BN598" s="373"/>
      <c r="BO598" s="373"/>
      <c r="BP598" s="373"/>
      <c r="BQ598" s="373"/>
      <c r="BR598" s="373"/>
      <c r="BS598" s="373"/>
      <c r="BT598" s="373"/>
      <c r="BU598" s="373"/>
      <c r="BV598" s="373"/>
      <c r="BW598" s="373"/>
      <c r="BX598" s="373"/>
      <c r="BY598" s="373"/>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8" customFormat="true" ht="25.15" customHeight="true" x14ac:dyDescent="0.2">
      <c r="C599" s="1074"/>
      <c r="D599" s="1075"/>
      <c r="E599" s="652"/>
      <c r="F599" s="652"/>
      <c r="G599" s="652"/>
      <c r="H599" s="1075" t="s">
        <v>207</v>
      </c>
      <c r="I599" s="1075"/>
      <c r="J599" s="840">
        <v>0.11018931289645853</v>
      </c>
      <c r="K599" s="652"/>
      <c r="L599" s="652"/>
      <c r="M599" s="1075" t="s">
        <v>218</v>
      </c>
      <c r="N599" s="1075"/>
      <c r="O599" s="841">
        <v>6.0891831298356298E-2</v>
      </c>
      <c r="P599" s="652"/>
      <c r="Q599" s="652"/>
      <c r="AC599" s="371"/>
      <c r="AD599" s="371"/>
      <c r="AE599" s="371"/>
      <c r="AF599" s="371"/>
      <c r="AG599" s="371"/>
      <c r="AH599" s="371"/>
      <c r="AI599" s="371"/>
      <c r="AJ599" s="371"/>
      <c r="AK599" s="371"/>
      <c r="AL599" s="371"/>
      <c r="AM599" s="371"/>
      <c r="AN599" s="371"/>
      <c r="AO599" s="371"/>
      <c r="AP599" s="371"/>
      <c r="AQ599" s="371"/>
      <c r="AR599" s="371"/>
      <c r="AS599" s="371"/>
      <c r="AT599" s="371"/>
      <c r="AU599" s="371"/>
      <c r="AV599" s="371"/>
      <c r="AW599" s="371"/>
      <c r="AX599" s="371"/>
      <c r="AY599" s="371"/>
      <c r="AZ599" s="371"/>
      <c r="BA599" s="373"/>
      <c r="BB599" s="449"/>
      <c r="BC599" s="373"/>
      <c r="BD599" s="373"/>
      <c r="BE599" s="373"/>
      <c r="BF599" s="373"/>
      <c r="BG599" s="373"/>
      <c r="BH599" s="373"/>
      <c r="BI599" s="373"/>
      <c r="BJ599" s="373"/>
      <c r="BK599" s="373"/>
      <c r="BL599" s="373"/>
      <c r="BM599" s="373"/>
      <c r="BN599" s="373"/>
      <c r="BO599" s="373"/>
      <c r="BP599" s="373"/>
      <c r="BQ599" s="373"/>
      <c r="BR599" s="373"/>
      <c r="BS599" s="373"/>
      <c r="BT599" s="373"/>
      <c r="BU599" s="373"/>
      <c r="BV599" s="373"/>
      <c r="BW599" s="373"/>
      <c r="BX599" s="373"/>
      <c r="BY599" s="373"/>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8" customFormat="true" ht="25.15" customHeight="true" x14ac:dyDescent="0.2">
      <c r="C600" s="1074"/>
      <c r="D600" s="1075"/>
      <c r="E600" s="652"/>
      <c r="F600" s="652"/>
      <c r="G600" s="652"/>
      <c r="H600" s="1075" t="s">
        <v>224</v>
      </c>
      <c r="I600" s="1075"/>
      <c r="J600" s="840">
        <v>-5.5104452678982211E-3</v>
      </c>
      <c r="K600" s="652"/>
      <c r="L600" s="652"/>
      <c r="M600" s="1075" t="s">
        <v>206</v>
      </c>
      <c r="N600" s="1075"/>
      <c r="O600" s="841">
        <v>0.12655655613094965</v>
      </c>
      <c r="P600" s="652"/>
      <c r="Q600" s="652"/>
      <c r="AC600" s="371"/>
      <c r="AD600" s="371"/>
      <c r="AE600" s="371"/>
      <c r="AF600" s="371"/>
      <c r="AG600" s="371"/>
      <c r="AH600" s="371"/>
      <c r="AI600" s="371"/>
      <c r="AJ600" s="371"/>
      <c r="AK600" s="371"/>
      <c r="AL600" s="371"/>
      <c r="AM600" s="371"/>
      <c r="AN600" s="371"/>
      <c r="AO600" s="371"/>
      <c r="AP600" s="371"/>
      <c r="AQ600" s="371"/>
      <c r="AR600" s="371"/>
      <c r="AS600" s="371"/>
      <c r="AT600" s="371"/>
      <c r="AU600" s="371"/>
      <c r="AV600" s="371"/>
      <c r="AW600" s="371"/>
      <c r="AX600" s="371"/>
      <c r="AY600" s="371"/>
      <c r="AZ600" s="371"/>
      <c r="BA600" s="373"/>
      <c r="BB600" s="449"/>
      <c r="BC600" s="373"/>
      <c r="BD600" s="373"/>
      <c r="BE600" s="373"/>
      <c r="BF600" s="373"/>
      <c r="BG600" s="373"/>
      <c r="BH600" s="373"/>
      <c r="BI600" s="373"/>
      <c r="BJ600" s="373"/>
      <c r="BK600" s="373"/>
      <c r="BL600" s="373"/>
      <c r="BM600" s="373"/>
      <c r="BN600" s="373"/>
      <c r="BO600" s="373"/>
      <c r="BP600" s="373"/>
      <c r="BQ600" s="373"/>
      <c r="BR600" s="373"/>
      <c r="BS600" s="373"/>
      <c r="BT600" s="373"/>
      <c r="BU600" s="373"/>
      <c r="BV600" s="373"/>
      <c r="BW600" s="373"/>
      <c r="BX600" s="373"/>
      <c r="BY600" s="373"/>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8" customFormat="true" ht="25.15" customHeight="true" x14ac:dyDescent="0.2">
      <c r="C601" s="1074"/>
      <c r="D601" s="1075"/>
      <c r="E601" s="652"/>
      <c r="F601" s="652"/>
      <c r="G601" s="652"/>
      <c r="H601" s="1075" t="s">
        <v>219</v>
      </c>
      <c r="I601" s="1075"/>
      <c r="J601" s="840">
        <v>1.6003810158040442E-2</v>
      </c>
      <c r="K601" s="652"/>
      <c r="L601" s="652"/>
      <c r="M601" s="1075" t="s">
        <v>207</v>
      </c>
      <c r="N601" s="1075"/>
      <c r="O601" s="841">
        <v>0.11297446443268767</v>
      </c>
      <c r="P601" s="652"/>
      <c r="Q601" s="652"/>
      <c r="AC601" s="371"/>
      <c r="AD601" s="371"/>
      <c r="AE601" s="371"/>
      <c r="AF601" s="371"/>
      <c r="AG601" s="371"/>
      <c r="AH601" s="371"/>
      <c r="AI601" s="371"/>
      <c r="AJ601" s="371"/>
      <c r="AK601" s="371"/>
      <c r="AL601" s="371"/>
      <c r="AM601" s="371"/>
      <c r="AN601" s="371"/>
      <c r="AO601" s="371"/>
      <c r="AP601" s="371"/>
      <c r="AQ601" s="371"/>
      <c r="AR601" s="371"/>
      <c r="AS601" s="371"/>
      <c r="AT601" s="371"/>
      <c r="AU601" s="371"/>
      <c r="AV601" s="371"/>
      <c r="AW601" s="371"/>
      <c r="AX601" s="371"/>
      <c r="AY601" s="371"/>
      <c r="AZ601" s="371"/>
      <c r="BA601" s="373"/>
      <c r="BB601" s="449"/>
      <c r="BC601" s="373"/>
      <c r="BD601" s="373"/>
      <c r="BE601" s="373"/>
      <c r="BF601" s="373"/>
      <c r="BG601" s="373"/>
      <c r="BH601" s="373"/>
      <c r="BI601" s="373"/>
      <c r="BJ601" s="373"/>
      <c r="BK601" s="373"/>
      <c r="BL601" s="373"/>
      <c r="BM601" s="373"/>
      <c r="BN601" s="373"/>
      <c r="BO601" s="373"/>
      <c r="BP601" s="373"/>
      <c r="BQ601" s="373"/>
      <c r="BR601" s="373"/>
      <c r="BS601" s="373"/>
      <c r="BT601" s="373"/>
      <c r="BU601" s="373"/>
      <c r="BV601" s="373"/>
      <c r="BW601" s="373"/>
      <c r="BX601" s="373"/>
      <c r="BY601" s="373"/>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8" customFormat="true" ht="25.15" customHeight="true" x14ac:dyDescent="0.2">
      <c r="C602" s="1074"/>
      <c r="D602" s="1075"/>
      <c r="E602" s="652"/>
      <c r="F602" s="652"/>
      <c r="G602" s="652"/>
      <c r="H602" s="1075" t="s">
        <v>213</v>
      </c>
      <c r="I602" s="1075"/>
      <c r="J602" s="840">
        <v>6.1748010091678428E-2</v>
      </c>
      <c r="K602" s="652"/>
      <c r="L602" s="652"/>
      <c r="M602" s="1075" t="s">
        <v>224</v>
      </c>
      <c r="N602" s="1075"/>
      <c r="O602" s="841">
        <v>-4.5995914235404823E-3</v>
      </c>
      <c r="P602" s="652"/>
      <c r="Q602" s="652"/>
      <c r="AC602" s="371"/>
      <c r="AD602" s="371"/>
      <c r="AE602" s="371"/>
      <c r="AF602" s="371"/>
      <c r="AG602" s="371"/>
      <c r="AH602" s="371"/>
      <c r="AI602" s="371"/>
      <c r="AJ602" s="371"/>
      <c r="AK602" s="371"/>
      <c r="AL602" s="371"/>
      <c r="AM602" s="371"/>
      <c r="AN602" s="371"/>
      <c r="AO602" s="371"/>
      <c r="AP602" s="371"/>
      <c r="AQ602" s="371"/>
      <c r="AR602" s="371"/>
      <c r="AS602" s="371"/>
      <c r="AT602" s="371"/>
      <c r="AU602" s="371"/>
      <c r="AV602" s="371"/>
      <c r="AW602" s="371"/>
      <c r="AX602" s="371"/>
      <c r="AY602" s="371"/>
      <c r="AZ602" s="371"/>
      <c r="BA602" s="373"/>
      <c r="BB602" s="449"/>
      <c r="BC602" s="373"/>
      <c r="BD602" s="373"/>
      <c r="BE602" s="373"/>
      <c r="BF602" s="373"/>
      <c r="BG602" s="373"/>
      <c r="BH602" s="373"/>
      <c r="BI602" s="373"/>
      <c r="BJ602" s="373"/>
      <c r="BK602" s="373"/>
      <c r="BL602" s="373"/>
      <c r="BM602" s="373"/>
      <c r="BN602" s="373"/>
      <c r="BO602" s="373"/>
      <c r="BP602" s="373"/>
      <c r="BQ602" s="373"/>
      <c r="BR602" s="373"/>
      <c r="BS602" s="373"/>
      <c r="BT602" s="373"/>
      <c r="BU602" s="373"/>
      <c r="BV602" s="373"/>
      <c r="BW602" s="373"/>
      <c r="BX602" s="373"/>
      <c r="BY602" s="373"/>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8" customFormat="true" ht="25.15" customHeight="true" x14ac:dyDescent="0.2">
      <c r="C603" s="1074"/>
      <c r="D603" s="1075"/>
      <c r="E603" s="652"/>
      <c r="F603" s="652"/>
      <c r="G603" s="652"/>
      <c r="H603" s="1075" t="s">
        <v>464</v>
      </c>
      <c r="I603" s="1075"/>
      <c r="J603" s="840">
        <v>2.3860046406412486E-2</v>
      </c>
      <c r="K603" s="652"/>
      <c r="L603" s="652"/>
      <c r="M603" s="1075" t="s">
        <v>219</v>
      </c>
      <c r="N603" s="1075"/>
      <c r="O603" s="841">
        <v>3.3759106817422307E-2</v>
      </c>
      <c r="P603" s="652"/>
      <c r="Q603" s="652"/>
      <c r="AC603" s="371"/>
      <c r="AD603" s="371"/>
      <c r="AE603" s="371"/>
      <c r="AF603" s="371"/>
      <c r="AG603" s="371"/>
      <c r="AH603" s="371"/>
      <c r="AI603" s="371"/>
      <c r="AJ603" s="371"/>
      <c r="AK603" s="371"/>
      <c r="AL603" s="371"/>
      <c r="AM603" s="371"/>
      <c r="AN603" s="371"/>
      <c r="AO603" s="371"/>
      <c r="AP603" s="371"/>
      <c r="AQ603" s="371"/>
      <c r="AR603" s="371"/>
      <c r="AS603" s="371"/>
      <c r="AT603" s="371"/>
      <c r="AU603" s="371"/>
      <c r="AV603" s="371"/>
      <c r="AW603" s="371"/>
      <c r="AX603" s="371"/>
      <c r="AY603" s="371"/>
      <c r="AZ603" s="371"/>
      <c r="BA603" s="373"/>
      <c r="BB603" s="449"/>
      <c r="BC603" s="373"/>
      <c r="BD603" s="373"/>
      <c r="BE603" s="373"/>
      <c r="BF603" s="373"/>
      <c r="BG603" s="373"/>
      <c r="BH603" s="373"/>
      <c r="BI603" s="373"/>
      <c r="BJ603" s="373"/>
      <c r="BK603" s="373"/>
      <c r="BL603" s="373"/>
      <c r="BM603" s="373"/>
      <c r="BN603" s="373"/>
      <c r="BO603" s="373"/>
      <c r="BP603" s="373"/>
      <c r="BQ603" s="373"/>
      <c r="BR603" s="373"/>
      <c r="BS603" s="373"/>
      <c r="BT603" s="373"/>
      <c r="BU603" s="373"/>
      <c r="BV603" s="373"/>
      <c r="BW603" s="373"/>
      <c r="BX603" s="373"/>
      <c r="BY603" s="373"/>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8" customFormat="true" ht="25.15" customHeight="true" x14ac:dyDescent="0.2">
      <c r="C604" s="1074"/>
      <c r="D604" s="1075"/>
      <c r="E604" s="652"/>
      <c r="F604" s="652"/>
      <c r="G604" s="652"/>
      <c r="H604" s="1075" t="s">
        <v>512</v>
      </c>
      <c r="I604" s="1075"/>
      <c r="J604" s="840">
        <v>1.1145017318540737E-2</v>
      </c>
      <c r="K604" s="652"/>
      <c r="L604" s="652"/>
      <c r="M604" s="1075" t="s">
        <v>213</v>
      </c>
      <c r="N604" s="1075"/>
      <c r="O604" s="841">
        <v>6.6196500920923163E-2</v>
      </c>
      <c r="P604" s="652"/>
      <c r="Q604" s="652"/>
      <c r="AC604" s="371"/>
      <c r="AD604" s="371"/>
      <c r="AE604" s="371"/>
      <c r="AF604" s="371"/>
      <c r="AG604" s="371"/>
      <c r="AH604" s="371"/>
      <c r="AI604" s="371"/>
      <c r="AJ604" s="371"/>
      <c r="AK604" s="371"/>
      <c r="AL604" s="371"/>
      <c r="AM604" s="371"/>
      <c r="AN604" s="371"/>
      <c r="AO604" s="371"/>
      <c r="AP604" s="371"/>
      <c r="AQ604" s="371"/>
      <c r="AR604" s="371"/>
      <c r="AS604" s="371"/>
      <c r="AT604" s="371"/>
      <c r="AU604" s="371"/>
      <c r="AV604" s="371"/>
      <c r="AW604" s="371"/>
      <c r="AX604" s="371"/>
      <c r="AY604" s="371"/>
      <c r="AZ604" s="371"/>
      <c r="BA604" s="374"/>
      <c r="BB604" s="450"/>
      <c r="BC604" s="374"/>
      <c r="BD604" s="374"/>
      <c r="BE604" s="374"/>
      <c r="BF604" s="374"/>
      <c r="BG604" s="374"/>
      <c r="BH604" s="374"/>
      <c r="BI604" s="374"/>
      <c r="BJ604" s="374"/>
      <c r="BK604" s="374"/>
      <c r="BL604" s="374"/>
      <c r="BM604" s="374"/>
      <c r="BN604" s="374"/>
      <c r="BO604" s="374"/>
      <c r="BP604" s="374"/>
      <c r="BQ604" s="374"/>
      <c r="BR604" s="374"/>
      <c r="BS604" s="374"/>
      <c r="BT604" s="374"/>
      <c r="BU604" s="374"/>
      <c r="BV604" s="374"/>
      <c r="BW604" s="374"/>
      <c r="BX604" s="374"/>
      <c r="BY604" s="374"/>
      <c r="BZ604" s="374"/>
      <c r="CA604" s="374"/>
      <c r="CB604" s="374"/>
      <c r="CC604" s="374"/>
      <c r="CD604" s="374"/>
      <c r="CE604" s="374"/>
      <c r="CF604" s="374"/>
      <c r="CG604" s="374"/>
      <c r="CH604" s="374"/>
      <c r="CI604" s="374"/>
      <c r="CJ604" s="374"/>
      <c r="CK604" s="374"/>
      <c r="CL604" s="374"/>
      <c r="CM604" s="374"/>
      <c r="CN604" s="374"/>
      <c r="CO604" s="374"/>
      <c r="CP604" s="374"/>
      <c r="CQ604" s="374"/>
      <c r="CR604" s="374"/>
      <c r="CS604" s="374"/>
      <c r="CT604" s="374"/>
      <c r="CU604" s="374"/>
      <c r="CV604" s="374"/>
      <c r="CW604" s="374"/>
      <c r="CX604" s="374"/>
      <c r="CY604" s="374"/>
      <c r="CZ604" s="374"/>
    </row>
    <row r="605" s="378" customFormat="true" ht="25.15" customHeight="true" x14ac:dyDescent="0.2">
      <c r="C605" s="1074"/>
      <c r="D605" s="1075"/>
      <c r="E605" s="652"/>
      <c r="F605" s="652"/>
      <c r="G605" s="652"/>
      <c r="H605" s="1075" t="s">
        <v>453</v>
      </c>
      <c r="I605" s="1075"/>
      <c r="J605" s="840">
        <v>8.9812339305053404E-2</v>
      </c>
      <c r="K605" s="652"/>
      <c r="L605" s="652"/>
      <c r="M605" s="1075" t="s">
        <v>464</v>
      </c>
      <c r="N605" s="1075"/>
      <c r="O605" s="841">
        <v>1.7221764764462192E-2</v>
      </c>
      <c r="P605" s="652"/>
      <c r="Q605" s="652"/>
      <c r="AC605" s="371"/>
      <c r="AD605" s="371"/>
      <c r="AE605" s="371"/>
      <c r="AF605" s="371"/>
      <c r="AG605" s="371"/>
      <c r="AH605" s="371"/>
      <c r="AI605" s="371"/>
      <c r="AJ605" s="371"/>
      <c r="AK605" s="371"/>
      <c r="AL605" s="371"/>
      <c r="AM605" s="371"/>
      <c r="AN605" s="371"/>
      <c r="AO605" s="371"/>
      <c r="AP605" s="371"/>
      <c r="AQ605" s="371"/>
      <c r="AR605" s="371"/>
      <c r="AS605" s="371"/>
      <c r="AT605" s="371"/>
      <c r="AU605" s="371"/>
      <c r="AV605" s="371"/>
      <c r="AW605" s="371"/>
      <c r="AX605" s="371"/>
      <c r="AY605" s="371"/>
      <c r="AZ605" s="371"/>
      <c r="BA605" s="374"/>
      <c r="BB605" s="450"/>
      <c r="BC605" s="374"/>
      <c r="BD605" s="374"/>
      <c r="BE605" s="374"/>
      <c r="BF605" s="374"/>
      <c r="BG605" s="374"/>
      <c r="BH605" s="374"/>
      <c r="BI605" s="374"/>
      <c r="BJ605" s="374"/>
      <c r="BK605" s="374"/>
      <c r="BL605" s="374"/>
      <c r="BM605" s="374"/>
      <c r="BN605" s="374"/>
      <c r="BO605" s="374"/>
      <c r="BP605" s="374"/>
      <c r="BQ605" s="374"/>
      <c r="BR605" s="374"/>
      <c r="BS605" s="374"/>
      <c r="BT605" s="374"/>
      <c r="BU605" s="374"/>
      <c r="BV605" s="374"/>
      <c r="BW605" s="374"/>
      <c r="BX605" s="374"/>
      <c r="BY605" s="374"/>
      <c r="BZ605" s="374"/>
      <c r="CA605" s="374"/>
      <c r="CB605" s="374"/>
      <c r="CC605" s="374"/>
      <c r="CD605" s="374"/>
      <c r="CE605" s="374"/>
      <c r="CF605" s="374"/>
      <c r="CG605" s="374"/>
      <c r="CH605" s="374"/>
      <c r="CI605" s="374"/>
      <c r="CJ605" s="374"/>
      <c r="CK605" s="374"/>
      <c r="CL605" s="374"/>
      <c r="CM605" s="374"/>
      <c r="CN605" s="374"/>
      <c r="CO605" s="374"/>
      <c r="CP605" s="374"/>
      <c r="CQ605" s="374"/>
      <c r="CR605" s="374"/>
      <c r="CS605" s="374"/>
      <c r="CT605" s="374"/>
      <c r="CU605" s="374"/>
      <c r="CV605" s="374"/>
      <c r="CW605" s="374"/>
      <c r="CX605" s="374"/>
      <c r="CY605" s="374"/>
      <c r="CZ605" s="374"/>
    </row>
    <row r="606" s="378" customFormat="true" ht="25.15" customHeight="true" x14ac:dyDescent="0.2">
      <c r="C606" s="1074"/>
      <c r="D606" s="1075"/>
      <c r="E606" s="652"/>
      <c r="F606" s="652"/>
      <c r="G606" s="652"/>
      <c r="H606" s="1075" t="s">
        <v>461</v>
      </c>
      <c r="I606" s="1075"/>
      <c r="J606" s="840">
        <v>6.2505637151096194E-2</v>
      </c>
      <c r="K606" s="652"/>
      <c r="L606" s="652"/>
      <c r="M606" s="1075" t="s">
        <v>512</v>
      </c>
      <c r="N606" s="1075"/>
      <c r="O606" s="841">
        <v>4.3200339432871238E-3</v>
      </c>
      <c r="P606" s="652"/>
      <c r="Q606" s="652"/>
      <c r="AC606" s="371"/>
      <c r="AD606" s="371"/>
      <c r="AE606" s="371"/>
      <c r="AF606" s="371"/>
      <c r="AG606" s="371"/>
      <c r="AH606" s="371"/>
      <c r="AI606" s="371"/>
      <c r="AJ606" s="371"/>
      <c r="AK606" s="371"/>
      <c r="AL606" s="371"/>
      <c r="AM606" s="371"/>
      <c r="AN606" s="371"/>
      <c r="AO606" s="371"/>
      <c r="AP606" s="371"/>
      <c r="AQ606" s="371"/>
      <c r="AR606" s="371"/>
      <c r="AS606" s="371"/>
      <c r="AT606" s="371"/>
      <c r="AU606" s="371"/>
      <c r="AV606" s="371"/>
      <c r="AW606" s="371"/>
      <c r="AX606" s="371"/>
      <c r="AY606" s="371"/>
      <c r="AZ606" s="371"/>
      <c r="BA606" s="374"/>
      <c r="BB606" s="450"/>
      <c r="BC606" s="374"/>
      <c r="BD606" s="374"/>
      <c r="BE606" s="374"/>
      <c r="BF606" s="374"/>
      <c r="BG606" s="374"/>
      <c r="BH606" s="374"/>
      <c r="BI606" s="374"/>
      <c r="BJ606" s="374"/>
      <c r="BK606" s="374"/>
      <c r="BL606" s="374"/>
      <c r="BM606" s="374"/>
      <c r="BN606" s="374"/>
      <c r="BO606" s="374"/>
      <c r="BP606" s="374"/>
      <c r="BQ606" s="374"/>
      <c r="BR606" s="374"/>
      <c r="BS606" s="374"/>
      <c r="BT606" s="374"/>
      <c r="BU606" s="374"/>
      <c r="BV606" s="374"/>
      <c r="BW606" s="374"/>
      <c r="BX606" s="374"/>
      <c r="BY606" s="374"/>
      <c r="BZ606" s="374"/>
      <c r="CA606" s="374"/>
      <c r="CB606" s="374"/>
      <c r="CC606" s="374"/>
      <c r="CD606" s="374"/>
      <c r="CE606" s="374"/>
      <c r="CF606" s="374"/>
      <c r="CG606" s="374"/>
      <c r="CH606" s="374"/>
      <c r="CI606" s="374"/>
      <c r="CJ606" s="374"/>
      <c r="CK606" s="374"/>
      <c r="CL606" s="374"/>
      <c r="CM606" s="374"/>
      <c r="CN606" s="374"/>
      <c r="CO606" s="374"/>
      <c r="CP606" s="374"/>
      <c r="CQ606" s="374"/>
      <c r="CR606" s="374"/>
      <c r="CS606" s="374"/>
      <c r="CT606" s="374"/>
      <c r="CU606" s="374"/>
      <c r="CV606" s="374"/>
      <c r="CW606" s="374"/>
      <c r="CX606" s="374"/>
      <c r="CY606" s="374"/>
      <c r="CZ606" s="374"/>
    </row>
    <row r="607" s="378" customFormat="true" ht="25.15" customHeight="true" x14ac:dyDescent="0.2">
      <c r="C607" s="1074"/>
      <c r="D607" s="1075"/>
      <c r="E607" s="652"/>
      <c r="F607" s="652"/>
      <c r="G607" s="652"/>
      <c r="H607" s="1075" t="s">
        <v>466</v>
      </c>
      <c r="I607" s="1075"/>
      <c r="J607" s="840">
        <v>7.9489861262424326E-4</v>
      </c>
      <c r="K607" s="652"/>
      <c r="L607" s="652"/>
      <c r="M607" s="1075" t="s">
        <v>453</v>
      </c>
      <c r="N607" s="1075"/>
      <c r="O607" s="841">
        <v>9.3598766389040869E-2</v>
      </c>
      <c r="P607" s="652"/>
      <c r="Q607" s="652"/>
      <c r="AC607" s="371"/>
      <c r="AD607" s="371"/>
      <c r="AE607" s="371"/>
      <c r="AF607" s="371"/>
      <c r="AG607" s="371"/>
      <c r="AH607" s="371"/>
      <c r="AI607" s="371"/>
      <c r="AJ607" s="371"/>
      <c r="AK607" s="371"/>
      <c r="AL607" s="371"/>
      <c r="AM607" s="371"/>
      <c r="AN607" s="371"/>
      <c r="AO607" s="371"/>
      <c r="AP607" s="371"/>
      <c r="AQ607" s="371"/>
      <c r="AR607" s="371"/>
      <c r="AS607" s="371"/>
      <c r="AT607" s="371"/>
      <c r="AU607" s="371"/>
      <c r="AV607" s="371"/>
      <c r="AW607" s="371"/>
      <c r="AX607" s="371"/>
      <c r="AY607" s="371"/>
      <c r="AZ607" s="371"/>
      <c r="BA607" s="374"/>
      <c r="BB607" s="450"/>
      <c r="BC607" s="374"/>
      <c r="BD607" s="374"/>
      <c r="BE607" s="374"/>
      <c r="BF607" s="374"/>
      <c r="BG607" s="374"/>
      <c r="BH607" s="374"/>
      <c r="BI607" s="374"/>
      <c r="BJ607" s="374"/>
      <c r="BK607" s="374"/>
      <c r="BL607" s="374"/>
      <c r="BM607" s="374"/>
      <c r="BN607" s="374"/>
      <c r="BO607" s="374"/>
      <c r="BP607" s="374"/>
      <c r="BQ607" s="374"/>
      <c r="BR607" s="374"/>
      <c r="BS607" s="374"/>
      <c r="BT607" s="374"/>
      <c r="BU607" s="374"/>
      <c r="BV607" s="374"/>
      <c r="BW607" s="374"/>
      <c r="BX607" s="374"/>
      <c r="BY607" s="374"/>
      <c r="BZ607" s="374"/>
      <c r="CA607" s="374"/>
      <c r="CB607" s="374"/>
      <c r="CC607" s="374"/>
      <c r="CD607" s="374"/>
      <c r="CE607" s="374"/>
      <c r="CF607" s="374"/>
      <c r="CG607" s="374"/>
      <c r="CH607" s="374"/>
      <c r="CI607" s="374"/>
      <c r="CJ607" s="374"/>
      <c r="CK607" s="374"/>
      <c r="CL607" s="374"/>
      <c r="CM607" s="374"/>
      <c r="CN607" s="374"/>
      <c r="CO607" s="374"/>
      <c r="CP607" s="374"/>
      <c r="CQ607" s="374"/>
      <c r="CR607" s="374"/>
      <c r="CS607" s="374"/>
      <c r="CT607" s="374"/>
      <c r="CU607" s="374"/>
      <c r="CV607" s="374"/>
      <c r="CW607" s="374"/>
      <c r="CX607" s="374"/>
      <c r="CY607" s="374"/>
      <c r="CZ607" s="374"/>
    </row>
    <row r="608" s="378" customFormat="true" ht="25.15" customHeight="true" x14ac:dyDescent="0.2">
      <c r="C608" s="1074"/>
      <c r="D608" s="1075"/>
      <c r="E608" s="652"/>
      <c r="F608" s="652"/>
      <c r="G608" s="652"/>
      <c r="H608" s="1075" t="s">
        <v>479</v>
      </c>
      <c r="I608" s="1075"/>
      <c r="J608" s="840">
        <v>3.9982087767188998E-3</v>
      </c>
      <c r="K608" s="652"/>
      <c r="L608" s="652"/>
      <c r="M608" s="1075" t="s">
        <v>461</v>
      </c>
      <c r="N608" s="1075"/>
      <c r="O608" s="841">
        <v>6.6408559164176609E-2</v>
      </c>
      <c r="P608" s="652"/>
      <c r="Q608" s="652"/>
      <c r="AC608" s="371"/>
      <c r="AD608" s="371"/>
      <c r="AE608" s="371"/>
      <c r="AF608" s="371"/>
      <c r="AG608" s="371"/>
      <c r="AH608" s="371"/>
      <c r="AI608" s="371"/>
      <c r="AJ608" s="371"/>
      <c r="AK608" s="371"/>
      <c r="AL608" s="371"/>
      <c r="AM608" s="371"/>
      <c r="AN608" s="371"/>
      <c r="AO608" s="371"/>
      <c r="AP608" s="371"/>
      <c r="AQ608" s="371"/>
      <c r="AR608" s="371"/>
      <c r="AS608" s="371"/>
      <c r="AT608" s="371"/>
      <c r="AU608" s="371"/>
      <c r="AV608" s="371"/>
      <c r="AW608" s="371"/>
      <c r="AX608" s="371"/>
      <c r="AY608" s="371"/>
      <c r="AZ608" s="371"/>
      <c r="BA608" s="374"/>
      <c r="BB608" s="450"/>
      <c r="BC608" s="374"/>
      <c r="BD608" s="374"/>
      <c r="BE608" s="374"/>
      <c r="BF608" s="374"/>
      <c r="BG608" s="374"/>
      <c r="BH608" s="374"/>
      <c r="BI608" s="374"/>
      <c r="BJ608" s="374"/>
      <c r="BK608" s="374"/>
      <c r="BL608" s="374"/>
      <c r="BM608" s="374"/>
      <c r="BN608" s="374"/>
      <c r="BO608" s="374"/>
      <c r="BP608" s="374"/>
      <c r="BQ608" s="374"/>
      <c r="BR608" s="374"/>
      <c r="BS608" s="374"/>
      <c r="BT608" s="374"/>
      <c r="BU608" s="374"/>
      <c r="BV608" s="374"/>
      <c r="BW608" s="374"/>
      <c r="BX608" s="374"/>
      <c r="BY608" s="374"/>
      <c r="BZ608" s="374"/>
      <c r="CA608" s="374"/>
      <c r="CB608" s="374"/>
      <c r="CC608" s="374"/>
      <c r="CD608" s="374"/>
      <c r="CE608" s="374"/>
      <c r="CF608" s="374"/>
      <c r="CG608" s="374"/>
      <c r="CH608" s="374"/>
      <c r="CI608" s="374"/>
      <c r="CJ608" s="374"/>
      <c r="CK608" s="374"/>
      <c r="CL608" s="374"/>
      <c r="CM608" s="374"/>
      <c r="CN608" s="374"/>
      <c r="CO608" s="374"/>
      <c r="CP608" s="374"/>
      <c r="CQ608" s="374"/>
      <c r="CR608" s="374"/>
      <c r="CS608" s="374"/>
      <c r="CT608" s="374"/>
      <c r="CU608" s="374"/>
      <c r="CV608" s="374"/>
      <c r="CW608" s="374"/>
      <c r="CX608" s="374"/>
      <c r="CY608" s="374"/>
      <c r="CZ608" s="374"/>
    </row>
    <row r="609" s="378" customFormat="true" ht="25.15" customHeight="true" x14ac:dyDescent="0.2">
      <c r="C609" s="1074"/>
      <c r="D609" s="1075"/>
      <c r="E609" s="652"/>
      <c r="F609" s="652"/>
      <c r="G609" s="652"/>
      <c r="H609" s="1075" t="s">
        <v>454</v>
      </c>
      <c r="I609" s="1075"/>
      <c r="J609" s="840">
        <v>9.8963389880127831E-2</v>
      </c>
      <c r="K609" s="652"/>
      <c r="L609" s="652"/>
      <c r="M609" s="1075" t="s">
        <v>466</v>
      </c>
      <c r="N609" s="1075"/>
      <c r="O609" s="841">
        <v>2.8594687526606363E-2</v>
      </c>
      <c r="P609" s="652"/>
      <c r="Q609" s="652"/>
      <c r="AC609" s="371"/>
      <c r="AD609" s="371"/>
      <c r="AE609" s="371"/>
      <c r="AF609" s="371"/>
      <c r="AG609" s="371"/>
      <c r="AH609" s="371"/>
      <c r="AI609" s="371"/>
      <c r="AJ609" s="371"/>
      <c r="AK609" s="371"/>
      <c r="AL609" s="371"/>
      <c r="AM609" s="371"/>
      <c r="AN609" s="371"/>
      <c r="AO609" s="371"/>
      <c r="AP609" s="371"/>
      <c r="AQ609" s="371"/>
      <c r="AR609" s="371"/>
      <c r="AS609" s="371"/>
      <c r="AT609" s="371"/>
      <c r="AU609" s="371"/>
      <c r="AV609" s="371"/>
      <c r="AW609" s="371"/>
      <c r="AX609" s="371"/>
      <c r="AY609" s="371"/>
      <c r="AZ609" s="371"/>
      <c r="BA609" s="374"/>
      <c r="BB609" s="450"/>
      <c r="BC609" s="374"/>
      <c r="BD609" s="374"/>
      <c r="BE609" s="374"/>
      <c r="BF609" s="374"/>
      <c r="BG609" s="374"/>
      <c r="BH609" s="374"/>
      <c r="BI609" s="374"/>
      <c r="BJ609" s="374"/>
      <c r="BK609" s="374"/>
      <c r="BL609" s="374"/>
      <c r="BM609" s="374"/>
      <c r="BN609" s="374"/>
      <c r="BO609" s="374"/>
      <c r="BP609" s="374"/>
      <c r="BQ609" s="374"/>
      <c r="BR609" s="374"/>
      <c r="BS609" s="374"/>
      <c r="BT609" s="374"/>
      <c r="BU609" s="374"/>
      <c r="BV609" s="374"/>
      <c r="BW609" s="374"/>
      <c r="BX609" s="374"/>
      <c r="BY609" s="374"/>
      <c r="BZ609" s="374"/>
      <c r="CA609" s="374"/>
      <c r="CB609" s="374"/>
      <c r="CC609" s="374"/>
      <c r="CD609" s="374"/>
      <c r="CE609" s="374"/>
      <c r="CF609" s="374"/>
      <c r="CG609" s="374"/>
      <c r="CH609" s="374"/>
      <c r="CI609" s="374"/>
      <c r="CJ609" s="374"/>
      <c r="CK609" s="374"/>
      <c r="CL609" s="374"/>
      <c r="CM609" s="374"/>
      <c r="CN609" s="374"/>
      <c r="CO609" s="374"/>
      <c r="CP609" s="374"/>
      <c r="CQ609" s="374"/>
      <c r="CR609" s="374"/>
      <c r="CS609" s="374"/>
      <c r="CT609" s="374"/>
      <c r="CU609" s="374"/>
      <c r="CV609" s="374"/>
      <c r="CW609" s="374"/>
      <c r="CX609" s="374"/>
      <c r="CY609" s="374"/>
      <c r="CZ609" s="374"/>
    </row>
    <row r="610" s="378" customFormat="true" ht="25.15" customHeight="true" x14ac:dyDescent="0.2">
      <c r="C610" s="1074"/>
      <c r="D610" s="1075"/>
      <c r="E610" s="652"/>
      <c r="F610" s="652"/>
      <c r="G610" s="652"/>
      <c r="H610" s="1075" t="s">
        <v>506</v>
      </c>
      <c r="I610" s="1075"/>
      <c r="J610" s="840">
        <v>-3.1472670468558318E-2</v>
      </c>
      <c r="K610" s="652"/>
      <c r="L610" s="652"/>
      <c r="M610" s="1075" t="s">
        <v>479</v>
      </c>
      <c r="N610" s="1075"/>
      <c r="O610" s="841">
        <v>4.9051357406542538E-3</v>
      </c>
      <c r="P610" s="652"/>
      <c r="Q610" s="652"/>
      <c r="AC610" s="371"/>
      <c r="AD610" s="371"/>
      <c r="AE610" s="371"/>
      <c r="AF610" s="371"/>
      <c r="AG610" s="371"/>
      <c r="AH610" s="371"/>
      <c r="AI610" s="371"/>
      <c r="AJ610" s="371"/>
      <c r="AK610" s="371"/>
      <c r="AL610" s="371"/>
      <c r="AM610" s="371"/>
      <c r="AN610" s="371"/>
      <c r="AO610" s="371"/>
      <c r="AP610" s="371"/>
      <c r="AQ610" s="371"/>
      <c r="AR610" s="371"/>
      <c r="AS610" s="371"/>
      <c r="AT610" s="371"/>
      <c r="AU610" s="371"/>
      <c r="AV610" s="371"/>
      <c r="AW610" s="371"/>
      <c r="AX610" s="371"/>
      <c r="AY610" s="371"/>
      <c r="AZ610" s="371"/>
      <c r="BA610" s="374"/>
      <c r="BB610" s="450"/>
      <c r="BC610" s="374"/>
      <c r="BD610" s="374"/>
      <c r="BE610" s="374"/>
      <c r="BF610" s="374"/>
      <c r="BG610" s="374"/>
      <c r="BH610" s="374"/>
      <c r="BI610" s="374"/>
      <c r="BJ610" s="374"/>
      <c r="BK610" s="374"/>
      <c r="BL610" s="374"/>
      <c r="BM610" s="374"/>
      <c r="BN610" s="374"/>
      <c r="BO610" s="374"/>
      <c r="BP610" s="374"/>
      <c r="BQ610" s="374"/>
      <c r="BR610" s="374"/>
      <c r="BS610" s="374"/>
      <c r="BT610" s="374"/>
      <c r="BU610" s="374"/>
      <c r="BV610" s="374"/>
      <c r="BW610" s="374"/>
      <c r="BX610" s="374"/>
      <c r="BY610" s="374"/>
      <c r="BZ610" s="374"/>
      <c r="CA610" s="374"/>
      <c r="CB610" s="374"/>
      <c r="CC610" s="374"/>
      <c r="CD610" s="374"/>
      <c r="CE610" s="374"/>
      <c r="CF610" s="374"/>
      <c r="CG610" s="374"/>
      <c r="CH610" s="374"/>
      <c r="CI610" s="374"/>
      <c r="CJ610" s="374"/>
      <c r="CK610" s="374"/>
      <c r="CL610" s="374"/>
      <c r="CM610" s="374"/>
      <c r="CN610" s="374"/>
      <c r="CO610" s="374"/>
      <c r="CP610" s="374"/>
      <c r="CQ610" s="374"/>
      <c r="CR610" s="374"/>
      <c r="CS610" s="374"/>
      <c r="CT610" s="374"/>
      <c r="CU610" s="374"/>
      <c r="CV610" s="374"/>
      <c r="CW610" s="374"/>
      <c r="CX610" s="374"/>
      <c r="CY610" s="374"/>
      <c r="CZ610" s="374"/>
    </row>
    <row r="611" s="378" customFormat="true" ht="25.15" customHeight="true" x14ac:dyDescent="0.2">
      <c r="C611" s="1074"/>
      <c r="D611" s="1075"/>
      <c r="E611" s="652"/>
      <c r="F611" s="652"/>
      <c r="G611" s="652"/>
      <c r="H611" s="1075" t="s">
        <v>510</v>
      </c>
      <c r="I611" s="1075"/>
      <c r="J611" s="840">
        <v>-2.3996748715386831E-2</v>
      </c>
      <c r="K611" s="652"/>
      <c r="L611" s="652"/>
      <c r="M611" s="1075" t="s">
        <v>454</v>
      </c>
      <c r="N611" s="1075"/>
      <c r="O611" s="841">
        <v>0.10285698874492331</v>
      </c>
      <c r="P611" s="652"/>
      <c r="Q611" s="652"/>
      <c r="AC611" s="371"/>
      <c r="AD611" s="371"/>
      <c r="AE611" s="371"/>
      <c r="AF611" s="371"/>
      <c r="AG611" s="371"/>
      <c r="AH611" s="371"/>
      <c r="AI611" s="371"/>
      <c r="AJ611" s="371"/>
      <c r="AK611" s="371"/>
      <c r="AL611" s="371"/>
      <c r="AM611" s="371"/>
      <c r="AN611" s="371"/>
      <c r="AO611" s="371"/>
      <c r="AP611" s="371"/>
      <c r="AQ611" s="371"/>
      <c r="AR611" s="371"/>
      <c r="AS611" s="371"/>
      <c r="AT611" s="371"/>
      <c r="AU611" s="371"/>
      <c r="AV611" s="371"/>
      <c r="AW611" s="371"/>
      <c r="AX611" s="371"/>
      <c r="AY611" s="371"/>
      <c r="AZ611" s="371"/>
      <c r="BA611" s="374"/>
      <c r="BB611" s="450"/>
      <c r="BC611" s="374"/>
      <c r="BD611" s="374"/>
      <c r="BE611" s="374"/>
      <c r="BF611" s="374"/>
      <c r="BG611" s="374"/>
      <c r="BH611" s="374"/>
      <c r="BI611" s="374"/>
      <c r="BJ611" s="374"/>
      <c r="BK611" s="374"/>
      <c r="BL611" s="374"/>
      <c r="BM611" s="374"/>
      <c r="BN611" s="374"/>
      <c r="BO611" s="374"/>
      <c r="BP611" s="374"/>
      <c r="BQ611" s="374"/>
      <c r="BR611" s="374"/>
      <c r="BS611" s="374"/>
      <c r="BT611" s="374"/>
      <c r="BU611" s="374"/>
      <c r="BV611" s="374"/>
      <c r="BW611" s="374"/>
      <c r="BX611" s="374"/>
      <c r="BY611" s="374"/>
      <c r="BZ611" s="374"/>
      <c r="CA611" s="374"/>
      <c r="CB611" s="374"/>
      <c r="CC611" s="374"/>
      <c r="CD611" s="374"/>
      <c r="CE611" s="374"/>
      <c r="CF611" s="374"/>
      <c r="CG611" s="374"/>
      <c r="CH611" s="374"/>
      <c r="CI611" s="374"/>
      <c r="CJ611" s="374"/>
      <c r="CK611" s="374"/>
      <c r="CL611" s="374"/>
      <c r="CM611" s="374"/>
      <c r="CN611" s="374"/>
      <c r="CO611" s="374"/>
      <c r="CP611" s="374"/>
      <c r="CQ611" s="374"/>
      <c r="CR611" s="374"/>
      <c r="CS611" s="374"/>
      <c r="CT611" s="374"/>
      <c r="CU611" s="374"/>
      <c r="CV611" s="374"/>
      <c r="CW611" s="374"/>
      <c r="CX611" s="374"/>
      <c r="CY611" s="374"/>
      <c r="CZ611" s="374"/>
    </row>
    <row r="612" s="378" customFormat="true" ht="25.15" customHeight="true" x14ac:dyDescent="0.2">
      <c r="C612" s="1074"/>
      <c r="D612" s="1075"/>
      <c r="E612" s="652"/>
      <c r="F612" s="652"/>
      <c r="G612" s="652"/>
      <c r="H612" s="1075" t="s">
        <v>524</v>
      </c>
      <c r="I612" s="1075"/>
      <c r="J612" s="840">
        <v>-4.192642098907096E-3</v>
      </c>
      <c r="K612" s="652"/>
      <c r="L612" s="652"/>
      <c r="M612" s="1075" t="s">
        <v>506</v>
      </c>
      <c r="N612" s="1075"/>
      <c r="O612" s="841">
        <v>-5.9417647128992912E-3</v>
      </c>
      <c r="P612" s="652"/>
      <c r="Q612" s="652"/>
      <c r="AC612" s="371"/>
      <c r="AD612" s="371"/>
      <c r="AE612" s="371"/>
      <c r="AF612" s="371"/>
      <c r="AG612" s="371"/>
      <c r="AH612" s="371"/>
      <c r="AI612" s="371"/>
      <c r="AJ612" s="371"/>
      <c r="AK612" s="371"/>
      <c r="AL612" s="371"/>
      <c r="AM612" s="371"/>
      <c r="AN612" s="371"/>
      <c r="AO612" s="371"/>
      <c r="AP612" s="371"/>
      <c r="AQ612" s="371"/>
      <c r="AR612" s="371"/>
      <c r="AS612" s="371"/>
      <c r="AT612" s="371"/>
      <c r="AU612" s="371"/>
      <c r="AV612" s="371"/>
      <c r="AW612" s="371"/>
      <c r="AX612" s="371"/>
      <c r="AY612" s="371"/>
      <c r="AZ612" s="371"/>
      <c r="BA612" s="374"/>
      <c r="BB612" s="450"/>
      <c r="BC612" s="374"/>
      <c r="BD612" s="374"/>
      <c r="BE612" s="374"/>
      <c r="BF612" s="374"/>
      <c r="BG612" s="374"/>
      <c r="BH612" s="374"/>
      <c r="BI612" s="374"/>
      <c r="BJ612" s="374"/>
      <c r="BK612" s="374"/>
      <c r="BL612" s="374"/>
      <c r="BM612" s="374"/>
      <c r="BN612" s="374"/>
      <c r="BO612" s="374"/>
      <c r="BP612" s="374"/>
      <c r="BQ612" s="374"/>
      <c r="BR612" s="374"/>
      <c r="BS612" s="374"/>
      <c r="BT612" s="374"/>
      <c r="BU612" s="374"/>
      <c r="BV612" s="374"/>
      <c r="BW612" s="374"/>
      <c r="BX612" s="374"/>
      <c r="BY612" s="374"/>
      <c r="BZ612" s="374"/>
      <c r="CA612" s="374"/>
      <c r="CB612" s="374"/>
      <c r="CC612" s="374"/>
      <c r="CD612" s="374"/>
      <c r="CE612" s="374"/>
      <c r="CF612" s="374"/>
      <c r="CG612" s="374"/>
      <c r="CH612" s="374"/>
      <c r="CI612" s="374"/>
      <c r="CJ612" s="374"/>
      <c r="CK612" s="374"/>
      <c r="CL612" s="374"/>
      <c r="CM612" s="374"/>
      <c r="CN612" s="374"/>
      <c r="CO612" s="374"/>
      <c r="CP612" s="374"/>
      <c r="CQ612" s="374"/>
      <c r="CR612" s="374"/>
      <c r="CS612" s="374"/>
      <c r="CT612" s="374"/>
      <c r="CU612" s="374"/>
      <c r="CV612" s="374"/>
      <c r="CW612" s="374"/>
      <c r="CX612" s="374"/>
      <c r="CY612" s="374"/>
      <c r="CZ612" s="374"/>
    </row>
    <row r="613" s="378" customFormat="true" ht="25.15" customHeight="true" x14ac:dyDescent="0.2">
      <c r="C613" s="1074"/>
      <c r="D613" s="1075"/>
      <c r="E613" s="652"/>
      <c r="F613" s="652"/>
      <c r="G613" s="652"/>
      <c r="H613" s="1075" t="s">
        <v>513</v>
      </c>
      <c r="I613" s="1075"/>
      <c r="J613" s="840">
        <v>-2.4078485695208343E-3</v>
      </c>
      <c r="K613" s="652"/>
      <c r="L613" s="652"/>
      <c r="M613" s="1075" t="s">
        <v>510</v>
      </c>
      <c r="N613" s="1075"/>
      <c r="O613" s="841">
        <v>6.4344668620780442E-3</v>
      </c>
      <c r="P613" s="652"/>
      <c r="Q613" s="652"/>
      <c r="AC613" s="371"/>
      <c r="AD613" s="371"/>
      <c r="AE613" s="371"/>
      <c r="AF613" s="371"/>
      <c r="AG613" s="371"/>
      <c r="AH613" s="371"/>
      <c r="AI613" s="371"/>
      <c r="AJ613" s="371"/>
      <c r="AK613" s="371"/>
      <c r="AL613" s="371"/>
      <c r="AM613" s="371"/>
      <c r="AN613" s="371"/>
      <c r="AO613" s="371"/>
      <c r="AP613" s="371"/>
      <c r="AQ613" s="371"/>
      <c r="AR613" s="371"/>
      <c r="AS613" s="371"/>
      <c r="AT613" s="371"/>
      <c r="AU613" s="371"/>
      <c r="AV613" s="371"/>
      <c r="AW613" s="371"/>
      <c r="AX613" s="371"/>
      <c r="AY613" s="371"/>
      <c r="AZ613" s="371"/>
      <c r="BA613" s="374"/>
      <c r="BB613" s="450"/>
      <c r="BC613" s="374"/>
      <c r="BD613" s="374"/>
      <c r="BE613" s="374"/>
      <c r="BF613" s="374"/>
      <c r="BG613" s="374"/>
      <c r="BH613" s="374"/>
      <c r="BI613" s="374"/>
      <c r="BJ613" s="374"/>
      <c r="BK613" s="374"/>
      <c r="BL613" s="374"/>
      <c r="BM613" s="374"/>
      <c r="BN613" s="374"/>
      <c r="BO613" s="374"/>
      <c r="BP613" s="374"/>
      <c r="BQ613" s="374"/>
      <c r="BR613" s="374"/>
      <c r="BS613" s="374"/>
      <c r="BT613" s="374"/>
      <c r="BU613" s="374"/>
      <c r="BV613" s="374"/>
      <c r="BW613" s="374"/>
      <c r="BX613" s="374"/>
      <c r="BY613" s="374"/>
      <c r="BZ613" s="374"/>
      <c r="CA613" s="374"/>
      <c r="CB613" s="374"/>
      <c r="CC613" s="374"/>
      <c r="CD613" s="374"/>
      <c r="CE613" s="374"/>
      <c r="CF613" s="374"/>
      <c r="CG613" s="374"/>
      <c r="CH613" s="374"/>
      <c r="CI613" s="374"/>
      <c r="CJ613" s="374"/>
      <c r="CK613" s="374"/>
      <c r="CL613" s="374"/>
      <c r="CM613" s="374"/>
      <c r="CN613" s="374"/>
      <c r="CO613" s="374"/>
      <c r="CP613" s="374"/>
      <c r="CQ613" s="374"/>
      <c r="CR613" s="374"/>
      <c r="CS613" s="374"/>
      <c r="CT613" s="374"/>
      <c r="CU613" s="374"/>
      <c r="CV613" s="374"/>
      <c r="CW613" s="374"/>
      <c r="CX613" s="374"/>
      <c r="CY613" s="374"/>
      <c r="CZ613" s="374"/>
    </row>
    <row r="614" s="378" customFormat="true" ht="25.15" customHeight="true" x14ac:dyDescent="0.2">
      <c r="C614" s="1074"/>
      <c r="D614" s="1075"/>
      <c r="E614" s="652"/>
      <c r="F614" s="652"/>
      <c r="G614" s="652"/>
      <c r="H614" s="1075" t="s">
        <v>509</v>
      </c>
      <c r="I614" s="1075"/>
      <c r="J614" s="840">
        <v>2.6624478170131491E-3</v>
      </c>
      <c r="K614" s="652"/>
      <c r="L614" s="652"/>
      <c r="M614" s="1075" t="s">
        <v>524</v>
      </c>
      <c r="N614" s="1075"/>
      <c r="O614" s="841">
        <v>9.1019467761758038E-3</v>
      </c>
      <c r="P614" s="652"/>
      <c r="Q614" s="652"/>
      <c r="AC614" s="371"/>
      <c r="AD614" s="371"/>
      <c r="AE614" s="371"/>
      <c r="AF614" s="371"/>
      <c r="AG614" s="371"/>
      <c r="AH614" s="371"/>
      <c r="AI614" s="371"/>
      <c r="AJ614" s="371"/>
      <c r="AK614" s="371"/>
      <c r="AL614" s="371"/>
      <c r="AM614" s="371"/>
      <c r="AN614" s="371"/>
      <c r="AO614" s="371"/>
      <c r="AP614" s="371"/>
      <c r="AQ614" s="371"/>
      <c r="AR614" s="371"/>
      <c r="AS614" s="371"/>
      <c r="AT614" s="371"/>
      <c r="AU614" s="371"/>
      <c r="AV614" s="371"/>
      <c r="AW614" s="371"/>
      <c r="AX614" s="371"/>
      <c r="AY614" s="371"/>
      <c r="AZ614" s="371"/>
      <c r="BA614" s="374"/>
      <c r="BB614" s="450"/>
      <c r="BC614" s="374"/>
      <c r="BD614" s="374"/>
      <c r="BE614" s="374"/>
      <c r="BF614" s="374"/>
      <c r="BG614" s="374"/>
      <c r="BH614" s="374"/>
      <c r="BI614" s="374"/>
      <c r="BJ614" s="374"/>
      <c r="BK614" s="374"/>
      <c r="BL614" s="374"/>
      <c r="BM614" s="374"/>
      <c r="BN614" s="374"/>
      <c r="BO614" s="374"/>
      <c r="BP614" s="374"/>
      <c r="BQ614" s="374"/>
      <c r="BR614" s="374"/>
      <c r="BS614" s="374"/>
      <c r="BT614" s="374"/>
      <c r="BU614" s="374"/>
      <c r="BV614" s="374"/>
      <c r="BW614" s="374"/>
      <c r="BX614" s="374"/>
      <c r="BY614" s="374"/>
      <c r="BZ614" s="374"/>
      <c r="CA614" s="374"/>
      <c r="CB614" s="374"/>
      <c r="CC614" s="374"/>
      <c r="CD614" s="374"/>
      <c r="CE614" s="374"/>
      <c r="CF614" s="374"/>
      <c r="CG614" s="374"/>
      <c r="CH614" s="374"/>
      <c r="CI614" s="374"/>
      <c r="CJ614" s="374"/>
      <c r="CK614" s="374"/>
      <c r="CL614" s="374"/>
      <c r="CM614" s="374"/>
      <c r="CN614" s="374"/>
      <c r="CO614" s="374"/>
      <c r="CP614" s="374"/>
      <c r="CQ614" s="374"/>
      <c r="CR614" s="374"/>
      <c r="CS614" s="374"/>
      <c r="CT614" s="374"/>
      <c r="CU614" s="374"/>
      <c r="CV614" s="374"/>
      <c r="CW614" s="374"/>
      <c r="CX614" s="374"/>
      <c r="CY614" s="374"/>
      <c r="CZ614" s="374"/>
    </row>
    <row r="615" s="378" customFormat="true" ht="25.15" customHeight="true" x14ac:dyDescent="0.2">
      <c r="C615" s="1074"/>
      <c r="D615" s="1075"/>
      <c r="E615" s="652"/>
      <c r="F615" s="652"/>
      <c r="G615" s="652"/>
      <c r="H615" s="1075" t="s">
        <v>501</v>
      </c>
      <c r="I615" s="1075"/>
      <c r="J615" s="840">
        <v>8.1661203140942443E-3</v>
      </c>
      <c r="K615" s="652"/>
      <c r="L615" s="652"/>
      <c r="M615" s="1075" t="s">
        <v>513</v>
      </c>
      <c r="N615" s="1075"/>
      <c r="O615" s="841">
        <v>2.1702631558711438E-2</v>
      </c>
      <c r="P615" s="652"/>
      <c r="Q615" s="652"/>
      <c r="AC615" s="371"/>
      <c r="AD615" s="371"/>
      <c r="AE615" s="371"/>
      <c r="AF615" s="371"/>
      <c r="AG615" s="371"/>
      <c r="AH615" s="371"/>
      <c r="AI615" s="371"/>
      <c r="AJ615" s="371"/>
      <c r="AK615" s="371"/>
      <c r="AL615" s="371"/>
      <c r="AM615" s="371"/>
      <c r="AN615" s="371"/>
      <c r="AO615" s="371"/>
      <c r="AP615" s="371"/>
      <c r="AQ615" s="371"/>
      <c r="AR615" s="371"/>
      <c r="AS615" s="371"/>
      <c r="AT615" s="371"/>
      <c r="AU615" s="371"/>
      <c r="AV615" s="371"/>
      <c r="AW615" s="371"/>
      <c r="AX615" s="371"/>
      <c r="AY615" s="371"/>
      <c r="AZ615" s="371"/>
      <c r="BA615" s="374"/>
      <c r="BB615" s="450"/>
      <c r="BC615" s="374"/>
      <c r="BD615" s="374"/>
      <c r="BE615" s="374"/>
      <c r="BF615" s="374"/>
      <c r="BG615" s="374"/>
      <c r="BH615" s="374"/>
      <c r="BI615" s="374"/>
      <c r="BJ615" s="374"/>
      <c r="BK615" s="374"/>
      <c r="BL615" s="374"/>
      <c r="BM615" s="374"/>
      <c r="BN615" s="374"/>
      <c r="BO615" s="374"/>
      <c r="BP615" s="374"/>
      <c r="BQ615" s="374"/>
      <c r="BR615" s="374"/>
      <c r="BS615" s="374"/>
      <c r="BT615" s="374"/>
      <c r="BU615" s="374"/>
      <c r="BV615" s="374"/>
      <c r="BW615" s="374"/>
      <c r="BX615" s="374"/>
      <c r="BY615" s="374"/>
      <c r="BZ615" s="374"/>
      <c r="CA615" s="374"/>
      <c r="CB615" s="374"/>
      <c r="CC615" s="374"/>
      <c r="CD615" s="374"/>
      <c r="CE615" s="374"/>
      <c r="CF615" s="374"/>
      <c r="CG615" s="374"/>
      <c r="CH615" s="374"/>
      <c r="CI615" s="374"/>
      <c r="CJ615" s="374"/>
      <c r="CK615" s="374"/>
      <c r="CL615" s="374"/>
      <c r="CM615" s="374"/>
      <c r="CN615" s="374"/>
      <c r="CO615" s="374"/>
      <c r="CP615" s="374"/>
      <c r="CQ615" s="374"/>
      <c r="CR615" s="374"/>
      <c r="CS615" s="374"/>
      <c r="CT615" s="374"/>
      <c r="CU615" s="374"/>
      <c r="CV615" s="374"/>
      <c r="CW615" s="374"/>
      <c r="CX615" s="374"/>
      <c r="CY615" s="374"/>
      <c r="CZ615" s="374"/>
    </row>
    <row r="616" s="378" customFormat="true" ht="25.15" customHeight="true" x14ac:dyDescent="0.2">
      <c r="C616" s="1074"/>
      <c r="D616" s="1075"/>
      <c r="E616" s="652"/>
      <c r="F616" s="652"/>
      <c r="G616" s="652"/>
      <c r="H616" s="1075" t="s">
        <v>520</v>
      </c>
      <c r="I616" s="1075"/>
      <c r="J616" s="840">
        <v>-5.4613670396599064E-3</v>
      </c>
      <c r="K616" s="652"/>
      <c r="L616" s="652"/>
      <c r="M616" s="1075" t="s">
        <v>509</v>
      </c>
      <c r="N616" s="1075"/>
      <c r="O616" s="841">
        <v>2.7026775576684717E-2</v>
      </c>
      <c r="P616" s="652"/>
      <c r="Q616" s="652"/>
      <c r="AC616" s="371"/>
      <c r="AD616" s="371"/>
      <c r="AE616" s="371"/>
      <c r="AF616" s="371"/>
      <c r="AG616" s="371"/>
      <c r="AH616" s="371"/>
      <c r="AI616" s="371"/>
      <c r="AJ616" s="371"/>
      <c r="AK616" s="371"/>
      <c r="AL616" s="371"/>
      <c r="AM616" s="371"/>
      <c r="AN616" s="371"/>
      <c r="AO616" s="371"/>
      <c r="AP616" s="371"/>
      <c r="AQ616" s="371"/>
      <c r="AR616" s="371"/>
      <c r="AS616" s="371"/>
      <c r="AT616" s="371"/>
      <c r="AU616" s="371"/>
      <c r="AV616" s="371"/>
      <c r="AW616" s="371"/>
      <c r="AX616" s="371"/>
      <c r="AY616" s="371"/>
      <c r="AZ616" s="371"/>
      <c r="BA616" s="374"/>
      <c r="BB616" s="450"/>
      <c r="BC616" s="374"/>
      <c r="BD616" s="374"/>
      <c r="BE616" s="374"/>
      <c r="BF616" s="374"/>
      <c r="BG616" s="374"/>
      <c r="BH616" s="374"/>
      <c r="BI616" s="374"/>
      <c r="BJ616" s="374"/>
      <c r="BK616" s="374"/>
      <c r="BL616" s="374"/>
      <c r="BM616" s="374"/>
      <c r="BN616" s="374"/>
      <c r="BO616" s="374"/>
      <c r="BP616" s="374"/>
      <c r="BQ616" s="374"/>
      <c r="BR616" s="374"/>
      <c r="BS616" s="374"/>
      <c r="BT616" s="374"/>
      <c r="BU616" s="374"/>
      <c r="BV616" s="374"/>
      <c r="BW616" s="374"/>
      <c r="BX616" s="374"/>
      <c r="BY616" s="374"/>
      <c r="BZ616" s="374"/>
      <c r="CA616" s="374"/>
      <c r="CB616" s="374"/>
      <c r="CC616" s="374"/>
      <c r="CD616" s="374"/>
      <c r="CE616" s="374"/>
      <c r="CF616" s="374"/>
      <c r="CG616" s="374"/>
      <c r="CH616" s="374"/>
      <c r="CI616" s="374"/>
      <c r="CJ616" s="374"/>
      <c r="CK616" s="374"/>
      <c r="CL616" s="374"/>
      <c r="CM616" s="374"/>
      <c r="CN616" s="374"/>
      <c r="CO616" s="374"/>
      <c r="CP616" s="374"/>
      <c r="CQ616" s="374"/>
      <c r="CR616" s="374"/>
      <c r="CS616" s="374"/>
      <c r="CT616" s="374"/>
      <c r="CU616" s="374"/>
      <c r="CV616" s="374"/>
      <c r="CW616" s="374"/>
      <c r="CX616" s="374"/>
      <c r="CY616" s="374"/>
      <c r="CZ616" s="374"/>
    </row>
    <row r="617" s="378" customFormat="true" ht="25.15" customHeight="true" x14ac:dyDescent="0.2">
      <c r="C617" s="1074"/>
      <c r="D617" s="1075"/>
      <c r="E617" s="652"/>
      <c r="F617" s="652"/>
      <c r="G617" s="652"/>
      <c r="H617" s="1075" t="s">
        <v>523</v>
      </c>
      <c r="I617" s="1075"/>
      <c r="J617" s="840">
        <v>-1.2806367405821006E-3</v>
      </c>
      <c r="K617" s="652"/>
      <c r="L617" s="652"/>
      <c r="M617" s="1075" t="s">
        <v>501</v>
      </c>
      <c r="N617" s="1075"/>
      <c r="O617" s="841">
        <v>4.4540878063791291E-2</v>
      </c>
      <c r="P617" s="652"/>
      <c r="Q617" s="652"/>
      <c r="AC617" s="371"/>
      <c r="AD617" s="371"/>
      <c r="AE617" s="371"/>
      <c r="AF617" s="371"/>
      <c r="AG617" s="371"/>
      <c r="AH617" s="371"/>
      <c r="AI617" s="371"/>
      <c r="AJ617" s="371"/>
      <c r="AK617" s="371"/>
      <c r="AL617" s="371"/>
      <c r="AM617" s="371"/>
      <c r="AN617" s="371"/>
      <c r="AO617" s="371"/>
      <c r="AP617" s="371"/>
      <c r="AQ617" s="371"/>
      <c r="AR617" s="371"/>
      <c r="AS617" s="371"/>
      <c r="AT617" s="371"/>
      <c r="AU617" s="371"/>
      <c r="AV617" s="371"/>
      <c r="AW617" s="371"/>
      <c r="AX617" s="371"/>
      <c r="AY617" s="371"/>
      <c r="AZ617" s="371"/>
      <c r="BA617" s="374"/>
      <c r="BB617" s="450"/>
      <c r="BC617" s="374"/>
      <c r="BD617" s="374"/>
      <c r="BE617" s="374"/>
      <c r="BF617" s="374"/>
      <c r="BG617" s="374"/>
      <c r="BH617" s="374"/>
      <c r="BI617" s="374"/>
      <c r="BJ617" s="374"/>
      <c r="BK617" s="374"/>
      <c r="BL617" s="374"/>
      <c r="BM617" s="374"/>
      <c r="BN617" s="374"/>
      <c r="BO617" s="374"/>
      <c r="BP617" s="374"/>
      <c r="BQ617" s="374"/>
      <c r="BR617" s="374"/>
      <c r="BS617" s="374"/>
      <c r="BT617" s="374"/>
      <c r="BU617" s="374"/>
      <c r="BV617" s="374"/>
      <c r="BW617" s="374"/>
      <c r="BX617" s="374"/>
      <c r="BY617" s="374"/>
      <c r="BZ617" s="374"/>
      <c r="CA617" s="374"/>
      <c r="CB617" s="374"/>
      <c r="CC617" s="374"/>
      <c r="CD617" s="374"/>
      <c r="CE617" s="374"/>
      <c r="CF617" s="374"/>
      <c r="CG617" s="374"/>
      <c r="CH617" s="374"/>
      <c r="CI617" s="374"/>
      <c r="CJ617" s="374"/>
      <c r="CK617" s="374"/>
      <c r="CL617" s="374"/>
      <c r="CM617" s="374"/>
      <c r="CN617" s="374"/>
      <c r="CO617" s="374"/>
      <c r="CP617" s="374"/>
      <c r="CQ617" s="374"/>
      <c r="CR617" s="374"/>
      <c r="CS617" s="374"/>
      <c r="CT617" s="374"/>
      <c r="CU617" s="374"/>
      <c r="CV617" s="374"/>
      <c r="CW617" s="374"/>
      <c r="CX617" s="374"/>
      <c r="CY617" s="374"/>
      <c r="CZ617" s="374"/>
    </row>
    <row r="618" s="378" customFormat="true" ht="25.15" customHeight="true" x14ac:dyDescent="0.2">
      <c r="C618" s="1074"/>
      <c r="D618" s="1075"/>
      <c r="E618" s="652"/>
      <c r="F618" s="652"/>
      <c r="G618" s="652"/>
      <c r="H618" s="1075" t="s">
        <v>517</v>
      </c>
      <c r="I618" s="1075"/>
      <c r="J618" s="840">
        <v>-1.4083154319565047E-2</v>
      </c>
      <c r="K618" s="652"/>
      <c r="L618" s="652"/>
      <c r="M618" s="1075" t="s">
        <v>520</v>
      </c>
      <c r="N618" s="1075"/>
      <c r="O618" s="841">
        <v>1.5070593015364045E-2</v>
      </c>
      <c r="P618" s="652"/>
      <c r="Q618" s="652"/>
      <c r="AC618" s="371"/>
      <c r="AD618" s="371"/>
      <c r="AE618" s="371"/>
      <c r="AF618" s="371"/>
      <c r="AG618" s="371"/>
      <c r="AH618" s="371"/>
      <c r="AI618" s="371"/>
      <c r="AJ618" s="371"/>
      <c r="AK618" s="371"/>
      <c r="AL618" s="371"/>
      <c r="AM618" s="371"/>
      <c r="AN618" s="371"/>
      <c r="AO618" s="371"/>
      <c r="AP618" s="371"/>
      <c r="AQ618" s="371"/>
      <c r="AR618" s="371"/>
      <c r="AS618" s="371"/>
      <c r="AT618" s="371"/>
      <c r="AU618" s="371"/>
      <c r="AV618" s="371"/>
      <c r="AW618" s="371"/>
      <c r="AX618" s="371"/>
      <c r="AY618" s="371"/>
      <c r="AZ618" s="371"/>
      <c r="BA618" s="374"/>
      <c r="BB618" s="450"/>
      <c r="BC618" s="374"/>
      <c r="BD618" s="374"/>
      <c r="BE618" s="374"/>
      <c r="BF618" s="374"/>
      <c r="BG618" s="374"/>
      <c r="BH618" s="374"/>
      <c r="BI618" s="374"/>
      <c r="BJ618" s="374"/>
      <c r="BK618" s="374"/>
      <c r="BL618" s="374"/>
      <c r="BM618" s="374"/>
      <c r="BN618" s="374"/>
      <c r="BO618" s="374"/>
      <c r="BP618" s="374"/>
      <c r="BQ618" s="374"/>
      <c r="BR618" s="374"/>
      <c r="BS618" s="374"/>
      <c r="BT618" s="374"/>
      <c r="BU618" s="374"/>
      <c r="BV618" s="374"/>
      <c r="BW618" s="374"/>
      <c r="BX618" s="374"/>
      <c r="BY618" s="374"/>
      <c r="BZ618" s="374"/>
      <c r="CA618" s="374"/>
      <c r="CB618" s="374"/>
      <c r="CC618" s="374"/>
      <c r="CD618" s="374"/>
      <c r="CE618" s="374"/>
      <c r="CF618" s="374"/>
      <c r="CG618" s="374"/>
      <c r="CH618" s="374"/>
      <c r="CI618" s="374"/>
      <c r="CJ618" s="374"/>
      <c r="CK618" s="374"/>
      <c r="CL618" s="374"/>
      <c r="CM618" s="374"/>
      <c r="CN618" s="374"/>
      <c r="CO618" s="374"/>
      <c r="CP618" s="374"/>
      <c r="CQ618" s="374"/>
      <c r="CR618" s="374"/>
      <c r="CS618" s="374"/>
      <c r="CT618" s="374"/>
      <c r="CU618" s="374"/>
      <c r="CV618" s="374"/>
      <c r="CW618" s="374"/>
      <c r="CX618" s="374"/>
      <c r="CY618" s="374"/>
      <c r="CZ618" s="374"/>
    </row>
    <row r="619" s="378" customFormat="true" ht="25.15" customHeight="true" x14ac:dyDescent="0.2">
      <c r="C619" s="1074"/>
      <c r="D619" s="1075"/>
      <c r="E619" s="652"/>
      <c r="F619" s="652"/>
      <c r="G619" s="652"/>
      <c r="H619" s="1075" t="s">
        <v>521</v>
      </c>
      <c r="I619" s="1075"/>
      <c r="J619" s="840">
        <v>-8.0012567513475207E-3</v>
      </c>
      <c r="K619" s="652"/>
      <c r="L619" s="652"/>
      <c r="M619" s="1075" t="s">
        <v>523</v>
      </c>
      <c r="N619" s="1075"/>
      <c r="O619" s="841">
        <v>1.1036471942190309E-2</v>
      </c>
      <c r="P619" s="652"/>
      <c r="Q619" s="652"/>
      <c r="AC619" s="371"/>
      <c r="AD619" s="371"/>
      <c r="AE619" s="371"/>
      <c r="AF619" s="371"/>
      <c r="AG619" s="371"/>
      <c r="AH619" s="371"/>
      <c r="AI619" s="371"/>
      <c r="AJ619" s="371"/>
      <c r="AK619" s="371"/>
      <c r="AL619" s="371"/>
      <c r="AM619" s="371"/>
      <c r="AN619" s="371"/>
      <c r="AO619" s="371"/>
      <c r="AP619" s="371"/>
      <c r="AQ619" s="371"/>
      <c r="AR619" s="371"/>
      <c r="AS619" s="371"/>
      <c r="AT619" s="371"/>
      <c r="AU619" s="371"/>
      <c r="AV619" s="371"/>
      <c r="AW619" s="371"/>
      <c r="AX619" s="371"/>
      <c r="AY619" s="371"/>
      <c r="AZ619" s="371"/>
      <c r="BA619" s="374"/>
      <c r="BB619" s="450"/>
      <c r="BC619" s="374"/>
      <c r="BD619" s="374"/>
      <c r="BE619" s="374"/>
      <c r="BF619" s="374"/>
      <c r="BG619" s="374"/>
      <c r="BH619" s="374"/>
      <c r="BI619" s="374"/>
      <c r="BJ619" s="374"/>
      <c r="BK619" s="374"/>
      <c r="BL619" s="374"/>
      <c r="BM619" s="374"/>
      <c r="BN619" s="374"/>
      <c r="BO619" s="374"/>
      <c r="BP619" s="374"/>
      <c r="BQ619" s="374"/>
      <c r="BR619" s="374"/>
      <c r="BS619" s="374"/>
      <c r="BT619" s="374"/>
      <c r="BU619" s="374"/>
      <c r="BV619" s="374"/>
      <c r="BW619" s="374"/>
      <c r="BX619" s="374"/>
      <c r="BY619" s="374"/>
      <c r="BZ619" s="374"/>
      <c r="CA619" s="374"/>
      <c r="CB619" s="374"/>
      <c r="CC619" s="374"/>
      <c r="CD619" s="374"/>
      <c r="CE619" s="374"/>
      <c r="CF619" s="374"/>
      <c r="CG619" s="374"/>
      <c r="CH619" s="374"/>
      <c r="CI619" s="374"/>
      <c r="CJ619" s="374"/>
      <c r="CK619" s="374"/>
      <c r="CL619" s="374"/>
      <c r="CM619" s="374"/>
      <c r="CN619" s="374"/>
      <c r="CO619" s="374"/>
      <c r="CP619" s="374"/>
      <c r="CQ619" s="374"/>
      <c r="CR619" s="374"/>
      <c r="CS619" s="374"/>
      <c r="CT619" s="374"/>
      <c r="CU619" s="374"/>
      <c r="CV619" s="374"/>
      <c r="CW619" s="374"/>
      <c r="CX619" s="374"/>
      <c r="CY619" s="374"/>
      <c r="CZ619" s="374"/>
    </row>
    <row r="620" s="378" customFormat="true" ht="25.15" customHeight="true" x14ac:dyDescent="0.2">
      <c r="C620" s="1074"/>
      <c r="D620" s="1075"/>
      <c r="E620" s="652"/>
      <c r="F620" s="652"/>
      <c r="G620" s="652"/>
      <c r="H620" s="1075" t="s">
        <v>519</v>
      </c>
      <c r="I620" s="1075"/>
      <c r="J620" s="840">
        <v>2.0239596931219284E-3</v>
      </c>
      <c r="K620" s="652"/>
      <c r="L620" s="652"/>
      <c r="M620" s="1075" t="s">
        <v>529</v>
      </c>
      <c r="N620" s="1075"/>
      <c r="O620" s="841">
        <v>-1.2246661679464834E-4</v>
      </c>
      <c r="P620" s="652"/>
      <c r="Q620" s="652"/>
      <c r="AC620" s="371"/>
      <c r="AD620" s="371"/>
      <c r="AE620" s="371"/>
      <c r="AF620" s="371"/>
      <c r="AG620" s="371"/>
      <c r="AH620" s="371"/>
      <c r="AI620" s="371"/>
      <c r="AJ620" s="371"/>
      <c r="AK620" s="371"/>
      <c r="AL620" s="371"/>
      <c r="AM620" s="371"/>
      <c r="AN620" s="371"/>
      <c r="AO620" s="371"/>
      <c r="AP620" s="371"/>
      <c r="AQ620" s="371"/>
      <c r="AR620" s="371"/>
      <c r="AS620" s="371"/>
      <c r="AT620" s="371"/>
      <c r="AU620" s="371"/>
      <c r="AV620" s="371"/>
      <c r="AW620" s="371"/>
      <c r="AX620" s="371"/>
      <c r="AY620" s="371"/>
      <c r="AZ620" s="371"/>
      <c r="BA620" s="374"/>
      <c r="BB620" s="450"/>
      <c r="BC620" s="374"/>
      <c r="BD620" s="374"/>
      <c r="BE620" s="374"/>
      <c r="BF620" s="374"/>
      <c r="BG620" s="374"/>
      <c r="BH620" s="374"/>
      <c r="BI620" s="374"/>
      <c r="BJ620" s="374"/>
      <c r="BK620" s="374"/>
      <c r="BL620" s="374"/>
      <c r="BM620" s="374"/>
      <c r="BN620" s="374"/>
      <c r="BO620" s="374"/>
      <c r="BP620" s="374"/>
      <c r="BQ620" s="374"/>
      <c r="BR620" s="374"/>
      <c r="BS620" s="374"/>
      <c r="BT620" s="374"/>
      <c r="BU620" s="374"/>
      <c r="BV620" s="374"/>
      <c r="BW620" s="374"/>
      <c r="BX620" s="374"/>
      <c r="BY620" s="374"/>
      <c r="BZ620" s="374"/>
      <c r="CA620" s="374"/>
      <c r="CB620" s="374"/>
      <c r="CC620" s="374"/>
      <c r="CD620" s="374"/>
      <c r="CE620" s="374"/>
      <c r="CF620" s="374"/>
      <c r="CG620" s="374"/>
      <c r="CH620" s="374"/>
      <c r="CI620" s="374"/>
      <c r="CJ620" s="374"/>
      <c r="CK620" s="374"/>
      <c r="CL620" s="374"/>
      <c r="CM620" s="374"/>
      <c r="CN620" s="374"/>
      <c r="CO620" s="374"/>
      <c r="CP620" s="374"/>
      <c r="CQ620" s="374"/>
      <c r="CR620" s="374"/>
      <c r="CS620" s="374"/>
      <c r="CT620" s="374"/>
      <c r="CU620" s="374"/>
      <c r="CV620" s="374"/>
      <c r="CW620" s="374"/>
      <c r="CX620" s="374"/>
      <c r="CY620" s="374"/>
      <c r="CZ620" s="374"/>
    </row>
    <row r="621" s="378" customFormat="true" ht="25.15" customHeight="true" x14ac:dyDescent="0.2">
      <c r="C621" s="1074"/>
      <c r="D621" s="1075"/>
      <c r="E621" s="652"/>
      <c r="F621" s="652"/>
      <c r="G621" s="652"/>
      <c r="H621" s="1075" t="s">
        <v>522</v>
      </c>
      <c r="I621" s="1075"/>
      <c r="J621" s="840">
        <v>-7.4757890400516105E-3</v>
      </c>
      <c r="K621" s="652"/>
      <c r="L621" s="652"/>
      <c r="M621" s="1075" t="s">
        <v>517</v>
      </c>
      <c r="N621" s="1075"/>
      <c r="O621" s="841">
        <v>1.476854830897838E-2</v>
      </c>
      <c r="P621" s="652"/>
      <c r="Q621" s="652"/>
      <c r="AC621" s="371"/>
      <c r="AD621" s="371"/>
      <c r="AE621" s="371"/>
      <c r="AF621" s="371"/>
      <c r="AG621" s="371"/>
      <c r="AH621" s="371"/>
      <c r="AI621" s="371"/>
      <c r="AJ621" s="371"/>
      <c r="AK621" s="371"/>
      <c r="AL621" s="371"/>
      <c r="AM621" s="371"/>
      <c r="AN621" s="371"/>
      <c r="AO621" s="371"/>
      <c r="AP621" s="371"/>
      <c r="AQ621" s="371"/>
      <c r="AR621" s="371"/>
      <c r="AS621" s="371"/>
      <c r="AT621" s="371"/>
      <c r="AU621" s="371"/>
      <c r="AV621" s="371"/>
      <c r="AW621" s="371"/>
      <c r="AX621" s="371"/>
      <c r="AY621" s="371"/>
      <c r="AZ621" s="371"/>
      <c r="BA621" s="374"/>
      <c r="BB621" s="450"/>
      <c r="BC621" s="374"/>
      <c r="BD621" s="374"/>
      <c r="BE621" s="374"/>
      <c r="BF621" s="374"/>
      <c r="BG621" s="374"/>
      <c r="BH621" s="374"/>
      <c r="BI621" s="374"/>
      <c r="BJ621" s="374"/>
      <c r="BK621" s="374"/>
      <c r="BL621" s="374"/>
      <c r="BM621" s="374"/>
      <c r="BN621" s="374"/>
      <c r="BO621" s="374"/>
      <c r="BP621" s="374"/>
      <c r="BQ621" s="374"/>
      <c r="BR621" s="374"/>
      <c r="BS621" s="374"/>
      <c r="BT621" s="374"/>
      <c r="BU621" s="374"/>
      <c r="BV621" s="374"/>
      <c r="BW621" s="374"/>
      <c r="BX621" s="374"/>
      <c r="BY621" s="374"/>
      <c r="BZ621" s="374"/>
      <c r="CA621" s="374"/>
      <c r="CB621" s="374"/>
      <c r="CC621" s="374"/>
      <c r="CD621" s="374"/>
      <c r="CE621" s="374"/>
      <c r="CF621" s="374"/>
      <c r="CG621" s="374"/>
      <c r="CH621" s="374"/>
      <c r="CI621" s="374"/>
      <c r="CJ621" s="374"/>
      <c r="CK621" s="374"/>
      <c r="CL621" s="374"/>
      <c r="CM621" s="374"/>
      <c r="CN621" s="374"/>
      <c r="CO621" s="374"/>
      <c r="CP621" s="374"/>
      <c r="CQ621" s="374"/>
      <c r="CR621" s="374"/>
      <c r="CS621" s="374"/>
      <c r="CT621" s="374"/>
      <c r="CU621" s="374"/>
      <c r="CV621" s="374"/>
      <c r="CW621" s="374"/>
      <c r="CX621" s="374"/>
      <c r="CY621" s="374"/>
      <c r="CZ621" s="374"/>
    </row>
    <row r="622" s="378" customFormat="true" ht="25.15" customHeight="true" x14ac:dyDescent="0.2">
      <c r="C622" s="1074"/>
      <c r="D622" s="1075"/>
      <c r="E622" s="652"/>
      <c r="F622" s="652"/>
      <c r="G622" s="652"/>
      <c r="H622" s="1075" t="s">
        <v>528</v>
      </c>
      <c r="I622" s="1075"/>
      <c r="J622" s="840">
        <v>-2.4598491547351987E-3</v>
      </c>
      <c r="K622" s="652"/>
      <c r="L622" s="652"/>
      <c r="M622" s="1075" t="s">
        <v>521</v>
      </c>
      <c r="N622" s="1075"/>
      <c r="O622" s="841">
        <v>1.4245493967651016E-2</v>
      </c>
      <c r="P622" s="652"/>
      <c r="Q622" s="652"/>
      <c r="AC622" s="371"/>
      <c r="AD622" s="371"/>
      <c r="AE622" s="371"/>
      <c r="AF622" s="371"/>
      <c r="AG622" s="371"/>
      <c r="AH622" s="371"/>
      <c r="AI622" s="371"/>
      <c r="AJ622" s="371"/>
      <c r="AK622" s="371"/>
      <c r="AL622" s="371"/>
      <c r="AM622" s="371"/>
      <c r="AN622" s="371"/>
      <c r="AO622" s="371"/>
      <c r="AP622" s="371"/>
      <c r="AQ622" s="371"/>
      <c r="AR622" s="371"/>
      <c r="AS622" s="371"/>
      <c r="AT622" s="371"/>
      <c r="AU622" s="371"/>
      <c r="AV622" s="371"/>
      <c r="AW622" s="371"/>
      <c r="AX622" s="371"/>
      <c r="AY622" s="371"/>
      <c r="AZ622" s="371"/>
      <c r="BA622" s="374"/>
      <c r="BB622" s="450"/>
      <c r="BC622" s="374"/>
      <c r="BD622" s="374"/>
      <c r="BE622" s="374"/>
      <c r="BF622" s="374"/>
      <c r="BG622" s="374"/>
      <c r="BH622" s="374"/>
      <c r="BI622" s="374"/>
      <c r="BJ622" s="374"/>
      <c r="BK622" s="374"/>
      <c r="BL622" s="374"/>
      <c r="BM622" s="374"/>
      <c r="BN622" s="374"/>
      <c r="BO622" s="374"/>
      <c r="BP622" s="374"/>
      <c r="BQ622" s="374"/>
      <c r="BR622" s="374"/>
      <c r="BS622" s="374"/>
      <c r="BT622" s="374"/>
      <c r="BU622" s="374"/>
      <c r="BV622" s="374"/>
      <c r="BW622" s="374"/>
      <c r="BX622" s="374"/>
      <c r="BY622" s="374"/>
      <c r="BZ622" s="374"/>
      <c r="CA622" s="374"/>
      <c r="CB622" s="374"/>
      <c r="CC622" s="374"/>
      <c r="CD622" s="374"/>
      <c r="CE622" s="374"/>
      <c r="CF622" s="374"/>
      <c r="CG622" s="374"/>
      <c r="CH622" s="374"/>
      <c r="CI622" s="374"/>
      <c r="CJ622" s="374"/>
      <c r="CK622" s="374"/>
      <c r="CL622" s="374"/>
      <c r="CM622" s="374"/>
      <c r="CN622" s="374"/>
      <c r="CO622" s="374"/>
      <c r="CP622" s="374"/>
      <c r="CQ622" s="374"/>
      <c r="CR622" s="374"/>
      <c r="CS622" s="374"/>
      <c r="CT622" s="374"/>
      <c r="CU622" s="374"/>
      <c r="CV622" s="374"/>
      <c r="CW622" s="374"/>
      <c r="CX622" s="374"/>
      <c r="CY622" s="374"/>
      <c r="CZ622" s="374"/>
    </row>
    <row r="623" s="378" customFormat="true" ht="25.15" customHeight="true" x14ac:dyDescent="0.2">
      <c r="C623" s="1074"/>
      <c r="D623" s="1075"/>
      <c r="E623" s="652"/>
      <c r="F623" s="652"/>
      <c r="G623" s="652"/>
      <c r="H623" s="1075" t="s">
        <v>527</v>
      </c>
      <c r="I623" s="1075"/>
      <c r="J623" s="840">
        <v>3.4448838324300478E-3</v>
      </c>
      <c r="K623" s="652"/>
      <c r="L623" s="652"/>
      <c r="M623" s="1075" t="s">
        <v>519</v>
      </c>
      <c r="N623" s="1075"/>
      <c r="O623" s="841">
        <v>1.7476557293241442E-2</v>
      </c>
      <c r="P623" s="652"/>
      <c r="Q623" s="652"/>
      <c r="AC623" s="371"/>
      <c r="AD623" s="371"/>
      <c r="AE623" s="371"/>
      <c r="AF623" s="371"/>
      <c r="AG623" s="371"/>
      <c r="AH623" s="371"/>
      <c r="AI623" s="371"/>
      <c r="AJ623" s="371"/>
      <c r="AK623" s="371"/>
      <c r="AL623" s="371"/>
      <c r="AM623" s="371"/>
      <c r="AN623" s="371"/>
      <c r="AO623" s="371"/>
      <c r="AP623" s="371"/>
      <c r="AQ623" s="371"/>
      <c r="AR623" s="371"/>
      <c r="AS623" s="371"/>
      <c r="AT623" s="371"/>
      <c r="AU623" s="371"/>
      <c r="AV623" s="371"/>
      <c r="AW623" s="371"/>
      <c r="AX623" s="371"/>
      <c r="AY623" s="371"/>
      <c r="AZ623" s="371"/>
      <c r="BA623" s="374"/>
      <c r="BB623" s="450"/>
      <c r="BC623" s="374"/>
      <c r="BD623" s="374"/>
      <c r="BE623" s="374"/>
      <c r="BF623" s="374"/>
      <c r="BG623" s="374"/>
      <c r="BH623" s="374"/>
      <c r="BI623" s="374"/>
      <c r="BJ623" s="374"/>
      <c r="BK623" s="374"/>
      <c r="BL623" s="374"/>
      <c r="BM623" s="374"/>
      <c r="BN623" s="374"/>
      <c r="BO623" s="374"/>
      <c r="BP623" s="374"/>
      <c r="BQ623" s="374"/>
      <c r="BR623" s="374"/>
      <c r="BS623" s="374"/>
      <c r="BT623" s="374"/>
      <c r="BU623" s="374"/>
      <c r="BV623" s="374"/>
      <c r="BW623" s="374"/>
      <c r="BX623" s="374"/>
      <c r="BY623" s="374"/>
      <c r="BZ623" s="374"/>
      <c r="CA623" s="374"/>
      <c r="CB623" s="374"/>
      <c r="CC623" s="374"/>
      <c r="CD623" s="374"/>
      <c r="CE623" s="374"/>
      <c r="CF623" s="374"/>
      <c r="CG623" s="374"/>
      <c r="CH623" s="374"/>
      <c r="CI623" s="374"/>
      <c r="CJ623" s="374"/>
      <c r="CK623" s="374"/>
      <c r="CL623" s="374"/>
      <c r="CM623" s="374"/>
      <c r="CN623" s="374"/>
      <c r="CO623" s="374"/>
      <c r="CP623" s="374"/>
      <c r="CQ623" s="374"/>
      <c r="CR623" s="374"/>
      <c r="CS623" s="374"/>
      <c r="CT623" s="374"/>
      <c r="CU623" s="374"/>
      <c r="CV623" s="374"/>
      <c r="CW623" s="374"/>
      <c r="CX623" s="374"/>
      <c r="CY623" s="374"/>
      <c r="CZ623" s="374"/>
    </row>
    <row r="624" s="378" customFormat="true" ht="25.15" customHeight="true" x14ac:dyDescent="0.2">
      <c r="C624" s="1074"/>
      <c r="D624" s="1075"/>
      <c r="E624" s="652"/>
      <c r="F624" s="652"/>
      <c r="G624" s="652"/>
      <c r="H624" s="1075" t="s">
        <v>507</v>
      </c>
      <c r="I624" s="1075"/>
      <c r="J624" s="840">
        <v>-3.0652611819008375E-2</v>
      </c>
      <c r="K624" s="652"/>
      <c r="L624" s="652"/>
      <c r="M624" s="1075" t="s">
        <v>522</v>
      </c>
      <c r="N624" s="1075"/>
      <c r="O624" s="841">
        <v>1.6333969029295246E-3</v>
      </c>
      <c r="P624" s="652"/>
      <c r="Q624" s="652"/>
      <c r="AC624" s="371"/>
      <c r="AD624" s="371"/>
      <c r="AE624" s="371"/>
      <c r="AF624" s="371"/>
      <c r="AG624" s="371"/>
      <c r="AH624" s="371"/>
      <c r="AI624" s="371"/>
      <c r="AJ624" s="371"/>
      <c r="AK624" s="371"/>
      <c r="AL624" s="371"/>
      <c r="AM624" s="371"/>
      <c r="AN624" s="371"/>
      <c r="AO624" s="371"/>
      <c r="AP624" s="371"/>
      <c r="AQ624" s="371"/>
      <c r="AR624" s="371"/>
      <c r="AS624" s="371"/>
      <c r="AT624" s="371"/>
      <c r="AU624" s="371"/>
      <c r="AV624" s="371"/>
      <c r="AW624" s="371"/>
      <c r="AX624" s="371"/>
      <c r="AY624" s="371"/>
      <c r="AZ624" s="371"/>
      <c r="BA624" s="374"/>
      <c r="BB624" s="450"/>
      <c r="BC624" s="374"/>
      <c r="BD624" s="374"/>
      <c r="BE624" s="374"/>
      <c r="BF624" s="374"/>
      <c r="BG624" s="374"/>
      <c r="BH624" s="374"/>
      <c r="BI624" s="374"/>
      <c r="BJ624" s="374"/>
      <c r="BK624" s="374"/>
      <c r="BL624" s="374"/>
      <c r="BM624" s="374"/>
      <c r="BN624" s="374"/>
      <c r="BO624" s="374"/>
      <c r="BP624" s="374"/>
      <c r="BQ624" s="374"/>
      <c r="BR624" s="374"/>
      <c r="BS624" s="374"/>
      <c r="BT624" s="374"/>
      <c r="BU624" s="374"/>
      <c r="BV624" s="374"/>
      <c r="BW624" s="374"/>
      <c r="BX624" s="374"/>
      <c r="BY624" s="374"/>
      <c r="BZ624" s="374"/>
      <c r="CA624" s="374"/>
      <c r="CB624" s="374"/>
      <c r="CC624" s="374"/>
      <c r="CD624" s="374"/>
      <c r="CE624" s="374"/>
      <c r="CF624" s="374"/>
      <c r="CG624" s="374"/>
      <c r="CH624" s="374"/>
      <c r="CI624" s="374"/>
      <c r="CJ624" s="374"/>
      <c r="CK624" s="374"/>
      <c r="CL624" s="374"/>
      <c r="CM624" s="374"/>
      <c r="CN624" s="374"/>
      <c r="CO624" s="374"/>
      <c r="CP624" s="374"/>
      <c r="CQ624" s="374"/>
      <c r="CR624" s="374"/>
      <c r="CS624" s="374"/>
      <c r="CT624" s="374"/>
      <c r="CU624" s="374"/>
      <c r="CV624" s="374"/>
      <c r="CW624" s="374"/>
      <c r="CX624" s="374"/>
      <c r="CY624" s="374"/>
      <c r="CZ624" s="374"/>
    </row>
    <row r="625" s="378" customFormat="true" ht="25.15" customHeight="true" x14ac:dyDescent="0.2">
      <c r="C625" s="1074"/>
      <c r="D625" s="1075"/>
      <c r="E625" s="652"/>
      <c r="F625" s="652"/>
      <c r="G625" s="652"/>
      <c r="H625" s="1075" t="s">
        <v>505</v>
      </c>
      <c r="I625" s="1075"/>
      <c r="J625" s="840">
        <v>-5.3213716705734909E-4</v>
      </c>
      <c r="K625" s="652"/>
      <c r="L625" s="652"/>
      <c r="M625" s="1075" t="s">
        <v>528</v>
      </c>
      <c r="N625" s="1075"/>
      <c r="O625" s="841">
        <v>5.4752058242905086E-3</v>
      </c>
      <c r="P625" s="652"/>
      <c r="Q625" s="652"/>
      <c r="AC625" s="371"/>
      <c r="AD625" s="371"/>
      <c r="AE625" s="371"/>
      <c r="AF625" s="371"/>
      <c r="AG625" s="371"/>
      <c r="AH625" s="371"/>
      <c r="AI625" s="371"/>
      <c r="AJ625" s="371"/>
      <c r="AK625" s="371"/>
      <c r="AL625" s="371"/>
      <c r="AM625" s="371"/>
      <c r="AN625" s="371"/>
      <c r="AO625" s="371"/>
      <c r="AP625" s="371"/>
      <c r="AQ625" s="371"/>
      <c r="AR625" s="371"/>
      <c r="AS625" s="371"/>
      <c r="AT625" s="371"/>
      <c r="AU625" s="371"/>
      <c r="AV625" s="371"/>
      <c r="AW625" s="371"/>
      <c r="AX625" s="371"/>
      <c r="AY625" s="371"/>
      <c r="AZ625" s="371"/>
      <c r="BA625" s="374"/>
      <c r="BB625" s="450"/>
      <c r="BC625" s="374"/>
      <c r="BD625" s="374"/>
      <c r="BE625" s="374"/>
      <c r="BF625" s="374"/>
      <c r="BG625" s="374"/>
      <c r="BH625" s="374"/>
      <c r="BI625" s="374"/>
      <c r="BJ625" s="374"/>
      <c r="BK625" s="374"/>
      <c r="BL625" s="374"/>
      <c r="BM625" s="374"/>
      <c r="BN625" s="374"/>
      <c r="BO625" s="374"/>
      <c r="BP625" s="374"/>
      <c r="BQ625" s="374"/>
      <c r="BR625" s="374"/>
      <c r="BS625" s="374"/>
      <c r="BT625" s="374"/>
      <c r="BU625" s="374"/>
      <c r="BV625" s="374"/>
      <c r="BW625" s="374"/>
      <c r="BX625" s="374"/>
      <c r="BY625" s="374"/>
      <c r="BZ625" s="374"/>
      <c r="CA625" s="374"/>
      <c r="CB625" s="374"/>
      <c r="CC625" s="374"/>
      <c r="CD625" s="374"/>
      <c r="CE625" s="374"/>
      <c r="CF625" s="374"/>
      <c r="CG625" s="374"/>
      <c r="CH625" s="374"/>
      <c r="CI625" s="374"/>
      <c r="CJ625" s="374"/>
      <c r="CK625" s="374"/>
      <c r="CL625" s="374"/>
      <c r="CM625" s="374"/>
      <c r="CN625" s="374"/>
      <c r="CO625" s="374"/>
      <c r="CP625" s="374"/>
      <c r="CQ625" s="374"/>
      <c r="CR625" s="374"/>
      <c r="CS625" s="374"/>
      <c r="CT625" s="374"/>
      <c r="CU625" s="374"/>
      <c r="CV625" s="374"/>
      <c r="CW625" s="374"/>
      <c r="CX625" s="374"/>
      <c r="CY625" s="374"/>
      <c r="CZ625" s="374"/>
    </row>
    <row r="626" s="378" customFormat="true" ht="25.15" customHeight="true" x14ac:dyDescent="0.2">
      <c r="C626" s="1074"/>
      <c r="D626" s="1075"/>
      <c r="E626" s="652"/>
      <c r="F626" s="652"/>
      <c r="G626" s="652"/>
      <c r="H626" s="1075" t="s">
        <v>511</v>
      </c>
      <c r="I626" s="1075"/>
      <c r="J626" s="840">
        <v>1.2442843460022793E-2</v>
      </c>
      <c r="K626" s="652"/>
      <c r="L626" s="652"/>
      <c r="M626" s="1075" t="s">
        <v>527</v>
      </c>
      <c r="N626" s="1075"/>
      <c r="O626" s="841">
        <v>5.5606706589244759E-3</v>
      </c>
      <c r="P626" s="652"/>
      <c r="Q626" s="652"/>
      <c r="AC626" s="371"/>
      <c r="AD626" s="371"/>
      <c r="AE626" s="371"/>
      <c r="AF626" s="371"/>
      <c r="AG626" s="371"/>
      <c r="AH626" s="371"/>
      <c r="AI626" s="371"/>
      <c r="AJ626" s="371"/>
      <c r="AK626" s="371"/>
      <c r="AL626" s="371"/>
      <c r="AM626" s="371"/>
      <c r="AN626" s="371"/>
      <c r="AO626" s="371"/>
      <c r="AP626" s="371"/>
      <c r="AQ626" s="371"/>
      <c r="AR626" s="371"/>
      <c r="AS626" s="371"/>
      <c r="AT626" s="371"/>
      <c r="AU626" s="371"/>
      <c r="AV626" s="371"/>
      <c r="AW626" s="371"/>
      <c r="AX626" s="371"/>
      <c r="AY626" s="371"/>
      <c r="AZ626" s="371"/>
      <c r="BA626" s="374"/>
      <c r="BB626" s="450"/>
      <c r="BC626" s="374"/>
      <c r="BD626" s="374"/>
      <c r="BE626" s="374"/>
      <c r="BF626" s="374"/>
      <c r="BG626" s="374"/>
      <c r="BH626" s="374"/>
      <c r="BI626" s="374"/>
      <c r="BJ626" s="374"/>
      <c r="BK626" s="374"/>
      <c r="BL626" s="374"/>
      <c r="BM626" s="374"/>
      <c r="BN626" s="374"/>
      <c r="BO626" s="374"/>
      <c r="BP626" s="374"/>
      <c r="BQ626" s="374"/>
      <c r="BR626" s="374"/>
      <c r="BS626" s="374"/>
      <c r="BT626" s="374"/>
      <c r="BU626" s="374"/>
      <c r="BV626" s="374"/>
      <c r="BW626" s="374"/>
      <c r="BX626" s="374"/>
      <c r="BY626" s="374"/>
      <c r="BZ626" s="374"/>
      <c r="CA626" s="374"/>
      <c r="CB626" s="374"/>
      <c r="CC626" s="374"/>
      <c r="CD626" s="374"/>
      <c r="CE626" s="374"/>
      <c r="CF626" s="374"/>
      <c r="CG626" s="374"/>
      <c r="CH626" s="374"/>
      <c r="CI626" s="374"/>
      <c r="CJ626" s="374"/>
      <c r="CK626" s="374"/>
      <c r="CL626" s="374"/>
      <c r="CM626" s="374"/>
      <c r="CN626" s="374"/>
      <c r="CO626" s="374"/>
      <c r="CP626" s="374"/>
      <c r="CQ626" s="374"/>
      <c r="CR626" s="374"/>
      <c r="CS626" s="374"/>
      <c r="CT626" s="374"/>
      <c r="CU626" s="374"/>
      <c r="CV626" s="374"/>
      <c r="CW626" s="374"/>
      <c r="CX626" s="374"/>
      <c r="CY626" s="374"/>
      <c r="CZ626" s="374"/>
    </row>
    <row r="627" s="378" customFormat="true" ht="25.15" customHeight="true" x14ac:dyDescent="0.2">
      <c r="C627" s="1074"/>
      <c r="D627" s="1075"/>
      <c r="E627" s="652"/>
      <c r="F627" s="652"/>
      <c r="G627" s="652"/>
      <c r="H627" s="1075" t="s">
        <v>515</v>
      </c>
      <c r="I627" s="1075"/>
      <c r="J627" s="840">
        <v>-1.5869440051647685E-2</v>
      </c>
      <c r="K627" s="652"/>
      <c r="L627" s="652"/>
      <c r="M627" s="1075" t="s">
        <v>507</v>
      </c>
      <c r="N627" s="1075"/>
      <c r="O627" s="841">
        <v>-3.1763857573915305E-3</v>
      </c>
      <c r="P627" s="652"/>
      <c r="Q627" s="652"/>
      <c r="AC627" s="371"/>
      <c r="AD627" s="371"/>
      <c r="AE627" s="371"/>
      <c r="AF627" s="371"/>
      <c r="AG627" s="371"/>
      <c r="AH627" s="371"/>
      <c r="AI627" s="371"/>
      <c r="AJ627" s="371"/>
      <c r="AK627" s="371"/>
      <c r="AL627" s="371"/>
      <c r="AM627" s="371"/>
      <c r="AN627" s="371"/>
      <c r="AO627" s="371"/>
      <c r="AP627" s="371"/>
      <c r="AQ627" s="371"/>
      <c r="AR627" s="371"/>
      <c r="AS627" s="371"/>
      <c r="AT627" s="371"/>
      <c r="AU627" s="371"/>
      <c r="AV627" s="371"/>
      <c r="AW627" s="371"/>
      <c r="AX627" s="371"/>
      <c r="AY627" s="371"/>
      <c r="AZ627" s="371"/>
      <c r="BA627" s="374"/>
      <c r="BB627" s="450"/>
      <c r="BC627" s="374"/>
      <c r="BD627" s="374"/>
      <c r="BE627" s="374"/>
      <c r="BF627" s="374"/>
      <c r="BG627" s="374"/>
      <c r="BH627" s="374"/>
      <c r="BI627" s="374"/>
      <c r="BJ627" s="374"/>
      <c r="BK627" s="374"/>
      <c r="BL627" s="374"/>
      <c r="BM627" s="374"/>
      <c r="BN627" s="374"/>
      <c r="BO627" s="374"/>
      <c r="BP627" s="374"/>
      <c r="BQ627" s="374"/>
      <c r="BR627" s="374"/>
      <c r="BS627" s="374"/>
      <c r="BT627" s="374"/>
      <c r="BU627" s="374"/>
      <c r="BV627" s="374"/>
      <c r="BW627" s="374"/>
      <c r="BX627" s="374"/>
      <c r="BY627" s="374"/>
      <c r="BZ627" s="374"/>
      <c r="CA627" s="374"/>
      <c r="CB627" s="374"/>
      <c r="CC627" s="374"/>
      <c r="CD627" s="374"/>
      <c r="CE627" s="374"/>
      <c r="CF627" s="374"/>
      <c r="CG627" s="374"/>
      <c r="CH627" s="374"/>
      <c r="CI627" s="374"/>
      <c r="CJ627" s="374"/>
      <c r="CK627" s="374"/>
      <c r="CL627" s="374"/>
      <c r="CM627" s="374"/>
      <c r="CN627" s="374"/>
      <c r="CO627" s="374"/>
      <c r="CP627" s="374"/>
      <c r="CQ627" s="374"/>
      <c r="CR627" s="374"/>
      <c r="CS627" s="374"/>
      <c r="CT627" s="374"/>
      <c r="CU627" s="374"/>
      <c r="CV627" s="374"/>
      <c r="CW627" s="374"/>
      <c r="CX627" s="374"/>
      <c r="CY627" s="374"/>
      <c r="CZ627" s="374"/>
    </row>
    <row r="628" s="378" customFormat="true" ht="25.15" customHeight="true" x14ac:dyDescent="0.2">
      <c r="C628" s="1074"/>
      <c r="D628" s="1075"/>
      <c r="E628" s="652"/>
      <c r="F628" s="652"/>
      <c r="G628" s="652"/>
      <c r="H628" s="1075" t="s">
        <v>508</v>
      </c>
      <c r="I628" s="1075"/>
      <c r="J628" s="840">
        <v>-5.0014244850945019E-3</v>
      </c>
      <c r="K628" s="652"/>
      <c r="L628" s="652"/>
      <c r="M628" s="1075" t="s">
        <v>505</v>
      </c>
      <c r="N628" s="1075"/>
      <c r="O628" s="841">
        <v>3.033502102560913E-2</v>
      </c>
      <c r="P628" s="652"/>
      <c r="Q628" s="652"/>
      <c r="AC628" s="371"/>
      <c r="AD628" s="371"/>
      <c r="AE628" s="371"/>
      <c r="AF628" s="371"/>
      <c r="AG628" s="371"/>
      <c r="AH628" s="371"/>
      <c r="AI628" s="371"/>
      <c r="AJ628" s="371"/>
      <c r="AK628" s="371"/>
      <c r="AL628" s="371"/>
      <c r="AM628" s="371"/>
      <c r="AN628" s="371"/>
      <c r="AO628" s="371"/>
      <c r="AP628" s="371"/>
      <c r="AQ628" s="371"/>
      <c r="AR628" s="371"/>
      <c r="AS628" s="371"/>
      <c r="AT628" s="371"/>
      <c r="AU628" s="371"/>
      <c r="AV628" s="371"/>
      <c r="AW628" s="371"/>
      <c r="AX628" s="371"/>
      <c r="AY628" s="371"/>
      <c r="AZ628" s="371"/>
      <c r="BA628" s="374"/>
      <c r="BB628" s="450"/>
      <c r="BC628" s="374"/>
      <c r="BD628" s="374"/>
      <c r="BE628" s="374"/>
      <c r="BF628" s="374"/>
      <c r="BG628" s="374"/>
      <c r="BH628" s="374"/>
      <c r="BI628" s="374"/>
      <c r="BJ628" s="374"/>
      <c r="BK628" s="374"/>
      <c r="BL628" s="374"/>
      <c r="BM628" s="374"/>
      <c r="BN628" s="374"/>
      <c r="BO628" s="374"/>
      <c r="BP628" s="374"/>
      <c r="BQ628" s="374"/>
      <c r="BR628" s="374"/>
      <c r="BS628" s="374"/>
      <c r="BT628" s="374"/>
      <c r="BU628" s="374"/>
      <c r="BV628" s="374"/>
      <c r="BW628" s="374"/>
      <c r="BX628" s="374"/>
      <c r="BY628" s="374"/>
      <c r="BZ628" s="374"/>
      <c r="CA628" s="374"/>
      <c r="CB628" s="374"/>
      <c r="CC628" s="374"/>
      <c r="CD628" s="374"/>
      <c r="CE628" s="374"/>
      <c r="CF628" s="374"/>
      <c r="CG628" s="374"/>
      <c r="CH628" s="374"/>
      <c r="CI628" s="374"/>
      <c r="CJ628" s="374"/>
      <c r="CK628" s="374"/>
      <c r="CL628" s="374"/>
      <c r="CM628" s="374"/>
      <c r="CN628" s="374"/>
      <c r="CO628" s="374"/>
      <c r="CP628" s="374"/>
      <c r="CQ628" s="374"/>
      <c r="CR628" s="374"/>
      <c r="CS628" s="374"/>
      <c r="CT628" s="374"/>
      <c r="CU628" s="374"/>
      <c r="CV628" s="374"/>
      <c r="CW628" s="374"/>
      <c r="CX628" s="374"/>
      <c r="CY628" s="374"/>
      <c r="CZ628" s="374"/>
    </row>
    <row r="629" s="378" customFormat="true" ht="25.15" customHeight="true" x14ac:dyDescent="0.2">
      <c r="C629" s="1074"/>
      <c r="D629" s="1075"/>
      <c r="E629" s="652"/>
      <c r="F629" s="652"/>
      <c r="G629" s="652"/>
      <c r="H629" s="1075" t="s">
        <v>516</v>
      </c>
      <c r="I629" s="1075"/>
      <c r="J629" s="845">
        <v>8.0267383055519369E-4</v>
      </c>
      <c r="K629" s="652"/>
      <c r="L629" s="652"/>
      <c r="M629" s="1075" t="s">
        <v>511</v>
      </c>
      <c r="N629" s="1075"/>
      <c r="O629" s="841">
        <v>2.1924117812026231E-2</v>
      </c>
      <c r="P629" s="652"/>
      <c r="Q629" s="652"/>
      <c r="AC629" s="371"/>
      <c r="AD629" s="371"/>
      <c r="AE629" s="371"/>
      <c r="AF629" s="371"/>
      <c r="AG629" s="371"/>
      <c r="AH629" s="371"/>
      <c r="AI629" s="371"/>
      <c r="AJ629" s="371"/>
      <c r="AK629" s="371"/>
      <c r="AL629" s="371"/>
      <c r="AM629" s="371"/>
      <c r="AN629" s="371"/>
      <c r="AO629" s="371"/>
      <c r="AP629" s="371"/>
      <c r="AQ629" s="371"/>
      <c r="AR629" s="371"/>
      <c r="AS629" s="371"/>
      <c r="AT629" s="371"/>
      <c r="AU629" s="371"/>
      <c r="AV629" s="371"/>
      <c r="AW629" s="371"/>
      <c r="AX629" s="371"/>
      <c r="AY629" s="371"/>
      <c r="AZ629" s="371"/>
      <c r="BA629" s="374"/>
      <c r="BB629" s="450"/>
      <c r="BC629" s="374"/>
      <c r="BD629" s="374"/>
      <c r="BE629" s="374"/>
      <c r="BF629" s="374"/>
      <c r="BG629" s="374"/>
      <c r="BH629" s="374"/>
      <c r="BI629" s="374"/>
      <c r="BJ629" s="374"/>
      <c r="BK629" s="374"/>
      <c r="BL629" s="374"/>
      <c r="BM629" s="374"/>
      <c r="BN629" s="374"/>
      <c r="BO629" s="374"/>
      <c r="BP629" s="374"/>
      <c r="BQ629" s="374"/>
      <c r="BR629" s="374"/>
      <c r="BS629" s="374"/>
      <c r="BT629" s="374"/>
      <c r="BU629" s="374"/>
      <c r="BV629" s="374"/>
      <c r="BW629" s="374"/>
      <c r="BX629" s="374"/>
      <c r="BY629" s="374"/>
      <c r="BZ629" s="374"/>
      <c r="CA629" s="374"/>
      <c r="CB629" s="374"/>
      <c r="CC629" s="374"/>
      <c r="CD629" s="374"/>
      <c r="CE629" s="374"/>
      <c r="CF629" s="374"/>
      <c r="CG629" s="374"/>
      <c r="CH629" s="374"/>
      <c r="CI629" s="374"/>
      <c r="CJ629" s="374"/>
      <c r="CK629" s="374"/>
      <c r="CL629" s="374"/>
      <c r="CM629" s="374"/>
      <c r="CN629" s="374"/>
      <c r="CO629" s="374"/>
      <c r="CP629" s="374"/>
      <c r="CQ629" s="374"/>
      <c r="CR629" s="374"/>
      <c r="CS629" s="374"/>
      <c r="CT629" s="374"/>
      <c r="CU629" s="374"/>
      <c r="CV629" s="374"/>
      <c r="CW629" s="374"/>
      <c r="CX629" s="374"/>
      <c r="CY629" s="374"/>
      <c r="CZ629" s="374"/>
    </row>
    <row r="630" s="378" customFormat="true" ht="25.15" customHeight="true" x14ac:dyDescent="0.2">
      <c r="C630" s="1074"/>
      <c r="D630" s="1075"/>
      <c r="E630" s="652"/>
      <c r="F630" s="652"/>
      <c r="G630" s="652"/>
      <c r="H630" s="1075"/>
      <c r="I630" s="1075"/>
      <c r="J630" s="652"/>
      <c r="K630" s="652"/>
      <c r="L630" s="652"/>
      <c r="M630" s="1075" t="s">
        <v>515</v>
      </c>
      <c r="N630" s="1075"/>
      <c r="O630" s="841">
        <v>1.8840646273710217E-2</v>
      </c>
      <c r="P630" s="652"/>
      <c r="Q630" s="652"/>
      <c r="AC630" s="371"/>
      <c r="AD630" s="371"/>
      <c r="AE630" s="371"/>
      <c r="AF630" s="371"/>
      <c r="AG630" s="371"/>
      <c r="AH630" s="371"/>
      <c r="AI630" s="371"/>
      <c r="AJ630" s="371"/>
      <c r="AK630" s="371"/>
      <c r="AL630" s="371"/>
      <c r="AM630" s="371"/>
      <c r="AN630" s="371"/>
      <c r="AO630" s="371"/>
      <c r="AP630" s="371"/>
      <c r="AQ630" s="371"/>
      <c r="AR630" s="371"/>
      <c r="AS630" s="371"/>
      <c r="AT630" s="371"/>
      <c r="AU630" s="371"/>
      <c r="AV630" s="371"/>
      <c r="AW630" s="371"/>
      <c r="AX630" s="371"/>
      <c r="AY630" s="371"/>
      <c r="AZ630" s="371"/>
      <c r="BA630" s="374"/>
      <c r="BB630" s="450"/>
      <c r="BC630" s="374"/>
      <c r="BD630" s="374"/>
      <c r="BE630" s="374"/>
      <c r="BF630" s="374"/>
      <c r="BG630" s="374"/>
      <c r="BH630" s="374"/>
      <c r="BI630" s="374"/>
      <c r="BJ630" s="374"/>
      <c r="BK630" s="374"/>
      <c r="BL630" s="374"/>
      <c r="BM630" s="374"/>
      <c r="BN630" s="374"/>
      <c r="BO630" s="374"/>
      <c r="BP630" s="374"/>
      <c r="BQ630" s="374"/>
      <c r="BR630" s="374"/>
      <c r="BS630" s="374"/>
      <c r="BT630" s="374"/>
      <c r="BU630" s="374"/>
      <c r="BV630" s="374"/>
      <c r="BW630" s="374"/>
      <c r="BX630" s="374"/>
      <c r="BY630" s="374"/>
      <c r="BZ630" s="374"/>
      <c r="CA630" s="374"/>
      <c r="CB630" s="374"/>
      <c r="CC630" s="374"/>
      <c r="CD630" s="374"/>
      <c r="CE630" s="374"/>
      <c r="CF630" s="374"/>
      <c r="CG630" s="374"/>
      <c r="CH630" s="374"/>
      <c r="CI630" s="374"/>
      <c r="CJ630" s="374"/>
      <c r="CK630" s="374"/>
      <c r="CL630" s="374"/>
      <c r="CM630" s="374"/>
      <c r="CN630" s="374"/>
      <c r="CO630" s="374"/>
      <c r="CP630" s="374"/>
      <c r="CQ630" s="374"/>
      <c r="CR630" s="374"/>
      <c r="CS630" s="374"/>
      <c r="CT630" s="374"/>
      <c r="CU630" s="374"/>
      <c r="CV630" s="374"/>
      <c r="CW630" s="374"/>
      <c r="CX630" s="374"/>
      <c r="CY630" s="374"/>
      <c r="CZ630" s="374"/>
    </row>
    <row r="631" s="378" customFormat="true" ht="25.15" customHeight="true" x14ac:dyDescent="0.2">
      <c r="C631" s="1074"/>
      <c r="D631" s="1075"/>
      <c r="E631" s="652"/>
      <c r="F631" s="652"/>
      <c r="G631" s="652"/>
      <c r="H631" s="1075"/>
      <c r="I631" s="1075"/>
      <c r="J631" s="652"/>
      <c r="K631" s="652"/>
      <c r="L631" s="652"/>
      <c r="M631" s="1075" t="s">
        <v>508</v>
      </c>
      <c r="N631" s="1075"/>
      <c r="O631" s="841">
        <v>2.7208331081982562E-2</v>
      </c>
      <c r="P631" s="652"/>
      <c r="Q631" s="652"/>
      <c r="AC631" s="371"/>
      <c r="AD631" s="371"/>
      <c r="AE631" s="371"/>
      <c r="AF631" s="371"/>
      <c r="AG631" s="371"/>
      <c r="AH631" s="371"/>
      <c r="AI631" s="371"/>
      <c r="AJ631" s="371"/>
      <c r="AK631" s="371"/>
      <c r="AL631" s="371"/>
      <c r="AM631" s="371"/>
      <c r="AN631" s="371"/>
      <c r="AO631" s="371"/>
      <c r="AP631" s="371"/>
      <c r="AQ631" s="371"/>
      <c r="AR631" s="371"/>
      <c r="AS631" s="371"/>
      <c r="AT631" s="371"/>
      <c r="AU631" s="371"/>
      <c r="AV631" s="371"/>
      <c r="AW631" s="371"/>
      <c r="AX631" s="371"/>
      <c r="AY631" s="371"/>
      <c r="AZ631" s="371"/>
      <c r="BA631" s="374"/>
      <c r="BB631" s="450"/>
      <c r="BC631" s="374"/>
      <c r="BD631" s="374"/>
      <c r="BE631" s="374"/>
      <c r="BF631" s="374"/>
      <c r="BG631" s="374"/>
      <c r="BH631" s="374"/>
      <c r="BI631" s="374"/>
      <c r="BJ631" s="374"/>
      <c r="BK631" s="374"/>
      <c r="BL631" s="374"/>
      <c r="BM631" s="374"/>
      <c r="BN631" s="374"/>
      <c r="BO631" s="374"/>
      <c r="BP631" s="374"/>
      <c r="BQ631" s="374"/>
      <c r="BR631" s="374"/>
      <c r="BS631" s="374"/>
      <c r="BT631" s="374"/>
      <c r="BU631" s="374"/>
      <c r="BV631" s="374"/>
      <c r="BW631" s="374"/>
      <c r="BX631" s="374"/>
      <c r="BY631" s="374"/>
      <c r="BZ631" s="374"/>
      <c r="CA631" s="374"/>
      <c r="CB631" s="374"/>
      <c r="CC631" s="374"/>
      <c r="CD631" s="374"/>
      <c r="CE631" s="374"/>
      <c r="CF631" s="374"/>
      <c r="CG631" s="374"/>
      <c r="CH631" s="374"/>
      <c r="CI631" s="374"/>
      <c r="CJ631" s="374"/>
      <c r="CK631" s="374"/>
      <c r="CL631" s="374"/>
      <c r="CM631" s="374"/>
      <c r="CN631" s="374"/>
      <c r="CO631" s="374"/>
      <c r="CP631" s="374"/>
      <c r="CQ631" s="374"/>
      <c r="CR631" s="374"/>
      <c r="CS631" s="374"/>
      <c r="CT631" s="374"/>
      <c r="CU631" s="374"/>
      <c r="CV631" s="374"/>
      <c r="CW631" s="374"/>
      <c r="CX631" s="374"/>
      <c r="CY631" s="374"/>
      <c r="CZ631" s="374"/>
    </row>
    <row r="632" s="378" customFormat="true" ht="25.15" customHeight="true" x14ac:dyDescent="0.2">
      <c r="C632" s="1074"/>
      <c r="D632" s="1075"/>
      <c r="E632" s="652"/>
      <c r="F632" s="652"/>
      <c r="G632" s="652"/>
      <c r="H632" s="1075" t="s">
        <v>351</v>
      </c>
      <c r="I632" s="1075"/>
      <c r="J632" s="1075"/>
      <c r="K632" s="652"/>
      <c r="L632" s="652"/>
      <c r="M632" s="1075" t="s">
        <v>516</v>
      </c>
      <c r="N632" s="1075"/>
      <c r="O632" s="846">
        <v>2.0078718427962199E-2</v>
      </c>
      <c r="P632" s="652"/>
      <c r="Q632" s="652"/>
      <c r="AC632" s="371"/>
      <c r="AD632" s="371"/>
      <c r="AE632" s="371"/>
      <c r="AF632" s="371"/>
      <c r="AG632" s="371"/>
      <c r="AH632" s="371"/>
      <c r="AI632" s="371"/>
      <c r="AJ632" s="371"/>
      <c r="AK632" s="371"/>
      <c r="AL632" s="371"/>
      <c r="AM632" s="371"/>
      <c r="AN632" s="371"/>
      <c r="AO632" s="371"/>
      <c r="AP632" s="371"/>
      <c r="AQ632" s="371"/>
      <c r="AR632" s="371"/>
      <c r="AS632" s="371"/>
      <c r="AT632" s="371"/>
      <c r="AU632" s="371"/>
      <c r="AV632" s="371"/>
      <c r="AW632" s="371"/>
      <c r="AX632" s="371"/>
      <c r="AY632" s="371"/>
      <c r="AZ632" s="371"/>
      <c r="BA632" s="374"/>
      <c r="BB632" s="450"/>
      <c r="BC632" s="374"/>
      <c r="BD632" s="374"/>
      <c r="BE632" s="374"/>
      <c r="BF632" s="374"/>
      <c r="BG632" s="374"/>
      <c r="BH632" s="374"/>
      <c r="BI632" s="374"/>
      <c r="BJ632" s="374"/>
      <c r="BK632" s="374"/>
      <c r="BL632" s="374"/>
      <c r="BM632" s="374"/>
      <c r="BN632" s="374"/>
      <c r="BO632" s="374"/>
      <c r="BP632" s="374"/>
      <c r="BQ632" s="374"/>
      <c r="BR632" s="374"/>
      <c r="BS632" s="374"/>
      <c r="BT632" s="374"/>
      <c r="BU632" s="374"/>
      <c r="BV632" s="374"/>
      <c r="BW632" s="374"/>
      <c r="BX632" s="374"/>
      <c r="BY632" s="374"/>
      <c r="BZ632" s="374"/>
      <c r="CA632" s="374"/>
      <c r="CB632" s="374"/>
      <c r="CC632" s="374"/>
      <c r="CD632" s="374"/>
      <c r="CE632" s="374"/>
      <c r="CF632" s="374"/>
      <c r="CG632" s="374"/>
      <c r="CH632" s="374"/>
      <c r="CI632" s="374"/>
      <c r="CJ632" s="374"/>
      <c r="CK632" s="374"/>
      <c r="CL632" s="374"/>
      <c r="CM632" s="374"/>
      <c r="CN632" s="374"/>
      <c r="CO632" s="374"/>
      <c r="CP632" s="374"/>
      <c r="CQ632" s="374"/>
      <c r="CR632" s="374"/>
      <c r="CS632" s="374"/>
      <c r="CT632" s="374"/>
      <c r="CU632" s="374"/>
      <c r="CV632" s="374"/>
      <c r="CW632" s="374"/>
      <c r="CX632" s="374"/>
      <c r="CY632" s="374"/>
      <c r="CZ632" s="374"/>
    </row>
    <row r="633" s="378" customFormat="true" ht="25.15" customHeight="true" x14ac:dyDescent="0.2">
      <c r="C633" s="1074"/>
      <c r="D633" s="1075"/>
      <c r="E633" s="652"/>
      <c r="F633" s="652"/>
      <c r="G633" s="652"/>
      <c r="H633" s="1075" t="s">
        <v>271</v>
      </c>
      <c r="I633" s="1075"/>
      <c r="J633" s="866" t="s">
        <v>205</v>
      </c>
      <c r="K633" s="652"/>
      <c r="L633" s="652"/>
      <c r="M633" s="1075"/>
      <c r="N633" s="1075"/>
      <c r="O633" s="652"/>
      <c r="P633" s="652"/>
      <c r="Q633" s="652"/>
      <c r="AC633" s="371"/>
      <c r="AD633" s="371"/>
      <c r="AE633" s="371"/>
      <c r="AF633" s="371"/>
      <c r="AG633" s="371"/>
      <c r="AH633" s="371"/>
      <c r="AI633" s="371"/>
      <c r="AJ633" s="371"/>
      <c r="AK633" s="371"/>
      <c r="AL633" s="371"/>
      <c r="AM633" s="371"/>
      <c r="AN633" s="371"/>
      <c r="AO633" s="371"/>
      <c r="AP633" s="371"/>
      <c r="AQ633" s="371"/>
      <c r="AR633" s="371"/>
      <c r="AS633" s="371"/>
      <c r="AT633" s="371"/>
      <c r="AU633" s="371"/>
      <c r="AV633" s="371"/>
      <c r="AW633" s="371"/>
      <c r="AX633" s="371"/>
      <c r="AY633" s="371"/>
      <c r="AZ633" s="371"/>
      <c r="BA633" s="374"/>
      <c r="BB633" s="450"/>
      <c r="BC633" s="374"/>
      <c r="BD633" s="374"/>
      <c r="BE633" s="374"/>
      <c r="BF633" s="374"/>
      <c r="BG633" s="374"/>
      <c r="BH633" s="374"/>
      <c r="BI633" s="374"/>
      <c r="BJ633" s="374"/>
      <c r="BK633" s="374"/>
      <c r="BL633" s="374"/>
      <c r="BM633" s="374"/>
      <c r="BN633" s="374"/>
      <c r="BO633" s="374"/>
      <c r="BP633" s="374"/>
      <c r="BQ633" s="374"/>
      <c r="BR633" s="374"/>
      <c r="BS633" s="374"/>
      <c r="BT633" s="374"/>
      <c r="BU633" s="374"/>
      <c r="BV633" s="374"/>
      <c r="BW633" s="374"/>
      <c r="BX633" s="374"/>
      <c r="BY633" s="374"/>
      <c r="BZ633" s="374"/>
      <c r="CA633" s="374"/>
      <c r="CB633" s="374"/>
      <c r="CC633" s="374"/>
      <c r="CD633" s="374"/>
      <c r="CE633" s="374"/>
      <c r="CF633" s="374"/>
      <c r="CG633" s="374"/>
      <c r="CH633" s="374"/>
      <c r="CI633" s="374"/>
      <c r="CJ633" s="374"/>
      <c r="CK633" s="374"/>
      <c r="CL633" s="374"/>
      <c r="CM633" s="374"/>
      <c r="CN633" s="374"/>
      <c r="CO633" s="374"/>
      <c r="CP633" s="374"/>
      <c r="CQ633" s="374"/>
      <c r="CR633" s="374"/>
      <c r="CS633" s="374"/>
      <c r="CT633" s="374"/>
      <c r="CU633" s="374"/>
      <c r="CV633" s="374"/>
      <c r="CW633" s="374"/>
      <c r="CX633" s="374"/>
      <c r="CY633" s="374"/>
      <c r="CZ633" s="374"/>
    </row>
    <row r="634" s="378" customFormat="true" ht="25.15" customHeight="true" x14ac:dyDescent="0.2">
      <c r="C634" s="1074"/>
      <c r="D634" s="1075"/>
      <c r="E634" s="652"/>
      <c r="F634" s="652"/>
      <c r="G634" s="652"/>
      <c r="H634" s="1075" t="s">
        <v>205</v>
      </c>
      <c r="I634" s="1075"/>
      <c r="J634" s="867">
        <v>1</v>
      </c>
      <c r="K634" s="652"/>
      <c r="L634" s="652"/>
      <c r="M634" s="1075"/>
      <c r="N634" s="1075"/>
      <c r="O634" s="652"/>
      <c r="P634" s="652"/>
      <c r="Q634" s="652"/>
      <c r="AC634" s="371"/>
      <c r="AD634" s="371"/>
      <c r="AE634" s="371"/>
      <c r="AF634" s="371"/>
      <c r="AG634" s="371"/>
      <c r="AH634" s="371"/>
      <c r="AI634" s="371"/>
      <c r="AJ634" s="371"/>
      <c r="AK634" s="371"/>
      <c r="AL634" s="371"/>
      <c r="AM634" s="371"/>
      <c r="AN634" s="371"/>
      <c r="AO634" s="371"/>
      <c r="AP634" s="371"/>
      <c r="AQ634" s="371"/>
      <c r="AR634" s="371"/>
      <c r="AS634" s="371"/>
      <c r="AT634" s="371"/>
      <c r="AU634" s="371"/>
      <c r="AV634" s="371"/>
      <c r="AW634" s="371"/>
      <c r="AX634" s="371"/>
      <c r="AY634" s="371"/>
      <c r="AZ634" s="371"/>
      <c r="BA634" s="374"/>
      <c r="BB634" s="450"/>
      <c r="BC634" s="374"/>
      <c r="BD634" s="374"/>
      <c r="BE634" s="374"/>
      <c r="BF634" s="374"/>
      <c r="BG634" s="374"/>
      <c r="BH634" s="374"/>
      <c r="BI634" s="374"/>
      <c r="BJ634" s="374"/>
      <c r="BK634" s="374"/>
      <c r="BL634" s="374"/>
      <c r="BM634" s="374"/>
      <c r="BN634" s="374"/>
      <c r="BO634" s="374"/>
      <c r="BP634" s="374"/>
      <c r="BQ634" s="374"/>
      <c r="BR634" s="374"/>
      <c r="BS634" s="374"/>
      <c r="BT634" s="374"/>
      <c r="BU634" s="374"/>
      <c r="BV634" s="374"/>
      <c r="BW634" s="374"/>
      <c r="BX634" s="374"/>
      <c r="BY634" s="374"/>
      <c r="BZ634" s="374"/>
      <c r="CA634" s="374"/>
      <c r="CB634" s="374"/>
      <c r="CC634" s="374"/>
      <c r="CD634" s="374"/>
      <c r="CE634" s="374"/>
      <c r="CF634" s="374"/>
      <c r="CG634" s="374"/>
      <c r="CH634" s="374"/>
      <c r="CI634" s="374"/>
      <c r="CJ634" s="374"/>
      <c r="CK634" s="374"/>
      <c r="CL634" s="374"/>
      <c r="CM634" s="374"/>
      <c r="CN634" s="374"/>
      <c r="CO634" s="374"/>
      <c r="CP634" s="374"/>
      <c r="CQ634" s="374"/>
      <c r="CR634" s="374"/>
      <c r="CS634" s="374"/>
      <c r="CT634" s="374"/>
      <c r="CU634" s="374"/>
      <c r="CV634" s="374"/>
      <c r="CW634" s="374"/>
      <c r="CX634" s="374"/>
      <c r="CY634" s="374"/>
      <c r="CZ634" s="374"/>
    </row>
    <row r="635" s="378" customFormat="true" ht="25.15" customHeight="true" x14ac:dyDescent="0.2">
      <c r="C635" s="1074"/>
      <c r="D635" s="1075"/>
      <c r="E635" s="652"/>
      <c r="F635" s="652"/>
      <c r="G635" s="652"/>
      <c r="H635" s="1075"/>
      <c r="I635" s="1075"/>
      <c r="J635" s="652"/>
      <c r="K635" s="652"/>
      <c r="L635" s="652"/>
      <c r="M635" s="1075" t="s">
        <v>351</v>
      </c>
      <c r="N635" s="1075"/>
      <c r="O635" s="1075"/>
      <c r="P635" s="652"/>
      <c r="Q635" s="652"/>
      <c r="AC635" s="371"/>
      <c r="AD635" s="371"/>
      <c r="AE635" s="371"/>
      <c r="AF635" s="371"/>
      <c r="AG635" s="371"/>
      <c r="AH635" s="371"/>
      <c r="AI635" s="371"/>
      <c r="AJ635" s="371"/>
      <c r="AK635" s="371"/>
      <c r="AL635" s="371"/>
      <c r="AM635" s="371"/>
      <c r="AN635" s="371"/>
      <c r="AO635" s="371"/>
      <c r="AP635" s="371"/>
      <c r="AQ635" s="371"/>
      <c r="AR635" s="371"/>
      <c r="AS635" s="371"/>
      <c r="AT635" s="371"/>
      <c r="AU635" s="371"/>
      <c r="AV635" s="371"/>
      <c r="AW635" s="371"/>
      <c r="AX635" s="371"/>
      <c r="AY635" s="371"/>
      <c r="AZ635" s="371"/>
      <c r="BA635" s="374"/>
      <c r="BB635" s="450"/>
      <c r="BC635" s="374"/>
      <c r="BD635" s="374"/>
      <c r="BE635" s="374"/>
      <c r="BF635" s="374"/>
      <c r="BG635" s="374"/>
      <c r="BH635" s="374"/>
      <c r="BI635" s="374"/>
      <c r="BJ635" s="374"/>
      <c r="BK635" s="374"/>
      <c r="BL635" s="374"/>
      <c r="BM635" s="374"/>
      <c r="BN635" s="374"/>
      <c r="BO635" s="374"/>
      <c r="BP635" s="374"/>
      <c r="BQ635" s="374"/>
      <c r="BR635" s="374"/>
      <c r="BS635" s="374"/>
      <c r="BT635" s="374"/>
      <c r="BU635" s="374"/>
      <c r="BV635" s="374"/>
      <c r="BW635" s="374"/>
      <c r="BX635" s="374"/>
      <c r="BY635" s="374"/>
      <c r="BZ635" s="374"/>
      <c r="CA635" s="374"/>
      <c r="CB635" s="374"/>
      <c r="CC635" s="374"/>
      <c r="CD635" s="374"/>
      <c r="CE635" s="374"/>
      <c r="CF635" s="374"/>
      <c r="CG635" s="374"/>
      <c r="CH635" s="374"/>
      <c r="CI635" s="374"/>
      <c r="CJ635" s="374"/>
      <c r="CK635" s="374"/>
      <c r="CL635" s="374"/>
      <c r="CM635" s="374"/>
      <c r="CN635" s="374"/>
      <c r="CO635" s="374"/>
      <c r="CP635" s="374"/>
      <c r="CQ635" s="374"/>
      <c r="CR635" s="374"/>
      <c r="CS635" s="374"/>
      <c r="CT635" s="374"/>
      <c r="CU635" s="374"/>
      <c r="CV635" s="374"/>
      <c r="CW635" s="374"/>
      <c r="CX635" s="374"/>
      <c r="CY635" s="374"/>
      <c r="CZ635" s="374"/>
    </row>
    <row r="636" s="378" customFormat="true" ht="25.15" customHeight="true" x14ac:dyDescent="0.2">
      <c r="C636" s="1074"/>
      <c r="D636" s="1075"/>
      <c r="E636" s="652"/>
      <c r="F636" s="652"/>
      <c r="G636" s="652"/>
      <c r="H636" s="1075"/>
      <c r="I636" s="1075"/>
      <c r="J636" s="652"/>
      <c r="K636" s="652"/>
      <c r="L636" s="652"/>
      <c r="M636" s="1075" t="s">
        <v>271</v>
      </c>
      <c r="N636" s="1075"/>
      <c r="O636" s="868" t="s">
        <v>205</v>
      </c>
      <c r="P636" s="652"/>
      <c r="Q636" s="652"/>
      <c r="AC636" s="371"/>
      <c r="AD636" s="371"/>
      <c r="AE636" s="371"/>
      <c r="AF636" s="371"/>
      <c r="AG636" s="371"/>
      <c r="AH636" s="371"/>
      <c r="AI636" s="371"/>
      <c r="AJ636" s="371"/>
      <c r="AK636" s="371"/>
      <c r="AL636" s="371"/>
      <c r="AM636" s="371"/>
      <c r="AN636" s="371"/>
      <c r="AO636" s="371"/>
      <c r="AP636" s="371"/>
      <c r="AQ636" s="371"/>
      <c r="AR636" s="371"/>
      <c r="AS636" s="371"/>
      <c r="AT636" s="371"/>
      <c r="AU636" s="371"/>
      <c r="AV636" s="371"/>
      <c r="AW636" s="371"/>
      <c r="AX636" s="371"/>
      <c r="AY636" s="371"/>
      <c r="AZ636" s="371"/>
      <c r="BA636" s="374"/>
      <c r="BB636" s="450"/>
      <c r="BC636" s="374"/>
      <c r="BD636" s="374"/>
      <c r="BE636" s="374"/>
      <c r="BF636" s="374"/>
      <c r="BG636" s="374"/>
      <c r="BH636" s="374"/>
      <c r="BI636" s="374"/>
      <c r="BJ636" s="374"/>
      <c r="BK636" s="374"/>
      <c r="BL636" s="374"/>
      <c r="BM636" s="374"/>
      <c r="BN636" s="374"/>
      <c r="BO636" s="374"/>
      <c r="BP636" s="374"/>
      <c r="BQ636" s="374"/>
      <c r="BR636" s="374"/>
      <c r="BS636" s="374"/>
      <c r="BT636" s="374"/>
      <c r="BU636" s="374"/>
      <c r="BV636" s="374"/>
      <c r="BW636" s="374"/>
      <c r="BX636" s="374"/>
      <c r="BY636" s="374"/>
      <c r="BZ636" s="374"/>
      <c r="CA636" s="374"/>
      <c r="CB636" s="374"/>
      <c r="CC636" s="374"/>
      <c r="CD636" s="374"/>
      <c r="CE636" s="374"/>
      <c r="CF636" s="374"/>
      <c r="CG636" s="374"/>
      <c r="CH636" s="374"/>
      <c r="CI636" s="374"/>
      <c r="CJ636" s="374"/>
      <c r="CK636" s="374"/>
      <c r="CL636" s="374"/>
      <c r="CM636" s="374"/>
      <c r="CN636" s="374"/>
      <c r="CO636" s="374"/>
      <c r="CP636" s="374"/>
      <c r="CQ636" s="374"/>
      <c r="CR636" s="374"/>
      <c r="CS636" s="374"/>
      <c r="CT636" s="374"/>
      <c r="CU636" s="374"/>
      <c r="CV636" s="374"/>
      <c r="CW636" s="374"/>
      <c r="CX636" s="374"/>
      <c r="CY636" s="374"/>
      <c r="CZ636" s="374"/>
    </row>
    <row r="637" s="378" customFormat="true" ht="25.15" customHeight="true" x14ac:dyDescent="0.2">
      <c r="C637" s="1074"/>
      <c r="D637" s="1075"/>
      <c r="E637" s="652"/>
      <c r="F637" s="652"/>
      <c r="G637" s="652"/>
      <c r="H637" s="1075"/>
      <c r="I637" s="1075"/>
      <c r="J637" s="652"/>
      <c r="K637" s="652"/>
      <c r="L637" s="652"/>
      <c r="M637" s="1075" t="s">
        <v>205</v>
      </c>
      <c r="N637" s="1075"/>
      <c r="O637" s="869">
        <v>1</v>
      </c>
      <c r="P637" s="652"/>
      <c r="Q637" s="652"/>
      <c r="AC637" s="371"/>
      <c r="AD637" s="371"/>
      <c r="AE637" s="371"/>
      <c r="AF637" s="371"/>
      <c r="AG637" s="371"/>
      <c r="AH637" s="371"/>
      <c r="AI637" s="371"/>
      <c r="AJ637" s="371"/>
      <c r="AK637" s="371"/>
      <c r="AL637" s="371"/>
      <c r="AM637" s="371"/>
      <c r="AN637" s="371"/>
      <c r="AO637" s="371"/>
      <c r="AP637" s="371"/>
      <c r="AQ637" s="371"/>
      <c r="AR637" s="371"/>
      <c r="AS637" s="371"/>
      <c r="AT637" s="371"/>
      <c r="AU637" s="371"/>
      <c r="AV637" s="371"/>
      <c r="AW637" s="371"/>
      <c r="AX637" s="371"/>
      <c r="AY637" s="371"/>
      <c r="AZ637" s="371"/>
      <c r="BA637" s="374"/>
      <c r="BB637" s="450"/>
      <c r="BC637" s="374"/>
      <c r="BD637" s="374"/>
      <c r="BE637" s="374"/>
      <c r="BF637" s="374"/>
      <c r="BG637" s="374"/>
      <c r="BH637" s="374"/>
      <c r="BI637" s="374"/>
      <c r="BJ637" s="374"/>
      <c r="BK637" s="374"/>
      <c r="BL637" s="374"/>
      <c r="BM637" s="374"/>
      <c r="BN637" s="374"/>
      <c r="BO637" s="374"/>
      <c r="BP637" s="374"/>
      <c r="BQ637" s="374"/>
      <c r="BR637" s="374"/>
      <c r="BS637" s="374"/>
      <c r="BT637" s="374"/>
      <c r="BU637" s="374"/>
      <c r="BV637" s="374"/>
      <c r="BW637" s="374"/>
      <c r="BX637" s="374"/>
      <c r="BY637" s="374"/>
      <c r="BZ637" s="374"/>
      <c r="CA637" s="374"/>
      <c r="CB637" s="374"/>
      <c r="CC637" s="374"/>
      <c r="CD637" s="374"/>
      <c r="CE637" s="374"/>
      <c r="CF637" s="374"/>
      <c r="CG637" s="374"/>
      <c r="CH637" s="374"/>
      <c r="CI637" s="374"/>
      <c r="CJ637" s="374"/>
      <c r="CK637" s="374"/>
      <c r="CL637" s="374"/>
      <c r="CM637" s="374"/>
      <c r="CN637" s="374"/>
      <c r="CO637" s="374"/>
      <c r="CP637" s="374"/>
      <c r="CQ637" s="374"/>
      <c r="CR637" s="374"/>
      <c r="CS637" s="374"/>
      <c r="CT637" s="374"/>
      <c r="CU637" s="374"/>
      <c r="CV637" s="374"/>
      <c r="CW637" s="374"/>
      <c r="CX637" s="374"/>
      <c r="CY637" s="374"/>
      <c r="CZ637" s="374"/>
    </row>
    <row r="638" s="378" customFormat="true" ht="25.15" customHeight="true" x14ac:dyDescent="0.2">
      <c r="C638" s="1074"/>
      <c r="D638" s="1075"/>
      <c r="E638" s="652"/>
      <c r="F638" s="652"/>
      <c r="G638" s="652"/>
      <c r="H638" s="1075"/>
      <c r="I638" s="1075"/>
      <c r="J638" s="652"/>
      <c r="K638" s="652"/>
      <c r="L638" s="652"/>
      <c r="M638" s="1075"/>
      <c r="N638" s="1075"/>
      <c r="O638" s="652"/>
      <c r="P638" s="652"/>
      <c r="Q638" s="652"/>
      <c r="AC638" s="371"/>
      <c r="AD638" s="371"/>
      <c r="AE638" s="371"/>
      <c r="AF638" s="371"/>
      <c r="AG638" s="371"/>
      <c r="AH638" s="371"/>
      <c r="AI638" s="371"/>
      <c r="AJ638" s="371"/>
      <c r="AK638" s="371"/>
      <c r="AL638" s="371"/>
      <c r="AM638" s="371"/>
      <c r="AN638" s="371"/>
      <c r="AO638" s="371"/>
      <c r="AP638" s="371"/>
      <c r="AQ638" s="371"/>
      <c r="AR638" s="371"/>
      <c r="AS638" s="371"/>
      <c r="AT638" s="371"/>
      <c r="AU638" s="371"/>
      <c r="AV638" s="371"/>
      <c r="AW638" s="371"/>
      <c r="AX638" s="371"/>
      <c r="AY638" s="371"/>
      <c r="AZ638" s="371"/>
      <c r="BA638" s="374"/>
      <c r="BB638" s="450"/>
      <c r="BC638" s="374"/>
      <c r="BD638" s="374"/>
      <c r="BE638" s="374"/>
      <c r="BF638" s="374"/>
      <c r="BG638" s="374"/>
      <c r="BH638" s="374"/>
      <c r="BI638" s="374"/>
      <c r="BJ638" s="374"/>
      <c r="BK638" s="374"/>
      <c r="BL638" s="374"/>
      <c r="BM638" s="374"/>
      <c r="BN638" s="374"/>
      <c r="BO638" s="374"/>
      <c r="BP638" s="374"/>
      <c r="BQ638" s="374"/>
      <c r="BR638" s="374"/>
      <c r="BS638" s="374"/>
      <c r="BT638" s="374"/>
      <c r="BU638" s="374"/>
      <c r="BV638" s="374"/>
      <c r="BW638" s="374"/>
      <c r="BX638" s="374"/>
      <c r="BY638" s="374"/>
      <c r="BZ638" s="374"/>
      <c r="CA638" s="374"/>
      <c r="CB638" s="374"/>
      <c r="CC638" s="374"/>
      <c r="CD638" s="374"/>
      <c r="CE638" s="374"/>
      <c r="CF638" s="374"/>
      <c r="CG638" s="374"/>
      <c r="CH638" s="374"/>
      <c r="CI638" s="374"/>
      <c r="CJ638" s="374"/>
      <c r="CK638" s="374"/>
      <c r="CL638" s="374"/>
      <c r="CM638" s="374"/>
      <c r="CN638" s="374"/>
      <c r="CO638" s="374"/>
      <c r="CP638" s="374"/>
      <c r="CQ638" s="374"/>
      <c r="CR638" s="374"/>
      <c r="CS638" s="374"/>
      <c r="CT638" s="374"/>
      <c r="CU638" s="374"/>
      <c r="CV638" s="374"/>
      <c r="CW638" s="374"/>
      <c r="CX638" s="374"/>
      <c r="CY638" s="374"/>
      <c r="CZ638" s="374"/>
    </row>
    <row r="639" s="378" customFormat="true" ht="25.15" customHeight="true" x14ac:dyDescent="0.2">
      <c r="C639" s="1074"/>
      <c r="D639" s="1075"/>
      <c r="E639" s="652"/>
      <c r="F639" s="652"/>
      <c r="G639" s="652"/>
      <c r="H639" s="1075"/>
      <c r="I639" s="1075"/>
      <c r="J639" s="652"/>
      <c r="K639" s="652"/>
      <c r="L639" s="652"/>
      <c r="M639" s="1075"/>
      <c r="N639" s="1075"/>
      <c r="O639" s="652"/>
      <c r="P639" s="652"/>
      <c r="Q639" s="652"/>
      <c r="AC639" s="371"/>
      <c r="AD639" s="371"/>
      <c r="AE639" s="371"/>
      <c r="AF639" s="371"/>
      <c r="AG639" s="371"/>
      <c r="AH639" s="371"/>
      <c r="AI639" s="371"/>
      <c r="AJ639" s="371"/>
      <c r="AK639" s="371"/>
      <c r="AL639" s="371"/>
      <c r="AM639" s="371"/>
      <c r="AN639" s="371"/>
      <c r="AO639" s="371"/>
      <c r="AP639" s="371"/>
      <c r="AQ639" s="371"/>
      <c r="AR639" s="371"/>
      <c r="AS639" s="371"/>
      <c r="AT639" s="371"/>
      <c r="AU639" s="371"/>
      <c r="AV639" s="371"/>
      <c r="AW639" s="371"/>
      <c r="AX639" s="371"/>
      <c r="AY639" s="371"/>
      <c r="AZ639" s="371"/>
      <c r="BA639" s="374"/>
      <c r="BB639" s="450"/>
      <c r="BC639" s="374"/>
      <c r="BD639" s="374"/>
      <c r="BE639" s="374"/>
      <c r="BF639" s="374"/>
      <c r="BG639" s="374"/>
      <c r="BH639" s="374"/>
      <c r="BI639" s="374"/>
      <c r="BJ639" s="374"/>
      <c r="BK639" s="374"/>
      <c r="BL639" s="374"/>
      <c r="BM639" s="374"/>
      <c r="BN639" s="374"/>
      <c r="BO639" s="374"/>
      <c r="BP639" s="374"/>
      <c r="BQ639" s="374"/>
      <c r="BR639" s="374"/>
      <c r="BS639" s="374"/>
      <c r="BT639" s="374"/>
      <c r="BU639" s="374"/>
      <c r="BV639" s="374"/>
      <c r="BW639" s="374"/>
      <c r="BX639" s="374"/>
      <c r="BY639" s="374"/>
      <c r="BZ639" s="374"/>
      <c r="CA639" s="374"/>
      <c r="CB639" s="374"/>
      <c r="CC639" s="374"/>
      <c r="CD639" s="374"/>
      <c r="CE639" s="374"/>
      <c r="CF639" s="374"/>
      <c r="CG639" s="374"/>
      <c r="CH639" s="374"/>
      <c r="CI639" s="374"/>
      <c r="CJ639" s="374"/>
      <c r="CK639" s="374"/>
      <c r="CL639" s="374"/>
      <c r="CM639" s="374"/>
      <c r="CN639" s="374"/>
      <c r="CO639" s="374"/>
      <c r="CP639" s="374"/>
      <c r="CQ639" s="374"/>
      <c r="CR639" s="374"/>
      <c r="CS639" s="374"/>
      <c r="CT639" s="374"/>
      <c r="CU639" s="374"/>
      <c r="CV639" s="374"/>
      <c r="CW639" s="374"/>
      <c r="CX639" s="374"/>
      <c r="CY639" s="374"/>
      <c r="CZ639" s="374"/>
    </row>
    <row r="640" s="378" customFormat="true" ht="25.15" customHeight="true" x14ac:dyDescent="0.2">
      <c r="C640" s="1074"/>
      <c r="D640" s="1075"/>
      <c r="E640" s="652"/>
      <c r="F640" s="652"/>
      <c r="G640" s="652"/>
      <c r="H640" s="1075"/>
      <c r="I640" s="1075"/>
      <c r="J640" s="652"/>
      <c r="K640" s="652"/>
      <c r="L640" s="652"/>
      <c r="M640" s="1075"/>
      <c r="N640" s="1075"/>
      <c r="O640" s="652"/>
      <c r="P640" s="652"/>
      <c r="Q640" s="652"/>
      <c r="AC640" s="371"/>
      <c r="AD640" s="371"/>
      <c r="AE640" s="371"/>
      <c r="AF640" s="371"/>
      <c r="AG640" s="371"/>
      <c r="AH640" s="371"/>
      <c r="AI640" s="371"/>
      <c r="AJ640" s="371"/>
      <c r="AK640" s="371"/>
      <c r="AL640" s="371"/>
      <c r="AM640" s="371"/>
      <c r="AN640" s="371"/>
      <c r="AO640" s="371"/>
      <c r="AP640" s="371"/>
      <c r="AQ640" s="371"/>
      <c r="AR640" s="371"/>
      <c r="AS640" s="371"/>
      <c r="AT640" s="371"/>
      <c r="AU640" s="371"/>
      <c r="AV640" s="371"/>
      <c r="AW640" s="371"/>
      <c r="AX640" s="371"/>
      <c r="AY640" s="371"/>
      <c r="AZ640" s="371"/>
      <c r="BA640" s="374"/>
      <c r="BB640" s="450"/>
      <c r="BC640" s="374"/>
      <c r="BD640" s="374"/>
      <c r="BE640" s="374"/>
      <c r="BF640" s="374"/>
      <c r="BG640" s="374"/>
      <c r="BH640" s="374"/>
      <c r="BI640" s="374"/>
      <c r="BJ640" s="374"/>
      <c r="BK640" s="374"/>
      <c r="BL640" s="374"/>
      <c r="BM640" s="374"/>
      <c r="BN640" s="374"/>
      <c r="BO640" s="374"/>
      <c r="BP640" s="374"/>
      <c r="BQ640" s="374"/>
      <c r="BR640" s="374"/>
      <c r="BS640" s="374"/>
      <c r="BT640" s="374"/>
      <c r="BU640" s="374"/>
      <c r="BV640" s="374"/>
      <c r="BW640" s="374"/>
      <c r="BX640" s="374"/>
      <c r="BY640" s="374"/>
      <c r="BZ640" s="374"/>
      <c r="CA640" s="374"/>
      <c r="CB640" s="374"/>
      <c r="CC640" s="374"/>
      <c r="CD640" s="374"/>
      <c r="CE640" s="374"/>
      <c r="CF640" s="374"/>
      <c r="CG640" s="374"/>
      <c r="CH640" s="374"/>
      <c r="CI640" s="374"/>
      <c r="CJ640" s="374"/>
      <c r="CK640" s="374"/>
      <c r="CL640" s="374"/>
      <c r="CM640" s="374"/>
      <c r="CN640" s="374"/>
      <c r="CO640" s="374"/>
      <c r="CP640" s="374"/>
      <c r="CQ640" s="374"/>
      <c r="CR640" s="374"/>
      <c r="CS640" s="374"/>
      <c r="CT640" s="374"/>
      <c r="CU640" s="374"/>
      <c r="CV640" s="374"/>
      <c r="CW640" s="374"/>
      <c r="CX640" s="374"/>
      <c r="CY640" s="374"/>
      <c r="CZ640" s="374"/>
    </row>
    <row r="641" s="378" customFormat="true" ht="25.15" customHeight="true" x14ac:dyDescent="0.2">
      <c r="C641" s="1074"/>
      <c r="D641" s="1075"/>
      <c r="E641" s="636"/>
      <c r="F641" s="636"/>
      <c r="G641" s="636"/>
      <c r="H641" s="1074"/>
      <c r="I641" s="1075"/>
      <c r="J641" s="636"/>
      <c r="K641" s="636"/>
      <c r="L641" s="636"/>
      <c r="M641" s="1074"/>
      <c r="N641" s="1075"/>
      <c r="O641" s="636"/>
      <c r="P641" s="636"/>
      <c r="Q641" s="636"/>
      <c r="AC641" s="371"/>
      <c r="AD641" s="371"/>
      <c r="AE641" s="371"/>
      <c r="AF641" s="371"/>
      <c r="AG641" s="371"/>
      <c r="AH641" s="371"/>
      <c r="AI641" s="371"/>
      <c r="AJ641" s="371"/>
      <c r="AK641" s="371"/>
      <c r="AL641" s="371"/>
      <c r="AM641" s="371"/>
      <c r="AN641" s="371"/>
      <c r="AO641" s="371"/>
      <c r="AP641" s="371"/>
      <c r="AQ641" s="371"/>
      <c r="AR641" s="371"/>
      <c r="AS641" s="371"/>
      <c r="AT641" s="371"/>
      <c r="AU641" s="371"/>
      <c r="AV641" s="371"/>
      <c r="AW641" s="371"/>
      <c r="AX641" s="371"/>
      <c r="AY641" s="371"/>
      <c r="AZ641" s="371"/>
      <c r="BA641" s="374"/>
      <c r="BB641" s="450"/>
      <c r="BC641" s="374"/>
      <c r="BD641" s="374"/>
      <c r="BE641" s="374"/>
      <c r="BF641" s="374"/>
      <c r="BG641" s="374"/>
      <c r="BH641" s="374"/>
      <c r="BI641" s="374"/>
      <c r="BJ641" s="374"/>
      <c r="BK641" s="374"/>
      <c r="BL641" s="374"/>
      <c r="BM641" s="374"/>
      <c r="BN641" s="374"/>
      <c r="BO641" s="374"/>
      <c r="BP641" s="374"/>
      <c r="BQ641" s="374"/>
      <c r="BR641" s="374"/>
      <c r="BS641" s="374"/>
      <c r="BT641" s="374"/>
      <c r="BU641" s="374"/>
      <c r="BV641" s="374"/>
      <c r="BW641" s="374"/>
      <c r="BX641" s="374"/>
      <c r="BY641" s="374"/>
      <c r="BZ641" s="374"/>
      <c r="CA641" s="374"/>
      <c r="CB641" s="374"/>
      <c r="CC641" s="374"/>
      <c r="CD641" s="374"/>
      <c r="CE641" s="374"/>
      <c r="CF641" s="374"/>
      <c r="CG641" s="374"/>
      <c r="CH641" s="374"/>
      <c r="CI641" s="374"/>
      <c r="CJ641" s="374"/>
      <c r="CK641" s="374"/>
      <c r="CL641" s="374"/>
      <c r="CM641" s="374"/>
      <c r="CN641" s="374"/>
      <c r="CO641" s="374"/>
      <c r="CP641" s="374"/>
      <c r="CQ641" s="374"/>
      <c r="CR641" s="374"/>
      <c r="CS641" s="374"/>
      <c r="CT641" s="374"/>
      <c r="CU641" s="374"/>
      <c r="CV641" s="374"/>
      <c r="CW641" s="374"/>
      <c r="CX641" s="374"/>
      <c r="CY641" s="374"/>
      <c r="CZ641" s="374"/>
    </row>
    <row r="642" s="378" customFormat="true" ht="25.15" customHeight="true" x14ac:dyDescent="0.2">
      <c r="C642" s="1074"/>
      <c r="D642" s="1075"/>
      <c r="E642" s="636"/>
      <c r="F642" s="636"/>
      <c r="G642" s="636"/>
      <c r="H642" s="1074"/>
      <c r="I642" s="1075"/>
      <c r="J642" s="636"/>
      <c r="K642" s="636"/>
      <c r="L642" s="636"/>
      <c r="M642" s="1074"/>
      <c r="N642" s="1075"/>
      <c r="O642" s="636"/>
      <c r="P642" s="636"/>
      <c r="Q642" s="636"/>
      <c r="AC642" s="371"/>
      <c r="AD642" s="371"/>
      <c r="AE642" s="371"/>
      <c r="AF642" s="371"/>
      <c r="AG642" s="371"/>
      <c r="AH642" s="371"/>
      <c r="AI642" s="371"/>
      <c r="AJ642" s="371"/>
      <c r="AK642" s="371"/>
      <c r="AL642" s="371"/>
      <c r="AM642" s="371"/>
      <c r="AN642" s="371"/>
      <c r="AO642" s="371"/>
      <c r="AP642" s="371"/>
      <c r="AQ642" s="371"/>
      <c r="AR642" s="371"/>
      <c r="AS642" s="371"/>
      <c r="AT642" s="371"/>
      <c r="AU642" s="371"/>
      <c r="AV642" s="371"/>
      <c r="AW642" s="371"/>
      <c r="AX642" s="371"/>
      <c r="AY642" s="371"/>
      <c r="AZ642" s="371"/>
      <c r="BA642" s="374"/>
      <c r="BB642" s="450"/>
      <c r="BC642" s="374"/>
      <c r="BD642" s="374"/>
      <c r="BE642" s="374"/>
      <c r="BF642" s="374"/>
      <c r="BG642" s="374"/>
      <c r="BH642" s="374"/>
      <c r="BI642" s="374"/>
      <c r="BJ642" s="374"/>
      <c r="BK642" s="374"/>
      <c r="BL642" s="374"/>
      <c r="BM642" s="374"/>
      <c r="BN642" s="374"/>
      <c r="BO642" s="374"/>
      <c r="BP642" s="374"/>
      <c r="BQ642" s="374"/>
      <c r="BR642" s="374"/>
      <c r="BS642" s="374"/>
      <c r="BT642" s="374"/>
      <c r="BU642" s="374"/>
      <c r="BV642" s="374"/>
      <c r="BW642" s="374"/>
      <c r="BX642" s="374"/>
      <c r="BY642" s="374"/>
      <c r="BZ642" s="374"/>
      <c r="CA642" s="374"/>
      <c r="CB642" s="374"/>
      <c r="CC642" s="374"/>
      <c r="CD642" s="374"/>
      <c r="CE642" s="374"/>
      <c r="CF642" s="374"/>
      <c r="CG642" s="374"/>
      <c r="CH642" s="374"/>
      <c r="CI642" s="374"/>
      <c r="CJ642" s="374"/>
      <c r="CK642" s="374"/>
      <c r="CL642" s="374"/>
      <c r="CM642" s="374"/>
      <c r="CN642" s="374"/>
      <c r="CO642" s="374"/>
      <c r="CP642" s="374"/>
      <c r="CQ642" s="374"/>
      <c r="CR642" s="374"/>
      <c r="CS642" s="374"/>
      <c r="CT642" s="374"/>
      <c r="CU642" s="374"/>
      <c r="CV642" s="374"/>
      <c r="CW642" s="374"/>
      <c r="CX642" s="374"/>
      <c r="CY642" s="374"/>
      <c r="CZ642" s="374"/>
    </row>
    <row r="643" s="378" customFormat="true" ht="25.15" customHeight="true" x14ac:dyDescent="0.2">
      <c r="C643" s="1074"/>
      <c r="D643" s="1075"/>
      <c r="E643" s="636"/>
      <c r="F643" s="636"/>
      <c r="G643" s="636"/>
      <c r="H643" s="1074"/>
      <c r="I643" s="1075"/>
      <c r="J643" s="636"/>
      <c r="K643" s="636"/>
      <c r="L643" s="636"/>
      <c r="M643" s="1074"/>
      <c r="N643" s="1075"/>
      <c r="O643" s="636"/>
      <c r="P643" s="636"/>
      <c r="Q643" s="636"/>
      <c r="AC643" s="371"/>
      <c r="AD643" s="371"/>
      <c r="AE643" s="371"/>
      <c r="AF643" s="371"/>
      <c r="AG643" s="371"/>
      <c r="AH643" s="371"/>
      <c r="AI643" s="371"/>
      <c r="AJ643" s="371"/>
      <c r="AK643" s="371"/>
      <c r="AL643" s="371"/>
      <c r="AM643" s="371"/>
      <c r="AN643" s="371"/>
      <c r="AO643" s="371"/>
      <c r="AP643" s="371"/>
      <c r="AQ643" s="371"/>
      <c r="AR643" s="371"/>
      <c r="AS643" s="371"/>
      <c r="AT643" s="371"/>
      <c r="AU643" s="371"/>
      <c r="AV643" s="371"/>
      <c r="AW643" s="371"/>
      <c r="AX643" s="371"/>
      <c r="AY643" s="371"/>
      <c r="AZ643" s="371"/>
      <c r="BA643" s="374"/>
      <c r="BB643" s="450"/>
      <c r="BC643" s="374"/>
      <c r="BD643" s="374"/>
      <c r="BE643" s="374"/>
      <c r="BF643" s="374"/>
      <c r="BG643" s="374"/>
      <c r="BH643" s="374"/>
      <c r="BI643" s="374"/>
      <c r="BJ643" s="374"/>
      <c r="BK643" s="374"/>
      <c r="BL643" s="374"/>
      <c r="BM643" s="374"/>
      <c r="BN643" s="374"/>
      <c r="BO643" s="374"/>
      <c r="BP643" s="374"/>
      <c r="BQ643" s="374"/>
      <c r="BR643" s="374"/>
      <c r="BS643" s="374"/>
      <c r="BT643" s="374"/>
      <c r="BU643" s="374"/>
      <c r="BV643" s="374"/>
      <c r="BW643" s="374"/>
      <c r="BX643" s="374"/>
      <c r="BY643" s="374"/>
      <c r="BZ643" s="374"/>
      <c r="CA643" s="374"/>
      <c r="CB643" s="374"/>
      <c r="CC643" s="374"/>
      <c r="CD643" s="374"/>
      <c r="CE643" s="374"/>
      <c r="CF643" s="374"/>
      <c r="CG643" s="374"/>
      <c r="CH643" s="374"/>
      <c r="CI643" s="374"/>
      <c r="CJ643" s="374"/>
      <c r="CK643" s="374"/>
      <c r="CL643" s="374"/>
      <c r="CM643" s="374"/>
      <c r="CN643" s="374"/>
      <c r="CO643" s="374"/>
      <c r="CP643" s="374"/>
      <c r="CQ643" s="374"/>
      <c r="CR643" s="374"/>
      <c r="CS643" s="374"/>
      <c r="CT643" s="374"/>
      <c r="CU643" s="374"/>
      <c r="CV643" s="374"/>
      <c r="CW643" s="374"/>
      <c r="CX643" s="374"/>
      <c r="CY643" s="374"/>
      <c r="CZ643" s="374"/>
    </row>
    <row r="644" s="378" customFormat="true" ht="25.15" customHeight="true" x14ac:dyDescent="0.2">
      <c r="C644" s="1074"/>
      <c r="D644" s="1075"/>
      <c r="E644" s="636"/>
      <c r="F644" s="636"/>
      <c r="G644" s="636"/>
      <c r="H644" s="1074"/>
      <c r="I644" s="1075"/>
      <c r="J644" s="636"/>
      <c r="K644" s="636"/>
      <c r="L644" s="636"/>
      <c r="M644" s="1074"/>
      <c r="N644" s="1075"/>
      <c r="O644" s="636"/>
      <c r="P644" s="636"/>
      <c r="Q644" s="636"/>
      <c r="AC644" s="371"/>
      <c r="AD644" s="371"/>
      <c r="AE644" s="371"/>
      <c r="AF644" s="371"/>
      <c r="AG644" s="371"/>
      <c r="AH644" s="371"/>
      <c r="AI644" s="371"/>
      <c r="AJ644" s="371"/>
      <c r="AK644" s="371"/>
      <c r="AL644" s="371"/>
      <c r="AM644" s="371"/>
      <c r="AN644" s="371"/>
      <c r="AO644" s="371"/>
      <c r="AP644" s="371"/>
      <c r="AQ644" s="371"/>
      <c r="AR644" s="371"/>
      <c r="AS644" s="371"/>
      <c r="AT644" s="371"/>
      <c r="AU644" s="371"/>
      <c r="AV644" s="371"/>
      <c r="AW644" s="371"/>
      <c r="AX644" s="371"/>
      <c r="AY644" s="371"/>
      <c r="AZ644" s="371"/>
      <c r="BA644" s="374"/>
      <c r="BB644" s="450"/>
      <c r="BC644" s="374"/>
      <c r="BD644" s="374"/>
      <c r="BE644" s="374"/>
      <c r="BF644" s="374"/>
      <c r="BG644" s="374"/>
      <c r="BH644" s="374"/>
      <c r="BI644" s="374"/>
      <c r="BJ644" s="374"/>
      <c r="BK644" s="374"/>
      <c r="BL644" s="374"/>
      <c r="BM644" s="374"/>
      <c r="BN644" s="374"/>
      <c r="BO644" s="374"/>
      <c r="BP644" s="374"/>
      <c r="BQ644" s="374"/>
      <c r="BR644" s="374"/>
      <c r="BS644" s="374"/>
      <c r="BT644" s="374"/>
      <c r="BU644" s="374"/>
      <c r="BV644" s="374"/>
      <c r="BW644" s="374"/>
      <c r="BX644" s="374"/>
      <c r="BY644" s="374"/>
      <c r="BZ644" s="374"/>
      <c r="CA644" s="374"/>
      <c r="CB644" s="374"/>
      <c r="CC644" s="374"/>
      <c r="CD644" s="374"/>
      <c r="CE644" s="374"/>
      <c r="CF644" s="374"/>
      <c r="CG644" s="374"/>
      <c r="CH644" s="374"/>
      <c r="CI644" s="374"/>
      <c r="CJ644" s="374"/>
      <c r="CK644" s="374"/>
      <c r="CL644" s="374"/>
      <c r="CM644" s="374"/>
      <c r="CN644" s="374"/>
      <c r="CO644" s="374"/>
      <c r="CP644" s="374"/>
      <c r="CQ644" s="374"/>
      <c r="CR644" s="374"/>
      <c r="CS644" s="374"/>
      <c r="CT644" s="374"/>
      <c r="CU644" s="374"/>
      <c r="CV644" s="374"/>
      <c r="CW644" s="374"/>
      <c r="CX644" s="374"/>
      <c r="CY644" s="374"/>
      <c r="CZ644" s="374"/>
    </row>
    <row r="645" s="378" customFormat="true" ht="25.15" customHeight="true" x14ac:dyDescent="0.2">
      <c r="C645" s="1074"/>
      <c r="D645" s="1075"/>
      <c r="E645" s="636"/>
      <c r="F645" s="636"/>
      <c r="G645" s="636"/>
      <c r="H645" s="1074"/>
      <c r="I645" s="1075"/>
      <c r="J645" s="636"/>
      <c r="K645" s="636"/>
      <c r="L645" s="636"/>
      <c r="M645" s="1074"/>
      <c r="N645" s="1075"/>
      <c r="O645" s="636"/>
      <c r="P645" s="636"/>
      <c r="Q645" s="636"/>
      <c r="AC645" s="371"/>
      <c r="AD645" s="371"/>
      <c r="AE645" s="371"/>
      <c r="AF645" s="371"/>
      <c r="AG645" s="371"/>
      <c r="AH645" s="371"/>
      <c r="AI645" s="371"/>
      <c r="AJ645" s="371"/>
      <c r="AK645" s="371"/>
      <c r="AL645" s="371"/>
      <c r="AM645" s="371"/>
      <c r="AN645" s="371"/>
      <c r="AO645" s="371"/>
      <c r="AP645" s="371"/>
      <c r="AQ645" s="371"/>
      <c r="AR645" s="371"/>
      <c r="AS645" s="371"/>
      <c r="AT645" s="371"/>
      <c r="AU645" s="371"/>
      <c r="AV645" s="371"/>
      <c r="AW645" s="371"/>
      <c r="AX645" s="371"/>
      <c r="AY645" s="371"/>
      <c r="AZ645" s="371"/>
      <c r="BA645" s="374"/>
      <c r="BB645" s="450"/>
      <c r="BC645" s="374"/>
      <c r="BD645" s="374"/>
      <c r="BE645" s="374"/>
      <c r="BF645" s="374"/>
      <c r="BG645" s="374"/>
      <c r="BH645" s="374"/>
      <c r="BI645" s="374"/>
      <c r="BJ645" s="374"/>
      <c r="BK645" s="374"/>
      <c r="BL645" s="374"/>
      <c r="BM645" s="374"/>
      <c r="BN645" s="374"/>
      <c r="BO645" s="374"/>
      <c r="BP645" s="374"/>
      <c r="BQ645" s="374"/>
      <c r="BR645" s="374"/>
      <c r="BS645" s="374"/>
      <c r="BT645" s="374"/>
      <c r="BU645" s="374"/>
      <c r="BV645" s="374"/>
      <c r="BW645" s="374"/>
      <c r="BX645" s="374"/>
      <c r="BY645" s="374"/>
      <c r="BZ645" s="374"/>
      <c r="CA645" s="374"/>
      <c r="CB645" s="374"/>
      <c r="CC645" s="374"/>
      <c r="CD645" s="374"/>
      <c r="CE645" s="374"/>
      <c r="CF645" s="374"/>
      <c r="CG645" s="374"/>
      <c r="CH645" s="374"/>
      <c r="CI645" s="374"/>
      <c r="CJ645" s="374"/>
      <c r="CK645" s="374"/>
      <c r="CL645" s="374"/>
      <c r="CM645" s="374"/>
      <c r="CN645" s="374"/>
      <c r="CO645" s="374"/>
      <c r="CP645" s="374"/>
      <c r="CQ645" s="374"/>
      <c r="CR645" s="374"/>
      <c r="CS645" s="374"/>
      <c r="CT645" s="374"/>
      <c r="CU645" s="374"/>
      <c r="CV645" s="374"/>
      <c r="CW645" s="374"/>
      <c r="CX645" s="374"/>
      <c r="CY645" s="374"/>
      <c r="CZ645" s="374"/>
    </row>
    <row r="646" s="378" customFormat="true" ht="25.15" customHeight="true" x14ac:dyDescent="0.2">
      <c r="C646" s="1074"/>
      <c r="D646" s="1075"/>
      <c r="E646" s="636"/>
      <c r="F646" s="636"/>
      <c r="G646" s="636"/>
      <c r="H646" s="1074"/>
      <c r="I646" s="1075"/>
      <c r="J646" s="636"/>
      <c r="K646" s="636"/>
      <c r="L646" s="636"/>
      <c r="M646" s="1074"/>
      <c r="N646" s="1075"/>
      <c r="O646" s="636"/>
      <c r="P646" s="636"/>
      <c r="Q646" s="636"/>
      <c r="AC646" s="371"/>
      <c r="AD646" s="371"/>
      <c r="AE646" s="371"/>
      <c r="AF646" s="371"/>
      <c r="AG646" s="371"/>
      <c r="AH646" s="371"/>
      <c r="AI646" s="371"/>
      <c r="AJ646" s="371"/>
      <c r="AK646" s="371"/>
      <c r="AL646" s="371"/>
      <c r="AM646" s="371"/>
      <c r="AN646" s="371"/>
      <c r="AO646" s="371"/>
      <c r="AP646" s="371"/>
      <c r="AQ646" s="371"/>
      <c r="AR646" s="371"/>
      <c r="AS646" s="371"/>
      <c r="AT646" s="371"/>
      <c r="AU646" s="371"/>
      <c r="AV646" s="371"/>
      <c r="AW646" s="371"/>
      <c r="AX646" s="371"/>
      <c r="AY646" s="371"/>
      <c r="AZ646" s="371"/>
      <c r="BA646" s="374"/>
      <c r="BB646" s="450"/>
      <c r="BC646" s="374"/>
      <c r="BD646" s="374"/>
      <c r="BE646" s="374"/>
      <c r="BF646" s="374"/>
      <c r="BG646" s="374"/>
      <c r="BH646" s="374"/>
      <c r="BI646" s="374"/>
      <c r="BJ646" s="374"/>
      <c r="BK646" s="374"/>
      <c r="BL646" s="374"/>
      <c r="BM646" s="374"/>
      <c r="BN646" s="374"/>
      <c r="BO646" s="374"/>
      <c r="BP646" s="374"/>
      <c r="BQ646" s="374"/>
      <c r="BR646" s="374"/>
      <c r="BS646" s="374"/>
      <c r="BT646" s="374"/>
      <c r="BU646" s="374"/>
      <c r="BV646" s="374"/>
      <c r="BW646" s="374"/>
      <c r="BX646" s="374"/>
      <c r="BY646" s="374"/>
      <c r="BZ646" s="374"/>
      <c r="CA646" s="374"/>
      <c r="CB646" s="374"/>
      <c r="CC646" s="374"/>
      <c r="CD646" s="374"/>
      <c r="CE646" s="374"/>
      <c r="CF646" s="374"/>
      <c r="CG646" s="374"/>
      <c r="CH646" s="374"/>
      <c r="CI646" s="374"/>
      <c r="CJ646" s="374"/>
      <c r="CK646" s="374"/>
      <c r="CL646" s="374"/>
      <c r="CM646" s="374"/>
      <c r="CN646" s="374"/>
      <c r="CO646" s="374"/>
      <c r="CP646" s="374"/>
      <c r="CQ646" s="374"/>
      <c r="CR646" s="374"/>
      <c r="CS646" s="374"/>
      <c r="CT646" s="374"/>
      <c r="CU646" s="374"/>
      <c r="CV646" s="374"/>
      <c r="CW646" s="374"/>
      <c r="CX646" s="374"/>
      <c r="CY646" s="374"/>
      <c r="CZ646" s="374"/>
    </row>
    <row r="647" s="378" customFormat="true" ht="25.15" customHeight="true" x14ac:dyDescent="0.2">
      <c r="C647" s="1074"/>
      <c r="D647" s="1075"/>
      <c r="E647" s="636"/>
      <c r="F647" s="636"/>
      <c r="G647" s="636"/>
      <c r="H647" s="1074"/>
      <c r="I647" s="1075"/>
      <c r="J647" s="636"/>
      <c r="K647" s="636"/>
      <c r="L647" s="636"/>
      <c r="M647" s="1074"/>
      <c r="N647" s="1075"/>
      <c r="O647" s="636"/>
      <c r="P647" s="636"/>
      <c r="Q647" s="636"/>
      <c r="AC647" s="371"/>
      <c r="AD647" s="371"/>
      <c r="AE647" s="371"/>
      <c r="AF647" s="371"/>
      <c r="AG647" s="371"/>
      <c r="AH647" s="371"/>
      <c r="AI647" s="371"/>
      <c r="AJ647" s="371"/>
      <c r="AK647" s="371"/>
      <c r="AL647" s="371"/>
      <c r="AM647" s="371"/>
      <c r="AN647" s="371"/>
      <c r="AO647" s="371"/>
      <c r="AP647" s="371"/>
      <c r="AQ647" s="371"/>
      <c r="AR647" s="371"/>
      <c r="AS647" s="371"/>
      <c r="AT647" s="371"/>
      <c r="AU647" s="371"/>
      <c r="AV647" s="371"/>
      <c r="AW647" s="371"/>
      <c r="AX647" s="371"/>
      <c r="AY647" s="371"/>
      <c r="AZ647" s="371"/>
      <c r="BA647" s="374"/>
      <c r="BB647" s="450"/>
      <c r="BC647" s="374"/>
      <c r="BD647" s="374"/>
      <c r="BE647" s="374"/>
      <c r="BF647" s="374"/>
      <c r="BG647" s="374"/>
      <c r="BH647" s="374"/>
      <c r="BI647" s="374"/>
      <c r="BJ647" s="374"/>
      <c r="BK647" s="374"/>
      <c r="BL647" s="374"/>
      <c r="BM647" s="374"/>
      <c r="BN647" s="374"/>
      <c r="BO647" s="374"/>
      <c r="BP647" s="374"/>
      <c r="BQ647" s="374"/>
      <c r="BR647" s="374"/>
      <c r="BS647" s="374"/>
      <c r="BT647" s="374"/>
      <c r="BU647" s="374"/>
      <c r="BV647" s="374"/>
      <c r="BW647" s="374"/>
      <c r="BX647" s="374"/>
      <c r="BY647" s="374"/>
      <c r="BZ647" s="374"/>
      <c r="CA647" s="374"/>
      <c r="CB647" s="374"/>
      <c r="CC647" s="374"/>
      <c r="CD647" s="374"/>
      <c r="CE647" s="374"/>
      <c r="CF647" s="374"/>
      <c r="CG647" s="374"/>
      <c r="CH647" s="374"/>
      <c r="CI647" s="374"/>
      <c r="CJ647" s="374"/>
      <c r="CK647" s="374"/>
      <c r="CL647" s="374"/>
      <c r="CM647" s="374"/>
      <c r="CN647" s="374"/>
      <c r="CO647" s="374"/>
      <c r="CP647" s="374"/>
      <c r="CQ647" s="374"/>
      <c r="CR647" s="374"/>
      <c r="CS647" s="374"/>
      <c r="CT647" s="374"/>
      <c r="CU647" s="374"/>
      <c r="CV647" s="374"/>
      <c r="CW647" s="374"/>
      <c r="CX647" s="374"/>
      <c r="CY647" s="374"/>
      <c r="CZ647" s="374"/>
    </row>
    <row r="648" s="378" customFormat="true" ht="25.15" customHeight="true" x14ac:dyDescent="0.2">
      <c r="C648" s="1074"/>
      <c r="D648" s="1075"/>
      <c r="E648" s="636"/>
      <c r="F648" s="636"/>
      <c r="G648" s="636"/>
      <c r="H648" s="1074"/>
      <c r="I648" s="1075"/>
      <c r="J648" s="636"/>
      <c r="K648" s="636"/>
      <c r="L648" s="636"/>
      <c r="M648" s="1074"/>
      <c r="N648" s="1075"/>
      <c r="O648" s="636"/>
      <c r="P648" s="636"/>
      <c r="Q648" s="636"/>
      <c r="AC648" s="371"/>
      <c r="AD648" s="371"/>
      <c r="AE648" s="371"/>
      <c r="AF648" s="371"/>
      <c r="AG648" s="371"/>
      <c r="AH648" s="371"/>
      <c r="AI648" s="371"/>
      <c r="AJ648" s="371"/>
      <c r="AK648" s="371"/>
      <c r="AL648" s="371"/>
      <c r="AM648" s="371"/>
      <c r="AN648" s="371"/>
      <c r="AO648" s="371"/>
      <c r="AP648" s="371"/>
      <c r="AQ648" s="371"/>
      <c r="AR648" s="371"/>
      <c r="AS648" s="371"/>
      <c r="AT648" s="371"/>
      <c r="AU648" s="371"/>
      <c r="AV648" s="371"/>
      <c r="AW648" s="371"/>
      <c r="AX648" s="371"/>
      <c r="AY648" s="371"/>
      <c r="AZ648" s="371"/>
      <c r="BA648" s="374"/>
      <c r="BB648" s="450"/>
      <c r="BC648" s="374"/>
      <c r="BD648" s="374"/>
      <c r="BE648" s="374"/>
      <c r="BF648" s="374"/>
      <c r="BG648" s="374"/>
      <c r="BH648" s="374"/>
      <c r="BI648" s="374"/>
      <c r="BJ648" s="374"/>
      <c r="BK648" s="374"/>
      <c r="BL648" s="374"/>
      <c r="BM648" s="374"/>
      <c r="BN648" s="374"/>
      <c r="BO648" s="374"/>
      <c r="BP648" s="374"/>
      <c r="BQ648" s="374"/>
      <c r="BR648" s="374"/>
      <c r="BS648" s="374"/>
      <c r="BT648" s="374"/>
      <c r="BU648" s="374"/>
      <c r="BV648" s="374"/>
      <c r="BW648" s="374"/>
      <c r="BX648" s="374"/>
      <c r="BY648" s="374"/>
      <c r="BZ648" s="374"/>
      <c r="CA648" s="374"/>
      <c r="CB648" s="374"/>
      <c r="CC648" s="374"/>
      <c r="CD648" s="374"/>
      <c r="CE648" s="374"/>
      <c r="CF648" s="374"/>
      <c r="CG648" s="374"/>
      <c r="CH648" s="374"/>
      <c r="CI648" s="374"/>
      <c r="CJ648" s="374"/>
      <c r="CK648" s="374"/>
      <c r="CL648" s="374"/>
      <c r="CM648" s="374"/>
      <c r="CN648" s="374"/>
      <c r="CO648" s="374"/>
      <c r="CP648" s="374"/>
      <c r="CQ648" s="374"/>
      <c r="CR648" s="374"/>
      <c r="CS648" s="374"/>
      <c r="CT648" s="374"/>
      <c r="CU648" s="374"/>
      <c r="CV648" s="374"/>
      <c r="CW648" s="374"/>
      <c r="CX648" s="374"/>
      <c r="CY648" s="374"/>
      <c r="CZ648" s="374"/>
    </row>
    <row r="649" s="378" customFormat="true" ht="25.15" customHeight="true" x14ac:dyDescent="0.2">
      <c r="C649" s="1074"/>
      <c r="D649" s="1075"/>
      <c r="E649" s="636"/>
      <c r="F649" s="636"/>
      <c r="G649" s="636"/>
      <c r="H649" s="1074"/>
      <c r="I649" s="1075"/>
      <c r="J649" s="636"/>
      <c r="K649" s="636"/>
      <c r="L649" s="636"/>
      <c r="M649" s="1074"/>
      <c r="N649" s="1075"/>
      <c r="O649" s="636"/>
      <c r="P649" s="636"/>
      <c r="Q649" s="636"/>
      <c r="AC649" s="371"/>
      <c r="AD649" s="371"/>
      <c r="AE649" s="371"/>
      <c r="AF649" s="371"/>
      <c r="AG649" s="371"/>
      <c r="AH649" s="371"/>
      <c r="AI649" s="371"/>
      <c r="AJ649" s="371"/>
      <c r="AK649" s="371"/>
      <c r="AL649" s="371"/>
      <c r="AM649" s="371"/>
      <c r="AN649" s="371"/>
      <c r="AO649" s="371"/>
      <c r="AP649" s="371"/>
      <c r="AQ649" s="371"/>
      <c r="AR649" s="371"/>
      <c r="AS649" s="371"/>
      <c r="AT649" s="371"/>
      <c r="AU649" s="371"/>
      <c r="AV649" s="371"/>
      <c r="AW649" s="371"/>
      <c r="AX649" s="371"/>
      <c r="AY649" s="371"/>
      <c r="AZ649" s="371"/>
      <c r="BA649" s="374"/>
      <c r="BB649" s="450"/>
      <c r="BC649" s="374"/>
      <c r="BD649" s="374"/>
      <c r="BE649" s="374"/>
      <c r="BF649" s="374"/>
      <c r="BG649" s="374"/>
      <c r="BH649" s="374"/>
      <c r="BI649" s="374"/>
      <c r="BJ649" s="374"/>
      <c r="BK649" s="374"/>
      <c r="BL649" s="374"/>
      <c r="BM649" s="374"/>
      <c r="BN649" s="374"/>
      <c r="BO649" s="374"/>
      <c r="BP649" s="374"/>
      <c r="BQ649" s="374"/>
      <c r="BR649" s="374"/>
      <c r="BS649" s="374"/>
      <c r="BT649" s="374"/>
      <c r="BU649" s="374"/>
      <c r="BV649" s="374"/>
      <c r="BW649" s="374"/>
      <c r="BX649" s="374"/>
      <c r="BY649" s="374"/>
      <c r="BZ649" s="374"/>
      <c r="CA649" s="374"/>
      <c r="CB649" s="374"/>
      <c r="CC649" s="374"/>
      <c r="CD649" s="374"/>
      <c r="CE649" s="374"/>
      <c r="CF649" s="374"/>
      <c r="CG649" s="374"/>
      <c r="CH649" s="374"/>
      <c r="CI649" s="374"/>
      <c r="CJ649" s="374"/>
      <c r="CK649" s="374"/>
      <c r="CL649" s="374"/>
      <c r="CM649" s="374"/>
      <c r="CN649" s="374"/>
      <c r="CO649" s="374"/>
      <c r="CP649" s="374"/>
      <c r="CQ649" s="374"/>
      <c r="CR649" s="374"/>
      <c r="CS649" s="374"/>
      <c r="CT649" s="374"/>
      <c r="CU649" s="374"/>
      <c r="CV649" s="374"/>
      <c r="CW649" s="374"/>
      <c r="CX649" s="374"/>
      <c r="CY649" s="374"/>
      <c r="CZ649" s="374"/>
    </row>
    <row r="650" s="378" customFormat="true" ht="25.15" customHeight="true" x14ac:dyDescent="0.2">
      <c r="C650" s="1074"/>
      <c r="D650" s="1075"/>
      <c r="E650" s="636"/>
      <c r="F650" s="636"/>
      <c r="G650" s="636"/>
      <c r="H650" s="1074"/>
      <c r="I650" s="1075"/>
      <c r="J650" s="636"/>
      <c r="K650" s="636"/>
      <c r="L650" s="636"/>
      <c r="M650" s="1074"/>
      <c r="N650" s="1075"/>
      <c r="O650" s="636"/>
      <c r="P650" s="636"/>
      <c r="Q650" s="636"/>
      <c r="AC650" s="371"/>
      <c r="AD650" s="371"/>
      <c r="AE650" s="371"/>
      <c r="AF650" s="371"/>
      <c r="AG650" s="371"/>
      <c r="AH650" s="371"/>
      <c r="AI650" s="371"/>
      <c r="AJ650" s="371"/>
      <c r="AK650" s="371"/>
      <c r="AL650" s="371"/>
      <c r="AM650" s="371"/>
      <c r="AN650" s="371"/>
      <c r="AO650" s="371"/>
      <c r="AP650" s="371"/>
      <c r="AQ650" s="371"/>
      <c r="AR650" s="371"/>
      <c r="AS650" s="371"/>
      <c r="AT650" s="371"/>
      <c r="AU650" s="371"/>
      <c r="AV650" s="371"/>
      <c r="AW650" s="371"/>
      <c r="AX650" s="371"/>
      <c r="AY650" s="371"/>
      <c r="AZ650" s="371"/>
      <c r="BA650" s="374"/>
      <c r="BB650" s="450"/>
      <c r="BC650" s="374"/>
      <c r="BD650" s="374"/>
      <c r="BE650" s="374"/>
      <c r="BF650" s="374"/>
      <c r="BG650" s="374"/>
      <c r="BH650" s="374"/>
      <c r="BI650" s="374"/>
      <c r="BJ650" s="374"/>
      <c r="BK650" s="374"/>
      <c r="BL650" s="374"/>
      <c r="BM650" s="374"/>
      <c r="BN650" s="374"/>
      <c r="BO650" s="374"/>
      <c r="BP650" s="374"/>
      <c r="BQ650" s="374"/>
      <c r="BR650" s="374"/>
      <c r="BS650" s="374"/>
      <c r="BT650" s="374"/>
      <c r="BU650" s="374"/>
      <c r="BV650" s="374"/>
      <c r="BW650" s="374"/>
      <c r="BX650" s="374"/>
      <c r="BY650" s="374"/>
      <c r="BZ650" s="374"/>
      <c r="CA650" s="374"/>
      <c r="CB650" s="374"/>
      <c r="CC650" s="374"/>
      <c r="CD650" s="374"/>
      <c r="CE650" s="374"/>
      <c r="CF650" s="374"/>
      <c r="CG650" s="374"/>
      <c r="CH650" s="374"/>
      <c r="CI650" s="374"/>
      <c r="CJ650" s="374"/>
      <c r="CK650" s="374"/>
      <c r="CL650" s="374"/>
      <c r="CM650" s="374"/>
      <c r="CN650" s="374"/>
      <c r="CO650" s="374"/>
      <c r="CP650" s="374"/>
      <c r="CQ650" s="374"/>
      <c r="CR650" s="374"/>
      <c r="CS650" s="374"/>
      <c r="CT650" s="374"/>
      <c r="CU650" s="374"/>
      <c r="CV650" s="374"/>
      <c r="CW650" s="374"/>
      <c r="CX650" s="374"/>
      <c r="CY650" s="374"/>
      <c r="CZ650" s="374"/>
    </row>
    <row r="651" s="378" customFormat="true" ht="25.15" customHeight="true" x14ac:dyDescent="0.2">
      <c r="C651" s="1074"/>
      <c r="D651" s="1075"/>
      <c r="E651" s="636"/>
      <c r="F651" s="636"/>
      <c r="G651" s="636"/>
      <c r="H651" s="1074"/>
      <c r="I651" s="1075"/>
      <c r="J651" s="636"/>
      <c r="K651" s="636"/>
      <c r="L651" s="636"/>
      <c r="M651" s="1074"/>
      <c r="N651" s="1075"/>
      <c r="O651" s="636"/>
      <c r="P651" s="636"/>
      <c r="Q651" s="636"/>
      <c r="AC651" s="371"/>
      <c r="AD651" s="371"/>
      <c r="AE651" s="371"/>
      <c r="AF651" s="371"/>
      <c r="AG651" s="371"/>
      <c r="AH651" s="371"/>
      <c r="AI651" s="371"/>
      <c r="AJ651" s="371"/>
      <c r="AK651" s="371"/>
      <c r="AL651" s="371"/>
      <c r="AM651" s="371"/>
      <c r="AN651" s="371"/>
      <c r="AO651" s="371"/>
      <c r="AP651" s="371"/>
      <c r="AQ651" s="371"/>
      <c r="AR651" s="371"/>
      <c r="AS651" s="371"/>
      <c r="AT651" s="371"/>
      <c r="AU651" s="371"/>
      <c r="AV651" s="371"/>
      <c r="AW651" s="371"/>
      <c r="AX651" s="371"/>
      <c r="AY651" s="371"/>
      <c r="AZ651" s="371"/>
      <c r="BA651" s="374"/>
      <c r="BB651" s="450"/>
      <c r="BC651" s="374"/>
      <c r="BD651" s="374"/>
      <c r="BE651" s="374"/>
      <c r="BF651" s="374"/>
      <c r="BG651" s="374"/>
      <c r="BH651" s="374"/>
      <c r="BI651" s="374"/>
      <c r="BJ651" s="374"/>
      <c r="BK651" s="374"/>
      <c r="BL651" s="374"/>
      <c r="BM651" s="374"/>
      <c r="BN651" s="374"/>
      <c r="BO651" s="374"/>
      <c r="BP651" s="374"/>
      <c r="BQ651" s="374"/>
      <c r="BR651" s="374"/>
      <c r="BS651" s="374"/>
      <c r="BT651" s="374"/>
      <c r="BU651" s="374"/>
      <c r="BV651" s="374"/>
      <c r="BW651" s="374"/>
      <c r="BX651" s="374"/>
      <c r="BY651" s="374"/>
      <c r="BZ651" s="374"/>
      <c r="CA651" s="374"/>
      <c r="CB651" s="374"/>
      <c r="CC651" s="374"/>
      <c r="CD651" s="374"/>
      <c r="CE651" s="374"/>
      <c r="CF651" s="374"/>
      <c r="CG651" s="374"/>
      <c r="CH651" s="374"/>
      <c r="CI651" s="374"/>
      <c r="CJ651" s="374"/>
      <c r="CK651" s="374"/>
      <c r="CL651" s="374"/>
      <c r="CM651" s="374"/>
      <c r="CN651" s="374"/>
      <c r="CO651" s="374"/>
      <c r="CP651" s="374"/>
      <c r="CQ651" s="374"/>
      <c r="CR651" s="374"/>
      <c r="CS651" s="374"/>
      <c r="CT651" s="374"/>
      <c r="CU651" s="374"/>
      <c r="CV651" s="374"/>
      <c r="CW651" s="374"/>
      <c r="CX651" s="374"/>
      <c r="CY651" s="374"/>
      <c r="CZ651" s="374"/>
    </row>
    <row r="652" s="378" customFormat="true" ht="25.15" customHeight="true" x14ac:dyDescent="0.2">
      <c r="C652" s="1074"/>
      <c r="D652" s="1075"/>
      <c r="E652" s="636"/>
      <c r="F652" s="636"/>
      <c r="G652" s="636"/>
      <c r="H652" s="1074"/>
      <c r="I652" s="1075"/>
      <c r="J652" s="636"/>
      <c r="K652" s="636"/>
      <c r="L652" s="636"/>
      <c r="M652" s="1074"/>
      <c r="N652" s="1075"/>
      <c r="O652" s="636"/>
      <c r="P652" s="636"/>
      <c r="Q652" s="636"/>
      <c r="AC652" s="371"/>
      <c r="AD652" s="371"/>
      <c r="AE652" s="371"/>
      <c r="AF652" s="371"/>
      <c r="AG652" s="371"/>
      <c r="AH652" s="371"/>
      <c r="AI652" s="371"/>
      <c r="AJ652" s="371"/>
      <c r="AK652" s="371"/>
      <c r="AL652" s="371"/>
      <c r="AM652" s="371"/>
      <c r="AN652" s="371"/>
      <c r="AO652" s="371"/>
      <c r="AP652" s="371"/>
      <c r="AQ652" s="371"/>
      <c r="AR652" s="371"/>
      <c r="AS652" s="371"/>
      <c r="AT652" s="371"/>
      <c r="AU652" s="371"/>
      <c r="AV652" s="371"/>
      <c r="AW652" s="371"/>
      <c r="AX652" s="371"/>
      <c r="AY652" s="371"/>
      <c r="AZ652" s="371"/>
      <c r="BA652" s="374"/>
      <c r="BB652" s="450"/>
      <c r="BC652" s="374"/>
      <c r="BD652" s="374"/>
      <c r="BE652" s="374"/>
      <c r="BF652" s="374"/>
      <c r="BG652" s="374"/>
      <c r="BH652" s="374"/>
      <c r="BI652" s="374"/>
      <c r="BJ652" s="374"/>
      <c r="BK652" s="374"/>
      <c r="BL652" s="374"/>
      <c r="BM652" s="374"/>
      <c r="BN652" s="374"/>
      <c r="BO652" s="374"/>
      <c r="BP652" s="374"/>
      <c r="BQ652" s="374"/>
      <c r="BR652" s="374"/>
      <c r="BS652" s="374"/>
      <c r="BT652" s="374"/>
      <c r="BU652" s="374"/>
      <c r="BV652" s="374"/>
      <c r="BW652" s="374"/>
      <c r="BX652" s="374"/>
      <c r="BY652" s="374"/>
      <c r="BZ652" s="374"/>
      <c r="CA652" s="374"/>
      <c r="CB652" s="374"/>
      <c r="CC652" s="374"/>
      <c r="CD652" s="374"/>
      <c r="CE652" s="374"/>
      <c r="CF652" s="374"/>
      <c r="CG652" s="374"/>
      <c r="CH652" s="374"/>
      <c r="CI652" s="374"/>
      <c r="CJ652" s="374"/>
      <c r="CK652" s="374"/>
      <c r="CL652" s="374"/>
      <c r="CM652" s="374"/>
      <c r="CN652" s="374"/>
      <c r="CO652" s="374"/>
      <c r="CP652" s="374"/>
      <c r="CQ652" s="374"/>
      <c r="CR652" s="374"/>
      <c r="CS652" s="374"/>
      <c r="CT652" s="374"/>
      <c r="CU652" s="374"/>
      <c r="CV652" s="374"/>
      <c r="CW652" s="374"/>
      <c r="CX652" s="374"/>
      <c r="CY652" s="374"/>
      <c r="CZ652" s="374"/>
    </row>
    <row r="653" s="378" customFormat="true" ht="25.15" customHeight="true" x14ac:dyDescent="0.2">
      <c r="C653" s="1074"/>
      <c r="D653" s="1075"/>
      <c r="E653" s="636"/>
      <c r="F653" s="636"/>
      <c r="G653" s="636"/>
      <c r="H653" s="1074"/>
      <c r="I653" s="1075"/>
      <c r="J653" s="636"/>
      <c r="K653" s="636"/>
      <c r="L653" s="636"/>
      <c r="M653" s="1074"/>
      <c r="N653" s="1075"/>
      <c r="O653" s="636"/>
      <c r="P653" s="636"/>
      <c r="Q653" s="636"/>
      <c r="AC653" s="371"/>
      <c r="AD653" s="371"/>
      <c r="AE653" s="371"/>
      <c r="AF653" s="371"/>
      <c r="AG653" s="371"/>
      <c r="AH653" s="371"/>
      <c r="AI653" s="371"/>
      <c r="AJ653" s="371"/>
      <c r="AK653" s="371"/>
      <c r="AL653" s="371"/>
      <c r="AM653" s="371"/>
      <c r="AN653" s="371"/>
      <c r="AO653" s="371"/>
      <c r="AP653" s="371"/>
      <c r="AQ653" s="371"/>
      <c r="AR653" s="371"/>
      <c r="AS653" s="371"/>
      <c r="AT653" s="371"/>
      <c r="AU653" s="371"/>
      <c r="AV653" s="371"/>
      <c r="AW653" s="371"/>
      <c r="AX653" s="371"/>
      <c r="AY653" s="371"/>
      <c r="AZ653" s="371"/>
      <c r="BA653" s="374"/>
      <c r="BB653" s="450"/>
      <c r="BC653" s="374"/>
      <c r="BD653" s="374"/>
      <c r="BE653" s="374"/>
      <c r="BF653" s="374"/>
      <c r="BG653" s="374"/>
      <c r="BH653" s="374"/>
      <c r="BI653" s="374"/>
      <c r="BJ653" s="374"/>
      <c r="BK653" s="374"/>
      <c r="BL653" s="374"/>
      <c r="BM653" s="374"/>
      <c r="BN653" s="374"/>
      <c r="BO653" s="374"/>
      <c r="BP653" s="374"/>
      <c r="BQ653" s="374"/>
      <c r="BR653" s="374"/>
      <c r="BS653" s="374"/>
      <c r="BT653" s="374"/>
      <c r="BU653" s="374"/>
      <c r="BV653" s="374"/>
      <c r="BW653" s="374"/>
      <c r="BX653" s="374"/>
      <c r="BY653" s="374"/>
      <c r="BZ653" s="374"/>
      <c r="CA653" s="374"/>
      <c r="CB653" s="374"/>
      <c r="CC653" s="374"/>
      <c r="CD653" s="374"/>
      <c r="CE653" s="374"/>
      <c r="CF653" s="374"/>
      <c r="CG653" s="374"/>
      <c r="CH653" s="374"/>
      <c r="CI653" s="374"/>
      <c r="CJ653" s="374"/>
      <c r="CK653" s="374"/>
      <c r="CL653" s="374"/>
      <c r="CM653" s="374"/>
      <c r="CN653" s="374"/>
      <c r="CO653" s="374"/>
      <c r="CP653" s="374"/>
      <c r="CQ653" s="374"/>
      <c r="CR653" s="374"/>
      <c r="CS653" s="374"/>
      <c r="CT653" s="374"/>
      <c r="CU653" s="374"/>
      <c r="CV653" s="374"/>
      <c r="CW653" s="374"/>
      <c r="CX653" s="374"/>
      <c r="CY653" s="374"/>
      <c r="CZ653" s="374"/>
    </row>
    <row r="654" s="378" customFormat="true" ht="25.15" customHeight="true" x14ac:dyDescent="0.2">
      <c r="C654" s="1074"/>
      <c r="D654" s="1075"/>
      <c r="E654" s="636"/>
      <c r="F654" s="636"/>
      <c r="G654" s="636"/>
      <c r="H654" s="1074"/>
      <c r="I654" s="1075"/>
      <c r="J654" s="636"/>
      <c r="K654" s="636"/>
      <c r="L654" s="636"/>
      <c r="M654" s="1074"/>
      <c r="N654" s="1075"/>
      <c r="O654" s="636"/>
      <c r="P654" s="636"/>
      <c r="Q654" s="636"/>
      <c r="AC654" s="371"/>
      <c r="AD654" s="371"/>
      <c r="AE654" s="371"/>
      <c r="AF654" s="371"/>
      <c r="AG654" s="371"/>
      <c r="AH654" s="371"/>
      <c r="AI654" s="371"/>
      <c r="AJ654" s="371"/>
      <c r="AK654" s="371"/>
      <c r="AL654" s="371"/>
      <c r="AM654" s="371"/>
      <c r="AN654" s="371"/>
      <c r="AO654" s="371"/>
      <c r="AP654" s="371"/>
      <c r="AQ654" s="371"/>
      <c r="AR654" s="371"/>
      <c r="AS654" s="371"/>
      <c r="AT654" s="371"/>
      <c r="AU654" s="371"/>
      <c r="AV654" s="371"/>
      <c r="AW654" s="371"/>
      <c r="AX654" s="371"/>
      <c r="AY654" s="371"/>
      <c r="AZ654" s="371"/>
      <c r="BA654" s="374"/>
      <c r="BB654" s="450"/>
      <c r="BC654" s="374"/>
      <c r="BD654" s="374"/>
      <c r="BE654" s="374"/>
      <c r="BF654" s="374"/>
      <c r="BG654" s="374"/>
      <c r="BH654" s="374"/>
      <c r="BI654" s="374"/>
      <c r="BJ654" s="374"/>
      <c r="BK654" s="374"/>
      <c r="BL654" s="374"/>
      <c r="BM654" s="374"/>
      <c r="BN654" s="374"/>
      <c r="BO654" s="374"/>
      <c r="BP654" s="374"/>
      <c r="BQ654" s="374"/>
      <c r="BR654" s="374"/>
      <c r="BS654" s="374"/>
      <c r="BT654" s="374"/>
      <c r="BU654" s="374"/>
      <c r="BV654" s="374"/>
      <c r="BW654" s="374"/>
      <c r="BX654" s="374"/>
      <c r="BY654" s="374"/>
      <c r="BZ654" s="374"/>
      <c r="CA654" s="374"/>
      <c r="CB654" s="374"/>
      <c r="CC654" s="374"/>
      <c r="CD654" s="374"/>
      <c r="CE654" s="374"/>
      <c r="CF654" s="374"/>
      <c r="CG654" s="374"/>
      <c r="CH654" s="374"/>
      <c r="CI654" s="374"/>
      <c r="CJ654" s="374"/>
      <c r="CK654" s="374"/>
      <c r="CL654" s="374"/>
      <c r="CM654" s="374"/>
      <c r="CN654" s="374"/>
      <c r="CO654" s="374"/>
      <c r="CP654" s="374"/>
      <c r="CQ654" s="374"/>
      <c r="CR654" s="374"/>
      <c r="CS654" s="374"/>
      <c r="CT654" s="374"/>
      <c r="CU654" s="374"/>
      <c r="CV654" s="374"/>
      <c r="CW654" s="374"/>
      <c r="CX654" s="374"/>
      <c r="CY654" s="374"/>
      <c r="CZ654" s="374"/>
    </row>
    <row r="655" s="378" customFormat="true" ht="25.15" customHeight="true" x14ac:dyDescent="0.2">
      <c r="C655" s="1074"/>
      <c r="D655" s="1075"/>
      <c r="E655" s="636"/>
      <c r="F655" s="636"/>
      <c r="G655" s="636"/>
      <c r="H655" s="1074"/>
      <c r="I655" s="1075"/>
      <c r="J655" s="636"/>
      <c r="K655" s="636"/>
      <c r="L655" s="636"/>
      <c r="M655" s="1074"/>
      <c r="N655" s="1075"/>
      <c r="O655" s="636"/>
      <c r="P655" s="636"/>
      <c r="Q655" s="636"/>
      <c r="AC655" s="371"/>
      <c r="AD655" s="371"/>
      <c r="AE655" s="371"/>
      <c r="AF655" s="371"/>
      <c r="AG655" s="371"/>
      <c r="AH655" s="371"/>
      <c r="AI655" s="371"/>
      <c r="AJ655" s="371"/>
      <c r="AK655" s="371"/>
      <c r="AL655" s="371"/>
      <c r="AM655" s="371"/>
      <c r="AN655" s="371"/>
      <c r="AO655" s="371"/>
      <c r="AP655" s="371"/>
      <c r="AQ655" s="371"/>
      <c r="AR655" s="371"/>
      <c r="AS655" s="371"/>
      <c r="AT655" s="371"/>
      <c r="AU655" s="371"/>
      <c r="AV655" s="371"/>
      <c r="AW655" s="371"/>
      <c r="AX655" s="371"/>
      <c r="AY655" s="371"/>
      <c r="AZ655" s="371"/>
      <c r="BA655" s="374"/>
      <c r="BB655" s="450"/>
      <c r="BC655" s="374"/>
      <c r="BD655" s="374"/>
      <c r="BE655" s="374"/>
      <c r="BF655" s="374"/>
      <c r="BG655" s="374"/>
      <c r="BH655" s="374"/>
      <c r="BI655" s="374"/>
      <c r="BJ655" s="374"/>
      <c r="BK655" s="374"/>
      <c r="BL655" s="374"/>
      <c r="BM655" s="374"/>
      <c r="BN655" s="374"/>
      <c r="BO655" s="374"/>
      <c r="BP655" s="374"/>
      <c r="BQ655" s="374"/>
      <c r="BR655" s="374"/>
      <c r="BS655" s="374"/>
      <c r="BT655" s="374"/>
      <c r="BU655" s="374"/>
      <c r="BV655" s="374"/>
      <c r="BW655" s="374"/>
      <c r="BX655" s="374"/>
      <c r="BY655" s="374"/>
      <c r="BZ655" s="374"/>
      <c r="CA655" s="374"/>
      <c r="CB655" s="374"/>
      <c r="CC655" s="374"/>
      <c r="CD655" s="374"/>
      <c r="CE655" s="374"/>
      <c r="CF655" s="374"/>
      <c r="CG655" s="374"/>
      <c r="CH655" s="374"/>
      <c r="CI655" s="374"/>
      <c r="CJ655" s="374"/>
      <c r="CK655" s="374"/>
      <c r="CL655" s="374"/>
      <c r="CM655" s="374"/>
      <c r="CN655" s="374"/>
      <c r="CO655" s="374"/>
      <c r="CP655" s="374"/>
      <c r="CQ655" s="374"/>
      <c r="CR655" s="374"/>
      <c r="CS655" s="374"/>
      <c r="CT655" s="374"/>
      <c r="CU655" s="374"/>
      <c r="CV655" s="374"/>
      <c r="CW655" s="374"/>
      <c r="CX655" s="374"/>
      <c r="CY655" s="374"/>
      <c r="CZ655" s="374"/>
    </row>
    <row r="656" s="378" customFormat="true" ht="25.15" customHeight="true" x14ac:dyDescent="0.2">
      <c r="C656" s="1074"/>
      <c r="D656" s="1075"/>
      <c r="E656" s="636"/>
      <c r="F656" s="636"/>
      <c r="G656" s="636"/>
      <c r="H656" s="1074"/>
      <c r="I656" s="1075"/>
      <c r="J656" s="636"/>
      <c r="K656" s="636"/>
      <c r="L656" s="636"/>
      <c r="M656" s="1074"/>
      <c r="N656" s="1075"/>
      <c r="O656" s="636"/>
      <c r="P656" s="636"/>
      <c r="Q656" s="636"/>
      <c r="AC656" s="371"/>
      <c r="AD656" s="371"/>
      <c r="AE656" s="371"/>
      <c r="AF656" s="371"/>
      <c r="AG656" s="371"/>
      <c r="AH656" s="371"/>
      <c r="AI656" s="371"/>
      <c r="AJ656" s="371"/>
      <c r="AK656" s="371"/>
      <c r="AL656" s="371"/>
      <c r="AM656" s="371"/>
      <c r="AN656" s="371"/>
      <c r="AO656" s="371"/>
      <c r="AP656" s="371"/>
      <c r="AQ656" s="371"/>
      <c r="AR656" s="371"/>
      <c r="AS656" s="371"/>
      <c r="AT656" s="371"/>
      <c r="AU656" s="371"/>
      <c r="AV656" s="371"/>
      <c r="AW656" s="371"/>
      <c r="AX656" s="371"/>
      <c r="AY656" s="371"/>
      <c r="AZ656" s="371"/>
      <c r="BA656" s="374"/>
      <c r="BB656" s="450"/>
      <c r="BC656" s="374"/>
      <c r="BD656" s="374"/>
      <c r="BE656" s="374"/>
      <c r="BF656" s="374"/>
      <c r="BG656" s="374"/>
      <c r="BH656" s="374"/>
      <c r="BI656" s="374"/>
      <c r="BJ656" s="374"/>
      <c r="BK656" s="374"/>
      <c r="BL656" s="374"/>
      <c r="BM656" s="374"/>
      <c r="BN656" s="374"/>
      <c r="BO656" s="374"/>
      <c r="BP656" s="374"/>
      <c r="BQ656" s="374"/>
      <c r="BR656" s="374"/>
      <c r="BS656" s="374"/>
      <c r="BT656" s="374"/>
      <c r="BU656" s="374"/>
      <c r="BV656" s="374"/>
      <c r="BW656" s="374"/>
      <c r="BX656" s="374"/>
      <c r="BY656" s="374"/>
      <c r="BZ656" s="374"/>
      <c r="CA656" s="374"/>
      <c r="CB656" s="374"/>
      <c r="CC656" s="374"/>
      <c r="CD656" s="374"/>
      <c r="CE656" s="374"/>
      <c r="CF656" s="374"/>
      <c r="CG656" s="374"/>
      <c r="CH656" s="374"/>
      <c r="CI656" s="374"/>
      <c r="CJ656" s="374"/>
      <c r="CK656" s="374"/>
      <c r="CL656" s="374"/>
      <c r="CM656" s="374"/>
      <c r="CN656" s="374"/>
      <c r="CO656" s="374"/>
      <c r="CP656" s="374"/>
      <c r="CQ656" s="374"/>
      <c r="CR656" s="374"/>
      <c r="CS656" s="374"/>
      <c r="CT656" s="374"/>
      <c r="CU656" s="374"/>
      <c r="CV656" s="374"/>
      <c r="CW656" s="374"/>
      <c r="CX656" s="374"/>
      <c r="CY656" s="374"/>
      <c r="CZ656" s="374"/>
    </row>
    <row r="657" s="378" customFormat="true" ht="25.15" customHeight="true" x14ac:dyDescent="0.2">
      <c r="C657" s="1074"/>
      <c r="D657" s="1075"/>
      <c r="E657" s="636"/>
      <c r="F657" s="636"/>
      <c r="G657" s="636"/>
      <c r="H657" s="1074"/>
      <c r="I657" s="1075"/>
      <c r="J657" s="636"/>
      <c r="K657" s="636"/>
      <c r="L657" s="636"/>
      <c r="M657" s="1074"/>
      <c r="N657" s="1075"/>
      <c r="O657" s="636"/>
      <c r="P657" s="636"/>
      <c r="Q657" s="636"/>
      <c r="AC657" s="371"/>
      <c r="AD657" s="371"/>
      <c r="AE657" s="371"/>
      <c r="AF657" s="371"/>
      <c r="AG657" s="371"/>
      <c r="AH657" s="371"/>
      <c r="AI657" s="371"/>
      <c r="AJ657" s="371"/>
      <c r="AK657" s="371"/>
      <c r="AL657" s="371"/>
      <c r="AM657" s="371"/>
      <c r="AN657" s="371"/>
      <c r="AO657" s="371"/>
      <c r="AP657" s="371"/>
      <c r="AQ657" s="371"/>
      <c r="AR657" s="371"/>
      <c r="AS657" s="371"/>
      <c r="AT657" s="371"/>
      <c r="AU657" s="371"/>
      <c r="AV657" s="371"/>
      <c r="AW657" s="371"/>
      <c r="AX657" s="371"/>
      <c r="AY657" s="371"/>
      <c r="AZ657" s="371"/>
      <c r="BA657" s="374"/>
      <c r="BB657" s="450"/>
      <c r="BC657" s="374"/>
      <c r="BD657" s="374"/>
      <c r="BE657" s="374"/>
      <c r="BF657" s="374"/>
      <c r="BG657" s="374"/>
      <c r="BH657" s="374"/>
      <c r="BI657" s="374"/>
      <c r="BJ657" s="374"/>
      <c r="BK657" s="374"/>
      <c r="BL657" s="374"/>
      <c r="BM657" s="374"/>
      <c r="BN657" s="374"/>
      <c r="BO657" s="374"/>
      <c r="BP657" s="374"/>
      <c r="BQ657" s="374"/>
      <c r="BR657" s="374"/>
      <c r="BS657" s="374"/>
      <c r="BT657" s="374"/>
      <c r="BU657" s="374"/>
      <c r="BV657" s="374"/>
      <c r="BW657" s="374"/>
      <c r="BX657" s="374"/>
      <c r="BY657" s="374"/>
      <c r="BZ657" s="374"/>
      <c r="CA657" s="374"/>
      <c r="CB657" s="374"/>
      <c r="CC657" s="374"/>
      <c r="CD657" s="374"/>
      <c r="CE657" s="374"/>
      <c r="CF657" s="374"/>
      <c r="CG657" s="374"/>
      <c r="CH657" s="374"/>
      <c r="CI657" s="374"/>
      <c r="CJ657" s="374"/>
      <c r="CK657" s="374"/>
      <c r="CL657" s="374"/>
      <c r="CM657" s="374"/>
      <c r="CN657" s="374"/>
      <c r="CO657" s="374"/>
      <c r="CP657" s="374"/>
      <c r="CQ657" s="374"/>
      <c r="CR657" s="374"/>
      <c r="CS657" s="374"/>
      <c r="CT657" s="374"/>
      <c r="CU657" s="374"/>
      <c r="CV657" s="374"/>
      <c r="CW657" s="374"/>
      <c r="CX657" s="374"/>
      <c r="CY657" s="374"/>
      <c r="CZ657" s="374"/>
    </row>
    <row r="658" s="378" customFormat="true" ht="25.15" customHeight="true" x14ac:dyDescent="0.2">
      <c r="C658" s="1074"/>
      <c r="D658" s="1075"/>
      <c r="E658" s="636"/>
      <c r="F658" s="636"/>
      <c r="G658" s="636"/>
      <c r="H658" s="1074"/>
      <c r="I658" s="1075"/>
      <c r="J658" s="636"/>
      <c r="K658" s="636"/>
      <c r="L658" s="636"/>
      <c r="M658" s="1074"/>
      <c r="N658" s="1075"/>
      <c r="O658" s="636"/>
      <c r="P658" s="636"/>
      <c r="Q658" s="636"/>
      <c r="AC658" s="371"/>
      <c r="AD658" s="371"/>
      <c r="AE658" s="371"/>
      <c r="AF658" s="371"/>
      <c r="AG658" s="371"/>
      <c r="AH658" s="371"/>
      <c r="AI658" s="371"/>
      <c r="AJ658" s="371"/>
      <c r="AK658" s="371"/>
      <c r="AL658" s="371"/>
      <c r="AM658" s="371"/>
      <c r="AN658" s="371"/>
      <c r="AO658" s="371"/>
      <c r="AP658" s="371"/>
      <c r="AQ658" s="371"/>
      <c r="AR658" s="371"/>
      <c r="AS658" s="371"/>
      <c r="AT658" s="371"/>
      <c r="AU658" s="371"/>
      <c r="AV658" s="371"/>
      <c r="AW658" s="371"/>
      <c r="AX658" s="371"/>
      <c r="AY658" s="371"/>
      <c r="AZ658" s="371"/>
      <c r="BA658" s="374"/>
      <c r="BB658" s="450"/>
      <c r="BC658" s="374"/>
      <c r="BD658" s="374"/>
      <c r="BE658" s="374"/>
      <c r="BF658" s="374"/>
      <c r="BG658" s="374"/>
      <c r="BH658" s="374"/>
      <c r="BI658" s="374"/>
      <c r="BJ658" s="374"/>
      <c r="BK658" s="374"/>
      <c r="BL658" s="374"/>
      <c r="BM658" s="374"/>
      <c r="BN658" s="374"/>
      <c r="BO658" s="374"/>
      <c r="BP658" s="374"/>
      <c r="BQ658" s="374"/>
      <c r="BR658" s="374"/>
      <c r="BS658" s="374"/>
      <c r="BT658" s="374"/>
      <c r="BU658" s="374"/>
      <c r="BV658" s="374"/>
      <c r="BW658" s="374"/>
      <c r="BX658" s="374"/>
      <c r="BY658" s="374"/>
      <c r="BZ658" s="374"/>
      <c r="CA658" s="374"/>
      <c r="CB658" s="374"/>
      <c r="CC658" s="374"/>
      <c r="CD658" s="374"/>
      <c r="CE658" s="374"/>
      <c r="CF658" s="374"/>
      <c r="CG658" s="374"/>
      <c r="CH658" s="374"/>
      <c r="CI658" s="374"/>
      <c r="CJ658" s="374"/>
      <c r="CK658" s="374"/>
      <c r="CL658" s="374"/>
      <c r="CM658" s="374"/>
      <c r="CN658" s="374"/>
      <c r="CO658" s="374"/>
      <c r="CP658" s="374"/>
      <c r="CQ658" s="374"/>
      <c r="CR658" s="374"/>
      <c r="CS658" s="374"/>
      <c r="CT658" s="374"/>
      <c r="CU658" s="374"/>
      <c r="CV658" s="374"/>
      <c r="CW658" s="374"/>
      <c r="CX658" s="374"/>
      <c r="CY658" s="374"/>
      <c r="CZ658" s="374"/>
    </row>
    <row r="659" s="378" customFormat="true" ht="25.15" customHeight="true" x14ac:dyDescent="0.2">
      <c r="C659" s="1074"/>
      <c r="D659" s="1075"/>
      <c r="E659" s="636"/>
      <c r="F659" s="636"/>
      <c r="G659" s="636"/>
      <c r="H659" s="1074"/>
      <c r="I659" s="1075"/>
      <c r="J659" s="636"/>
      <c r="K659" s="636"/>
      <c r="L659" s="636"/>
      <c r="M659" s="1074"/>
      <c r="N659" s="1075"/>
      <c r="O659" s="636"/>
      <c r="P659" s="636"/>
      <c r="Q659" s="636"/>
      <c r="AC659" s="371"/>
      <c r="AD659" s="371"/>
      <c r="AE659" s="371"/>
      <c r="AF659" s="371"/>
      <c r="AG659" s="371"/>
      <c r="AH659" s="371"/>
      <c r="AI659" s="371"/>
      <c r="AJ659" s="371"/>
      <c r="AK659" s="371"/>
      <c r="AL659" s="371"/>
      <c r="AM659" s="371"/>
      <c r="AN659" s="371"/>
      <c r="AO659" s="371"/>
      <c r="AP659" s="371"/>
      <c r="AQ659" s="371"/>
      <c r="AR659" s="371"/>
      <c r="AS659" s="371"/>
      <c r="AT659" s="371"/>
      <c r="AU659" s="371"/>
      <c r="AV659" s="371"/>
      <c r="AW659" s="371"/>
      <c r="AX659" s="371"/>
      <c r="AY659" s="371"/>
      <c r="AZ659" s="371"/>
      <c r="BA659" s="374"/>
      <c r="BB659" s="450"/>
      <c r="BC659" s="374"/>
      <c r="BD659" s="374"/>
      <c r="BE659" s="374"/>
      <c r="BF659" s="374"/>
      <c r="BG659" s="374"/>
      <c r="BH659" s="374"/>
      <c r="BI659" s="374"/>
      <c r="BJ659" s="374"/>
      <c r="BK659" s="374"/>
      <c r="BL659" s="374"/>
      <c r="BM659" s="374"/>
      <c r="BN659" s="374"/>
      <c r="BO659" s="374"/>
      <c r="BP659" s="374"/>
      <c r="BQ659" s="374"/>
      <c r="BR659" s="374"/>
      <c r="BS659" s="374"/>
      <c r="BT659" s="374"/>
      <c r="BU659" s="374"/>
      <c r="BV659" s="374"/>
      <c r="BW659" s="374"/>
      <c r="BX659" s="374"/>
      <c r="BY659" s="374"/>
      <c r="BZ659" s="374"/>
      <c r="CA659" s="374"/>
      <c r="CB659" s="374"/>
      <c r="CC659" s="374"/>
      <c r="CD659" s="374"/>
      <c r="CE659" s="374"/>
      <c r="CF659" s="374"/>
      <c r="CG659" s="374"/>
      <c r="CH659" s="374"/>
      <c r="CI659" s="374"/>
      <c r="CJ659" s="374"/>
      <c r="CK659" s="374"/>
      <c r="CL659" s="374"/>
      <c r="CM659" s="374"/>
      <c r="CN659" s="374"/>
      <c r="CO659" s="374"/>
      <c r="CP659" s="374"/>
      <c r="CQ659" s="374"/>
      <c r="CR659" s="374"/>
      <c r="CS659" s="374"/>
      <c r="CT659" s="374"/>
      <c r="CU659" s="374"/>
      <c r="CV659" s="374"/>
      <c r="CW659" s="374"/>
      <c r="CX659" s="374"/>
      <c r="CY659" s="374"/>
      <c r="CZ659" s="374"/>
    </row>
    <row r="660" s="378" customFormat="true" ht="25.15" customHeight="true" x14ac:dyDescent="0.2">
      <c r="C660" s="1074"/>
      <c r="D660" s="1075"/>
      <c r="E660" s="636"/>
      <c r="F660" s="636"/>
      <c r="G660" s="636"/>
      <c r="H660" s="1074"/>
      <c r="I660" s="1075"/>
      <c r="J660" s="636"/>
      <c r="K660" s="636"/>
      <c r="L660" s="636"/>
      <c r="M660" s="1074"/>
      <c r="N660" s="1075"/>
      <c r="O660" s="636"/>
      <c r="P660" s="636"/>
      <c r="Q660" s="636"/>
      <c r="AC660" s="371"/>
      <c r="AD660" s="371"/>
      <c r="AE660" s="371"/>
      <c r="AF660" s="371"/>
      <c r="AG660" s="371"/>
      <c r="AH660" s="371"/>
      <c r="AI660" s="371"/>
      <c r="AJ660" s="371"/>
      <c r="AK660" s="371"/>
      <c r="AL660" s="371"/>
      <c r="AM660" s="371"/>
      <c r="AN660" s="371"/>
      <c r="AO660" s="371"/>
      <c r="AP660" s="371"/>
      <c r="AQ660" s="371"/>
      <c r="AR660" s="371"/>
      <c r="AS660" s="371"/>
      <c r="AT660" s="371"/>
      <c r="AU660" s="371"/>
      <c r="AV660" s="371"/>
      <c r="AW660" s="371"/>
      <c r="AX660" s="371"/>
      <c r="AY660" s="371"/>
      <c r="AZ660" s="371"/>
      <c r="BA660" s="374"/>
      <c r="BB660" s="450"/>
      <c r="BC660" s="374"/>
      <c r="BD660" s="374"/>
      <c r="BE660" s="374"/>
      <c r="BF660" s="374"/>
      <c r="BG660" s="374"/>
      <c r="BH660" s="374"/>
      <c r="BI660" s="374"/>
      <c r="BJ660" s="374"/>
      <c r="BK660" s="374"/>
      <c r="BL660" s="374"/>
      <c r="BM660" s="374"/>
      <c r="BN660" s="374"/>
      <c r="BO660" s="374"/>
      <c r="BP660" s="374"/>
      <c r="BQ660" s="374"/>
      <c r="BR660" s="374"/>
      <c r="BS660" s="374"/>
      <c r="BT660" s="374"/>
      <c r="BU660" s="374"/>
      <c r="BV660" s="374"/>
      <c r="BW660" s="374"/>
      <c r="BX660" s="374"/>
      <c r="BY660" s="374"/>
      <c r="BZ660" s="374"/>
      <c r="CA660" s="374"/>
      <c r="CB660" s="374"/>
      <c r="CC660" s="374"/>
      <c r="CD660" s="374"/>
      <c r="CE660" s="374"/>
      <c r="CF660" s="374"/>
      <c r="CG660" s="374"/>
      <c r="CH660" s="374"/>
      <c r="CI660" s="374"/>
      <c r="CJ660" s="374"/>
      <c r="CK660" s="374"/>
      <c r="CL660" s="374"/>
      <c r="CM660" s="374"/>
      <c r="CN660" s="374"/>
      <c r="CO660" s="374"/>
      <c r="CP660" s="374"/>
      <c r="CQ660" s="374"/>
      <c r="CR660" s="374"/>
      <c r="CS660" s="374"/>
      <c r="CT660" s="374"/>
      <c r="CU660" s="374"/>
      <c r="CV660" s="374"/>
      <c r="CW660" s="374"/>
      <c r="CX660" s="374"/>
      <c r="CY660" s="374"/>
      <c r="CZ660" s="374"/>
    </row>
    <row r="661" s="378" customFormat="true" ht="25.15" customHeight="true" x14ac:dyDescent="0.2">
      <c r="C661" s="1074"/>
      <c r="D661" s="1075"/>
      <c r="E661" s="636"/>
      <c r="F661" s="636"/>
      <c r="G661" s="636"/>
      <c r="H661" s="1074"/>
      <c r="I661" s="1075"/>
      <c r="J661" s="636"/>
      <c r="K661" s="636"/>
      <c r="L661" s="636"/>
      <c r="M661" s="1074"/>
      <c r="N661" s="1075"/>
      <c r="O661" s="636"/>
      <c r="P661" s="636"/>
      <c r="Q661" s="636"/>
      <c r="AC661" s="371"/>
      <c r="AD661" s="371"/>
      <c r="AE661" s="371"/>
      <c r="AF661" s="371"/>
      <c r="AG661" s="371"/>
      <c r="AH661" s="371"/>
      <c r="AI661" s="371"/>
      <c r="AJ661" s="371"/>
      <c r="AK661" s="371"/>
      <c r="AL661" s="371"/>
      <c r="AM661" s="371"/>
      <c r="AN661" s="371"/>
      <c r="AO661" s="371"/>
      <c r="AP661" s="371"/>
      <c r="AQ661" s="371"/>
      <c r="AR661" s="371"/>
      <c r="AS661" s="371"/>
      <c r="AT661" s="371"/>
      <c r="AU661" s="371"/>
      <c r="AV661" s="371"/>
      <c r="AW661" s="371"/>
      <c r="AX661" s="371"/>
      <c r="AY661" s="371"/>
      <c r="AZ661" s="371"/>
      <c r="BA661" s="374"/>
      <c r="BB661" s="450"/>
      <c r="BC661" s="374"/>
      <c r="BD661" s="374"/>
      <c r="BE661" s="374"/>
      <c r="BF661" s="374"/>
      <c r="BG661" s="374"/>
      <c r="BH661" s="374"/>
      <c r="BI661" s="374"/>
      <c r="BJ661" s="374"/>
      <c r="BK661" s="374"/>
      <c r="BL661" s="374"/>
      <c r="BM661" s="374"/>
      <c r="BN661" s="374"/>
      <c r="BO661" s="374"/>
      <c r="BP661" s="374"/>
      <c r="BQ661" s="374"/>
      <c r="BR661" s="374"/>
      <c r="BS661" s="374"/>
      <c r="BT661" s="374"/>
      <c r="BU661" s="374"/>
      <c r="BV661" s="374"/>
      <c r="BW661" s="374"/>
      <c r="BX661" s="374"/>
      <c r="BY661" s="374"/>
      <c r="BZ661" s="374"/>
      <c r="CA661" s="374"/>
      <c r="CB661" s="374"/>
      <c r="CC661" s="374"/>
      <c r="CD661" s="374"/>
      <c r="CE661" s="374"/>
      <c r="CF661" s="374"/>
      <c r="CG661" s="374"/>
      <c r="CH661" s="374"/>
      <c r="CI661" s="374"/>
      <c r="CJ661" s="374"/>
      <c r="CK661" s="374"/>
      <c r="CL661" s="374"/>
      <c r="CM661" s="374"/>
      <c r="CN661" s="374"/>
      <c r="CO661" s="374"/>
      <c r="CP661" s="374"/>
      <c r="CQ661" s="374"/>
      <c r="CR661" s="374"/>
      <c r="CS661" s="374"/>
      <c r="CT661" s="374"/>
      <c r="CU661" s="374"/>
      <c r="CV661" s="374"/>
      <c r="CW661" s="374"/>
      <c r="CX661" s="374"/>
      <c r="CY661" s="374"/>
      <c r="CZ661" s="374"/>
    </row>
    <row r="662" s="378" customFormat="true" ht="25.15" customHeight="true" x14ac:dyDescent="0.2">
      <c r="C662" s="1074"/>
      <c r="D662" s="1075"/>
      <c r="E662" s="636"/>
      <c r="F662" s="636"/>
      <c r="G662" s="636"/>
      <c r="H662" s="1074"/>
      <c r="I662" s="1075"/>
      <c r="J662" s="636"/>
      <c r="K662" s="636"/>
      <c r="L662" s="636"/>
      <c r="M662" s="1074"/>
      <c r="N662" s="1075"/>
      <c r="O662" s="636"/>
      <c r="P662" s="636"/>
      <c r="Q662" s="636"/>
      <c r="AC662" s="371"/>
      <c r="AD662" s="371"/>
      <c r="AE662" s="371"/>
      <c r="AF662" s="371"/>
      <c r="AG662" s="371"/>
      <c r="AH662" s="371"/>
      <c r="AI662" s="371"/>
      <c r="AJ662" s="371"/>
      <c r="AK662" s="371"/>
      <c r="AL662" s="371"/>
      <c r="AM662" s="371"/>
      <c r="AN662" s="371"/>
      <c r="AO662" s="371"/>
      <c r="AP662" s="371"/>
      <c r="AQ662" s="371"/>
      <c r="AR662" s="371"/>
      <c r="AS662" s="371"/>
      <c r="AT662" s="371"/>
      <c r="AU662" s="371"/>
      <c r="AV662" s="371"/>
      <c r="AW662" s="371"/>
      <c r="AX662" s="371"/>
      <c r="AY662" s="371"/>
      <c r="AZ662" s="371"/>
      <c r="BA662" s="374"/>
      <c r="BB662" s="450"/>
      <c r="BC662" s="374"/>
      <c r="BD662" s="374"/>
      <c r="BE662" s="374"/>
      <c r="BF662" s="374"/>
      <c r="BG662" s="374"/>
      <c r="BH662" s="374"/>
      <c r="BI662" s="374"/>
      <c r="BJ662" s="374"/>
      <c r="BK662" s="374"/>
      <c r="BL662" s="374"/>
      <c r="BM662" s="374"/>
      <c r="BN662" s="374"/>
      <c r="BO662" s="374"/>
      <c r="BP662" s="374"/>
      <c r="BQ662" s="374"/>
      <c r="BR662" s="374"/>
      <c r="BS662" s="374"/>
      <c r="BT662" s="374"/>
      <c r="BU662" s="374"/>
      <c r="BV662" s="374"/>
      <c r="BW662" s="374"/>
      <c r="BX662" s="374"/>
      <c r="BY662" s="374"/>
      <c r="BZ662" s="374"/>
      <c r="CA662" s="374"/>
      <c r="CB662" s="374"/>
      <c r="CC662" s="374"/>
      <c r="CD662" s="374"/>
      <c r="CE662" s="374"/>
      <c r="CF662" s="374"/>
      <c r="CG662" s="374"/>
      <c r="CH662" s="374"/>
      <c r="CI662" s="374"/>
      <c r="CJ662" s="374"/>
      <c r="CK662" s="374"/>
      <c r="CL662" s="374"/>
      <c r="CM662" s="374"/>
      <c r="CN662" s="374"/>
      <c r="CO662" s="374"/>
      <c r="CP662" s="374"/>
      <c r="CQ662" s="374"/>
      <c r="CR662" s="374"/>
      <c r="CS662" s="374"/>
      <c r="CT662" s="374"/>
      <c r="CU662" s="374"/>
      <c r="CV662" s="374"/>
      <c r="CW662" s="374"/>
      <c r="CX662" s="374"/>
      <c r="CY662" s="374"/>
      <c r="CZ662" s="374"/>
    </row>
    <row r="663" s="378" customFormat="true" ht="25.15" customHeight="true" x14ac:dyDescent="0.2">
      <c r="C663" s="1074"/>
      <c r="D663" s="1075"/>
      <c r="E663" s="636"/>
      <c r="F663" s="636"/>
      <c r="G663" s="636"/>
      <c r="H663" s="1074"/>
      <c r="I663" s="1075"/>
      <c r="J663" s="636"/>
      <c r="K663" s="636"/>
      <c r="L663" s="636"/>
      <c r="M663" s="1074"/>
      <c r="N663" s="1075"/>
      <c r="O663" s="636"/>
      <c r="P663" s="636"/>
      <c r="Q663" s="636"/>
      <c r="AC663" s="371"/>
      <c r="AD663" s="371"/>
      <c r="AE663" s="371"/>
      <c r="AF663" s="371"/>
      <c r="AG663" s="371"/>
      <c r="AH663" s="371"/>
      <c r="AI663" s="371"/>
      <c r="AJ663" s="371"/>
      <c r="AK663" s="371"/>
      <c r="AL663" s="371"/>
      <c r="AM663" s="371"/>
      <c r="AN663" s="371"/>
      <c r="AO663" s="371"/>
      <c r="AP663" s="371"/>
      <c r="AQ663" s="371"/>
      <c r="AR663" s="371"/>
      <c r="AS663" s="371"/>
      <c r="AT663" s="371"/>
      <c r="AU663" s="371"/>
      <c r="AV663" s="371"/>
      <c r="AW663" s="371"/>
      <c r="AX663" s="371"/>
      <c r="AY663" s="371"/>
      <c r="AZ663" s="371"/>
      <c r="BA663" s="374"/>
      <c r="BB663" s="450"/>
      <c r="BC663" s="374"/>
      <c r="BD663" s="374"/>
      <c r="BE663" s="374"/>
      <c r="BF663" s="374"/>
      <c r="BG663" s="374"/>
      <c r="BH663" s="374"/>
      <c r="BI663" s="374"/>
      <c r="BJ663" s="374"/>
      <c r="BK663" s="374"/>
      <c r="BL663" s="374"/>
      <c r="BM663" s="374"/>
      <c r="BN663" s="374"/>
      <c r="BO663" s="374"/>
      <c r="BP663" s="374"/>
      <c r="BQ663" s="374"/>
      <c r="BR663" s="374"/>
      <c r="BS663" s="374"/>
      <c r="BT663" s="374"/>
      <c r="BU663" s="374"/>
      <c r="BV663" s="374"/>
      <c r="BW663" s="374"/>
      <c r="BX663" s="374"/>
      <c r="BY663" s="374"/>
      <c r="BZ663" s="374"/>
      <c r="CA663" s="374"/>
      <c r="CB663" s="374"/>
      <c r="CC663" s="374"/>
      <c r="CD663" s="374"/>
      <c r="CE663" s="374"/>
      <c r="CF663" s="374"/>
      <c r="CG663" s="374"/>
      <c r="CH663" s="374"/>
      <c r="CI663" s="374"/>
      <c r="CJ663" s="374"/>
      <c r="CK663" s="374"/>
      <c r="CL663" s="374"/>
      <c r="CM663" s="374"/>
      <c r="CN663" s="374"/>
      <c r="CO663" s="374"/>
      <c r="CP663" s="374"/>
      <c r="CQ663" s="374"/>
      <c r="CR663" s="374"/>
      <c r="CS663" s="374"/>
      <c r="CT663" s="374"/>
      <c r="CU663" s="374"/>
      <c r="CV663" s="374"/>
      <c r="CW663" s="374"/>
      <c r="CX663" s="374"/>
      <c r="CY663" s="374"/>
      <c r="CZ663" s="374"/>
    </row>
    <row r="664" s="378" customFormat="true" ht="25.15" customHeight="true" x14ac:dyDescent="0.2">
      <c r="C664" s="1074"/>
      <c r="D664" s="1075"/>
      <c r="E664" s="636"/>
      <c r="F664" s="636"/>
      <c r="G664" s="636"/>
      <c r="H664" s="1074"/>
      <c r="I664" s="1075"/>
      <c r="J664" s="636"/>
      <c r="K664" s="636"/>
      <c r="L664" s="636"/>
      <c r="M664" s="1074"/>
      <c r="N664" s="1075"/>
      <c r="O664" s="636"/>
      <c r="P664" s="636"/>
      <c r="Q664" s="636"/>
      <c r="AC664" s="371"/>
      <c r="AD664" s="371"/>
      <c r="AE664" s="371"/>
      <c r="AF664" s="371"/>
      <c r="AG664" s="371"/>
      <c r="AH664" s="371"/>
      <c r="AI664" s="371"/>
      <c r="AJ664" s="371"/>
      <c r="AK664" s="371"/>
      <c r="AL664" s="371"/>
      <c r="AM664" s="371"/>
      <c r="AN664" s="371"/>
      <c r="AO664" s="371"/>
      <c r="AP664" s="371"/>
      <c r="AQ664" s="371"/>
      <c r="AR664" s="371"/>
      <c r="AS664" s="371"/>
      <c r="AT664" s="371"/>
      <c r="AU664" s="371"/>
      <c r="AV664" s="371"/>
      <c r="AW664" s="371"/>
      <c r="AX664" s="371"/>
      <c r="AY664" s="371"/>
      <c r="AZ664" s="371"/>
      <c r="BA664" s="374"/>
      <c r="BB664" s="450"/>
      <c r="BC664" s="374"/>
      <c r="BD664" s="374"/>
      <c r="BE664" s="374"/>
      <c r="BF664" s="374"/>
      <c r="BG664" s="374"/>
      <c r="BH664" s="374"/>
      <c r="BI664" s="374"/>
      <c r="BJ664" s="374"/>
      <c r="BK664" s="374"/>
      <c r="BL664" s="374"/>
      <c r="BM664" s="374"/>
      <c r="BN664" s="374"/>
      <c r="BO664" s="374"/>
      <c r="BP664" s="374"/>
      <c r="BQ664" s="374"/>
      <c r="BR664" s="374"/>
      <c r="BS664" s="374"/>
      <c r="BT664" s="374"/>
      <c r="BU664" s="374"/>
      <c r="BV664" s="374"/>
      <c r="BW664" s="374"/>
      <c r="BX664" s="374"/>
      <c r="BY664" s="374"/>
      <c r="BZ664" s="374"/>
      <c r="CA664" s="374"/>
      <c r="CB664" s="374"/>
      <c r="CC664" s="374"/>
      <c r="CD664" s="374"/>
      <c r="CE664" s="374"/>
      <c r="CF664" s="374"/>
      <c r="CG664" s="374"/>
      <c r="CH664" s="374"/>
      <c r="CI664" s="374"/>
      <c r="CJ664" s="374"/>
      <c r="CK664" s="374"/>
      <c r="CL664" s="374"/>
      <c r="CM664" s="374"/>
      <c r="CN664" s="374"/>
      <c r="CO664" s="374"/>
      <c r="CP664" s="374"/>
      <c r="CQ664" s="374"/>
      <c r="CR664" s="374"/>
      <c r="CS664" s="374"/>
      <c r="CT664" s="374"/>
      <c r="CU664" s="374"/>
      <c r="CV664" s="374"/>
      <c r="CW664" s="374"/>
      <c r="CX664" s="374"/>
      <c r="CY664" s="374"/>
      <c r="CZ664" s="374"/>
    </row>
    <row r="665" s="378" customFormat="true" ht="25.15" customHeight="true" x14ac:dyDescent="0.2">
      <c r="C665" s="1074"/>
      <c r="D665" s="1075"/>
      <c r="E665" s="636"/>
      <c r="F665" s="636"/>
      <c r="G665" s="636"/>
      <c r="H665" s="1074"/>
      <c r="I665" s="1075"/>
      <c r="J665" s="636"/>
      <c r="K665" s="636"/>
      <c r="L665" s="636"/>
      <c r="M665" s="1074"/>
      <c r="N665" s="1075"/>
      <c r="O665" s="636"/>
      <c r="P665" s="636"/>
      <c r="Q665" s="636"/>
      <c r="AC665" s="371"/>
      <c r="AD665" s="371"/>
      <c r="AE665" s="371"/>
      <c r="AF665" s="371"/>
      <c r="AG665" s="371"/>
      <c r="AH665" s="371"/>
      <c r="AI665" s="371"/>
      <c r="AJ665" s="371"/>
      <c r="AK665" s="371"/>
      <c r="AL665" s="371"/>
      <c r="AM665" s="371"/>
      <c r="AN665" s="371"/>
      <c r="AO665" s="371"/>
      <c r="AP665" s="371"/>
      <c r="AQ665" s="371"/>
      <c r="AR665" s="371"/>
      <c r="AS665" s="371"/>
      <c r="AT665" s="371"/>
      <c r="AU665" s="371"/>
      <c r="AV665" s="371"/>
      <c r="AW665" s="371"/>
      <c r="AX665" s="371"/>
      <c r="AY665" s="371"/>
      <c r="AZ665" s="371"/>
      <c r="BA665" s="374"/>
      <c r="BB665" s="450"/>
      <c r="BC665" s="374"/>
      <c r="BD665" s="374"/>
      <c r="BE665" s="374"/>
      <c r="BF665" s="374"/>
      <c r="BG665" s="374"/>
      <c r="BH665" s="374"/>
      <c r="BI665" s="374"/>
      <c r="BJ665" s="374"/>
      <c r="BK665" s="374"/>
      <c r="BL665" s="374"/>
      <c r="BM665" s="374"/>
      <c r="BN665" s="374"/>
      <c r="BO665" s="374"/>
      <c r="BP665" s="374"/>
      <c r="BQ665" s="374"/>
      <c r="BR665" s="374"/>
      <c r="BS665" s="374"/>
      <c r="BT665" s="374"/>
      <c r="BU665" s="374"/>
      <c r="BV665" s="374"/>
      <c r="BW665" s="374"/>
      <c r="BX665" s="374"/>
      <c r="BY665" s="374"/>
      <c r="BZ665" s="374"/>
      <c r="CA665" s="374"/>
      <c r="CB665" s="374"/>
      <c r="CC665" s="374"/>
      <c r="CD665" s="374"/>
      <c r="CE665" s="374"/>
      <c r="CF665" s="374"/>
      <c r="CG665" s="374"/>
      <c r="CH665" s="374"/>
      <c r="CI665" s="374"/>
      <c r="CJ665" s="374"/>
      <c r="CK665" s="374"/>
      <c r="CL665" s="374"/>
      <c r="CM665" s="374"/>
      <c r="CN665" s="374"/>
      <c r="CO665" s="374"/>
      <c r="CP665" s="374"/>
      <c r="CQ665" s="374"/>
      <c r="CR665" s="374"/>
      <c r="CS665" s="374"/>
      <c r="CT665" s="374"/>
      <c r="CU665" s="374"/>
      <c r="CV665" s="374"/>
      <c r="CW665" s="374"/>
      <c r="CX665" s="374"/>
      <c r="CY665" s="374"/>
      <c r="CZ665" s="374"/>
    </row>
    <row r="666" s="378" customFormat="true" ht="25.15" customHeight="true" x14ac:dyDescent="0.2">
      <c r="C666" s="1074"/>
      <c r="D666" s="1075"/>
      <c r="E666" s="636"/>
      <c r="F666" s="636"/>
      <c r="G666" s="636"/>
      <c r="H666" s="1074"/>
      <c r="I666" s="1075"/>
      <c r="J666" s="636"/>
      <c r="K666" s="636"/>
      <c r="L666" s="636"/>
      <c r="M666" s="1074"/>
      <c r="N666" s="1075"/>
      <c r="O666" s="636"/>
      <c r="P666" s="636"/>
      <c r="Q666" s="636"/>
      <c r="AC666" s="371"/>
      <c r="AD666" s="371"/>
      <c r="AE666" s="371"/>
      <c r="AF666" s="371"/>
      <c r="AG666" s="371"/>
      <c r="AH666" s="371"/>
      <c r="AI666" s="371"/>
      <c r="AJ666" s="371"/>
      <c r="AK666" s="371"/>
      <c r="AL666" s="371"/>
      <c r="AM666" s="371"/>
      <c r="AN666" s="371"/>
      <c r="AO666" s="371"/>
      <c r="AP666" s="371"/>
      <c r="AQ666" s="371"/>
      <c r="AR666" s="371"/>
      <c r="AS666" s="371"/>
      <c r="AT666" s="371"/>
      <c r="AU666" s="371"/>
      <c r="AV666" s="371"/>
      <c r="AW666" s="371"/>
      <c r="AX666" s="371"/>
      <c r="AY666" s="371"/>
      <c r="AZ666" s="371"/>
      <c r="BA666" s="374"/>
      <c r="BB666" s="450"/>
      <c r="BC666" s="374"/>
      <c r="BD666" s="374"/>
      <c r="BE666" s="374"/>
      <c r="BF666" s="374"/>
      <c r="BG666" s="374"/>
      <c r="BH666" s="374"/>
      <c r="BI666" s="374"/>
      <c r="BJ666" s="374"/>
      <c r="BK666" s="374"/>
      <c r="BL666" s="374"/>
      <c r="BM666" s="374"/>
      <c r="BN666" s="374"/>
      <c r="BO666" s="374"/>
      <c r="BP666" s="374"/>
      <c r="BQ666" s="374"/>
      <c r="BR666" s="374"/>
      <c r="BS666" s="374"/>
      <c r="BT666" s="374"/>
      <c r="BU666" s="374"/>
      <c r="BV666" s="374"/>
      <c r="BW666" s="374"/>
      <c r="BX666" s="374"/>
      <c r="BY666" s="374"/>
      <c r="BZ666" s="374"/>
      <c r="CA666" s="374"/>
      <c r="CB666" s="374"/>
      <c r="CC666" s="374"/>
      <c r="CD666" s="374"/>
      <c r="CE666" s="374"/>
      <c r="CF666" s="374"/>
      <c r="CG666" s="374"/>
      <c r="CH666" s="374"/>
      <c r="CI666" s="374"/>
      <c r="CJ666" s="374"/>
      <c r="CK666" s="374"/>
      <c r="CL666" s="374"/>
      <c r="CM666" s="374"/>
      <c r="CN666" s="374"/>
      <c r="CO666" s="374"/>
      <c r="CP666" s="374"/>
      <c r="CQ666" s="374"/>
      <c r="CR666" s="374"/>
      <c r="CS666" s="374"/>
      <c r="CT666" s="374"/>
      <c r="CU666" s="374"/>
      <c r="CV666" s="374"/>
      <c r="CW666" s="374"/>
      <c r="CX666" s="374"/>
      <c r="CY666" s="374"/>
      <c r="CZ666" s="374"/>
    </row>
    <row r="667" s="378" customFormat="true" ht="25.15" customHeight="true" x14ac:dyDescent="0.2">
      <c r="C667" s="1074"/>
      <c r="D667" s="1075"/>
      <c r="E667" s="636"/>
      <c r="F667" s="636"/>
      <c r="G667" s="636"/>
      <c r="H667" s="1074"/>
      <c r="I667" s="1075"/>
      <c r="J667" s="636"/>
      <c r="K667" s="636"/>
      <c r="L667" s="636"/>
      <c r="M667" s="1074"/>
      <c r="N667" s="1075"/>
      <c r="O667" s="636"/>
      <c r="P667" s="636"/>
      <c r="Q667" s="636"/>
      <c r="AC667" s="371"/>
      <c r="AD667" s="371"/>
      <c r="AE667" s="371"/>
      <c r="AF667" s="371"/>
      <c r="AG667" s="371"/>
      <c r="AH667" s="371"/>
      <c r="AI667" s="371"/>
      <c r="AJ667" s="371"/>
      <c r="AK667" s="371"/>
      <c r="AL667" s="371"/>
      <c r="AM667" s="371"/>
      <c r="AN667" s="371"/>
      <c r="AO667" s="371"/>
      <c r="AP667" s="371"/>
      <c r="AQ667" s="371"/>
      <c r="AR667" s="371"/>
      <c r="AS667" s="371"/>
      <c r="AT667" s="371"/>
      <c r="AU667" s="371"/>
      <c r="AV667" s="371"/>
      <c r="AW667" s="371"/>
      <c r="AX667" s="371"/>
      <c r="AY667" s="371"/>
      <c r="AZ667" s="371"/>
      <c r="BA667" s="374"/>
      <c r="BB667" s="450"/>
      <c r="BC667" s="374"/>
      <c r="BD667" s="374"/>
      <c r="BE667" s="374"/>
      <c r="BF667" s="374"/>
      <c r="BG667" s="374"/>
      <c r="BH667" s="374"/>
      <c r="BI667" s="374"/>
      <c r="BJ667" s="374"/>
      <c r="BK667" s="374"/>
      <c r="BL667" s="374"/>
      <c r="BM667" s="374"/>
      <c r="BN667" s="374"/>
      <c r="BO667" s="374"/>
      <c r="BP667" s="374"/>
      <c r="BQ667" s="374"/>
      <c r="BR667" s="374"/>
      <c r="BS667" s="374"/>
      <c r="BT667" s="374"/>
      <c r="BU667" s="374"/>
      <c r="BV667" s="374"/>
      <c r="BW667" s="374"/>
      <c r="BX667" s="374"/>
      <c r="BY667" s="374"/>
      <c r="BZ667" s="374"/>
      <c r="CA667" s="374"/>
      <c r="CB667" s="374"/>
      <c r="CC667" s="374"/>
      <c r="CD667" s="374"/>
      <c r="CE667" s="374"/>
      <c r="CF667" s="374"/>
      <c r="CG667" s="374"/>
      <c r="CH667" s="374"/>
      <c r="CI667" s="374"/>
      <c r="CJ667" s="374"/>
      <c r="CK667" s="374"/>
      <c r="CL667" s="374"/>
      <c r="CM667" s="374"/>
      <c r="CN667" s="374"/>
      <c r="CO667" s="374"/>
      <c r="CP667" s="374"/>
      <c r="CQ667" s="374"/>
      <c r="CR667" s="374"/>
      <c r="CS667" s="374"/>
      <c r="CT667" s="374"/>
      <c r="CU667" s="374"/>
      <c r="CV667" s="374"/>
      <c r="CW667" s="374"/>
      <c r="CX667" s="374"/>
      <c r="CY667" s="374"/>
      <c r="CZ667" s="374"/>
    </row>
    <row r="668" s="378" customFormat="true" ht="25.15" customHeight="true" x14ac:dyDescent="0.2">
      <c r="C668" s="1074"/>
      <c r="D668" s="1075"/>
      <c r="E668" s="636"/>
      <c r="F668" s="636"/>
      <c r="G668" s="636"/>
      <c r="H668" s="1074"/>
      <c r="I668" s="1075"/>
      <c r="J668" s="636"/>
      <c r="K668" s="636"/>
      <c r="L668" s="636"/>
      <c r="M668" s="1074"/>
      <c r="N668" s="1075"/>
      <c r="O668" s="636"/>
      <c r="P668" s="636"/>
      <c r="Q668" s="636"/>
      <c r="AC668" s="371"/>
      <c r="AD668" s="371"/>
      <c r="AE668" s="371"/>
      <c r="AF668" s="371"/>
      <c r="AG668" s="371"/>
      <c r="AH668" s="371"/>
      <c r="AI668" s="371"/>
      <c r="AJ668" s="371"/>
      <c r="AK668" s="371"/>
      <c r="AL668" s="371"/>
      <c r="AM668" s="371"/>
      <c r="AN668" s="371"/>
      <c r="AO668" s="371"/>
      <c r="AP668" s="371"/>
      <c r="AQ668" s="371"/>
      <c r="AR668" s="371"/>
      <c r="AS668" s="371"/>
      <c r="AT668" s="371"/>
      <c r="AU668" s="371"/>
      <c r="AV668" s="371"/>
      <c r="AW668" s="371"/>
      <c r="AX668" s="371"/>
      <c r="AY668" s="371"/>
      <c r="AZ668" s="371"/>
      <c r="BA668" s="374"/>
      <c r="BB668" s="450"/>
      <c r="BC668" s="374"/>
      <c r="BD668" s="374"/>
      <c r="BE668" s="374"/>
      <c r="BF668" s="374"/>
      <c r="BG668" s="374"/>
      <c r="BH668" s="374"/>
      <c r="BI668" s="374"/>
      <c r="BJ668" s="374"/>
      <c r="BK668" s="374"/>
      <c r="BL668" s="374"/>
      <c r="BM668" s="374"/>
      <c r="BN668" s="374"/>
      <c r="BO668" s="374"/>
      <c r="BP668" s="374"/>
      <c r="BQ668" s="374"/>
      <c r="BR668" s="374"/>
      <c r="BS668" s="374"/>
      <c r="BT668" s="374"/>
      <c r="BU668" s="374"/>
      <c r="BV668" s="374"/>
      <c r="BW668" s="374"/>
      <c r="BX668" s="374"/>
      <c r="BY668" s="374"/>
      <c r="BZ668" s="374"/>
      <c r="CA668" s="374"/>
      <c r="CB668" s="374"/>
      <c r="CC668" s="374"/>
      <c r="CD668" s="374"/>
      <c r="CE668" s="374"/>
      <c r="CF668" s="374"/>
      <c r="CG668" s="374"/>
      <c r="CH668" s="374"/>
      <c r="CI668" s="374"/>
      <c r="CJ668" s="374"/>
      <c r="CK668" s="374"/>
      <c r="CL668" s="374"/>
      <c r="CM668" s="374"/>
      <c r="CN668" s="374"/>
      <c r="CO668" s="374"/>
      <c r="CP668" s="374"/>
      <c r="CQ668" s="374"/>
      <c r="CR668" s="374"/>
      <c r="CS668" s="374"/>
      <c r="CT668" s="374"/>
      <c r="CU668" s="374"/>
      <c r="CV668" s="374"/>
      <c r="CW668" s="374"/>
      <c r="CX668" s="374"/>
      <c r="CY668" s="374"/>
      <c r="CZ668" s="374"/>
    </row>
    <row r="669" s="378" customFormat="true" ht="25.15" customHeight="true" x14ac:dyDescent="0.2">
      <c r="C669" s="1074"/>
      <c r="D669" s="1075"/>
      <c r="E669" s="636"/>
      <c r="F669" s="636"/>
      <c r="G669" s="636"/>
      <c r="H669" s="1074"/>
      <c r="I669" s="1075"/>
      <c r="J669" s="636"/>
      <c r="K669" s="636"/>
      <c r="L669" s="636"/>
      <c r="M669" s="1074"/>
      <c r="N669" s="1075"/>
      <c r="O669" s="636"/>
      <c r="P669" s="636"/>
      <c r="Q669" s="636"/>
      <c r="AC669" s="371"/>
      <c r="AD669" s="371"/>
      <c r="AE669" s="371"/>
      <c r="AF669" s="371"/>
      <c r="AG669" s="371"/>
      <c r="AH669" s="371"/>
      <c r="AI669" s="371"/>
      <c r="AJ669" s="371"/>
      <c r="AK669" s="371"/>
      <c r="AL669" s="371"/>
      <c r="AM669" s="371"/>
      <c r="AN669" s="371"/>
      <c r="AO669" s="371"/>
      <c r="AP669" s="371"/>
      <c r="AQ669" s="371"/>
      <c r="AR669" s="371"/>
      <c r="AS669" s="371"/>
      <c r="AT669" s="371"/>
      <c r="AU669" s="371"/>
      <c r="AV669" s="371"/>
      <c r="AW669" s="371"/>
      <c r="AX669" s="371"/>
      <c r="AY669" s="371"/>
      <c r="AZ669" s="371"/>
      <c r="BA669" s="374"/>
      <c r="BB669" s="450"/>
      <c r="BC669" s="374"/>
      <c r="BD669" s="374"/>
      <c r="BE669" s="374"/>
      <c r="BF669" s="374"/>
      <c r="BG669" s="374"/>
      <c r="BH669" s="374"/>
      <c r="BI669" s="374"/>
      <c r="BJ669" s="374"/>
      <c r="BK669" s="374"/>
      <c r="BL669" s="374"/>
      <c r="BM669" s="374"/>
      <c r="BN669" s="374"/>
      <c r="BO669" s="374"/>
      <c r="BP669" s="374"/>
      <c r="BQ669" s="374"/>
      <c r="BR669" s="374"/>
      <c r="BS669" s="374"/>
      <c r="BT669" s="374"/>
      <c r="BU669" s="374"/>
      <c r="BV669" s="374"/>
      <c r="BW669" s="374"/>
      <c r="BX669" s="374"/>
      <c r="BY669" s="374"/>
      <c r="BZ669" s="374"/>
      <c r="CA669" s="374"/>
      <c r="CB669" s="374"/>
      <c r="CC669" s="374"/>
      <c r="CD669" s="374"/>
      <c r="CE669" s="374"/>
      <c r="CF669" s="374"/>
      <c r="CG669" s="374"/>
      <c r="CH669" s="374"/>
      <c r="CI669" s="374"/>
      <c r="CJ669" s="374"/>
      <c r="CK669" s="374"/>
      <c r="CL669" s="374"/>
      <c r="CM669" s="374"/>
      <c r="CN669" s="374"/>
      <c r="CO669" s="374"/>
      <c r="CP669" s="374"/>
      <c r="CQ669" s="374"/>
      <c r="CR669" s="374"/>
      <c r="CS669" s="374"/>
      <c r="CT669" s="374"/>
      <c r="CU669" s="374"/>
      <c r="CV669" s="374"/>
      <c r="CW669" s="374"/>
      <c r="CX669" s="374"/>
      <c r="CY669" s="374"/>
      <c r="CZ669" s="374"/>
    </row>
    <row r="670" s="378" customFormat="true" ht="25.15" customHeight="true" x14ac:dyDescent="0.2">
      <c r="C670" s="1074"/>
      <c r="D670" s="1075"/>
      <c r="E670" s="636"/>
      <c r="F670" s="636"/>
      <c r="G670" s="636"/>
      <c r="H670" s="1074"/>
      <c r="I670" s="1075"/>
      <c r="J670" s="636"/>
      <c r="K670" s="636"/>
      <c r="L670" s="636"/>
      <c r="M670" s="1074"/>
      <c r="N670" s="1075"/>
      <c r="O670" s="636"/>
      <c r="P670" s="636"/>
      <c r="Q670" s="636"/>
      <c r="AC670" s="371"/>
      <c r="AD670" s="371"/>
      <c r="AE670" s="371"/>
      <c r="AF670" s="371"/>
      <c r="AG670" s="371"/>
      <c r="AH670" s="371"/>
      <c r="AI670" s="371"/>
      <c r="AJ670" s="371"/>
      <c r="AK670" s="371"/>
      <c r="AL670" s="371"/>
      <c r="AM670" s="371"/>
      <c r="AN670" s="371"/>
      <c r="AO670" s="371"/>
      <c r="AP670" s="371"/>
      <c r="AQ670" s="371"/>
      <c r="AR670" s="371"/>
      <c r="AS670" s="371"/>
      <c r="AT670" s="371"/>
      <c r="AU670" s="371"/>
      <c r="AV670" s="371"/>
      <c r="AW670" s="371"/>
      <c r="AX670" s="371"/>
      <c r="AY670" s="371"/>
      <c r="AZ670" s="371"/>
      <c r="BA670" s="374"/>
      <c r="BB670" s="450"/>
      <c r="BC670" s="374"/>
      <c r="BD670" s="374"/>
      <c r="BE670" s="374"/>
      <c r="BF670" s="374"/>
      <c r="BG670" s="374"/>
      <c r="BH670" s="374"/>
      <c r="BI670" s="374"/>
      <c r="BJ670" s="374"/>
      <c r="BK670" s="374"/>
      <c r="BL670" s="374"/>
      <c r="BM670" s="374"/>
      <c r="BN670" s="374"/>
      <c r="BO670" s="374"/>
      <c r="BP670" s="374"/>
      <c r="BQ670" s="374"/>
      <c r="BR670" s="374"/>
      <c r="BS670" s="374"/>
      <c r="BT670" s="374"/>
      <c r="BU670" s="374"/>
      <c r="BV670" s="374"/>
      <c r="BW670" s="374"/>
      <c r="BX670" s="374"/>
      <c r="BY670" s="374"/>
      <c r="BZ670" s="374"/>
      <c r="CA670" s="374"/>
      <c r="CB670" s="374"/>
      <c r="CC670" s="374"/>
      <c r="CD670" s="374"/>
      <c r="CE670" s="374"/>
      <c r="CF670" s="374"/>
      <c r="CG670" s="374"/>
      <c r="CH670" s="374"/>
      <c r="CI670" s="374"/>
      <c r="CJ670" s="374"/>
      <c r="CK670" s="374"/>
      <c r="CL670" s="374"/>
      <c r="CM670" s="374"/>
      <c r="CN670" s="374"/>
      <c r="CO670" s="374"/>
      <c r="CP670" s="374"/>
      <c r="CQ670" s="374"/>
      <c r="CR670" s="374"/>
      <c r="CS670" s="374"/>
      <c r="CT670" s="374"/>
      <c r="CU670" s="374"/>
      <c r="CV670" s="374"/>
      <c r="CW670" s="374"/>
      <c r="CX670" s="374"/>
      <c r="CY670" s="374"/>
      <c r="CZ670" s="374"/>
    </row>
    <row r="671" s="378" customFormat="true" ht="25.15" customHeight="true" x14ac:dyDescent="0.2">
      <c r="C671" s="1074"/>
      <c r="D671" s="1075"/>
      <c r="E671" s="636"/>
      <c r="F671" s="636"/>
      <c r="G671" s="636"/>
      <c r="H671" s="1074"/>
      <c r="I671" s="1075"/>
      <c r="J671" s="636"/>
      <c r="K671" s="636"/>
      <c r="L671" s="636"/>
      <c r="M671" s="1074"/>
      <c r="N671" s="1075"/>
      <c r="O671" s="636"/>
      <c r="P671" s="636"/>
      <c r="Q671" s="636"/>
      <c r="AC671" s="371"/>
      <c r="AD671" s="371"/>
      <c r="AE671" s="371"/>
      <c r="AF671" s="371"/>
      <c r="AG671" s="371"/>
      <c r="AH671" s="371"/>
      <c r="AI671" s="371"/>
      <c r="AJ671" s="371"/>
      <c r="AK671" s="371"/>
      <c r="AL671" s="371"/>
      <c r="AM671" s="371"/>
      <c r="AN671" s="371"/>
      <c r="AO671" s="371"/>
      <c r="AP671" s="371"/>
      <c r="AQ671" s="371"/>
      <c r="AR671" s="371"/>
      <c r="AS671" s="371"/>
      <c r="AT671" s="371"/>
      <c r="AU671" s="371"/>
      <c r="AV671" s="371"/>
      <c r="AW671" s="371"/>
      <c r="AX671" s="371"/>
      <c r="AY671" s="371"/>
      <c r="AZ671" s="371"/>
      <c r="BA671" s="374"/>
      <c r="BB671" s="450"/>
      <c r="BC671" s="374"/>
      <c r="BD671" s="374"/>
      <c r="BE671" s="374"/>
      <c r="BF671" s="374"/>
      <c r="BG671" s="374"/>
      <c r="BH671" s="374"/>
      <c r="BI671" s="374"/>
      <c r="BJ671" s="374"/>
      <c r="BK671" s="374"/>
      <c r="BL671" s="374"/>
      <c r="BM671" s="374"/>
      <c r="BN671" s="374"/>
      <c r="BO671" s="374"/>
      <c r="BP671" s="374"/>
      <c r="BQ671" s="374"/>
      <c r="BR671" s="374"/>
      <c r="BS671" s="374"/>
      <c r="BT671" s="374"/>
      <c r="BU671" s="374"/>
      <c r="BV671" s="374"/>
      <c r="BW671" s="374"/>
      <c r="BX671" s="374"/>
      <c r="BY671" s="374"/>
      <c r="BZ671" s="374"/>
      <c r="CA671" s="374"/>
      <c r="CB671" s="374"/>
      <c r="CC671" s="374"/>
      <c r="CD671" s="374"/>
      <c r="CE671" s="374"/>
      <c r="CF671" s="374"/>
      <c r="CG671" s="374"/>
      <c r="CH671" s="374"/>
      <c r="CI671" s="374"/>
      <c r="CJ671" s="374"/>
      <c r="CK671" s="374"/>
      <c r="CL671" s="374"/>
      <c r="CM671" s="374"/>
      <c r="CN671" s="374"/>
      <c r="CO671" s="374"/>
      <c r="CP671" s="374"/>
      <c r="CQ671" s="374"/>
      <c r="CR671" s="374"/>
      <c r="CS671" s="374"/>
      <c r="CT671" s="374"/>
      <c r="CU671" s="374"/>
      <c r="CV671" s="374"/>
      <c r="CW671" s="374"/>
      <c r="CX671" s="374"/>
      <c r="CY671" s="374"/>
      <c r="CZ671" s="374"/>
    </row>
    <row r="672" s="378" customFormat="true" ht="25.15" customHeight="true" x14ac:dyDescent="0.2">
      <c r="C672" s="1074"/>
      <c r="D672" s="1075"/>
      <c r="E672" s="636"/>
      <c r="F672" s="636"/>
      <c r="G672" s="636"/>
      <c r="H672" s="1074"/>
      <c r="I672" s="1075"/>
      <c r="J672" s="636"/>
      <c r="K672" s="636"/>
      <c r="L672" s="636"/>
      <c r="M672" s="1074"/>
      <c r="N672" s="1075"/>
      <c r="O672" s="636"/>
      <c r="P672" s="636"/>
      <c r="Q672" s="636"/>
      <c r="AC672" s="371"/>
      <c r="AD672" s="371"/>
      <c r="AE672" s="371"/>
      <c r="AF672" s="371"/>
      <c r="AG672" s="371"/>
      <c r="AH672" s="371"/>
      <c r="AI672" s="371"/>
      <c r="AJ672" s="371"/>
      <c r="AK672" s="371"/>
      <c r="AL672" s="371"/>
      <c r="AM672" s="371"/>
      <c r="AN672" s="371"/>
      <c r="AO672" s="371"/>
      <c r="AP672" s="371"/>
      <c r="AQ672" s="371"/>
      <c r="AR672" s="371"/>
      <c r="AS672" s="371"/>
      <c r="AT672" s="371"/>
      <c r="AU672" s="371"/>
      <c r="AV672" s="371"/>
      <c r="AW672" s="371"/>
      <c r="AX672" s="371"/>
      <c r="AY672" s="371"/>
      <c r="AZ672" s="371"/>
      <c r="BA672" s="374"/>
      <c r="BB672" s="450"/>
      <c r="BC672" s="374"/>
      <c r="BD672" s="374"/>
      <c r="BE672" s="374"/>
      <c r="BF672" s="374"/>
      <c r="BG672" s="374"/>
      <c r="BH672" s="374"/>
      <c r="BI672" s="374"/>
      <c r="BJ672" s="374"/>
      <c r="BK672" s="374"/>
      <c r="BL672" s="374"/>
      <c r="BM672" s="374"/>
      <c r="BN672" s="374"/>
      <c r="BO672" s="374"/>
      <c r="BP672" s="374"/>
      <c r="BQ672" s="374"/>
      <c r="BR672" s="374"/>
      <c r="BS672" s="374"/>
      <c r="BT672" s="374"/>
      <c r="BU672" s="374"/>
      <c r="BV672" s="374"/>
      <c r="BW672" s="374"/>
      <c r="BX672" s="374"/>
      <c r="BY672" s="374"/>
      <c r="BZ672" s="374"/>
      <c r="CA672" s="374"/>
      <c r="CB672" s="374"/>
      <c r="CC672" s="374"/>
      <c r="CD672" s="374"/>
      <c r="CE672" s="374"/>
      <c r="CF672" s="374"/>
      <c r="CG672" s="374"/>
      <c r="CH672" s="374"/>
      <c r="CI672" s="374"/>
      <c r="CJ672" s="374"/>
      <c r="CK672" s="374"/>
      <c r="CL672" s="374"/>
      <c r="CM672" s="374"/>
      <c r="CN672" s="374"/>
      <c r="CO672" s="374"/>
      <c r="CP672" s="374"/>
      <c r="CQ672" s="374"/>
      <c r="CR672" s="374"/>
      <c r="CS672" s="374"/>
      <c r="CT672" s="374"/>
      <c r="CU672" s="374"/>
      <c r="CV672" s="374"/>
      <c r="CW672" s="374"/>
      <c r="CX672" s="374"/>
      <c r="CY672" s="374"/>
      <c r="CZ672" s="374"/>
    </row>
    <row r="673" s="378" customFormat="true" ht="25.15" customHeight="true" x14ac:dyDescent="0.2">
      <c r="C673" s="1074"/>
      <c r="D673" s="1075"/>
      <c r="E673" s="636"/>
      <c r="F673" s="636"/>
      <c r="G673" s="636"/>
      <c r="H673" s="1074"/>
      <c r="I673" s="1075"/>
      <c r="J673" s="636"/>
      <c r="K673" s="636"/>
      <c r="L673" s="636"/>
      <c r="M673" s="1074"/>
      <c r="N673" s="1075"/>
      <c r="O673" s="636"/>
      <c r="P673" s="636"/>
      <c r="Q673" s="636"/>
      <c r="AC673" s="371"/>
      <c r="AD673" s="371"/>
      <c r="AE673" s="371"/>
      <c r="AF673" s="371"/>
      <c r="AG673" s="371"/>
      <c r="AH673" s="371"/>
      <c r="AI673" s="371"/>
      <c r="AJ673" s="371"/>
      <c r="AK673" s="371"/>
      <c r="AL673" s="371"/>
      <c r="AM673" s="371"/>
      <c r="AN673" s="371"/>
      <c r="AO673" s="371"/>
      <c r="AP673" s="371"/>
      <c r="AQ673" s="371"/>
      <c r="AR673" s="371"/>
      <c r="AS673" s="371"/>
      <c r="AT673" s="371"/>
      <c r="AU673" s="371"/>
      <c r="AV673" s="371"/>
      <c r="AW673" s="371"/>
      <c r="AX673" s="371"/>
      <c r="AY673" s="371"/>
      <c r="AZ673" s="371"/>
      <c r="BA673" s="374"/>
      <c r="BB673" s="450"/>
      <c r="BC673" s="374"/>
      <c r="BD673" s="374"/>
      <c r="BE673" s="374"/>
      <c r="BF673" s="374"/>
      <c r="BG673" s="374"/>
      <c r="BH673" s="374"/>
      <c r="BI673" s="374"/>
      <c r="BJ673" s="374"/>
      <c r="BK673" s="374"/>
      <c r="BL673" s="374"/>
      <c r="BM673" s="374"/>
      <c r="BN673" s="374"/>
      <c r="BO673" s="374"/>
      <c r="BP673" s="374"/>
      <c r="BQ673" s="374"/>
      <c r="BR673" s="374"/>
      <c r="BS673" s="374"/>
      <c r="BT673" s="374"/>
      <c r="BU673" s="374"/>
      <c r="BV673" s="374"/>
      <c r="BW673" s="374"/>
      <c r="BX673" s="374"/>
      <c r="BY673" s="374"/>
      <c r="BZ673" s="374"/>
      <c r="CA673" s="374"/>
      <c r="CB673" s="374"/>
      <c r="CC673" s="374"/>
      <c r="CD673" s="374"/>
      <c r="CE673" s="374"/>
      <c r="CF673" s="374"/>
      <c r="CG673" s="374"/>
      <c r="CH673" s="374"/>
      <c r="CI673" s="374"/>
      <c r="CJ673" s="374"/>
      <c r="CK673" s="374"/>
      <c r="CL673" s="374"/>
      <c r="CM673" s="374"/>
      <c r="CN673" s="374"/>
      <c r="CO673" s="374"/>
      <c r="CP673" s="374"/>
      <c r="CQ673" s="374"/>
      <c r="CR673" s="374"/>
      <c r="CS673" s="374"/>
      <c r="CT673" s="374"/>
      <c r="CU673" s="374"/>
      <c r="CV673" s="374"/>
      <c r="CW673" s="374"/>
      <c r="CX673" s="374"/>
      <c r="CY673" s="374"/>
      <c r="CZ673" s="374"/>
    </row>
    <row r="674" s="378" customFormat="true" ht="25.15" customHeight="true" x14ac:dyDescent="0.2">
      <c r="C674" s="1074"/>
      <c r="D674" s="1075"/>
      <c r="E674" s="636"/>
      <c r="F674" s="636"/>
      <c r="G674" s="636"/>
      <c r="H674" s="1074"/>
      <c r="I674" s="1075"/>
      <c r="J674" s="636"/>
      <c r="K674" s="636"/>
      <c r="L674" s="636"/>
      <c r="M674" s="1074"/>
      <c r="N674" s="1075"/>
      <c r="O674" s="636"/>
      <c r="P674" s="636"/>
      <c r="Q674" s="636"/>
      <c r="AC674" s="371"/>
      <c r="AD674" s="371"/>
      <c r="AE674" s="371"/>
      <c r="AF674" s="371"/>
      <c r="AG674" s="371"/>
      <c r="AH674" s="371"/>
      <c r="AI674" s="371"/>
      <c r="AJ674" s="371"/>
      <c r="AK674" s="371"/>
      <c r="AL674" s="371"/>
      <c r="AM674" s="371"/>
      <c r="AN674" s="371"/>
      <c r="AO674" s="371"/>
      <c r="AP674" s="371"/>
      <c r="AQ674" s="371"/>
      <c r="AR674" s="371"/>
      <c r="AS674" s="371"/>
      <c r="AT674" s="371"/>
      <c r="AU674" s="371"/>
      <c r="AV674" s="371"/>
      <c r="AW674" s="371"/>
      <c r="AX674" s="371"/>
      <c r="AY674" s="371"/>
      <c r="AZ674" s="371"/>
      <c r="BA674" s="374"/>
      <c r="BB674" s="450"/>
      <c r="BC674" s="374"/>
      <c r="BD674" s="374"/>
      <c r="BE674" s="374"/>
      <c r="BF674" s="374"/>
      <c r="BG674" s="374"/>
      <c r="BH674" s="374"/>
      <c r="BI674" s="374"/>
      <c r="BJ674" s="374"/>
      <c r="BK674" s="374"/>
      <c r="BL674" s="374"/>
      <c r="BM674" s="374"/>
      <c r="BN674" s="374"/>
      <c r="BO674" s="374"/>
      <c r="BP674" s="374"/>
      <c r="BQ674" s="374"/>
      <c r="BR674" s="374"/>
      <c r="BS674" s="374"/>
      <c r="BT674" s="374"/>
      <c r="BU674" s="374"/>
      <c r="BV674" s="374"/>
      <c r="BW674" s="374"/>
      <c r="BX674" s="374"/>
      <c r="BY674" s="374"/>
      <c r="BZ674" s="374"/>
      <c r="CA674" s="374"/>
      <c r="CB674" s="374"/>
      <c r="CC674" s="374"/>
      <c r="CD674" s="374"/>
      <c r="CE674" s="374"/>
      <c r="CF674" s="374"/>
      <c r="CG674" s="374"/>
      <c r="CH674" s="374"/>
      <c r="CI674" s="374"/>
      <c r="CJ674" s="374"/>
      <c r="CK674" s="374"/>
      <c r="CL674" s="374"/>
      <c r="CM674" s="374"/>
      <c r="CN674" s="374"/>
      <c r="CO674" s="374"/>
      <c r="CP674" s="374"/>
      <c r="CQ674" s="374"/>
      <c r="CR674" s="374"/>
      <c r="CS674" s="374"/>
      <c r="CT674" s="374"/>
      <c r="CU674" s="374"/>
      <c r="CV674" s="374"/>
      <c r="CW674" s="374"/>
      <c r="CX674" s="374"/>
      <c r="CY674" s="374"/>
      <c r="CZ674" s="374"/>
    </row>
    <row r="675" s="378" customFormat="true" ht="25.15" customHeight="true" x14ac:dyDescent="0.2">
      <c r="C675" s="1074"/>
      <c r="D675" s="1075"/>
      <c r="E675" s="636"/>
      <c r="F675" s="636"/>
      <c r="G675" s="636"/>
      <c r="H675" s="1074"/>
      <c r="I675" s="1075"/>
      <c r="J675" s="636"/>
      <c r="K675" s="636"/>
      <c r="L675" s="636"/>
      <c r="M675" s="1074"/>
      <c r="N675" s="1075"/>
      <c r="O675" s="636"/>
      <c r="P675" s="636"/>
      <c r="Q675" s="636"/>
      <c r="AC675" s="371"/>
      <c r="AD675" s="371"/>
      <c r="AE675" s="371"/>
      <c r="AF675" s="371"/>
      <c r="AG675" s="371"/>
      <c r="AH675" s="371"/>
      <c r="AI675" s="371"/>
      <c r="AJ675" s="371"/>
      <c r="AK675" s="371"/>
      <c r="AL675" s="371"/>
      <c r="AM675" s="371"/>
      <c r="AN675" s="371"/>
      <c r="AO675" s="371"/>
      <c r="AP675" s="371"/>
      <c r="AQ675" s="371"/>
      <c r="AR675" s="371"/>
      <c r="AS675" s="371"/>
      <c r="AT675" s="371"/>
      <c r="AU675" s="371"/>
      <c r="AV675" s="371"/>
      <c r="AW675" s="371"/>
      <c r="AX675" s="371"/>
      <c r="AY675" s="371"/>
      <c r="AZ675" s="371"/>
      <c r="BA675" s="374"/>
      <c r="BB675" s="450"/>
      <c r="BC675" s="374"/>
      <c r="BD675" s="374"/>
      <c r="BE675" s="374"/>
      <c r="BF675" s="374"/>
      <c r="BG675" s="374"/>
      <c r="BH675" s="374"/>
      <c r="BI675" s="374"/>
      <c r="BJ675" s="374"/>
      <c r="BK675" s="374"/>
      <c r="BL675" s="374"/>
      <c r="BM675" s="374"/>
      <c r="BN675" s="374"/>
      <c r="BO675" s="374"/>
      <c r="BP675" s="374"/>
      <c r="BQ675" s="374"/>
      <c r="BR675" s="374"/>
      <c r="BS675" s="374"/>
      <c r="BT675" s="374"/>
      <c r="BU675" s="374"/>
      <c r="BV675" s="374"/>
      <c r="BW675" s="374"/>
      <c r="BX675" s="374"/>
      <c r="BY675" s="374"/>
      <c r="BZ675" s="374"/>
      <c r="CA675" s="374"/>
      <c r="CB675" s="374"/>
      <c r="CC675" s="374"/>
      <c r="CD675" s="374"/>
      <c r="CE675" s="374"/>
      <c r="CF675" s="374"/>
      <c r="CG675" s="374"/>
      <c r="CH675" s="374"/>
      <c r="CI675" s="374"/>
      <c r="CJ675" s="374"/>
      <c r="CK675" s="374"/>
      <c r="CL675" s="374"/>
      <c r="CM675" s="374"/>
      <c r="CN675" s="374"/>
      <c r="CO675" s="374"/>
      <c r="CP675" s="374"/>
      <c r="CQ675" s="374"/>
      <c r="CR675" s="374"/>
      <c r="CS675" s="374"/>
      <c r="CT675" s="374"/>
      <c r="CU675" s="374"/>
      <c r="CV675" s="374"/>
      <c r="CW675" s="374"/>
      <c r="CX675" s="374"/>
      <c r="CY675" s="374"/>
      <c r="CZ675" s="374"/>
    </row>
    <row r="676" s="378" customFormat="true" ht="25.15" customHeight="true" x14ac:dyDescent="0.2">
      <c r="C676" s="1074"/>
      <c r="D676" s="1075"/>
      <c r="E676" s="636"/>
      <c r="F676" s="636"/>
      <c r="G676" s="636"/>
      <c r="H676" s="1074"/>
      <c r="I676" s="1075"/>
      <c r="J676" s="636"/>
      <c r="K676" s="636"/>
      <c r="L676" s="636"/>
      <c r="M676" s="1074"/>
      <c r="N676" s="1075"/>
      <c r="O676" s="636"/>
      <c r="P676" s="636"/>
      <c r="Q676" s="636"/>
      <c r="AC676" s="371"/>
      <c r="AD676" s="371"/>
      <c r="AE676" s="371"/>
      <c r="AF676" s="371"/>
      <c r="AG676" s="371"/>
      <c r="AH676" s="371"/>
      <c r="AI676" s="371"/>
      <c r="AJ676" s="371"/>
      <c r="AK676" s="371"/>
      <c r="AL676" s="371"/>
      <c r="AM676" s="371"/>
      <c r="AN676" s="371"/>
      <c r="AO676" s="371"/>
      <c r="AP676" s="371"/>
      <c r="AQ676" s="371"/>
      <c r="AR676" s="371"/>
      <c r="AS676" s="371"/>
      <c r="AT676" s="371"/>
      <c r="AU676" s="371"/>
      <c r="AV676" s="371"/>
      <c r="AW676" s="371"/>
      <c r="AX676" s="371"/>
      <c r="AY676" s="371"/>
      <c r="AZ676" s="371"/>
      <c r="BA676" s="374"/>
      <c r="BB676" s="450"/>
      <c r="BC676" s="374"/>
      <c r="BD676" s="374"/>
      <c r="BE676" s="374"/>
      <c r="BF676" s="374"/>
      <c r="BG676" s="374"/>
      <c r="BH676" s="374"/>
      <c r="BI676" s="374"/>
      <c r="BJ676" s="374"/>
      <c r="BK676" s="374"/>
      <c r="BL676" s="374"/>
      <c r="BM676" s="374"/>
      <c r="BN676" s="374"/>
      <c r="BO676" s="374"/>
      <c r="BP676" s="374"/>
      <c r="BQ676" s="374"/>
      <c r="BR676" s="374"/>
      <c r="BS676" s="374"/>
      <c r="BT676" s="374"/>
      <c r="BU676" s="374"/>
      <c r="BV676" s="374"/>
      <c r="BW676" s="374"/>
      <c r="BX676" s="374"/>
      <c r="BY676" s="374"/>
      <c r="BZ676" s="374"/>
      <c r="CA676" s="374"/>
      <c r="CB676" s="374"/>
      <c r="CC676" s="374"/>
      <c r="CD676" s="374"/>
      <c r="CE676" s="374"/>
      <c r="CF676" s="374"/>
      <c r="CG676" s="374"/>
      <c r="CH676" s="374"/>
      <c r="CI676" s="374"/>
      <c r="CJ676" s="374"/>
      <c r="CK676" s="374"/>
      <c r="CL676" s="374"/>
      <c r="CM676" s="374"/>
      <c r="CN676" s="374"/>
      <c r="CO676" s="374"/>
      <c r="CP676" s="374"/>
      <c r="CQ676" s="374"/>
      <c r="CR676" s="374"/>
      <c r="CS676" s="374"/>
      <c r="CT676" s="374"/>
      <c r="CU676" s="374"/>
      <c r="CV676" s="374"/>
      <c r="CW676" s="374"/>
      <c r="CX676" s="374"/>
      <c r="CY676" s="374"/>
      <c r="CZ676" s="374"/>
    </row>
    <row r="677" s="378" customFormat="true" ht="25.15" customHeight="true" x14ac:dyDescent="0.2">
      <c r="C677" s="1074"/>
      <c r="D677" s="1075"/>
      <c r="E677" s="636"/>
      <c r="F677" s="636"/>
      <c r="G677" s="636"/>
      <c r="H677" s="1074"/>
      <c r="I677" s="1075"/>
      <c r="J677" s="636"/>
      <c r="K677" s="636"/>
      <c r="L677" s="636"/>
      <c r="M677" s="1074"/>
      <c r="N677" s="1075"/>
      <c r="O677" s="636"/>
      <c r="P677" s="636"/>
      <c r="Q677" s="636"/>
      <c r="AC677" s="371"/>
      <c r="AD677" s="371"/>
      <c r="AE677" s="371"/>
      <c r="AF677" s="371"/>
      <c r="AG677" s="371"/>
      <c r="AH677" s="371"/>
      <c r="AI677" s="371"/>
      <c r="AJ677" s="371"/>
      <c r="AK677" s="371"/>
      <c r="AL677" s="371"/>
      <c r="AM677" s="371"/>
      <c r="AN677" s="371"/>
      <c r="AO677" s="371"/>
      <c r="AP677" s="371"/>
      <c r="AQ677" s="371"/>
      <c r="AR677" s="371"/>
      <c r="AS677" s="371"/>
      <c r="AT677" s="371"/>
      <c r="AU677" s="371"/>
      <c r="AV677" s="371"/>
      <c r="AW677" s="371"/>
      <c r="AX677" s="371"/>
      <c r="AY677" s="371"/>
      <c r="AZ677" s="371"/>
      <c r="BA677" s="374"/>
      <c r="BB677" s="450"/>
      <c r="BC677" s="374"/>
      <c r="BD677" s="374"/>
      <c r="BE677" s="374"/>
      <c r="BF677" s="374"/>
      <c r="BG677" s="374"/>
      <c r="BH677" s="374"/>
      <c r="BI677" s="374"/>
      <c r="BJ677" s="374"/>
      <c r="BK677" s="374"/>
      <c r="BL677" s="374"/>
      <c r="BM677" s="374"/>
      <c r="BN677" s="374"/>
      <c r="BO677" s="374"/>
      <c r="BP677" s="374"/>
      <c r="BQ677" s="374"/>
      <c r="BR677" s="374"/>
      <c r="BS677" s="374"/>
      <c r="BT677" s="374"/>
      <c r="BU677" s="374"/>
      <c r="BV677" s="374"/>
      <c r="BW677" s="374"/>
      <c r="BX677" s="374"/>
      <c r="BY677" s="374"/>
      <c r="BZ677" s="374"/>
      <c r="CA677" s="374"/>
      <c r="CB677" s="374"/>
      <c r="CC677" s="374"/>
      <c r="CD677" s="374"/>
      <c r="CE677" s="374"/>
      <c r="CF677" s="374"/>
      <c r="CG677" s="374"/>
      <c r="CH677" s="374"/>
      <c r="CI677" s="374"/>
      <c r="CJ677" s="374"/>
      <c r="CK677" s="374"/>
      <c r="CL677" s="374"/>
      <c r="CM677" s="374"/>
      <c r="CN677" s="374"/>
      <c r="CO677" s="374"/>
      <c r="CP677" s="374"/>
      <c r="CQ677" s="374"/>
      <c r="CR677" s="374"/>
      <c r="CS677" s="374"/>
      <c r="CT677" s="374"/>
      <c r="CU677" s="374"/>
      <c r="CV677" s="374"/>
      <c r="CW677" s="374"/>
      <c r="CX677" s="374"/>
      <c r="CY677" s="374"/>
      <c r="CZ677" s="374"/>
    </row>
    <row r="678" s="378" customFormat="true" ht="25.15" customHeight="true" x14ac:dyDescent="0.2">
      <c r="C678" s="1074"/>
      <c r="D678" s="1075"/>
      <c r="E678" s="636"/>
      <c r="F678" s="636"/>
      <c r="G678" s="636"/>
      <c r="H678" s="1074"/>
      <c r="I678" s="1075"/>
      <c r="J678" s="636"/>
      <c r="K678" s="636"/>
      <c r="L678" s="636"/>
      <c r="M678" s="1074"/>
      <c r="N678" s="1075"/>
      <c r="O678" s="636"/>
      <c r="P678" s="636"/>
      <c r="Q678" s="636"/>
      <c r="AC678" s="371"/>
      <c r="AD678" s="371"/>
      <c r="AE678" s="371"/>
      <c r="AF678" s="371"/>
      <c r="AG678" s="371"/>
      <c r="AH678" s="371"/>
      <c r="AI678" s="371"/>
      <c r="AJ678" s="371"/>
      <c r="AK678" s="371"/>
      <c r="AL678" s="371"/>
      <c r="AM678" s="371"/>
      <c r="AN678" s="371"/>
      <c r="AO678" s="371"/>
      <c r="AP678" s="371"/>
      <c r="AQ678" s="371"/>
      <c r="AR678" s="371"/>
      <c r="AS678" s="371"/>
      <c r="AT678" s="371"/>
      <c r="AU678" s="371"/>
      <c r="AV678" s="371"/>
      <c r="AW678" s="371"/>
      <c r="AX678" s="371"/>
      <c r="AY678" s="371"/>
      <c r="AZ678" s="371"/>
      <c r="BA678" s="374"/>
      <c r="BB678" s="450"/>
      <c r="BC678" s="374"/>
      <c r="BD678" s="374"/>
      <c r="BE678" s="374"/>
      <c r="BF678" s="374"/>
      <c r="BG678" s="374"/>
      <c r="BH678" s="374"/>
      <c r="BI678" s="374"/>
      <c r="BJ678" s="374"/>
      <c r="BK678" s="374"/>
      <c r="BL678" s="374"/>
      <c r="BM678" s="374"/>
      <c r="BN678" s="374"/>
      <c r="BO678" s="374"/>
      <c r="BP678" s="374"/>
      <c r="BQ678" s="374"/>
      <c r="BR678" s="374"/>
      <c r="BS678" s="374"/>
      <c r="BT678" s="374"/>
      <c r="BU678" s="374"/>
      <c r="BV678" s="374"/>
      <c r="BW678" s="374"/>
      <c r="BX678" s="374"/>
      <c r="BY678" s="374"/>
      <c r="BZ678" s="374"/>
      <c r="CA678" s="374"/>
      <c r="CB678" s="374"/>
      <c r="CC678" s="374"/>
      <c r="CD678" s="374"/>
      <c r="CE678" s="374"/>
      <c r="CF678" s="374"/>
      <c r="CG678" s="374"/>
      <c r="CH678" s="374"/>
      <c r="CI678" s="374"/>
      <c r="CJ678" s="374"/>
      <c r="CK678" s="374"/>
      <c r="CL678" s="374"/>
      <c r="CM678" s="374"/>
      <c r="CN678" s="374"/>
      <c r="CO678" s="374"/>
      <c r="CP678" s="374"/>
      <c r="CQ678" s="374"/>
      <c r="CR678" s="374"/>
      <c r="CS678" s="374"/>
      <c r="CT678" s="374"/>
      <c r="CU678" s="374"/>
      <c r="CV678" s="374"/>
      <c r="CW678" s="374"/>
      <c r="CX678" s="374"/>
      <c r="CY678" s="374"/>
      <c r="CZ678" s="374"/>
    </row>
    <row r="679" s="378" customFormat="true" ht="25.15" customHeight="true" x14ac:dyDescent="0.2">
      <c r="C679" s="1074"/>
      <c r="D679" s="1075"/>
      <c r="E679" s="636"/>
      <c r="F679" s="636"/>
      <c r="G679" s="636"/>
      <c r="H679" s="1074"/>
      <c r="I679" s="1075"/>
      <c r="J679" s="636"/>
      <c r="K679" s="636"/>
      <c r="L679" s="636"/>
      <c r="M679" s="1074"/>
      <c r="N679" s="1075"/>
      <c r="O679" s="636"/>
      <c r="P679" s="636"/>
      <c r="Q679" s="636"/>
      <c r="AC679" s="371"/>
      <c r="AD679" s="371"/>
      <c r="AE679" s="371"/>
      <c r="AF679" s="371"/>
      <c r="AG679" s="371"/>
      <c r="AH679" s="371"/>
      <c r="AI679" s="371"/>
      <c r="AJ679" s="371"/>
      <c r="AK679" s="371"/>
      <c r="AL679" s="371"/>
      <c r="AM679" s="371"/>
      <c r="AN679" s="371"/>
      <c r="AO679" s="371"/>
      <c r="AP679" s="371"/>
      <c r="AQ679" s="371"/>
      <c r="AR679" s="371"/>
      <c r="AS679" s="371"/>
      <c r="AT679" s="371"/>
      <c r="AU679" s="371"/>
      <c r="AV679" s="371"/>
      <c r="AW679" s="371"/>
      <c r="AX679" s="371"/>
      <c r="AY679" s="371"/>
      <c r="AZ679" s="371"/>
      <c r="BA679" s="374"/>
      <c r="BB679" s="450"/>
      <c r="BC679" s="374"/>
      <c r="BD679" s="374"/>
      <c r="BE679" s="374"/>
      <c r="BF679" s="374"/>
      <c r="BG679" s="374"/>
      <c r="BH679" s="374"/>
      <c r="BI679" s="374"/>
      <c r="BJ679" s="374"/>
      <c r="BK679" s="374"/>
      <c r="BL679" s="374"/>
      <c r="BM679" s="374"/>
      <c r="BN679" s="374"/>
      <c r="BO679" s="374"/>
      <c r="BP679" s="374"/>
      <c r="BQ679" s="374"/>
      <c r="BR679" s="374"/>
      <c r="BS679" s="374"/>
      <c r="BT679" s="374"/>
      <c r="BU679" s="374"/>
      <c r="BV679" s="374"/>
      <c r="BW679" s="374"/>
      <c r="BX679" s="374"/>
      <c r="BY679" s="374"/>
      <c r="BZ679" s="374"/>
      <c r="CA679" s="374"/>
      <c r="CB679" s="374"/>
      <c r="CC679" s="374"/>
      <c r="CD679" s="374"/>
      <c r="CE679" s="374"/>
      <c r="CF679" s="374"/>
      <c r="CG679" s="374"/>
      <c r="CH679" s="374"/>
      <c r="CI679" s="374"/>
      <c r="CJ679" s="374"/>
      <c r="CK679" s="374"/>
      <c r="CL679" s="374"/>
      <c r="CM679" s="374"/>
      <c r="CN679" s="374"/>
      <c r="CO679" s="374"/>
      <c r="CP679" s="374"/>
      <c r="CQ679" s="374"/>
      <c r="CR679" s="374"/>
      <c r="CS679" s="374"/>
      <c r="CT679" s="374"/>
      <c r="CU679" s="374"/>
      <c r="CV679" s="374"/>
      <c r="CW679" s="374"/>
      <c r="CX679" s="374"/>
      <c r="CY679" s="374"/>
      <c r="CZ679" s="374"/>
    </row>
    <row r="680" s="378" customFormat="true" ht="25.15" customHeight="true" x14ac:dyDescent="0.2">
      <c r="C680" s="1074"/>
      <c r="D680" s="1075"/>
      <c r="E680" s="636"/>
      <c r="F680" s="636"/>
      <c r="G680" s="636"/>
      <c r="H680" s="1074"/>
      <c r="I680" s="1075"/>
      <c r="J680" s="636"/>
      <c r="K680" s="636"/>
      <c r="L680" s="636"/>
      <c r="M680" s="1074"/>
      <c r="N680" s="1075"/>
      <c r="O680" s="636"/>
      <c r="P680" s="636"/>
      <c r="Q680" s="636"/>
      <c r="AC680" s="371"/>
      <c r="AD680" s="371"/>
      <c r="AE680" s="371"/>
      <c r="AF680" s="371"/>
      <c r="AG680" s="371"/>
      <c r="AH680" s="371"/>
      <c r="AI680" s="371"/>
      <c r="AJ680" s="371"/>
      <c r="AK680" s="371"/>
      <c r="AL680" s="371"/>
      <c r="AM680" s="371"/>
      <c r="AN680" s="371"/>
      <c r="AO680" s="371"/>
      <c r="AP680" s="371"/>
      <c r="AQ680" s="371"/>
      <c r="AR680" s="371"/>
      <c r="AS680" s="371"/>
      <c r="AT680" s="371"/>
      <c r="AU680" s="371"/>
      <c r="AV680" s="371"/>
      <c r="AW680" s="371"/>
      <c r="AX680" s="371"/>
      <c r="AY680" s="371"/>
      <c r="AZ680" s="371"/>
      <c r="BA680" s="374"/>
      <c r="BB680" s="450"/>
      <c r="BC680" s="374"/>
      <c r="BD680" s="374"/>
      <c r="BE680" s="374"/>
      <c r="BF680" s="374"/>
      <c r="BG680" s="374"/>
      <c r="BH680" s="374"/>
      <c r="BI680" s="374"/>
      <c r="BJ680" s="374"/>
      <c r="BK680" s="374"/>
      <c r="BL680" s="374"/>
      <c r="BM680" s="374"/>
      <c r="BN680" s="374"/>
      <c r="BO680" s="374"/>
      <c r="BP680" s="374"/>
      <c r="BQ680" s="374"/>
      <c r="BR680" s="374"/>
      <c r="BS680" s="374"/>
      <c r="BT680" s="374"/>
      <c r="BU680" s="374"/>
      <c r="BV680" s="374"/>
      <c r="BW680" s="374"/>
      <c r="BX680" s="374"/>
      <c r="BY680" s="374"/>
      <c r="BZ680" s="374"/>
      <c r="CA680" s="374"/>
      <c r="CB680" s="374"/>
      <c r="CC680" s="374"/>
      <c r="CD680" s="374"/>
      <c r="CE680" s="374"/>
      <c r="CF680" s="374"/>
      <c r="CG680" s="374"/>
      <c r="CH680" s="374"/>
      <c r="CI680" s="374"/>
      <c r="CJ680" s="374"/>
      <c r="CK680" s="374"/>
      <c r="CL680" s="374"/>
      <c r="CM680" s="374"/>
      <c r="CN680" s="374"/>
      <c r="CO680" s="374"/>
      <c r="CP680" s="374"/>
      <c r="CQ680" s="374"/>
      <c r="CR680" s="374"/>
      <c r="CS680" s="374"/>
      <c r="CT680" s="374"/>
      <c r="CU680" s="374"/>
      <c r="CV680" s="374"/>
      <c r="CW680" s="374"/>
      <c r="CX680" s="374"/>
      <c r="CY680" s="374"/>
      <c r="CZ680" s="374"/>
    </row>
    <row r="681" s="378" customFormat="true" ht="25.15" customHeight="true" x14ac:dyDescent="0.2">
      <c r="C681" s="1074"/>
      <c r="D681" s="1075"/>
      <c r="E681" s="636"/>
      <c r="F681" s="636"/>
      <c r="G681" s="636"/>
      <c r="H681" s="1074"/>
      <c r="I681" s="1075"/>
      <c r="J681" s="636"/>
      <c r="K681" s="636"/>
      <c r="L681" s="636"/>
      <c r="M681" s="1074"/>
      <c r="N681" s="1075"/>
      <c r="O681" s="636"/>
      <c r="P681" s="636"/>
      <c r="Q681" s="636"/>
      <c r="AC681" s="371"/>
      <c r="AD681" s="371"/>
      <c r="AE681" s="371"/>
      <c r="AF681" s="371"/>
      <c r="AG681" s="371"/>
      <c r="AH681" s="371"/>
      <c r="AI681" s="371"/>
      <c r="AJ681" s="371"/>
      <c r="AK681" s="371"/>
      <c r="AL681" s="371"/>
      <c r="AM681" s="371"/>
      <c r="AN681" s="371"/>
      <c r="AO681" s="371"/>
      <c r="AP681" s="371"/>
      <c r="AQ681" s="371"/>
      <c r="AR681" s="371"/>
      <c r="AS681" s="371"/>
      <c r="AT681" s="371"/>
      <c r="AU681" s="371"/>
      <c r="AV681" s="371"/>
      <c r="AW681" s="371"/>
      <c r="AX681" s="371"/>
      <c r="AY681" s="371"/>
      <c r="AZ681" s="371"/>
      <c r="BA681" s="374"/>
      <c r="BB681" s="450"/>
      <c r="BC681" s="374"/>
      <c r="BD681" s="374"/>
      <c r="BE681" s="374"/>
      <c r="BF681" s="374"/>
      <c r="BG681" s="374"/>
      <c r="BH681" s="374"/>
      <c r="BI681" s="374"/>
      <c r="BJ681" s="374"/>
      <c r="BK681" s="374"/>
      <c r="BL681" s="374"/>
      <c r="BM681" s="374"/>
      <c r="BN681" s="374"/>
      <c r="BO681" s="374"/>
      <c r="BP681" s="374"/>
      <c r="BQ681" s="374"/>
      <c r="BR681" s="374"/>
      <c r="BS681" s="374"/>
      <c r="BT681" s="374"/>
      <c r="BU681" s="374"/>
      <c r="BV681" s="374"/>
      <c r="BW681" s="374"/>
      <c r="BX681" s="374"/>
      <c r="BY681" s="374"/>
      <c r="BZ681" s="374"/>
      <c r="CA681" s="374"/>
      <c r="CB681" s="374"/>
      <c r="CC681" s="374"/>
      <c r="CD681" s="374"/>
      <c r="CE681" s="374"/>
      <c r="CF681" s="374"/>
      <c r="CG681" s="374"/>
      <c r="CH681" s="374"/>
      <c r="CI681" s="374"/>
      <c r="CJ681" s="374"/>
      <c r="CK681" s="374"/>
      <c r="CL681" s="374"/>
      <c r="CM681" s="374"/>
      <c r="CN681" s="374"/>
      <c r="CO681" s="374"/>
      <c r="CP681" s="374"/>
      <c r="CQ681" s="374"/>
      <c r="CR681" s="374"/>
      <c r="CS681" s="374"/>
      <c r="CT681" s="374"/>
      <c r="CU681" s="374"/>
      <c r="CV681" s="374"/>
      <c r="CW681" s="374"/>
      <c r="CX681" s="374"/>
      <c r="CY681" s="374"/>
      <c r="CZ681" s="374"/>
    </row>
    <row r="682" s="378" customFormat="true" ht="25.15" customHeight="true" x14ac:dyDescent="0.2">
      <c r="C682" s="1074"/>
      <c r="D682" s="1075"/>
      <c r="E682" s="636"/>
      <c r="F682" s="636"/>
      <c r="G682" s="636"/>
      <c r="H682" s="1074"/>
      <c r="I682" s="1075"/>
      <c r="J682" s="636"/>
      <c r="K682" s="636"/>
      <c r="L682" s="636"/>
      <c r="M682" s="1074"/>
      <c r="N682" s="1075"/>
      <c r="O682" s="636"/>
      <c r="P682" s="636"/>
      <c r="Q682" s="636"/>
      <c r="AC682" s="371"/>
      <c r="AD682" s="371"/>
      <c r="AE682" s="371"/>
      <c r="AF682" s="371"/>
      <c r="AG682" s="371"/>
      <c r="AH682" s="371"/>
      <c r="AI682" s="371"/>
      <c r="AJ682" s="371"/>
      <c r="AK682" s="371"/>
      <c r="AL682" s="371"/>
      <c r="AM682" s="371"/>
      <c r="AN682" s="371"/>
      <c r="AO682" s="371"/>
      <c r="AP682" s="371"/>
      <c r="AQ682" s="371"/>
      <c r="AR682" s="371"/>
      <c r="AS682" s="371"/>
      <c r="AT682" s="371"/>
      <c r="AU682" s="371"/>
      <c r="AV682" s="371"/>
      <c r="AW682" s="371"/>
      <c r="AX682" s="371"/>
      <c r="AY682" s="371"/>
      <c r="AZ682" s="371"/>
      <c r="BA682" s="374"/>
      <c r="BB682" s="450"/>
      <c r="BC682" s="374"/>
      <c r="BD682" s="374"/>
      <c r="BE682" s="374"/>
      <c r="BF682" s="374"/>
      <c r="BG682" s="374"/>
      <c r="BH682" s="374"/>
      <c r="BI682" s="374"/>
      <c r="BJ682" s="374"/>
      <c r="BK682" s="374"/>
      <c r="BL682" s="374"/>
      <c r="BM682" s="374"/>
      <c r="BN682" s="374"/>
      <c r="BO682" s="374"/>
      <c r="BP682" s="374"/>
      <c r="BQ682" s="374"/>
      <c r="BR682" s="374"/>
      <c r="BS682" s="374"/>
      <c r="BT682" s="374"/>
      <c r="BU682" s="374"/>
      <c r="BV682" s="374"/>
      <c r="BW682" s="374"/>
      <c r="BX682" s="374"/>
      <c r="BY682" s="374"/>
      <c r="BZ682" s="374"/>
      <c r="CA682" s="374"/>
      <c r="CB682" s="374"/>
      <c r="CC682" s="374"/>
      <c r="CD682" s="374"/>
      <c r="CE682" s="374"/>
      <c r="CF682" s="374"/>
      <c r="CG682" s="374"/>
      <c r="CH682" s="374"/>
      <c r="CI682" s="374"/>
      <c r="CJ682" s="374"/>
      <c r="CK682" s="374"/>
      <c r="CL682" s="374"/>
      <c r="CM682" s="374"/>
      <c r="CN682" s="374"/>
      <c r="CO682" s="374"/>
      <c r="CP682" s="374"/>
      <c r="CQ682" s="374"/>
      <c r="CR682" s="374"/>
      <c r="CS682" s="374"/>
      <c r="CT682" s="374"/>
      <c r="CU682" s="374"/>
      <c r="CV682" s="374"/>
      <c r="CW682" s="374"/>
      <c r="CX682" s="374"/>
      <c r="CY682" s="374"/>
      <c r="CZ682" s="374"/>
    </row>
    <row r="683" s="378" customFormat="true" ht="25.15" customHeight="true" x14ac:dyDescent="0.2">
      <c r="C683" s="1074"/>
      <c r="D683" s="1075"/>
      <c r="E683" s="636"/>
      <c r="F683" s="636"/>
      <c r="G683" s="636"/>
      <c r="H683" s="1074"/>
      <c r="I683" s="1075"/>
      <c r="J683" s="636"/>
      <c r="K683" s="636"/>
      <c r="L683" s="636"/>
      <c r="M683" s="1074"/>
      <c r="N683" s="1075"/>
      <c r="O683" s="636"/>
      <c r="P683" s="636"/>
      <c r="Q683" s="636"/>
      <c r="AC683" s="371"/>
      <c r="AD683" s="371"/>
      <c r="AE683" s="371"/>
      <c r="AF683" s="371"/>
      <c r="AG683" s="371"/>
      <c r="AH683" s="371"/>
      <c r="AI683" s="371"/>
      <c r="AJ683" s="371"/>
      <c r="AK683" s="371"/>
      <c r="AL683" s="371"/>
      <c r="AM683" s="371"/>
      <c r="AN683" s="371"/>
      <c r="AO683" s="371"/>
      <c r="AP683" s="371"/>
      <c r="AQ683" s="371"/>
      <c r="AR683" s="371"/>
      <c r="AS683" s="371"/>
      <c r="AT683" s="371"/>
      <c r="AU683" s="371"/>
      <c r="AV683" s="371"/>
      <c r="AW683" s="371"/>
      <c r="AX683" s="371"/>
      <c r="AY683" s="371"/>
      <c r="AZ683" s="371"/>
      <c r="BA683" s="374"/>
      <c r="BB683" s="450"/>
      <c r="BC683" s="374"/>
      <c r="BD683" s="374"/>
      <c r="BE683" s="374"/>
      <c r="BF683" s="374"/>
      <c r="BG683" s="374"/>
      <c r="BH683" s="374"/>
      <c r="BI683" s="374"/>
      <c r="BJ683" s="374"/>
      <c r="BK683" s="374"/>
      <c r="BL683" s="374"/>
      <c r="BM683" s="374"/>
      <c r="BN683" s="374"/>
      <c r="BO683" s="374"/>
      <c r="BP683" s="374"/>
      <c r="BQ683" s="374"/>
      <c r="BR683" s="374"/>
      <c r="BS683" s="374"/>
      <c r="BT683" s="374"/>
      <c r="BU683" s="374"/>
      <c r="BV683" s="374"/>
      <c r="BW683" s="374"/>
      <c r="BX683" s="374"/>
      <c r="BY683" s="374"/>
      <c r="BZ683" s="374"/>
      <c r="CA683" s="374"/>
      <c r="CB683" s="374"/>
      <c r="CC683" s="374"/>
      <c r="CD683" s="374"/>
      <c r="CE683" s="374"/>
      <c r="CF683" s="374"/>
      <c r="CG683" s="374"/>
      <c r="CH683" s="374"/>
      <c r="CI683" s="374"/>
      <c r="CJ683" s="374"/>
      <c r="CK683" s="374"/>
      <c r="CL683" s="374"/>
      <c r="CM683" s="374"/>
      <c r="CN683" s="374"/>
      <c r="CO683" s="374"/>
      <c r="CP683" s="374"/>
      <c r="CQ683" s="374"/>
      <c r="CR683" s="374"/>
      <c r="CS683" s="374"/>
      <c r="CT683" s="374"/>
      <c r="CU683" s="374"/>
      <c r="CV683" s="374"/>
      <c r="CW683" s="374"/>
      <c r="CX683" s="374"/>
      <c r="CY683" s="374"/>
      <c r="CZ683" s="374"/>
    </row>
    <row r="684" s="378" customFormat="true" ht="25.15" customHeight="true" x14ac:dyDescent="0.2">
      <c r="C684" s="1074"/>
      <c r="D684" s="1075"/>
      <c r="E684" s="636"/>
      <c r="F684" s="636"/>
      <c r="G684" s="636"/>
      <c r="H684" s="1074"/>
      <c r="I684" s="1075"/>
      <c r="J684" s="636"/>
      <c r="K684" s="636"/>
      <c r="L684" s="636"/>
      <c r="M684" s="1074"/>
      <c r="N684" s="1075"/>
      <c r="O684" s="636"/>
      <c r="P684" s="636"/>
      <c r="Q684" s="636"/>
      <c r="AC684" s="371"/>
      <c r="AD684" s="371"/>
      <c r="AE684" s="371"/>
      <c r="AF684" s="371"/>
      <c r="AG684" s="371"/>
      <c r="AH684" s="371"/>
      <c r="AI684" s="371"/>
      <c r="AJ684" s="371"/>
      <c r="AK684" s="371"/>
      <c r="AL684" s="371"/>
      <c r="AM684" s="371"/>
      <c r="AN684" s="371"/>
      <c r="AO684" s="371"/>
      <c r="AP684" s="371"/>
      <c r="AQ684" s="371"/>
      <c r="AR684" s="371"/>
      <c r="AS684" s="371"/>
      <c r="AT684" s="371"/>
      <c r="AU684" s="371"/>
      <c r="AV684" s="371"/>
      <c r="AW684" s="371"/>
      <c r="AX684" s="371"/>
      <c r="AY684" s="371"/>
      <c r="AZ684" s="371"/>
      <c r="BA684" s="374"/>
      <c r="BB684" s="450"/>
      <c r="BC684" s="374"/>
      <c r="BD684" s="374"/>
      <c r="BE684" s="374"/>
      <c r="BF684" s="374"/>
      <c r="BG684" s="374"/>
      <c r="BH684" s="374"/>
      <c r="BI684" s="374"/>
      <c r="BJ684" s="374"/>
      <c r="BK684" s="374"/>
      <c r="BL684" s="374"/>
      <c r="BM684" s="374"/>
      <c r="BN684" s="374"/>
      <c r="BO684" s="374"/>
      <c r="BP684" s="374"/>
      <c r="BQ684" s="374"/>
      <c r="BR684" s="374"/>
      <c r="BS684" s="374"/>
      <c r="BT684" s="374"/>
      <c r="BU684" s="374"/>
      <c r="BV684" s="374"/>
      <c r="BW684" s="374"/>
      <c r="BX684" s="374"/>
      <c r="BY684" s="374"/>
      <c r="BZ684" s="374"/>
      <c r="CA684" s="374"/>
      <c r="CB684" s="374"/>
      <c r="CC684" s="374"/>
      <c r="CD684" s="374"/>
      <c r="CE684" s="374"/>
      <c r="CF684" s="374"/>
      <c r="CG684" s="374"/>
      <c r="CH684" s="374"/>
      <c r="CI684" s="374"/>
      <c r="CJ684" s="374"/>
      <c r="CK684" s="374"/>
      <c r="CL684" s="374"/>
      <c r="CM684" s="374"/>
      <c r="CN684" s="374"/>
      <c r="CO684" s="374"/>
      <c r="CP684" s="374"/>
      <c r="CQ684" s="374"/>
      <c r="CR684" s="374"/>
      <c r="CS684" s="374"/>
      <c r="CT684" s="374"/>
      <c r="CU684" s="374"/>
      <c r="CV684" s="374"/>
      <c r="CW684" s="374"/>
      <c r="CX684" s="374"/>
      <c r="CY684" s="374"/>
      <c r="CZ684" s="374"/>
    </row>
    <row r="685" s="378" customFormat="true" ht="25.15" customHeight="true" x14ac:dyDescent="0.2">
      <c r="C685" s="1074"/>
      <c r="D685" s="1075"/>
      <c r="E685" s="636"/>
      <c r="F685" s="636"/>
      <c r="G685" s="636"/>
      <c r="H685" s="1074"/>
      <c r="I685" s="1075"/>
      <c r="J685" s="636"/>
      <c r="K685" s="636"/>
      <c r="L685" s="636"/>
      <c r="M685" s="1074"/>
      <c r="N685" s="1075"/>
      <c r="O685" s="636"/>
      <c r="P685" s="636"/>
      <c r="Q685" s="636"/>
      <c r="AC685" s="371"/>
      <c r="AD685" s="371"/>
      <c r="AE685" s="371"/>
      <c r="AF685" s="371"/>
      <c r="AG685" s="371"/>
      <c r="AH685" s="371"/>
      <c r="AI685" s="371"/>
      <c r="AJ685" s="371"/>
      <c r="AK685" s="371"/>
      <c r="AL685" s="371"/>
      <c r="AM685" s="371"/>
      <c r="AN685" s="371"/>
      <c r="AO685" s="371"/>
      <c r="AP685" s="371"/>
      <c r="AQ685" s="371"/>
      <c r="AR685" s="371"/>
      <c r="AS685" s="371"/>
      <c r="AT685" s="371"/>
      <c r="AU685" s="371"/>
      <c r="AV685" s="371"/>
      <c r="AW685" s="371"/>
      <c r="AX685" s="371"/>
      <c r="AY685" s="371"/>
      <c r="AZ685" s="371"/>
      <c r="BA685" s="374"/>
      <c r="BB685" s="450"/>
      <c r="BC685" s="374"/>
      <c r="BD685" s="374"/>
      <c r="BE685" s="374"/>
      <c r="BF685" s="374"/>
      <c r="BG685" s="374"/>
      <c r="BH685" s="374"/>
      <c r="BI685" s="374"/>
      <c r="BJ685" s="374"/>
      <c r="BK685" s="374"/>
      <c r="BL685" s="374"/>
      <c r="BM685" s="374"/>
      <c r="BN685" s="374"/>
      <c r="BO685" s="374"/>
      <c r="BP685" s="374"/>
      <c r="BQ685" s="374"/>
      <c r="BR685" s="374"/>
      <c r="BS685" s="374"/>
      <c r="BT685" s="374"/>
      <c r="BU685" s="374"/>
      <c r="BV685" s="374"/>
      <c r="BW685" s="374"/>
      <c r="BX685" s="374"/>
      <c r="BY685" s="374"/>
      <c r="BZ685" s="374"/>
      <c r="CA685" s="374"/>
      <c r="CB685" s="374"/>
      <c r="CC685" s="374"/>
      <c r="CD685" s="374"/>
      <c r="CE685" s="374"/>
      <c r="CF685" s="374"/>
      <c r="CG685" s="374"/>
      <c r="CH685" s="374"/>
      <c r="CI685" s="374"/>
      <c r="CJ685" s="374"/>
      <c r="CK685" s="374"/>
      <c r="CL685" s="374"/>
      <c r="CM685" s="374"/>
      <c r="CN685" s="374"/>
      <c r="CO685" s="374"/>
      <c r="CP685" s="374"/>
      <c r="CQ685" s="374"/>
      <c r="CR685" s="374"/>
      <c r="CS685" s="374"/>
      <c r="CT685" s="374"/>
      <c r="CU685" s="374"/>
      <c r="CV685" s="374"/>
      <c r="CW685" s="374"/>
      <c r="CX685" s="374"/>
      <c r="CY685" s="374"/>
      <c r="CZ685" s="374"/>
    </row>
    <row r="686" s="378" customFormat="true" ht="25.15" customHeight="true" x14ac:dyDescent="0.2">
      <c r="C686" s="1074"/>
      <c r="D686" s="1075"/>
      <c r="E686" s="636"/>
      <c r="F686" s="636"/>
      <c r="G686" s="636"/>
      <c r="H686" s="1074"/>
      <c r="I686" s="1075"/>
      <c r="J686" s="636"/>
      <c r="K686" s="636"/>
      <c r="L686" s="636"/>
      <c r="M686" s="1074"/>
      <c r="N686" s="1075"/>
      <c r="O686" s="636"/>
      <c r="P686" s="636"/>
      <c r="Q686" s="636"/>
      <c r="AC686" s="371"/>
      <c r="AD686" s="371"/>
      <c r="AE686" s="371"/>
      <c r="AF686" s="371"/>
      <c r="AG686" s="371"/>
      <c r="AH686" s="371"/>
      <c r="AI686" s="371"/>
      <c r="AJ686" s="371"/>
      <c r="AK686" s="371"/>
      <c r="AL686" s="371"/>
      <c r="AM686" s="371"/>
      <c r="AN686" s="371"/>
      <c r="AO686" s="371"/>
      <c r="AP686" s="371"/>
      <c r="AQ686" s="371"/>
      <c r="AR686" s="371"/>
      <c r="AS686" s="371"/>
      <c r="AT686" s="371"/>
      <c r="AU686" s="371"/>
      <c r="AV686" s="371"/>
      <c r="AW686" s="371"/>
      <c r="AX686" s="371"/>
      <c r="AY686" s="371"/>
      <c r="AZ686" s="371"/>
      <c r="BA686" s="374"/>
      <c r="BB686" s="450"/>
      <c r="BC686" s="374"/>
      <c r="BD686" s="374"/>
      <c r="BE686" s="374"/>
      <c r="BF686" s="374"/>
      <c r="BG686" s="374"/>
      <c r="BH686" s="374"/>
      <c r="BI686" s="374"/>
      <c r="BJ686" s="374"/>
      <c r="BK686" s="374"/>
      <c r="BL686" s="374"/>
      <c r="BM686" s="374"/>
      <c r="BN686" s="374"/>
      <c r="BO686" s="374"/>
      <c r="BP686" s="374"/>
      <c r="BQ686" s="374"/>
      <c r="BR686" s="374"/>
      <c r="BS686" s="374"/>
      <c r="BT686" s="374"/>
      <c r="BU686" s="374"/>
      <c r="BV686" s="374"/>
      <c r="BW686" s="374"/>
      <c r="BX686" s="374"/>
      <c r="BY686" s="374"/>
      <c r="BZ686" s="374"/>
      <c r="CA686" s="374"/>
      <c r="CB686" s="374"/>
      <c r="CC686" s="374"/>
      <c r="CD686" s="374"/>
      <c r="CE686" s="374"/>
      <c r="CF686" s="374"/>
      <c r="CG686" s="374"/>
      <c r="CH686" s="374"/>
      <c r="CI686" s="374"/>
      <c r="CJ686" s="374"/>
      <c r="CK686" s="374"/>
      <c r="CL686" s="374"/>
      <c r="CM686" s="374"/>
      <c r="CN686" s="374"/>
      <c r="CO686" s="374"/>
      <c r="CP686" s="374"/>
      <c r="CQ686" s="374"/>
      <c r="CR686" s="374"/>
      <c r="CS686" s="374"/>
      <c r="CT686" s="374"/>
      <c r="CU686" s="374"/>
      <c r="CV686" s="374"/>
      <c r="CW686" s="374"/>
      <c r="CX686" s="374"/>
      <c r="CY686" s="374"/>
      <c r="CZ686" s="374"/>
    </row>
    <row r="687" s="378" customFormat="true" ht="25.15" customHeight="true" x14ac:dyDescent="0.2">
      <c r="C687" s="1074"/>
      <c r="D687" s="1075"/>
      <c r="E687" s="636"/>
      <c r="F687" s="636"/>
      <c r="G687" s="636"/>
      <c r="H687" s="1074"/>
      <c r="I687" s="1075"/>
      <c r="J687" s="636"/>
      <c r="K687" s="636"/>
      <c r="L687" s="636"/>
      <c r="M687" s="1074"/>
      <c r="N687" s="1075"/>
      <c r="O687" s="636"/>
      <c r="P687" s="636"/>
      <c r="Q687" s="636"/>
      <c r="AC687" s="371"/>
      <c r="AD687" s="371"/>
      <c r="AE687" s="371"/>
      <c r="AF687" s="371"/>
      <c r="AG687" s="371"/>
      <c r="AH687" s="371"/>
      <c r="AI687" s="371"/>
      <c r="AJ687" s="371"/>
      <c r="AK687" s="371"/>
      <c r="AL687" s="371"/>
      <c r="AM687" s="371"/>
      <c r="AN687" s="371"/>
      <c r="AO687" s="371"/>
      <c r="AP687" s="371"/>
      <c r="AQ687" s="371"/>
      <c r="AR687" s="371"/>
      <c r="AS687" s="371"/>
      <c r="AT687" s="371"/>
      <c r="AU687" s="371"/>
      <c r="AV687" s="371"/>
      <c r="AW687" s="371"/>
      <c r="AX687" s="371"/>
      <c r="AY687" s="371"/>
      <c r="AZ687" s="371"/>
      <c r="BA687" s="374"/>
      <c r="BB687" s="450"/>
      <c r="BC687" s="374"/>
      <c r="BD687" s="374"/>
      <c r="BE687" s="374"/>
      <c r="BF687" s="374"/>
      <c r="BG687" s="374"/>
      <c r="BH687" s="374"/>
      <c r="BI687" s="374"/>
      <c r="BJ687" s="374"/>
      <c r="BK687" s="374"/>
      <c r="BL687" s="374"/>
      <c r="BM687" s="374"/>
      <c r="BN687" s="374"/>
      <c r="BO687" s="374"/>
      <c r="BP687" s="374"/>
      <c r="BQ687" s="374"/>
      <c r="BR687" s="374"/>
      <c r="BS687" s="374"/>
      <c r="BT687" s="374"/>
      <c r="BU687" s="374"/>
      <c r="BV687" s="374"/>
      <c r="BW687" s="374"/>
      <c r="BX687" s="374"/>
      <c r="BY687" s="374"/>
      <c r="BZ687" s="374"/>
      <c r="CA687" s="374"/>
      <c r="CB687" s="374"/>
      <c r="CC687" s="374"/>
      <c r="CD687" s="374"/>
      <c r="CE687" s="374"/>
      <c r="CF687" s="374"/>
      <c r="CG687" s="374"/>
      <c r="CH687" s="374"/>
      <c r="CI687" s="374"/>
      <c r="CJ687" s="374"/>
      <c r="CK687" s="374"/>
      <c r="CL687" s="374"/>
      <c r="CM687" s="374"/>
      <c r="CN687" s="374"/>
      <c r="CO687" s="374"/>
      <c r="CP687" s="374"/>
      <c r="CQ687" s="374"/>
      <c r="CR687" s="374"/>
      <c r="CS687" s="374"/>
      <c r="CT687" s="374"/>
      <c r="CU687" s="374"/>
      <c r="CV687" s="374"/>
      <c r="CW687" s="374"/>
      <c r="CX687" s="374"/>
      <c r="CY687" s="374"/>
      <c r="CZ687" s="374"/>
    </row>
    <row r="688" s="378" customFormat="true" ht="25.15" customHeight="true" x14ac:dyDescent="0.2">
      <c r="C688" s="1074"/>
      <c r="D688" s="1075"/>
      <c r="E688" s="636"/>
      <c r="F688" s="636"/>
      <c r="G688" s="636"/>
      <c r="H688" s="1074"/>
      <c r="I688" s="1075"/>
      <c r="J688" s="636"/>
      <c r="K688" s="636"/>
      <c r="L688" s="636"/>
      <c r="M688" s="1074"/>
      <c r="N688" s="1075"/>
      <c r="O688" s="636"/>
      <c r="P688" s="636"/>
      <c r="Q688" s="636"/>
      <c r="AC688" s="371"/>
      <c r="AD688" s="371"/>
      <c r="AE688" s="371"/>
      <c r="AF688" s="371"/>
      <c r="AG688" s="371"/>
      <c r="AH688" s="371"/>
      <c r="AI688" s="371"/>
      <c r="AJ688" s="371"/>
      <c r="AK688" s="371"/>
      <c r="AL688" s="371"/>
      <c r="AM688" s="371"/>
      <c r="AN688" s="371"/>
      <c r="AO688" s="371"/>
      <c r="AP688" s="371"/>
      <c r="AQ688" s="371"/>
      <c r="AR688" s="371"/>
      <c r="AS688" s="371"/>
      <c r="AT688" s="371"/>
      <c r="AU688" s="371"/>
      <c r="AV688" s="371"/>
      <c r="AW688" s="371"/>
      <c r="AX688" s="371"/>
      <c r="AY688" s="371"/>
      <c r="AZ688" s="371"/>
      <c r="BA688" s="374"/>
      <c r="BB688" s="450"/>
      <c r="BC688" s="374"/>
      <c r="BD688" s="374"/>
      <c r="BE688" s="374"/>
      <c r="BF688" s="374"/>
      <c r="BG688" s="374"/>
      <c r="BH688" s="374"/>
      <c r="BI688" s="374"/>
      <c r="BJ688" s="374"/>
      <c r="BK688" s="374"/>
      <c r="BL688" s="374"/>
      <c r="BM688" s="374"/>
      <c r="BN688" s="374"/>
      <c r="BO688" s="374"/>
      <c r="BP688" s="374"/>
      <c r="BQ688" s="374"/>
      <c r="BR688" s="374"/>
      <c r="BS688" s="374"/>
      <c r="BT688" s="374"/>
      <c r="BU688" s="374"/>
      <c r="BV688" s="374"/>
      <c r="BW688" s="374"/>
      <c r="BX688" s="374"/>
      <c r="BY688" s="374"/>
      <c r="BZ688" s="374"/>
      <c r="CA688" s="374"/>
      <c r="CB688" s="374"/>
      <c r="CC688" s="374"/>
      <c r="CD688" s="374"/>
      <c r="CE688" s="374"/>
      <c r="CF688" s="374"/>
      <c r="CG688" s="374"/>
      <c r="CH688" s="374"/>
      <c r="CI688" s="374"/>
      <c r="CJ688" s="374"/>
      <c r="CK688" s="374"/>
      <c r="CL688" s="374"/>
      <c r="CM688" s="374"/>
      <c r="CN688" s="374"/>
      <c r="CO688" s="374"/>
      <c r="CP688" s="374"/>
      <c r="CQ688" s="374"/>
      <c r="CR688" s="374"/>
      <c r="CS688" s="374"/>
      <c r="CT688" s="374"/>
      <c r="CU688" s="374"/>
      <c r="CV688" s="374"/>
      <c r="CW688" s="374"/>
      <c r="CX688" s="374"/>
      <c r="CY688" s="374"/>
      <c r="CZ688" s="374"/>
    </row>
    <row r="689" s="378" customFormat="true" ht="25.15" customHeight="true" x14ac:dyDescent="0.2">
      <c r="C689" s="1074"/>
      <c r="D689" s="1075"/>
      <c r="E689" s="636"/>
      <c r="F689" s="636"/>
      <c r="G689" s="636"/>
      <c r="H689" s="1074"/>
      <c r="I689" s="1075"/>
      <c r="J689" s="636"/>
      <c r="K689" s="636"/>
      <c r="L689" s="636"/>
      <c r="M689" s="1074"/>
      <c r="N689" s="1075"/>
      <c r="O689" s="636"/>
      <c r="P689" s="636"/>
      <c r="Q689" s="636"/>
      <c r="AC689" s="371"/>
      <c r="AD689" s="371"/>
      <c r="AE689" s="371"/>
      <c r="AF689" s="371"/>
      <c r="AG689" s="371"/>
      <c r="AH689" s="371"/>
      <c r="AI689" s="371"/>
      <c r="AJ689" s="371"/>
      <c r="AK689" s="371"/>
      <c r="AL689" s="371"/>
      <c r="AM689" s="371"/>
      <c r="AN689" s="371"/>
      <c r="AO689" s="371"/>
      <c r="AP689" s="371"/>
      <c r="AQ689" s="371"/>
      <c r="AR689" s="371"/>
      <c r="AS689" s="371"/>
      <c r="AT689" s="371"/>
      <c r="AU689" s="371"/>
      <c r="AV689" s="371"/>
      <c r="AW689" s="371"/>
      <c r="AX689" s="371"/>
      <c r="AY689" s="371"/>
      <c r="AZ689" s="371"/>
      <c r="BA689" s="374"/>
      <c r="BB689" s="450"/>
      <c r="BC689" s="374"/>
      <c r="BD689" s="374"/>
      <c r="BE689" s="374"/>
      <c r="BF689" s="374"/>
      <c r="BG689" s="374"/>
      <c r="BH689" s="374"/>
      <c r="BI689" s="374"/>
      <c r="BJ689" s="374"/>
      <c r="BK689" s="374"/>
      <c r="BL689" s="374"/>
      <c r="BM689" s="374"/>
      <c r="BN689" s="374"/>
      <c r="BO689" s="374"/>
      <c r="BP689" s="374"/>
      <c r="BQ689" s="374"/>
      <c r="BR689" s="374"/>
      <c r="BS689" s="374"/>
      <c r="BT689" s="374"/>
      <c r="BU689" s="374"/>
      <c r="BV689" s="374"/>
      <c r="BW689" s="374"/>
      <c r="BX689" s="374"/>
      <c r="BY689" s="374"/>
      <c r="BZ689" s="374"/>
      <c r="CA689" s="374"/>
      <c r="CB689" s="374"/>
      <c r="CC689" s="374"/>
      <c r="CD689" s="374"/>
      <c r="CE689" s="374"/>
      <c r="CF689" s="374"/>
      <c r="CG689" s="374"/>
      <c r="CH689" s="374"/>
      <c r="CI689" s="374"/>
      <c r="CJ689" s="374"/>
      <c r="CK689" s="374"/>
      <c r="CL689" s="374"/>
      <c r="CM689" s="374"/>
      <c r="CN689" s="374"/>
      <c r="CO689" s="374"/>
      <c r="CP689" s="374"/>
      <c r="CQ689" s="374"/>
      <c r="CR689" s="374"/>
      <c r="CS689" s="374"/>
      <c r="CT689" s="374"/>
      <c r="CU689" s="374"/>
      <c r="CV689" s="374"/>
      <c r="CW689" s="374"/>
      <c r="CX689" s="374"/>
      <c r="CY689" s="374"/>
      <c r="CZ689" s="374"/>
    </row>
    <row r="690" s="378" customFormat="true" ht="25.15" customHeight="true" x14ac:dyDescent="0.2">
      <c r="C690" s="1074"/>
      <c r="D690" s="1075"/>
      <c r="E690" s="636"/>
      <c r="F690" s="636"/>
      <c r="G690" s="636"/>
      <c r="H690" s="1074"/>
      <c r="I690" s="1075"/>
      <c r="J690" s="636"/>
      <c r="K690" s="636"/>
      <c r="L690" s="636"/>
      <c r="M690" s="1074"/>
      <c r="N690" s="1075"/>
      <c r="O690" s="636"/>
      <c r="P690" s="636"/>
      <c r="Q690" s="636"/>
      <c r="AC690" s="371"/>
      <c r="AD690" s="371"/>
      <c r="AE690" s="371"/>
      <c r="AF690" s="371"/>
      <c r="AG690" s="371"/>
      <c r="AH690" s="371"/>
      <c r="AI690" s="371"/>
      <c r="AJ690" s="371"/>
      <c r="AK690" s="371"/>
      <c r="AL690" s="371"/>
      <c r="AM690" s="371"/>
      <c r="AN690" s="371"/>
      <c r="AO690" s="371"/>
      <c r="AP690" s="371"/>
      <c r="AQ690" s="371"/>
      <c r="AR690" s="371"/>
      <c r="AS690" s="371"/>
      <c r="AT690" s="371"/>
      <c r="AU690" s="371"/>
      <c r="AV690" s="371"/>
      <c r="AW690" s="371"/>
      <c r="AX690" s="371"/>
      <c r="AY690" s="371"/>
      <c r="AZ690" s="371"/>
      <c r="BA690" s="374"/>
      <c r="BB690" s="450"/>
      <c r="BC690" s="374"/>
      <c r="BD690" s="374"/>
      <c r="BE690" s="374"/>
      <c r="BF690" s="374"/>
      <c r="BG690" s="374"/>
      <c r="BH690" s="374"/>
      <c r="BI690" s="374"/>
      <c r="BJ690" s="374"/>
      <c r="BK690" s="374"/>
      <c r="BL690" s="374"/>
      <c r="BM690" s="374"/>
      <c r="BN690" s="374"/>
      <c r="BO690" s="374"/>
      <c r="BP690" s="374"/>
      <c r="BQ690" s="374"/>
      <c r="BR690" s="374"/>
      <c r="BS690" s="374"/>
      <c r="BT690" s="374"/>
      <c r="BU690" s="374"/>
      <c r="BV690" s="374"/>
      <c r="BW690" s="374"/>
      <c r="BX690" s="374"/>
      <c r="BY690" s="374"/>
      <c r="BZ690" s="374"/>
      <c r="CA690" s="374"/>
      <c r="CB690" s="374"/>
      <c r="CC690" s="374"/>
      <c r="CD690" s="374"/>
      <c r="CE690" s="374"/>
      <c r="CF690" s="374"/>
      <c r="CG690" s="374"/>
      <c r="CH690" s="374"/>
      <c r="CI690" s="374"/>
      <c r="CJ690" s="374"/>
      <c r="CK690" s="374"/>
      <c r="CL690" s="374"/>
      <c r="CM690" s="374"/>
      <c r="CN690" s="374"/>
      <c r="CO690" s="374"/>
      <c r="CP690" s="374"/>
      <c r="CQ690" s="374"/>
      <c r="CR690" s="374"/>
      <c r="CS690" s="374"/>
      <c r="CT690" s="374"/>
      <c r="CU690" s="374"/>
      <c r="CV690" s="374"/>
      <c r="CW690" s="374"/>
      <c r="CX690" s="374"/>
      <c r="CY690" s="374"/>
      <c r="CZ690" s="374"/>
    </row>
    <row r="691" s="378" customFormat="true" ht="25.15" customHeight="true" x14ac:dyDescent="0.2">
      <c r="C691" s="1074"/>
      <c r="D691" s="1075"/>
      <c r="E691" s="636"/>
      <c r="F691" s="636"/>
      <c r="G691" s="636"/>
      <c r="H691" s="1074"/>
      <c r="I691" s="1075"/>
      <c r="J691" s="636"/>
      <c r="K691" s="636"/>
      <c r="L691" s="636"/>
      <c r="M691" s="1074"/>
      <c r="N691" s="1075"/>
      <c r="O691" s="636"/>
      <c r="P691" s="636"/>
      <c r="Q691" s="636"/>
      <c r="AC691" s="371"/>
      <c r="AD691" s="371"/>
      <c r="AE691" s="371"/>
      <c r="AF691" s="371"/>
      <c r="AG691" s="371"/>
      <c r="AH691" s="371"/>
      <c r="AI691" s="371"/>
      <c r="AJ691" s="371"/>
      <c r="AK691" s="371"/>
      <c r="AL691" s="371"/>
      <c r="AM691" s="371"/>
      <c r="AN691" s="371"/>
      <c r="AO691" s="371"/>
      <c r="AP691" s="371"/>
      <c r="AQ691" s="371"/>
      <c r="AR691" s="371"/>
      <c r="AS691" s="371"/>
      <c r="AT691" s="371"/>
      <c r="AU691" s="371"/>
      <c r="AV691" s="371"/>
      <c r="AW691" s="371"/>
      <c r="AX691" s="371"/>
      <c r="AY691" s="371"/>
      <c r="AZ691" s="371"/>
      <c r="BA691" s="374"/>
      <c r="BB691" s="450"/>
      <c r="BC691" s="374"/>
      <c r="BD691" s="374"/>
      <c r="BE691" s="374"/>
      <c r="BF691" s="374"/>
      <c r="BG691" s="374"/>
      <c r="BH691" s="374"/>
      <c r="BI691" s="374"/>
      <c r="BJ691" s="374"/>
      <c r="BK691" s="374"/>
      <c r="BL691" s="374"/>
      <c r="BM691" s="374"/>
      <c r="BN691" s="374"/>
      <c r="BO691" s="374"/>
      <c r="BP691" s="374"/>
      <c r="BQ691" s="374"/>
      <c r="BR691" s="374"/>
      <c r="BS691" s="374"/>
      <c r="BT691" s="374"/>
      <c r="BU691" s="374"/>
      <c r="BV691" s="374"/>
      <c r="BW691" s="374"/>
      <c r="BX691" s="374"/>
      <c r="BY691" s="374"/>
      <c r="BZ691" s="374"/>
      <c r="CA691" s="374"/>
      <c r="CB691" s="374"/>
      <c r="CC691" s="374"/>
      <c r="CD691" s="374"/>
      <c r="CE691" s="374"/>
      <c r="CF691" s="374"/>
      <c r="CG691" s="374"/>
      <c r="CH691" s="374"/>
      <c r="CI691" s="374"/>
      <c r="CJ691" s="374"/>
      <c r="CK691" s="374"/>
      <c r="CL691" s="374"/>
      <c r="CM691" s="374"/>
      <c r="CN691" s="374"/>
      <c r="CO691" s="374"/>
      <c r="CP691" s="374"/>
      <c r="CQ691" s="374"/>
      <c r="CR691" s="374"/>
      <c r="CS691" s="374"/>
      <c r="CT691" s="374"/>
      <c r="CU691" s="374"/>
      <c r="CV691" s="374"/>
      <c r="CW691" s="374"/>
      <c r="CX691" s="374"/>
      <c r="CY691" s="374"/>
      <c r="CZ691" s="374"/>
    </row>
    <row r="692" s="378" customFormat="true" ht="25.15" customHeight="true" x14ac:dyDescent="0.2">
      <c r="C692" s="1074"/>
      <c r="D692" s="1075"/>
      <c r="E692" s="636"/>
      <c r="F692" s="636"/>
      <c r="G692" s="636"/>
      <c r="H692" s="1074"/>
      <c r="I692" s="1075"/>
      <c r="J692" s="636"/>
      <c r="K692" s="636"/>
      <c r="L692" s="636"/>
      <c r="M692" s="1074"/>
      <c r="N692" s="1075"/>
      <c r="O692" s="636"/>
      <c r="P692" s="636"/>
      <c r="Q692" s="636"/>
      <c r="AC692" s="371"/>
      <c r="AD692" s="371"/>
      <c r="AE692" s="371"/>
      <c r="AF692" s="371"/>
      <c r="AG692" s="371"/>
      <c r="AH692" s="371"/>
      <c r="AI692" s="371"/>
      <c r="AJ692" s="371"/>
      <c r="AK692" s="371"/>
      <c r="AL692" s="371"/>
      <c r="AM692" s="371"/>
      <c r="AN692" s="371"/>
      <c r="AO692" s="371"/>
      <c r="AP692" s="371"/>
      <c r="AQ692" s="371"/>
      <c r="AR692" s="371"/>
      <c r="AS692" s="371"/>
      <c r="AT692" s="371"/>
      <c r="AU692" s="371"/>
      <c r="AV692" s="371"/>
      <c r="AW692" s="371"/>
      <c r="AX692" s="371"/>
      <c r="AY692" s="371"/>
      <c r="AZ692" s="371"/>
      <c r="BA692" s="374"/>
      <c r="BB692" s="450"/>
      <c r="BC692" s="374"/>
      <c r="BD692" s="374"/>
      <c r="BE692" s="374"/>
      <c r="BF692" s="374"/>
      <c r="BG692" s="374"/>
      <c r="BH692" s="374"/>
      <c r="BI692" s="374"/>
      <c r="BJ692" s="374"/>
      <c r="BK692" s="374"/>
      <c r="BL692" s="374"/>
      <c r="BM692" s="374"/>
      <c r="BN692" s="374"/>
      <c r="BO692" s="374"/>
      <c r="BP692" s="374"/>
      <c r="BQ692" s="374"/>
      <c r="BR692" s="374"/>
      <c r="BS692" s="374"/>
      <c r="BT692" s="374"/>
      <c r="BU692" s="374"/>
      <c r="BV692" s="374"/>
      <c r="BW692" s="374"/>
      <c r="BX692" s="374"/>
      <c r="BY692" s="374"/>
      <c r="BZ692" s="374"/>
      <c r="CA692" s="374"/>
      <c r="CB692" s="374"/>
      <c r="CC692" s="374"/>
      <c r="CD692" s="374"/>
      <c r="CE692" s="374"/>
      <c r="CF692" s="374"/>
      <c r="CG692" s="374"/>
      <c r="CH692" s="374"/>
      <c r="CI692" s="374"/>
      <c r="CJ692" s="374"/>
      <c r="CK692" s="374"/>
      <c r="CL692" s="374"/>
      <c r="CM692" s="374"/>
      <c r="CN692" s="374"/>
      <c r="CO692" s="374"/>
      <c r="CP692" s="374"/>
      <c r="CQ692" s="374"/>
      <c r="CR692" s="374"/>
      <c r="CS692" s="374"/>
      <c r="CT692" s="374"/>
      <c r="CU692" s="374"/>
      <c r="CV692" s="374"/>
      <c r="CW692" s="374"/>
      <c r="CX692" s="374"/>
      <c r="CY692" s="374"/>
      <c r="CZ692" s="374"/>
    </row>
    <row r="693" s="378" customFormat="true" ht="25.15" customHeight="true" x14ac:dyDescent="0.2">
      <c r="C693" s="1074"/>
      <c r="D693" s="1075"/>
      <c r="E693" s="636"/>
      <c r="F693" s="636"/>
      <c r="G693" s="636"/>
      <c r="H693" s="1074"/>
      <c r="I693" s="1075"/>
      <c r="J693" s="636"/>
      <c r="K693" s="636"/>
      <c r="L693" s="636"/>
      <c r="M693" s="1074"/>
      <c r="N693" s="1075"/>
      <c r="O693" s="636"/>
      <c r="P693" s="636"/>
      <c r="Q693" s="636"/>
      <c r="AC693" s="371"/>
      <c r="AD693" s="371"/>
      <c r="AE693" s="371"/>
      <c r="AF693" s="371"/>
      <c r="AG693" s="371"/>
      <c r="AH693" s="371"/>
      <c r="AI693" s="371"/>
      <c r="AJ693" s="371"/>
      <c r="AK693" s="371"/>
      <c r="AL693" s="371"/>
      <c r="AM693" s="371"/>
      <c r="AN693" s="371"/>
      <c r="AO693" s="371"/>
      <c r="AP693" s="371"/>
      <c r="AQ693" s="371"/>
      <c r="AR693" s="371"/>
      <c r="AS693" s="371"/>
      <c r="AT693" s="371"/>
      <c r="AU693" s="371"/>
      <c r="AV693" s="371"/>
      <c r="AW693" s="371"/>
      <c r="AX693" s="371"/>
      <c r="AY693" s="371"/>
      <c r="AZ693" s="371"/>
      <c r="BA693" s="374"/>
      <c r="BB693" s="450"/>
      <c r="BC693" s="374"/>
      <c r="BD693" s="374"/>
      <c r="BE693" s="374"/>
      <c r="BF693" s="374"/>
      <c r="BG693" s="374"/>
      <c r="BH693" s="374"/>
      <c r="BI693" s="374"/>
      <c r="BJ693" s="374"/>
      <c r="BK693" s="374"/>
      <c r="BL693" s="374"/>
      <c r="BM693" s="374"/>
      <c r="BN693" s="374"/>
      <c r="BO693" s="374"/>
      <c r="BP693" s="374"/>
      <c r="BQ693" s="374"/>
      <c r="BR693" s="374"/>
      <c r="BS693" s="374"/>
      <c r="BT693" s="374"/>
      <c r="BU693" s="374"/>
      <c r="BV693" s="374"/>
      <c r="BW693" s="374"/>
      <c r="BX693" s="374"/>
      <c r="BY693" s="374"/>
      <c r="BZ693" s="374"/>
      <c r="CA693" s="374"/>
      <c r="CB693" s="374"/>
      <c r="CC693" s="374"/>
      <c r="CD693" s="374"/>
      <c r="CE693" s="374"/>
      <c r="CF693" s="374"/>
      <c r="CG693" s="374"/>
      <c r="CH693" s="374"/>
      <c r="CI693" s="374"/>
      <c r="CJ693" s="374"/>
      <c r="CK693" s="374"/>
      <c r="CL693" s="374"/>
      <c r="CM693" s="374"/>
      <c r="CN693" s="374"/>
      <c r="CO693" s="374"/>
      <c r="CP693" s="374"/>
      <c r="CQ693" s="374"/>
      <c r="CR693" s="374"/>
      <c r="CS693" s="374"/>
      <c r="CT693" s="374"/>
      <c r="CU693" s="374"/>
      <c r="CV693" s="374"/>
      <c r="CW693" s="374"/>
      <c r="CX693" s="374"/>
      <c r="CY693" s="374"/>
      <c r="CZ693" s="374"/>
    </row>
    <row r="694" s="378" customFormat="true" ht="25.15" customHeight="true" x14ac:dyDescent="0.2">
      <c r="C694" s="1074"/>
      <c r="D694" s="1075"/>
      <c r="E694" s="636"/>
      <c r="F694" s="636"/>
      <c r="G694" s="636"/>
      <c r="H694" s="1074"/>
      <c r="I694" s="1075"/>
      <c r="J694" s="636"/>
      <c r="K694" s="636"/>
      <c r="L694" s="636"/>
      <c r="M694" s="1074"/>
      <c r="N694" s="1075"/>
      <c r="O694" s="636"/>
      <c r="P694" s="636"/>
      <c r="Q694" s="636"/>
      <c r="AC694" s="371"/>
      <c r="AD694" s="371"/>
      <c r="AE694" s="371"/>
      <c r="AF694" s="371"/>
      <c r="AG694" s="371"/>
      <c r="AH694" s="371"/>
      <c r="AI694" s="371"/>
      <c r="AJ694" s="371"/>
      <c r="AK694" s="371"/>
      <c r="AL694" s="371"/>
      <c r="AM694" s="371"/>
      <c r="AN694" s="371"/>
      <c r="AO694" s="371"/>
      <c r="AP694" s="371"/>
      <c r="AQ694" s="371"/>
      <c r="AR694" s="371"/>
      <c r="AS694" s="371"/>
      <c r="AT694" s="371"/>
      <c r="AU694" s="371"/>
      <c r="AV694" s="371"/>
      <c r="AW694" s="371"/>
      <c r="AX694" s="371"/>
      <c r="AY694" s="371"/>
      <c r="AZ694" s="371"/>
      <c r="BA694" s="374"/>
      <c r="BB694" s="450"/>
      <c r="BC694" s="374"/>
      <c r="BD694" s="374"/>
      <c r="BE694" s="374"/>
      <c r="BF694" s="374"/>
      <c r="BG694" s="374"/>
      <c r="BH694" s="374"/>
      <c r="BI694" s="374"/>
      <c r="BJ694" s="374"/>
      <c r="BK694" s="374"/>
      <c r="BL694" s="374"/>
      <c r="BM694" s="374"/>
      <c r="BN694" s="374"/>
      <c r="BO694" s="374"/>
      <c r="BP694" s="374"/>
      <c r="BQ694" s="374"/>
      <c r="BR694" s="374"/>
      <c r="BS694" s="374"/>
      <c r="BT694" s="374"/>
      <c r="BU694" s="374"/>
      <c r="BV694" s="374"/>
      <c r="BW694" s="374"/>
      <c r="BX694" s="374"/>
      <c r="BY694" s="374"/>
      <c r="BZ694" s="374"/>
      <c r="CA694" s="374"/>
      <c r="CB694" s="374"/>
      <c r="CC694" s="374"/>
      <c r="CD694" s="374"/>
      <c r="CE694" s="374"/>
      <c r="CF694" s="374"/>
      <c r="CG694" s="374"/>
      <c r="CH694" s="374"/>
      <c r="CI694" s="374"/>
      <c r="CJ694" s="374"/>
      <c r="CK694" s="374"/>
      <c r="CL694" s="374"/>
      <c r="CM694" s="374"/>
      <c r="CN694" s="374"/>
      <c r="CO694" s="374"/>
      <c r="CP694" s="374"/>
      <c r="CQ694" s="374"/>
      <c r="CR694" s="374"/>
      <c r="CS694" s="374"/>
      <c r="CT694" s="374"/>
      <c r="CU694" s="374"/>
      <c r="CV694" s="374"/>
      <c r="CW694" s="374"/>
      <c r="CX694" s="374"/>
      <c r="CY694" s="374"/>
      <c r="CZ694" s="374"/>
    </row>
    <row r="695" s="378" customFormat="true" ht="25.15" customHeight="true" x14ac:dyDescent="0.2">
      <c r="C695" s="1074"/>
      <c r="D695" s="1075"/>
      <c r="E695" s="636"/>
      <c r="F695" s="636"/>
      <c r="G695" s="636"/>
      <c r="H695" s="1074"/>
      <c r="I695" s="1075"/>
      <c r="J695" s="636"/>
      <c r="K695" s="636"/>
      <c r="L695" s="636"/>
      <c r="M695" s="1074"/>
      <c r="N695" s="1075"/>
      <c r="O695" s="636"/>
      <c r="P695" s="636"/>
      <c r="Q695" s="636"/>
      <c r="AC695" s="371"/>
      <c r="AD695" s="371"/>
      <c r="AE695" s="371"/>
      <c r="AF695" s="371"/>
      <c r="AG695" s="371"/>
      <c r="AH695" s="371"/>
      <c r="AI695" s="371"/>
      <c r="AJ695" s="371"/>
      <c r="AK695" s="371"/>
      <c r="AL695" s="371"/>
      <c r="AM695" s="371"/>
      <c r="AN695" s="371"/>
      <c r="AO695" s="371"/>
      <c r="AP695" s="371"/>
      <c r="AQ695" s="371"/>
      <c r="AR695" s="371"/>
      <c r="AS695" s="371"/>
      <c r="AT695" s="371"/>
      <c r="AU695" s="371"/>
      <c r="AV695" s="371"/>
      <c r="AW695" s="371"/>
      <c r="AX695" s="371"/>
      <c r="AY695" s="371"/>
      <c r="AZ695" s="371"/>
      <c r="BA695" s="374"/>
      <c r="BB695" s="450"/>
      <c r="BC695" s="374"/>
      <c r="BD695" s="374"/>
      <c r="BE695" s="374"/>
      <c r="BF695" s="374"/>
      <c r="BG695" s="374"/>
      <c r="BH695" s="374"/>
      <c r="BI695" s="374"/>
      <c r="BJ695" s="374"/>
      <c r="BK695" s="374"/>
      <c r="BL695" s="374"/>
      <c r="BM695" s="374"/>
      <c r="BN695" s="374"/>
      <c r="BO695" s="374"/>
      <c r="BP695" s="374"/>
      <c r="BQ695" s="374"/>
      <c r="BR695" s="374"/>
      <c r="BS695" s="374"/>
      <c r="BT695" s="374"/>
      <c r="BU695" s="374"/>
      <c r="BV695" s="374"/>
      <c r="BW695" s="374"/>
      <c r="BX695" s="374"/>
      <c r="BY695" s="374"/>
      <c r="BZ695" s="374"/>
      <c r="CA695" s="374"/>
      <c r="CB695" s="374"/>
      <c r="CC695" s="374"/>
      <c r="CD695" s="374"/>
      <c r="CE695" s="374"/>
      <c r="CF695" s="374"/>
      <c r="CG695" s="374"/>
      <c r="CH695" s="374"/>
      <c r="CI695" s="374"/>
      <c r="CJ695" s="374"/>
      <c r="CK695" s="374"/>
      <c r="CL695" s="374"/>
      <c r="CM695" s="374"/>
      <c r="CN695" s="374"/>
      <c r="CO695" s="374"/>
      <c r="CP695" s="374"/>
      <c r="CQ695" s="374"/>
      <c r="CR695" s="374"/>
      <c r="CS695" s="374"/>
      <c r="CT695" s="374"/>
      <c r="CU695" s="374"/>
      <c r="CV695" s="374"/>
      <c r="CW695" s="374"/>
      <c r="CX695" s="374"/>
      <c r="CY695" s="374"/>
      <c r="CZ695" s="374"/>
    </row>
    <row r="696" s="378" customFormat="true" ht="25.15" customHeight="true" x14ac:dyDescent="0.2">
      <c r="C696" s="1074"/>
      <c r="D696" s="1075"/>
      <c r="E696" s="636"/>
      <c r="F696" s="636"/>
      <c r="G696" s="636"/>
      <c r="H696" s="1074"/>
      <c r="I696" s="1075"/>
      <c r="J696" s="636"/>
      <c r="K696" s="636"/>
      <c r="L696" s="636"/>
      <c r="M696" s="1074"/>
      <c r="N696" s="1075"/>
      <c r="O696" s="636"/>
      <c r="P696" s="636"/>
      <c r="Q696" s="636"/>
      <c r="AC696" s="371"/>
      <c r="AD696" s="371"/>
      <c r="AE696" s="371"/>
      <c r="AF696" s="371"/>
      <c r="AG696" s="371"/>
      <c r="AH696" s="371"/>
      <c r="AI696" s="371"/>
      <c r="AJ696" s="371"/>
      <c r="AK696" s="371"/>
      <c r="AL696" s="371"/>
      <c r="AM696" s="371"/>
      <c r="AN696" s="371"/>
      <c r="AO696" s="371"/>
      <c r="AP696" s="371"/>
      <c r="AQ696" s="371"/>
      <c r="AR696" s="371"/>
      <c r="AS696" s="371"/>
      <c r="AT696" s="371"/>
      <c r="AU696" s="371"/>
      <c r="AV696" s="371"/>
      <c r="AW696" s="371"/>
      <c r="AX696" s="371"/>
      <c r="AY696" s="371"/>
      <c r="AZ696" s="371"/>
      <c r="BA696" s="374"/>
      <c r="BB696" s="450"/>
      <c r="BC696" s="374"/>
      <c r="BD696" s="374"/>
      <c r="BE696" s="374"/>
      <c r="BF696" s="374"/>
      <c r="BG696" s="374"/>
      <c r="BH696" s="374"/>
      <c r="BI696" s="374"/>
      <c r="BJ696" s="374"/>
      <c r="BK696" s="374"/>
      <c r="BL696" s="374"/>
      <c r="BM696" s="374"/>
      <c r="BN696" s="374"/>
      <c r="BO696" s="374"/>
      <c r="BP696" s="374"/>
      <c r="BQ696" s="374"/>
      <c r="BR696" s="374"/>
      <c r="BS696" s="374"/>
      <c r="BT696" s="374"/>
      <c r="BU696" s="374"/>
      <c r="BV696" s="374"/>
      <c r="BW696" s="374"/>
      <c r="BX696" s="374"/>
      <c r="BY696" s="374"/>
      <c r="BZ696" s="374"/>
      <c r="CA696" s="374"/>
      <c r="CB696" s="374"/>
      <c r="CC696" s="374"/>
      <c r="CD696" s="374"/>
      <c r="CE696" s="374"/>
      <c r="CF696" s="374"/>
      <c r="CG696" s="374"/>
      <c r="CH696" s="374"/>
      <c r="CI696" s="374"/>
      <c r="CJ696" s="374"/>
      <c r="CK696" s="374"/>
      <c r="CL696" s="374"/>
      <c r="CM696" s="374"/>
      <c r="CN696" s="374"/>
      <c r="CO696" s="374"/>
      <c r="CP696" s="374"/>
      <c r="CQ696" s="374"/>
      <c r="CR696" s="374"/>
      <c r="CS696" s="374"/>
      <c r="CT696" s="374"/>
      <c r="CU696" s="374"/>
      <c r="CV696" s="374"/>
      <c r="CW696" s="374"/>
      <c r="CX696" s="374"/>
      <c r="CY696" s="374"/>
      <c r="CZ696" s="374"/>
    </row>
    <row r="697" s="378" customFormat="true" ht="25.15" customHeight="true" x14ac:dyDescent="0.2">
      <c r="C697" s="1074"/>
      <c r="D697" s="1075"/>
      <c r="E697" s="636"/>
      <c r="F697" s="636"/>
      <c r="G697" s="636"/>
      <c r="H697" s="1074"/>
      <c r="I697" s="1075"/>
      <c r="J697" s="636"/>
      <c r="K697" s="636"/>
      <c r="L697" s="636"/>
      <c r="M697" s="1074"/>
      <c r="N697" s="1075"/>
      <c r="O697" s="636"/>
      <c r="P697" s="636"/>
      <c r="Q697" s="636"/>
      <c r="AC697" s="371"/>
      <c r="AD697" s="371"/>
      <c r="AE697" s="371"/>
      <c r="AF697" s="371"/>
      <c r="AG697" s="371"/>
      <c r="AH697" s="371"/>
      <c r="AI697" s="371"/>
      <c r="AJ697" s="371"/>
      <c r="AK697" s="371"/>
      <c r="AL697" s="371"/>
      <c r="AM697" s="371"/>
      <c r="AN697" s="371"/>
      <c r="AO697" s="371"/>
      <c r="AP697" s="371"/>
      <c r="AQ697" s="371"/>
      <c r="AR697" s="371"/>
      <c r="AS697" s="371"/>
      <c r="AT697" s="371"/>
      <c r="AU697" s="371"/>
      <c r="AV697" s="371"/>
      <c r="AW697" s="371"/>
      <c r="AX697" s="371"/>
      <c r="AY697" s="371"/>
      <c r="AZ697" s="371"/>
      <c r="BA697" s="374"/>
      <c r="BB697" s="450"/>
      <c r="BC697" s="374"/>
      <c r="BD697" s="374"/>
      <c r="BE697" s="374"/>
      <c r="BF697" s="374"/>
      <c r="BG697" s="374"/>
      <c r="BH697" s="374"/>
      <c r="BI697" s="374"/>
      <c r="BJ697" s="374"/>
      <c r="BK697" s="374"/>
      <c r="BL697" s="374"/>
      <c r="BM697" s="374"/>
      <c r="BN697" s="374"/>
      <c r="BO697" s="374"/>
      <c r="BP697" s="374"/>
      <c r="BQ697" s="374"/>
      <c r="BR697" s="374"/>
      <c r="BS697" s="374"/>
      <c r="BT697" s="374"/>
      <c r="BU697" s="374"/>
      <c r="BV697" s="374"/>
      <c r="BW697" s="374"/>
      <c r="BX697" s="374"/>
      <c r="BY697" s="374"/>
      <c r="BZ697" s="374"/>
      <c r="CA697" s="374"/>
      <c r="CB697" s="374"/>
      <c r="CC697" s="374"/>
      <c r="CD697" s="374"/>
      <c r="CE697" s="374"/>
      <c r="CF697" s="374"/>
      <c r="CG697" s="374"/>
      <c r="CH697" s="374"/>
      <c r="CI697" s="374"/>
      <c r="CJ697" s="374"/>
      <c r="CK697" s="374"/>
      <c r="CL697" s="374"/>
      <c r="CM697" s="374"/>
      <c r="CN697" s="374"/>
      <c r="CO697" s="374"/>
      <c r="CP697" s="374"/>
      <c r="CQ697" s="374"/>
      <c r="CR697" s="374"/>
      <c r="CS697" s="374"/>
      <c r="CT697" s="374"/>
      <c r="CU697" s="374"/>
      <c r="CV697" s="374"/>
      <c r="CW697" s="374"/>
      <c r="CX697" s="374"/>
      <c r="CY697" s="374"/>
      <c r="CZ697" s="374"/>
    </row>
    <row r="698" s="378" customFormat="true" ht="25.15" customHeight="true" x14ac:dyDescent="0.2">
      <c r="C698" s="1074"/>
      <c r="D698" s="1075"/>
      <c r="E698" s="636"/>
      <c r="F698" s="636"/>
      <c r="G698" s="636"/>
      <c r="H698" s="1074"/>
      <c r="I698" s="1075"/>
      <c r="J698" s="636"/>
      <c r="K698" s="636"/>
      <c r="L698" s="636"/>
      <c r="M698" s="1074"/>
      <c r="N698" s="1075"/>
      <c r="O698" s="636"/>
      <c r="P698" s="636"/>
      <c r="Q698" s="636"/>
      <c r="AC698" s="371"/>
      <c r="AD698" s="371"/>
      <c r="AE698" s="371"/>
      <c r="AF698" s="371"/>
      <c r="AG698" s="371"/>
      <c r="AH698" s="371"/>
      <c r="AI698" s="371"/>
      <c r="AJ698" s="371"/>
      <c r="AK698" s="371"/>
      <c r="AL698" s="371"/>
      <c r="AM698" s="371"/>
      <c r="AN698" s="371"/>
      <c r="AO698" s="371"/>
      <c r="AP698" s="371"/>
      <c r="AQ698" s="371"/>
      <c r="AR698" s="371"/>
      <c r="AS698" s="371"/>
      <c r="AT698" s="371"/>
      <c r="AU698" s="371"/>
      <c r="AV698" s="371"/>
      <c r="AW698" s="371"/>
      <c r="AX698" s="371"/>
      <c r="AY698" s="371"/>
      <c r="AZ698" s="371"/>
      <c r="BA698" s="374"/>
      <c r="BB698" s="450"/>
      <c r="BC698" s="374"/>
      <c r="BD698" s="374"/>
      <c r="BE698" s="374"/>
      <c r="BF698" s="374"/>
      <c r="BG698" s="374"/>
      <c r="BH698" s="374"/>
      <c r="BI698" s="374"/>
      <c r="BJ698" s="374"/>
      <c r="BK698" s="374"/>
      <c r="BL698" s="374"/>
      <c r="BM698" s="374"/>
      <c r="BN698" s="374"/>
      <c r="BO698" s="374"/>
      <c r="BP698" s="374"/>
      <c r="BQ698" s="374"/>
      <c r="BR698" s="374"/>
      <c r="BS698" s="374"/>
      <c r="BT698" s="374"/>
      <c r="BU698" s="374"/>
      <c r="BV698" s="374"/>
      <c r="BW698" s="374"/>
      <c r="BX698" s="374"/>
      <c r="BY698" s="374"/>
      <c r="BZ698" s="374"/>
      <c r="CA698" s="374"/>
      <c r="CB698" s="374"/>
      <c r="CC698" s="374"/>
      <c r="CD698" s="374"/>
      <c r="CE698" s="374"/>
      <c r="CF698" s="374"/>
      <c r="CG698" s="374"/>
      <c r="CH698" s="374"/>
      <c r="CI698" s="374"/>
      <c r="CJ698" s="374"/>
      <c r="CK698" s="374"/>
      <c r="CL698" s="374"/>
      <c r="CM698" s="374"/>
      <c r="CN698" s="374"/>
      <c r="CO698" s="374"/>
      <c r="CP698" s="374"/>
      <c r="CQ698" s="374"/>
      <c r="CR698" s="374"/>
      <c r="CS698" s="374"/>
      <c r="CT698" s="374"/>
      <c r="CU698" s="374"/>
      <c r="CV698" s="374"/>
      <c r="CW698" s="374"/>
      <c r="CX698" s="374"/>
      <c r="CY698" s="374"/>
      <c r="CZ698" s="374"/>
    </row>
    <row r="699" s="378" customFormat="true" ht="25.15" customHeight="true" x14ac:dyDescent="0.2">
      <c r="C699" s="1074"/>
      <c r="D699" s="1075"/>
      <c r="E699" s="636"/>
      <c r="F699" s="636"/>
      <c r="G699" s="636"/>
      <c r="H699" s="1074"/>
      <c r="I699" s="1075"/>
      <c r="J699" s="636"/>
      <c r="K699" s="636"/>
      <c r="L699" s="636"/>
      <c r="M699" s="1074"/>
      <c r="N699" s="1075"/>
      <c r="O699" s="636"/>
      <c r="P699" s="636"/>
      <c r="Q699" s="636"/>
      <c r="AC699" s="371"/>
      <c r="AD699" s="371"/>
      <c r="AE699" s="371"/>
      <c r="AF699" s="371"/>
      <c r="AG699" s="371"/>
      <c r="AH699" s="371"/>
      <c r="AI699" s="371"/>
      <c r="AJ699" s="371"/>
      <c r="AK699" s="371"/>
      <c r="AL699" s="371"/>
      <c r="AM699" s="371"/>
      <c r="AN699" s="371"/>
      <c r="AO699" s="371"/>
      <c r="AP699" s="371"/>
      <c r="AQ699" s="371"/>
      <c r="AR699" s="371"/>
      <c r="AS699" s="371"/>
      <c r="AT699" s="371"/>
      <c r="AU699" s="371"/>
      <c r="AV699" s="371"/>
      <c r="AW699" s="371"/>
      <c r="AX699" s="371"/>
      <c r="AY699" s="371"/>
      <c r="AZ699" s="371"/>
      <c r="BA699" s="374"/>
      <c r="BB699" s="450"/>
      <c r="BC699" s="374"/>
      <c r="BD699" s="374"/>
      <c r="BE699" s="374"/>
      <c r="BF699" s="374"/>
      <c r="BG699" s="374"/>
      <c r="BH699" s="374"/>
      <c r="BI699" s="374"/>
      <c r="BJ699" s="374"/>
      <c r="BK699" s="374"/>
      <c r="BL699" s="374"/>
      <c r="BM699" s="374"/>
      <c r="BN699" s="374"/>
      <c r="BO699" s="374"/>
      <c r="BP699" s="374"/>
      <c r="BQ699" s="374"/>
      <c r="BR699" s="374"/>
      <c r="BS699" s="374"/>
      <c r="BT699" s="374"/>
      <c r="BU699" s="374"/>
      <c r="BV699" s="374"/>
      <c r="BW699" s="374"/>
      <c r="BX699" s="374"/>
      <c r="BY699" s="374"/>
      <c r="BZ699" s="374"/>
      <c r="CA699" s="374"/>
      <c r="CB699" s="374"/>
      <c r="CC699" s="374"/>
      <c r="CD699" s="374"/>
      <c r="CE699" s="374"/>
      <c r="CF699" s="374"/>
      <c r="CG699" s="374"/>
      <c r="CH699" s="374"/>
      <c r="CI699" s="374"/>
      <c r="CJ699" s="374"/>
      <c r="CK699" s="374"/>
      <c r="CL699" s="374"/>
      <c r="CM699" s="374"/>
      <c r="CN699" s="374"/>
      <c r="CO699" s="374"/>
      <c r="CP699" s="374"/>
      <c r="CQ699" s="374"/>
      <c r="CR699" s="374"/>
      <c r="CS699" s="374"/>
      <c r="CT699" s="374"/>
      <c r="CU699" s="374"/>
      <c r="CV699" s="374"/>
      <c r="CW699" s="374"/>
      <c r="CX699" s="374"/>
      <c r="CY699" s="374"/>
      <c r="CZ699" s="374"/>
    </row>
    <row r="700" s="378" customFormat="true" ht="25.15" customHeight="true" x14ac:dyDescent="0.2">
      <c r="C700" s="1074"/>
      <c r="D700" s="1075"/>
      <c r="E700" s="636"/>
      <c r="F700" s="636"/>
      <c r="G700" s="636"/>
      <c r="H700" s="1074"/>
      <c r="I700" s="1075"/>
      <c r="J700" s="636"/>
      <c r="K700" s="636"/>
      <c r="L700" s="636"/>
      <c r="M700" s="1074"/>
      <c r="N700" s="1075"/>
      <c r="O700" s="636"/>
      <c r="P700" s="636"/>
      <c r="Q700" s="636"/>
      <c r="AC700" s="371"/>
      <c r="AD700" s="371"/>
      <c r="AE700" s="371"/>
      <c r="AF700" s="371"/>
      <c r="AG700" s="371"/>
      <c r="AH700" s="371"/>
      <c r="AI700" s="371"/>
      <c r="AJ700" s="371"/>
      <c r="AK700" s="371"/>
      <c r="AL700" s="371"/>
      <c r="AM700" s="371"/>
      <c r="AN700" s="371"/>
      <c r="AO700" s="371"/>
      <c r="AP700" s="371"/>
      <c r="AQ700" s="371"/>
      <c r="AR700" s="371"/>
      <c r="AS700" s="371"/>
      <c r="AT700" s="371"/>
      <c r="AU700" s="371"/>
      <c r="AV700" s="371"/>
      <c r="AW700" s="371"/>
      <c r="AX700" s="371"/>
      <c r="AY700" s="371"/>
      <c r="AZ700" s="371"/>
      <c r="BA700" s="374"/>
      <c r="BB700" s="450"/>
      <c r="BC700" s="374"/>
      <c r="BD700" s="374"/>
      <c r="BE700" s="374"/>
      <c r="BF700" s="374"/>
      <c r="BG700" s="374"/>
      <c r="BH700" s="374"/>
      <c r="BI700" s="374"/>
      <c r="BJ700" s="374"/>
      <c r="BK700" s="374"/>
      <c r="BL700" s="374"/>
      <c r="BM700" s="374"/>
      <c r="BN700" s="374"/>
      <c r="BO700" s="374"/>
      <c r="BP700" s="374"/>
      <c r="BQ700" s="374"/>
      <c r="BR700" s="374"/>
      <c r="BS700" s="374"/>
      <c r="BT700" s="374"/>
      <c r="BU700" s="374"/>
      <c r="BV700" s="374"/>
      <c r="BW700" s="374"/>
      <c r="BX700" s="374"/>
      <c r="BY700" s="374"/>
      <c r="BZ700" s="374"/>
      <c r="CA700" s="374"/>
      <c r="CB700" s="374"/>
      <c r="CC700" s="374"/>
      <c r="CD700" s="374"/>
      <c r="CE700" s="374"/>
      <c r="CF700" s="374"/>
      <c r="CG700" s="374"/>
      <c r="CH700" s="374"/>
      <c r="CI700" s="374"/>
      <c r="CJ700" s="374"/>
      <c r="CK700" s="374"/>
      <c r="CL700" s="374"/>
      <c r="CM700" s="374"/>
      <c r="CN700" s="374"/>
      <c r="CO700" s="374"/>
      <c r="CP700" s="374"/>
      <c r="CQ700" s="374"/>
      <c r="CR700" s="374"/>
      <c r="CS700" s="374"/>
      <c r="CT700" s="374"/>
      <c r="CU700" s="374"/>
      <c r="CV700" s="374"/>
      <c r="CW700" s="374"/>
      <c r="CX700" s="374"/>
      <c r="CY700" s="374"/>
      <c r="CZ700" s="374"/>
    </row>
    <row r="701" ht="25.15" customHeight="true" x14ac:dyDescent="0.2">
      <c r="C701" s="1075"/>
      <c r="D701" s="1075"/>
      <c r="E701" s="652"/>
      <c r="F701" s="652"/>
      <c r="G701" s="652"/>
      <c r="H701" s="1075"/>
      <c r="I701" s="1075"/>
      <c r="J701" s="652"/>
      <c r="K701" s="652"/>
      <c r="L701" s="652"/>
      <c r="M701" s="1075"/>
      <c r="N701" s="1075"/>
      <c r="O701" s="652"/>
      <c r="P701" s="652"/>
      <c r="Q701" s="652"/>
      <c r="BA701" s="374"/>
      <c r="BB701" s="450"/>
      <c r="BC701" s="374"/>
      <c r="BD701" s="374"/>
      <c r="BE701" s="374"/>
      <c r="BF701" s="374"/>
      <c r="BG701" s="374"/>
      <c r="BH701" s="374"/>
      <c r="BI701" s="374"/>
      <c r="BJ701" s="374"/>
      <c r="BK701" s="374"/>
      <c r="BL701" s="374"/>
      <c r="BM701" s="374"/>
      <c r="BN701" s="374"/>
      <c r="BO701" s="374"/>
      <c r="BP701" s="374"/>
      <c r="BQ701" s="374"/>
      <c r="BR701" s="374"/>
      <c r="BS701" s="374"/>
      <c r="BT701" s="374"/>
      <c r="BU701" s="374"/>
      <c r="BV701" s="374"/>
      <c r="BW701" s="374"/>
      <c r="BX701" s="374"/>
      <c r="BY701" s="374"/>
      <c r="BZ701" s="374"/>
      <c r="CA701" s="374"/>
      <c r="CB701" s="374"/>
      <c r="CC701" s="374"/>
      <c r="CD701" s="374"/>
      <c r="CE701" s="374"/>
      <c r="CF701" s="374"/>
      <c r="CG701" s="374"/>
      <c r="CH701" s="374"/>
      <c r="CI701" s="374"/>
      <c r="CJ701" s="374"/>
      <c r="CK701" s="374"/>
      <c r="CL701" s="374"/>
      <c r="CM701" s="374"/>
      <c r="CN701" s="374"/>
      <c r="CO701" s="374"/>
      <c r="CP701" s="374"/>
      <c r="CQ701" s="374"/>
      <c r="CR701" s="374"/>
      <c r="CS701" s="374"/>
      <c r="CT701" s="374"/>
      <c r="CU701" s="374"/>
      <c r="CV701" s="374"/>
      <c r="CW701" s="374"/>
      <c r="CX701" s="374"/>
      <c r="CY701" s="374"/>
      <c r="CZ701" s="374"/>
    </row>
    <row r="702" ht="25.15" customHeight="true" x14ac:dyDescent="0.2">
      <c r="C702" s="1075"/>
      <c r="D702" s="1075"/>
      <c r="E702" s="652"/>
      <c r="F702" s="652"/>
      <c r="G702" s="652"/>
      <c r="H702" s="1075"/>
      <c r="I702" s="1075"/>
      <c r="J702" s="652"/>
      <c r="K702" s="652"/>
      <c r="L702" s="652"/>
      <c r="M702" s="1075"/>
      <c r="N702" s="1075"/>
      <c r="O702" s="652"/>
      <c r="P702" s="652"/>
      <c r="Q702" s="652"/>
      <c r="BA702" s="374"/>
      <c r="BB702" s="450"/>
      <c r="BC702" s="374"/>
      <c r="BD702" s="374"/>
      <c r="BE702" s="374"/>
      <c r="BF702" s="374"/>
      <c r="BG702" s="374"/>
      <c r="BH702" s="374"/>
      <c r="BI702" s="374"/>
      <c r="BJ702" s="374"/>
      <c r="BK702" s="374"/>
      <c r="BL702" s="374"/>
      <c r="BM702" s="374"/>
      <c r="BN702" s="374"/>
      <c r="BO702" s="374"/>
      <c r="BP702" s="374"/>
      <c r="BQ702" s="374"/>
      <c r="BR702" s="374"/>
      <c r="BS702" s="374"/>
      <c r="BT702" s="374"/>
      <c r="BU702" s="374"/>
      <c r="BV702" s="374"/>
      <c r="BW702" s="374"/>
      <c r="BX702" s="374"/>
      <c r="BY702" s="374"/>
      <c r="BZ702" s="374"/>
      <c r="CA702" s="374"/>
      <c r="CB702" s="374"/>
      <c r="CC702" s="374"/>
      <c r="CD702" s="374"/>
      <c r="CE702" s="374"/>
      <c r="CF702" s="374"/>
      <c r="CG702" s="374"/>
      <c r="CH702" s="374"/>
      <c r="CI702" s="374"/>
      <c r="CJ702" s="374"/>
      <c r="CK702" s="374"/>
      <c r="CL702" s="374"/>
      <c r="CM702" s="374"/>
      <c r="CN702" s="374"/>
      <c r="CO702" s="374"/>
      <c r="CP702" s="374"/>
      <c r="CQ702" s="374"/>
      <c r="CR702" s="374"/>
      <c r="CS702" s="374"/>
      <c r="CT702" s="374"/>
      <c r="CU702" s="374"/>
      <c r="CV702" s="374"/>
      <c r="CW702" s="374"/>
      <c r="CX702" s="374"/>
      <c r="CY702" s="374"/>
      <c r="CZ702" s="374"/>
    </row>
    <row r="703" ht="25.15" customHeight="true" x14ac:dyDescent="0.2">
      <c r="C703" s="1075"/>
      <c r="D703" s="1075"/>
      <c r="E703" s="652"/>
      <c r="F703" s="652"/>
      <c r="G703" s="652"/>
      <c r="H703" s="1075"/>
      <c r="I703" s="1075"/>
      <c r="J703" s="652"/>
      <c r="K703" s="652"/>
      <c r="L703" s="652"/>
      <c r="M703" s="1075"/>
      <c r="N703" s="1075"/>
      <c r="O703" s="652"/>
      <c r="P703" s="652"/>
      <c r="Q703" s="652"/>
      <c r="BA703" s="374"/>
      <c r="BB703" s="450"/>
      <c r="BC703" s="374"/>
      <c r="BD703" s="374"/>
      <c r="BE703" s="374"/>
      <c r="BF703" s="374"/>
      <c r="BG703" s="374"/>
      <c r="BH703" s="374"/>
      <c r="BI703" s="374"/>
      <c r="BJ703" s="374"/>
      <c r="BK703" s="374"/>
      <c r="BL703" s="374"/>
      <c r="BM703" s="374"/>
      <c r="BN703" s="374"/>
      <c r="BO703" s="374"/>
      <c r="BP703" s="374"/>
      <c r="BQ703" s="374"/>
      <c r="BR703" s="374"/>
      <c r="BS703" s="374"/>
      <c r="BT703" s="374"/>
      <c r="BU703" s="374"/>
      <c r="BV703" s="374"/>
      <c r="BW703" s="374"/>
      <c r="BX703" s="374"/>
      <c r="BY703" s="374"/>
      <c r="BZ703" s="374"/>
      <c r="CA703" s="374"/>
      <c r="CB703" s="374"/>
      <c r="CC703" s="374"/>
      <c r="CD703" s="374"/>
      <c r="CE703" s="374"/>
      <c r="CF703" s="374"/>
      <c r="CG703" s="374"/>
      <c r="CH703" s="374"/>
      <c r="CI703" s="374"/>
      <c r="CJ703" s="374"/>
      <c r="CK703" s="374"/>
      <c r="CL703" s="374"/>
      <c r="CM703" s="374"/>
      <c r="CN703" s="374"/>
      <c r="CO703" s="374"/>
      <c r="CP703" s="374"/>
      <c r="CQ703" s="374"/>
      <c r="CR703" s="374"/>
      <c r="CS703" s="374"/>
      <c r="CT703" s="374"/>
      <c r="CU703" s="374"/>
      <c r="CV703" s="374"/>
      <c r="CW703" s="374"/>
      <c r="CX703" s="374"/>
      <c r="CY703" s="374"/>
      <c r="CZ703" s="374"/>
    </row>
    <row r="704" ht="25.15" customHeight="true" x14ac:dyDescent="0.2">
      <c r="C704" s="1075"/>
      <c r="D704" s="1075"/>
      <c r="E704" s="652"/>
      <c r="F704" s="652"/>
      <c r="G704" s="652"/>
      <c r="H704" s="1075"/>
      <c r="I704" s="1075"/>
      <c r="J704" s="652"/>
      <c r="K704" s="652"/>
      <c r="L704" s="652"/>
      <c r="M704" s="1075"/>
      <c r="N704" s="1075"/>
      <c r="O704" s="652"/>
      <c r="P704" s="652"/>
      <c r="Q704" s="652"/>
      <c r="BA704" s="374"/>
      <c r="BB704" s="450"/>
      <c r="BC704" s="374"/>
      <c r="BD704" s="374"/>
      <c r="BE704" s="374"/>
      <c r="BF704" s="374"/>
      <c r="BG704" s="374"/>
      <c r="BH704" s="374"/>
      <c r="BI704" s="374"/>
      <c r="BJ704" s="374"/>
      <c r="BK704" s="374"/>
      <c r="BL704" s="374"/>
      <c r="BM704" s="374"/>
      <c r="BN704" s="374"/>
      <c r="BO704" s="374"/>
      <c r="BP704" s="374"/>
      <c r="BQ704" s="374"/>
      <c r="BR704" s="374"/>
      <c r="BS704" s="374"/>
      <c r="BT704" s="374"/>
      <c r="BU704" s="374"/>
      <c r="BV704" s="374"/>
      <c r="BW704" s="374"/>
      <c r="BX704" s="374"/>
      <c r="BY704" s="374"/>
      <c r="BZ704" s="374"/>
      <c r="CA704" s="374"/>
      <c r="CB704" s="374"/>
      <c r="CC704" s="374"/>
      <c r="CD704" s="374"/>
      <c r="CE704" s="374"/>
      <c r="CF704" s="374"/>
      <c r="CG704" s="374"/>
      <c r="CH704" s="374"/>
      <c r="CI704" s="374"/>
      <c r="CJ704" s="374"/>
      <c r="CK704" s="374"/>
      <c r="CL704" s="374"/>
      <c r="CM704" s="374"/>
      <c r="CN704" s="374"/>
      <c r="CO704" s="374"/>
      <c r="CP704" s="374"/>
      <c r="CQ704" s="374"/>
      <c r="CR704" s="374"/>
      <c r="CS704" s="374"/>
      <c r="CT704" s="374"/>
      <c r="CU704" s="374"/>
      <c r="CV704" s="374"/>
      <c r="CW704" s="374"/>
      <c r="CX704" s="374"/>
      <c r="CY704" s="374"/>
      <c r="CZ704" s="374"/>
    </row>
    <row r="705" ht="25.15" customHeight="true" x14ac:dyDescent="0.2">
      <c r="C705" s="1075"/>
      <c r="D705" s="1075"/>
      <c r="E705" s="652"/>
      <c r="F705" s="652"/>
      <c r="G705" s="652"/>
      <c r="H705" s="1075"/>
      <c r="I705" s="1075"/>
      <c r="J705" s="652"/>
      <c r="K705" s="652"/>
      <c r="L705" s="652"/>
      <c r="M705" s="1075"/>
      <c r="N705" s="1075"/>
      <c r="O705" s="652"/>
      <c r="P705" s="652"/>
      <c r="Q705" s="652"/>
      <c r="BA705" s="374"/>
      <c r="BB705" s="450"/>
      <c r="BC705" s="374"/>
      <c r="BD705" s="374"/>
      <c r="BE705" s="374"/>
      <c r="BF705" s="374"/>
      <c r="BG705" s="374"/>
      <c r="BH705" s="374"/>
      <c r="BI705" s="374"/>
      <c r="BJ705" s="374"/>
      <c r="BK705" s="374"/>
      <c r="BL705" s="374"/>
      <c r="BM705" s="374"/>
      <c r="BN705" s="374"/>
      <c r="BO705" s="374"/>
      <c r="BP705" s="374"/>
      <c r="BQ705" s="374"/>
      <c r="BR705" s="374"/>
      <c r="BS705" s="374"/>
      <c r="BT705" s="374"/>
      <c r="BU705" s="374"/>
      <c r="BV705" s="374"/>
      <c r="BW705" s="374"/>
      <c r="BX705" s="374"/>
      <c r="BY705" s="374"/>
      <c r="BZ705" s="374"/>
      <c r="CA705" s="374"/>
      <c r="CB705" s="374"/>
      <c r="CC705" s="374"/>
      <c r="CD705" s="374"/>
      <c r="CE705" s="374"/>
      <c r="CF705" s="374"/>
      <c r="CG705" s="374"/>
      <c r="CH705" s="374"/>
      <c r="CI705" s="374"/>
      <c r="CJ705" s="374"/>
      <c r="CK705" s="374"/>
      <c r="CL705" s="374"/>
      <c r="CM705" s="374"/>
      <c r="CN705" s="374"/>
      <c r="CO705" s="374"/>
      <c r="CP705" s="374"/>
      <c r="CQ705" s="374"/>
      <c r="CR705" s="374"/>
      <c r="CS705" s="374"/>
      <c r="CT705" s="374"/>
      <c r="CU705" s="374"/>
      <c r="CV705" s="374"/>
      <c r="CW705" s="374"/>
      <c r="CX705" s="374"/>
      <c r="CY705" s="374"/>
      <c r="CZ705" s="374"/>
    </row>
    <row r="706" ht="25.15" customHeight="true" x14ac:dyDescent="0.2">
      <c r="C706" s="1075"/>
      <c r="D706" s="1075"/>
      <c r="E706" s="652"/>
      <c r="F706" s="652"/>
      <c r="G706" s="652"/>
      <c r="H706" s="1075"/>
      <c r="I706" s="1075"/>
      <c r="J706" s="652"/>
      <c r="K706" s="652"/>
      <c r="L706" s="652"/>
      <c r="M706" s="1075"/>
      <c r="N706" s="1075"/>
      <c r="O706" s="652"/>
      <c r="P706" s="652"/>
      <c r="Q706" s="652"/>
      <c r="BA706" s="374"/>
      <c r="BB706" s="450"/>
      <c r="BC706" s="374"/>
      <c r="BD706" s="374"/>
      <c r="BE706" s="374"/>
      <c r="BF706" s="374"/>
      <c r="BG706" s="374"/>
      <c r="BH706" s="374"/>
      <c r="BI706" s="374"/>
      <c r="BJ706" s="374"/>
      <c r="BK706" s="374"/>
      <c r="BL706" s="374"/>
      <c r="BM706" s="374"/>
      <c r="BN706" s="374"/>
      <c r="BO706" s="374"/>
      <c r="BP706" s="374"/>
      <c r="BQ706" s="374"/>
      <c r="BR706" s="374"/>
      <c r="BS706" s="374"/>
      <c r="BT706" s="374"/>
      <c r="BU706" s="374"/>
      <c r="BV706" s="374"/>
      <c r="BW706" s="374"/>
      <c r="BX706" s="374"/>
      <c r="BY706" s="374"/>
      <c r="BZ706" s="374"/>
      <c r="CA706" s="374"/>
      <c r="CB706" s="374"/>
      <c r="CC706" s="374"/>
      <c r="CD706" s="374"/>
      <c r="CE706" s="374"/>
      <c r="CF706" s="374"/>
      <c r="CG706" s="374"/>
      <c r="CH706" s="374"/>
      <c r="CI706" s="374"/>
      <c r="CJ706" s="374"/>
      <c r="CK706" s="374"/>
      <c r="CL706" s="374"/>
      <c r="CM706" s="374"/>
      <c r="CN706" s="374"/>
      <c r="CO706" s="374"/>
      <c r="CP706" s="374"/>
      <c r="CQ706" s="374"/>
      <c r="CR706" s="374"/>
      <c r="CS706" s="374"/>
      <c r="CT706" s="374"/>
      <c r="CU706" s="374"/>
      <c r="CV706" s="374"/>
      <c r="CW706" s="374"/>
      <c r="CX706" s="374"/>
      <c r="CY706" s="374"/>
      <c r="CZ706" s="374"/>
    </row>
    <row r="707" ht="25.15" customHeight="true" x14ac:dyDescent="0.2">
      <c r="C707" s="1075"/>
      <c r="D707" s="1075"/>
      <c r="E707" s="652"/>
      <c r="F707" s="652"/>
      <c r="G707" s="652"/>
      <c r="H707" s="1075"/>
      <c r="I707" s="1075"/>
      <c r="J707" s="652"/>
      <c r="K707" s="652"/>
      <c r="L707" s="652"/>
      <c r="M707" s="1075"/>
      <c r="N707" s="1075"/>
      <c r="O707" s="652"/>
      <c r="P707" s="652"/>
      <c r="Q707" s="652"/>
      <c r="BA707" s="374"/>
      <c r="BB707" s="450"/>
      <c r="BC707" s="374"/>
      <c r="BD707" s="374"/>
      <c r="BE707" s="374"/>
      <c r="BF707" s="374"/>
      <c r="BG707" s="374"/>
      <c r="BH707" s="374"/>
      <c r="BI707" s="374"/>
      <c r="BJ707" s="374"/>
      <c r="BK707" s="374"/>
      <c r="BL707" s="374"/>
      <c r="BM707" s="374"/>
      <c r="BN707" s="374"/>
      <c r="BO707" s="374"/>
      <c r="BP707" s="374"/>
      <c r="BQ707" s="374"/>
      <c r="BR707" s="374"/>
      <c r="BS707" s="374"/>
      <c r="BT707" s="374"/>
      <c r="BU707" s="374"/>
      <c r="BV707" s="374"/>
      <c r="BW707" s="374"/>
      <c r="BX707" s="374"/>
      <c r="BY707" s="374"/>
      <c r="BZ707" s="374"/>
      <c r="CA707" s="374"/>
      <c r="CB707" s="374"/>
      <c r="CC707" s="374"/>
      <c r="CD707" s="374"/>
      <c r="CE707" s="374"/>
      <c r="CF707" s="374"/>
      <c r="CG707" s="374"/>
      <c r="CH707" s="374"/>
      <c r="CI707" s="374"/>
      <c r="CJ707" s="374"/>
      <c r="CK707" s="374"/>
      <c r="CL707" s="374"/>
      <c r="CM707" s="374"/>
      <c r="CN707" s="374"/>
      <c r="CO707" s="374"/>
      <c r="CP707" s="374"/>
      <c r="CQ707" s="374"/>
      <c r="CR707" s="374"/>
      <c r="CS707" s="374"/>
      <c r="CT707" s="374"/>
      <c r="CU707" s="374"/>
      <c r="CV707" s="374"/>
      <c r="CW707" s="374"/>
      <c r="CX707" s="374"/>
      <c r="CY707" s="374"/>
      <c r="CZ707" s="374"/>
    </row>
    <row r="708" ht="25.15" customHeight="true" x14ac:dyDescent="0.2">
      <c r="C708" s="1075"/>
      <c r="D708" s="1075"/>
      <c r="E708" s="652"/>
      <c r="F708" s="652"/>
      <c r="G708" s="652"/>
      <c r="H708" s="1075"/>
      <c r="I708" s="1075"/>
      <c r="J708" s="652"/>
      <c r="K708" s="652"/>
      <c r="L708" s="652"/>
      <c r="M708" s="1075"/>
      <c r="N708" s="1075"/>
      <c r="O708" s="652"/>
      <c r="P708" s="652"/>
      <c r="Q708" s="652"/>
      <c r="BA708" s="374"/>
      <c r="BB708" s="450"/>
      <c r="BC708" s="374"/>
      <c r="BD708" s="374"/>
      <c r="BE708" s="374"/>
      <c r="BF708" s="374"/>
      <c r="BG708" s="374"/>
      <c r="BH708" s="374"/>
      <c r="BI708" s="374"/>
      <c r="BJ708" s="374"/>
      <c r="BK708" s="374"/>
      <c r="BL708" s="374"/>
      <c r="BM708" s="374"/>
      <c r="BN708" s="374"/>
      <c r="BO708" s="374"/>
      <c r="BP708" s="374"/>
      <c r="BQ708" s="374"/>
      <c r="BR708" s="374"/>
      <c r="BS708" s="374"/>
      <c r="BT708" s="374"/>
      <c r="BU708" s="374"/>
      <c r="BV708" s="374"/>
      <c r="BW708" s="374"/>
      <c r="BX708" s="374"/>
      <c r="BY708" s="374"/>
      <c r="BZ708" s="374"/>
      <c r="CA708" s="374"/>
      <c r="CB708" s="374"/>
      <c r="CC708" s="374"/>
      <c r="CD708" s="374"/>
      <c r="CE708" s="374"/>
      <c r="CF708" s="374"/>
      <c r="CG708" s="374"/>
      <c r="CH708" s="374"/>
      <c r="CI708" s="374"/>
      <c r="CJ708" s="374"/>
      <c r="CK708" s="374"/>
      <c r="CL708" s="374"/>
      <c r="CM708" s="374"/>
      <c r="CN708" s="374"/>
      <c r="CO708" s="374"/>
      <c r="CP708" s="374"/>
      <c r="CQ708" s="374"/>
      <c r="CR708" s="374"/>
      <c r="CS708" s="374"/>
      <c r="CT708" s="374"/>
      <c r="CU708" s="374"/>
      <c r="CV708" s="374"/>
      <c r="CW708" s="374"/>
      <c r="CX708" s="374"/>
      <c r="CY708" s="374"/>
      <c r="CZ708" s="374"/>
    </row>
    <row r="709" ht="25.15" customHeight="true" x14ac:dyDescent="0.2">
      <c r="C709" s="1075"/>
      <c r="D709" s="1075"/>
      <c r="E709" s="652"/>
      <c r="F709" s="652"/>
      <c r="G709" s="652"/>
      <c r="H709" s="1075"/>
      <c r="I709" s="1075"/>
      <c r="J709" s="652"/>
      <c r="K709" s="652"/>
      <c r="L709" s="652"/>
      <c r="M709" s="1075"/>
      <c r="N709" s="1075"/>
      <c r="O709" s="652"/>
      <c r="P709" s="652"/>
      <c r="Q709" s="652"/>
      <c r="BA709" s="374"/>
      <c r="BB709" s="450"/>
      <c r="BC709" s="374"/>
      <c r="BD709" s="374"/>
      <c r="BE709" s="374"/>
      <c r="BF709" s="374"/>
      <c r="BG709" s="374"/>
      <c r="BH709" s="374"/>
      <c r="BI709" s="374"/>
      <c r="BJ709" s="374"/>
      <c r="BK709" s="374"/>
      <c r="BL709" s="374"/>
      <c r="BM709" s="374"/>
      <c r="BN709" s="374"/>
      <c r="BO709" s="374"/>
      <c r="BP709" s="374"/>
      <c r="BQ709" s="374"/>
      <c r="BR709" s="374"/>
      <c r="BS709" s="374"/>
      <c r="BT709" s="374"/>
      <c r="BU709" s="374"/>
      <c r="BV709" s="374"/>
      <c r="BW709" s="374"/>
      <c r="BX709" s="374"/>
      <c r="BY709" s="374"/>
      <c r="BZ709" s="374"/>
      <c r="CA709" s="374"/>
      <c r="CB709" s="374"/>
      <c r="CC709" s="374"/>
      <c r="CD709" s="374"/>
      <c r="CE709" s="374"/>
      <c r="CF709" s="374"/>
      <c r="CG709" s="374"/>
      <c r="CH709" s="374"/>
      <c r="CI709" s="374"/>
      <c r="CJ709" s="374"/>
      <c r="CK709" s="374"/>
      <c r="CL709" s="374"/>
      <c r="CM709" s="374"/>
      <c r="CN709" s="374"/>
      <c r="CO709" s="374"/>
      <c r="CP709" s="374"/>
      <c r="CQ709" s="374"/>
      <c r="CR709" s="374"/>
      <c r="CS709" s="374"/>
      <c r="CT709" s="374"/>
      <c r="CU709" s="374"/>
      <c r="CV709" s="374"/>
      <c r="CW709" s="374"/>
      <c r="CX709" s="374"/>
      <c r="CY709" s="374"/>
      <c r="CZ709" s="374"/>
    </row>
    <row r="710" ht="25.15" customHeight="true" x14ac:dyDescent="0.2">
      <c r="C710" s="1075"/>
      <c r="D710" s="1075"/>
      <c r="E710" s="652"/>
      <c r="F710" s="652"/>
      <c r="G710" s="652"/>
      <c r="H710" s="1075"/>
      <c r="I710" s="1075"/>
      <c r="J710" s="652"/>
      <c r="K710" s="652"/>
      <c r="L710" s="652"/>
      <c r="M710" s="1075"/>
      <c r="N710" s="1075"/>
      <c r="O710" s="652"/>
      <c r="P710" s="652"/>
      <c r="Q710" s="652"/>
      <c r="BA710" s="374"/>
      <c r="BB710" s="450"/>
      <c r="BC710" s="374"/>
      <c r="BD710" s="374"/>
      <c r="BE710" s="374"/>
      <c r="BF710" s="374"/>
      <c r="BG710" s="374"/>
      <c r="BH710" s="374"/>
      <c r="BI710" s="374"/>
      <c r="BJ710" s="374"/>
      <c r="BK710" s="374"/>
      <c r="BL710" s="374"/>
      <c r="BM710" s="374"/>
      <c r="BN710" s="374"/>
      <c r="BO710" s="374"/>
      <c r="BP710" s="374"/>
      <c r="BQ710" s="374"/>
      <c r="BR710" s="374"/>
      <c r="BS710" s="374"/>
      <c r="BT710" s="374"/>
      <c r="BU710" s="374"/>
      <c r="BV710" s="374"/>
      <c r="BW710" s="374"/>
      <c r="BX710" s="374"/>
      <c r="BY710" s="374"/>
      <c r="BZ710" s="374"/>
      <c r="CA710" s="374"/>
      <c r="CB710" s="374"/>
      <c r="CC710" s="374"/>
      <c r="CD710" s="374"/>
      <c r="CE710" s="374"/>
      <c r="CF710" s="374"/>
      <c r="CG710" s="374"/>
      <c r="CH710" s="374"/>
      <c r="CI710" s="374"/>
      <c r="CJ710" s="374"/>
      <c r="CK710" s="374"/>
      <c r="CL710" s="374"/>
      <c r="CM710" s="374"/>
      <c r="CN710" s="374"/>
      <c r="CO710" s="374"/>
      <c r="CP710" s="374"/>
      <c r="CQ710" s="374"/>
      <c r="CR710" s="374"/>
      <c r="CS710" s="374"/>
      <c r="CT710" s="374"/>
      <c r="CU710" s="374"/>
      <c r="CV710" s="374"/>
      <c r="CW710" s="374"/>
      <c r="CX710" s="374"/>
      <c r="CY710" s="374"/>
      <c r="CZ710" s="374"/>
    </row>
    <row r="711" ht="25.15" customHeight="true" x14ac:dyDescent="0.2">
      <c r="C711" s="1075"/>
      <c r="D711" s="1075"/>
      <c r="E711" s="652"/>
      <c r="F711" s="652"/>
      <c r="G711" s="652"/>
      <c r="H711" s="1075"/>
      <c r="I711" s="1075"/>
      <c r="J711" s="652"/>
      <c r="K711" s="652"/>
      <c r="L711" s="652"/>
      <c r="M711" s="1075"/>
      <c r="N711" s="1075"/>
      <c r="O711" s="652"/>
      <c r="P711" s="652"/>
      <c r="Q711" s="652"/>
      <c r="BA711" s="374"/>
      <c r="BB711" s="450"/>
      <c r="BC711" s="374"/>
      <c r="BD711" s="374"/>
      <c r="BE711" s="374"/>
      <c r="BF711" s="374"/>
      <c r="BG711" s="374"/>
      <c r="BH711" s="374"/>
      <c r="BI711" s="374"/>
      <c r="BJ711" s="374"/>
      <c r="BK711" s="374"/>
      <c r="BL711" s="374"/>
      <c r="BM711" s="374"/>
      <c r="BN711" s="374"/>
      <c r="BO711" s="374"/>
      <c r="BP711" s="374"/>
      <c r="BQ711" s="374"/>
      <c r="BR711" s="374"/>
      <c r="BS711" s="374"/>
      <c r="BT711" s="374"/>
      <c r="BU711" s="374"/>
      <c r="BV711" s="374"/>
      <c r="BW711" s="374"/>
      <c r="BX711" s="374"/>
      <c r="BY711" s="374"/>
      <c r="BZ711" s="374"/>
      <c r="CA711" s="374"/>
      <c r="CB711" s="374"/>
      <c r="CC711" s="374"/>
      <c r="CD711" s="374"/>
      <c r="CE711" s="374"/>
      <c r="CF711" s="374"/>
      <c r="CG711" s="374"/>
      <c r="CH711" s="374"/>
      <c r="CI711" s="374"/>
      <c r="CJ711" s="374"/>
      <c r="CK711" s="374"/>
      <c r="CL711" s="374"/>
      <c r="CM711" s="374"/>
      <c r="CN711" s="374"/>
      <c r="CO711" s="374"/>
      <c r="CP711" s="374"/>
      <c r="CQ711" s="374"/>
      <c r="CR711" s="374"/>
      <c r="CS711" s="374"/>
      <c r="CT711" s="374"/>
      <c r="CU711" s="374"/>
      <c r="CV711" s="374"/>
      <c r="CW711" s="374"/>
      <c r="CX711" s="374"/>
      <c r="CY711" s="374"/>
      <c r="CZ711" s="374"/>
    </row>
    <row r="712" ht="25.15" customHeight="true" x14ac:dyDescent="0.2">
      <c r="C712" s="1075"/>
      <c r="D712" s="1075"/>
      <c r="E712" s="652"/>
      <c r="F712" s="652"/>
      <c r="G712" s="652"/>
      <c r="H712" s="1075"/>
      <c r="I712" s="1075"/>
      <c r="J712" s="652"/>
      <c r="K712" s="652"/>
      <c r="L712" s="652"/>
      <c r="M712" s="1075"/>
      <c r="N712" s="1075"/>
      <c r="O712" s="652"/>
      <c r="P712" s="652"/>
      <c r="Q712" s="652"/>
      <c r="BA712" s="374"/>
      <c r="BB712" s="450"/>
      <c r="BC712" s="374"/>
      <c r="BD712" s="374"/>
      <c r="BE712" s="374"/>
      <c r="BF712" s="374"/>
      <c r="BG712" s="374"/>
      <c r="BH712" s="374"/>
      <c r="BI712" s="374"/>
      <c r="BJ712" s="374"/>
      <c r="BK712" s="374"/>
      <c r="BL712" s="374"/>
      <c r="BM712" s="374"/>
      <c r="BN712" s="374"/>
      <c r="BO712" s="374"/>
      <c r="BP712" s="374"/>
      <c r="BQ712" s="374"/>
      <c r="BR712" s="374"/>
      <c r="BS712" s="374"/>
      <c r="BT712" s="374"/>
      <c r="BU712" s="374"/>
      <c r="BV712" s="374"/>
      <c r="BW712" s="374"/>
      <c r="BX712" s="374"/>
      <c r="BY712" s="374"/>
      <c r="BZ712" s="374"/>
      <c r="CA712" s="374"/>
      <c r="CB712" s="374"/>
      <c r="CC712" s="374"/>
      <c r="CD712" s="374"/>
      <c r="CE712" s="374"/>
      <c r="CF712" s="374"/>
      <c r="CG712" s="374"/>
      <c r="CH712" s="374"/>
      <c r="CI712" s="374"/>
      <c r="CJ712" s="374"/>
      <c r="CK712" s="374"/>
      <c r="CL712" s="374"/>
      <c r="CM712" s="374"/>
      <c r="CN712" s="374"/>
      <c r="CO712" s="374"/>
      <c r="CP712" s="374"/>
      <c r="CQ712" s="374"/>
      <c r="CR712" s="374"/>
      <c r="CS712" s="374"/>
      <c r="CT712" s="374"/>
      <c r="CU712" s="374"/>
      <c r="CV712" s="374"/>
      <c r="CW712" s="374"/>
      <c r="CX712" s="374"/>
      <c r="CY712" s="374"/>
      <c r="CZ712" s="374"/>
    </row>
    <row r="713" ht="25.15" customHeight="true" x14ac:dyDescent="0.2">
      <c r="C713" s="1075"/>
      <c r="D713" s="1075"/>
      <c r="E713" s="652"/>
      <c r="F713" s="652"/>
      <c r="G713" s="652"/>
      <c r="H713" s="1075"/>
      <c r="I713" s="1075"/>
      <c r="J713" s="652"/>
      <c r="K713" s="652"/>
      <c r="L713" s="652"/>
      <c r="M713" s="1075"/>
      <c r="N713" s="1075"/>
      <c r="O713" s="652"/>
      <c r="P713" s="652"/>
      <c r="Q713" s="652"/>
      <c r="BA713" s="374"/>
      <c r="BB713" s="450"/>
      <c r="BC713" s="374"/>
      <c r="BD713" s="374"/>
      <c r="BE713" s="374"/>
      <c r="BF713" s="374"/>
      <c r="BG713" s="374"/>
      <c r="BH713" s="374"/>
      <c r="BI713" s="374"/>
      <c r="BJ713" s="374"/>
      <c r="BK713" s="374"/>
      <c r="BL713" s="374"/>
      <c r="BM713" s="374"/>
      <c r="BN713" s="374"/>
      <c r="BO713" s="374"/>
      <c r="BP713" s="374"/>
      <c r="BQ713" s="374"/>
      <c r="BR713" s="374"/>
      <c r="BS713" s="374"/>
      <c r="BT713" s="374"/>
      <c r="BU713" s="374"/>
      <c r="BV713" s="374"/>
      <c r="BW713" s="374"/>
      <c r="BX713" s="374"/>
      <c r="BY713" s="374"/>
      <c r="BZ713" s="374"/>
      <c r="CA713" s="374"/>
      <c r="CB713" s="374"/>
      <c r="CC713" s="374"/>
      <c r="CD713" s="374"/>
      <c r="CE713" s="374"/>
      <c r="CF713" s="374"/>
      <c r="CG713" s="374"/>
      <c r="CH713" s="374"/>
      <c r="CI713" s="374"/>
      <c r="CJ713" s="374"/>
      <c r="CK713" s="374"/>
      <c r="CL713" s="374"/>
      <c r="CM713" s="374"/>
      <c r="CN713" s="374"/>
      <c r="CO713" s="374"/>
      <c r="CP713" s="374"/>
      <c r="CQ713" s="374"/>
      <c r="CR713" s="374"/>
      <c r="CS713" s="374"/>
      <c r="CT713" s="374"/>
      <c r="CU713" s="374"/>
      <c r="CV713" s="374"/>
      <c r="CW713" s="374"/>
      <c r="CX713" s="374"/>
      <c r="CY713" s="374"/>
      <c r="CZ713" s="374"/>
    </row>
    <row r="714" ht="25.15" customHeight="true" x14ac:dyDescent="0.2">
      <c r="C714" s="1075"/>
      <c r="D714" s="1075"/>
      <c r="E714" s="652"/>
      <c r="F714" s="652"/>
      <c r="G714" s="652"/>
      <c r="H714" s="1075"/>
      <c r="I714" s="1075"/>
      <c r="J714" s="652"/>
      <c r="K714" s="652"/>
      <c r="L714" s="652"/>
      <c r="M714" s="1075"/>
      <c r="N714" s="1075"/>
      <c r="O714" s="652"/>
      <c r="P714" s="652"/>
      <c r="Q714" s="652"/>
      <c r="BA714" s="374"/>
      <c r="BB714" s="450"/>
      <c r="BC714" s="374"/>
      <c r="BD714" s="374"/>
      <c r="BE714" s="374"/>
      <c r="BF714" s="374"/>
      <c r="BG714" s="374"/>
      <c r="BH714" s="374"/>
      <c r="BI714" s="374"/>
      <c r="BJ714" s="374"/>
      <c r="BK714" s="374"/>
      <c r="BL714" s="374"/>
      <c r="BM714" s="374"/>
      <c r="BN714" s="374"/>
      <c r="BO714" s="374"/>
      <c r="BP714" s="374"/>
      <c r="BQ714" s="374"/>
      <c r="BR714" s="374"/>
      <c r="BS714" s="374"/>
      <c r="BT714" s="374"/>
      <c r="BU714" s="374"/>
      <c r="BV714" s="374"/>
      <c r="BW714" s="374"/>
      <c r="BX714" s="374"/>
      <c r="BY714" s="374"/>
      <c r="BZ714" s="374"/>
      <c r="CA714" s="374"/>
      <c r="CB714" s="374"/>
      <c r="CC714" s="374"/>
      <c r="CD714" s="374"/>
      <c r="CE714" s="374"/>
      <c r="CF714" s="374"/>
      <c r="CG714" s="374"/>
      <c r="CH714" s="374"/>
      <c r="CI714" s="374"/>
      <c r="CJ714" s="374"/>
      <c r="CK714" s="374"/>
      <c r="CL714" s="374"/>
      <c r="CM714" s="374"/>
      <c r="CN714" s="374"/>
      <c r="CO714" s="374"/>
      <c r="CP714" s="374"/>
      <c r="CQ714" s="374"/>
      <c r="CR714" s="374"/>
      <c r="CS714" s="374"/>
      <c r="CT714" s="374"/>
      <c r="CU714" s="374"/>
      <c r="CV714" s="374"/>
      <c r="CW714" s="374"/>
      <c r="CX714" s="374"/>
      <c r="CY714" s="374"/>
      <c r="CZ714" s="374"/>
    </row>
    <row r="715" ht="25.15" customHeight="true" x14ac:dyDescent="0.2">
      <c r="C715" s="1075"/>
      <c r="D715" s="1075"/>
      <c r="E715" s="652"/>
      <c r="F715" s="652"/>
      <c r="G715" s="652"/>
      <c r="H715" s="1075"/>
      <c r="I715" s="1075"/>
      <c r="J715" s="652"/>
      <c r="K715" s="652"/>
      <c r="L715" s="652"/>
      <c r="M715" s="1075"/>
      <c r="N715" s="1075"/>
      <c r="O715" s="652"/>
      <c r="P715" s="652"/>
      <c r="Q715" s="652"/>
      <c r="BA715" s="374"/>
      <c r="BB715" s="450"/>
      <c r="BC715" s="374"/>
      <c r="BD715" s="374"/>
      <c r="BE715" s="374"/>
      <c r="BF715" s="374"/>
      <c r="BG715" s="374"/>
      <c r="BH715" s="374"/>
      <c r="BI715" s="374"/>
      <c r="BJ715" s="374"/>
      <c r="BK715" s="374"/>
      <c r="BL715" s="374"/>
      <c r="BM715" s="374"/>
      <c r="BN715" s="374"/>
      <c r="BO715" s="374"/>
      <c r="BP715" s="374"/>
      <c r="BQ715" s="374"/>
      <c r="BR715" s="374"/>
      <c r="BS715" s="374"/>
      <c r="BT715" s="374"/>
      <c r="BU715" s="374"/>
      <c r="BV715" s="374"/>
      <c r="BW715" s="374"/>
      <c r="BX715" s="374"/>
      <c r="BY715" s="374"/>
      <c r="BZ715" s="374"/>
      <c r="CA715" s="374"/>
      <c r="CB715" s="374"/>
      <c r="CC715" s="374"/>
      <c r="CD715" s="374"/>
      <c r="CE715" s="374"/>
      <c r="CF715" s="374"/>
      <c r="CG715" s="374"/>
      <c r="CH715" s="374"/>
      <c r="CI715" s="374"/>
      <c r="CJ715" s="374"/>
      <c r="CK715" s="374"/>
      <c r="CL715" s="374"/>
      <c r="CM715" s="374"/>
      <c r="CN715" s="374"/>
      <c r="CO715" s="374"/>
      <c r="CP715" s="374"/>
      <c r="CQ715" s="374"/>
      <c r="CR715" s="374"/>
      <c r="CS715" s="374"/>
      <c r="CT715" s="374"/>
      <c r="CU715" s="374"/>
      <c r="CV715" s="374"/>
      <c r="CW715" s="374"/>
      <c r="CX715" s="374"/>
      <c r="CY715" s="374"/>
      <c r="CZ715" s="374"/>
    </row>
    <row r="716" ht="25.15" customHeight="true" x14ac:dyDescent="0.2">
      <c r="C716" s="1075"/>
      <c r="D716" s="1075"/>
      <c r="E716" s="652"/>
      <c r="F716" s="652"/>
      <c r="G716" s="652"/>
      <c r="H716" s="1075"/>
      <c r="I716" s="1075"/>
      <c r="J716" s="652"/>
      <c r="K716" s="652"/>
      <c r="L716" s="652"/>
      <c r="M716" s="1075"/>
      <c r="N716" s="1075"/>
      <c r="O716" s="652"/>
      <c r="P716" s="652"/>
      <c r="Q716" s="652"/>
      <c r="BA716" s="374"/>
      <c r="BB716" s="450"/>
      <c r="BC716" s="374"/>
      <c r="BD716" s="374"/>
      <c r="BE716" s="374"/>
      <c r="BF716" s="374"/>
      <c r="BG716" s="374"/>
      <c r="BH716" s="374"/>
      <c r="BI716" s="374"/>
      <c r="BJ716" s="374"/>
      <c r="BK716" s="374"/>
      <c r="BL716" s="374"/>
      <c r="BM716" s="374"/>
      <c r="BN716" s="374"/>
      <c r="BO716" s="374"/>
      <c r="BP716" s="374"/>
      <c r="BQ716" s="374"/>
      <c r="BR716" s="374"/>
      <c r="BS716" s="374"/>
      <c r="BT716" s="374"/>
      <c r="BU716" s="374"/>
      <c r="BV716" s="374"/>
      <c r="BW716" s="374"/>
      <c r="BX716" s="374"/>
      <c r="BY716" s="374"/>
      <c r="BZ716" s="374"/>
      <c r="CA716" s="374"/>
      <c r="CB716" s="374"/>
      <c r="CC716" s="374"/>
      <c r="CD716" s="374"/>
      <c r="CE716" s="374"/>
      <c r="CF716" s="374"/>
      <c r="CG716" s="374"/>
      <c r="CH716" s="374"/>
      <c r="CI716" s="374"/>
      <c r="CJ716" s="374"/>
      <c r="CK716" s="374"/>
      <c r="CL716" s="374"/>
      <c r="CM716" s="374"/>
      <c r="CN716" s="374"/>
      <c r="CO716" s="374"/>
      <c r="CP716" s="374"/>
      <c r="CQ716" s="374"/>
      <c r="CR716" s="374"/>
      <c r="CS716" s="374"/>
      <c r="CT716" s="374"/>
      <c r="CU716" s="374"/>
      <c r="CV716" s="374"/>
      <c r="CW716" s="374"/>
      <c r="CX716" s="374"/>
      <c r="CY716" s="374"/>
      <c r="CZ716" s="374"/>
    </row>
    <row r="717" ht="25.15" customHeight="true" x14ac:dyDescent="0.2">
      <c r="C717" s="1075"/>
      <c r="D717" s="1075"/>
      <c r="E717" s="652"/>
      <c r="F717" s="652"/>
      <c r="G717" s="652"/>
      <c r="H717" s="1075"/>
      <c r="I717" s="1075"/>
      <c r="J717" s="652"/>
      <c r="K717" s="652"/>
      <c r="L717" s="652"/>
      <c r="M717" s="1075"/>
      <c r="N717" s="1075"/>
      <c r="O717" s="652"/>
      <c r="P717" s="652"/>
      <c r="Q717" s="652"/>
      <c r="BA717" s="374"/>
      <c r="BB717" s="450"/>
      <c r="BC717" s="374"/>
      <c r="BD717" s="374"/>
      <c r="BE717" s="374"/>
      <c r="BF717" s="374"/>
      <c r="BG717" s="374"/>
      <c r="BH717" s="374"/>
      <c r="BI717" s="374"/>
      <c r="BJ717" s="374"/>
      <c r="BK717" s="374"/>
      <c r="BL717" s="374"/>
      <c r="BM717" s="374"/>
      <c r="BN717" s="374"/>
      <c r="BO717" s="374"/>
      <c r="BP717" s="374"/>
      <c r="BQ717" s="374"/>
      <c r="BR717" s="374"/>
      <c r="BS717" s="374"/>
      <c r="BT717" s="374"/>
      <c r="BU717" s="374"/>
      <c r="BV717" s="374"/>
      <c r="BW717" s="374"/>
      <c r="BX717" s="374"/>
      <c r="BY717" s="374"/>
      <c r="BZ717" s="374"/>
      <c r="CA717" s="374"/>
      <c r="CB717" s="374"/>
      <c r="CC717" s="374"/>
      <c r="CD717" s="374"/>
      <c r="CE717" s="374"/>
      <c r="CF717" s="374"/>
      <c r="CG717" s="374"/>
      <c r="CH717" s="374"/>
      <c r="CI717" s="374"/>
      <c r="CJ717" s="374"/>
      <c r="CK717" s="374"/>
      <c r="CL717" s="374"/>
      <c r="CM717" s="374"/>
      <c r="CN717" s="374"/>
      <c r="CO717" s="374"/>
      <c r="CP717" s="374"/>
      <c r="CQ717" s="374"/>
      <c r="CR717" s="374"/>
      <c r="CS717" s="374"/>
      <c r="CT717" s="374"/>
      <c r="CU717" s="374"/>
      <c r="CV717" s="374"/>
      <c r="CW717" s="374"/>
      <c r="CX717" s="374"/>
      <c r="CY717" s="374"/>
      <c r="CZ717" s="374"/>
    </row>
    <row r="718" ht="25.15" customHeight="true" x14ac:dyDescent="0.2">
      <c r="C718" s="1075"/>
      <c r="D718" s="1075"/>
      <c r="E718" s="652"/>
      <c r="F718" s="652"/>
      <c r="G718" s="652"/>
      <c r="H718" s="1075"/>
      <c r="I718" s="1075"/>
      <c r="J718" s="652"/>
      <c r="K718" s="652"/>
      <c r="L718" s="652"/>
      <c r="M718" s="1075"/>
      <c r="N718" s="1075"/>
      <c r="O718" s="652"/>
      <c r="P718" s="652"/>
      <c r="Q718" s="652"/>
      <c r="BA718" s="374"/>
      <c r="BB718" s="450"/>
      <c r="BC718" s="374"/>
      <c r="BD718" s="374"/>
      <c r="BE718" s="374"/>
      <c r="BF718" s="374"/>
      <c r="BG718" s="374"/>
      <c r="BH718" s="374"/>
      <c r="BI718" s="374"/>
      <c r="BJ718" s="374"/>
      <c r="BK718" s="374"/>
      <c r="BL718" s="374"/>
      <c r="BM718" s="374"/>
      <c r="BN718" s="374"/>
      <c r="BO718" s="374"/>
      <c r="BP718" s="374"/>
      <c r="BQ718" s="374"/>
      <c r="BR718" s="374"/>
      <c r="BS718" s="374"/>
      <c r="BT718" s="374"/>
      <c r="BU718" s="374"/>
      <c r="BV718" s="374"/>
      <c r="BW718" s="374"/>
      <c r="BX718" s="374"/>
      <c r="BY718" s="374"/>
      <c r="BZ718" s="374"/>
      <c r="CA718" s="374"/>
      <c r="CB718" s="374"/>
      <c r="CC718" s="374"/>
      <c r="CD718" s="374"/>
      <c r="CE718" s="374"/>
      <c r="CF718" s="374"/>
      <c r="CG718" s="374"/>
      <c r="CH718" s="374"/>
      <c r="CI718" s="374"/>
      <c r="CJ718" s="374"/>
      <c r="CK718" s="374"/>
      <c r="CL718" s="374"/>
      <c r="CM718" s="374"/>
      <c r="CN718" s="374"/>
      <c r="CO718" s="374"/>
      <c r="CP718" s="374"/>
      <c r="CQ718" s="374"/>
      <c r="CR718" s="374"/>
      <c r="CS718" s="374"/>
      <c r="CT718" s="374"/>
      <c r="CU718" s="374"/>
      <c r="CV718" s="374"/>
      <c r="CW718" s="374"/>
      <c r="CX718" s="374"/>
      <c r="CY718" s="374"/>
      <c r="CZ718" s="374"/>
    </row>
    <row r="719" ht="25.15" customHeight="true" x14ac:dyDescent="0.2">
      <c r="C719" s="1075"/>
      <c r="D719" s="1075"/>
      <c r="E719" s="652"/>
      <c r="F719" s="652"/>
      <c r="G719" s="652"/>
      <c r="H719" s="1075"/>
      <c r="I719" s="1075"/>
      <c r="J719" s="652"/>
      <c r="K719" s="652"/>
      <c r="L719" s="652"/>
      <c r="M719" s="1075"/>
      <c r="N719" s="1075"/>
      <c r="O719" s="652"/>
      <c r="P719" s="652"/>
      <c r="Q719" s="652"/>
      <c r="BA719" s="374"/>
      <c r="BB719" s="450"/>
      <c r="BC719" s="374"/>
      <c r="BD719" s="374"/>
      <c r="BE719" s="374"/>
      <c r="BF719" s="374"/>
      <c r="BG719" s="374"/>
      <c r="BH719" s="374"/>
      <c r="BI719" s="374"/>
      <c r="BJ719" s="374"/>
      <c r="BK719" s="374"/>
      <c r="BL719" s="374"/>
      <c r="BM719" s="374"/>
      <c r="BN719" s="374"/>
      <c r="BO719" s="374"/>
      <c r="BP719" s="374"/>
      <c r="BQ719" s="374"/>
      <c r="BR719" s="374"/>
      <c r="BS719" s="374"/>
      <c r="BT719" s="374"/>
      <c r="BU719" s="374"/>
      <c r="BV719" s="374"/>
      <c r="BW719" s="374"/>
      <c r="BX719" s="374"/>
      <c r="BY719" s="374"/>
      <c r="BZ719" s="374"/>
      <c r="CA719" s="374"/>
      <c r="CB719" s="374"/>
      <c r="CC719" s="374"/>
      <c r="CD719" s="374"/>
      <c r="CE719" s="374"/>
      <c r="CF719" s="374"/>
      <c r="CG719" s="374"/>
      <c r="CH719" s="374"/>
      <c r="CI719" s="374"/>
      <c r="CJ719" s="374"/>
      <c r="CK719" s="374"/>
      <c r="CL719" s="374"/>
      <c r="CM719" s="374"/>
      <c r="CN719" s="374"/>
      <c r="CO719" s="374"/>
      <c r="CP719" s="374"/>
      <c r="CQ719" s="374"/>
      <c r="CR719" s="374"/>
      <c r="CS719" s="374"/>
      <c r="CT719" s="374"/>
      <c r="CU719" s="374"/>
      <c r="CV719" s="374"/>
      <c r="CW719" s="374"/>
      <c r="CX719" s="374"/>
      <c r="CY719" s="374"/>
      <c r="CZ719" s="374"/>
    </row>
    <row r="720" ht="25.15" customHeight="true" x14ac:dyDescent="0.2">
      <c r="C720" s="1075"/>
      <c r="D720" s="1075"/>
      <c r="E720" s="652"/>
      <c r="F720" s="652"/>
      <c r="G720" s="652"/>
      <c r="H720" s="1075"/>
      <c r="I720" s="1075"/>
      <c r="J720" s="652"/>
      <c r="K720" s="652"/>
      <c r="L720" s="652"/>
      <c r="M720" s="1075"/>
      <c r="N720" s="1075"/>
      <c r="O720" s="652"/>
      <c r="P720" s="652"/>
      <c r="Q720" s="652"/>
      <c r="BA720" s="374"/>
      <c r="BB720" s="450"/>
      <c r="BC720" s="374"/>
      <c r="BD720" s="374"/>
      <c r="BE720" s="374"/>
      <c r="BF720" s="374"/>
      <c r="BG720" s="374"/>
      <c r="BH720" s="374"/>
      <c r="BI720" s="374"/>
      <c r="BJ720" s="374"/>
      <c r="BK720" s="374"/>
      <c r="BL720" s="374"/>
      <c r="BM720" s="374"/>
      <c r="BN720" s="374"/>
      <c r="BO720" s="374"/>
      <c r="BP720" s="374"/>
      <c r="BQ720" s="374"/>
      <c r="BR720" s="374"/>
      <c r="BS720" s="374"/>
      <c r="BT720" s="374"/>
      <c r="BU720" s="374"/>
      <c r="BV720" s="374"/>
      <c r="BW720" s="374"/>
      <c r="BX720" s="374"/>
      <c r="BY720" s="374"/>
      <c r="BZ720" s="374"/>
      <c r="CA720" s="374"/>
      <c r="CB720" s="374"/>
      <c r="CC720" s="374"/>
      <c r="CD720" s="374"/>
      <c r="CE720" s="374"/>
      <c r="CF720" s="374"/>
      <c r="CG720" s="374"/>
      <c r="CH720" s="374"/>
      <c r="CI720" s="374"/>
      <c r="CJ720" s="374"/>
      <c r="CK720" s="374"/>
      <c r="CL720" s="374"/>
      <c r="CM720" s="374"/>
      <c r="CN720" s="374"/>
      <c r="CO720" s="374"/>
      <c r="CP720" s="374"/>
      <c r="CQ720" s="374"/>
      <c r="CR720" s="374"/>
      <c r="CS720" s="374"/>
      <c r="CT720" s="374"/>
      <c r="CU720" s="374"/>
      <c r="CV720" s="374"/>
      <c r="CW720" s="374"/>
      <c r="CX720" s="374"/>
      <c r="CY720" s="374"/>
      <c r="CZ720" s="374"/>
    </row>
    <row r="721" ht="25.15" customHeight="true" x14ac:dyDescent="0.2">
      <c r="C721" s="1075"/>
      <c r="D721" s="1075"/>
      <c r="E721" s="652"/>
      <c r="F721" s="652"/>
      <c r="G721" s="652"/>
      <c r="H721" s="1075"/>
      <c r="I721" s="1075"/>
      <c r="J721" s="652"/>
      <c r="K721" s="652"/>
      <c r="L721" s="652"/>
      <c r="M721" s="1075"/>
      <c r="N721" s="1075"/>
      <c r="O721" s="652"/>
      <c r="P721" s="652"/>
      <c r="Q721" s="652"/>
      <c r="BA721" s="374"/>
      <c r="BB721" s="450"/>
      <c r="BC721" s="374"/>
      <c r="BD721" s="374"/>
      <c r="BE721" s="374"/>
      <c r="BF721" s="374"/>
      <c r="BG721" s="374"/>
      <c r="BH721" s="374"/>
      <c r="BI721" s="374"/>
      <c r="BJ721" s="374"/>
      <c r="BK721" s="374"/>
      <c r="BL721" s="374"/>
      <c r="BM721" s="374"/>
      <c r="BN721" s="374"/>
      <c r="BO721" s="374"/>
      <c r="BP721" s="374"/>
      <c r="BQ721" s="374"/>
      <c r="BR721" s="374"/>
      <c r="BS721" s="374"/>
      <c r="BT721" s="374"/>
      <c r="BU721" s="374"/>
      <c r="BV721" s="374"/>
      <c r="BW721" s="374"/>
      <c r="BX721" s="374"/>
      <c r="BY721" s="374"/>
      <c r="BZ721" s="374"/>
      <c r="CA721" s="374"/>
      <c r="CB721" s="374"/>
      <c r="CC721" s="374"/>
      <c r="CD721" s="374"/>
      <c r="CE721" s="374"/>
      <c r="CF721" s="374"/>
      <c r="CG721" s="374"/>
      <c r="CH721" s="374"/>
      <c r="CI721" s="374"/>
      <c r="CJ721" s="374"/>
      <c r="CK721" s="374"/>
      <c r="CL721" s="374"/>
      <c r="CM721" s="374"/>
      <c r="CN721" s="374"/>
      <c r="CO721" s="374"/>
      <c r="CP721" s="374"/>
      <c r="CQ721" s="374"/>
      <c r="CR721" s="374"/>
      <c r="CS721" s="374"/>
      <c r="CT721" s="374"/>
      <c r="CU721" s="374"/>
      <c r="CV721" s="374"/>
      <c r="CW721" s="374"/>
      <c r="CX721" s="374"/>
      <c r="CY721" s="374"/>
      <c r="CZ721" s="374"/>
    </row>
    <row r="722" ht="25.15" customHeight="true" x14ac:dyDescent="0.2">
      <c r="C722" s="1075"/>
      <c r="D722" s="1075"/>
      <c r="E722" s="652"/>
      <c r="F722" s="652"/>
      <c r="G722" s="652"/>
      <c r="H722" s="1075"/>
      <c r="I722" s="1075"/>
      <c r="J722" s="652"/>
      <c r="K722" s="652"/>
      <c r="L722" s="652"/>
      <c r="M722" s="1075"/>
      <c r="N722" s="1075"/>
      <c r="O722" s="652"/>
      <c r="P722" s="652"/>
      <c r="Q722" s="652"/>
      <c r="BA722" s="374"/>
      <c r="BB722" s="450"/>
      <c r="BC722" s="374"/>
      <c r="BD722" s="374"/>
      <c r="BE722" s="374"/>
      <c r="BF722" s="374"/>
      <c r="BG722" s="374"/>
      <c r="BH722" s="374"/>
      <c r="BI722" s="374"/>
      <c r="BJ722" s="374"/>
      <c r="BK722" s="374"/>
      <c r="BL722" s="374"/>
      <c r="BM722" s="374"/>
      <c r="BN722" s="374"/>
      <c r="BO722" s="374"/>
      <c r="BP722" s="374"/>
      <c r="BQ722" s="374"/>
      <c r="BR722" s="374"/>
      <c r="BS722" s="374"/>
      <c r="BT722" s="374"/>
      <c r="BU722" s="374"/>
      <c r="BV722" s="374"/>
      <c r="BW722" s="374"/>
      <c r="BX722" s="374"/>
      <c r="BY722" s="374"/>
      <c r="BZ722" s="374"/>
      <c r="CA722" s="374"/>
      <c r="CB722" s="374"/>
      <c r="CC722" s="374"/>
      <c r="CD722" s="374"/>
      <c r="CE722" s="374"/>
      <c r="CF722" s="374"/>
      <c r="CG722" s="374"/>
      <c r="CH722" s="374"/>
      <c r="CI722" s="374"/>
      <c r="CJ722" s="374"/>
      <c r="CK722" s="374"/>
      <c r="CL722" s="374"/>
      <c r="CM722" s="374"/>
      <c r="CN722" s="374"/>
      <c r="CO722" s="374"/>
      <c r="CP722" s="374"/>
      <c r="CQ722" s="374"/>
      <c r="CR722" s="374"/>
      <c r="CS722" s="374"/>
      <c r="CT722" s="374"/>
      <c r="CU722" s="374"/>
      <c r="CV722" s="374"/>
      <c r="CW722" s="374"/>
      <c r="CX722" s="374"/>
      <c r="CY722" s="374"/>
      <c r="CZ722" s="374"/>
    </row>
    <row r="723" ht="25.15" customHeight="true" x14ac:dyDescent="0.2">
      <c r="C723" s="1075"/>
      <c r="D723" s="1075"/>
      <c r="E723" s="652"/>
      <c r="F723" s="652"/>
      <c r="G723" s="652"/>
      <c r="H723" s="1075"/>
      <c r="I723" s="1075"/>
      <c r="J723" s="652"/>
      <c r="K723" s="652"/>
      <c r="L723" s="652"/>
      <c r="M723" s="1075"/>
      <c r="N723" s="1075"/>
      <c r="O723" s="652"/>
      <c r="P723" s="652"/>
      <c r="Q723" s="652"/>
      <c r="BA723" s="374"/>
      <c r="BB723" s="450"/>
      <c r="BC723" s="374"/>
      <c r="BD723" s="374"/>
      <c r="BE723" s="374"/>
      <c r="BF723" s="374"/>
      <c r="BG723" s="374"/>
      <c r="BH723" s="374"/>
      <c r="BI723" s="374"/>
      <c r="BJ723" s="374"/>
      <c r="BK723" s="374"/>
      <c r="BL723" s="374"/>
      <c r="BM723" s="374"/>
      <c r="BN723" s="374"/>
      <c r="BO723" s="374"/>
      <c r="BP723" s="374"/>
      <c r="BQ723" s="374"/>
      <c r="BR723" s="374"/>
      <c r="BS723" s="374"/>
      <c r="BT723" s="374"/>
      <c r="BU723" s="374"/>
      <c r="BV723" s="374"/>
      <c r="BW723" s="374"/>
      <c r="BX723" s="374"/>
      <c r="BY723" s="374"/>
      <c r="BZ723" s="374"/>
      <c r="CA723" s="374"/>
      <c r="CB723" s="374"/>
      <c r="CC723" s="374"/>
      <c r="CD723" s="374"/>
      <c r="CE723" s="374"/>
      <c r="CF723" s="374"/>
      <c r="CG723" s="374"/>
      <c r="CH723" s="374"/>
      <c r="CI723" s="374"/>
      <c r="CJ723" s="374"/>
      <c r="CK723" s="374"/>
      <c r="CL723" s="374"/>
      <c r="CM723" s="374"/>
      <c r="CN723" s="374"/>
      <c r="CO723" s="374"/>
      <c r="CP723" s="374"/>
      <c r="CQ723" s="374"/>
      <c r="CR723" s="374"/>
      <c r="CS723" s="374"/>
      <c r="CT723" s="374"/>
      <c r="CU723" s="374"/>
      <c r="CV723" s="374"/>
      <c r="CW723" s="374"/>
      <c r="CX723" s="374"/>
      <c r="CY723" s="374"/>
      <c r="CZ723" s="374"/>
    </row>
    <row r="724" ht="25.15" customHeight="true" x14ac:dyDescent="0.2">
      <c r="C724" s="1075"/>
      <c r="D724" s="1075"/>
      <c r="E724" s="652"/>
      <c r="F724" s="652"/>
      <c r="G724" s="652"/>
      <c r="H724" s="1075"/>
      <c r="I724" s="1075"/>
      <c r="J724" s="652"/>
      <c r="K724" s="652"/>
      <c r="L724" s="652"/>
      <c r="M724" s="1075"/>
      <c r="N724" s="1075"/>
      <c r="O724" s="652"/>
      <c r="P724" s="652"/>
      <c r="Q724" s="652"/>
      <c r="BA724" s="374"/>
      <c r="BB724" s="450"/>
      <c r="BC724" s="374"/>
      <c r="BD724" s="374"/>
      <c r="BE724" s="374"/>
      <c r="BF724" s="374"/>
      <c r="BG724" s="374"/>
      <c r="BH724" s="374"/>
      <c r="BI724" s="374"/>
      <c r="BJ724" s="374"/>
      <c r="BK724" s="374"/>
      <c r="BL724" s="374"/>
      <c r="BM724" s="374"/>
      <c r="BN724" s="374"/>
      <c r="BO724" s="374"/>
      <c r="BP724" s="374"/>
      <c r="BQ724" s="374"/>
      <c r="BR724" s="374"/>
      <c r="BS724" s="374"/>
      <c r="BT724" s="374"/>
      <c r="BU724" s="374"/>
      <c r="BV724" s="374"/>
      <c r="BW724" s="374"/>
      <c r="BX724" s="374"/>
      <c r="BY724" s="374"/>
      <c r="BZ724" s="374"/>
      <c r="CA724" s="374"/>
      <c r="CB724" s="374"/>
      <c r="CC724" s="374"/>
      <c r="CD724" s="374"/>
      <c r="CE724" s="374"/>
      <c r="CF724" s="374"/>
      <c r="CG724" s="374"/>
      <c r="CH724" s="374"/>
      <c r="CI724" s="374"/>
      <c r="CJ724" s="374"/>
      <c r="CK724" s="374"/>
      <c r="CL724" s="374"/>
      <c r="CM724" s="374"/>
      <c r="CN724" s="374"/>
      <c r="CO724" s="374"/>
      <c r="CP724" s="374"/>
      <c r="CQ724" s="374"/>
      <c r="CR724" s="374"/>
      <c r="CS724" s="374"/>
      <c r="CT724" s="374"/>
      <c r="CU724" s="374"/>
      <c r="CV724" s="374"/>
      <c r="CW724" s="374"/>
      <c r="CX724" s="374"/>
      <c r="CY724" s="374"/>
      <c r="CZ724" s="374"/>
    </row>
    <row r="725" ht="25.15" customHeight="true" x14ac:dyDescent="0.2">
      <c r="C725" s="1075"/>
      <c r="D725" s="1075"/>
      <c r="E725" s="652"/>
      <c r="F725" s="652"/>
      <c r="G725" s="652"/>
      <c r="H725" s="1075"/>
      <c r="I725" s="1075"/>
      <c r="J725" s="652"/>
      <c r="K725" s="652"/>
      <c r="L725" s="652"/>
      <c r="M725" s="1075"/>
      <c r="N725" s="1075"/>
      <c r="O725" s="652"/>
      <c r="P725" s="652"/>
      <c r="Q725" s="652"/>
      <c r="BA725" s="374"/>
      <c r="BB725" s="450"/>
      <c r="BC725" s="374"/>
      <c r="BD725" s="374"/>
      <c r="BE725" s="374"/>
      <c r="BF725" s="374"/>
      <c r="BG725" s="374"/>
      <c r="BH725" s="374"/>
      <c r="BI725" s="374"/>
      <c r="BJ725" s="374"/>
      <c r="BK725" s="374"/>
      <c r="BL725" s="374"/>
      <c r="BM725" s="374"/>
      <c r="BN725" s="374"/>
      <c r="BO725" s="374"/>
      <c r="BP725" s="374"/>
      <c r="BQ725" s="374"/>
      <c r="BR725" s="374"/>
      <c r="BS725" s="374"/>
      <c r="BT725" s="374"/>
      <c r="BU725" s="374"/>
      <c r="BV725" s="374"/>
      <c r="BW725" s="374"/>
      <c r="BX725" s="374"/>
      <c r="BY725" s="374"/>
      <c r="BZ725" s="374"/>
      <c r="CA725" s="374"/>
      <c r="CB725" s="374"/>
      <c r="CC725" s="374"/>
      <c r="CD725" s="374"/>
      <c r="CE725" s="374"/>
      <c r="CF725" s="374"/>
      <c r="CG725" s="374"/>
      <c r="CH725" s="374"/>
      <c r="CI725" s="374"/>
      <c r="CJ725" s="374"/>
      <c r="CK725" s="374"/>
      <c r="CL725" s="374"/>
      <c r="CM725" s="374"/>
      <c r="CN725" s="374"/>
      <c r="CO725" s="374"/>
      <c r="CP725" s="374"/>
      <c r="CQ725" s="374"/>
      <c r="CR725" s="374"/>
      <c r="CS725" s="374"/>
      <c r="CT725" s="374"/>
      <c r="CU725" s="374"/>
      <c r="CV725" s="374"/>
      <c r="CW725" s="374"/>
      <c r="CX725" s="374"/>
      <c r="CY725" s="374"/>
      <c r="CZ725" s="374"/>
    </row>
    <row r="726" ht="25.15" customHeight="true" x14ac:dyDescent="0.2">
      <c r="C726" s="1075"/>
      <c r="D726" s="1075"/>
      <c r="E726" s="652"/>
      <c r="F726" s="652"/>
      <c r="G726" s="652"/>
      <c r="H726" s="1075"/>
      <c r="I726" s="1075"/>
      <c r="J726" s="652"/>
      <c r="K726" s="652"/>
      <c r="L726" s="652"/>
      <c r="M726" s="1075"/>
      <c r="N726" s="1075"/>
      <c r="O726" s="652"/>
      <c r="P726" s="652"/>
      <c r="Q726" s="652"/>
      <c r="BA726" s="374"/>
      <c r="BB726" s="450"/>
      <c r="BC726" s="374"/>
      <c r="BD726" s="374"/>
      <c r="BE726" s="374"/>
      <c r="BF726" s="374"/>
      <c r="BG726" s="374"/>
      <c r="BH726" s="374"/>
      <c r="BI726" s="374"/>
      <c r="BJ726" s="374"/>
      <c r="BK726" s="374"/>
      <c r="BL726" s="374"/>
      <c r="BM726" s="374"/>
      <c r="BN726" s="374"/>
      <c r="BO726" s="374"/>
      <c r="BP726" s="374"/>
      <c r="BQ726" s="374"/>
      <c r="BR726" s="374"/>
      <c r="BS726" s="374"/>
      <c r="BT726" s="374"/>
      <c r="BU726" s="374"/>
      <c r="BV726" s="374"/>
      <c r="BW726" s="374"/>
      <c r="BX726" s="374"/>
      <c r="BY726" s="374"/>
      <c r="BZ726" s="374"/>
      <c r="CA726" s="374"/>
      <c r="CB726" s="374"/>
      <c r="CC726" s="374"/>
      <c r="CD726" s="374"/>
      <c r="CE726" s="374"/>
      <c r="CF726" s="374"/>
      <c r="CG726" s="374"/>
      <c r="CH726" s="374"/>
      <c r="CI726" s="374"/>
      <c r="CJ726" s="374"/>
      <c r="CK726" s="374"/>
      <c r="CL726" s="374"/>
      <c r="CM726" s="374"/>
      <c r="CN726" s="374"/>
      <c r="CO726" s="374"/>
      <c r="CP726" s="374"/>
      <c r="CQ726" s="374"/>
      <c r="CR726" s="374"/>
      <c r="CS726" s="374"/>
      <c r="CT726" s="374"/>
      <c r="CU726" s="374"/>
      <c r="CV726" s="374"/>
      <c r="CW726" s="374"/>
      <c r="CX726" s="374"/>
      <c r="CY726" s="374"/>
      <c r="CZ726" s="374"/>
    </row>
    <row r="727" ht="25.15" customHeight="true" x14ac:dyDescent="0.2">
      <c r="C727" s="1075"/>
      <c r="D727" s="1075"/>
      <c r="E727" s="652"/>
      <c r="F727" s="652"/>
      <c r="G727" s="652"/>
      <c r="H727" s="1075"/>
      <c r="I727" s="1075"/>
      <c r="J727" s="652"/>
      <c r="K727" s="652"/>
      <c r="L727" s="652"/>
      <c r="M727" s="1075"/>
      <c r="N727" s="1075"/>
      <c r="O727" s="652"/>
      <c r="P727" s="652"/>
      <c r="Q727" s="652"/>
      <c r="BA727" s="374"/>
      <c r="BB727" s="450"/>
      <c r="BC727" s="374"/>
      <c r="BD727" s="374"/>
      <c r="BE727" s="374"/>
      <c r="BF727" s="374"/>
      <c r="BG727" s="374"/>
      <c r="BH727" s="374"/>
      <c r="BI727" s="374"/>
      <c r="BJ727" s="374"/>
      <c r="BK727" s="374"/>
      <c r="BL727" s="374"/>
      <c r="BM727" s="374"/>
      <c r="BN727" s="374"/>
      <c r="BO727" s="374"/>
      <c r="BP727" s="374"/>
      <c r="BQ727" s="374"/>
      <c r="BR727" s="374"/>
      <c r="BS727" s="374"/>
      <c r="BT727" s="374"/>
      <c r="BU727" s="374"/>
      <c r="BV727" s="374"/>
      <c r="BW727" s="374"/>
      <c r="BX727" s="374"/>
      <c r="BY727" s="374"/>
      <c r="BZ727" s="374"/>
      <c r="CA727" s="374"/>
      <c r="CB727" s="374"/>
      <c r="CC727" s="374"/>
      <c r="CD727" s="374"/>
      <c r="CE727" s="374"/>
      <c r="CF727" s="374"/>
      <c r="CG727" s="374"/>
      <c r="CH727" s="374"/>
      <c r="CI727" s="374"/>
      <c r="CJ727" s="374"/>
      <c r="CK727" s="374"/>
      <c r="CL727" s="374"/>
      <c r="CM727" s="374"/>
      <c r="CN727" s="374"/>
      <c r="CO727" s="374"/>
      <c r="CP727" s="374"/>
      <c r="CQ727" s="374"/>
      <c r="CR727" s="374"/>
      <c r="CS727" s="374"/>
      <c r="CT727" s="374"/>
      <c r="CU727" s="374"/>
      <c r="CV727" s="374"/>
      <c r="CW727" s="374"/>
      <c r="CX727" s="374"/>
      <c r="CY727" s="374"/>
      <c r="CZ727" s="374"/>
    </row>
    <row r="728" ht="25.15" customHeight="true" x14ac:dyDescent="0.2">
      <c r="C728" s="1075"/>
      <c r="D728" s="1075"/>
      <c r="E728" s="652"/>
      <c r="F728" s="652"/>
      <c r="G728" s="652"/>
      <c r="H728" s="1075"/>
      <c r="I728" s="1075"/>
      <c r="J728" s="652"/>
      <c r="K728" s="652"/>
      <c r="L728" s="652"/>
      <c r="M728" s="1075"/>
      <c r="N728" s="1075"/>
      <c r="O728" s="652"/>
      <c r="P728" s="652"/>
      <c r="Q728" s="652"/>
      <c r="BA728" s="374"/>
      <c r="BB728" s="450"/>
      <c r="BC728" s="374"/>
      <c r="BD728" s="374"/>
      <c r="BE728" s="374"/>
      <c r="BF728" s="374"/>
      <c r="BG728" s="374"/>
      <c r="BH728" s="374"/>
      <c r="BI728" s="374"/>
      <c r="BJ728" s="374"/>
      <c r="BK728" s="374"/>
      <c r="BL728" s="374"/>
      <c r="BM728" s="374"/>
      <c r="BN728" s="374"/>
      <c r="BO728" s="374"/>
      <c r="BP728" s="374"/>
      <c r="BQ728" s="374"/>
      <c r="BR728" s="374"/>
      <c r="BS728" s="374"/>
      <c r="BT728" s="374"/>
      <c r="BU728" s="374"/>
      <c r="BV728" s="374"/>
      <c r="BW728" s="374"/>
      <c r="BX728" s="374"/>
      <c r="BY728" s="374"/>
      <c r="BZ728" s="374"/>
      <c r="CA728" s="374"/>
      <c r="CB728" s="374"/>
      <c r="CC728" s="374"/>
      <c r="CD728" s="374"/>
      <c r="CE728" s="374"/>
      <c r="CF728" s="374"/>
      <c r="CG728" s="374"/>
      <c r="CH728" s="374"/>
      <c r="CI728" s="374"/>
      <c r="CJ728" s="374"/>
      <c r="CK728" s="374"/>
      <c r="CL728" s="374"/>
      <c r="CM728" s="374"/>
      <c r="CN728" s="374"/>
      <c r="CO728" s="374"/>
      <c r="CP728" s="374"/>
      <c r="CQ728" s="374"/>
      <c r="CR728" s="374"/>
      <c r="CS728" s="374"/>
      <c r="CT728" s="374"/>
      <c r="CU728" s="374"/>
      <c r="CV728" s="374"/>
      <c r="CW728" s="374"/>
      <c r="CX728" s="374"/>
      <c r="CY728" s="374"/>
      <c r="CZ728" s="374"/>
    </row>
    <row r="729" ht="25.15" customHeight="true" x14ac:dyDescent="0.2">
      <c r="C729" s="1075"/>
      <c r="D729" s="1075"/>
      <c r="E729" s="652"/>
      <c r="F729" s="652"/>
      <c r="G729" s="652"/>
      <c r="H729" s="1075"/>
      <c r="I729" s="1075"/>
      <c r="J729" s="652"/>
      <c r="K729" s="652"/>
      <c r="L729" s="652"/>
      <c r="M729" s="1075"/>
      <c r="N729" s="1075"/>
      <c r="O729" s="652"/>
      <c r="P729" s="652"/>
      <c r="Q729" s="652"/>
      <c r="BA729" s="374"/>
      <c r="BB729" s="450"/>
      <c r="BC729" s="374"/>
      <c r="BD729" s="374"/>
      <c r="BE729" s="374"/>
      <c r="BF729" s="374"/>
      <c r="BG729" s="374"/>
      <c r="BH729" s="374"/>
      <c r="BI729" s="374"/>
      <c r="BJ729" s="374"/>
      <c r="BK729" s="374"/>
      <c r="BL729" s="374"/>
      <c r="BM729" s="374"/>
      <c r="BN729" s="374"/>
      <c r="BO729" s="374"/>
      <c r="BP729" s="374"/>
      <c r="BQ729" s="374"/>
      <c r="BR729" s="374"/>
      <c r="BS729" s="374"/>
      <c r="BT729" s="374"/>
      <c r="BU729" s="374"/>
      <c r="BV729" s="374"/>
      <c r="BW729" s="374"/>
      <c r="BX729" s="374"/>
      <c r="BY729" s="374"/>
      <c r="BZ729" s="374"/>
      <c r="CA729" s="374"/>
      <c r="CB729" s="374"/>
      <c r="CC729" s="374"/>
      <c r="CD729" s="374"/>
      <c r="CE729" s="374"/>
      <c r="CF729" s="374"/>
      <c r="CG729" s="374"/>
      <c r="CH729" s="374"/>
      <c r="CI729" s="374"/>
      <c r="CJ729" s="374"/>
      <c r="CK729" s="374"/>
      <c r="CL729" s="374"/>
      <c r="CM729" s="374"/>
      <c r="CN729" s="374"/>
      <c r="CO729" s="374"/>
      <c r="CP729" s="374"/>
      <c r="CQ729" s="374"/>
      <c r="CR729" s="374"/>
      <c r="CS729" s="374"/>
      <c r="CT729" s="374"/>
      <c r="CU729" s="374"/>
      <c r="CV729" s="374"/>
      <c r="CW729" s="374"/>
      <c r="CX729" s="374"/>
      <c r="CY729" s="374"/>
      <c r="CZ729" s="374"/>
    </row>
    <row r="730" ht="25.15" customHeight="true" x14ac:dyDescent="0.2">
      <c r="C730" s="1075"/>
      <c r="D730" s="1075"/>
      <c r="E730" s="652"/>
      <c r="F730" s="652"/>
      <c r="G730" s="652"/>
      <c r="H730" s="1075"/>
      <c r="I730" s="1075"/>
      <c r="J730" s="652"/>
      <c r="K730" s="652"/>
      <c r="L730" s="652"/>
      <c r="M730" s="1075"/>
      <c r="N730" s="1075"/>
      <c r="O730" s="652"/>
      <c r="P730" s="652"/>
      <c r="Q730" s="652"/>
      <c r="BA730" s="374"/>
      <c r="BB730" s="450"/>
      <c r="BC730" s="374"/>
      <c r="BD730" s="374"/>
      <c r="BE730" s="374"/>
      <c r="BF730" s="374"/>
      <c r="BG730" s="374"/>
      <c r="BH730" s="374"/>
      <c r="BI730" s="374"/>
      <c r="BJ730" s="374"/>
      <c r="BK730" s="374"/>
      <c r="BL730" s="374"/>
      <c r="BM730" s="374"/>
      <c r="BN730" s="374"/>
      <c r="BO730" s="374"/>
      <c r="BP730" s="374"/>
      <c r="BQ730" s="374"/>
      <c r="BR730" s="374"/>
      <c r="BS730" s="374"/>
      <c r="BT730" s="374"/>
      <c r="BU730" s="374"/>
      <c r="BV730" s="374"/>
      <c r="BW730" s="374"/>
      <c r="BX730" s="374"/>
      <c r="BY730" s="374"/>
      <c r="BZ730" s="374"/>
      <c r="CA730" s="374"/>
      <c r="CB730" s="374"/>
      <c r="CC730" s="374"/>
      <c r="CD730" s="374"/>
      <c r="CE730" s="374"/>
      <c r="CF730" s="374"/>
      <c r="CG730" s="374"/>
      <c r="CH730" s="374"/>
      <c r="CI730" s="374"/>
      <c r="CJ730" s="374"/>
      <c r="CK730" s="374"/>
      <c r="CL730" s="374"/>
      <c r="CM730" s="374"/>
      <c r="CN730" s="374"/>
      <c r="CO730" s="374"/>
      <c r="CP730" s="374"/>
      <c r="CQ730" s="374"/>
      <c r="CR730" s="374"/>
      <c r="CS730" s="374"/>
      <c r="CT730" s="374"/>
      <c r="CU730" s="374"/>
      <c r="CV730" s="374"/>
      <c r="CW730" s="374"/>
      <c r="CX730" s="374"/>
      <c r="CY730" s="374"/>
      <c r="CZ730" s="374"/>
    </row>
    <row r="731" ht="25.15" customHeight="true" x14ac:dyDescent="0.2">
      <c r="C731" s="1075"/>
      <c r="D731" s="1075"/>
      <c r="E731" s="652"/>
      <c r="F731" s="652"/>
      <c r="G731" s="652"/>
      <c r="H731" s="1075"/>
      <c r="I731" s="1075"/>
      <c r="J731" s="652"/>
      <c r="K731" s="652"/>
      <c r="L731" s="652"/>
      <c r="M731" s="1075"/>
      <c r="N731" s="1075"/>
      <c r="O731" s="652"/>
      <c r="P731" s="652"/>
      <c r="Q731" s="652"/>
      <c r="BA731" s="374"/>
      <c r="BB731" s="450"/>
      <c r="BC731" s="374"/>
      <c r="BD731" s="374"/>
      <c r="BE731" s="374"/>
      <c r="BF731" s="374"/>
      <c r="BG731" s="374"/>
      <c r="BH731" s="374"/>
      <c r="BI731" s="374"/>
      <c r="BJ731" s="374"/>
      <c r="BK731" s="374"/>
      <c r="BL731" s="374"/>
      <c r="BM731" s="374"/>
      <c r="BN731" s="374"/>
      <c r="BO731" s="374"/>
      <c r="BP731" s="374"/>
      <c r="BQ731" s="374"/>
      <c r="BR731" s="374"/>
      <c r="BS731" s="374"/>
      <c r="BT731" s="374"/>
      <c r="BU731" s="374"/>
      <c r="BV731" s="374"/>
      <c r="BW731" s="374"/>
      <c r="BX731" s="374"/>
      <c r="BY731" s="374"/>
      <c r="BZ731" s="374"/>
      <c r="CA731" s="374"/>
      <c r="CB731" s="374"/>
      <c r="CC731" s="374"/>
      <c r="CD731" s="374"/>
      <c r="CE731" s="374"/>
      <c r="CF731" s="374"/>
      <c r="CG731" s="374"/>
      <c r="CH731" s="374"/>
      <c r="CI731" s="374"/>
      <c r="CJ731" s="374"/>
      <c r="CK731" s="374"/>
      <c r="CL731" s="374"/>
      <c r="CM731" s="374"/>
      <c r="CN731" s="374"/>
      <c r="CO731" s="374"/>
      <c r="CP731" s="374"/>
      <c r="CQ731" s="374"/>
      <c r="CR731" s="374"/>
      <c r="CS731" s="374"/>
      <c r="CT731" s="374"/>
      <c r="CU731" s="374"/>
      <c r="CV731" s="374"/>
      <c r="CW731" s="374"/>
      <c r="CX731" s="374"/>
      <c r="CY731" s="374"/>
      <c r="CZ731" s="374"/>
    </row>
    <row r="732" ht="25.15" customHeight="true" x14ac:dyDescent="0.2">
      <c r="C732" s="1075"/>
      <c r="D732" s="1075"/>
      <c r="E732" s="652"/>
      <c r="F732" s="652"/>
      <c r="G732" s="652"/>
      <c r="H732" s="1075"/>
      <c r="I732" s="1075"/>
      <c r="J732" s="652"/>
      <c r="K732" s="652"/>
      <c r="L732" s="652"/>
      <c r="M732" s="1075"/>
      <c r="N732" s="1075"/>
      <c r="O732" s="652"/>
      <c r="P732" s="652"/>
      <c r="Q732" s="652"/>
      <c r="BA732" s="374"/>
      <c r="BB732" s="450"/>
      <c r="BC732" s="374"/>
      <c r="BD732" s="374"/>
      <c r="BE732" s="374"/>
      <c r="BF732" s="374"/>
      <c r="BG732" s="374"/>
      <c r="BH732" s="374"/>
      <c r="BI732" s="374"/>
      <c r="BJ732" s="374"/>
      <c r="BK732" s="374"/>
      <c r="BL732" s="374"/>
      <c r="BM732" s="374"/>
      <c r="BN732" s="374"/>
      <c r="BO732" s="374"/>
      <c r="BP732" s="374"/>
      <c r="BQ732" s="374"/>
      <c r="BR732" s="374"/>
      <c r="BS732" s="374"/>
      <c r="BT732" s="374"/>
      <c r="BU732" s="374"/>
      <c r="BV732" s="374"/>
      <c r="BW732" s="374"/>
      <c r="BX732" s="374"/>
      <c r="BY732" s="374"/>
      <c r="BZ732" s="374"/>
      <c r="CA732" s="374"/>
      <c r="CB732" s="374"/>
      <c r="CC732" s="374"/>
      <c r="CD732" s="374"/>
      <c r="CE732" s="374"/>
      <c r="CF732" s="374"/>
      <c r="CG732" s="374"/>
      <c r="CH732" s="374"/>
      <c r="CI732" s="374"/>
      <c r="CJ732" s="374"/>
      <c r="CK732" s="374"/>
      <c r="CL732" s="374"/>
      <c r="CM732" s="374"/>
      <c r="CN732" s="374"/>
      <c r="CO732" s="374"/>
      <c r="CP732" s="374"/>
      <c r="CQ732" s="374"/>
      <c r="CR732" s="374"/>
      <c r="CS732" s="374"/>
      <c r="CT732" s="374"/>
      <c r="CU732" s="374"/>
      <c r="CV732" s="374"/>
      <c r="CW732" s="374"/>
      <c r="CX732" s="374"/>
      <c r="CY732" s="374"/>
      <c r="CZ732" s="374"/>
    </row>
    <row r="733" ht="25.15" customHeight="true" x14ac:dyDescent="0.2">
      <c r="C733" s="1075"/>
      <c r="D733" s="1075"/>
      <c r="E733" s="652"/>
      <c r="F733" s="652"/>
      <c r="G733" s="652"/>
      <c r="H733" s="1075"/>
      <c r="I733" s="1075"/>
      <c r="J733" s="652"/>
      <c r="K733" s="652"/>
      <c r="L733" s="652"/>
      <c r="M733" s="1075"/>
      <c r="N733" s="1075"/>
      <c r="O733" s="652"/>
      <c r="P733" s="652"/>
      <c r="Q733" s="652"/>
      <c r="BA733" s="374"/>
      <c r="BB733" s="450"/>
      <c r="BC733" s="374"/>
      <c r="BD733" s="374"/>
      <c r="BE733" s="374"/>
      <c r="BF733" s="374"/>
      <c r="BG733" s="374"/>
      <c r="BH733" s="374"/>
      <c r="BI733" s="374"/>
      <c r="BJ733" s="374"/>
      <c r="BK733" s="374"/>
      <c r="BL733" s="374"/>
      <c r="BM733" s="374"/>
      <c r="BN733" s="374"/>
      <c r="BO733" s="374"/>
      <c r="BP733" s="374"/>
      <c r="BQ733" s="374"/>
      <c r="BR733" s="374"/>
      <c r="BS733" s="374"/>
      <c r="BT733" s="374"/>
      <c r="BU733" s="374"/>
      <c r="BV733" s="374"/>
      <c r="BW733" s="374"/>
      <c r="BX733" s="374"/>
      <c r="BY733" s="374"/>
      <c r="BZ733" s="374"/>
      <c r="CA733" s="374"/>
      <c r="CB733" s="374"/>
      <c r="CC733" s="374"/>
      <c r="CD733" s="374"/>
      <c r="CE733" s="374"/>
      <c r="CF733" s="374"/>
      <c r="CG733" s="374"/>
      <c r="CH733" s="374"/>
      <c r="CI733" s="374"/>
      <c r="CJ733" s="374"/>
      <c r="CK733" s="374"/>
      <c r="CL733" s="374"/>
      <c r="CM733" s="374"/>
      <c r="CN733" s="374"/>
      <c r="CO733" s="374"/>
      <c r="CP733" s="374"/>
      <c r="CQ733" s="374"/>
      <c r="CR733" s="374"/>
      <c r="CS733" s="374"/>
      <c r="CT733" s="374"/>
      <c r="CU733" s="374"/>
      <c r="CV733" s="374"/>
      <c r="CW733" s="374"/>
      <c r="CX733" s="374"/>
      <c r="CY733" s="374"/>
      <c r="CZ733" s="374"/>
    </row>
    <row r="734" ht="25.15" customHeight="true" x14ac:dyDescent="0.2">
      <c r="C734" s="1075"/>
      <c r="D734" s="1075"/>
      <c r="E734" s="652"/>
      <c r="F734" s="652"/>
      <c r="G734" s="652"/>
      <c r="H734" s="1075"/>
      <c r="I734" s="1075"/>
      <c r="J734" s="652"/>
      <c r="K734" s="652"/>
      <c r="L734" s="652"/>
      <c r="M734" s="1075"/>
      <c r="N734" s="1075"/>
      <c r="O734" s="652"/>
      <c r="P734" s="652"/>
      <c r="Q734" s="652"/>
      <c r="BA734" s="374"/>
      <c r="BB734" s="450"/>
      <c r="BC734" s="374"/>
      <c r="BD734" s="374"/>
      <c r="BE734" s="374"/>
      <c r="BF734" s="374"/>
      <c r="BG734" s="374"/>
      <c r="BH734" s="374"/>
      <c r="BI734" s="374"/>
      <c r="BJ734" s="374"/>
      <c r="BK734" s="374"/>
      <c r="BL734" s="374"/>
      <c r="BM734" s="374"/>
      <c r="BN734" s="374"/>
      <c r="BO734" s="374"/>
      <c r="BP734" s="374"/>
      <c r="BQ734" s="374"/>
      <c r="BR734" s="374"/>
      <c r="BS734" s="374"/>
      <c r="BT734" s="374"/>
      <c r="BU734" s="374"/>
      <c r="BV734" s="374"/>
      <c r="BW734" s="374"/>
      <c r="BX734" s="374"/>
      <c r="BY734" s="374"/>
      <c r="BZ734" s="374"/>
      <c r="CA734" s="374"/>
      <c r="CB734" s="374"/>
      <c r="CC734" s="374"/>
      <c r="CD734" s="374"/>
      <c r="CE734" s="374"/>
      <c r="CF734" s="374"/>
      <c r="CG734" s="374"/>
      <c r="CH734" s="374"/>
      <c r="CI734" s="374"/>
      <c r="CJ734" s="374"/>
      <c r="CK734" s="374"/>
      <c r="CL734" s="374"/>
      <c r="CM734" s="374"/>
      <c r="CN734" s="374"/>
      <c r="CO734" s="374"/>
      <c r="CP734" s="374"/>
      <c r="CQ734" s="374"/>
      <c r="CR734" s="374"/>
      <c r="CS734" s="374"/>
      <c r="CT734" s="374"/>
      <c r="CU734" s="374"/>
      <c r="CV734" s="374"/>
      <c r="CW734" s="374"/>
      <c r="CX734" s="374"/>
      <c r="CY734" s="374"/>
      <c r="CZ734" s="374"/>
    </row>
    <row r="735" ht="25.15" customHeight="true" x14ac:dyDescent="0.2">
      <c r="C735" s="1075"/>
      <c r="D735" s="1075"/>
      <c r="E735" s="652"/>
      <c r="F735" s="652"/>
      <c r="G735" s="652"/>
      <c r="H735" s="1075"/>
      <c r="I735" s="1075"/>
      <c r="J735" s="652"/>
      <c r="K735" s="652"/>
      <c r="L735" s="652"/>
      <c r="M735" s="1075"/>
      <c r="N735" s="1075"/>
      <c r="O735" s="652"/>
      <c r="P735" s="652"/>
      <c r="Q735" s="652"/>
      <c r="BA735" s="374"/>
      <c r="BB735" s="450"/>
      <c r="BC735" s="374"/>
      <c r="BD735" s="374"/>
      <c r="BE735" s="374"/>
      <c r="BF735" s="374"/>
      <c r="BG735" s="374"/>
      <c r="BH735" s="374"/>
      <c r="BI735" s="374"/>
      <c r="BJ735" s="374"/>
      <c r="BK735" s="374"/>
      <c r="BL735" s="374"/>
      <c r="BM735" s="374"/>
      <c r="BN735" s="374"/>
      <c r="BO735" s="374"/>
      <c r="BP735" s="374"/>
      <c r="BQ735" s="374"/>
      <c r="BR735" s="374"/>
      <c r="BS735" s="374"/>
      <c r="BT735" s="374"/>
      <c r="BU735" s="374"/>
      <c r="BV735" s="374"/>
      <c r="BW735" s="374"/>
      <c r="BX735" s="374"/>
      <c r="BY735" s="374"/>
      <c r="BZ735" s="374"/>
      <c r="CA735" s="374"/>
      <c r="CB735" s="374"/>
      <c r="CC735" s="374"/>
      <c r="CD735" s="374"/>
      <c r="CE735" s="374"/>
      <c r="CF735" s="374"/>
      <c r="CG735" s="374"/>
      <c r="CH735" s="374"/>
      <c r="CI735" s="374"/>
      <c r="CJ735" s="374"/>
      <c r="CK735" s="374"/>
      <c r="CL735" s="374"/>
      <c r="CM735" s="374"/>
      <c r="CN735" s="374"/>
      <c r="CO735" s="374"/>
      <c r="CP735" s="374"/>
      <c r="CQ735" s="374"/>
      <c r="CR735" s="374"/>
      <c r="CS735" s="374"/>
      <c r="CT735" s="374"/>
      <c r="CU735" s="374"/>
      <c r="CV735" s="374"/>
      <c r="CW735" s="374"/>
      <c r="CX735" s="374"/>
      <c r="CY735" s="374"/>
      <c r="CZ735" s="374"/>
    </row>
    <row r="736" ht="25.15" customHeight="true" x14ac:dyDescent="0.2">
      <c r="C736" s="1075"/>
      <c r="D736" s="1075"/>
      <c r="E736" s="652"/>
      <c r="F736" s="652"/>
      <c r="G736" s="652"/>
      <c r="H736" s="1075"/>
      <c r="I736" s="1075"/>
      <c r="J736" s="652"/>
      <c r="K736" s="652"/>
      <c r="L736" s="652"/>
      <c r="M736" s="1075"/>
      <c r="N736" s="1075"/>
      <c r="O736" s="652"/>
      <c r="P736" s="652"/>
      <c r="Q736" s="652"/>
      <c r="BA736" s="374"/>
      <c r="BB736" s="450"/>
      <c r="BC736" s="374"/>
      <c r="BD736" s="374"/>
      <c r="BE736" s="374"/>
      <c r="BF736" s="374"/>
      <c r="BG736" s="374"/>
      <c r="BH736" s="374"/>
      <c r="BI736" s="374"/>
      <c r="BJ736" s="374"/>
      <c r="BK736" s="374"/>
      <c r="BL736" s="374"/>
      <c r="BM736" s="374"/>
      <c r="BN736" s="374"/>
      <c r="BO736" s="374"/>
      <c r="BP736" s="374"/>
      <c r="BQ736" s="374"/>
      <c r="BR736" s="374"/>
      <c r="BS736" s="374"/>
      <c r="BT736" s="374"/>
      <c r="BU736" s="374"/>
      <c r="BV736" s="374"/>
      <c r="BW736" s="374"/>
      <c r="BX736" s="374"/>
      <c r="BY736" s="374"/>
      <c r="BZ736" s="374"/>
      <c r="CA736" s="374"/>
      <c r="CB736" s="374"/>
      <c r="CC736" s="374"/>
      <c r="CD736" s="374"/>
      <c r="CE736" s="374"/>
      <c r="CF736" s="374"/>
      <c r="CG736" s="374"/>
      <c r="CH736" s="374"/>
      <c r="CI736" s="374"/>
      <c r="CJ736" s="374"/>
      <c r="CK736" s="374"/>
      <c r="CL736" s="374"/>
      <c r="CM736" s="374"/>
      <c r="CN736" s="374"/>
      <c r="CO736" s="374"/>
      <c r="CP736" s="374"/>
      <c r="CQ736" s="374"/>
      <c r="CR736" s="374"/>
      <c r="CS736" s="374"/>
      <c r="CT736" s="374"/>
      <c r="CU736" s="374"/>
      <c r="CV736" s="374"/>
      <c r="CW736" s="374"/>
      <c r="CX736" s="374"/>
      <c r="CY736" s="374"/>
      <c r="CZ736" s="374"/>
    </row>
    <row r="737" ht="25.15" customHeight="true" x14ac:dyDescent="0.2">
      <c r="C737" s="1075"/>
      <c r="D737" s="1075"/>
      <c r="E737" s="652"/>
      <c r="F737" s="652"/>
      <c r="G737" s="652"/>
      <c r="H737" s="1075"/>
      <c r="I737" s="1075"/>
      <c r="J737" s="652"/>
      <c r="K737" s="652"/>
      <c r="L737" s="652"/>
      <c r="M737" s="1075"/>
      <c r="N737" s="1075"/>
      <c r="O737" s="652"/>
      <c r="P737" s="652"/>
      <c r="Q737" s="652"/>
      <c r="BA737" s="374"/>
      <c r="BB737" s="450"/>
      <c r="BC737" s="374"/>
      <c r="BD737" s="374"/>
      <c r="BE737" s="374"/>
      <c r="BF737" s="374"/>
      <c r="BG737" s="374"/>
      <c r="BH737" s="374"/>
      <c r="BI737" s="374"/>
      <c r="BJ737" s="374"/>
      <c r="BK737" s="374"/>
      <c r="BL737" s="374"/>
      <c r="BM737" s="374"/>
      <c r="BN737" s="374"/>
      <c r="BO737" s="374"/>
      <c r="BP737" s="374"/>
      <c r="BQ737" s="374"/>
      <c r="BR737" s="374"/>
      <c r="BS737" s="374"/>
      <c r="BT737" s="374"/>
      <c r="BU737" s="374"/>
      <c r="BV737" s="374"/>
      <c r="BW737" s="374"/>
      <c r="BX737" s="374"/>
      <c r="BY737" s="374"/>
      <c r="BZ737" s="374"/>
      <c r="CA737" s="374"/>
      <c r="CB737" s="374"/>
      <c r="CC737" s="374"/>
      <c r="CD737" s="374"/>
      <c r="CE737" s="374"/>
      <c r="CF737" s="374"/>
      <c r="CG737" s="374"/>
      <c r="CH737" s="374"/>
      <c r="CI737" s="374"/>
      <c r="CJ737" s="374"/>
      <c r="CK737" s="374"/>
      <c r="CL737" s="374"/>
      <c r="CM737" s="374"/>
      <c r="CN737" s="374"/>
      <c r="CO737" s="374"/>
      <c r="CP737" s="374"/>
      <c r="CQ737" s="374"/>
      <c r="CR737" s="374"/>
      <c r="CS737" s="374"/>
      <c r="CT737" s="374"/>
      <c r="CU737" s="374"/>
      <c r="CV737" s="374"/>
      <c r="CW737" s="374"/>
      <c r="CX737" s="374"/>
      <c r="CY737" s="374"/>
      <c r="CZ737" s="374"/>
    </row>
    <row r="738" ht="25.15" customHeight="true" x14ac:dyDescent="0.2">
      <c r="C738" s="1075"/>
      <c r="D738" s="1075"/>
      <c r="E738" s="652"/>
      <c r="F738" s="652"/>
      <c r="G738" s="652"/>
      <c r="H738" s="1075"/>
      <c r="I738" s="1075"/>
      <c r="J738" s="652"/>
      <c r="K738" s="652"/>
      <c r="L738" s="652"/>
      <c r="M738" s="1075"/>
      <c r="N738" s="1075"/>
      <c r="O738" s="652"/>
      <c r="P738" s="652"/>
      <c r="Q738" s="652"/>
      <c r="BA738" s="374"/>
      <c r="BB738" s="450"/>
      <c r="BC738" s="374"/>
      <c r="BD738" s="374"/>
      <c r="BE738" s="374"/>
      <c r="BF738" s="374"/>
      <c r="BG738" s="374"/>
      <c r="BH738" s="374"/>
      <c r="BI738" s="374"/>
      <c r="BJ738" s="374"/>
      <c r="BK738" s="374"/>
      <c r="BL738" s="374"/>
      <c r="BM738" s="374"/>
      <c r="BN738" s="374"/>
      <c r="BO738" s="374"/>
      <c r="BP738" s="374"/>
      <c r="BQ738" s="374"/>
      <c r="BR738" s="374"/>
      <c r="BS738" s="374"/>
      <c r="BT738" s="374"/>
      <c r="BU738" s="374"/>
      <c r="BV738" s="374"/>
      <c r="BW738" s="374"/>
      <c r="BX738" s="374"/>
      <c r="BY738" s="374"/>
      <c r="BZ738" s="374"/>
      <c r="CA738" s="374"/>
      <c r="CB738" s="374"/>
      <c r="CC738" s="374"/>
      <c r="CD738" s="374"/>
      <c r="CE738" s="374"/>
      <c r="CF738" s="374"/>
      <c r="CG738" s="374"/>
      <c r="CH738" s="374"/>
      <c r="CI738" s="374"/>
      <c r="CJ738" s="374"/>
      <c r="CK738" s="374"/>
      <c r="CL738" s="374"/>
      <c r="CM738" s="374"/>
      <c r="CN738" s="374"/>
      <c r="CO738" s="374"/>
      <c r="CP738" s="374"/>
      <c r="CQ738" s="374"/>
      <c r="CR738" s="374"/>
      <c r="CS738" s="374"/>
      <c r="CT738" s="374"/>
      <c r="CU738" s="374"/>
      <c r="CV738" s="374"/>
      <c r="CW738" s="374"/>
      <c r="CX738" s="374"/>
      <c r="CY738" s="374"/>
      <c r="CZ738" s="374"/>
    </row>
    <row r="739" ht="25.15" customHeight="true" x14ac:dyDescent="0.2">
      <c r="C739" s="1075"/>
      <c r="D739" s="1075"/>
      <c r="E739" s="652"/>
      <c r="F739" s="652"/>
      <c r="G739" s="652"/>
      <c r="H739" s="1075"/>
      <c r="I739" s="1075"/>
      <c r="J739" s="652"/>
      <c r="K739" s="652"/>
      <c r="L739" s="652"/>
      <c r="M739" s="1075"/>
      <c r="N739" s="1075"/>
      <c r="O739" s="652"/>
      <c r="P739" s="652"/>
      <c r="Q739" s="652"/>
      <c r="BA739" s="374"/>
      <c r="BB739" s="450"/>
      <c r="BC739" s="374"/>
      <c r="BD739" s="374"/>
      <c r="BE739" s="374"/>
      <c r="BF739" s="374"/>
      <c r="BG739" s="374"/>
      <c r="BH739" s="374"/>
      <c r="BI739" s="374"/>
      <c r="BJ739" s="374"/>
      <c r="BK739" s="374"/>
      <c r="BL739" s="374"/>
      <c r="BM739" s="374"/>
      <c r="BN739" s="374"/>
      <c r="BO739" s="374"/>
      <c r="BP739" s="374"/>
      <c r="BQ739" s="374"/>
      <c r="BR739" s="374"/>
      <c r="BS739" s="374"/>
      <c r="BT739" s="374"/>
      <c r="BU739" s="374"/>
      <c r="BV739" s="374"/>
      <c r="BW739" s="374"/>
      <c r="BX739" s="374"/>
      <c r="BY739" s="374"/>
      <c r="BZ739" s="374"/>
      <c r="CA739" s="374"/>
      <c r="CB739" s="374"/>
      <c r="CC739" s="374"/>
      <c r="CD739" s="374"/>
      <c r="CE739" s="374"/>
      <c r="CF739" s="374"/>
      <c r="CG739" s="374"/>
      <c r="CH739" s="374"/>
      <c r="CI739" s="374"/>
      <c r="CJ739" s="374"/>
      <c r="CK739" s="374"/>
      <c r="CL739" s="374"/>
      <c r="CM739" s="374"/>
      <c r="CN739" s="374"/>
      <c r="CO739" s="374"/>
      <c r="CP739" s="374"/>
      <c r="CQ739" s="374"/>
      <c r="CR739" s="374"/>
      <c r="CS739" s="374"/>
      <c r="CT739" s="374"/>
      <c r="CU739" s="374"/>
      <c r="CV739" s="374"/>
      <c r="CW739" s="374"/>
      <c r="CX739" s="374"/>
      <c r="CY739" s="374"/>
      <c r="CZ739" s="374"/>
    </row>
    <row r="740" ht="25.15" customHeight="true" x14ac:dyDescent="0.2">
      <c r="C740" s="1075"/>
      <c r="D740" s="1075"/>
      <c r="E740" s="652"/>
      <c r="F740" s="652"/>
      <c r="G740" s="652"/>
      <c r="H740" s="1075"/>
      <c r="I740" s="1075"/>
      <c r="J740" s="652"/>
      <c r="K740" s="652"/>
      <c r="L740" s="652"/>
      <c r="M740" s="1075"/>
      <c r="N740" s="1075"/>
      <c r="O740" s="652"/>
      <c r="P740" s="652"/>
      <c r="Q740" s="652"/>
      <c r="BA740" s="374"/>
      <c r="BB740" s="450"/>
      <c r="BC740" s="374"/>
      <c r="BD740" s="374"/>
      <c r="BE740" s="374"/>
      <c r="BF740" s="374"/>
      <c r="BG740" s="374"/>
      <c r="BH740" s="374"/>
      <c r="BI740" s="374"/>
      <c r="BJ740" s="374"/>
      <c r="BK740" s="374"/>
      <c r="BL740" s="374"/>
      <c r="BM740" s="374"/>
      <c r="BN740" s="374"/>
      <c r="BO740" s="374"/>
      <c r="BP740" s="374"/>
      <c r="BQ740" s="374"/>
      <c r="BR740" s="374"/>
      <c r="BS740" s="374"/>
      <c r="BT740" s="374"/>
      <c r="BU740" s="374"/>
      <c r="BV740" s="374"/>
      <c r="BW740" s="374"/>
      <c r="BX740" s="374"/>
      <c r="BY740" s="374"/>
      <c r="BZ740" s="374"/>
      <c r="CA740" s="374"/>
      <c r="CB740" s="374"/>
      <c r="CC740" s="374"/>
      <c r="CD740" s="374"/>
      <c r="CE740" s="374"/>
      <c r="CF740" s="374"/>
      <c r="CG740" s="374"/>
      <c r="CH740" s="374"/>
      <c r="CI740" s="374"/>
      <c r="CJ740" s="374"/>
      <c r="CK740" s="374"/>
      <c r="CL740" s="374"/>
      <c r="CM740" s="374"/>
      <c r="CN740" s="374"/>
      <c r="CO740" s="374"/>
      <c r="CP740" s="374"/>
      <c r="CQ740" s="374"/>
      <c r="CR740" s="374"/>
      <c r="CS740" s="374"/>
      <c r="CT740" s="374"/>
      <c r="CU740" s="374"/>
      <c r="CV740" s="374"/>
      <c r="CW740" s="374"/>
      <c r="CX740" s="374"/>
      <c r="CY740" s="374"/>
      <c r="CZ740" s="374"/>
    </row>
    <row r="741" ht="25.15" customHeight="true" x14ac:dyDescent="0.2">
      <c r="C741" s="1075"/>
      <c r="D741" s="1075"/>
      <c r="E741" s="652"/>
      <c r="F741" s="652"/>
      <c r="G741" s="652"/>
      <c r="H741" s="1075"/>
      <c r="I741" s="1075"/>
      <c r="J741" s="652"/>
      <c r="K741" s="652"/>
      <c r="L741" s="652"/>
      <c r="M741" s="1075"/>
      <c r="N741" s="1075"/>
      <c r="O741" s="652"/>
      <c r="P741" s="652"/>
      <c r="Q741" s="652"/>
      <c r="BA741" s="374"/>
      <c r="BB741" s="450"/>
      <c r="BC741" s="374"/>
      <c r="BD741" s="374"/>
      <c r="BE741" s="374"/>
      <c r="BF741" s="374"/>
      <c r="BG741" s="374"/>
      <c r="BH741" s="374"/>
      <c r="BI741" s="374"/>
      <c r="BJ741" s="374"/>
      <c r="BK741" s="374"/>
      <c r="BL741" s="374"/>
      <c r="BM741" s="374"/>
      <c r="BN741" s="374"/>
      <c r="BO741" s="374"/>
      <c r="BP741" s="374"/>
      <c r="BQ741" s="374"/>
      <c r="BR741" s="374"/>
      <c r="BS741" s="374"/>
      <c r="BT741" s="374"/>
      <c r="BU741" s="374"/>
      <c r="BV741" s="374"/>
      <c r="BW741" s="374"/>
      <c r="BX741" s="374"/>
      <c r="BY741" s="374"/>
      <c r="BZ741" s="374"/>
      <c r="CA741" s="374"/>
      <c r="CB741" s="374"/>
      <c r="CC741" s="374"/>
      <c r="CD741" s="374"/>
      <c r="CE741" s="374"/>
      <c r="CF741" s="374"/>
      <c r="CG741" s="374"/>
      <c r="CH741" s="374"/>
      <c r="CI741" s="374"/>
      <c r="CJ741" s="374"/>
      <c r="CK741" s="374"/>
      <c r="CL741" s="374"/>
      <c r="CM741" s="374"/>
      <c r="CN741" s="374"/>
      <c r="CO741" s="374"/>
      <c r="CP741" s="374"/>
      <c r="CQ741" s="374"/>
      <c r="CR741" s="374"/>
      <c r="CS741" s="374"/>
      <c r="CT741" s="374"/>
      <c r="CU741" s="374"/>
      <c r="CV741" s="374"/>
      <c r="CW741" s="374"/>
      <c r="CX741" s="374"/>
      <c r="CY741" s="374"/>
      <c r="CZ741" s="374"/>
    </row>
    <row r="742" ht="25.15" customHeight="true" x14ac:dyDescent="0.2">
      <c r="C742" s="1075"/>
      <c r="D742" s="1075"/>
      <c r="E742" s="652"/>
      <c r="F742" s="652"/>
      <c r="G742" s="652"/>
      <c r="H742" s="1075"/>
      <c r="I742" s="1075"/>
      <c r="J742" s="652"/>
      <c r="K742" s="652"/>
      <c r="L742" s="652"/>
      <c r="M742" s="1075"/>
      <c r="N742" s="1075"/>
      <c r="O742" s="652"/>
      <c r="P742" s="652"/>
      <c r="Q742" s="652"/>
      <c r="BA742" s="374"/>
      <c r="BB742" s="450"/>
      <c r="BC742" s="374"/>
      <c r="BD742" s="374"/>
      <c r="BE742" s="374"/>
      <c r="BF742" s="374"/>
      <c r="BG742" s="374"/>
      <c r="BH742" s="374"/>
      <c r="BI742" s="374"/>
      <c r="BJ742" s="374"/>
      <c r="BK742" s="374"/>
      <c r="BL742" s="374"/>
      <c r="BM742" s="374"/>
      <c r="BN742" s="374"/>
      <c r="BO742" s="374"/>
      <c r="BP742" s="374"/>
      <c r="BQ742" s="374"/>
      <c r="BR742" s="374"/>
      <c r="BS742" s="374"/>
      <c r="BT742" s="374"/>
      <c r="BU742" s="374"/>
      <c r="BV742" s="374"/>
      <c r="BW742" s="374"/>
      <c r="BX742" s="374"/>
      <c r="BY742" s="374"/>
      <c r="BZ742" s="374"/>
      <c r="CA742" s="374"/>
      <c r="CB742" s="374"/>
      <c r="CC742" s="374"/>
      <c r="CD742" s="374"/>
      <c r="CE742" s="374"/>
      <c r="CF742" s="374"/>
      <c r="CG742" s="374"/>
      <c r="CH742" s="374"/>
      <c r="CI742" s="374"/>
      <c r="CJ742" s="374"/>
      <c r="CK742" s="374"/>
      <c r="CL742" s="374"/>
      <c r="CM742" s="374"/>
      <c r="CN742" s="374"/>
      <c r="CO742" s="374"/>
      <c r="CP742" s="374"/>
      <c r="CQ742" s="374"/>
      <c r="CR742" s="374"/>
      <c r="CS742" s="374"/>
      <c r="CT742" s="374"/>
      <c r="CU742" s="374"/>
      <c r="CV742" s="374"/>
      <c r="CW742" s="374"/>
      <c r="CX742" s="374"/>
      <c r="CY742" s="374"/>
      <c r="CZ742" s="374"/>
    </row>
    <row r="743" ht="25.15" customHeight="true" x14ac:dyDescent="0.2">
      <c r="C743" s="1075"/>
      <c r="D743" s="1075"/>
      <c r="E743" s="652"/>
      <c r="F743" s="652"/>
      <c r="G743" s="652"/>
      <c r="H743" s="1075"/>
      <c r="I743" s="1075"/>
      <c r="J743" s="652"/>
      <c r="K743" s="652"/>
      <c r="L743" s="652"/>
      <c r="M743" s="1075"/>
      <c r="N743" s="1075"/>
      <c r="O743" s="652"/>
      <c r="P743" s="652"/>
      <c r="Q743" s="652"/>
      <c r="BA743" s="374"/>
      <c r="BB743" s="450"/>
      <c r="BC743" s="374"/>
      <c r="BD743" s="374"/>
      <c r="BE743" s="374"/>
      <c r="BF743" s="374"/>
      <c r="BG743" s="374"/>
      <c r="BH743" s="374"/>
      <c r="BI743" s="374"/>
      <c r="BJ743" s="374"/>
      <c r="BK743" s="374"/>
      <c r="BL743" s="374"/>
      <c r="BM743" s="374"/>
      <c r="BN743" s="374"/>
      <c r="BO743" s="374"/>
      <c r="BP743" s="374"/>
      <c r="BQ743" s="374"/>
      <c r="BR743" s="374"/>
      <c r="BS743" s="374"/>
      <c r="BT743" s="374"/>
      <c r="BU743" s="374"/>
      <c r="BV743" s="374"/>
      <c r="BW743" s="374"/>
      <c r="BX743" s="374"/>
      <c r="BY743" s="374"/>
      <c r="BZ743" s="374"/>
      <c r="CA743" s="374"/>
      <c r="CB743" s="374"/>
      <c r="CC743" s="374"/>
      <c r="CD743" s="374"/>
      <c r="CE743" s="374"/>
      <c r="CF743" s="374"/>
      <c r="CG743" s="374"/>
      <c r="CH743" s="374"/>
      <c r="CI743" s="374"/>
      <c r="CJ743" s="374"/>
      <c r="CK743" s="374"/>
      <c r="CL743" s="374"/>
      <c r="CM743" s="374"/>
      <c r="CN743" s="374"/>
      <c r="CO743" s="374"/>
      <c r="CP743" s="374"/>
      <c r="CQ743" s="374"/>
      <c r="CR743" s="374"/>
      <c r="CS743" s="374"/>
      <c r="CT743" s="374"/>
      <c r="CU743" s="374"/>
      <c r="CV743" s="374"/>
      <c r="CW743" s="374"/>
      <c r="CX743" s="374"/>
      <c r="CY743" s="374"/>
      <c r="CZ743" s="374"/>
    </row>
    <row r="744" ht="25.15" customHeight="true" x14ac:dyDescent="0.2">
      <c r="C744" s="1075"/>
      <c r="D744" s="1075"/>
      <c r="E744" s="652"/>
      <c r="F744" s="652"/>
      <c r="G744" s="652"/>
      <c r="H744" s="1075"/>
      <c r="I744" s="1075"/>
      <c r="J744" s="652"/>
      <c r="K744" s="652"/>
      <c r="L744" s="652"/>
      <c r="M744" s="1075"/>
      <c r="N744" s="1075"/>
      <c r="O744" s="652"/>
      <c r="P744" s="652"/>
      <c r="Q744" s="652"/>
      <c r="BA744" s="374"/>
      <c r="BB744" s="450"/>
      <c r="BC744" s="374"/>
      <c r="BD744" s="374"/>
      <c r="BE744" s="374"/>
      <c r="BF744" s="374"/>
      <c r="BG744" s="374"/>
      <c r="BH744" s="374"/>
      <c r="BI744" s="374"/>
      <c r="BJ744" s="374"/>
      <c r="BK744" s="374"/>
      <c r="BL744" s="374"/>
      <c r="BM744" s="374"/>
      <c r="BN744" s="374"/>
      <c r="BO744" s="374"/>
      <c r="BP744" s="374"/>
      <c r="BQ744" s="374"/>
      <c r="BR744" s="374"/>
      <c r="BS744" s="374"/>
      <c r="BT744" s="374"/>
      <c r="BU744" s="374"/>
      <c r="BV744" s="374"/>
      <c r="BW744" s="374"/>
      <c r="BX744" s="374"/>
      <c r="BY744" s="374"/>
      <c r="BZ744" s="374"/>
      <c r="CA744" s="374"/>
      <c r="CB744" s="374"/>
      <c r="CC744" s="374"/>
      <c r="CD744" s="374"/>
      <c r="CE744" s="374"/>
      <c r="CF744" s="374"/>
      <c r="CG744" s="374"/>
      <c r="CH744" s="374"/>
      <c r="CI744" s="374"/>
      <c r="CJ744" s="374"/>
      <c r="CK744" s="374"/>
      <c r="CL744" s="374"/>
      <c r="CM744" s="374"/>
      <c r="CN744" s="374"/>
      <c r="CO744" s="374"/>
      <c r="CP744" s="374"/>
      <c r="CQ744" s="374"/>
      <c r="CR744" s="374"/>
      <c r="CS744" s="374"/>
      <c r="CT744" s="374"/>
      <c r="CU744" s="374"/>
      <c r="CV744" s="374"/>
      <c r="CW744" s="374"/>
      <c r="CX744" s="374"/>
      <c r="CY744" s="374"/>
      <c r="CZ744" s="374"/>
    </row>
    <row r="745" ht="25.15" customHeight="true" x14ac:dyDescent="0.2">
      <c r="C745" s="1075"/>
      <c r="D745" s="1075"/>
      <c r="E745" s="652"/>
      <c r="F745" s="652"/>
      <c r="G745" s="652"/>
      <c r="H745" s="1075"/>
      <c r="I745" s="1075"/>
      <c r="J745" s="652"/>
      <c r="K745" s="652"/>
      <c r="L745" s="652"/>
      <c r="M745" s="1075"/>
      <c r="N745" s="1075"/>
      <c r="O745" s="652"/>
      <c r="P745" s="652"/>
      <c r="Q745" s="652"/>
      <c r="BA745" s="374"/>
      <c r="BB745" s="450"/>
      <c r="BC745" s="374"/>
      <c r="BD745" s="374"/>
      <c r="BE745" s="374"/>
      <c r="BF745" s="374"/>
      <c r="BG745" s="374"/>
      <c r="BH745" s="374"/>
      <c r="BI745" s="374"/>
      <c r="BJ745" s="374"/>
      <c r="BK745" s="374"/>
      <c r="BL745" s="374"/>
      <c r="BM745" s="374"/>
      <c r="BN745" s="374"/>
      <c r="BO745" s="374"/>
      <c r="BP745" s="374"/>
      <c r="BQ745" s="374"/>
      <c r="BR745" s="374"/>
      <c r="BS745" s="374"/>
      <c r="BT745" s="374"/>
      <c r="BU745" s="374"/>
      <c r="BV745" s="374"/>
      <c r="BW745" s="374"/>
      <c r="BX745" s="374"/>
      <c r="BY745" s="374"/>
      <c r="BZ745" s="374"/>
      <c r="CA745" s="374"/>
      <c r="CB745" s="374"/>
      <c r="CC745" s="374"/>
      <c r="CD745" s="374"/>
      <c r="CE745" s="374"/>
      <c r="CF745" s="374"/>
      <c r="CG745" s="374"/>
      <c r="CH745" s="374"/>
      <c r="CI745" s="374"/>
      <c r="CJ745" s="374"/>
      <c r="CK745" s="374"/>
      <c r="CL745" s="374"/>
      <c r="CM745" s="374"/>
      <c r="CN745" s="374"/>
      <c r="CO745" s="374"/>
      <c r="CP745" s="374"/>
      <c r="CQ745" s="374"/>
      <c r="CR745" s="374"/>
      <c r="CS745" s="374"/>
      <c r="CT745" s="374"/>
      <c r="CU745" s="374"/>
      <c r="CV745" s="374"/>
      <c r="CW745" s="374"/>
      <c r="CX745" s="374"/>
      <c r="CY745" s="374"/>
      <c r="CZ745" s="374"/>
    </row>
    <row r="746" ht="25.15" customHeight="true" x14ac:dyDescent="0.2">
      <c r="C746" s="1075"/>
      <c r="D746" s="1075"/>
      <c r="E746" s="652"/>
      <c r="F746" s="652"/>
      <c r="G746" s="652"/>
      <c r="H746" s="1075"/>
      <c r="I746" s="1075"/>
      <c r="J746" s="652"/>
      <c r="K746" s="652"/>
      <c r="L746" s="652"/>
      <c r="M746" s="1075"/>
      <c r="N746" s="1075"/>
      <c r="O746" s="652"/>
      <c r="P746" s="652"/>
      <c r="Q746" s="652"/>
      <c r="BA746" s="374"/>
      <c r="BB746" s="450"/>
      <c r="BC746" s="374"/>
      <c r="BD746" s="374"/>
      <c r="BE746" s="374"/>
      <c r="BF746" s="374"/>
      <c r="BG746" s="374"/>
      <c r="BH746" s="374"/>
      <c r="BI746" s="374"/>
      <c r="BJ746" s="374"/>
      <c r="BK746" s="374"/>
      <c r="BL746" s="374"/>
      <c r="BM746" s="374"/>
      <c r="BN746" s="374"/>
      <c r="BO746" s="374"/>
      <c r="BP746" s="374"/>
      <c r="BQ746" s="374"/>
      <c r="BR746" s="374"/>
      <c r="BS746" s="374"/>
      <c r="BT746" s="374"/>
      <c r="BU746" s="374"/>
      <c r="BV746" s="374"/>
      <c r="BW746" s="374"/>
      <c r="BX746" s="374"/>
      <c r="BY746" s="374"/>
      <c r="BZ746" s="374"/>
      <c r="CA746" s="374"/>
      <c r="CB746" s="374"/>
      <c r="CC746" s="374"/>
      <c r="CD746" s="374"/>
      <c r="CE746" s="374"/>
      <c r="CF746" s="374"/>
      <c r="CG746" s="374"/>
      <c r="CH746" s="374"/>
      <c r="CI746" s="374"/>
      <c r="CJ746" s="374"/>
      <c r="CK746" s="374"/>
      <c r="CL746" s="374"/>
      <c r="CM746" s="374"/>
      <c r="CN746" s="374"/>
      <c r="CO746" s="374"/>
      <c r="CP746" s="374"/>
      <c r="CQ746" s="374"/>
      <c r="CR746" s="374"/>
      <c r="CS746" s="374"/>
      <c r="CT746" s="374"/>
      <c r="CU746" s="374"/>
      <c r="CV746" s="374"/>
      <c r="CW746" s="374"/>
      <c r="CX746" s="374"/>
      <c r="CY746" s="374"/>
      <c r="CZ746" s="374"/>
    </row>
    <row r="747" ht="25.15" customHeight="true" x14ac:dyDescent="0.2">
      <c r="C747" s="1075"/>
      <c r="D747" s="1075"/>
      <c r="E747" s="652"/>
      <c r="F747" s="652"/>
      <c r="G747" s="652"/>
      <c r="H747" s="1075"/>
      <c r="I747" s="1075"/>
      <c r="J747" s="652"/>
      <c r="K747" s="652"/>
      <c r="L747" s="652"/>
      <c r="M747" s="1075"/>
      <c r="N747" s="1075"/>
      <c r="O747" s="652"/>
      <c r="P747" s="652"/>
      <c r="Q747" s="652"/>
      <c r="BA747" s="374"/>
      <c r="BB747" s="450"/>
      <c r="BC747" s="374"/>
      <c r="BD747" s="374"/>
      <c r="BE747" s="374"/>
      <c r="BF747" s="374"/>
      <c r="BG747" s="374"/>
      <c r="BH747" s="374"/>
      <c r="BI747" s="374"/>
      <c r="BJ747" s="374"/>
      <c r="BK747" s="374"/>
      <c r="BL747" s="374"/>
      <c r="BM747" s="374"/>
      <c r="BN747" s="374"/>
      <c r="BO747" s="374"/>
      <c r="BP747" s="374"/>
      <c r="BQ747" s="374"/>
      <c r="BR747" s="374"/>
      <c r="BS747" s="374"/>
      <c r="BT747" s="374"/>
      <c r="BU747" s="374"/>
      <c r="BV747" s="374"/>
      <c r="BW747" s="374"/>
      <c r="BX747" s="374"/>
      <c r="BY747" s="374"/>
      <c r="BZ747" s="374"/>
      <c r="CA747" s="374"/>
      <c r="CB747" s="374"/>
      <c r="CC747" s="374"/>
      <c r="CD747" s="374"/>
      <c r="CE747" s="374"/>
      <c r="CF747" s="374"/>
      <c r="CG747" s="374"/>
      <c r="CH747" s="374"/>
      <c r="CI747" s="374"/>
      <c r="CJ747" s="374"/>
      <c r="CK747" s="374"/>
      <c r="CL747" s="374"/>
      <c r="CM747" s="374"/>
      <c r="CN747" s="374"/>
      <c r="CO747" s="374"/>
      <c r="CP747" s="374"/>
      <c r="CQ747" s="374"/>
      <c r="CR747" s="374"/>
      <c r="CS747" s="374"/>
      <c r="CT747" s="374"/>
      <c r="CU747" s="374"/>
      <c r="CV747" s="374"/>
      <c r="CW747" s="374"/>
      <c r="CX747" s="374"/>
      <c r="CY747" s="374"/>
      <c r="CZ747" s="374"/>
    </row>
    <row r="748" ht="25.15" customHeight="true" x14ac:dyDescent="0.2">
      <c r="C748" s="1075"/>
      <c r="D748" s="1075"/>
      <c r="E748" s="652"/>
      <c r="F748" s="652"/>
      <c r="G748" s="652"/>
      <c r="H748" s="1075"/>
      <c r="I748" s="1075"/>
      <c r="J748" s="652"/>
      <c r="K748" s="652"/>
      <c r="L748" s="652"/>
      <c r="M748" s="1075"/>
      <c r="N748" s="1075"/>
      <c r="O748" s="652"/>
      <c r="P748" s="652"/>
      <c r="Q748" s="652"/>
      <c r="BA748" s="374"/>
      <c r="BB748" s="450"/>
      <c r="BC748" s="374"/>
      <c r="BD748" s="374"/>
      <c r="BE748" s="374"/>
      <c r="BF748" s="374"/>
      <c r="BG748" s="374"/>
      <c r="BH748" s="374"/>
      <c r="BI748" s="374"/>
      <c r="BJ748" s="374"/>
      <c r="BK748" s="374"/>
      <c r="BL748" s="374"/>
      <c r="BM748" s="374"/>
      <c r="BN748" s="374"/>
      <c r="BO748" s="374"/>
      <c r="BP748" s="374"/>
      <c r="BQ748" s="374"/>
      <c r="BR748" s="374"/>
      <c r="BS748" s="374"/>
      <c r="BT748" s="374"/>
      <c r="BU748" s="374"/>
      <c r="BV748" s="374"/>
      <c r="BW748" s="374"/>
      <c r="BX748" s="374"/>
      <c r="BY748" s="374"/>
      <c r="BZ748" s="374"/>
      <c r="CA748" s="374"/>
      <c r="CB748" s="374"/>
      <c r="CC748" s="374"/>
      <c r="CD748" s="374"/>
      <c r="CE748" s="374"/>
      <c r="CF748" s="374"/>
      <c r="CG748" s="374"/>
      <c r="CH748" s="374"/>
      <c r="CI748" s="374"/>
      <c r="CJ748" s="374"/>
      <c r="CK748" s="374"/>
      <c r="CL748" s="374"/>
      <c r="CM748" s="374"/>
      <c r="CN748" s="374"/>
      <c r="CO748" s="374"/>
      <c r="CP748" s="374"/>
      <c r="CQ748" s="374"/>
      <c r="CR748" s="374"/>
      <c r="CS748" s="374"/>
      <c r="CT748" s="374"/>
      <c r="CU748" s="374"/>
      <c r="CV748" s="374"/>
      <c r="CW748" s="374"/>
      <c r="CX748" s="374"/>
      <c r="CY748" s="374"/>
      <c r="CZ748" s="374"/>
    </row>
    <row r="749" ht="25.15" customHeight="true" x14ac:dyDescent="0.2">
      <c r="C749" s="1075"/>
      <c r="D749" s="1075"/>
      <c r="E749" s="652"/>
      <c r="F749" s="652"/>
      <c r="G749" s="652"/>
      <c r="H749" s="1075"/>
      <c r="I749" s="1075"/>
      <c r="J749" s="652"/>
      <c r="K749" s="652"/>
      <c r="L749" s="652"/>
      <c r="M749" s="1075"/>
      <c r="N749" s="1075"/>
      <c r="O749" s="652"/>
      <c r="P749" s="652"/>
      <c r="Q749" s="652"/>
      <c r="BA749" s="374"/>
      <c r="BB749" s="450"/>
      <c r="BC749" s="374"/>
      <c r="BD749" s="374"/>
      <c r="BE749" s="374"/>
      <c r="BF749" s="374"/>
      <c r="BG749" s="374"/>
      <c r="BH749" s="374"/>
      <c r="BI749" s="374"/>
      <c r="BJ749" s="374"/>
      <c r="BK749" s="374"/>
      <c r="BL749" s="374"/>
      <c r="BM749" s="374"/>
      <c r="BN749" s="374"/>
      <c r="BO749" s="374"/>
      <c r="BP749" s="374"/>
      <c r="BQ749" s="374"/>
      <c r="BR749" s="374"/>
      <c r="BS749" s="374"/>
      <c r="BT749" s="374"/>
      <c r="BU749" s="374"/>
      <c r="BV749" s="374"/>
      <c r="BW749" s="374"/>
      <c r="BX749" s="374"/>
      <c r="BY749" s="374"/>
      <c r="BZ749" s="374"/>
      <c r="CA749" s="374"/>
      <c r="CB749" s="374"/>
      <c r="CC749" s="374"/>
      <c r="CD749" s="374"/>
      <c r="CE749" s="374"/>
      <c r="CF749" s="374"/>
      <c r="CG749" s="374"/>
      <c r="CH749" s="374"/>
      <c r="CI749" s="374"/>
      <c r="CJ749" s="374"/>
      <c r="CK749" s="374"/>
      <c r="CL749" s="374"/>
      <c r="CM749" s="374"/>
      <c r="CN749" s="374"/>
      <c r="CO749" s="374"/>
      <c r="CP749" s="374"/>
      <c r="CQ749" s="374"/>
      <c r="CR749" s="374"/>
      <c r="CS749" s="374"/>
      <c r="CT749" s="374"/>
      <c r="CU749" s="374"/>
      <c r="CV749" s="374"/>
      <c r="CW749" s="374"/>
      <c r="CX749" s="374"/>
      <c r="CY749" s="374"/>
      <c r="CZ749" s="374"/>
    </row>
    <row r="750" ht="25.15" customHeight="true" x14ac:dyDescent="0.2">
      <c r="C750" s="1075"/>
      <c r="D750" s="1075"/>
      <c r="E750" s="652"/>
      <c r="F750" s="652"/>
      <c r="G750" s="652"/>
      <c r="H750" s="1075"/>
      <c r="I750" s="1075"/>
      <c r="J750" s="652"/>
      <c r="K750" s="652"/>
      <c r="L750" s="652"/>
      <c r="M750" s="1075"/>
      <c r="N750" s="1075"/>
      <c r="O750" s="652"/>
      <c r="P750" s="652"/>
      <c r="Q750" s="652"/>
      <c r="BA750" s="374"/>
      <c r="BB750" s="450"/>
      <c r="BC750" s="374"/>
      <c r="BD750" s="374"/>
      <c r="BE750" s="374"/>
      <c r="BF750" s="374"/>
      <c r="BG750" s="374"/>
      <c r="BH750" s="374"/>
      <c r="BI750" s="374"/>
      <c r="BJ750" s="374"/>
      <c r="BK750" s="374"/>
      <c r="BL750" s="374"/>
      <c r="BM750" s="374"/>
      <c r="BN750" s="374"/>
      <c r="BO750" s="374"/>
      <c r="BP750" s="374"/>
      <c r="BQ750" s="374"/>
      <c r="BR750" s="374"/>
      <c r="BS750" s="374"/>
      <c r="BT750" s="374"/>
      <c r="BU750" s="374"/>
      <c r="BV750" s="374"/>
      <c r="BW750" s="374"/>
      <c r="BX750" s="374"/>
      <c r="BY750" s="374"/>
      <c r="BZ750" s="374"/>
      <c r="CA750" s="374"/>
      <c r="CB750" s="374"/>
      <c r="CC750" s="374"/>
      <c r="CD750" s="374"/>
      <c r="CE750" s="374"/>
      <c r="CF750" s="374"/>
      <c r="CG750" s="374"/>
      <c r="CH750" s="374"/>
      <c r="CI750" s="374"/>
      <c r="CJ750" s="374"/>
      <c r="CK750" s="374"/>
      <c r="CL750" s="374"/>
      <c r="CM750" s="374"/>
      <c r="CN750" s="374"/>
      <c r="CO750" s="374"/>
      <c r="CP750" s="374"/>
      <c r="CQ750" s="374"/>
      <c r="CR750" s="374"/>
      <c r="CS750" s="374"/>
      <c r="CT750" s="374"/>
      <c r="CU750" s="374"/>
      <c r="CV750" s="374"/>
      <c r="CW750" s="374"/>
      <c r="CX750" s="374"/>
      <c r="CY750" s="374"/>
      <c r="CZ750" s="374"/>
    </row>
    <row r="751" ht="25.15" customHeight="true" x14ac:dyDescent="0.2">
      <c r="C751" s="1075"/>
      <c r="D751" s="1075"/>
      <c r="E751" s="652"/>
      <c r="F751" s="652"/>
      <c r="G751" s="652"/>
      <c r="H751" s="1075"/>
      <c r="I751" s="1075"/>
      <c r="J751" s="652"/>
      <c r="K751" s="652"/>
      <c r="L751" s="652"/>
      <c r="M751" s="1075"/>
      <c r="N751" s="1075"/>
      <c r="O751" s="652"/>
      <c r="P751" s="652"/>
      <c r="Q751" s="652"/>
      <c r="BA751" s="374"/>
      <c r="BB751" s="450"/>
      <c r="BC751" s="374"/>
      <c r="BD751" s="374"/>
      <c r="BE751" s="374"/>
      <c r="BF751" s="374"/>
      <c r="BG751" s="374"/>
      <c r="BH751" s="374"/>
      <c r="BI751" s="374"/>
      <c r="BJ751" s="374"/>
      <c r="BK751" s="374"/>
      <c r="BL751" s="374"/>
      <c r="BM751" s="374"/>
      <c r="BN751" s="374"/>
      <c r="BO751" s="374"/>
      <c r="BP751" s="374"/>
      <c r="BQ751" s="374"/>
      <c r="BR751" s="374"/>
      <c r="BS751" s="374"/>
      <c r="BT751" s="374"/>
      <c r="BU751" s="374"/>
      <c r="BV751" s="374"/>
      <c r="BW751" s="374"/>
      <c r="BX751" s="374"/>
      <c r="BY751" s="374"/>
      <c r="BZ751" s="374"/>
      <c r="CA751" s="374"/>
      <c r="CB751" s="374"/>
      <c r="CC751" s="374"/>
      <c r="CD751" s="374"/>
      <c r="CE751" s="374"/>
      <c r="CF751" s="374"/>
      <c r="CG751" s="374"/>
      <c r="CH751" s="374"/>
      <c r="CI751" s="374"/>
      <c r="CJ751" s="374"/>
      <c r="CK751" s="374"/>
      <c r="CL751" s="374"/>
      <c r="CM751" s="374"/>
      <c r="CN751" s="374"/>
      <c r="CO751" s="374"/>
      <c r="CP751" s="374"/>
      <c r="CQ751" s="374"/>
      <c r="CR751" s="374"/>
      <c r="CS751" s="374"/>
      <c r="CT751" s="374"/>
      <c r="CU751" s="374"/>
      <c r="CV751" s="374"/>
      <c r="CW751" s="374"/>
      <c r="CX751" s="374"/>
      <c r="CY751" s="374"/>
      <c r="CZ751" s="374"/>
    </row>
    <row r="752" ht="25.15" customHeight="true" x14ac:dyDescent="0.2">
      <c r="C752" s="1075"/>
      <c r="D752" s="1075"/>
      <c r="E752" s="652"/>
      <c r="F752" s="652"/>
      <c r="G752" s="652"/>
      <c r="H752" s="1075"/>
      <c r="I752" s="1075"/>
      <c r="J752" s="652"/>
      <c r="K752" s="652"/>
      <c r="L752" s="652"/>
      <c r="M752" s="1075"/>
      <c r="N752" s="1075"/>
      <c r="O752" s="652"/>
      <c r="P752" s="652"/>
      <c r="Q752" s="652"/>
      <c r="BA752" s="374"/>
      <c r="BB752" s="450"/>
      <c r="BC752" s="374"/>
      <c r="BD752" s="374"/>
      <c r="BE752" s="374"/>
      <c r="BF752" s="374"/>
      <c r="BG752" s="374"/>
      <c r="BH752" s="374"/>
      <c r="BI752" s="374"/>
      <c r="BJ752" s="374"/>
      <c r="BK752" s="374"/>
      <c r="BL752" s="374"/>
      <c r="BM752" s="374"/>
      <c r="BN752" s="374"/>
      <c r="BO752" s="374"/>
      <c r="BP752" s="374"/>
      <c r="BQ752" s="374"/>
      <c r="BR752" s="374"/>
      <c r="BS752" s="374"/>
      <c r="BT752" s="374"/>
      <c r="BU752" s="374"/>
      <c r="BV752" s="374"/>
      <c r="BW752" s="374"/>
      <c r="BX752" s="374"/>
      <c r="BY752" s="374"/>
      <c r="BZ752" s="374"/>
      <c r="CA752" s="374"/>
      <c r="CB752" s="374"/>
      <c r="CC752" s="374"/>
      <c r="CD752" s="374"/>
      <c r="CE752" s="374"/>
      <c r="CF752" s="374"/>
      <c r="CG752" s="374"/>
      <c r="CH752" s="374"/>
      <c r="CI752" s="374"/>
      <c r="CJ752" s="374"/>
      <c r="CK752" s="374"/>
      <c r="CL752" s="374"/>
      <c r="CM752" s="374"/>
      <c r="CN752" s="374"/>
      <c r="CO752" s="374"/>
      <c r="CP752" s="374"/>
      <c r="CQ752" s="374"/>
      <c r="CR752" s="374"/>
      <c r="CS752" s="374"/>
      <c r="CT752" s="374"/>
      <c r="CU752" s="374"/>
      <c r="CV752" s="374"/>
      <c r="CW752" s="374"/>
      <c r="CX752" s="374"/>
      <c r="CY752" s="374"/>
      <c r="CZ752" s="374"/>
    </row>
    <row r="753" ht="25.15" customHeight="true" x14ac:dyDescent="0.2">
      <c r="C753" s="1075"/>
      <c r="D753" s="1075"/>
      <c r="E753" s="652"/>
      <c r="F753" s="652"/>
      <c r="G753" s="652"/>
      <c r="H753" s="1075"/>
      <c r="I753" s="1075"/>
      <c r="J753" s="652"/>
      <c r="K753" s="652"/>
      <c r="L753" s="652"/>
      <c r="M753" s="1075"/>
      <c r="N753" s="1075"/>
      <c r="O753" s="652"/>
      <c r="P753" s="652"/>
      <c r="Q753" s="652"/>
      <c r="BA753" s="374"/>
      <c r="BB753" s="450"/>
      <c r="BC753" s="374"/>
      <c r="BD753" s="374"/>
      <c r="BE753" s="374"/>
      <c r="BF753" s="374"/>
      <c r="BG753" s="374"/>
      <c r="BH753" s="374"/>
      <c r="BI753" s="374"/>
      <c r="BJ753" s="374"/>
      <c r="BK753" s="374"/>
      <c r="BL753" s="374"/>
      <c r="BM753" s="374"/>
      <c r="BN753" s="374"/>
      <c r="BO753" s="374"/>
      <c r="BP753" s="374"/>
      <c r="BQ753" s="374"/>
      <c r="BR753" s="374"/>
      <c r="BS753" s="374"/>
      <c r="BT753" s="374"/>
      <c r="BU753" s="374"/>
      <c r="BV753" s="374"/>
      <c r="BW753" s="374"/>
      <c r="BX753" s="374"/>
      <c r="BY753" s="374"/>
      <c r="BZ753" s="374"/>
      <c r="CA753" s="374"/>
      <c r="CB753" s="374"/>
      <c r="CC753" s="374"/>
      <c r="CD753" s="374"/>
      <c r="CE753" s="374"/>
      <c r="CF753" s="374"/>
      <c r="CG753" s="374"/>
      <c r="CH753" s="374"/>
      <c r="CI753" s="374"/>
      <c r="CJ753" s="374"/>
      <c r="CK753" s="374"/>
      <c r="CL753" s="374"/>
      <c r="CM753" s="374"/>
      <c r="CN753" s="374"/>
      <c r="CO753" s="374"/>
      <c r="CP753" s="374"/>
      <c r="CQ753" s="374"/>
      <c r="CR753" s="374"/>
      <c r="CS753" s="374"/>
      <c r="CT753" s="374"/>
      <c r="CU753" s="374"/>
      <c r="CV753" s="374"/>
      <c r="CW753" s="374"/>
      <c r="CX753" s="374"/>
      <c r="CY753" s="374"/>
      <c r="CZ753" s="374"/>
    </row>
    <row r="754" ht="25.15" customHeight="true" x14ac:dyDescent="0.2">
      <c r="C754" s="1075"/>
      <c r="D754" s="1075"/>
      <c r="E754" s="652"/>
      <c r="F754" s="652"/>
      <c r="G754" s="652"/>
      <c r="H754" s="1075"/>
      <c r="I754" s="1075"/>
      <c r="J754" s="652"/>
      <c r="K754" s="652"/>
      <c r="L754" s="652"/>
      <c r="M754" s="1075"/>
      <c r="N754" s="1075"/>
      <c r="O754" s="652"/>
      <c r="P754" s="652"/>
      <c r="Q754" s="652"/>
      <c r="BA754" s="374"/>
      <c r="BB754" s="450"/>
      <c r="BC754" s="374"/>
      <c r="BD754" s="374"/>
      <c r="BE754" s="374"/>
      <c r="BF754" s="374"/>
      <c r="BG754" s="374"/>
      <c r="BH754" s="374"/>
      <c r="BI754" s="374"/>
      <c r="BJ754" s="374"/>
      <c r="BK754" s="374"/>
      <c r="BL754" s="374"/>
      <c r="BM754" s="374"/>
      <c r="BN754" s="374"/>
      <c r="BO754" s="374"/>
      <c r="BP754" s="374"/>
      <c r="BQ754" s="374"/>
      <c r="BR754" s="374"/>
      <c r="BS754" s="374"/>
      <c r="BT754" s="374"/>
      <c r="BU754" s="374"/>
      <c r="BV754" s="374"/>
      <c r="BW754" s="374"/>
      <c r="BX754" s="374"/>
      <c r="BY754" s="374"/>
      <c r="BZ754" s="374"/>
      <c r="CA754" s="374"/>
      <c r="CB754" s="374"/>
      <c r="CC754" s="374"/>
      <c r="CD754" s="374"/>
      <c r="CE754" s="374"/>
      <c r="CF754" s="374"/>
      <c r="CG754" s="374"/>
      <c r="CH754" s="374"/>
      <c r="CI754" s="374"/>
      <c r="CJ754" s="374"/>
      <c r="CK754" s="374"/>
      <c r="CL754" s="374"/>
      <c r="CM754" s="374"/>
      <c r="CN754" s="374"/>
      <c r="CO754" s="374"/>
      <c r="CP754" s="374"/>
      <c r="CQ754" s="374"/>
      <c r="CR754" s="374"/>
      <c r="CS754" s="374"/>
      <c r="CT754" s="374"/>
      <c r="CU754" s="374"/>
      <c r="CV754" s="374"/>
      <c r="CW754" s="374"/>
      <c r="CX754" s="374"/>
      <c r="CY754" s="374"/>
      <c r="CZ754" s="374"/>
    </row>
    <row r="755" ht="25.15" customHeight="true" x14ac:dyDescent="0.2">
      <c r="C755" s="1075"/>
      <c r="D755" s="1075"/>
      <c r="E755" s="652"/>
      <c r="F755" s="652"/>
      <c r="G755" s="652"/>
      <c r="H755" s="1075"/>
      <c r="I755" s="1075"/>
      <c r="J755" s="652"/>
      <c r="K755" s="652"/>
      <c r="L755" s="652"/>
      <c r="M755" s="1075"/>
      <c r="N755" s="1075"/>
      <c r="O755" s="652"/>
      <c r="P755" s="652"/>
      <c r="Q755" s="652"/>
      <c r="BA755" s="374"/>
      <c r="BB755" s="450"/>
      <c r="BC755" s="374"/>
      <c r="BD755" s="374"/>
      <c r="BE755" s="374"/>
      <c r="BF755" s="374"/>
      <c r="BG755" s="374"/>
      <c r="BH755" s="374"/>
      <c r="BI755" s="374"/>
      <c r="BJ755" s="374"/>
      <c r="BK755" s="374"/>
      <c r="BL755" s="374"/>
      <c r="BM755" s="374"/>
      <c r="BN755" s="374"/>
      <c r="BO755" s="374"/>
      <c r="BP755" s="374"/>
      <c r="BQ755" s="374"/>
      <c r="BR755" s="374"/>
      <c r="BS755" s="374"/>
      <c r="BT755" s="374"/>
      <c r="BU755" s="374"/>
      <c r="BV755" s="374"/>
      <c r="BW755" s="374"/>
      <c r="BX755" s="374"/>
      <c r="BY755" s="374"/>
      <c r="BZ755" s="374"/>
      <c r="CA755" s="374"/>
      <c r="CB755" s="374"/>
      <c r="CC755" s="374"/>
      <c r="CD755" s="374"/>
      <c r="CE755" s="374"/>
      <c r="CF755" s="374"/>
      <c r="CG755" s="374"/>
      <c r="CH755" s="374"/>
      <c r="CI755" s="374"/>
      <c r="CJ755" s="374"/>
      <c r="CK755" s="374"/>
      <c r="CL755" s="374"/>
      <c r="CM755" s="374"/>
      <c r="CN755" s="374"/>
      <c r="CO755" s="374"/>
      <c r="CP755" s="374"/>
      <c r="CQ755" s="374"/>
      <c r="CR755" s="374"/>
      <c r="CS755" s="374"/>
      <c r="CT755" s="374"/>
      <c r="CU755" s="374"/>
      <c r="CV755" s="374"/>
      <c r="CW755" s="374"/>
      <c r="CX755" s="374"/>
      <c r="CY755" s="374"/>
      <c r="CZ755" s="374"/>
    </row>
    <row r="756" ht="25.15" customHeight="true" x14ac:dyDescent="0.2">
      <c r="C756" s="1075"/>
      <c r="D756" s="1075"/>
      <c r="E756" s="652"/>
      <c r="F756" s="652"/>
      <c r="G756" s="652"/>
      <c r="H756" s="1075"/>
      <c r="I756" s="1075"/>
      <c r="J756" s="652"/>
      <c r="K756" s="652"/>
      <c r="L756" s="652"/>
      <c r="M756" s="1075"/>
      <c r="N756" s="1075"/>
      <c r="O756" s="652"/>
      <c r="P756" s="652"/>
      <c r="Q756" s="652"/>
      <c r="BA756" s="374"/>
      <c r="BB756" s="450"/>
      <c r="BC756" s="374"/>
      <c r="BD756" s="374"/>
      <c r="BE756" s="374"/>
      <c r="BF756" s="374"/>
      <c r="BG756" s="374"/>
      <c r="BH756" s="374"/>
      <c r="BI756" s="374"/>
      <c r="BJ756" s="374"/>
      <c r="BK756" s="374"/>
      <c r="BL756" s="374"/>
      <c r="BM756" s="374"/>
      <c r="BN756" s="374"/>
      <c r="BO756" s="374"/>
      <c r="BP756" s="374"/>
      <c r="BQ756" s="374"/>
      <c r="BR756" s="374"/>
      <c r="BS756" s="374"/>
      <c r="BT756" s="374"/>
      <c r="BU756" s="374"/>
      <c r="BV756" s="374"/>
      <c r="BW756" s="374"/>
      <c r="BX756" s="374"/>
      <c r="BY756" s="374"/>
      <c r="BZ756" s="374"/>
      <c r="CA756" s="374"/>
      <c r="CB756" s="374"/>
      <c r="CC756" s="374"/>
      <c r="CD756" s="374"/>
      <c r="CE756" s="374"/>
      <c r="CF756" s="374"/>
      <c r="CG756" s="374"/>
      <c r="CH756" s="374"/>
      <c r="CI756" s="374"/>
      <c r="CJ756" s="374"/>
      <c r="CK756" s="374"/>
      <c r="CL756" s="374"/>
      <c r="CM756" s="374"/>
      <c r="CN756" s="374"/>
      <c r="CO756" s="374"/>
      <c r="CP756" s="374"/>
      <c r="CQ756" s="374"/>
      <c r="CR756" s="374"/>
      <c r="CS756" s="374"/>
      <c r="CT756" s="374"/>
      <c r="CU756" s="374"/>
      <c r="CV756" s="374"/>
      <c r="CW756" s="374"/>
      <c r="CX756" s="374"/>
      <c r="CY756" s="374"/>
      <c r="CZ756" s="374"/>
    </row>
    <row r="757" ht="25.15" customHeight="true" x14ac:dyDescent="0.2">
      <c r="C757" s="1075"/>
      <c r="D757" s="1075"/>
      <c r="E757" s="652"/>
      <c r="F757" s="652"/>
      <c r="G757" s="652"/>
      <c r="H757" s="1075"/>
      <c r="I757" s="1075"/>
      <c r="J757" s="652"/>
      <c r="K757" s="652"/>
      <c r="L757" s="652"/>
      <c r="M757" s="1075"/>
      <c r="N757" s="1075"/>
      <c r="O757" s="652"/>
      <c r="P757" s="652"/>
      <c r="Q757" s="652"/>
      <c r="BA757" s="374"/>
      <c r="BB757" s="450"/>
      <c r="BC757" s="374"/>
      <c r="BD757" s="374"/>
      <c r="BE757" s="374"/>
      <c r="BF757" s="374"/>
      <c r="BG757" s="374"/>
      <c r="BH757" s="374"/>
      <c r="BI757" s="374"/>
      <c r="BJ757" s="374"/>
      <c r="BK757" s="374"/>
      <c r="BL757" s="374"/>
      <c r="BM757" s="374"/>
      <c r="BN757" s="374"/>
      <c r="BO757" s="374"/>
      <c r="BP757" s="374"/>
      <c r="BQ757" s="374"/>
      <c r="BR757" s="374"/>
      <c r="BS757" s="374"/>
      <c r="BT757" s="374"/>
      <c r="BU757" s="374"/>
      <c r="BV757" s="374"/>
      <c r="BW757" s="374"/>
      <c r="BX757" s="374"/>
      <c r="BY757" s="374"/>
      <c r="BZ757" s="374"/>
      <c r="CA757" s="374"/>
      <c r="CB757" s="374"/>
      <c r="CC757" s="374"/>
      <c r="CD757" s="374"/>
      <c r="CE757" s="374"/>
      <c r="CF757" s="374"/>
      <c r="CG757" s="374"/>
      <c r="CH757" s="374"/>
      <c r="CI757" s="374"/>
      <c r="CJ757" s="374"/>
      <c r="CK757" s="374"/>
      <c r="CL757" s="374"/>
      <c r="CM757" s="374"/>
      <c r="CN757" s="374"/>
      <c r="CO757" s="374"/>
      <c r="CP757" s="374"/>
      <c r="CQ757" s="374"/>
      <c r="CR757" s="374"/>
      <c r="CS757" s="374"/>
      <c r="CT757" s="374"/>
      <c r="CU757" s="374"/>
      <c r="CV757" s="374"/>
      <c r="CW757" s="374"/>
      <c r="CX757" s="374"/>
      <c r="CY757" s="374"/>
      <c r="CZ757" s="374"/>
    </row>
    <row r="758" ht="25.15" customHeight="true" x14ac:dyDescent="0.2">
      <c r="C758" s="1075"/>
      <c r="D758" s="1075"/>
      <c r="E758" s="652"/>
      <c r="F758" s="652"/>
      <c r="G758" s="652"/>
      <c r="H758" s="1075"/>
      <c r="I758" s="1075"/>
      <c r="J758" s="652"/>
      <c r="K758" s="652"/>
      <c r="L758" s="652"/>
      <c r="M758" s="1075"/>
      <c r="N758" s="1075"/>
      <c r="O758" s="652"/>
      <c r="P758" s="652"/>
      <c r="Q758" s="652"/>
      <c r="BA758" s="374"/>
      <c r="BB758" s="450"/>
      <c r="BC758" s="374"/>
      <c r="BD758" s="374"/>
      <c r="BE758" s="374"/>
      <c r="BF758" s="374"/>
      <c r="BG758" s="374"/>
      <c r="BH758" s="374"/>
      <c r="BI758" s="374"/>
      <c r="BJ758" s="374"/>
      <c r="BK758" s="374"/>
      <c r="BL758" s="374"/>
      <c r="BM758" s="374"/>
      <c r="BN758" s="374"/>
      <c r="BO758" s="374"/>
      <c r="BP758" s="374"/>
      <c r="BQ758" s="374"/>
      <c r="BR758" s="374"/>
      <c r="BS758" s="374"/>
      <c r="BT758" s="374"/>
      <c r="BU758" s="374"/>
      <c r="BV758" s="374"/>
      <c r="BW758" s="374"/>
      <c r="BX758" s="374"/>
      <c r="BY758" s="374"/>
      <c r="BZ758" s="374"/>
      <c r="CA758" s="374"/>
      <c r="CB758" s="374"/>
      <c r="CC758" s="374"/>
      <c r="CD758" s="374"/>
      <c r="CE758" s="374"/>
      <c r="CF758" s="374"/>
      <c r="CG758" s="374"/>
      <c r="CH758" s="374"/>
      <c r="CI758" s="374"/>
      <c r="CJ758" s="374"/>
      <c r="CK758" s="374"/>
      <c r="CL758" s="374"/>
      <c r="CM758" s="374"/>
      <c r="CN758" s="374"/>
      <c r="CO758" s="374"/>
      <c r="CP758" s="374"/>
      <c r="CQ758" s="374"/>
      <c r="CR758" s="374"/>
      <c r="CS758" s="374"/>
      <c r="CT758" s="374"/>
      <c r="CU758" s="374"/>
      <c r="CV758" s="374"/>
      <c r="CW758" s="374"/>
      <c r="CX758" s="374"/>
      <c r="CY758" s="374"/>
      <c r="CZ758" s="374"/>
    </row>
    <row r="759" ht="25.15" customHeight="true" x14ac:dyDescent="0.2">
      <c r="C759" s="1075"/>
      <c r="D759" s="1075"/>
      <c r="E759" s="652"/>
      <c r="F759" s="652"/>
      <c r="G759" s="652"/>
      <c r="H759" s="1075"/>
      <c r="I759" s="1075"/>
      <c r="J759" s="652"/>
      <c r="K759" s="652"/>
      <c r="L759" s="652"/>
      <c r="M759" s="1075"/>
      <c r="N759" s="1075"/>
      <c r="O759" s="652"/>
      <c r="P759" s="652"/>
      <c r="Q759" s="652"/>
      <c r="BA759" s="374"/>
      <c r="BB759" s="450"/>
      <c r="BC759" s="374"/>
      <c r="BD759" s="374"/>
      <c r="BE759" s="374"/>
      <c r="BF759" s="374"/>
      <c r="BG759" s="374"/>
      <c r="BH759" s="374"/>
      <c r="BI759" s="374"/>
      <c r="BJ759" s="374"/>
      <c r="BK759" s="374"/>
      <c r="BL759" s="374"/>
      <c r="BM759" s="374"/>
      <c r="BN759" s="374"/>
      <c r="BO759" s="374"/>
      <c r="BP759" s="374"/>
      <c r="BQ759" s="374"/>
      <c r="BR759" s="374"/>
      <c r="BS759" s="374"/>
      <c r="BT759" s="374"/>
      <c r="BU759" s="374"/>
      <c r="BV759" s="374"/>
      <c r="BW759" s="374"/>
      <c r="BX759" s="374"/>
      <c r="BY759" s="374"/>
      <c r="BZ759" s="374"/>
      <c r="CA759" s="374"/>
      <c r="CB759" s="374"/>
      <c r="CC759" s="374"/>
      <c r="CD759" s="374"/>
      <c r="CE759" s="374"/>
      <c r="CF759" s="374"/>
      <c r="CG759" s="374"/>
      <c r="CH759" s="374"/>
      <c r="CI759" s="374"/>
      <c r="CJ759" s="374"/>
      <c r="CK759" s="374"/>
      <c r="CL759" s="374"/>
      <c r="CM759" s="374"/>
      <c r="CN759" s="374"/>
      <c r="CO759" s="374"/>
      <c r="CP759" s="374"/>
      <c r="CQ759" s="374"/>
      <c r="CR759" s="374"/>
      <c r="CS759" s="374"/>
      <c r="CT759" s="374"/>
      <c r="CU759" s="374"/>
      <c r="CV759" s="374"/>
      <c r="CW759" s="374"/>
      <c r="CX759" s="374"/>
      <c r="CY759" s="374"/>
      <c r="CZ759" s="374"/>
    </row>
    <row r="760" ht="25.15" customHeight="true" x14ac:dyDescent="0.2">
      <c r="C760" s="1075"/>
      <c r="D760" s="1075"/>
      <c r="E760" s="652"/>
      <c r="F760" s="652"/>
      <c r="G760" s="652"/>
      <c r="H760" s="1075"/>
      <c r="I760" s="1075"/>
      <c r="J760" s="652"/>
      <c r="K760" s="652"/>
      <c r="L760" s="652"/>
      <c r="M760" s="1075"/>
      <c r="N760" s="1075"/>
      <c r="O760" s="652"/>
      <c r="P760" s="652"/>
      <c r="Q760" s="652"/>
      <c r="BA760" s="374"/>
      <c r="BB760" s="450"/>
      <c r="BC760" s="374"/>
      <c r="BD760" s="374"/>
      <c r="BE760" s="374"/>
      <c r="BF760" s="374"/>
      <c r="BG760" s="374"/>
      <c r="BH760" s="374"/>
      <c r="BI760" s="374"/>
      <c r="BJ760" s="374"/>
      <c r="BK760" s="374"/>
      <c r="BL760" s="374"/>
      <c r="BM760" s="374"/>
      <c r="BN760" s="374"/>
      <c r="BO760" s="374"/>
      <c r="BP760" s="374"/>
      <c r="BQ760" s="374"/>
      <c r="BR760" s="374"/>
      <c r="BS760" s="374"/>
      <c r="BT760" s="374"/>
      <c r="BU760" s="374"/>
      <c r="BV760" s="374"/>
      <c r="BW760" s="374"/>
      <c r="BX760" s="374"/>
      <c r="BY760" s="374"/>
      <c r="BZ760" s="374"/>
      <c r="CA760" s="374"/>
      <c r="CB760" s="374"/>
      <c r="CC760" s="374"/>
      <c r="CD760" s="374"/>
      <c r="CE760" s="374"/>
      <c r="CF760" s="374"/>
      <c r="CG760" s="374"/>
      <c r="CH760" s="374"/>
      <c r="CI760" s="374"/>
      <c r="CJ760" s="374"/>
      <c r="CK760" s="374"/>
      <c r="CL760" s="374"/>
      <c r="CM760" s="374"/>
      <c r="CN760" s="374"/>
      <c r="CO760" s="374"/>
      <c r="CP760" s="374"/>
      <c r="CQ760" s="374"/>
      <c r="CR760" s="374"/>
      <c r="CS760" s="374"/>
      <c r="CT760" s="374"/>
      <c r="CU760" s="374"/>
      <c r="CV760" s="374"/>
      <c r="CW760" s="374"/>
      <c r="CX760" s="374"/>
      <c r="CY760" s="374"/>
      <c r="CZ760" s="374"/>
    </row>
    <row r="761" ht="25.15" customHeight="true" x14ac:dyDescent="0.2">
      <c r="C761" s="1075"/>
      <c r="D761" s="1075"/>
      <c r="E761" s="652"/>
      <c r="F761" s="652"/>
      <c r="G761" s="652"/>
      <c r="H761" s="1075"/>
      <c r="I761" s="1075"/>
      <c r="J761" s="652"/>
      <c r="K761" s="652"/>
      <c r="L761" s="652"/>
      <c r="M761" s="1075"/>
      <c r="N761" s="1075"/>
      <c r="O761" s="652"/>
      <c r="P761" s="652"/>
      <c r="Q761" s="652"/>
      <c r="BA761" s="374"/>
      <c r="BB761" s="450"/>
      <c r="BC761" s="374"/>
      <c r="BD761" s="374"/>
      <c r="BE761" s="374"/>
      <c r="BF761" s="374"/>
      <c r="BG761" s="374"/>
      <c r="BH761" s="374"/>
      <c r="BI761" s="374"/>
      <c r="BJ761" s="374"/>
      <c r="BK761" s="374"/>
      <c r="BL761" s="374"/>
      <c r="BM761" s="374"/>
      <c r="BN761" s="374"/>
      <c r="BO761" s="374"/>
      <c r="BP761" s="374"/>
      <c r="BQ761" s="374"/>
      <c r="BR761" s="374"/>
      <c r="BS761" s="374"/>
      <c r="BT761" s="374"/>
      <c r="BU761" s="374"/>
      <c r="BV761" s="374"/>
      <c r="BW761" s="374"/>
      <c r="BX761" s="374"/>
      <c r="BY761" s="374"/>
      <c r="BZ761" s="374"/>
      <c r="CA761" s="374"/>
      <c r="CB761" s="374"/>
      <c r="CC761" s="374"/>
      <c r="CD761" s="374"/>
      <c r="CE761" s="374"/>
      <c r="CF761" s="374"/>
      <c r="CG761" s="374"/>
      <c r="CH761" s="374"/>
      <c r="CI761" s="374"/>
      <c r="CJ761" s="374"/>
      <c r="CK761" s="374"/>
      <c r="CL761" s="374"/>
      <c r="CM761" s="374"/>
      <c r="CN761" s="374"/>
      <c r="CO761" s="374"/>
      <c r="CP761" s="374"/>
      <c r="CQ761" s="374"/>
      <c r="CR761" s="374"/>
      <c r="CS761" s="374"/>
      <c r="CT761" s="374"/>
      <c r="CU761" s="374"/>
      <c r="CV761" s="374"/>
      <c r="CW761" s="374"/>
      <c r="CX761" s="374"/>
      <c r="CY761" s="374"/>
      <c r="CZ761" s="374"/>
    </row>
    <row r="762" ht="25.15" customHeight="true" x14ac:dyDescent="0.2">
      <c r="C762" s="1075"/>
      <c r="D762" s="1075"/>
      <c r="E762" s="652"/>
      <c r="F762" s="652"/>
      <c r="G762" s="652"/>
      <c r="H762" s="1075"/>
      <c r="I762" s="1075"/>
      <c r="J762" s="652"/>
      <c r="K762" s="652"/>
      <c r="L762" s="652"/>
      <c r="M762" s="1075"/>
      <c r="N762" s="1075"/>
      <c r="O762" s="652"/>
      <c r="P762" s="652"/>
      <c r="Q762" s="652"/>
      <c r="BA762" s="374"/>
      <c r="BB762" s="450"/>
      <c r="BC762" s="374"/>
      <c r="BD762" s="374"/>
      <c r="BE762" s="374"/>
      <c r="BF762" s="374"/>
      <c r="BG762" s="374"/>
      <c r="BH762" s="374"/>
      <c r="BI762" s="374"/>
      <c r="BJ762" s="374"/>
      <c r="BK762" s="374"/>
      <c r="BL762" s="374"/>
      <c r="BM762" s="374"/>
      <c r="BN762" s="374"/>
      <c r="BO762" s="374"/>
      <c r="BP762" s="374"/>
      <c r="BQ762" s="374"/>
      <c r="BR762" s="374"/>
      <c r="BS762" s="374"/>
      <c r="BT762" s="374"/>
      <c r="BU762" s="374"/>
      <c r="BV762" s="374"/>
      <c r="BW762" s="374"/>
      <c r="BX762" s="374"/>
      <c r="BY762" s="374"/>
      <c r="BZ762" s="374"/>
      <c r="CA762" s="374"/>
      <c r="CB762" s="374"/>
      <c r="CC762" s="374"/>
      <c r="CD762" s="374"/>
      <c r="CE762" s="374"/>
      <c r="CF762" s="374"/>
      <c r="CG762" s="374"/>
      <c r="CH762" s="374"/>
      <c r="CI762" s="374"/>
      <c r="CJ762" s="374"/>
      <c r="CK762" s="374"/>
      <c r="CL762" s="374"/>
      <c r="CM762" s="374"/>
      <c r="CN762" s="374"/>
      <c r="CO762" s="374"/>
      <c r="CP762" s="374"/>
      <c r="CQ762" s="374"/>
      <c r="CR762" s="374"/>
      <c r="CS762" s="374"/>
      <c r="CT762" s="374"/>
      <c r="CU762" s="374"/>
      <c r="CV762" s="374"/>
      <c r="CW762" s="374"/>
      <c r="CX762" s="374"/>
      <c r="CY762" s="374"/>
      <c r="CZ762" s="374"/>
    </row>
    <row r="763" ht="25.15" customHeight="true" x14ac:dyDescent="0.2">
      <c r="C763" s="1075"/>
      <c r="D763" s="1075"/>
      <c r="E763" s="652"/>
      <c r="F763" s="652"/>
      <c r="G763" s="652"/>
      <c r="H763" s="1075"/>
      <c r="I763" s="1075"/>
      <c r="J763" s="652"/>
      <c r="K763" s="652"/>
      <c r="L763" s="652"/>
      <c r="M763" s="1075"/>
      <c r="N763" s="1075"/>
      <c r="O763" s="652"/>
      <c r="P763" s="652"/>
      <c r="Q763" s="652"/>
      <c r="BA763" s="374"/>
      <c r="BB763" s="450"/>
      <c r="BC763" s="374"/>
      <c r="BD763" s="374"/>
      <c r="BE763" s="374"/>
      <c r="BF763" s="374"/>
      <c r="BG763" s="374"/>
      <c r="BH763" s="374"/>
      <c r="BI763" s="374"/>
      <c r="BJ763" s="374"/>
      <c r="BK763" s="374"/>
      <c r="BL763" s="374"/>
      <c r="BM763" s="374"/>
      <c r="BN763" s="374"/>
      <c r="BO763" s="374"/>
      <c r="BP763" s="374"/>
      <c r="BQ763" s="374"/>
      <c r="BR763" s="374"/>
      <c r="BS763" s="374"/>
      <c r="BT763" s="374"/>
      <c r="BU763" s="374"/>
      <c r="BV763" s="374"/>
      <c r="BW763" s="374"/>
      <c r="BX763" s="374"/>
      <c r="BY763" s="374"/>
      <c r="BZ763" s="374"/>
      <c r="CA763" s="374"/>
      <c r="CB763" s="374"/>
      <c r="CC763" s="374"/>
      <c r="CD763" s="374"/>
      <c r="CE763" s="374"/>
      <c r="CF763" s="374"/>
      <c r="CG763" s="374"/>
      <c r="CH763" s="374"/>
      <c r="CI763" s="374"/>
      <c r="CJ763" s="374"/>
      <c r="CK763" s="374"/>
      <c r="CL763" s="374"/>
      <c r="CM763" s="374"/>
      <c r="CN763" s="374"/>
      <c r="CO763" s="374"/>
      <c r="CP763" s="374"/>
      <c r="CQ763" s="374"/>
      <c r="CR763" s="374"/>
      <c r="CS763" s="374"/>
      <c r="CT763" s="374"/>
      <c r="CU763" s="374"/>
      <c r="CV763" s="374"/>
      <c r="CW763" s="374"/>
      <c r="CX763" s="374"/>
      <c r="CY763" s="374"/>
      <c r="CZ763" s="374"/>
    </row>
    <row r="764" ht="25.15" customHeight="true" x14ac:dyDescent="0.2">
      <c r="C764" s="1075"/>
      <c r="D764" s="1075"/>
      <c r="E764" s="652"/>
      <c r="F764" s="652"/>
      <c r="G764" s="652"/>
      <c r="H764" s="1075"/>
      <c r="I764" s="1075"/>
      <c r="J764" s="652"/>
      <c r="K764" s="652"/>
      <c r="L764" s="652"/>
      <c r="M764" s="1075"/>
      <c r="N764" s="1075"/>
      <c r="O764" s="652"/>
      <c r="P764" s="652"/>
      <c r="Q764" s="652"/>
      <c r="BA764" s="374"/>
      <c r="BB764" s="450"/>
      <c r="BC764" s="374"/>
      <c r="BD764" s="374"/>
      <c r="BE764" s="374"/>
      <c r="BF764" s="374"/>
      <c r="BG764" s="374"/>
      <c r="BH764" s="374"/>
      <c r="BI764" s="374"/>
      <c r="BJ764" s="374"/>
      <c r="BK764" s="374"/>
      <c r="BL764" s="374"/>
      <c r="BM764" s="374"/>
      <c r="BN764" s="374"/>
      <c r="BO764" s="374"/>
      <c r="BP764" s="374"/>
      <c r="BQ764" s="374"/>
      <c r="BR764" s="374"/>
      <c r="BS764" s="374"/>
      <c r="BT764" s="374"/>
      <c r="BU764" s="374"/>
      <c r="BV764" s="374"/>
      <c r="BW764" s="374"/>
      <c r="BX764" s="374"/>
      <c r="BY764" s="374"/>
      <c r="BZ764" s="374"/>
      <c r="CA764" s="374"/>
      <c r="CB764" s="374"/>
      <c r="CC764" s="374"/>
      <c r="CD764" s="374"/>
      <c r="CE764" s="374"/>
      <c r="CF764" s="374"/>
      <c r="CG764" s="374"/>
      <c r="CH764" s="374"/>
      <c r="CI764" s="374"/>
      <c r="CJ764" s="374"/>
      <c r="CK764" s="374"/>
      <c r="CL764" s="374"/>
      <c r="CM764" s="374"/>
      <c r="CN764" s="374"/>
      <c r="CO764" s="374"/>
      <c r="CP764" s="374"/>
      <c r="CQ764" s="374"/>
      <c r="CR764" s="374"/>
      <c r="CS764" s="374"/>
      <c r="CT764" s="374"/>
      <c r="CU764" s="374"/>
      <c r="CV764" s="374"/>
      <c r="CW764" s="374"/>
      <c r="CX764" s="374"/>
      <c r="CY764" s="374"/>
      <c r="CZ764" s="374"/>
    </row>
    <row r="765" ht="25.15" customHeight="true" x14ac:dyDescent="0.2">
      <c r="C765" s="1075"/>
      <c r="D765" s="1075"/>
      <c r="E765" s="652"/>
      <c r="F765" s="652"/>
      <c r="G765" s="652"/>
      <c r="H765" s="1075"/>
      <c r="I765" s="1075"/>
      <c r="J765" s="652"/>
      <c r="K765" s="652"/>
      <c r="L765" s="652"/>
      <c r="M765" s="1075"/>
      <c r="N765" s="1075"/>
      <c r="O765" s="652"/>
      <c r="P765" s="652"/>
      <c r="Q765" s="652"/>
      <c r="BA765" s="374"/>
      <c r="BB765" s="450"/>
      <c r="BC765" s="374"/>
      <c r="BD765" s="374"/>
      <c r="BE765" s="374"/>
      <c r="BF765" s="374"/>
      <c r="BG765" s="374"/>
      <c r="BH765" s="374"/>
      <c r="BI765" s="374"/>
      <c r="BJ765" s="374"/>
      <c r="BK765" s="374"/>
      <c r="BL765" s="374"/>
      <c r="BM765" s="374"/>
      <c r="BN765" s="374"/>
      <c r="BO765" s="374"/>
      <c r="BP765" s="374"/>
      <c r="BQ765" s="374"/>
      <c r="BR765" s="374"/>
      <c r="BS765" s="374"/>
      <c r="BT765" s="374"/>
      <c r="BU765" s="374"/>
      <c r="BV765" s="374"/>
      <c r="BW765" s="374"/>
      <c r="BX765" s="374"/>
      <c r="BY765" s="374"/>
      <c r="BZ765" s="374"/>
      <c r="CA765" s="374"/>
      <c r="CB765" s="374"/>
      <c r="CC765" s="374"/>
      <c r="CD765" s="374"/>
      <c r="CE765" s="374"/>
      <c r="CF765" s="374"/>
      <c r="CG765" s="374"/>
      <c r="CH765" s="374"/>
      <c r="CI765" s="374"/>
      <c r="CJ765" s="374"/>
      <c r="CK765" s="374"/>
      <c r="CL765" s="374"/>
      <c r="CM765" s="374"/>
      <c r="CN765" s="374"/>
      <c r="CO765" s="374"/>
      <c r="CP765" s="374"/>
      <c r="CQ765" s="374"/>
      <c r="CR765" s="374"/>
      <c r="CS765" s="374"/>
      <c r="CT765" s="374"/>
      <c r="CU765" s="374"/>
      <c r="CV765" s="374"/>
      <c r="CW765" s="374"/>
      <c r="CX765" s="374"/>
      <c r="CY765" s="374"/>
      <c r="CZ765" s="374"/>
    </row>
    <row r="766" ht="25.15" customHeight="true" x14ac:dyDescent="0.2">
      <c r="C766" s="1075"/>
      <c r="D766" s="1075"/>
      <c r="E766" s="652"/>
      <c r="F766" s="652"/>
      <c r="G766" s="652"/>
      <c r="H766" s="1075"/>
      <c r="I766" s="1075"/>
      <c r="J766" s="652"/>
      <c r="K766" s="652"/>
      <c r="L766" s="652"/>
      <c r="M766" s="1075"/>
      <c r="N766" s="1075"/>
      <c r="O766" s="652"/>
      <c r="P766" s="652"/>
      <c r="Q766" s="652"/>
      <c r="BA766" s="374"/>
      <c r="BB766" s="450"/>
      <c r="BC766" s="374"/>
      <c r="BD766" s="374"/>
      <c r="BE766" s="374"/>
      <c r="BF766" s="374"/>
      <c r="BG766" s="374"/>
      <c r="BH766" s="374"/>
      <c r="BI766" s="374"/>
      <c r="BJ766" s="374"/>
      <c r="BK766" s="374"/>
      <c r="BL766" s="374"/>
      <c r="BM766" s="374"/>
      <c r="BN766" s="374"/>
      <c r="BO766" s="374"/>
      <c r="BP766" s="374"/>
      <c r="BQ766" s="374"/>
      <c r="BR766" s="374"/>
      <c r="BS766" s="374"/>
      <c r="BT766" s="374"/>
      <c r="BU766" s="374"/>
      <c r="BV766" s="374"/>
      <c r="BW766" s="374"/>
      <c r="BX766" s="374"/>
      <c r="BY766" s="374"/>
      <c r="BZ766" s="374"/>
      <c r="CA766" s="374"/>
      <c r="CB766" s="374"/>
      <c r="CC766" s="374"/>
      <c r="CD766" s="374"/>
      <c r="CE766" s="374"/>
      <c r="CF766" s="374"/>
      <c r="CG766" s="374"/>
      <c r="CH766" s="374"/>
      <c r="CI766" s="374"/>
      <c r="CJ766" s="374"/>
      <c r="CK766" s="374"/>
      <c r="CL766" s="374"/>
      <c r="CM766" s="374"/>
      <c r="CN766" s="374"/>
      <c r="CO766" s="374"/>
      <c r="CP766" s="374"/>
      <c r="CQ766" s="374"/>
      <c r="CR766" s="374"/>
      <c r="CS766" s="374"/>
      <c r="CT766" s="374"/>
      <c r="CU766" s="374"/>
      <c r="CV766" s="374"/>
      <c r="CW766" s="374"/>
      <c r="CX766" s="374"/>
      <c r="CY766" s="374"/>
      <c r="CZ766" s="374"/>
    </row>
    <row r="767" ht="25.15" customHeight="true" x14ac:dyDescent="0.2">
      <c r="C767" s="1075"/>
      <c r="D767" s="1075"/>
      <c r="E767" s="652"/>
      <c r="F767" s="652"/>
      <c r="G767" s="652"/>
      <c r="H767" s="1075"/>
      <c r="I767" s="1075"/>
      <c r="J767" s="652"/>
      <c r="K767" s="652"/>
      <c r="L767" s="652"/>
      <c r="M767" s="1075"/>
      <c r="N767" s="1075"/>
      <c r="O767" s="652"/>
      <c r="P767" s="652"/>
      <c r="Q767" s="652"/>
      <c r="BA767" s="374"/>
      <c r="BB767" s="450"/>
      <c r="BC767" s="374"/>
      <c r="BD767" s="374"/>
      <c r="BE767" s="374"/>
      <c r="BF767" s="374"/>
      <c r="BG767" s="374"/>
      <c r="BH767" s="374"/>
      <c r="BI767" s="374"/>
      <c r="BJ767" s="374"/>
      <c r="BK767" s="374"/>
      <c r="BL767" s="374"/>
      <c r="BM767" s="374"/>
      <c r="BN767" s="374"/>
      <c r="BO767" s="374"/>
      <c r="BP767" s="374"/>
      <c r="BQ767" s="374"/>
      <c r="BR767" s="374"/>
      <c r="BS767" s="374"/>
      <c r="BT767" s="374"/>
      <c r="BU767" s="374"/>
      <c r="BV767" s="374"/>
      <c r="BW767" s="374"/>
      <c r="BX767" s="374"/>
      <c r="BY767" s="374"/>
      <c r="BZ767" s="374"/>
      <c r="CA767" s="374"/>
      <c r="CB767" s="374"/>
      <c r="CC767" s="374"/>
      <c r="CD767" s="374"/>
      <c r="CE767" s="374"/>
      <c r="CF767" s="374"/>
      <c r="CG767" s="374"/>
      <c r="CH767" s="374"/>
      <c r="CI767" s="374"/>
      <c r="CJ767" s="374"/>
      <c r="CK767" s="374"/>
      <c r="CL767" s="374"/>
      <c r="CM767" s="374"/>
      <c r="CN767" s="374"/>
      <c r="CO767" s="374"/>
      <c r="CP767" s="374"/>
      <c r="CQ767" s="374"/>
      <c r="CR767" s="374"/>
      <c r="CS767" s="374"/>
      <c r="CT767" s="374"/>
      <c r="CU767" s="374"/>
      <c r="CV767" s="374"/>
      <c r="CW767" s="374"/>
      <c r="CX767" s="374"/>
      <c r="CY767" s="374"/>
      <c r="CZ767" s="374"/>
    </row>
    <row r="768" ht="25.15" customHeight="true" x14ac:dyDescent="0.2">
      <c r="C768" s="1075"/>
      <c r="D768" s="1075"/>
      <c r="E768" s="652"/>
      <c r="F768" s="652"/>
      <c r="G768" s="652"/>
      <c r="H768" s="1075"/>
      <c r="I768" s="1075"/>
      <c r="J768" s="652"/>
      <c r="K768" s="652"/>
      <c r="L768" s="652"/>
      <c r="M768" s="1075"/>
      <c r="N768" s="1075"/>
      <c r="O768" s="652"/>
      <c r="P768" s="652"/>
      <c r="Q768" s="652"/>
      <c r="BA768" s="372"/>
      <c r="BB768" s="451"/>
      <c r="BC768" s="372"/>
      <c r="BD768" s="372"/>
      <c r="BE768" s="372"/>
      <c r="BF768" s="372"/>
      <c r="BG768" s="372"/>
      <c r="BH768" s="372"/>
      <c r="BI768" s="372"/>
      <c r="BJ768" s="372"/>
      <c r="BK768" s="372"/>
      <c r="BL768" s="372"/>
      <c r="BM768" s="372"/>
      <c r="BN768" s="372"/>
      <c r="BO768" s="372"/>
      <c r="BP768" s="372"/>
      <c r="BQ768" s="372"/>
      <c r="BR768" s="372"/>
      <c r="BS768" s="372"/>
      <c r="BT768" s="372"/>
      <c r="BU768" s="372"/>
      <c r="BV768" s="372"/>
      <c r="BW768" s="372"/>
      <c r="BX768" s="372"/>
      <c r="BY768" s="372"/>
      <c r="BZ768" s="372"/>
      <c r="CA768" s="372"/>
      <c r="CB768" s="372"/>
      <c r="CC768" s="372"/>
      <c r="CD768" s="372"/>
      <c r="CE768" s="372"/>
      <c r="CF768" s="372"/>
      <c r="CG768" s="372"/>
      <c r="CH768" s="372"/>
      <c r="CI768" s="372"/>
      <c r="CJ768" s="372"/>
      <c r="CK768" s="372"/>
      <c r="CL768" s="372"/>
      <c r="CM768" s="372"/>
      <c r="CN768" s="372"/>
      <c r="CO768" s="372"/>
      <c r="CP768" s="372"/>
      <c r="CQ768" s="372"/>
      <c r="CR768" s="372"/>
      <c r="CS768" s="372"/>
      <c r="CT768" s="372"/>
      <c r="CU768" s="372"/>
      <c r="CV768" s="372"/>
      <c r="CW768" s="372"/>
      <c r="CX768" s="372"/>
      <c r="CY768" s="372"/>
      <c r="CZ768" s="372"/>
    </row>
    <row r="769" ht="25.15" customHeight="true" x14ac:dyDescent="0.2">
      <c r="C769" s="1075"/>
      <c r="D769" s="1075"/>
      <c r="E769" s="652"/>
      <c r="F769" s="652"/>
      <c r="G769" s="652"/>
      <c r="H769" s="1075"/>
      <c r="I769" s="1075"/>
      <c r="J769" s="652"/>
      <c r="K769" s="652"/>
      <c r="L769" s="652"/>
      <c r="M769" s="1075"/>
      <c r="N769" s="1075"/>
      <c r="O769" s="652"/>
      <c r="P769" s="652"/>
      <c r="Q769" s="652"/>
      <c r="BA769" s="372"/>
      <c r="BB769" s="451"/>
      <c r="BC769" s="372"/>
      <c r="BD769" s="372"/>
      <c r="BE769" s="372"/>
      <c r="BF769" s="372"/>
      <c r="BG769" s="372"/>
      <c r="BH769" s="372"/>
      <c r="BI769" s="372"/>
      <c r="BJ769" s="372"/>
      <c r="BK769" s="372"/>
      <c r="BL769" s="372"/>
      <c r="BM769" s="372"/>
      <c r="BN769" s="372"/>
      <c r="BO769" s="372"/>
      <c r="BP769" s="372"/>
      <c r="BQ769" s="372"/>
      <c r="BR769" s="372"/>
      <c r="BS769" s="372"/>
      <c r="BT769" s="372"/>
      <c r="BU769" s="372"/>
      <c r="BV769" s="372"/>
      <c r="BW769" s="372"/>
      <c r="BX769" s="372"/>
      <c r="BY769" s="372"/>
      <c r="BZ769" s="372"/>
      <c r="CA769" s="372"/>
      <c r="CB769" s="372"/>
      <c r="CC769" s="372"/>
      <c r="CD769" s="372"/>
      <c r="CE769" s="372"/>
      <c r="CF769" s="372"/>
      <c r="CG769" s="372"/>
      <c r="CH769" s="372"/>
      <c r="CI769" s="372"/>
      <c r="CJ769" s="372"/>
      <c r="CK769" s="372"/>
      <c r="CL769" s="372"/>
      <c r="CM769" s="372"/>
      <c r="CN769" s="372"/>
      <c r="CO769" s="372"/>
      <c r="CP769" s="372"/>
      <c r="CQ769" s="372"/>
      <c r="CR769" s="372"/>
      <c r="CS769" s="372"/>
      <c r="CT769" s="372"/>
      <c r="CU769" s="372"/>
      <c r="CV769" s="372"/>
      <c r="CW769" s="372"/>
      <c r="CX769" s="372"/>
      <c r="CY769" s="372"/>
      <c r="CZ769" s="372"/>
    </row>
    <row r="770" ht="25.15" customHeight="true" x14ac:dyDescent="0.2">
      <c r="C770" s="1075"/>
      <c r="D770" s="1075"/>
      <c r="E770" s="652"/>
      <c r="F770" s="652"/>
      <c r="G770" s="652"/>
      <c r="H770" s="1075"/>
      <c r="I770" s="1075"/>
      <c r="J770" s="652"/>
      <c r="K770" s="652"/>
      <c r="L770" s="652"/>
      <c r="M770" s="1075"/>
      <c r="N770" s="1075"/>
      <c r="O770" s="652"/>
      <c r="P770" s="652"/>
      <c r="Q770" s="652"/>
      <c r="BA770" s="372"/>
      <c r="BB770" s="451"/>
      <c r="BC770" s="372"/>
      <c r="BD770" s="372"/>
      <c r="BE770" s="372"/>
      <c r="BF770" s="372"/>
      <c r="BG770" s="372"/>
      <c r="BH770" s="372"/>
      <c r="BI770" s="372"/>
      <c r="BJ770" s="372"/>
      <c r="BK770" s="372"/>
      <c r="BL770" s="372"/>
      <c r="BM770" s="372"/>
      <c r="BN770" s="372"/>
      <c r="BO770" s="372"/>
      <c r="BP770" s="372"/>
      <c r="BQ770" s="372"/>
      <c r="BR770" s="372"/>
      <c r="BS770" s="372"/>
      <c r="BT770" s="372"/>
      <c r="BU770" s="372"/>
      <c r="BV770" s="372"/>
      <c r="BW770" s="372"/>
      <c r="BX770" s="372"/>
      <c r="BY770" s="372"/>
      <c r="BZ770" s="372"/>
      <c r="CA770" s="372"/>
      <c r="CB770" s="372"/>
      <c r="CC770" s="372"/>
      <c r="CD770" s="372"/>
      <c r="CE770" s="372"/>
      <c r="CF770" s="372"/>
      <c r="CG770" s="372"/>
      <c r="CH770" s="372"/>
      <c r="CI770" s="372"/>
      <c r="CJ770" s="372"/>
      <c r="CK770" s="372"/>
      <c r="CL770" s="372"/>
      <c r="CM770" s="372"/>
      <c r="CN770" s="372"/>
      <c r="CO770" s="372"/>
      <c r="CP770" s="372"/>
      <c r="CQ770" s="372"/>
      <c r="CR770" s="372"/>
      <c r="CS770" s="372"/>
      <c r="CT770" s="372"/>
      <c r="CU770" s="372"/>
      <c r="CV770" s="372"/>
      <c r="CW770" s="372"/>
      <c r="CX770" s="372"/>
      <c r="CY770" s="372"/>
      <c r="CZ770" s="372"/>
    </row>
    <row r="771" ht="25.15" customHeight="true" x14ac:dyDescent="0.2">
      <c r="C771" s="1075"/>
      <c r="D771" s="1075"/>
      <c r="E771" s="652"/>
      <c r="F771" s="652"/>
      <c r="G771" s="652"/>
      <c r="H771" s="1075"/>
      <c r="I771" s="1075"/>
      <c r="J771" s="652"/>
      <c r="K771" s="652"/>
      <c r="L771" s="652"/>
      <c r="M771" s="1075"/>
      <c r="N771" s="1075"/>
      <c r="O771" s="652"/>
      <c r="P771" s="652"/>
      <c r="Q771" s="652"/>
      <c r="BA771" s="372"/>
      <c r="BB771" s="451"/>
      <c r="BC771" s="372"/>
      <c r="BD771" s="372"/>
      <c r="BE771" s="372"/>
      <c r="BF771" s="372"/>
      <c r="BG771" s="372"/>
      <c r="BH771" s="372"/>
      <c r="BI771" s="372"/>
      <c r="BJ771" s="372"/>
      <c r="BK771" s="372"/>
      <c r="BL771" s="372"/>
      <c r="BM771" s="372"/>
      <c r="BN771" s="372"/>
      <c r="BO771" s="372"/>
      <c r="BP771" s="372"/>
      <c r="BQ771" s="372"/>
      <c r="BR771" s="372"/>
      <c r="BS771" s="372"/>
      <c r="BT771" s="372"/>
      <c r="BU771" s="372"/>
      <c r="BV771" s="372"/>
      <c r="BW771" s="372"/>
      <c r="BX771" s="372"/>
      <c r="BY771" s="372"/>
      <c r="BZ771" s="372"/>
      <c r="CA771" s="372"/>
      <c r="CB771" s="372"/>
      <c r="CC771" s="372"/>
      <c r="CD771" s="372"/>
      <c r="CE771" s="372"/>
      <c r="CF771" s="372"/>
      <c r="CG771" s="372"/>
      <c r="CH771" s="372"/>
      <c r="CI771" s="372"/>
      <c r="CJ771" s="372"/>
      <c r="CK771" s="372"/>
      <c r="CL771" s="372"/>
      <c r="CM771" s="372"/>
      <c r="CN771" s="372"/>
      <c r="CO771" s="372"/>
      <c r="CP771" s="372"/>
      <c r="CQ771" s="372"/>
      <c r="CR771" s="372"/>
      <c r="CS771" s="372"/>
      <c r="CT771" s="372"/>
      <c r="CU771" s="372"/>
      <c r="CV771" s="372"/>
      <c r="CW771" s="372"/>
      <c r="CX771" s="372"/>
      <c r="CY771" s="372"/>
      <c r="CZ771" s="372"/>
    </row>
    <row r="772" ht="25.15" customHeight="true" x14ac:dyDescent="0.2">
      <c r="C772" s="1075"/>
      <c r="D772" s="1075"/>
      <c r="E772" s="652"/>
      <c r="F772" s="652"/>
      <c r="G772" s="652"/>
      <c r="H772" s="1075"/>
      <c r="I772" s="1075"/>
      <c r="J772" s="652"/>
      <c r="K772" s="652"/>
      <c r="L772" s="652"/>
      <c r="M772" s="1075"/>
      <c r="N772" s="1075"/>
      <c r="O772" s="652"/>
      <c r="P772" s="652"/>
      <c r="Q772" s="652"/>
      <c r="BA772" s="372"/>
      <c r="BB772" s="451"/>
      <c r="BC772" s="372"/>
      <c r="BD772" s="372"/>
      <c r="BE772" s="372"/>
      <c r="BF772" s="372"/>
      <c r="BG772" s="372"/>
      <c r="BH772" s="372"/>
      <c r="BI772" s="372"/>
      <c r="BJ772" s="372"/>
      <c r="BK772" s="372"/>
      <c r="BL772" s="372"/>
      <c r="BM772" s="372"/>
      <c r="BN772" s="372"/>
      <c r="BO772" s="372"/>
      <c r="BP772" s="372"/>
      <c r="BQ772" s="372"/>
      <c r="BR772" s="372"/>
      <c r="BS772" s="372"/>
      <c r="BT772" s="372"/>
      <c r="BU772" s="372"/>
      <c r="BV772" s="372"/>
      <c r="BW772" s="372"/>
      <c r="BX772" s="372"/>
      <c r="BY772" s="372"/>
      <c r="BZ772" s="372"/>
      <c r="CA772" s="372"/>
      <c r="CB772" s="372"/>
      <c r="CC772" s="372"/>
      <c r="CD772" s="372"/>
      <c r="CE772" s="372"/>
      <c r="CF772" s="372"/>
      <c r="CG772" s="372"/>
      <c r="CH772" s="372"/>
      <c r="CI772" s="372"/>
      <c r="CJ772" s="372"/>
      <c r="CK772" s="372"/>
      <c r="CL772" s="372"/>
      <c r="CM772" s="372"/>
      <c r="CN772" s="372"/>
      <c r="CO772" s="372"/>
      <c r="CP772" s="372"/>
      <c r="CQ772" s="372"/>
      <c r="CR772" s="372"/>
      <c r="CS772" s="372"/>
      <c r="CT772" s="372"/>
      <c r="CU772" s="372"/>
      <c r="CV772" s="372"/>
      <c r="CW772" s="372"/>
      <c r="CX772" s="372"/>
      <c r="CY772" s="372"/>
      <c r="CZ772" s="372"/>
    </row>
    <row r="773" ht="25.15" customHeight="true" x14ac:dyDescent="0.2">
      <c r="C773" s="1075"/>
      <c r="D773" s="1075"/>
      <c r="E773" s="652"/>
      <c r="F773" s="652"/>
      <c r="G773" s="652"/>
      <c r="H773" s="1075"/>
      <c r="I773" s="1075"/>
      <c r="J773" s="652"/>
      <c r="K773" s="652"/>
      <c r="L773" s="652"/>
      <c r="M773" s="1075"/>
      <c r="N773" s="1075"/>
      <c r="O773" s="652"/>
      <c r="P773" s="652"/>
      <c r="Q773" s="652"/>
      <c r="BA773" s="372"/>
      <c r="BB773" s="451"/>
      <c r="BC773" s="372"/>
      <c r="BD773" s="372"/>
      <c r="BE773" s="372"/>
      <c r="BF773" s="372"/>
      <c r="BG773" s="372"/>
      <c r="BH773" s="372"/>
      <c r="BI773" s="372"/>
      <c r="BJ773" s="372"/>
      <c r="BK773" s="372"/>
      <c r="BL773" s="372"/>
      <c r="BM773" s="372"/>
      <c r="BN773" s="372"/>
      <c r="BO773" s="372"/>
      <c r="BP773" s="372"/>
      <c r="BQ773" s="372"/>
      <c r="BR773" s="372"/>
      <c r="BS773" s="372"/>
      <c r="BT773" s="372"/>
      <c r="BU773" s="372"/>
      <c r="BV773" s="372"/>
      <c r="BW773" s="372"/>
      <c r="BX773" s="372"/>
      <c r="BY773" s="372"/>
      <c r="BZ773" s="372"/>
      <c r="CA773" s="372"/>
      <c r="CB773" s="372"/>
      <c r="CC773" s="372"/>
      <c r="CD773" s="372"/>
      <c r="CE773" s="372"/>
      <c r="CF773" s="372"/>
      <c r="CG773" s="372"/>
      <c r="CH773" s="372"/>
      <c r="CI773" s="372"/>
      <c r="CJ773" s="372"/>
      <c r="CK773" s="372"/>
      <c r="CL773" s="372"/>
      <c r="CM773" s="372"/>
      <c r="CN773" s="372"/>
      <c r="CO773" s="372"/>
      <c r="CP773" s="372"/>
      <c r="CQ773" s="372"/>
      <c r="CR773" s="372"/>
      <c r="CS773" s="372"/>
      <c r="CT773" s="372"/>
      <c r="CU773" s="372"/>
      <c r="CV773" s="372"/>
      <c r="CW773" s="372"/>
      <c r="CX773" s="372"/>
      <c r="CY773" s="372"/>
      <c r="CZ773" s="372"/>
    </row>
    <row r="774" ht="25.15" customHeight="true" x14ac:dyDescent="0.2">
      <c r="C774" s="1075"/>
      <c r="D774" s="1075"/>
      <c r="E774" s="652"/>
      <c r="F774" s="652"/>
      <c r="G774" s="652"/>
      <c r="H774" s="1075"/>
      <c r="I774" s="1075"/>
      <c r="J774" s="652"/>
      <c r="K774" s="652"/>
      <c r="L774" s="652"/>
      <c r="M774" s="1075"/>
      <c r="N774" s="1075"/>
      <c r="O774" s="652"/>
      <c r="P774" s="652"/>
      <c r="Q774" s="652"/>
      <c r="BA774" s="372"/>
      <c r="BB774" s="451"/>
      <c r="BC774" s="372"/>
      <c r="BD774" s="372"/>
      <c r="BE774" s="372"/>
      <c r="BF774" s="372"/>
      <c r="BG774" s="372"/>
      <c r="BH774" s="372"/>
      <c r="BI774" s="372"/>
      <c r="BJ774" s="372"/>
      <c r="BK774" s="372"/>
      <c r="BL774" s="372"/>
      <c r="BM774" s="372"/>
      <c r="BN774" s="372"/>
      <c r="BO774" s="372"/>
      <c r="BP774" s="372"/>
      <c r="BQ774" s="372"/>
      <c r="BR774" s="372"/>
      <c r="BS774" s="372"/>
      <c r="BT774" s="372"/>
      <c r="BU774" s="372"/>
      <c r="BV774" s="372"/>
      <c r="BW774" s="372"/>
      <c r="BX774" s="372"/>
      <c r="BY774" s="372"/>
      <c r="BZ774" s="372"/>
      <c r="CA774" s="372"/>
      <c r="CB774" s="372"/>
      <c r="CC774" s="372"/>
      <c r="CD774" s="372"/>
      <c r="CE774" s="372"/>
      <c r="CF774" s="372"/>
      <c r="CG774" s="372"/>
      <c r="CH774" s="372"/>
      <c r="CI774" s="372"/>
      <c r="CJ774" s="372"/>
      <c r="CK774" s="372"/>
      <c r="CL774" s="372"/>
      <c r="CM774" s="372"/>
      <c r="CN774" s="372"/>
      <c r="CO774" s="372"/>
      <c r="CP774" s="372"/>
      <c r="CQ774" s="372"/>
      <c r="CR774" s="372"/>
      <c r="CS774" s="372"/>
      <c r="CT774" s="372"/>
      <c r="CU774" s="372"/>
      <c r="CV774" s="372"/>
      <c r="CW774" s="372"/>
      <c r="CX774" s="372"/>
      <c r="CY774" s="372"/>
      <c r="CZ774" s="372"/>
    </row>
    <row r="775" ht="25.15" customHeight="true" x14ac:dyDescent="0.2">
      <c r="C775" s="1075"/>
      <c r="D775" s="1075"/>
      <c r="E775" s="652"/>
      <c r="F775" s="652"/>
      <c r="G775" s="652"/>
      <c r="H775" s="1075"/>
      <c r="I775" s="1075"/>
      <c r="J775" s="652"/>
      <c r="K775" s="652"/>
      <c r="L775" s="652"/>
      <c r="M775" s="1075"/>
      <c r="N775" s="1075"/>
      <c r="O775" s="652"/>
      <c r="P775" s="652"/>
      <c r="Q775" s="652"/>
      <c r="BA775" s="372"/>
      <c r="BB775" s="451"/>
      <c r="BC775" s="372"/>
      <c r="BD775" s="372"/>
      <c r="BE775" s="372"/>
      <c r="BF775" s="372"/>
      <c r="BG775" s="372"/>
      <c r="BH775" s="372"/>
      <c r="BI775" s="372"/>
      <c r="BJ775" s="372"/>
      <c r="BK775" s="372"/>
      <c r="BL775" s="372"/>
      <c r="BM775" s="372"/>
      <c r="BN775" s="372"/>
      <c r="BO775" s="372"/>
      <c r="BP775" s="372"/>
      <c r="BQ775" s="372"/>
      <c r="BR775" s="372"/>
      <c r="BS775" s="372"/>
      <c r="BT775" s="372"/>
      <c r="BU775" s="372"/>
      <c r="BV775" s="372"/>
      <c r="BW775" s="372"/>
      <c r="BX775" s="372"/>
      <c r="BY775" s="372"/>
      <c r="BZ775" s="372"/>
      <c r="CA775" s="372"/>
      <c r="CB775" s="372"/>
      <c r="CC775" s="372"/>
      <c r="CD775" s="372"/>
      <c r="CE775" s="372"/>
      <c r="CF775" s="372"/>
      <c r="CG775" s="372"/>
      <c r="CH775" s="372"/>
      <c r="CI775" s="372"/>
      <c r="CJ775" s="372"/>
      <c r="CK775" s="372"/>
      <c r="CL775" s="372"/>
      <c r="CM775" s="372"/>
      <c r="CN775" s="372"/>
      <c r="CO775" s="372"/>
      <c r="CP775" s="372"/>
      <c r="CQ775" s="372"/>
      <c r="CR775" s="372"/>
      <c r="CS775" s="372"/>
      <c r="CT775" s="372"/>
      <c r="CU775" s="372"/>
      <c r="CV775" s="372"/>
      <c r="CW775" s="372"/>
      <c r="CX775" s="372"/>
      <c r="CY775" s="372"/>
      <c r="CZ775" s="372"/>
    </row>
    <row r="776" ht="25.15" customHeight="true" x14ac:dyDescent="0.2">
      <c r="C776" s="1075"/>
      <c r="D776" s="1075"/>
      <c r="E776" s="652"/>
      <c r="F776" s="652"/>
      <c r="G776" s="652"/>
      <c r="H776" s="1075"/>
      <c r="I776" s="1075"/>
      <c r="J776" s="652"/>
      <c r="K776" s="652"/>
      <c r="L776" s="652"/>
      <c r="M776" s="1075"/>
      <c r="N776" s="1075"/>
      <c r="O776" s="652"/>
      <c r="P776" s="652"/>
      <c r="Q776" s="652"/>
      <c r="BA776" s="372"/>
      <c r="BB776" s="451"/>
      <c r="BC776" s="372"/>
      <c r="BD776" s="372"/>
      <c r="BE776" s="372"/>
      <c r="BF776" s="372"/>
      <c r="BG776" s="372"/>
      <c r="BH776" s="372"/>
      <c r="BI776" s="372"/>
      <c r="BJ776" s="372"/>
      <c r="BK776" s="372"/>
      <c r="BL776" s="372"/>
      <c r="BM776" s="372"/>
      <c r="BN776" s="372"/>
      <c r="BO776" s="372"/>
      <c r="BP776" s="372"/>
      <c r="BQ776" s="372"/>
      <c r="BR776" s="372"/>
      <c r="BS776" s="372"/>
      <c r="BT776" s="372"/>
      <c r="BU776" s="372"/>
      <c r="BV776" s="372"/>
      <c r="BW776" s="372"/>
      <c r="BX776" s="372"/>
      <c r="BY776" s="372"/>
      <c r="BZ776" s="372"/>
      <c r="CA776" s="372"/>
      <c r="CB776" s="372"/>
      <c r="CC776" s="372"/>
      <c r="CD776" s="372"/>
      <c r="CE776" s="372"/>
      <c r="CF776" s="372"/>
      <c r="CG776" s="372"/>
      <c r="CH776" s="372"/>
      <c r="CI776" s="372"/>
      <c r="CJ776" s="372"/>
      <c r="CK776" s="372"/>
      <c r="CL776" s="372"/>
      <c r="CM776" s="372"/>
      <c r="CN776" s="372"/>
      <c r="CO776" s="372"/>
      <c r="CP776" s="372"/>
      <c r="CQ776" s="372"/>
      <c r="CR776" s="372"/>
      <c r="CS776" s="372"/>
      <c r="CT776" s="372"/>
      <c r="CU776" s="372"/>
      <c r="CV776" s="372"/>
      <c r="CW776" s="372"/>
      <c r="CX776" s="372"/>
      <c r="CY776" s="372"/>
      <c r="CZ776" s="372"/>
    </row>
    <row r="777" ht="25.15" customHeight="true" x14ac:dyDescent="0.2">
      <c r="C777" s="1075"/>
      <c r="D777" s="1075"/>
      <c r="E777" s="652"/>
      <c r="F777" s="652"/>
      <c r="G777" s="652"/>
      <c r="H777" s="1075"/>
      <c r="I777" s="1075"/>
      <c r="J777" s="652"/>
      <c r="K777" s="652"/>
      <c r="L777" s="652"/>
      <c r="M777" s="1075"/>
      <c r="N777" s="1075"/>
      <c r="O777" s="652"/>
      <c r="P777" s="652"/>
      <c r="Q777" s="652"/>
      <c r="BA777" s="372"/>
      <c r="BB777" s="451"/>
      <c r="BC777" s="372"/>
      <c r="BD777" s="372"/>
      <c r="BE777" s="372"/>
      <c r="BF777" s="372"/>
      <c r="BG777" s="372"/>
      <c r="BH777" s="372"/>
      <c r="BI777" s="372"/>
      <c r="BJ777" s="372"/>
      <c r="BK777" s="372"/>
      <c r="BL777" s="372"/>
      <c r="BM777" s="372"/>
      <c r="BN777" s="372"/>
      <c r="BO777" s="372"/>
      <c r="BP777" s="372"/>
      <c r="BQ777" s="372"/>
      <c r="BR777" s="372"/>
      <c r="BS777" s="372"/>
      <c r="BT777" s="372"/>
      <c r="BU777" s="372"/>
      <c r="BV777" s="372"/>
      <c r="BW777" s="372"/>
      <c r="BX777" s="372"/>
      <c r="BY777" s="372"/>
      <c r="BZ777" s="372"/>
      <c r="CA777" s="372"/>
      <c r="CB777" s="372"/>
      <c r="CC777" s="372"/>
      <c r="CD777" s="372"/>
      <c r="CE777" s="372"/>
      <c r="CF777" s="372"/>
      <c r="CG777" s="372"/>
      <c r="CH777" s="372"/>
      <c r="CI777" s="372"/>
      <c r="CJ777" s="372"/>
      <c r="CK777" s="372"/>
      <c r="CL777" s="372"/>
      <c r="CM777" s="372"/>
      <c r="CN777" s="372"/>
      <c r="CO777" s="372"/>
      <c r="CP777" s="372"/>
      <c r="CQ777" s="372"/>
      <c r="CR777" s="372"/>
      <c r="CS777" s="372"/>
      <c r="CT777" s="372"/>
      <c r="CU777" s="372"/>
      <c r="CV777" s="372"/>
      <c r="CW777" s="372"/>
      <c r="CX777" s="372"/>
      <c r="CY777" s="372"/>
      <c r="CZ777" s="372"/>
    </row>
    <row r="778" ht="25.15" customHeight="true" x14ac:dyDescent="0.2">
      <c r="C778" s="1075"/>
      <c r="D778" s="1075"/>
      <c r="E778" s="652"/>
      <c r="F778" s="652"/>
      <c r="G778" s="652"/>
      <c r="H778" s="1075"/>
      <c r="I778" s="1075"/>
      <c r="J778" s="652"/>
      <c r="K778" s="652"/>
      <c r="L778" s="652"/>
      <c r="M778" s="1075"/>
      <c r="N778" s="1075"/>
      <c r="O778" s="652"/>
      <c r="P778" s="652"/>
      <c r="Q778" s="652"/>
      <c r="BA778" s="372"/>
      <c r="BB778" s="451"/>
      <c r="BC778" s="372"/>
      <c r="BD778" s="372"/>
      <c r="BE778" s="372"/>
      <c r="BF778" s="372"/>
      <c r="BG778" s="372"/>
      <c r="BH778" s="372"/>
      <c r="BI778" s="372"/>
      <c r="BJ778" s="372"/>
      <c r="BK778" s="372"/>
      <c r="BL778" s="372"/>
      <c r="BM778" s="372"/>
      <c r="BN778" s="372"/>
      <c r="BO778" s="372"/>
      <c r="BP778" s="372"/>
      <c r="BQ778" s="372"/>
      <c r="BR778" s="372"/>
      <c r="BS778" s="372"/>
      <c r="BT778" s="372"/>
      <c r="BU778" s="372"/>
      <c r="BV778" s="372"/>
      <c r="BW778" s="372"/>
      <c r="BX778" s="372"/>
      <c r="BY778" s="372"/>
      <c r="BZ778" s="372"/>
      <c r="CA778" s="372"/>
      <c r="CB778" s="372"/>
      <c r="CC778" s="372"/>
      <c r="CD778" s="372"/>
      <c r="CE778" s="372"/>
      <c r="CF778" s="372"/>
      <c r="CG778" s="372"/>
      <c r="CH778" s="372"/>
      <c r="CI778" s="372"/>
      <c r="CJ778" s="372"/>
      <c r="CK778" s="372"/>
      <c r="CL778" s="372"/>
      <c r="CM778" s="372"/>
      <c r="CN778" s="372"/>
      <c r="CO778" s="372"/>
      <c r="CP778" s="372"/>
      <c r="CQ778" s="372"/>
      <c r="CR778" s="372"/>
      <c r="CS778" s="372"/>
      <c r="CT778" s="372"/>
      <c r="CU778" s="372"/>
      <c r="CV778" s="372"/>
      <c r="CW778" s="372"/>
      <c r="CX778" s="372"/>
      <c r="CY778" s="372"/>
      <c r="CZ778" s="372"/>
    </row>
    <row r="779" ht="25.15" customHeight="true" x14ac:dyDescent="0.2">
      <c r="C779" s="1075"/>
      <c r="D779" s="1075"/>
      <c r="E779" s="652"/>
      <c r="F779" s="652"/>
      <c r="G779" s="652"/>
      <c r="H779" s="1075"/>
      <c r="I779" s="1075"/>
      <c r="J779" s="652"/>
      <c r="K779" s="652"/>
      <c r="L779" s="652"/>
      <c r="M779" s="1075"/>
      <c r="N779" s="1075"/>
      <c r="O779" s="652"/>
      <c r="P779" s="652"/>
      <c r="Q779" s="652"/>
      <c r="BA779" s="372"/>
      <c r="BB779" s="451"/>
      <c r="BC779" s="372"/>
      <c r="BD779" s="372"/>
      <c r="BE779" s="372"/>
      <c r="BF779" s="372"/>
      <c r="BG779" s="372"/>
      <c r="BH779" s="372"/>
      <c r="BI779" s="372"/>
      <c r="BJ779" s="372"/>
      <c r="BK779" s="372"/>
      <c r="BL779" s="372"/>
      <c r="BM779" s="372"/>
      <c r="BN779" s="372"/>
      <c r="BO779" s="372"/>
      <c r="BP779" s="372"/>
      <c r="BQ779" s="372"/>
      <c r="BR779" s="372"/>
      <c r="BS779" s="372"/>
      <c r="BT779" s="372"/>
      <c r="BU779" s="372"/>
      <c r="BV779" s="372"/>
      <c r="BW779" s="372"/>
      <c r="BX779" s="372"/>
      <c r="BY779" s="372"/>
      <c r="BZ779" s="372"/>
      <c r="CA779" s="372"/>
      <c r="CB779" s="372"/>
      <c r="CC779" s="372"/>
      <c r="CD779" s="372"/>
      <c r="CE779" s="372"/>
      <c r="CF779" s="372"/>
      <c r="CG779" s="372"/>
      <c r="CH779" s="372"/>
      <c r="CI779" s="372"/>
      <c r="CJ779" s="372"/>
      <c r="CK779" s="372"/>
      <c r="CL779" s="372"/>
      <c r="CM779" s="372"/>
      <c r="CN779" s="372"/>
      <c r="CO779" s="372"/>
      <c r="CP779" s="372"/>
      <c r="CQ779" s="372"/>
      <c r="CR779" s="372"/>
      <c r="CS779" s="372"/>
      <c r="CT779" s="372"/>
      <c r="CU779" s="372"/>
      <c r="CV779" s="372"/>
      <c r="CW779" s="372"/>
      <c r="CX779" s="372"/>
      <c r="CY779" s="372"/>
      <c r="CZ779" s="372"/>
    </row>
    <row r="780" ht="25.15" customHeight="true" x14ac:dyDescent="0.2">
      <c r="C780" s="1075"/>
      <c r="D780" s="1075"/>
      <c r="E780" s="652"/>
      <c r="F780" s="652"/>
      <c r="G780" s="652"/>
      <c r="H780" s="1075"/>
      <c r="I780" s="1075"/>
      <c r="J780" s="652"/>
      <c r="K780" s="652"/>
      <c r="L780" s="652"/>
      <c r="M780" s="1075"/>
      <c r="N780" s="1075"/>
      <c r="O780" s="652"/>
      <c r="P780" s="652"/>
      <c r="Q780" s="652"/>
      <c r="BA780" s="372"/>
      <c r="BB780" s="451"/>
      <c r="BC780" s="372"/>
      <c r="BD780" s="372"/>
      <c r="BE780" s="372"/>
      <c r="BF780" s="372"/>
      <c r="BG780" s="372"/>
      <c r="BH780" s="372"/>
      <c r="BI780" s="372"/>
      <c r="BJ780" s="372"/>
      <c r="BK780" s="372"/>
      <c r="BL780" s="372"/>
      <c r="BM780" s="372"/>
      <c r="BN780" s="372"/>
      <c r="BO780" s="372"/>
      <c r="BP780" s="372"/>
      <c r="BQ780" s="372"/>
      <c r="BR780" s="372"/>
      <c r="BS780" s="372"/>
      <c r="BT780" s="372"/>
      <c r="BU780" s="372"/>
      <c r="BV780" s="372"/>
      <c r="BW780" s="372"/>
      <c r="BX780" s="372"/>
      <c r="BY780" s="372"/>
      <c r="BZ780" s="372"/>
      <c r="CA780" s="372"/>
      <c r="CB780" s="372"/>
      <c r="CC780" s="372"/>
      <c r="CD780" s="372"/>
      <c r="CE780" s="372"/>
      <c r="CF780" s="372"/>
      <c r="CG780" s="372"/>
      <c r="CH780" s="372"/>
      <c r="CI780" s="372"/>
      <c r="CJ780" s="372"/>
      <c r="CK780" s="372"/>
      <c r="CL780" s="372"/>
      <c r="CM780" s="372"/>
      <c r="CN780" s="372"/>
      <c r="CO780" s="372"/>
      <c r="CP780" s="372"/>
      <c r="CQ780" s="372"/>
      <c r="CR780" s="372"/>
      <c r="CS780" s="372"/>
      <c r="CT780" s="372"/>
      <c r="CU780" s="372"/>
      <c r="CV780" s="372"/>
      <c r="CW780" s="372"/>
      <c r="CX780" s="372"/>
      <c r="CY780" s="372"/>
      <c r="CZ780" s="372"/>
    </row>
    <row r="781" ht="25.15" customHeight="true" x14ac:dyDescent="0.2">
      <c r="C781" s="1075"/>
      <c r="D781" s="1075"/>
      <c r="E781" s="652"/>
      <c r="F781" s="652"/>
      <c r="G781" s="652"/>
      <c r="H781" s="1075"/>
      <c r="I781" s="1075"/>
      <c r="J781" s="652"/>
      <c r="K781" s="652"/>
      <c r="L781" s="652"/>
      <c r="M781" s="1075"/>
      <c r="N781" s="1075"/>
      <c r="O781" s="652"/>
      <c r="P781" s="652"/>
      <c r="Q781" s="652"/>
      <c r="BA781" s="372"/>
      <c r="BB781" s="451"/>
      <c r="BC781" s="372"/>
      <c r="BD781" s="372"/>
      <c r="BE781" s="372"/>
      <c r="BF781" s="372"/>
      <c r="BG781" s="372"/>
      <c r="BH781" s="372"/>
      <c r="BI781" s="372"/>
      <c r="BJ781" s="372"/>
      <c r="BK781" s="372"/>
      <c r="BL781" s="372"/>
      <c r="BM781" s="372"/>
      <c r="BN781" s="372"/>
      <c r="BO781" s="372"/>
      <c r="BP781" s="372"/>
      <c r="BQ781" s="372"/>
      <c r="BR781" s="372"/>
      <c r="BS781" s="372"/>
      <c r="BT781" s="372"/>
      <c r="BU781" s="372"/>
      <c r="BV781" s="372"/>
      <c r="BW781" s="372"/>
      <c r="BX781" s="372"/>
      <c r="BY781" s="372"/>
      <c r="BZ781" s="372"/>
      <c r="CA781" s="372"/>
      <c r="CB781" s="372"/>
      <c r="CC781" s="372"/>
      <c r="CD781" s="372"/>
      <c r="CE781" s="372"/>
      <c r="CF781" s="372"/>
      <c r="CG781" s="372"/>
      <c r="CH781" s="372"/>
      <c r="CI781" s="372"/>
      <c r="CJ781" s="372"/>
      <c r="CK781" s="372"/>
      <c r="CL781" s="372"/>
      <c r="CM781" s="372"/>
      <c r="CN781" s="372"/>
      <c r="CO781" s="372"/>
      <c r="CP781" s="372"/>
      <c r="CQ781" s="372"/>
      <c r="CR781" s="372"/>
      <c r="CS781" s="372"/>
      <c r="CT781" s="372"/>
      <c r="CU781" s="372"/>
      <c r="CV781" s="372"/>
      <c r="CW781" s="372"/>
      <c r="CX781" s="372"/>
      <c r="CY781" s="372"/>
      <c r="CZ781" s="372"/>
    </row>
    <row r="782" ht="25.15" customHeight="true" x14ac:dyDescent="0.2">
      <c r="C782" s="1075"/>
      <c r="D782" s="1075"/>
      <c r="E782" s="652"/>
      <c r="F782" s="652"/>
      <c r="G782" s="652"/>
      <c r="H782" s="1075"/>
      <c r="I782" s="1075"/>
      <c r="J782" s="652"/>
      <c r="K782" s="652"/>
      <c r="L782" s="652"/>
      <c r="M782" s="1075"/>
      <c r="N782" s="1075"/>
      <c r="O782" s="652"/>
      <c r="P782" s="652"/>
      <c r="Q782" s="652"/>
      <c r="BA782" s="372"/>
      <c r="BB782" s="451"/>
      <c r="BC782" s="372"/>
      <c r="BD782" s="372"/>
      <c r="BE782" s="372"/>
      <c r="BF782" s="372"/>
      <c r="BG782" s="372"/>
      <c r="BH782" s="372"/>
      <c r="BI782" s="372"/>
      <c r="BJ782" s="372"/>
      <c r="BK782" s="372"/>
      <c r="BL782" s="372"/>
      <c r="BM782" s="372"/>
      <c r="BN782" s="372"/>
      <c r="BO782" s="372"/>
      <c r="BP782" s="372"/>
      <c r="BQ782" s="372"/>
      <c r="BR782" s="372"/>
      <c r="BS782" s="372"/>
      <c r="BT782" s="372"/>
      <c r="BU782" s="372"/>
      <c r="BV782" s="372"/>
      <c r="BW782" s="372"/>
      <c r="BX782" s="372"/>
      <c r="BY782" s="372"/>
      <c r="BZ782" s="372"/>
      <c r="CA782" s="372"/>
      <c r="CB782" s="372"/>
      <c r="CC782" s="372"/>
      <c r="CD782" s="372"/>
      <c r="CE782" s="372"/>
      <c r="CF782" s="372"/>
      <c r="CG782" s="372"/>
      <c r="CH782" s="372"/>
      <c r="CI782" s="372"/>
      <c r="CJ782" s="372"/>
      <c r="CK782" s="372"/>
      <c r="CL782" s="372"/>
      <c r="CM782" s="372"/>
      <c r="CN782" s="372"/>
      <c r="CO782" s="372"/>
      <c r="CP782" s="372"/>
      <c r="CQ782" s="372"/>
      <c r="CR782" s="372"/>
      <c r="CS782" s="372"/>
      <c r="CT782" s="372"/>
      <c r="CU782" s="372"/>
      <c r="CV782" s="372"/>
      <c r="CW782" s="372"/>
      <c r="CX782" s="372"/>
      <c r="CY782" s="372"/>
      <c r="CZ782" s="372"/>
    </row>
    <row r="783" ht="25.15" customHeight="true" x14ac:dyDescent="0.2">
      <c r="C783" s="1075"/>
      <c r="D783" s="1075"/>
      <c r="E783" s="652"/>
      <c r="F783" s="652"/>
      <c r="G783" s="652"/>
      <c r="H783" s="1075"/>
      <c r="I783" s="1075"/>
      <c r="J783" s="652"/>
      <c r="K783" s="652"/>
      <c r="L783" s="652"/>
      <c r="M783" s="1075"/>
      <c r="N783" s="1075"/>
      <c r="O783" s="652"/>
      <c r="P783" s="652"/>
      <c r="Q783" s="652"/>
      <c r="BA783" s="372"/>
      <c r="BB783" s="451"/>
      <c r="BC783" s="372"/>
      <c r="BD783" s="372"/>
      <c r="BE783" s="372"/>
      <c r="BF783" s="372"/>
      <c r="BG783" s="372"/>
      <c r="BH783" s="372"/>
      <c r="BI783" s="372"/>
      <c r="BJ783" s="372"/>
      <c r="BK783" s="372"/>
      <c r="BL783" s="372"/>
      <c r="BM783" s="372"/>
      <c r="BN783" s="372"/>
      <c r="BO783" s="372"/>
      <c r="BP783" s="372"/>
      <c r="BQ783" s="372"/>
      <c r="BR783" s="372"/>
      <c r="BS783" s="372"/>
      <c r="BT783" s="372"/>
      <c r="BU783" s="372"/>
      <c r="BV783" s="372"/>
      <c r="BW783" s="372"/>
      <c r="BX783" s="372"/>
      <c r="BY783" s="372"/>
      <c r="BZ783" s="372"/>
      <c r="CA783" s="372"/>
      <c r="CB783" s="372"/>
      <c r="CC783" s="372"/>
      <c r="CD783" s="372"/>
      <c r="CE783" s="372"/>
      <c r="CF783" s="372"/>
      <c r="CG783" s="372"/>
      <c r="CH783" s="372"/>
      <c r="CI783" s="372"/>
      <c r="CJ783" s="372"/>
      <c r="CK783" s="372"/>
      <c r="CL783" s="372"/>
      <c r="CM783" s="372"/>
      <c r="CN783" s="372"/>
      <c r="CO783" s="372"/>
      <c r="CP783" s="372"/>
      <c r="CQ783" s="372"/>
      <c r="CR783" s="372"/>
      <c r="CS783" s="372"/>
      <c r="CT783" s="372"/>
      <c r="CU783" s="372"/>
      <c r="CV783" s="372"/>
      <c r="CW783" s="372"/>
      <c r="CX783" s="372"/>
      <c r="CY783" s="372"/>
      <c r="CZ783" s="372"/>
    </row>
    <row r="784" ht="25.15" customHeight="true" x14ac:dyDescent="0.2">
      <c r="C784" s="1075"/>
      <c r="D784" s="1075"/>
      <c r="E784" s="652"/>
      <c r="F784" s="652"/>
      <c r="G784" s="652"/>
      <c r="H784" s="1075"/>
      <c r="I784" s="1075"/>
      <c r="J784" s="652"/>
      <c r="K784" s="652"/>
      <c r="L784" s="652"/>
      <c r="M784" s="1075"/>
      <c r="N784" s="1075"/>
      <c r="O784" s="652"/>
      <c r="P784" s="652"/>
      <c r="Q784" s="652"/>
      <c r="BA784" s="372"/>
      <c r="BB784" s="451"/>
      <c r="BC784" s="372"/>
      <c r="BD784" s="372"/>
      <c r="BE784" s="372"/>
      <c r="BF784" s="372"/>
      <c r="BG784" s="372"/>
      <c r="BH784" s="372"/>
      <c r="BI784" s="372"/>
      <c r="BJ784" s="372"/>
      <c r="BK784" s="372"/>
      <c r="BL784" s="372"/>
      <c r="BM784" s="372"/>
      <c r="BN784" s="372"/>
      <c r="BO784" s="372"/>
      <c r="BP784" s="372"/>
      <c r="BQ784" s="372"/>
      <c r="BR784" s="372"/>
      <c r="BS784" s="372"/>
      <c r="BT784" s="372"/>
      <c r="BU784" s="372"/>
      <c r="BV784" s="372"/>
      <c r="BW784" s="372"/>
      <c r="BX784" s="372"/>
      <c r="BY784" s="372"/>
      <c r="BZ784" s="372"/>
      <c r="CA784" s="372"/>
      <c r="CB784" s="372"/>
      <c r="CC784" s="372"/>
      <c r="CD784" s="372"/>
      <c r="CE784" s="372"/>
      <c r="CF784" s="372"/>
      <c r="CG784" s="372"/>
      <c r="CH784" s="372"/>
      <c r="CI784" s="372"/>
      <c r="CJ784" s="372"/>
      <c r="CK784" s="372"/>
      <c r="CL784" s="372"/>
      <c r="CM784" s="372"/>
      <c r="CN784" s="372"/>
      <c r="CO784" s="372"/>
      <c r="CP784" s="372"/>
      <c r="CQ784" s="372"/>
      <c r="CR784" s="372"/>
      <c r="CS784" s="372"/>
      <c r="CT784" s="372"/>
      <c r="CU784" s="372"/>
      <c r="CV784" s="372"/>
      <c r="CW784" s="372"/>
      <c r="CX784" s="372"/>
      <c r="CY784" s="372"/>
      <c r="CZ784" s="372"/>
    </row>
    <row r="785" ht="25.15" customHeight="true" x14ac:dyDescent="0.2">
      <c r="C785" s="1075"/>
      <c r="D785" s="1075"/>
      <c r="E785" s="652"/>
      <c r="F785" s="652"/>
      <c r="G785" s="652"/>
      <c r="H785" s="1075"/>
      <c r="I785" s="1075"/>
      <c r="J785" s="652"/>
      <c r="K785" s="652"/>
      <c r="L785" s="652"/>
      <c r="M785" s="1075"/>
      <c r="N785" s="1075"/>
      <c r="O785" s="652"/>
      <c r="P785" s="652"/>
      <c r="Q785" s="652"/>
      <c r="BA785" s="372"/>
      <c r="BB785" s="451"/>
      <c r="BC785" s="372"/>
      <c r="BD785" s="372"/>
      <c r="BE785" s="372"/>
      <c r="BF785" s="372"/>
      <c r="BG785" s="372"/>
      <c r="BH785" s="372"/>
      <c r="BI785" s="372"/>
      <c r="BJ785" s="372"/>
      <c r="BK785" s="372"/>
      <c r="BL785" s="372"/>
      <c r="BM785" s="372"/>
      <c r="BN785" s="372"/>
      <c r="BO785" s="372"/>
      <c r="BP785" s="372"/>
      <c r="BQ785" s="372"/>
      <c r="BR785" s="372"/>
      <c r="BS785" s="372"/>
      <c r="BT785" s="372"/>
      <c r="BU785" s="372"/>
      <c r="BV785" s="372"/>
      <c r="BW785" s="372"/>
      <c r="BX785" s="372"/>
      <c r="BY785" s="372"/>
      <c r="BZ785" s="372"/>
      <c r="CA785" s="372"/>
      <c r="CB785" s="372"/>
      <c r="CC785" s="372"/>
      <c r="CD785" s="372"/>
      <c r="CE785" s="372"/>
      <c r="CF785" s="372"/>
      <c r="CG785" s="372"/>
      <c r="CH785" s="372"/>
      <c r="CI785" s="372"/>
      <c r="CJ785" s="372"/>
      <c r="CK785" s="372"/>
      <c r="CL785" s="372"/>
      <c r="CM785" s="372"/>
      <c r="CN785" s="372"/>
      <c r="CO785" s="372"/>
      <c r="CP785" s="372"/>
      <c r="CQ785" s="372"/>
      <c r="CR785" s="372"/>
      <c r="CS785" s="372"/>
      <c r="CT785" s="372"/>
      <c r="CU785" s="372"/>
      <c r="CV785" s="372"/>
      <c r="CW785" s="372"/>
      <c r="CX785" s="372"/>
      <c r="CY785" s="372"/>
      <c r="CZ785" s="372"/>
    </row>
    <row r="786" ht="25.15" customHeight="true" x14ac:dyDescent="0.2">
      <c r="C786" s="1075"/>
      <c r="D786" s="1075"/>
      <c r="E786" s="652"/>
      <c r="F786" s="652"/>
      <c r="G786" s="652"/>
      <c r="H786" s="1075"/>
      <c r="I786" s="1075"/>
      <c r="J786" s="652"/>
      <c r="K786" s="652"/>
      <c r="L786" s="652"/>
      <c r="M786" s="1075"/>
      <c r="N786" s="1075"/>
      <c r="O786" s="652"/>
      <c r="P786" s="652"/>
      <c r="Q786" s="652"/>
      <c r="BA786" s="372"/>
      <c r="BB786" s="451"/>
      <c r="BC786" s="372"/>
      <c r="BD786" s="372"/>
      <c r="BE786" s="372"/>
      <c r="BF786" s="372"/>
      <c r="BG786" s="372"/>
      <c r="BH786" s="372"/>
      <c r="BI786" s="372"/>
      <c r="BJ786" s="372"/>
      <c r="BK786" s="372"/>
      <c r="BL786" s="372"/>
      <c r="BM786" s="372"/>
      <c r="BN786" s="372"/>
      <c r="BO786" s="372"/>
      <c r="BP786" s="372"/>
      <c r="BQ786" s="372"/>
      <c r="BR786" s="372"/>
      <c r="BS786" s="372"/>
      <c r="BT786" s="372"/>
      <c r="BU786" s="372"/>
      <c r="BV786" s="372"/>
      <c r="BW786" s="372"/>
      <c r="BX786" s="372"/>
      <c r="BY786" s="372"/>
      <c r="BZ786" s="372"/>
      <c r="CA786" s="372"/>
      <c r="CB786" s="372"/>
      <c r="CC786" s="372"/>
      <c r="CD786" s="372"/>
      <c r="CE786" s="372"/>
      <c r="CF786" s="372"/>
      <c r="CG786" s="372"/>
      <c r="CH786" s="372"/>
      <c r="CI786" s="372"/>
      <c r="CJ786" s="372"/>
      <c r="CK786" s="372"/>
      <c r="CL786" s="372"/>
      <c r="CM786" s="372"/>
      <c r="CN786" s="372"/>
      <c r="CO786" s="372"/>
      <c r="CP786" s="372"/>
      <c r="CQ786" s="372"/>
      <c r="CR786" s="372"/>
      <c r="CS786" s="372"/>
      <c r="CT786" s="372"/>
      <c r="CU786" s="372"/>
      <c r="CV786" s="372"/>
      <c r="CW786" s="372"/>
      <c r="CX786" s="372"/>
      <c r="CY786" s="372"/>
      <c r="CZ786" s="372"/>
    </row>
    <row r="787" ht="25.15" customHeight="true" x14ac:dyDescent="0.2">
      <c r="C787" s="1075"/>
      <c r="D787" s="1075"/>
      <c r="E787" s="652"/>
      <c r="F787" s="652"/>
      <c r="G787" s="652"/>
      <c r="H787" s="1075"/>
      <c r="I787" s="1075"/>
      <c r="J787" s="652"/>
      <c r="K787" s="652"/>
      <c r="L787" s="652"/>
      <c r="M787" s="1075"/>
      <c r="N787" s="1075"/>
      <c r="O787" s="652"/>
      <c r="P787" s="652"/>
      <c r="Q787" s="652"/>
      <c r="BA787" s="372"/>
      <c r="BB787" s="451"/>
      <c r="BC787" s="372"/>
      <c r="BD787" s="372"/>
      <c r="BE787" s="372"/>
      <c r="BF787" s="372"/>
      <c r="BG787" s="372"/>
      <c r="BH787" s="372"/>
      <c r="BI787" s="372"/>
      <c r="BJ787" s="372"/>
      <c r="BK787" s="372"/>
      <c r="BL787" s="372"/>
      <c r="BM787" s="372"/>
      <c r="BN787" s="372"/>
      <c r="BO787" s="372"/>
      <c r="BP787" s="372"/>
      <c r="BQ787" s="372"/>
      <c r="BR787" s="372"/>
      <c r="BS787" s="372"/>
      <c r="BT787" s="372"/>
      <c r="BU787" s="372"/>
      <c r="BV787" s="372"/>
      <c r="BW787" s="372"/>
      <c r="BX787" s="372"/>
      <c r="BY787" s="372"/>
      <c r="BZ787" s="372"/>
      <c r="CA787" s="372"/>
      <c r="CB787" s="372"/>
      <c r="CC787" s="372"/>
      <c r="CD787" s="372"/>
      <c r="CE787" s="372"/>
      <c r="CF787" s="372"/>
      <c r="CG787" s="372"/>
      <c r="CH787" s="372"/>
      <c r="CI787" s="372"/>
      <c r="CJ787" s="372"/>
      <c r="CK787" s="372"/>
      <c r="CL787" s="372"/>
      <c r="CM787" s="372"/>
      <c r="CN787" s="372"/>
      <c r="CO787" s="372"/>
      <c r="CP787" s="372"/>
      <c r="CQ787" s="372"/>
      <c r="CR787" s="372"/>
      <c r="CS787" s="372"/>
      <c r="CT787" s="372"/>
      <c r="CU787" s="372"/>
      <c r="CV787" s="372"/>
      <c r="CW787" s="372"/>
      <c r="CX787" s="372"/>
      <c r="CY787" s="372"/>
      <c r="CZ787" s="372"/>
    </row>
    <row r="788" ht="25.15" customHeight="true" x14ac:dyDescent="0.2">
      <c r="C788" s="1075"/>
      <c r="D788" s="1075"/>
      <c r="E788" s="652"/>
      <c r="F788" s="652"/>
      <c r="G788" s="652"/>
      <c r="H788" s="1075"/>
      <c r="I788" s="1075"/>
      <c r="J788" s="652"/>
      <c r="K788" s="652"/>
      <c r="L788" s="652"/>
      <c r="M788" s="1075"/>
      <c r="N788" s="1075"/>
      <c r="O788" s="652"/>
      <c r="P788" s="652"/>
      <c r="Q788" s="652"/>
      <c r="BA788" s="372"/>
      <c r="BB788" s="451"/>
      <c r="BC788" s="372"/>
      <c r="BD788" s="372"/>
      <c r="BE788" s="372"/>
      <c r="BF788" s="372"/>
      <c r="BG788" s="372"/>
      <c r="BH788" s="372"/>
      <c r="BI788" s="372"/>
      <c r="BJ788" s="372"/>
      <c r="BK788" s="372"/>
      <c r="BL788" s="372"/>
      <c r="BM788" s="372"/>
      <c r="BN788" s="372"/>
      <c r="BO788" s="372"/>
      <c r="BP788" s="372"/>
      <c r="BQ788" s="372"/>
      <c r="BR788" s="372"/>
      <c r="BS788" s="372"/>
      <c r="BT788" s="372"/>
      <c r="BU788" s="372"/>
      <c r="BV788" s="372"/>
      <c r="BW788" s="372"/>
      <c r="BX788" s="372"/>
      <c r="BY788" s="372"/>
      <c r="BZ788" s="372"/>
      <c r="CA788" s="372"/>
      <c r="CB788" s="372"/>
      <c r="CC788" s="372"/>
      <c r="CD788" s="372"/>
      <c r="CE788" s="372"/>
      <c r="CF788" s="372"/>
      <c r="CG788" s="372"/>
      <c r="CH788" s="372"/>
      <c r="CI788" s="372"/>
      <c r="CJ788" s="372"/>
      <c r="CK788" s="372"/>
      <c r="CL788" s="372"/>
      <c r="CM788" s="372"/>
      <c r="CN788" s="372"/>
      <c r="CO788" s="372"/>
      <c r="CP788" s="372"/>
      <c r="CQ788" s="372"/>
      <c r="CR788" s="372"/>
      <c r="CS788" s="372"/>
      <c r="CT788" s="372"/>
      <c r="CU788" s="372"/>
      <c r="CV788" s="372"/>
      <c r="CW788" s="372"/>
      <c r="CX788" s="372"/>
      <c r="CY788" s="372"/>
      <c r="CZ788" s="372"/>
    </row>
    <row r="789" ht="25.15" customHeight="true" x14ac:dyDescent="0.2">
      <c r="C789" s="1075"/>
      <c r="D789" s="1075"/>
      <c r="E789" s="652"/>
      <c r="F789" s="652"/>
      <c r="G789" s="652"/>
      <c r="H789" s="1075"/>
      <c r="I789" s="1075"/>
      <c r="J789" s="652"/>
      <c r="K789" s="652"/>
      <c r="L789" s="652"/>
      <c r="M789" s="1075"/>
      <c r="N789" s="1075"/>
      <c r="O789" s="652"/>
      <c r="P789" s="652"/>
      <c r="Q789" s="652"/>
      <c r="BA789" s="372"/>
      <c r="BB789" s="451"/>
      <c r="BC789" s="372"/>
      <c r="BD789" s="372"/>
      <c r="BE789" s="372"/>
      <c r="BF789" s="372"/>
      <c r="BG789" s="372"/>
      <c r="BH789" s="372"/>
      <c r="BI789" s="372"/>
      <c r="BJ789" s="372"/>
      <c r="BK789" s="372"/>
      <c r="BL789" s="372"/>
      <c r="BM789" s="372"/>
      <c r="BN789" s="372"/>
      <c r="BO789" s="372"/>
      <c r="BP789" s="372"/>
      <c r="BQ789" s="372"/>
      <c r="BR789" s="372"/>
      <c r="BS789" s="372"/>
      <c r="BT789" s="372"/>
      <c r="BU789" s="372"/>
      <c r="BV789" s="372"/>
      <c r="BW789" s="372"/>
      <c r="BX789" s="372"/>
      <c r="BY789" s="372"/>
      <c r="BZ789" s="372"/>
      <c r="CA789" s="372"/>
      <c r="CB789" s="372"/>
      <c r="CC789" s="372"/>
      <c r="CD789" s="372"/>
      <c r="CE789" s="372"/>
      <c r="CF789" s="372"/>
      <c r="CG789" s="372"/>
      <c r="CH789" s="372"/>
      <c r="CI789" s="372"/>
      <c r="CJ789" s="372"/>
      <c r="CK789" s="372"/>
      <c r="CL789" s="372"/>
      <c r="CM789" s="372"/>
      <c r="CN789" s="372"/>
      <c r="CO789" s="372"/>
      <c r="CP789" s="372"/>
      <c r="CQ789" s="372"/>
      <c r="CR789" s="372"/>
      <c r="CS789" s="372"/>
      <c r="CT789" s="372"/>
      <c r="CU789" s="372"/>
      <c r="CV789" s="372"/>
      <c r="CW789" s="372"/>
      <c r="CX789" s="372"/>
      <c r="CY789" s="372"/>
      <c r="CZ789" s="372"/>
    </row>
    <row r="790" ht="25.15" customHeight="true" x14ac:dyDescent="0.2">
      <c r="C790" s="1075"/>
      <c r="D790" s="1075"/>
      <c r="E790" s="652"/>
      <c r="F790" s="652"/>
      <c r="G790" s="652"/>
      <c r="H790" s="1075"/>
      <c r="I790" s="1075"/>
      <c r="J790" s="652"/>
      <c r="K790" s="652"/>
      <c r="L790" s="652"/>
      <c r="M790" s="1075"/>
      <c r="N790" s="1075"/>
      <c r="O790" s="652"/>
      <c r="P790" s="652"/>
      <c r="Q790" s="652"/>
      <c r="BA790" s="372"/>
      <c r="BB790" s="451"/>
      <c r="BC790" s="372"/>
      <c r="BD790" s="372"/>
      <c r="BE790" s="372"/>
      <c r="BF790" s="372"/>
      <c r="BG790" s="372"/>
      <c r="BH790" s="372"/>
      <c r="BI790" s="372"/>
      <c r="BJ790" s="372"/>
      <c r="BK790" s="372"/>
      <c r="BL790" s="372"/>
      <c r="BM790" s="372"/>
      <c r="BN790" s="372"/>
      <c r="BO790" s="372"/>
      <c r="BP790" s="372"/>
      <c r="BQ790" s="372"/>
      <c r="BR790" s="372"/>
      <c r="BS790" s="372"/>
      <c r="BT790" s="372"/>
      <c r="BU790" s="372"/>
      <c r="BV790" s="372"/>
      <c r="BW790" s="372"/>
      <c r="BX790" s="372"/>
      <c r="BY790" s="372"/>
      <c r="BZ790" s="372"/>
      <c r="CA790" s="372"/>
      <c r="CB790" s="372"/>
      <c r="CC790" s="372"/>
      <c r="CD790" s="372"/>
      <c r="CE790" s="372"/>
      <c r="CF790" s="372"/>
      <c r="CG790" s="372"/>
      <c r="CH790" s="372"/>
      <c r="CI790" s="372"/>
      <c r="CJ790" s="372"/>
      <c r="CK790" s="372"/>
      <c r="CL790" s="372"/>
      <c r="CM790" s="372"/>
      <c r="CN790" s="372"/>
      <c r="CO790" s="372"/>
      <c r="CP790" s="372"/>
      <c r="CQ790" s="372"/>
      <c r="CR790" s="372"/>
      <c r="CS790" s="372"/>
      <c r="CT790" s="372"/>
      <c r="CU790" s="372"/>
      <c r="CV790" s="372"/>
      <c r="CW790" s="372"/>
      <c r="CX790" s="372"/>
      <c r="CY790" s="372"/>
      <c r="CZ790" s="372"/>
    </row>
    <row r="791" ht="25.15" customHeight="true" x14ac:dyDescent="0.2">
      <c r="C791" s="1075"/>
      <c r="D791" s="1075"/>
      <c r="E791" s="652"/>
      <c r="F791" s="652"/>
      <c r="G791" s="652"/>
      <c r="H791" s="1075"/>
      <c r="I791" s="1075"/>
      <c r="J791" s="652"/>
      <c r="K791" s="652"/>
      <c r="L791" s="652"/>
      <c r="M791" s="1075"/>
      <c r="N791" s="1075"/>
      <c r="O791" s="652"/>
      <c r="P791" s="652"/>
      <c r="Q791" s="652"/>
      <c r="BA791" s="372"/>
      <c r="BB791" s="451"/>
      <c r="BC791" s="372"/>
      <c r="BD791" s="372"/>
      <c r="BE791" s="372"/>
      <c r="BF791" s="372"/>
      <c r="BG791" s="372"/>
      <c r="BH791" s="372"/>
      <c r="BI791" s="372"/>
      <c r="BJ791" s="372"/>
      <c r="BK791" s="372"/>
      <c r="BL791" s="372"/>
      <c r="BM791" s="372"/>
      <c r="BN791" s="372"/>
      <c r="BO791" s="372"/>
      <c r="BP791" s="372"/>
      <c r="BQ791" s="372"/>
      <c r="BR791" s="372"/>
      <c r="BS791" s="372"/>
      <c r="BT791" s="372"/>
      <c r="BU791" s="372"/>
      <c r="BV791" s="372"/>
      <c r="BW791" s="372"/>
      <c r="BX791" s="372"/>
      <c r="BY791" s="372"/>
      <c r="BZ791" s="372"/>
      <c r="CA791" s="372"/>
      <c r="CB791" s="372"/>
      <c r="CC791" s="372"/>
      <c r="CD791" s="372"/>
      <c r="CE791" s="372"/>
      <c r="CF791" s="372"/>
      <c r="CG791" s="372"/>
      <c r="CH791" s="372"/>
      <c r="CI791" s="372"/>
      <c r="CJ791" s="372"/>
      <c r="CK791" s="372"/>
      <c r="CL791" s="372"/>
      <c r="CM791" s="372"/>
      <c r="CN791" s="372"/>
      <c r="CO791" s="372"/>
      <c r="CP791" s="372"/>
      <c r="CQ791" s="372"/>
      <c r="CR791" s="372"/>
      <c r="CS791" s="372"/>
      <c r="CT791" s="372"/>
      <c r="CU791" s="372"/>
      <c r="CV791" s="372"/>
      <c r="CW791" s="372"/>
      <c r="CX791" s="372"/>
      <c r="CY791" s="372"/>
      <c r="CZ791" s="372"/>
    </row>
    <row r="792" ht="25.15" customHeight="true" x14ac:dyDescent="0.2">
      <c r="C792" s="1075"/>
      <c r="D792" s="1075"/>
      <c r="E792" s="652"/>
      <c r="F792" s="652"/>
      <c r="G792" s="652"/>
      <c r="H792" s="1075"/>
      <c r="I792" s="1075"/>
      <c r="J792" s="652"/>
      <c r="K792" s="652"/>
      <c r="L792" s="652"/>
      <c r="M792" s="1075"/>
      <c r="N792" s="1075"/>
      <c r="O792" s="652"/>
      <c r="P792" s="652"/>
      <c r="Q792" s="652"/>
      <c r="BA792" s="372"/>
      <c r="BB792" s="451"/>
      <c r="BC792" s="372"/>
      <c r="BD792" s="372"/>
      <c r="BE792" s="372"/>
      <c r="BF792" s="372"/>
      <c r="BG792" s="372"/>
      <c r="BH792" s="372"/>
      <c r="BI792" s="372"/>
      <c r="BJ792" s="372"/>
      <c r="BK792" s="372"/>
      <c r="BL792" s="372"/>
      <c r="BM792" s="372"/>
      <c r="BN792" s="372"/>
      <c r="BO792" s="372"/>
      <c r="BP792" s="372"/>
      <c r="BQ792" s="372"/>
      <c r="BR792" s="372"/>
      <c r="BS792" s="372"/>
      <c r="BT792" s="372"/>
      <c r="BU792" s="372"/>
      <c r="BV792" s="372"/>
      <c r="BW792" s="372"/>
      <c r="BX792" s="372"/>
      <c r="BY792" s="372"/>
      <c r="BZ792" s="372"/>
      <c r="CA792" s="372"/>
      <c r="CB792" s="372"/>
      <c r="CC792" s="372"/>
      <c r="CD792" s="372"/>
      <c r="CE792" s="372"/>
      <c r="CF792" s="372"/>
      <c r="CG792" s="372"/>
      <c r="CH792" s="372"/>
      <c r="CI792" s="372"/>
      <c r="CJ792" s="372"/>
      <c r="CK792" s="372"/>
      <c r="CL792" s="372"/>
      <c r="CM792" s="372"/>
      <c r="CN792" s="372"/>
      <c r="CO792" s="372"/>
      <c r="CP792" s="372"/>
      <c r="CQ792" s="372"/>
      <c r="CR792" s="372"/>
      <c r="CS792" s="372"/>
      <c r="CT792" s="372"/>
      <c r="CU792" s="372"/>
      <c r="CV792" s="372"/>
      <c r="CW792" s="372"/>
      <c r="CX792" s="372"/>
      <c r="CY792" s="372"/>
      <c r="CZ792" s="372"/>
    </row>
    <row r="793" ht="25.15" customHeight="true" x14ac:dyDescent="0.2">
      <c r="C793" s="1075"/>
      <c r="D793" s="1075"/>
      <c r="E793" s="652"/>
      <c r="F793" s="652"/>
      <c r="G793" s="652"/>
      <c r="H793" s="1075"/>
      <c r="I793" s="1075"/>
      <c r="J793" s="652"/>
      <c r="K793" s="652"/>
      <c r="L793" s="652"/>
      <c r="M793" s="1075"/>
      <c r="N793" s="1075"/>
      <c r="O793" s="652"/>
      <c r="P793" s="652"/>
      <c r="Q793" s="652"/>
      <c r="BA793" s="372"/>
      <c r="BB793" s="451"/>
      <c r="BC793" s="372"/>
      <c r="BD793" s="372"/>
      <c r="BE793" s="372"/>
      <c r="BF793" s="372"/>
      <c r="BG793" s="372"/>
      <c r="BH793" s="372"/>
      <c r="BI793" s="372"/>
      <c r="BJ793" s="372"/>
      <c r="BK793" s="372"/>
      <c r="BL793" s="372"/>
      <c r="BM793" s="372"/>
      <c r="BN793" s="372"/>
      <c r="BO793" s="372"/>
      <c r="BP793" s="372"/>
      <c r="BQ793" s="372"/>
      <c r="BR793" s="372"/>
      <c r="BS793" s="372"/>
      <c r="BT793" s="372"/>
      <c r="BU793" s="372"/>
      <c r="BV793" s="372"/>
      <c r="BW793" s="372"/>
      <c r="BX793" s="372"/>
      <c r="BY793" s="372"/>
      <c r="BZ793" s="372"/>
      <c r="CA793" s="372"/>
      <c r="CB793" s="372"/>
      <c r="CC793" s="372"/>
      <c r="CD793" s="372"/>
      <c r="CE793" s="372"/>
      <c r="CF793" s="372"/>
      <c r="CG793" s="372"/>
      <c r="CH793" s="372"/>
      <c r="CI793" s="372"/>
      <c r="CJ793" s="372"/>
      <c r="CK793" s="372"/>
      <c r="CL793" s="372"/>
      <c r="CM793" s="372"/>
      <c r="CN793" s="372"/>
      <c r="CO793" s="372"/>
      <c r="CP793" s="372"/>
      <c r="CQ793" s="372"/>
      <c r="CR793" s="372"/>
      <c r="CS793" s="372"/>
      <c r="CT793" s="372"/>
      <c r="CU793" s="372"/>
      <c r="CV793" s="372"/>
      <c r="CW793" s="372"/>
      <c r="CX793" s="372"/>
      <c r="CY793" s="372"/>
      <c r="CZ793" s="372"/>
    </row>
    <row r="794" ht="25.15" customHeight="true" x14ac:dyDescent="0.2">
      <c r="C794" s="1075"/>
      <c r="D794" s="1075"/>
      <c r="E794" s="652"/>
      <c r="F794" s="652"/>
      <c r="G794" s="652"/>
      <c r="H794" s="1075"/>
      <c r="I794" s="1075"/>
      <c r="J794" s="652"/>
      <c r="K794" s="652"/>
      <c r="L794" s="652"/>
      <c r="M794" s="1075"/>
      <c r="N794" s="1075"/>
      <c r="O794" s="652"/>
      <c r="P794" s="652"/>
      <c r="Q794" s="652"/>
      <c r="BA794" s="372"/>
      <c r="BB794" s="451"/>
      <c r="BC794" s="372"/>
      <c r="BD794" s="372"/>
      <c r="BE794" s="372"/>
      <c r="BF794" s="372"/>
      <c r="BG794" s="372"/>
      <c r="BH794" s="372"/>
      <c r="BI794" s="372"/>
      <c r="BJ794" s="372"/>
      <c r="BK794" s="372"/>
      <c r="BL794" s="372"/>
      <c r="BM794" s="372"/>
      <c r="BN794" s="372"/>
      <c r="BO794" s="372"/>
      <c r="BP794" s="372"/>
      <c r="BQ794" s="372"/>
      <c r="BR794" s="372"/>
      <c r="BS794" s="372"/>
      <c r="BT794" s="372"/>
      <c r="BU794" s="372"/>
      <c r="BV794" s="372"/>
      <c r="BW794" s="372"/>
      <c r="BX794" s="372"/>
      <c r="BY794" s="372"/>
      <c r="BZ794" s="372"/>
      <c r="CA794" s="372"/>
      <c r="CB794" s="372"/>
      <c r="CC794" s="372"/>
      <c r="CD794" s="372"/>
      <c r="CE794" s="372"/>
      <c r="CF794" s="372"/>
      <c r="CG794" s="372"/>
      <c r="CH794" s="372"/>
      <c r="CI794" s="372"/>
      <c r="CJ794" s="372"/>
      <c r="CK794" s="372"/>
      <c r="CL794" s="372"/>
      <c r="CM794" s="372"/>
      <c r="CN794" s="372"/>
      <c r="CO794" s="372"/>
      <c r="CP794" s="372"/>
      <c r="CQ794" s="372"/>
      <c r="CR794" s="372"/>
      <c r="CS794" s="372"/>
      <c r="CT794" s="372"/>
      <c r="CU794" s="372"/>
      <c r="CV794" s="372"/>
      <c r="CW794" s="372"/>
      <c r="CX794" s="372"/>
      <c r="CY794" s="372"/>
      <c r="CZ794" s="372"/>
    </row>
    <row r="795" ht="25.15" customHeight="true" x14ac:dyDescent="0.2">
      <c r="C795" s="1075"/>
      <c r="D795" s="1075"/>
      <c r="E795" s="652"/>
      <c r="F795" s="652"/>
      <c r="G795" s="652"/>
      <c r="H795" s="1075"/>
      <c r="I795" s="1075"/>
      <c r="J795" s="652"/>
      <c r="K795" s="652"/>
      <c r="L795" s="652"/>
      <c r="M795" s="1075"/>
      <c r="N795" s="1075"/>
      <c r="O795" s="652"/>
      <c r="P795" s="652"/>
      <c r="Q795" s="652"/>
      <c r="BA795" s="372"/>
      <c r="BB795" s="451"/>
      <c r="BC795" s="372"/>
      <c r="BD795" s="372"/>
      <c r="BE795" s="372"/>
      <c r="BF795" s="372"/>
      <c r="BG795" s="372"/>
      <c r="BH795" s="372"/>
      <c r="BI795" s="372"/>
      <c r="BJ795" s="372"/>
      <c r="BK795" s="372"/>
      <c r="BL795" s="372"/>
      <c r="BM795" s="372"/>
      <c r="BN795" s="372"/>
      <c r="BO795" s="372"/>
      <c r="BP795" s="372"/>
      <c r="BQ795" s="372"/>
      <c r="BR795" s="372"/>
      <c r="BS795" s="372"/>
      <c r="BT795" s="372"/>
      <c r="BU795" s="372"/>
      <c r="BV795" s="372"/>
      <c r="BW795" s="372"/>
      <c r="BX795" s="372"/>
      <c r="BY795" s="372"/>
      <c r="BZ795" s="372"/>
      <c r="CA795" s="372"/>
      <c r="CB795" s="372"/>
      <c r="CC795" s="372"/>
      <c r="CD795" s="372"/>
      <c r="CE795" s="372"/>
      <c r="CF795" s="372"/>
      <c r="CG795" s="372"/>
      <c r="CH795" s="372"/>
      <c r="CI795" s="372"/>
      <c r="CJ795" s="372"/>
      <c r="CK795" s="372"/>
      <c r="CL795" s="372"/>
      <c r="CM795" s="372"/>
      <c r="CN795" s="372"/>
      <c r="CO795" s="372"/>
      <c r="CP795" s="372"/>
      <c r="CQ795" s="372"/>
      <c r="CR795" s="372"/>
      <c r="CS795" s="372"/>
      <c r="CT795" s="372"/>
      <c r="CU795" s="372"/>
      <c r="CV795" s="372"/>
      <c r="CW795" s="372"/>
      <c r="CX795" s="372"/>
      <c r="CY795" s="372"/>
      <c r="CZ795" s="372"/>
    </row>
    <row r="796" ht="25.15" customHeight="true" x14ac:dyDescent="0.2">
      <c r="C796" s="1075"/>
      <c r="D796" s="1075"/>
      <c r="E796" s="652"/>
      <c r="F796" s="652"/>
      <c r="G796" s="652"/>
      <c r="H796" s="1075"/>
      <c r="I796" s="1075"/>
      <c r="J796" s="652"/>
      <c r="K796" s="652"/>
      <c r="L796" s="652"/>
      <c r="M796" s="1075"/>
      <c r="N796" s="1075"/>
      <c r="O796" s="652"/>
      <c r="P796" s="652"/>
      <c r="Q796" s="652"/>
      <c r="BA796" s="372"/>
      <c r="BB796" s="451"/>
      <c r="BC796" s="372"/>
      <c r="BD796" s="372"/>
      <c r="BE796" s="372"/>
      <c r="BF796" s="372"/>
      <c r="BG796" s="372"/>
      <c r="BH796" s="372"/>
      <c r="BI796" s="372"/>
      <c r="BJ796" s="372"/>
      <c r="BK796" s="372"/>
      <c r="BL796" s="372"/>
      <c r="BM796" s="372"/>
      <c r="BN796" s="372"/>
      <c r="BO796" s="372"/>
      <c r="BP796" s="372"/>
      <c r="BQ796" s="372"/>
      <c r="BR796" s="372"/>
      <c r="BS796" s="372"/>
      <c r="BT796" s="372"/>
      <c r="BU796" s="372"/>
      <c r="BV796" s="372"/>
      <c r="BW796" s="372"/>
      <c r="BX796" s="372"/>
      <c r="BY796" s="372"/>
      <c r="BZ796" s="372"/>
      <c r="CA796" s="372"/>
      <c r="CB796" s="372"/>
      <c r="CC796" s="372"/>
      <c r="CD796" s="372"/>
      <c r="CE796" s="372"/>
      <c r="CF796" s="372"/>
      <c r="CG796" s="372"/>
      <c r="CH796" s="372"/>
      <c r="CI796" s="372"/>
      <c r="CJ796" s="372"/>
      <c r="CK796" s="372"/>
      <c r="CL796" s="372"/>
      <c r="CM796" s="372"/>
      <c r="CN796" s="372"/>
      <c r="CO796" s="372"/>
      <c r="CP796" s="372"/>
      <c r="CQ796" s="372"/>
      <c r="CR796" s="372"/>
      <c r="CS796" s="372"/>
      <c r="CT796" s="372"/>
      <c r="CU796" s="372"/>
      <c r="CV796" s="372"/>
      <c r="CW796" s="372"/>
      <c r="CX796" s="372"/>
      <c r="CY796" s="372"/>
      <c r="CZ796" s="372"/>
    </row>
    <row r="797" ht="25.15" customHeight="true" x14ac:dyDescent="0.2">
      <c r="C797" s="1075"/>
      <c r="D797" s="1075"/>
      <c r="E797" s="652"/>
      <c r="F797" s="652"/>
      <c r="G797" s="652"/>
      <c r="H797" s="1075"/>
      <c r="I797" s="1075"/>
      <c r="J797" s="652"/>
      <c r="K797" s="652"/>
      <c r="L797" s="652"/>
      <c r="M797" s="1075"/>
      <c r="N797" s="1075"/>
      <c r="O797" s="652"/>
      <c r="P797" s="652"/>
      <c r="Q797" s="652"/>
      <c r="BA797" s="372"/>
      <c r="BB797" s="451"/>
      <c r="BC797" s="372"/>
      <c r="BD797" s="372"/>
      <c r="BE797" s="372"/>
      <c r="BF797" s="372"/>
      <c r="BG797" s="372"/>
      <c r="BH797" s="372"/>
      <c r="BI797" s="372"/>
      <c r="BJ797" s="372"/>
      <c r="BK797" s="372"/>
      <c r="BL797" s="372"/>
      <c r="BM797" s="372"/>
      <c r="BN797" s="372"/>
      <c r="BO797" s="372"/>
      <c r="BP797" s="372"/>
      <c r="BQ797" s="372"/>
      <c r="BR797" s="372"/>
      <c r="BS797" s="372"/>
      <c r="BT797" s="372"/>
      <c r="BU797" s="372"/>
      <c r="BV797" s="372"/>
      <c r="BW797" s="372"/>
      <c r="BX797" s="372"/>
      <c r="BY797" s="372"/>
      <c r="BZ797" s="372"/>
      <c r="CA797" s="372"/>
      <c r="CB797" s="372"/>
      <c r="CC797" s="372"/>
      <c r="CD797" s="372"/>
      <c r="CE797" s="372"/>
      <c r="CF797" s="372"/>
      <c r="CG797" s="372"/>
      <c r="CH797" s="372"/>
      <c r="CI797" s="372"/>
      <c r="CJ797" s="372"/>
      <c r="CK797" s="372"/>
      <c r="CL797" s="372"/>
      <c r="CM797" s="372"/>
      <c r="CN797" s="372"/>
      <c r="CO797" s="372"/>
      <c r="CP797" s="372"/>
      <c r="CQ797" s="372"/>
      <c r="CR797" s="372"/>
      <c r="CS797" s="372"/>
      <c r="CT797" s="372"/>
      <c r="CU797" s="372"/>
      <c r="CV797" s="372"/>
      <c r="CW797" s="372"/>
      <c r="CX797" s="372"/>
      <c r="CY797" s="372"/>
      <c r="CZ797" s="372"/>
    </row>
    <row r="798" ht="25.15" customHeight="true" x14ac:dyDescent="0.2">
      <c r="C798" s="1075"/>
      <c r="D798" s="1075"/>
      <c r="E798" s="652"/>
      <c r="F798" s="652"/>
      <c r="G798" s="652"/>
      <c r="H798" s="1075"/>
      <c r="I798" s="1075"/>
      <c r="J798" s="652"/>
      <c r="K798" s="652"/>
      <c r="L798" s="652"/>
      <c r="M798" s="1075"/>
      <c r="N798" s="1075"/>
      <c r="O798" s="652"/>
      <c r="P798" s="652"/>
      <c r="Q798" s="652"/>
      <c r="BA798" s="372"/>
      <c r="BB798" s="451"/>
      <c r="BC798" s="372"/>
      <c r="BD798" s="372"/>
      <c r="BE798" s="372"/>
      <c r="BF798" s="372"/>
      <c r="BG798" s="372"/>
      <c r="BH798" s="372"/>
      <c r="BI798" s="372"/>
      <c r="BJ798" s="372"/>
      <c r="BK798" s="372"/>
      <c r="BL798" s="372"/>
      <c r="BM798" s="372"/>
      <c r="BN798" s="372"/>
      <c r="BO798" s="372"/>
      <c r="BP798" s="372"/>
      <c r="BQ798" s="372"/>
      <c r="BR798" s="372"/>
      <c r="BS798" s="372"/>
      <c r="BT798" s="372"/>
      <c r="BU798" s="372"/>
      <c r="BV798" s="372"/>
      <c r="BW798" s="372"/>
      <c r="BX798" s="372"/>
      <c r="BY798" s="372"/>
      <c r="BZ798" s="372"/>
      <c r="CA798" s="372"/>
      <c r="CB798" s="372"/>
      <c r="CC798" s="372"/>
      <c r="CD798" s="372"/>
      <c r="CE798" s="372"/>
      <c r="CF798" s="372"/>
      <c r="CG798" s="372"/>
      <c r="CH798" s="372"/>
      <c r="CI798" s="372"/>
      <c r="CJ798" s="372"/>
      <c r="CK798" s="372"/>
      <c r="CL798" s="372"/>
      <c r="CM798" s="372"/>
      <c r="CN798" s="372"/>
      <c r="CO798" s="372"/>
      <c r="CP798" s="372"/>
      <c r="CQ798" s="372"/>
      <c r="CR798" s="372"/>
      <c r="CS798" s="372"/>
      <c r="CT798" s="372"/>
      <c r="CU798" s="372"/>
      <c r="CV798" s="372"/>
      <c r="CW798" s="372"/>
      <c r="CX798" s="372"/>
      <c r="CY798" s="372"/>
      <c r="CZ798" s="372"/>
    </row>
    <row r="799" ht="25.15" customHeight="true" x14ac:dyDescent="0.2">
      <c r="C799" s="1075"/>
      <c r="D799" s="1075"/>
      <c r="E799" s="652"/>
      <c r="F799" s="652"/>
      <c r="G799" s="652"/>
      <c r="H799" s="1075"/>
      <c r="I799" s="1075"/>
      <c r="J799" s="652"/>
      <c r="K799" s="652"/>
      <c r="L799" s="652"/>
      <c r="M799" s="1075"/>
      <c r="N799" s="1075"/>
      <c r="O799" s="652"/>
      <c r="P799" s="652"/>
      <c r="Q799" s="652"/>
      <c r="BA799" s="372"/>
      <c r="BB799" s="451"/>
      <c r="BC799" s="372"/>
      <c r="BD799" s="372"/>
      <c r="BE799" s="372"/>
      <c r="BF799" s="372"/>
      <c r="BG799" s="372"/>
      <c r="BH799" s="372"/>
      <c r="BI799" s="372"/>
      <c r="BJ799" s="372"/>
      <c r="BK799" s="372"/>
      <c r="BL799" s="372"/>
      <c r="BM799" s="372"/>
      <c r="BN799" s="372"/>
      <c r="BO799" s="372"/>
      <c r="BP799" s="372"/>
      <c r="BQ799" s="372"/>
      <c r="BR799" s="372"/>
      <c r="BS799" s="372"/>
      <c r="BT799" s="372"/>
      <c r="BU799" s="372"/>
      <c r="BV799" s="372"/>
      <c r="BW799" s="372"/>
      <c r="BX799" s="372"/>
      <c r="BY799" s="372"/>
      <c r="BZ799" s="372"/>
      <c r="CA799" s="372"/>
      <c r="CB799" s="372"/>
      <c r="CC799" s="372"/>
      <c r="CD799" s="372"/>
      <c r="CE799" s="372"/>
      <c r="CF799" s="372"/>
      <c r="CG799" s="372"/>
      <c r="CH799" s="372"/>
      <c r="CI799" s="372"/>
      <c r="CJ799" s="372"/>
      <c r="CK799" s="372"/>
      <c r="CL799" s="372"/>
      <c r="CM799" s="372"/>
      <c r="CN799" s="372"/>
      <c r="CO799" s="372"/>
      <c r="CP799" s="372"/>
      <c r="CQ799" s="372"/>
      <c r="CR799" s="372"/>
      <c r="CS799" s="372"/>
      <c r="CT799" s="372"/>
      <c r="CU799" s="372"/>
      <c r="CV799" s="372"/>
      <c r="CW799" s="372"/>
      <c r="CX799" s="372"/>
      <c r="CY799" s="372"/>
      <c r="CZ799" s="372"/>
    </row>
    <row r="800" ht="25.15" customHeight="true" x14ac:dyDescent="0.2">
      <c r="C800" s="652"/>
      <c r="D800" s="652"/>
      <c r="E800" s="652"/>
      <c r="F800" s="652"/>
      <c r="G800" s="652"/>
      <c r="H800" s="652"/>
      <c r="I800" s="652"/>
      <c r="J800" s="652"/>
      <c r="K800" s="652"/>
      <c r="L800" s="652"/>
      <c r="M800" s="652"/>
      <c r="N800" s="652"/>
      <c r="O800" s="652"/>
      <c r="P800" s="652"/>
      <c r="Q800" s="652"/>
      <c r="BA800" s="372"/>
      <c r="BB800" s="451"/>
      <c r="BC800" s="372"/>
      <c r="BD800" s="372"/>
      <c r="BE800" s="372"/>
      <c r="BF800" s="372"/>
      <c r="BG800" s="372"/>
      <c r="BH800" s="372"/>
      <c r="BI800" s="372"/>
      <c r="BJ800" s="372"/>
      <c r="BK800" s="372"/>
      <c r="BL800" s="372"/>
      <c r="BM800" s="372"/>
      <c r="BN800" s="372"/>
      <c r="BO800" s="372"/>
      <c r="BP800" s="372"/>
      <c r="BQ800" s="372"/>
      <c r="BR800" s="372"/>
      <c r="BS800" s="372"/>
      <c r="BT800" s="372"/>
      <c r="BU800" s="372"/>
      <c r="BV800" s="372"/>
      <c r="BW800" s="372"/>
      <c r="BX800" s="372"/>
      <c r="BY800" s="372"/>
      <c r="BZ800" s="372"/>
      <c r="CA800" s="372"/>
      <c r="CB800" s="372"/>
      <c r="CC800" s="372"/>
      <c r="CD800" s="372"/>
      <c r="CE800" s="372"/>
      <c r="CF800" s="372"/>
      <c r="CG800" s="372"/>
      <c r="CH800" s="372"/>
      <c r="CI800" s="372"/>
      <c r="CJ800" s="372"/>
      <c r="CK800" s="372"/>
      <c r="CL800" s="372"/>
      <c r="CM800" s="372"/>
      <c r="CN800" s="372"/>
      <c r="CO800" s="372"/>
      <c r="CP800" s="372"/>
      <c r="CQ800" s="372"/>
      <c r="CR800" s="372"/>
      <c r="CS800" s="372"/>
      <c r="CT800" s="372"/>
      <c r="CU800" s="372"/>
      <c r="CV800" s="372"/>
      <c r="CW800" s="372"/>
      <c r="CX800" s="372"/>
      <c r="CY800" s="372"/>
      <c r="CZ800" s="372"/>
    </row>
    <row r="801" ht="25.15" customHeight="true" x14ac:dyDescent="0.2">
      <c r="C801" s="652"/>
      <c r="D801" s="652"/>
      <c r="E801" s="652"/>
      <c r="F801" s="652"/>
      <c r="G801" s="652"/>
      <c r="H801" s="652"/>
      <c r="I801" s="652"/>
      <c r="J801" s="652"/>
      <c r="K801" s="652"/>
      <c r="L801" s="652"/>
      <c r="M801" s="652"/>
      <c r="N801" s="652"/>
      <c r="O801" s="652"/>
      <c r="P801" s="652"/>
      <c r="Q801" s="652"/>
    </row>
    <row r="802" ht="25.15" customHeight="true" x14ac:dyDescent="0.2">
      <c r="C802" s="652"/>
      <c r="D802" s="652"/>
      <c r="E802" s="652"/>
      <c r="F802" s="652"/>
      <c r="G802" s="652"/>
      <c r="H802" s="652"/>
      <c r="I802" s="652"/>
      <c r="J802" s="652"/>
      <c r="K802" s="652"/>
      <c r="L802" s="652"/>
      <c r="M802" s="652"/>
      <c r="N802" s="652"/>
      <c r="O802" s="652"/>
      <c r="P802" s="652"/>
      <c r="Q802" s="652"/>
    </row>
    <row r="803" ht="25.15" customHeight="true" x14ac:dyDescent="0.2">
      <c r="C803" s="652"/>
      <c r="D803" s="652"/>
      <c r="E803" s="652"/>
      <c r="F803" s="652"/>
      <c r="G803" s="652"/>
      <c r="H803" s="652"/>
      <c r="I803" s="652"/>
      <c r="J803" s="652"/>
      <c r="K803" s="652"/>
      <c r="L803" s="652"/>
      <c r="M803" s="652"/>
      <c r="N803" s="652"/>
      <c r="O803" s="652"/>
      <c r="P803" s="652"/>
      <c r="Q803" s="652"/>
    </row>
    <row r="804" ht="25.15" customHeight="true" x14ac:dyDescent="0.2">
      <c r="C804" s="652"/>
      <c r="D804" s="652"/>
      <c r="E804" s="652"/>
      <c r="F804" s="652"/>
      <c r="G804" s="652"/>
      <c r="H804" s="652"/>
      <c r="I804" s="652"/>
      <c r="J804" s="652"/>
      <c r="K804" s="652"/>
      <c r="L804" s="652"/>
      <c r="M804" s="652"/>
      <c r="N804" s="652"/>
      <c r="O804" s="652"/>
      <c r="P804" s="652"/>
      <c r="Q804" s="652"/>
    </row>
    <row r="805" ht="25.15" customHeight="true" x14ac:dyDescent="0.2">
      <c r="C805" s="652"/>
      <c r="D805" s="652"/>
      <c r="E805" s="652"/>
      <c r="F805" s="652"/>
      <c r="G805" s="652"/>
      <c r="H805" s="652"/>
      <c r="I805" s="652"/>
      <c r="J805" s="652"/>
      <c r="K805" s="652"/>
      <c r="L805" s="652"/>
      <c r="M805" s="652"/>
      <c r="N805" s="652"/>
      <c r="O805" s="652"/>
      <c r="P805" s="652"/>
      <c r="Q805" s="652"/>
    </row>
    <row r="806" ht="25.15" customHeight="true" x14ac:dyDescent="0.2">
      <c r="C806" s="652"/>
      <c r="D806" s="652"/>
      <c r="E806" s="652"/>
      <c r="F806" s="652"/>
      <c r="G806" s="652"/>
      <c r="H806" s="652"/>
      <c r="I806" s="652"/>
      <c r="J806" s="652"/>
      <c r="K806" s="652"/>
      <c r="L806" s="652"/>
      <c r="M806" s="652"/>
      <c r="N806" s="652"/>
      <c r="O806" s="652"/>
      <c r="P806" s="652"/>
      <c r="Q806" s="652"/>
    </row>
    <row r="807" ht="25.15" customHeight="true" x14ac:dyDescent="0.2">
      <c r="C807" s="652"/>
      <c r="D807" s="652"/>
      <c r="E807" s="652"/>
      <c r="F807" s="652"/>
      <c r="G807" s="652"/>
      <c r="H807" s="652"/>
      <c r="I807" s="652"/>
      <c r="J807" s="652"/>
      <c r="K807" s="652"/>
      <c r="L807" s="652"/>
      <c r="M807" s="652"/>
      <c r="N807" s="652"/>
      <c r="O807" s="652"/>
      <c r="P807" s="652"/>
      <c r="Q807" s="652"/>
    </row>
    <row r="808" ht="25.15" customHeight="true" x14ac:dyDescent="0.2">
      <c r="C808" s="652"/>
      <c r="D808" s="652"/>
      <c r="E808" s="652"/>
      <c r="F808" s="652"/>
      <c r="G808" s="652"/>
      <c r="H808" s="652"/>
      <c r="I808" s="652"/>
      <c r="J808" s="652"/>
      <c r="K808" s="652"/>
      <c r="L808" s="652"/>
      <c r="M808" s="652"/>
      <c r="N808" s="652"/>
      <c r="O808" s="652"/>
      <c r="P808" s="652"/>
      <c r="Q808" s="652"/>
    </row>
    <row r="809" ht="25.15" customHeight="true" x14ac:dyDescent="0.2">
      <c r="C809" s="652"/>
      <c r="D809" s="652"/>
      <c r="E809" s="652"/>
      <c r="F809" s="652"/>
      <c r="G809" s="652"/>
      <c r="H809" s="652"/>
      <c r="I809" s="652"/>
      <c r="J809" s="652"/>
      <c r="K809" s="652"/>
      <c r="L809" s="652"/>
      <c r="M809" s="652"/>
      <c r="N809" s="652"/>
      <c r="O809" s="652"/>
      <c r="P809" s="652"/>
      <c r="Q809" s="652"/>
    </row>
    <row r="810" ht="25.15" customHeight="true" x14ac:dyDescent="0.2">
      <c r="C810" s="652"/>
      <c r="D810" s="652"/>
      <c r="E810" s="652"/>
      <c r="F810" s="652"/>
      <c r="G810" s="652"/>
      <c r="H810" s="652"/>
      <c r="I810" s="652"/>
      <c r="J810" s="652"/>
      <c r="K810" s="652"/>
      <c r="L810" s="652"/>
      <c r="M810" s="652"/>
      <c r="N810" s="652"/>
      <c r="O810" s="652"/>
      <c r="P810" s="652"/>
      <c r="Q810" s="652"/>
    </row>
    <row r="811" ht="25.15" customHeight="true" x14ac:dyDescent="0.2">
      <c r="C811" s="652"/>
      <c r="D811" s="652"/>
      <c r="E811" s="652"/>
      <c r="F811" s="652"/>
      <c r="G811" s="652"/>
      <c r="H811" s="652"/>
      <c r="I811" s="652"/>
      <c r="J811" s="652"/>
      <c r="K811" s="652"/>
      <c r="L811" s="652"/>
      <c r="M811" s="652"/>
      <c r="N811" s="652"/>
      <c r="O811" s="652"/>
      <c r="P811" s="652"/>
      <c r="Q811" s="652"/>
    </row>
    <row r="812" ht="25.15" customHeight="true" x14ac:dyDescent="0.2">
      <c r="C812" s="652"/>
      <c r="D812" s="652"/>
      <c r="E812" s="652"/>
      <c r="F812" s="652"/>
      <c r="G812" s="652"/>
      <c r="H812" s="652"/>
      <c r="I812" s="652"/>
      <c r="J812" s="652"/>
      <c r="K812" s="652"/>
      <c r="L812" s="652"/>
      <c r="M812" s="652"/>
      <c r="N812" s="652"/>
      <c r="O812" s="652"/>
      <c r="P812" s="652"/>
      <c r="Q812" s="652"/>
    </row>
    <row r="813" ht="25.15" customHeight="true" x14ac:dyDescent="0.2">
      <c r="C813" s="652"/>
      <c r="D813" s="652"/>
      <c r="E813" s="652"/>
      <c r="F813" s="652"/>
      <c r="G813" s="652"/>
      <c r="H813" s="652"/>
      <c r="I813" s="652"/>
      <c r="J813" s="652"/>
      <c r="K813" s="652"/>
      <c r="L813" s="652"/>
      <c r="M813" s="652"/>
      <c r="N813" s="652"/>
      <c r="O813" s="652"/>
      <c r="P813" s="652"/>
      <c r="Q813" s="652"/>
    </row>
    <row r="814" ht="25.15" customHeight="true" x14ac:dyDescent="0.2">
      <c r="C814" s="652"/>
      <c r="D814" s="652"/>
      <c r="E814" s="652"/>
      <c r="F814" s="652"/>
      <c r="G814" s="652"/>
      <c r="H814" s="652"/>
      <c r="I814" s="652"/>
      <c r="J814" s="652"/>
      <c r="K814" s="652"/>
      <c r="L814" s="652"/>
      <c r="M814" s="652"/>
      <c r="N814" s="652"/>
      <c r="O814" s="652"/>
      <c r="P814" s="652"/>
      <c r="Q814" s="652"/>
    </row>
    <row r="815" ht="25.15" customHeight="true" x14ac:dyDescent="0.2">
      <c r="C815" s="652"/>
      <c r="D815" s="652"/>
      <c r="E815" s="652"/>
      <c r="F815" s="652"/>
      <c r="G815" s="652"/>
      <c r="H815" s="652"/>
      <c r="I815" s="652"/>
      <c r="J815" s="652"/>
      <c r="K815" s="652"/>
      <c r="L815" s="652"/>
      <c r="M815" s="652"/>
      <c r="N815" s="652"/>
      <c r="O815" s="652"/>
      <c r="P815" s="652"/>
      <c r="Q815" s="652"/>
    </row>
    <row r="816" ht="25.15" customHeight="true" x14ac:dyDescent="0.2">
      <c r="C816" s="652"/>
      <c r="D816" s="652"/>
      <c r="E816" s="652"/>
      <c r="F816" s="652"/>
      <c r="G816" s="652"/>
      <c r="H816" s="652"/>
      <c r="I816" s="652"/>
      <c r="J816" s="652"/>
      <c r="K816" s="652"/>
      <c r="L816" s="652"/>
      <c r="M816" s="652"/>
      <c r="N816" s="652"/>
      <c r="O816" s="652"/>
      <c r="P816" s="652"/>
      <c r="Q816" s="652"/>
    </row>
    <row r="817" ht="25.15" customHeight="true" x14ac:dyDescent="0.2">
      <c r="C817" s="652"/>
      <c r="D817" s="652"/>
      <c r="E817" s="652"/>
      <c r="F817" s="652"/>
      <c r="G817" s="652"/>
      <c r="H817" s="652"/>
      <c r="I817" s="652"/>
      <c r="J817" s="652"/>
      <c r="K817" s="652"/>
      <c r="L817" s="652"/>
      <c r="M817" s="652"/>
      <c r="N817" s="652"/>
      <c r="O817" s="652"/>
      <c r="P817" s="652"/>
      <c r="Q817" s="652"/>
    </row>
    <row r="818" ht="25.15" customHeight="true" x14ac:dyDescent="0.2">
      <c r="C818" s="652"/>
      <c r="D818" s="652"/>
      <c r="E818" s="652"/>
      <c r="F818" s="652"/>
      <c r="G818" s="652"/>
      <c r="H818" s="652"/>
      <c r="I818" s="652"/>
      <c r="J818" s="652"/>
      <c r="K818" s="652"/>
      <c r="L818" s="652"/>
      <c r="M818" s="652"/>
      <c r="N818" s="652"/>
      <c r="O818" s="652"/>
      <c r="P818" s="652"/>
      <c r="Q818" s="652"/>
    </row>
    <row r="819" ht="25.15" customHeight="true" x14ac:dyDescent="0.2">
      <c r="C819" s="652"/>
      <c r="D819" s="652"/>
      <c r="E819" s="652"/>
      <c r="F819" s="652"/>
      <c r="G819" s="652"/>
      <c r="H819" s="652"/>
      <c r="I819" s="652"/>
      <c r="J819" s="652"/>
      <c r="K819" s="652"/>
      <c r="L819" s="652"/>
      <c r="M819" s="652"/>
      <c r="N819" s="652"/>
      <c r="O819" s="652"/>
      <c r="P819" s="652"/>
      <c r="Q819" s="652"/>
    </row>
    <row r="820" ht="25.15" customHeight="true" x14ac:dyDescent="0.2">
      <c r="C820" s="652"/>
      <c r="D820" s="652"/>
      <c r="E820" s="652"/>
      <c r="F820" s="652"/>
      <c r="G820" s="652"/>
      <c r="H820" s="652"/>
      <c r="I820" s="652"/>
      <c r="J820" s="652"/>
      <c r="K820" s="652"/>
      <c r="L820" s="652"/>
      <c r="M820" s="652"/>
      <c r="N820" s="652"/>
      <c r="O820" s="652"/>
      <c r="P820" s="652"/>
      <c r="Q820" s="652"/>
    </row>
    <row r="821" ht="25.15" customHeight="true" x14ac:dyDescent="0.2">
      <c r="C821" s="652"/>
      <c r="D821" s="652"/>
      <c r="E821" s="652"/>
      <c r="F821" s="652"/>
      <c r="G821" s="652"/>
      <c r="H821" s="652"/>
      <c r="I821" s="652"/>
      <c r="J821" s="652"/>
      <c r="K821" s="652"/>
      <c r="L821" s="652"/>
      <c r="M821" s="652"/>
      <c r="N821" s="652"/>
      <c r="O821" s="652"/>
      <c r="P821" s="652"/>
      <c r="Q821" s="652"/>
    </row>
    <row r="822" ht="25.15" customHeight="true" x14ac:dyDescent="0.2">
      <c r="C822" s="652"/>
      <c r="D822" s="652"/>
      <c r="E822" s="652"/>
      <c r="F822" s="652"/>
      <c r="G822" s="652"/>
      <c r="H822" s="652"/>
      <c r="I822" s="652"/>
      <c r="J822" s="652"/>
      <c r="K822" s="652"/>
      <c r="L822" s="652"/>
      <c r="M822" s="652"/>
      <c r="N822" s="652"/>
      <c r="O822" s="652"/>
      <c r="P822" s="652"/>
      <c r="Q822" s="652"/>
    </row>
    <row r="823" ht="25.15" customHeight="true" x14ac:dyDescent="0.2">
      <c r="C823" s="652"/>
      <c r="D823" s="652"/>
      <c r="E823" s="652"/>
      <c r="F823" s="652"/>
      <c r="G823" s="652"/>
      <c r="H823" s="652"/>
      <c r="I823" s="652"/>
      <c r="J823" s="652"/>
      <c r="K823" s="652"/>
      <c r="L823" s="652"/>
      <c r="M823" s="652"/>
      <c r="N823" s="652"/>
      <c r="O823" s="652"/>
      <c r="P823" s="652"/>
      <c r="Q823" s="652"/>
    </row>
    <row r="824" ht="25.15" customHeight="true" x14ac:dyDescent="0.2">
      <c r="C824" s="652"/>
      <c r="D824" s="652"/>
      <c r="E824" s="652"/>
      <c r="F824" s="652"/>
      <c r="G824" s="652"/>
      <c r="H824" s="652"/>
      <c r="I824" s="652"/>
      <c r="J824" s="652"/>
      <c r="K824" s="652"/>
      <c r="L824" s="652"/>
      <c r="M824" s="652"/>
      <c r="N824" s="652"/>
      <c r="O824" s="652"/>
      <c r="P824" s="652"/>
      <c r="Q824" s="652"/>
    </row>
    <row r="825" ht="25.15" customHeight="true" x14ac:dyDescent="0.2">
      <c r="C825" s="652"/>
      <c r="D825" s="652"/>
      <c r="E825" s="652"/>
      <c r="F825" s="652"/>
      <c r="G825" s="652"/>
      <c r="H825" s="652"/>
      <c r="I825" s="652"/>
      <c r="J825" s="652"/>
      <c r="K825" s="652"/>
      <c r="L825" s="652"/>
      <c r="M825" s="652"/>
      <c r="N825" s="652"/>
      <c r="O825" s="652"/>
      <c r="P825" s="652"/>
      <c r="Q825" s="652"/>
    </row>
    <row r="826" ht="25.15" customHeight="true" x14ac:dyDescent="0.2">
      <c r="C826" s="652"/>
      <c r="D826" s="652"/>
      <c r="E826" s="652"/>
      <c r="F826" s="652"/>
      <c r="G826" s="652"/>
      <c r="H826" s="652"/>
      <c r="I826" s="652"/>
      <c r="J826" s="652"/>
      <c r="K826" s="652"/>
      <c r="L826" s="652"/>
      <c r="M826" s="652"/>
      <c r="N826" s="652"/>
      <c r="O826" s="652"/>
      <c r="P826" s="652"/>
      <c r="Q826" s="652"/>
    </row>
    <row r="827" ht="25.15" customHeight="true" x14ac:dyDescent="0.2">
      <c r="C827" s="652"/>
      <c r="D827" s="652"/>
      <c r="E827" s="652"/>
      <c r="F827" s="652"/>
      <c r="G827" s="652"/>
      <c r="H827" s="652"/>
      <c r="I827" s="652"/>
      <c r="J827" s="652"/>
      <c r="K827" s="652"/>
      <c r="L827" s="652"/>
      <c r="M827" s="652"/>
      <c r="N827" s="652"/>
      <c r="O827" s="652"/>
      <c r="P827" s="652"/>
      <c r="Q827" s="652"/>
    </row>
    <row r="828" ht="25.15" customHeight="true" x14ac:dyDescent="0.2">
      <c r="C828" s="652"/>
      <c r="D828" s="652"/>
      <c r="E828" s="652"/>
      <c r="F828" s="652"/>
      <c r="G828" s="652"/>
      <c r="H828" s="652"/>
      <c r="I828" s="652"/>
      <c r="J828" s="652"/>
      <c r="K828" s="652"/>
      <c r="L828" s="652"/>
      <c r="M828" s="652"/>
      <c r="N828" s="652"/>
      <c r="O828" s="652"/>
      <c r="P828" s="652"/>
      <c r="Q828" s="652"/>
    </row>
    <row r="829" ht="25.15" customHeight="true" x14ac:dyDescent="0.2">
      <c r="C829" s="652"/>
      <c r="D829" s="652"/>
      <c r="E829" s="652"/>
      <c r="F829" s="652"/>
      <c r="G829" s="652"/>
      <c r="H829" s="652"/>
      <c r="I829" s="652"/>
      <c r="J829" s="652"/>
      <c r="K829" s="652"/>
      <c r="L829" s="652"/>
      <c r="M829" s="652"/>
      <c r="N829" s="652"/>
      <c r="O829" s="652"/>
      <c r="P829" s="652"/>
      <c r="Q829" s="652"/>
    </row>
    <row r="830" ht="25.15" customHeight="true" x14ac:dyDescent="0.2">
      <c r="C830" s="652"/>
      <c r="D830" s="652"/>
      <c r="E830" s="652"/>
      <c r="F830" s="652"/>
      <c r="G830" s="652"/>
      <c r="H830" s="652"/>
      <c r="I830" s="652"/>
      <c r="J830" s="652"/>
      <c r="K830" s="652"/>
      <c r="L830" s="652"/>
      <c r="M830" s="652"/>
      <c r="N830" s="652"/>
      <c r="O830" s="652"/>
      <c r="P830" s="652"/>
      <c r="Q830" s="652"/>
    </row>
    <row r="831" ht="25.15" customHeight="true" x14ac:dyDescent="0.2">
      <c r="C831" s="652"/>
      <c r="D831" s="652"/>
      <c r="E831" s="652"/>
      <c r="F831" s="652"/>
      <c r="G831" s="652"/>
      <c r="H831" s="652"/>
      <c r="I831" s="652"/>
      <c r="J831" s="652"/>
      <c r="K831" s="652"/>
      <c r="L831" s="652"/>
      <c r="M831" s="652"/>
      <c r="N831" s="652"/>
      <c r="O831" s="652"/>
      <c r="P831" s="652"/>
      <c r="Q831" s="652"/>
    </row>
    <row r="832" ht="25.15" customHeight="true" x14ac:dyDescent="0.2">
      <c r="C832" s="652"/>
      <c r="D832" s="652"/>
      <c r="E832" s="652"/>
      <c r="F832" s="652"/>
      <c r="G832" s="652"/>
      <c r="H832" s="652"/>
      <c r="I832" s="652"/>
      <c r="J832" s="652"/>
      <c r="K832" s="652"/>
      <c r="L832" s="652"/>
      <c r="M832" s="652"/>
      <c r="N832" s="652"/>
      <c r="O832" s="652"/>
      <c r="P832" s="652"/>
      <c r="Q832" s="652"/>
    </row>
    <row r="833" ht="25.15" customHeight="true" x14ac:dyDescent="0.2">
      <c r="C833" s="652"/>
      <c r="D833" s="652"/>
      <c r="E833" s="652"/>
      <c r="F833" s="652"/>
      <c r="G833" s="652"/>
      <c r="H833" s="652"/>
      <c r="I833" s="652"/>
      <c r="J833" s="652"/>
      <c r="K833" s="652"/>
      <c r="L833" s="652"/>
      <c r="M833" s="652"/>
      <c r="N833" s="652"/>
      <c r="O833" s="652"/>
      <c r="P833" s="652"/>
      <c r="Q833" s="652"/>
    </row>
    <row r="834" ht="25.15" customHeight="true" x14ac:dyDescent="0.2">
      <c r="C834" s="652"/>
      <c r="D834" s="652"/>
      <c r="E834" s="652"/>
      <c r="F834" s="652"/>
      <c r="G834" s="652"/>
      <c r="H834" s="652"/>
      <c r="I834" s="652"/>
      <c r="J834" s="652"/>
      <c r="K834" s="652"/>
      <c r="L834" s="652"/>
      <c r="M834" s="652"/>
      <c r="N834" s="652"/>
      <c r="O834" s="652"/>
      <c r="P834" s="652"/>
      <c r="Q834" s="652"/>
    </row>
    <row r="835" ht="25.15" customHeight="true" x14ac:dyDescent="0.2">
      <c r="C835" s="652"/>
      <c r="D835" s="652"/>
      <c r="E835" s="652"/>
      <c r="F835" s="652"/>
      <c r="G835" s="652"/>
      <c r="H835" s="652"/>
      <c r="I835" s="652"/>
      <c r="J835" s="652"/>
      <c r="K835" s="652"/>
      <c r="L835" s="652"/>
      <c r="M835" s="652"/>
      <c r="N835" s="652"/>
      <c r="O835" s="652"/>
      <c r="P835" s="652"/>
      <c r="Q835" s="652"/>
    </row>
    <row r="836" ht="25.15" customHeight="true" x14ac:dyDescent="0.2">
      <c r="C836" s="652"/>
      <c r="D836" s="652"/>
      <c r="E836" s="652"/>
      <c r="F836" s="652"/>
      <c r="G836" s="652"/>
      <c r="H836" s="652"/>
      <c r="I836" s="652"/>
      <c r="J836" s="652"/>
      <c r="K836" s="652"/>
      <c r="L836" s="652"/>
      <c r="M836" s="652"/>
      <c r="N836" s="652"/>
      <c r="O836" s="652"/>
      <c r="P836" s="652"/>
      <c r="Q836" s="652"/>
    </row>
    <row r="837" ht="25.15" customHeight="true" x14ac:dyDescent="0.2">
      <c r="C837" s="652"/>
      <c r="D837" s="652"/>
      <c r="E837" s="652"/>
      <c r="F837" s="652"/>
      <c r="G837" s="652"/>
      <c r="H837" s="652"/>
      <c r="I837" s="652"/>
      <c r="J837" s="652"/>
      <c r="K837" s="652"/>
      <c r="L837" s="652"/>
      <c r="M837" s="652"/>
      <c r="N837" s="652"/>
      <c r="O837" s="652"/>
      <c r="P837" s="652"/>
      <c r="Q837" s="652"/>
    </row>
    <row r="838" ht="25.15" customHeight="true" x14ac:dyDescent="0.2">
      <c r="C838" s="652"/>
      <c r="D838" s="652"/>
      <c r="E838" s="652"/>
      <c r="F838" s="652"/>
      <c r="G838" s="652"/>
      <c r="H838" s="652"/>
      <c r="I838" s="652"/>
      <c r="J838" s="652"/>
      <c r="K838" s="652"/>
      <c r="L838" s="652"/>
      <c r="M838" s="652"/>
      <c r="N838" s="652"/>
      <c r="O838" s="652"/>
      <c r="P838" s="652"/>
      <c r="Q838" s="652"/>
    </row>
    <row r="839" ht="25.15" customHeight="true" x14ac:dyDescent="0.2">
      <c r="C839" s="652"/>
      <c r="D839" s="652"/>
      <c r="E839" s="652"/>
      <c r="F839" s="652"/>
      <c r="G839" s="652"/>
      <c r="H839" s="652"/>
      <c r="I839" s="652"/>
      <c r="J839" s="652"/>
      <c r="K839" s="652"/>
      <c r="L839" s="652"/>
      <c r="M839" s="652"/>
      <c r="N839" s="652"/>
      <c r="O839" s="652"/>
      <c r="P839" s="652"/>
      <c r="Q839" s="652"/>
    </row>
    <row r="840" ht="25.15" customHeight="true" x14ac:dyDescent="0.2">
      <c r="C840" s="652"/>
      <c r="D840" s="652"/>
      <c r="E840" s="652"/>
      <c r="F840" s="652"/>
      <c r="G840" s="652"/>
      <c r="H840" s="652"/>
      <c r="I840" s="652"/>
      <c r="J840" s="652"/>
      <c r="K840" s="652"/>
      <c r="L840" s="652"/>
      <c r="M840" s="652"/>
      <c r="N840" s="652"/>
      <c r="O840" s="652"/>
      <c r="P840" s="652"/>
      <c r="Q840" s="652"/>
    </row>
    <row r="841" ht="25.15" customHeight="true" x14ac:dyDescent="0.2">
      <c r="C841" s="652"/>
      <c r="D841" s="652"/>
      <c r="E841" s="652"/>
      <c r="F841" s="652"/>
      <c r="G841" s="652"/>
      <c r="H841" s="652"/>
      <c r="I841" s="652"/>
      <c r="J841" s="652"/>
      <c r="K841" s="652"/>
      <c r="L841" s="652"/>
      <c r="M841" s="652"/>
      <c r="N841" s="652"/>
      <c r="O841" s="652"/>
      <c r="P841" s="652"/>
      <c r="Q841" s="652"/>
    </row>
    <row r="842" ht="25.15" customHeight="true" x14ac:dyDescent="0.2">
      <c r="C842" s="652"/>
      <c r="D842" s="652"/>
      <c r="E842" s="652"/>
      <c r="F842" s="652"/>
      <c r="G842" s="652"/>
      <c r="H842" s="652"/>
      <c r="I842" s="652"/>
      <c r="J842" s="652"/>
      <c r="K842" s="652"/>
      <c r="L842" s="652"/>
      <c r="M842" s="652"/>
      <c r="N842" s="652"/>
      <c r="O842" s="652"/>
      <c r="P842" s="652"/>
      <c r="Q842" s="652"/>
    </row>
    <row r="843" ht="25.15" customHeight="true" x14ac:dyDescent="0.2">
      <c r="C843" s="652"/>
      <c r="D843" s="652"/>
      <c r="E843" s="652"/>
      <c r="F843" s="652"/>
      <c r="G843" s="652"/>
      <c r="H843" s="652"/>
      <c r="I843" s="652"/>
      <c r="J843" s="652"/>
      <c r="K843" s="652"/>
      <c r="L843" s="652"/>
      <c r="M843" s="652"/>
      <c r="N843" s="652"/>
      <c r="O843" s="652"/>
      <c r="P843" s="652"/>
      <c r="Q843" s="652"/>
    </row>
    <row r="844" ht="25.15" customHeight="true" x14ac:dyDescent="0.2">
      <c r="C844" s="652"/>
      <c r="D844" s="652"/>
      <c r="E844" s="652"/>
      <c r="F844" s="652"/>
      <c r="G844" s="652"/>
      <c r="H844" s="652"/>
      <c r="I844" s="652"/>
      <c r="J844" s="652"/>
      <c r="K844" s="652"/>
      <c r="L844" s="652"/>
      <c r="M844" s="652"/>
      <c r="N844" s="652"/>
      <c r="O844" s="652"/>
      <c r="P844" s="652"/>
      <c r="Q844" s="652"/>
    </row>
    <row r="845" ht="25.15" customHeight="true" x14ac:dyDescent="0.2">
      <c r="C845" s="652"/>
      <c r="D845" s="652"/>
      <c r="E845" s="652"/>
      <c r="F845" s="652"/>
      <c r="G845" s="652"/>
      <c r="H845" s="652"/>
      <c r="I845" s="652"/>
      <c r="J845" s="652"/>
      <c r="K845" s="652"/>
      <c r="L845" s="652"/>
      <c r="M845" s="652"/>
      <c r="N845" s="652"/>
      <c r="O845" s="652"/>
      <c r="P845" s="652"/>
      <c r="Q845" s="652"/>
    </row>
    <row r="846" ht="25.15" customHeight="true" x14ac:dyDescent="0.2">
      <c r="C846" s="652"/>
      <c r="D846" s="652"/>
      <c r="E846" s="652"/>
      <c r="F846" s="652"/>
      <c r="G846" s="652"/>
      <c r="H846" s="652"/>
      <c r="I846" s="652"/>
      <c r="J846" s="652"/>
      <c r="K846" s="652"/>
      <c r="L846" s="652"/>
      <c r="M846" s="652"/>
      <c r="N846" s="652"/>
      <c r="O846" s="652"/>
      <c r="P846" s="652"/>
      <c r="Q846" s="652"/>
    </row>
    <row r="847" ht="25.15" customHeight="true" x14ac:dyDescent="0.2">
      <c r="C847" s="652"/>
      <c r="D847" s="652"/>
      <c r="E847" s="652"/>
      <c r="F847" s="652"/>
      <c r="G847" s="652"/>
      <c r="H847" s="652"/>
      <c r="I847" s="652"/>
      <c r="J847" s="652"/>
      <c r="K847" s="652"/>
      <c r="L847" s="652"/>
      <c r="M847" s="652"/>
      <c r="N847" s="652"/>
      <c r="O847" s="652"/>
      <c r="P847" s="652"/>
      <c r="Q847" s="652"/>
    </row>
    <row r="848" ht="25.15" customHeight="true" x14ac:dyDescent="0.2">
      <c r="C848" s="652"/>
      <c r="D848" s="652"/>
      <c r="E848" s="652"/>
      <c r="F848" s="652"/>
      <c r="G848" s="652"/>
      <c r="H848" s="652"/>
      <c r="I848" s="652"/>
      <c r="J848" s="652"/>
      <c r="K848" s="652"/>
      <c r="L848" s="652"/>
      <c r="M848" s="652"/>
      <c r="N848" s="652"/>
      <c r="O848" s="652"/>
      <c r="P848" s="652"/>
      <c r="Q848" s="652"/>
    </row>
    <row r="849" ht="25.15" customHeight="true" x14ac:dyDescent="0.2">
      <c r="C849" s="652"/>
      <c r="D849" s="652"/>
      <c r="E849" s="652"/>
      <c r="F849" s="652"/>
      <c r="G849" s="652"/>
      <c r="H849" s="652"/>
      <c r="I849" s="652"/>
      <c r="J849" s="652"/>
      <c r="K849" s="652"/>
      <c r="L849" s="652"/>
      <c r="M849" s="652"/>
      <c r="N849" s="652"/>
      <c r="O849" s="652"/>
      <c r="P849" s="652"/>
      <c r="Q849" s="652"/>
    </row>
    <row r="850" ht="25.15" customHeight="true" x14ac:dyDescent="0.2">
      <c r="C850" s="652"/>
      <c r="D850" s="652"/>
      <c r="E850" s="652"/>
      <c r="F850" s="652"/>
      <c r="G850" s="652"/>
      <c r="H850" s="652"/>
      <c r="I850" s="652"/>
      <c r="J850" s="652"/>
      <c r="K850" s="652"/>
      <c r="L850" s="652"/>
      <c r="M850" s="652"/>
      <c r="N850" s="652"/>
      <c r="O850" s="652"/>
      <c r="P850" s="652"/>
      <c r="Q850" s="652"/>
    </row>
    <row r="851" ht="25.15" customHeight="true" x14ac:dyDescent="0.2">
      <c r="C851" s="652"/>
      <c r="D851" s="652"/>
      <c r="E851" s="652"/>
      <c r="F851" s="652"/>
      <c r="G851" s="652"/>
      <c r="H851" s="652"/>
      <c r="I851" s="652"/>
      <c r="J851" s="652"/>
      <c r="K851" s="652"/>
      <c r="L851" s="652"/>
      <c r="M851" s="652"/>
      <c r="N851" s="652"/>
      <c r="O851" s="652"/>
      <c r="P851" s="652"/>
      <c r="Q851" s="652"/>
    </row>
    <row r="852" ht="25.15" customHeight="true" x14ac:dyDescent="0.2">
      <c r="C852" s="652"/>
      <c r="D852" s="652"/>
      <c r="E852" s="652"/>
      <c r="F852" s="652"/>
      <c r="G852" s="652"/>
      <c r="H852" s="652"/>
      <c r="I852" s="652"/>
      <c r="J852" s="652"/>
      <c r="K852" s="652"/>
      <c r="L852" s="652"/>
      <c r="M852" s="652"/>
      <c r="N852" s="652"/>
      <c r="O852" s="652"/>
      <c r="P852" s="652"/>
      <c r="Q852" s="652"/>
    </row>
    <row r="853" ht="25.15" customHeight="true" x14ac:dyDescent="0.2">
      <c r="C853" s="652"/>
      <c r="D853" s="652"/>
      <c r="E853" s="652"/>
      <c r="F853" s="652"/>
      <c r="G853" s="652"/>
      <c r="H853" s="652"/>
      <c r="I853" s="652"/>
      <c r="J853" s="652"/>
      <c r="K853" s="652"/>
      <c r="L853" s="652"/>
      <c r="M853" s="652"/>
      <c r="N853" s="652"/>
      <c r="O853" s="652"/>
      <c r="P853" s="652"/>
      <c r="Q853" s="652"/>
    </row>
    <row r="854" ht="25.15" customHeight="true" x14ac:dyDescent="0.2">
      <c r="C854" s="652"/>
      <c r="D854" s="652"/>
      <c r="E854" s="652"/>
      <c r="F854" s="652"/>
      <c r="G854" s="652"/>
      <c r="H854" s="652"/>
      <c r="I854" s="652"/>
      <c r="J854" s="652"/>
      <c r="K854" s="652"/>
      <c r="L854" s="652"/>
      <c r="M854" s="652"/>
      <c r="N854" s="652"/>
      <c r="O854" s="652"/>
      <c r="P854" s="652"/>
      <c r="Q854" s="652"/>
    </row>
    <row r="855" ht="25.15" customHeight="true" x14ac:dyDescent="0.2">
      <c r="C855" s="652"/>
      <c r="D855" s="652"/>
      <c r="E855" s="652"/>
      <c r="F855" s="652"/>
      <c r="G855" s="652"/>
      <c r="H855" s="652"/>
      <c r="I855" s="652"/>
      <c r="J855" s="652"/>
      <c r="K855" s="652"/>
      <c r="L855" s="652"/>
      <c r="M855" s="652"/>
      <c r="N855" s="652"/>
      <c r="O855" s="652"/>
      <c r="P855" s="652"/>
      <c r="Q855" s="652"/>
    </row>
    <row r="856" ht="25.15" customHeight="true" x14ac:dyDescent="0.2">
      <c r="C856" s="652"/>
      <c r="D856" s="652"/>
      <c r="E856" s="652"/>
      <c r="F856" s="652"/>
      <c r="G856" s="652"/>
      <c r="H856" s="652"/>
      <c r="I856" s="652"/>
      <c r="J856" s="652"/>
      <c r="K856" s="652"/>
      <c r="L856" s="652"/>
      <c r="M856" s="652"/>
      <c r="N856" s="652"/>
      <c r="O856" s="652"/>
      <c r="P856" s="652"/>
      <c r="Q856" s="652"/>
    </row>
    <row r="857" ht="25.15" customHeight="true" x14ac:dyDescent="0.2">
      <c r="C857" s="652"/>
      <c r="D857" s="652"/>
      <c r="E857" s="652"/>
      <c r="F857" s="652"/>
      <c r="G857" s="652"/>
      <c r="H857" s="652"/>
      <c r="I857" s="652"/>
      <c r="J857" s="652"/>
      <c r="K857" s="652"/>
      <c r="L857" s="652"/>
      <c r="M857" s="652"/>
      <c r="N857" s="652"/>
      <c r="O857" s="652"/>
      <c r="P857" s="652"/>
      <c r="Q857" s="652"/>
    </row>
    <row r="858" ht="25.15" customHeight="true" x14ac:dyDescent="0.2">
      <c r="C858" s="652"/>
      <c r="D858" s="652"/>
      <c r="E858" s="652"/>
      <c r="F858" s="652"/>
      <c r="G858" s="652"/>
      <c r="H858" s="652"/>
      <c r="I858" s="652"/>
      <c r="J858" s="652"/>
      <c r="K858" s="652"/>
      <c r="L858" s="652"/>
      <c r="M858" s="652"/>
      <c r="N858" s="652"/>
      <c r="O858" s="652"/>
      <c r="P858" s="652"/>
      <c r="Q858" s="652"/>
    </row>
    <row r="859" ht="25.15" customHeight="true" x14ac:dyDescent="0.2">
      <c r="C859" s="652"/>
      <c r="D859" s="652"/>
      <c r="E859" s="652"/>
      <c r="F859" s="652"/>
      <c r="G859" s="652"/>
      <c r="H859" s="652"/>
      <c r="I859" s="652"/>
      <c r="J859" s="652"/>
      <c r="K859" s="652"/>
      <c r="L859" s="652"/>
      <c r="M859" s="652"/>
      <c r="N859" s="652"/>
      <c r="O859" s="652"/>
      <c r="P859" s="652"/>
      <c r="Q859" s="652"/>
    </row>
    <row r="860" ht="25.15" customHeight="true" x14ac:dyDescent="0.2">
      <c r="C860" s="652"/>
      <c r="D860" s="652"/>
      <c r="E860" s="652"/>
      <c r="F860" s="652"/>
      <c r="G860" s="652"/>
      <c r="H860" s="652"/>
      <c r="I860" s="652"/>
      <c r="J860" s="652"/>
      <c r="K860" s="652"/>
      <c r="L860" s="652"/>
      <c r="M860" s="652"/>
      <c r="N860" s="652"/>
      <c r="O860" s="652"/>
      <c r="P860" s="652"/>
      <c r="Q860" s="652"/>
    </row>
    <row r="861" ht="25.15" customHeight="true" x14ac:dyDescent="0.2">
      <c r="C861" s="652"/>
      <c r="D861" s="652"/>
      <c r="E861" s="652"/>
      <c r="F861" s="652"/>
      <c r="G861" s="652"/>
      <c r="H861" s="652"/>
      <c r="I861" s="652"/>
      <c r="J861" s="652"/>
      <c r="K861" s="652"/>
      <c r="L861" s="652"/>
      <c r="M861" s="652"/>
      <c r="N861" s="652"/>
      <c r="O861" s="652"/>
      <c r="P861" s="652"/>
      <c r="Q861" s="652"/>
    </row>
    <row r="862" ht="25.15" customHeight="true" x14ac:dyDescent="0.2">
      <c r="C862" s="652"/>
      <c r="D862" s="652"/>
      <c r="E862" s="652"/>
      <c r="F862" s="652"/>
      <c r="G862" s="652"/>
      <c r="H862" s="652"/>
      <c r="I862" s="652"/>
      <c r="J862" s="652"/>
      <c r="K862" s="652"/>
      <c r="L862" s="652"/>
      <c r="M862" s="652"/>
      <c r="N862" s="652"/>
      <c r="O862" s="652"/>
      <c r="P862" s="652"/>
      <c r="Q862" s="652"/>
    </row>
    <row r="863" ht="25.15" customHeight="true" x14ac:dyDescent="0.2">
      <c r="C863" s="652"/>
      <c r="D863" s="652"/>
      <c r="E863" s="652"/>
      <c r="F863" s="652"/>
      <c r="G863" s="652"/>
      <c r="H863" s="652"/>
      <c r="I863" s="652"/>
      <c r="J863" s="652"/>
      <c r="K863" s="652"/>
      <c r="L863" s="652"/>
      <c r="M863" s="652"/>
      <c r="N863" s="652"/>
      <c r="O863" s="652"/>
      <c r="P863" s="652"/>
      <c r="Q863" s="652"/>
    </row>
    <row r="864" ht="25.15" customHeight="true" x14ac:dyDescent="0.2">
      <c r="C864" s="652"/>
      <c r="D864" s="652"/>
      <c r="E864" s="652"/>
      <c r="F864" s="652"/>
      <c r="G864" s="652"/>
      <c r="H864" s="652"/>
      <c r="I864" s="652"/>
      <c r="J864" s="652"/>
      <c r="K864" s="652"/>
      <c r="L864" s="652"/>
      <c r="M864" s="652"/>
      <c r="N864" s="652"/>
      <c r="O864" s="652"/>
      <c r="P864" s="652"/>
      <c r="Q864" s="652"/>
    </row>
    <row r="865" ht="25.15" customHeight="true" x14ac:dyDescent="0.2">
      <c r="C865" s="652"/>
      <c r="D865" s="652"/>
      <c r="E865" s="652"/>
      <c r="F865" s="652"/>
      <c r="G865" s="652"/>
      <c r="H865" s="652"/>
      <c r="I865" s="652"/>
      <c r="J865" s="652"/>
      <c r="K865" s="652"/>
      <c r="L865" s="652"/>
      <c r="M865" s="652"/>
      <c r="N865" s="652"/>
      <c r="O865" s="652"/>
      <c r="P865" s="652"/>
      <c r="Q865" s="652"/>
    </row>
    <row r="866" ht="25.15" customHeight="true" x14ac:dyDescent="0.2">
      <c r="C866" s="652"/>
      <c r="D866" s="652"/>
      <c r="E866" s="652"/>
      <c r="F866" s="652"/>
      <c r="G866" s="652"/>
      <c r="H866" s="652"/>
      <c r="I866" s="652"/>
      <c r="J866" s="652"/>
      <c r="K866" s="652"/>
      <c r="L866" s="652"/>
      <c r="M866" s="652"/>
      <c r="N866" s="652"/>
      <c r="O866" s="652"/>
      <c r="P866" s="652"/>
      <c r="Q866" s="652"/>
    </row>
    <row r="867" ht="25.15" customHeight="true" x14ac:dyDescent="0.2">
      <c r="C867" s="652"/>
      <c r="D867" s="652"/>
      <c r="E867" s="652"/>
      <c r="F867" s="652"/>
      <c r="G867" s="652"/>
      <c r="H867" s="652"/>
      <c r="I867" s="652"/>
      <c r="J867" s="652"/>
      <c r="K867" s="652"/>
      <c r="L867" s="652"/>
      <c r="M867" s="652"/>
      <c r="N867" s="652"/>
      <c r="O867" s="652"/>
      <c r="P867" s="652"/>
      <c r="Q867" s="652"/>
    </row>
    <row r="868" ht="25.15" customHeight="true" x14ac:dyDescent="0.2">
      <c r="C868" s="652"/>
      <c r="D868" s="652"/>
      <c r="E868" s="652"/>
      <c r="F868" s="652"/>
      <c r="G868" s="652"/>
      <c r="H868" s="652"/>
      <c r="I868" s="652"/>
      <c r="J868" s="652"/>
      <c r="K868" s="652"/>
      <c r="L868" s="652"/>
      <c r="M868" s="652"/>
      <c r="N868" s="652"/>
      <c r="O868" s="652"/>
      <c r="P868" s="652"/>
      <c r="Q868" s="652"/>
    </row>
    <row r="869" ht="25.15" customHeight="true" x14ac:dyDescent="0.2">
      <c r="C869" s="652"/>
      <c r="D869" s="652"/>
      <c r="E869" s="652"/>
      <c r="F869" s="652"/>
      <c r="G869" s="652"/>
      <c r="H869" s="652"/>
      <c r="I869" s="652"/>
      <c r="J869" s="652"/>
      <c r="K869" s="652"/>
      <c r="L869" s="652"/>
      <c r="M869" s="652"/>
      <c r="N869" s="652"/>
      <c r="O869" s="652"/>
      <c r="P869" s="652"/>
      <c r="Q869" s="652"/>
    </row>
    <row r="870" ht="25.15" customHeight="true" x14ac:dyDescent="0.2">
      <c r="C870" s="652"/>
      <c r="D870" s="652"/>
      <c r="E870" s="652"/>
      <c r="F870" s="652"/>
      <c r="G870" s="652"/>
      <c r="H870" s="652"/>
      <c r="I870" s="652"/>
      <c r="J870" s="652"/>
      <c r="K870" s="652"/>
      <c r="L870" s="652"/>
      <c r="M870" s="652"/>
      <c r="N870" s="652"/>
      <c r="O870" s="652"/>
      <c r="P870" s="652"/>
      <c r="Q870" s="652"/>
    </row>
    <row r="871" ht="25.15" customHeight="true" x14ac:dyDescent="0.2">
      <c r="C871" s="652"/>
      <c r="D871" s="652"/>
      <c r="E871" s="652"/>
      <c r="F871" s="652"/>
      <c r="G871" s="652"/>
      <c r="H871" s="652"/>
      <c r="I871" s="652"/>
      <c r="J871" s="652"/>
      <c r="K871" s="652"/>
      <c r="L871" s="652"/>
      <c r="M871" s="652"/>
      <c r="N871" s="652"/>
      <c r="O871" s="652"/>
      <c r="P871" s="652"/>
      <c r="Q871" s="652"/>
    </row>
    <row r="872" ht="25.15" customHeight="true" x14ac:dyDescent="0.2">
      <c r="C872" s="652"/>
      <c r="D872" s="652"/>
      <c r="E872" s="652"/>
      <c r="F872" s="652"/>
      <c r="G872" s="652"/>
      <c r="H872" s="652"/>
      <c r="I872" s="652"/>
      <c r="J872" s="652"/>
      <c r="K872" s="652"/>
      <c r="L872" s="652"/>
      <c r="M872" s="652"/>
      <c r="N872" s="652"/>
      <c r="O872" s="652"/>
      <c r="P872" s="652"/>
      <c r="Q872" s="652"/>
    </row>
    <row r="873" ht="25.15" customHeight="true" x14ac:dyDescent="0.2">
      <c r="C873" s="652"/>
      <c r="D873" s="652"/>
      <c r="E873" s="652"/>
      <c r="F873" s="652"/>
      <c r="G873" s="652"/>
      <c r="H873" s="652"/>
      <c r="I873" s="652"/>
      <c r="J873" s="652"/>
      <c r="K873" s="652"/>
      <c r="L873" s="652"/>
      <c r="M873" s="652"/>
      <c r="N873" s="652"/>
      <c r="O873" s="652"/>
      <c r="P873" s="652"/>
      <c r="Q873" s="652"/>
    </row>
    <row r="874" ht="25.15" customHeight="true" x14ac:dyDescent="0.2">
      <c r="C874" s="652"/>
      <c r="D874" s="652"/>
      <c r="E874" s="652"/>
      <c r="F874" s="652"/>
      <c r="G874" s="652"/>
      <c r="H874" s="652"/>
      <c r="I874" s="652"/>
      <c r="J874" s="652"/>
      <c r="K874" s="652"/>
      <c r="L874" s="652"/>
      <c r="M874" s="652"/>
      <c r="N874" s="652"/>
      <c r="O874" s="652"/>
      <c r="P874" s="652"/>
      <c r="Q874" s="652"/>
    </row>
    <row r="875" ht="25.15" customHeight="true" x14ac:dyDescent="0.2">
      <c r="C875" s="652"/>
      <c r="D875" s="652"/>
      <c r="E875" s="652"/>
      <c r="F875" s="652"/>
      <c r="G875" s="652"/>
      <c r="H875" s="652"/>
      <c r="I875" s="652"/>
      <c r="J875" s="652"/>
      <c r="K875" s="652"/>
      <c r="L875" s="652"/>
      <c r="M875" s="652"/>
      <c r="N875" s="652"/>
      <c r="O875" s="652"/>
      <c r="P875" s="652"/>
      <c r="Q875" s="652"/>
    </row>
    <row r="876" ht="25.15" customHeight="true" x14ac:dyDescent="0.2">
      <c r="C876" s="652"/>
      <c r="D876" s="652"/>
      <c r="E876" s="652"/>
      <c r="F876" s="652"/>
      <c r="G876" s="652"/>
      <c r="H876" s="652"/>
      <c r="I876" s="652"/>
      <c r="J876" s="652"/>
      <c r="K876" s="652"/>
      <c r="L876" s="652"/>
      <c r="M876" s="652"/>
      <c r="N876" s="652"/>
      <c r="O876" s="652"/>
      <c r="P876" s="652"/>
      <c r="Q876" s="652"/>
    </row>
    <row r="877" ht="25.15" customHeight="true" x14ac:dyDescent="0.2">
      <c r="C877" s="652"/>
      <c r="D877" s="652"/>
      <c r="E877" s="652"/>
      <c r="F877" s="652"/>
      <c r="G877" s="652"/>
      <c r="H877" s="652"/>
      <c r="I877" s="652"/>
      <c r="J877" s="652"/>
      <c r="K877" s="652"/>
      <c r="L877" s="652"/>
      <c r="M877" s="652"/>
      <c r="N877" s="652"/>
      <c r="O877" s="652"/>
      <c r="P877" s="652"/>
      <c r="Q877" s="652"/>
    </row>
    <row r="878" ht="25.15" customHeight="true" x14ac:dyDescent="0.2">
      <c r="C878" s="652"/>
      <c r="D878" s="652"/>
      <c r="E878" s="652"/>
      <c r="F878" s="652"/>
      <c r="G878" s="652"/>
      <c r="H878" s="652"/>
      <c r="I878" s="652"/>
      <c r="J878" s="652"/>
      <c r="K878" s="652"/>
      <c r="L878" s="652"/>
      <c r="M878" s="652"/>
      <c r="N878" s="652"/>
      <c r="O878" s="652"/>
      <c r="P878" s="652"/>
      <c r="Q878" s="652"/>
    </row>
    <row r="879" ht="25.15" customHeight="true" x14ac:dyDescent="0.2">
      <c r="C879" s="652"/>
      <c r="D879" s="652"/>
      <c r="E879" s="652"/>
      <c r="F879" s="652"/>
      <c r="G879" s="652"/>
      <c r="H879" s="652"/>
      <c r="I879" s="652"/>
      <c r="J879" s="652"/>
      <c r="K879" s="652"/>
      <c r="L879" s="652"/>
      <c r="M879" s="652"/>
      <c r="N879" s="652"/>
      <c r="O879" s="652"/>
      <c r="P879" s="652"/>
      <c r="Q879" s="652"/>
    </row>
    <row r="880" ht="25.15" customHeight="true" x14ac:dyDescent="0.2">
      <c r="C880" s="652"/>
      <c r="D880" s="652"/>
      <c r="E880" s="652"/>
      <c r="F880" s="652"/>
      <c r="G880" s="652"/>
      <c r="H880" s="652"/>
      <c r="I880" s="652"/>
      <c r="J880" s="652"/>
      <c r="K880" s="652"/>
      <c r="L880" s="652"/>
      <c r="M880" s="652"/>
      <c r="N880" s="652"/>
      <c r="O880" s="652"/>
      <c r="P880" s="652"/>
      <c r="Q880" s="652"/>
    </row>
    <row r="881" ht="25.15" customHeight="true" x14ac:dyDescent="0.2">
      <c r="C881" s="652"/>
      <c r="D881" s="652"/>
      <c r="E881" s="652"/>
      <c r="F881" s="652"/>
      <c r="G881" s="652"/>
      <c r="H881" s="652"/>
      <c r="I881" s="652"/>
      <c r="J881" s="652"/>
      <c r="K881" s="652"/>
      <c r="L881" s="652"/>
      <c r="M881" s="652"/>
      <c r="N881" s="652"/>
      <c r="O881" s="652"/>
      <c r="P881" s="652"/>
      <c r="Q881" s="652"/>
    </row>
    <row r="882" ht="25.15" customHeight="true" x14ac:dyDescent="0.2">
      <c r="C882" s="652"/>
      <c r="D882" s="652"/>
      <c r="E882" s="652"/>
      <c r="F882" s="652"/>
      <c r="G882" s="652"/>
      <c r="H882" s="652"/>
      <c r="I882" s="652"/>
      <c r="J882" s="652"/>
      <c r="K882" s="652"/>
      <c r="L882" s="652"/>
      <c r="M882" s="652"/>
      <c r="N882" s="652"/>
      <c r="O882" s="652"/>
      <c r="P882" s="652"/>
      <c r="Q882" s="652"/>
    </row>
    <row r="883" ht="25.15" customHeight="true" x14ac:dyDescent="0.2">
      <c r="C883" s="652"/>
      <c r="D883" s="652"/>
      <c r="E883" s="652"/>
      <c r="F883" s="652"/>
      <c r="G883" s="652"/>
      <c r="H883" s="652"/>
      <c r="I883" s="652"/>
      <c r="J883" s="652"/>
      <c r="K883" s="652"/>
      <c r="L883" s="652"/>
      <c r="M883" s="652"/>
      <c r="N883" s="652"/>
      <c r="O883" s="652"/>
      <c r="P883" s="652"/>
      <c r="Q883" s="652"/>
    </row>
    <row r="884" ht="25.15" customHeight="true" x14ac:dyDescent="0.2">
      <c r="C884" s="652"/>
      <c r="D884" s="652"/>
      <c r="E884" s="652"/>
      <c r="F884" s="652"/>
      <c r="G884" s="652"/>
      <c r="H884" s="652"/>
      <c r="I884" s="652"/>
      <c r="J884" s="652"/>
      <c r="K884" s="652"/>
      <c r="L884" s="652"/>
      <c r="M884" s="652"/>
      <c r="N884" s="652"/>
      <c r="O884" s="652"/>
      <c r="P884" s="652"/>
      <c r="Q884" s="652"/>
    </row>
    <row r="885" ht="25.15" customHeight="true" x14ac:dyDescent="0.2">
      <c r="C885" s="652"/>
      <c r="D885" s="652"/>
      <c r="E885" s="652"/>
      <c r="F885" s="652"/>
      <c r="G885" s="652"/>
      <c r="H885" s="652"/>
      <c r="I885" s="652"/>
      <c r="J885" s="652"/>
      <c r="K885" s="652"/>
      <c r="L885" s="652"/>
      <c r="M885" s="652"/>
      <c r="N885" s="652"/>
      <c r="O885" s="652"/>
      <c r="P885" s="652"/>
      <c r="Q885" s="652"/>
    </row>
    <row r="886" ht="25.15" customHeight="true" x14ac:dyDescent="0.2">
      <c r="C886" s="652"/>
      <c r="D886" s="652"/>
      <c r="E886" s="652"/>
      <c r="F886" s="652"/>
      <c r="G886" s="652"/>
      <c r="H886" s="652"/>
      <c r="I886" s="652"/>
      <c r="J886" s="652"/>
      <c r="K886" s="652"/>
      <c r="L886" s="652"/>
      <c r="M886" s="652"/>
      <c r="N886" s="652"/>
      <c r="O886" s="652"/>
      <c r="P886" s="652"/>
      <c r="Q886" s="652"/>
    </row>
    <row r="887" ht="25.15" customHeight="true" x14ac:dyDescent="0.2">
      <c r="C887" s="652"/>
      <c r="D887" s="652"/>
      <c r="E887" s="652"/>
      <c r="F887" s="652"/>
      <c r="G887" s="652"/>
      <c r="H887" s="652"/>
      <c r="I887" s="652"/>
      <c r="J887" s="652"/>
      <c r="K887" s="652"/>
      <c r="L887" s="652"/>
      <c r="M887" s="652"/>
      <c r="N887" s="652"/>
      <c r="O887" s="652"/>
      <c r="P887" s="652"/>
      <c r="Q887" s="652"/>
    </row>
    <row r="888" ht="25.15" customHeight="true" x14ac:dyDescent="0.2">
      <c r="C888" s="652"/>
      <c r="D888" s="652"/>
      <c r="E888" s="652"/>
      <c r="F888" s="652"/>
      <c r="G888" s="652"/>
      <c r="H888" s="652"/>
      <c r="I888" s="652"/>
      <c r="J888" s="652"/>
      <c r="K888" s="652"/>
      <c r="L888" s="652"/>
      <c r="M888" s="652"/>
      <c r="N888" s="652"/>
      <c r="O888" s="652"/>
      <c r="P888" s="652"/>
      <c r="Q888" s="652"/>
    </row>
    <row r="889" ht="25.15" customHeight="true" x14ac:dyDescent="0.2">
      <c r="C889" s="652"/>
      <c r="D889" s="652"/>
      <c r="E889" s="652"/>
      <c r="F889" s="652"/>
      <c r="G889" s="652"/>
      <c r="H889" s="652"/>
      <c r="I889" s="652"/>
      <c r="J889" s="652"/>
      <c r="K889" s="652"/>
      <c r="L889" s="652"/>
      <c r="M889" s="652"/>
      <c r="N889" s="652"/>
      <c r="O889" s="652"/>
      <c r="P889" s="652"/>
      <c r="Q889" s="652"/>
    </row>
    <row r="890" ht="25.15" customHeight="true" x14ac:dyDescent="0.2">
      <c r="C890" s="652"/>
      <c r="D890" s="652"/>
      <c r="E890" s="652"/>
      <c r="F890" s="652"/>
      <c r="G890" s="652"/>
      <c r="H890" s="652"/>
      <c r="I890" s="652"/>
      <c r="J890" s="652"/>
      <c r="K890" s="652"/>
      <c r="L890" s="652"/>
      <c r="M890" s="652"/>
      <c r="N890" s="652"/>
      <c r="O890" s="652"/>
      <c r="P890" s="652"/>
      <c r="Q890" s="652"/>
    </row>
    <row r="891" ht="25.15" customHeight="true" x14ac:dyDescent="0.2">
      <c r="C891" s="652"/>
      <c r="D891" s="652"/>
      <c r="E891" s="652"/>
      <c r="F891" s="652"/>
      <c r="G891" s="652"/>
      <c r="H891" s="652"/>
      <c r="I891" s="652"/>
      <c r="J891" s="652"/>
      <c r="K891" s="652"/>
      <c r="L891" s="652"/>
      <c r="M891" s="652"/>
      <c r="N891" s="652"/>
      <c r="O891" s="652"/>
      <c r="P891" s="652"/>
      <c r="Q891" s="652"/>
    </row>
    <row r="892" ht="25.15" customHeight="true" x14ac:dyDescent="0.2">
      <c r="C892" s="652"/>
      <c r="D892" s="652"/>
      <c r="E892" s="652"/>
      <c r="F892" s="652"/>
      <c r="G892" s="652"/>
      <c r="H892" s="652"/>
      <c r="I892" s="652"/>
      <c r="J892" s="652"/>
      <c r="K892" s="652"/>
      <c r="L892" s="652"/>
      <c r="M892" s="652"/>
      <c r="N892" s="652"/>
      <c r="O892" s="652"/>
      <c r="P892" s="652"/>
      <c r="Q892" s="652"/>
    </row>
    <row r="893" ht="25.15" customHeight="true" x14ac:dyDescent="0.2">
      <c r="C893" s="652"/>
      <c r="D893" s="652"/>
      <c r="E893" s="652"/>
      <c r="F893" s="652"/>
      <c r="G893" s="652"/>
      <c r="H893" s="652"/>
      <c r="I893" s="652"/>
      <c r="J893" s="652"/>
      <c r="K893" s="652"/>
      <c r="L893" s="652"/>
      <c r="M893" s="652"/>
      <c r="N893" s="652"/>
      <c r="O893" s="652"/>
      <c r="P893" s="652"/>
      <c r="Q893" s="652"/>
    </row>
    <row r="894" ht="25.15" customHeight="true" x14ac:dyDescent="0.2">
      <c r="C894" s="652"/>
      <c r="D894" s="652"/>
      <c r="E894" s="652"/>
      <c r="F894" s="652"/>
      <c r="G894" s="652"/>
      <c r="H894" s="652"/>
      <c r="I894" s="652"/>
      <c r="J894" s="652"/>
      <c r="K894" s="652"/>
      <c r="L894" s="652"/>
      <c r="M894" s="652"/>
      <c r="N894" s="652"/>
      <c r="O894" s="652"/>
      <c r="P894" s="652"/>
      <c r="Q894" s="652"/>
    </row>
    <row r="895" ht="25.15" customHeight="true" x14ac:dyDescent="0.2">
      <c r="C895" s="652"/>
      <c r="D895" s="652"/>
      <c r="E895" s="652"/>
      <c r="F895" s="652"/>
      <c r="G895" s="652"/>
      <c r="H895" s="652"/>
      <c r="I895" s="652"/>
      <c r="J895" s="652"/>
      <c r="K895" s="652"/>
      <c r="L895" s="652"/>
      <c r="M895" s="652"/>
      <c r="N895" s="652"/>
      <c r="O895" s="652"/>
      <c r="P895" s="652"/>
      <c r="Q895" s="652"/>
    </row>
    <row r="896" ht="25.15" customHeight="true" x14ac:dyDescent="0.2">
      <c r="C896" s="652"/>
      <c r="D896" s="652"/>
      <c r="E896" s="652"/>
      <c r="F896" s="652"/>
      <c r="G896" s="652"/>
      <c r="H896" s="652"/>
      <c r="I896" s="652"/>
      <c r="J896" s="652"/>
      <c r="K896" s="652"/>
      <c r="L896" s="652"/>
      <c r="M896" s="652"/>
      <c r="N896" s="652"/>
      <c r="O896" s="652"/>
      <c r="P896" s="652"/>
      <c r="Q896" s="652"/>
    </row>
    <row r="897" ht="25.15" customHeight="true" x14ac:dyDescent="0.2">
      <c r="C897" s="652"/>
      <c r="D897" s="652"/>
      <c r="E897" s="652"/>
      <c r="F897" s="652"/>
      <c r="G897" s="652"/>
      <c r="H897" s="652"/>
      <c r="I897" s="652"/>
      <c r="J897" s="652"/>
      <c r="K897" s="652"/>
      <c r="L897" s="652"/>
      <c r="M897" s="652"/>
      <c r="N897" s="652"/>
      <c r="O897" s="652"/>
      <c r="P897" s="652"/>
      <c r="Q897" s="652"/>
    </row>
    <row r="898" ht="25.15" customHeight="true" x14ac:dyDescent="0.2">
      <c r="C898" s="652"/>
      <c r="D898" s="652"/>
      <c r="E898" s="652"/>
      <c r="F898" s="652"/>
      <c r="G898" s="652"/>
      <c r="H898" s="652"/>
      <c r="I898" s="652"/>
      <c r="J898" s="652"/>
      <c r="K898" s="652"/>
      <c r="L898" s="652"/>
      <c r="M898" s="652"/>
      <c r="N898" s="652"/>
      <c r="O898" s="652"/>
      <c r="P898" s="652"/>
      <c r="Q898" s="652"/>
    </row>
    <row r="899" ht="25.15" customHeight="true" x14ac:dyDescent="0.2">
      <c r="C899" s="652"/>
      <c r="D899" s="652"/>
      <c r="E899" s="652"/>
      <c r="F899" s="652"/>
      <c r="G899" s="652"/>
      <c r="H899" s="652"/>
      <c r="I899" s="652"/>
      <c r="J899" s="652"/>
      <c r="K899" s="652"/>
      <c r="L899" s="652"/>
      <c r="M899" s="652"/>
      <c r="N899" s="652"/>
      <c r="O899" s="652"/>
      <c r="P899" s="652"/>
      <c r="Q899" s="652"/>
    </row>
    <row r="900" ht="25.15" customHeight="true" x14ac:dyDescent="0.2">
      <c r="C900" s="652"/>
      <c r="D900" s="652"/>
      <c r="E900" s="652"/>
      <c r="F900" s="652"/>
      <c r="G900" s="652"/>
      <c r="H900" s="652"/>
      <c r="I900" s="652"/>
      <c r="J900" s="652"/>
      <c r="K900" s="652"/>
      <c r="L900" s="652"/>
      <c r="M900" s="652"/>
      <c r="N900" s="652"/>
      <c r="O900" s="652"/>
      <c r="P900" s="652"/>
      <c r="Q900" s="652"/>
    </row>
    <row r="901" ht="25.15" customHeight="true" x14ac:dyDescent="0.2">
      <c r="C901" s="652"/>
      <c r="D901" s="652"/>
      <c r="E901" s="652"/>
      <c r="F901" s="652"/>
      <c r="G901" s="652"/>
      <c r="H901" s="652"/>
      <c r="I901" s="652"/>
      <c r="J901" s="652"/>
      <c r="K901" s="652"/>
      <c r="L901" s="652"/>
      <c r="M901" s="652"/>
      <c r="N901" s="652"/>
      <c r="O901" s="652"/>
      <c r="P901" s="652"/>
      <c r="Q901" s="652"/>
    </row>
    <row r="902" ht="25.15" customHeight="true" x14ac:dyDescent="0.2">
      <c r="C902" s="652"/>
      <c r="D902" s="652"/>
      <c r="E902" s="652"/>
      <c r="F902" s="652"/>
      <c r="G902" s="652"/>
      <c r="H902" s="652"/>
      <c r="I902" s="652"/>
      <c r="J902" s="652"/>
      <c r="K902" s="652"/>
      <c r="L902" s="652"/>
      <c r="M902" s="652"/>
      <c r="N902" s="652"/>
      <c r="O902" s="652"/>
      <c r="P902" s="652"/>
      <c r="Q902" s="652"/>
    </row>
    <row r="903" ht="25.15" customHeight="true" x14ac:dyDescent="0.2">
      <c r="C903" s="652"/>
      <c r="D903" s="652"/>
      <c r="E903" s="652"/>
      <c r="F903" s="652"/>
      <c r="G903" s="652"/>
      <c r="H903" s="652"/>
      <c r="I903" s="652"/>
      <c r="J903" s="652"/>
      <c r="K903" s="652"/>
      <c r="L903" s="652"/>
      <c r="M903" s="652"/>
      <c r="N903" s="652"/>
      <c r="O903" s="652"/>
      <c r="P903" s="652"/>
      <c r="Q903" s="652"/>
    </row>
    <row r="904" ht="25.15" customHeight="true" x14ac:dyDescent="0.2">
      <c r="C904" s="652"/>
      <c r="D904" s="652"/>
      <c r="E904" s="652"/>
      <c r="F904" s="652"/>
      <c r="G904" s="652"/>
      <c r="H904" s="652"/>
      <c r="I904" s="652"/>
      <c r="J904" s="652"/>
      <c r="K904" s="652"/>
      <c r="L904" s="652"/>
      <c r="M904" s="652"/>
      <c r="N904" s="652"/>
      <c r="O904" s="652"/>
      <c r="P904" s="652"/>
      <c r="Q904" s="652"/>
    </row>
    <row r="905" ht="25.15" customHeight="true" x14ac:dyDescent="0.2">
      <c r="C905" s="652"/>
      <c r="D905" s="652"/>
      <c r="E905" s="652"/>
      <c r="F905" s="652"/>
      <c r="G905" s="652"/>
      <c r="H905" s="652"/>
      <c r="I905" s="652"/>
      <c r="J905" s="652"/>
      <c r="K905" s="652"/>
      <c r="L905" s="652"/>
      <c r="M905" s="652"/>
      <c r="N905" s="652"/>
      <c r="O905" s="652"/>
      <c r="P905" s="652"/>
      <c r="Q905" s="652"/>
    </row>
    <row r="906" ht="25.15" customHeight="true" x14ac:dyDescent="0.2">
      <c r="C906" s="652"/>
      <c r="D906" s="652"/>
      <c r="E906" s="652"/>
      <c r="F906" s="652"/>
      <c r="G906" s="652"/>
      <c r="H906" s="652"/>
      <c r="I906" s="652"/>
      <c r="J906" s="652"/>
      <c r="K906" s="652"/>
      <c r="L906" s="652"/>
      <c r="M906" s="652"/>
      <c r="N906" s="652"/>
      <c r="O906" s="652"/>
      <c r="P906" s="652"/>
      <c r="Q906" s="652"/>
    </row>
    <row r="907" ht="25.15" customHeight="true" x14ac:dyDescent="0.2">
      <c r="C907" s="652"/>
      <c r="D907" s="652"/>
      <c r="E907" s="652"/>
      <c r="F907" s="652"/>
      <c r="G907" s="652"/>
      <c r="H907" s="652"/>
      <c r="I907" s="652"/>
      <c r="J907" s="652"/>
      <c r="K907" s="652"/>
      <c r="L907" s="652"/>
      <c r="M907" s="652"/>
      <c r="N907" s="652"/>
      <c r="O907" s="652"/>
      <c r="P907" s="652"/>
      <c r="Q907" s="652"/>
    </row>
    <row r="908" ht="25.15" customHeight="true" x14ac:dyDescent="0.2">
      <c r="C908" s="652"/>
      <c r="D908" s="652"/>
      <c r="E908" s="652"/>
      <c r="F908" s="652"/>
      <c r="G908" s="652"/>
      <c r="H908" s="652"/>
      <c r="I908" s="652"/>
      <c r="J908" s="652"/>
      <c r="K908" s="652"/>
      <c r="L908" s="652"/>
      <c r="M908" s="652"/>
      <c r="N908" s="652"/>
      <c r="O908" s="652"/>
      <c r="P908" s="652"/>
      <c r="Q908" s="652"/>
    </row>
    <row r="909" ht="25.15" customHeight="true" x14ac:dyDescent="0.2">
      <c r="C909" s="652"/>
      <c r="D909" s="652"/>
      <c r="E909" s="652"/>
      <c r="F909" s="652"/>
      <c r="G909" s="652"/>
      <c r="H909" s="652"/>
      <c r="I909" s="652"/>
      <c r="J909" s="652"/>
      <c r="K909" s="652"/>
      <c r="L909" s="652"/>
      <c r="M909" s="652"/>
      <c r="N909" s="652"/>
      <c r="O909" s="652"/>
      <c r="P909" s="652"/>
      <c r="Q909" s="652"/>
    </row>
    <row r="910" ht="25.15" customHeight="true" x14ac:dyDescent="0.2">
      <c r="C910" s="652"/>
      <c r="D910" s="652"/>
      <c r="E910" s="652"/>
      <c r="F910" s="652"/>
      <c r="G910" s="652"/>
      <c r="H910" s="652"/>
      <c r="I910" s="652"/>
      <c r="J910" s="652"/>
      <c r="K910" s="652"/>
      <c r="L910" s="652"/>
      <c r="M910" s="652"/>
      <c r="N910" s="652"/>
      <c r="O910" s="652"/>
      <c r="P910" s="652"/>
      <c r="Q910" s="652"/>
    </row>
    <row r="911" ht="25.15" customHeight="true" x14ac:dyDescent="0.2">
      <c r="C911" s="652"/>
      <c r="D911" s="652"/>
      <c r="E911" s="652"/>
      <c r="F911" s="652"/>
      <c r="G911" s="652"/>
      <c r="H911" s="652"/>
      <c r="I911" s="652"/>
      <c r="J911" s="652"/>
      <c r="K911" s="652"/>
      <c r="L911" s="652"/>
      <c r="M911" s="652"/>
      <c r="N911" s="652"/>
      <c r="O911" s="652"/>
      <c r="P911" s="652"/>
      <c r="Q911" s="652"/>
    </row>
    <row r="912" ht="25.15" customHeight="true" x14ac:dyDescent="0.2">
      <c r="C912" s="652"/>
      <c r="D912" s="652"/>
      <c r="E912" s="652"/>
      <c r="F912" s="652"/>
      <c r="G912" s="652"/>
      <c r="H912" s="652"/>
      <c r="I912" s="652"/>
      <c r="J912" s="652"/>
      <c r="K912" s="652"/>
      <c r="L912" s="652"/>
      <c r="M912" s="652"/>
      <c r="N912" s="652"/>
      <c r="O912" s="652"/>
      <c r="P912" s="652"/>
      <c r="Q912" s="652"/>
    </row>
    <row r="913" ht="25.15" customHeight="true" x14ac:dyDescent="0.2">
      <c r="C913" s="652"/>
      <c r="D913" s="652"/>
      <c r="E913" s="652"/>
      <c r="F913" s="652"/>
      <c r="G913" s="652"/>
      <c r="H913" s="652"/>
      <c r="I913" s="652"/>
      <c r="J913" s="652"/>
      <c r="K913" s="652"/>
      <c r="L913" s="652"/>
      <c r="M913" s="652"/>
      <c r="N913" s="652"/>
      <c r="O913" s="652"/>
      <c r="P913" s="652"/>
      <c r="Q913" s="652"/>
    </row>
    <row r="914" ht="25.15" customHeight="true" x14ac:dyDescent="0.2">
      <c r="C914" s="652"/>
      <c r="D914" s="652"/>
      <c r="E914" s="652"/>
      <c r="F914" s="652"/>
      <c r="G914" s="652"/>
      <c r="H914" s="652"/>
      <c r="I914" s="652"/>
      <c r="J914" s="652"/>
      <c r="K914" s="652"/>
      <c r="L914" s="652"/>
      <c r="M914" s="652"/>
      <c r="N914" s="652"/>
      <c r="O914" s="652"/>
      <c r="P914" s="652"/>
      <c r="Q914" s="652"/>
    </row>
    <row r="915" ht="25.15" customHeight="true" x14ac:dyDescent="0.2">
      <c r="C915" s="652"/>
      <c r="D915" s="652"/>
      <c r="E915" s="652"/>
      <c r="F915" s="652"/>
      <c r="G915" s="652"/>
      <c r="H915" s="652"/>
      <c r="I915" s="652"/>
      <c r="J915" s="652"/>
      <c r="K915" s="652"/>
      <c r="L915" s="652"/>
      <c r="M915" s="652"/>
      <c r="N915" s="652"/>
      <c r="O915" s="652"/>
      <c r="P915" s="652"/>
      <c r="Q915" s="652"/>
    </row>
    <row r="916" ht="25.15" customHeight="true" x14ac:dyDescent="0.2">
      <c r="C916" s="652"/>
      <c r="D916" s="652"/>
      <c r="E916" s="652"/>
      <c r="F916" s="652"/>
      <c r="G916" s="652"/>
      <c r="H916" s="652"/>
      <c r="I916" s="652"/>
      <c r="J916" s="652"/>
      <c r="K916" s="652"/>
      <c r="L916" s="652"/>
      <c r="M916" s="652"/>
      <c r="N916" s="652"/>
      <c r="O916" s="652"/>
      <c r="P916" s="652"/>
      <c r="Q916" s="652"/>
    </row>
    <row r="917" ht="25.15" customHeight="true" x14ac:dyDescent="0.2">
      <c r="C917" s="652"/>
      <c r="D917" s="652"/>
      <c r="E917" s="652"/>
      <c r="F917" s="652"/>
      <c r="G917" s="652"/>
      <c r="H917" s="652"/>
      <c r="I917" s="652"/>
      <c r="J917" s="652"/>
      <c r="K917" s="652"/>
      <c r="L917" s="652"/>
      <c r="M917" s="652"/>
      <c r="N917" s="652"/>
      <c r="O917" s="652"/>
      <c r="P917" s="652"/>
      <c r="Q917" s="652"/>
    </row>
    <row r="918" ht="25.15" customHeight="true" x14ac:dyDescent="0.2">
      <c r="C918" s="652"/>
      <c r="D918" s="652"/>
      <c r="E918" s="652"/>
      <c r="F918" s="652"/>
      <c r="G918" s="652"/>
      <c r="H918" s="652"/>
      <c r="I918" s="652"/>
      <c r="J918" s="652"/>
      <c r="K918" s="652"/>
      <c r="L918" s="652"/>
      <c r="M918" s="652"/>
      <c r="N918" s="652"/>
      <c r="O918" s="652"/>
      <c r="P918" s="652"/>
      <c r="Q918" s="652"/>
    </row>
    <row r="919" ht="25.15" customHeight="true" x14ac:dyDescent="0.2">
      <c r="C919" s="652"/>
      <c r="D919" s="652"/>
      <c r="E919" s="652"/>
      <c r="F919" s="652"/>
      <c r="G919" s="652"/>
      <c r="H919" s="652"/>
      <c r="I919" s="652"/>
      <c r="J919" s="652"/>
      <c r="K919" s="652"/>
      <c r="L919" s="652"/>
      <c r="M919" s="652"/>
      <c r="N919" s="652"/>
      <c r="O919" s="652"/>
      <c r="P919" s="652"/>
      <c r="Q919" s="652"/>
    </row>
    <row r="920" ht="25.15" customHeight="true" x14ac:dyDescent="0.2">
      <c r="C920" s="652"/>
      <c r="D920" s="652"/>
      <c r="E920" s="652"/>
      <c r="F920" s="652"/>
      <c r="G920" s="652"/>
      <c r="H920" s="652"/>
      <c r="I920" s="652"/>
      <c r="J920" s="652"/>
      <c r="K920" s="652"/>
      <c r="L920" s="652"/>
      <c r="M920" s="652"/>
      <c r="N920" s="652"/>
      <c r="O920" s="652"/>
      <c r="P920" s="652"/>
      <c r="Q920" s="652"/>
    </row>
    <row r="921" ht="25.15" customHeight="true" x14ac:dyDescent="0.2">
      <c r="C921" s="652"/>
      <c r="D921" s="652"/>
      <c r="E921" s="652"/>
      <c r="F921" s="652"/>
      <c r="G921" s="652"/>
      <c r="H921" s="652"/>
      <c r="I921" s="652"/>
      <c r="J921" s="652"/>
      <c r="K921" s="652"/>
      <c r="L921" s="652"/>
      <c r="M921" s="652"/>
      <c r="N921" s="652"/>
      <c r="O921" s="652"/>
      <c r="P921" s="652"/>
      <c r="Q921" s="652"/>
    </row>
    <row r="922" ht="25.15" customHeight="true" x14ac:dyDescent="0.2">
      <c r="C922" s="652"/>
      <c r="D922" s="652"/>
      <c r="E922" s="652"/>
      <c r="F922" s="652"/>
      <c r="G922" s="652"/>
      <c r="H922" s="652"/>
      <c r="I922" s="652"/>
      <c r="J922" s="652"/>
      <c r="K922" s="652"/>
      <c r="L922" s="652"/>
      <c r="M922" s="652"/>
      <c r="N922" s="652"/>
      <c r="O922" s="652"/>
      <c r="P922" s="652"/>
      <c r="Q922" s="652"/>
    </row>
    <row r="923" ht="25.15" customHeight="true" x14ac:dyDescent="0.2">
      <c r="C923" s="652"/>
      <c r="D923" s="652"/>
      <c r="E923" s="652"/>
      <c r="F923" s="652"/>
      <c r="G923" s="652"/>
      <c r="H923" s="652"/>
      <c r="I923" s="652"/>
      <c r="J923" s="652"/>
      <c r="K923" s="652"/>
      <c r="L923" s="652"/>
      <c r="M923" s="652"/>
      <c r="N923" s="652"/>
      <c r="O923" s="652"/>
      <c r="P923" s="652"/>
      <c r="Q923" s="652"/>
    </row>
    <row r="924" ht="25.15" customHeight="true" x14ac:dyDescent="0.2">
      <c r="C924" s="652"/>
      <c r="D924" s="652"/>
      <c r="E924" s="652"/>
      <c r="F924" s="652"/>
      <c r="G924" s="652"/>
      <c r="H924" s="652"/>
      <c r="I924" s="652"/>
      <c r="J924" s="652"/>
      <c r="K924" s="652"/>
      <c r="L924" s="652"/>
      <c r="M924" s="652"/>
      <c r="N924" s="652"/>
      <c r="O924" s="652"/>
      <c r="P924" s="652"/>
      <c r="Q924" s="652"/>
    </row>
    <row r="925" ht="25.15" customHeight="true" x14ac:dyDescent="0.2">
      <c r="C925" s="652"/>
      <c r="D925" s="652"/>
      <c r="E925" s="652"/>
      <c r="F925" s="652"/>
      <c r="G925" s="652"/>
      <c r="H925" s="652"/>
      <c r="I925" s="652"/>
      <c r="J925" s="652"/>
      <c r="K925" s="652"/>
      <c r="L925" s="652"/>
      <c r="M925" s="652"/>
      <c r="N925" s="652"/>
      <c r="O925" s="652"/>
      <c r="P925" s="652"/>
      <c r="Q925" s="652"/>
    </row>
    <row r="926" ht="25.15" customHeight="true" x14ac:dyDescent="0.2">
      <c r="C926" s="652"/>
      <c r="D926" s="652"/>
      <c r="E926" s="652"/>
      <c r="F926" s="652"/>
      <c r="G926" s="652"/>
      <c r="H926" s="652"/>
      <c r="I926" s="652"/>
      <c r="J926" s="652"/>
      <c r="K926" s="652"/>
      <c r="L926" s="652"/>
      <c r="M926" s="652"/>
      <c r="N926" s="652"/>
      <c r="O926" s="652"/>
      <c r="P926" s="652"/>
      <c r="Q926" s="652"/>
    </row>
    <row r="927" ht="25.15" customHeight="true" x14ac:dyDescent="0.2">
      <c r="C927" s="652"/>
      <c r="D927" s="652"/>
      <c r="E927" s="652"/>
      <c r="F927" s="652"/>
      <c r="G927" s="652"/>
      <c r="H927" s="652"/>
      <c r="I927" s="652"/>
      <c r="J927" s="652"/>
      <c r="K927" s="652"/>
      <c r="L927" s="652"/>
      <c r="M927" s="652"/>
      <c r="N927" s="652"/>
      <c r="O927" s="652"/>
      <c r="P927" s="652"/>
      <c r="Q927" s="652"/>
    </row>
    <row r="928" ht="25.15" customHeight="true" x14ac:dyDescent="0.2">
      <c r="C928" s="652"/>
      <c r="D928" s="652"/>
      <c r="E928" s="652"/>
      <c r="F928" s="652"/>
      <c r="G928" s="652"/>
      <c r="H928" s="652"/>
      <c r="I928" s="652"/>
      <c r="J928" s="652"/>
      <c r="K928" s="652"/>
      <c r="L928" s="652"/>
      <c r="M928" s="652"/>
      <c r="N928" s="652"/>
      <c r="O928" s="652"/>
      <c r="P928" s="652"/>
      <c r="Q928" s="652"/>
    </row>
    <row r="929" ht="25.15" customHeight="true" x14ac:dyDescent="0.2">
      <c r="C929" s="652"/>
      <c r="D929" s="652"/>
      <c r="E929" s="652"/>
      <c r="F929" s="652"/>
      <c r="G929" s="652"/>
      <c r="H929" s="652"/>
      <c r="I929" s="652"/>
      <c r="J929" s="652"/>
      <c r="K929" s="652"/>
      <c r="L929" s="652"/>
      <c r="M929" s="652"/>
      <c r="N929" s="652"/>
      <c r="O929" s="652"/>
      <c r="P929" s="652"/>
      <c r="Q929" s="652"/>
    </row>
    <row r="930" ht="25.15" customHeight="true" x14ac:dyDescent="0.2">
      <c r="C930" s="652"/>
      <c r="D930" s="652"/>
      <c r="E930" s="652"/>
      <c r="F930" s="652"/>
      <c r="G930" s="652"/>
      <c r="H930" s="652"/>
      <c r="I930" s="652"/>
      <c r="J930" s="652"/>
      <c r="K930" s="652"/>
      <c r="L930" s="652"/>
      <c r="M930" s="652"/>
      <c r="N930" s="652"/>
      <c r="O930" s="652"/>
      <c r="P930" s="652"/>
      <c r="Q930" s="652"/>
    </row>
    <row r="931" ht="25.15" customHeight="true" x14ac:dyDescent="0.2">
      <c r="C931" s="652"/>
      <c r="D931" s="652"/>
      <c r="E931" s="652"/>
      <c r="F931" s="652"/>
      <c r="G931" s="652"/>
      <c r="H931" s="652"/>
      <c r="I931" s="652"/>
      <c r="J931" s="652"/>
      <c r="K931" s="652"/>
      <c r="L931" s="652"/>
      <c r="M931" s="652"/>
      <c r="N931" s="652"/>
      <c r="O931" s="652"/>
      <c r="P931" s="652"/>
      <c r="Q931" s="652"/>
    </row>
    <row r="932" ht="25.15" customHeight="true" x14ac:dyDescent="0.2">
      <c r="C932" s="652"/>
      <c r="D932" s="652"/>
      <c r="E932" s="652"/>
      <c r="F932" s="652"/>
      <c r="G932" s="652"/>
      <c r="H932" s="652"/>
      <c r="I932" s="652"/>
      <c r="J932" s="652"/>
      <c r="K932" s="652"/>
      <c r="L932" s="652"/>
      <c r="M932" s="652"/>
      <c r="N932" s="652"/>
      <c r="O932" s="652"/>
      <c r="P932" s="652"/>
      <c r="Q932" s="652"/>
    </row>
    <row r="933" ht="25.15" customHeight="true" x14ac:dyDescent="0.2">
      <c r="C933" s="652"/>
      <c r="D933" s="652"/>
      <c r="E933" s="652"/>
      <c r="F933" s="652"/>
      <c r="G933" s="652"/>
      <c r="H933" s="652"/>
      <c r="I933" s="652"/>
      <c r="J933" s="652"/>
      <c r="K933" s="652"/>
      <c r="L933" s="652"/>
      <c r="M933" s="652"/>
      <c r="N933" s="652"/>
      <c r="O933" s="652"/>
      <c r="P933" s="652"/>
      <c r="Q933" s="652"/>
    </row>
    <row r="934" ht="25.15" customHeight="true" x14ac:dyDescent="0.2">
      <c r="C934" s="652"/>
      <c r="D934" s="652"/>
      <c r="E934" s="652"/>
      <c r="F934" s="652"/>
      <c r="G934" s="652"/>
      <c r="H934" s="652"/>
      <c r="I934" s="652"/>
      <c r="J934" s="652"/>
      <c r="K934" s="652"/>
      <c r="L934" s="652"/>
      <c r="M934" s="652"/>
      <c r="N934" s="652"/>
      <c r="O934" s="652"/>
      <c r="P934" s="652"/>
      <c r="Q934" s="652"/>
    </row>
    <row r="935" ht="25.15" customHeight="true" x14ac:dyDescent="0.2">
      <c r="C935" s="652"/>
      <c r="D935" s="652"/>
      <c r="E935" s="652"/>
      <c r="F935" s="652"/>
      <c r="G935" s="652"/>
      <c r="H935" s="652"/>
      <c r="I935" s="652"/>
      <c r="J935" s="652"/>
      <c r="K935" s="652"/>
      <c r="L935" s="652"/>
      <c r="M935" s="652"/>
      <c r="N935" s="652"/>
      <c r="O935" s="652"/>
      <c r="P935" s="652"/>
      <c r="Q935" s="652"/>
    </row>
    <row r="936" ht="25.15" customHeight="true" x14ac:dyDescent="0.2">
      <c r="C936" s="652"/>
      <c r="D936" s="652"/>
      <c r="E936" s="652"/>
      <c r="F936" s="652"/>
      <c r="G936" s="652"/>
      <c r="H936" s="652"/>
      <c r="I936" s="652"/>
      <c r="J936" s="652"/>
      <c r="K936" s="652"/>
      <c r="L936" s="652"/>
      <c r="M936" s="652"/>
      <c r="N936" s="652"/>
      <c r="O936" s="652"/>
      <c r="P936" s="652"/>
      <c r="Q936" s="652"/>
    </row>
    <row r="937" ht="25.15" customHeight="true" x14ac:dyDescent="0.2">
      <c r="C937" s="652"/>
      <c r="D937" s="652"/>
      <c r="E937" s="652"/>
      <c r="F937" s="652"/>
      <c r="G937" s="652"/>
      <c r="H937" s="652"/>
      <c r="I937" s="652"/>
      <c r="J937" s="652"/>
      <c r="K937" s="652"/>
      <c r="L937" s="652"/>
      <c r="M937" s="652"/>
      <c r="N937" s="652"/>
      <c r="O937" s="652"/>
      <c r="P937" s="652"/>
      <c r="Q937" s="652"/>
    </row>
    <row r="938" ht="25.15" customHeight="true" x14ac:dyDescent="0.2">
      <c r="C938" s="652"/>
      <c r="D938" s="652"/>
      <c r="E938" s="652"/>
      <c r="F938" s="652"/>
      <c r="G938" s="652"/>
      <c r="H938" s="652"/>
      <c r="I938" s="652"/>
      <c r="J938" s="652"/>
      <c r="K938" s="652"/>
      <c r="L938" s="652"/>
      <c r="M938" s="652"/>
      <c r="N938" s="652"/>
      <c r="O938" s="652"/>
      <c r="P938" s="652"/>
      <c r="Q938" s="652"/>
    </row>
    <row r="939" ht="25.15" customHeight="true" x14ac:dyDescent="0.2">
      <c r="C939" s="652"/>
      <c r="D939" s="652"/>
      <c r="E939" s="652"/>
      <c r="F939" s="652"/>
      <c r="G939" s="652"/>
      <c r="H939" s="652"/>
      <c r="I939" s="652"/>
      <c r="J939" s="652"/>
      <c r="K939" s="652"/>
      <c r="L939" s="652"/>
      <c r="M939" s="652"/>
      <c r="N939" s="652"/>
      <c r="O939" s="652"/>
      <c r="P939" s="652"/>
      <c r="Q939" s="652"/>
    </row>
    <row r="940" ht="25.15" customHeight="true" x14ac:dyDescent="0.2">
      <c r="C940" s="652"/>
      <c r="D940" s="652"/>
      <c r="E940" s="652"/>
      <c r="F940" s="652"/>
      <c r="G940" s="652"/>
      <c r="H940" s="652"/>
      <c r="I940" s="652"/>
      <c r="J940" s="652"/>
      <c r="K940" s="652"/>
      <c r="L940" s="652"/>
      <c r="M940" s="652"/>
      <c r="N940" s="652"/>
      <c r="O940" s="652"/>
      <c r="P940" s="652"/>
      <c r="Q940" s="652"/>
    </row>
    <row r="941" ht="25.15" customHeight="true" x14ac:dyDescent="0.2">
      <c r="C941" s="652"/>
      <c r="D941" s="652"/>
      <c r="E941" s="652"/>
      <c r="F941" s="652"/>
      <c r="G941" s="652"/>
      <c r="H941" s="652"/>
      <c r="I941" s="652"/>
      <c r="J941" s="652"/>
      <c r="K941" s="652"/>
      <c r="L941" s="652"/>
      <c r="M941" s="652"/>
      <c r="N941" s="652"/>
      <c r="O941" s="652"/>
      <c r="P941" s="652"/>
      <c r="Q941" s="652"/>
    </row>
    <row r="942" ht="25.15" customHeight="true" x14ac:dyDescent="0.2">
      <c r="C942" s="652"/>
      <c r="D942" s="652"/>
      <c r="E942" s="652"/>
      <c r="F942" s="652"/>
      <c r="G942" s="652"/>
      <c r="H942" s="652"/>
      <c r="I942" s="652"/>
      <c r="J942" s="652"/>
      <c r="K942" s="652"/>
      <c r="L942" s="652"/>
      <c r="M942" s="652"/>
      <c r="N942" s="652"/>
      <c r="O942" s="652"/>
      <c r="P942" s="652"/>
      <c r="Q942" s="652"/>
    </row>
    <row r="943" ht="25.15" customHeight="true" x14ac:dyDescent="0.2">
      <c r="C943" s="652"/>
      <c r="D943" s="652"/>
      <c r="E943" s="652"/>
      <c r="F943" s="652"/>
      <c r="G943" s="652"/>
      <c r="H943" s="652"/>
      <c r="I943" s="652"/>
      <c r="J943" s="652"/>
      <c r="K943" s="652"/>
      <c r="L943" s="652"/>
      <c r="M943" s="652"/>
      <c r="N943" s="652"/>
      <c r="O943" s="652"/>
      <c r="P943" s="652"/>
      <c r="Q943" s="652"/>
    </row>
    <row r="944" ht="25.15" customHeight="true" x14ac:dyDescent="0.2">
      <c r="C944" s="652"/>
      <c r="D944" s="652"/>
      <c r="E944" s="652"/>
      <c r="F944" s="652"/>
      <c r="G944" s="652"/>
      <c r="H944" s="652"/>
      <c r="I944" s="652"/>
      <c r="J944" s="652"/>
      <c r="K944" s="652"/>
      <c r="L944" s="652"/>
      <c r="M944" s="652"/>
      <c r="N944" s="652"/>
      <c r="O944" s="652"/>
      <c r="P944" s="652"/>
      <c r="Q944" s="652"/>
    </row>
    <row r="945" ht="25.15" customHeight="true" x14ac:dyDescent="0.2">
      <c r="C945" s="652"/>
      <c r="D945" s="652"/>
      <c r="E945" s="652"/>
      <c r="F945" s="652"/>
      <c r="G945" s="652"/>
      <c r="H945" s="652"/>
      <c r="I945" s="652"/>
      <c r="J945" s="652"/>
      <c r="K945" s="652"/>
      <c r="L945" s="652"/>
      <c r="M945" s="652"/>
      <c r="N945" s="652"/>
      <c r="O945" s="652"/>
      <c r="P945" s="652"/>
      <c r="Q945" s="652"/>
    </row>
    <row r="946" ht="25.15" customHeight="true" x14ac:dyDescent="0.2">
      <c r="C946" s="652"/>
      <c r="D946" s="652"/>
      <c r="E946" s="652"/>
      <c r="F946" s="652"/>
      <c r="G946" s="652"/>
      <c r="H946" s="652"/>
      <c r="I946" s="652"/>
      <c r="J946" s="652"/>
      <c r="K946" s="652"/>
      <c r="L946" s="652"/>
      <c r="M946" s="652"/>
      <c r="N946" s="652"/>
      <c r="O946" s="652"/>
      <c r="P946" s="652"/>
      <c r="Q946" s="652"/>
    </row>
    <row r="947" ht="25.15" customHeight="true" x14ac:dyDescent="0.2">
      <c r="C947" s="652"/>
      <c r="D947" s="652"/>
      <c r="E947" s="652"/>
      <c r="F947" s="652"/>
      <c r="G947" s="652"/>
      <c r="H947" s="652"/>
      <c r="I947" s="652"/>
      <c r="J947" s="652"/>
      <c r="K947" s="652"/>
      <c r="L947" s="652"/>
      <c r="M947" s="652"/>
      <c r="N947" s="652"/>
      <c r="O947" s="652"/>
      <c r="P947" s="652"/>
      <c r="Q947" s="652"/>
    </row>
    <row r="948" ht="25.15" customHeight="true" x14ac:dyDescent="0.2">
      <c r="C948" s="652"/>
      <c r="D948" s="652"/>
      <c r="E948" s="652"/>
      <c r="F948" s="652"/>
      <c r="G948" s="652"/>
      <c r="H948" s="652"/>
      <c r="I948" s="652"/>
      <c r="J948" s="652"/>
      <c r="K948" s="652"/>
      <c r="L948" s="652"/>
      <c r="M948" s="652"/>
      <c r="N948" s="652"/>
      <c r="O948" s="652"/>
      <c r="P948" s="652"/>
      <c r="Q948" s="652"/>
    </row>
    <row r="949" ht="25.15" customHeight="true" x14ac:dyDescent="0.2">
      <c r="C949" s="652"/>
      <c r="D949" s="652"/>
      <c r="E949" s="652"/>
      <c r="F949" s="652"/>
      <c r="G949" s="652"/>
      <c r="H949" s="652"/>
      <c r="I949" s="652"/>
      <c r="J949" s="652"/>
      <c r="K949" s="652"/>
      <c r="L949" s="652"/>
      <c r="M949" s="652"/>
      <c r="N949" s="652"/>
      <c r="O949" s="652"/>
      <c r="P949" s="652"/>
      <c r="Q949" s="652"/>
    </row>
    <row r="950" ht="25.15" customHeight="true" x14ac:dyDescent="0.2">
      <c r="C950" s="652"/>
      <c r="D950" s="652"/>
      <c r="E950" s="652"/>
      <c r="F950" s="652"/>
      <c r="G950" s="652"/>
      <c r="H950" s="652"/>
      <c r="I950" s="652"/>
      <c r="J950" s="652"/>
      <c r="K950" s="652"/>
      <c r="L950" s="652"/>
      <c r="M950" s="652"/>
      <c r="N950" s="652"/>
      <c r="O950" s="652"/>
      <c r="P950" s="652"/>
      <c r="Q950" s="652"/>
    </row>
    <row r="951" ht="25.15" customHeight="true" x14ac:dyDescent="0.2">
      <c r="C951" s="652"/>
      <c r="D951" s="652"/>
      <c r="E951" s="652"/>
      <c r="F951" s="652"/>
      <c r="G951" s="652"/>
      <c r="H951" s="652"/>
      <c r="I951" s="652"/>
      <c r="J951" s="652"/>
      <c r="K951" s="652"/>
      <c r="L951" s="652"/>
      <c r="M951" s="652"/>
      <c r="N951" s="652"/>
      <c r="O951" s="652"/>
      <c r="P951" s="652"/>
      <c r="Q951" s="652"/>
    </row>
    <row r="952" ht="25.15" customHeight="true" x14ac:dyDescent="0.2">
      <c r="C952" s="652"/>
      <c r="D952" s="652"/>
      <c r="E952" s="652"/>
      <c r="F952" s="652"/>
      <c r="G952" s="652"/>
      <c r="H952" s="652"/>
      <c r="I952" s="652"/>
      <c r="J952" s="652"/>
      <c r="K952" s="652"/>
      <c r="L952" s="652"/>
      <c r="M952" s="652"/>
      <c r="N952" s="652"/>
      <c r="O952" s="652"/>
      <c r="P952" s="652"/>
      <c r="Q952" s="652"/>
    </row>
    <row r="953" ht="25.15" customHeight="true" x14ac:dyDescent="0.2">
      <c r="C953" s="652"/>
      <c r="D953" s="652"/>
      <c r="E953" s="652"/>
      <c r="F953" s="652"/>
      <c r="G953" s="652"/>
      <c r="H953" s="652"/>
      <c r="I953" s="652"/>
      <c r="J953" s="652"/>
      <c r="K953" s="652"/>
      <c r="L953" s="652"/>
      <c r="M953" s="652"/>
      <c r="N953" s="652"/>
      <c r="O953" s="652"/>
      <c r="P953" s="652"/>
      <c r="Q953" s="652"/>
    </row>
    <row r="954" ht="25.15" customHeight="true" x14ac:dyDescent="0.2">
      <c r="C954" s="652"/>
      <c r="D954" s="652"/>
      <c r="E954" s="652"/>
      <c r="F954" s="652"/>
      <c r="G954" s="652"/>
      <c r="H954" s="652"/>
      <c r="I954" s="652"/>
      <c r="J954" s="652"/>
      <c r="K954" s="652"/>
      <c r="L954" s="652"/>
      <c r="M954" s="652"/>
      <c r="N954" s="652"/>
      <c r="O954" s="652"/>
      <c r="P954" s="652"/>
      <c r="Q954" s="652"/>
    </row>
    <row r="955" ht="25.15" customHeight="true" x14ac:dyDescent="0.2">
      <c r="C955" s="652"/>
      <c r="D955" s="652"/>
      <c r="E955" s="652"/>
      <c r="F955" s="652"/>
      <c r="G955" s="652"/>
      <c r="H955" s="652"/>
      <c r="I955" s="652"/>
      <c r="J955" s="652"/>
      <c r="K955" s="652"/>
      <c r="L955" s="652"/>
      <c r="M955" s="652"/>
      <c r="N955" s="652"/>
      <c r="O955" s="652"/>
      <c r="P955" s="652"/>
      <c r="Q955" s="652"/>
    </row>
    <row r="956" ht="25.15" customHeight="true" x14ac:dyDescent="0.2">
      <c r="C956" s="652"/>
      <c r="D956" s="652"/>
      <c r="E956" s="652"/>
      <c r="F956" s="652"/>
      <c r="G956" s="652"/>
      <c r="H956" s="652"/>
      <c r="I956" s="652"/>
      <c r="J956" s="652"/>
      <c r="K956" s="652"/>
      <c r="L956" s="652"/>
      <c r="M956" s="652"/>
      <c r="N956" s="652"/>
      <c r="O956" s="652"/>
      <c r="P956" s="652"/>
      <c r="Q956" s="652"/>
    </row>
    <row r="957" ht="25.15" customHeight="true" x14ac:dyDescent="0.2">
      <c r="C957" s="652"/>
      <c r="D957" s="652"/>
      <c r="E957" s="652"/>
      <c r="F957" s="652"/>
      <c r="G957" s="652"/>
      <c r="H957" s="652"/>
      <c r="I957" s="652"/>
      <c r="J957" s="652"/>
      <c r="K957" s="652"/>
      <c r="L957" s="652"/>
      <c r="M957" s="652"/>
      <c r="N957" s="652"/>
      <c r="O957" s="652"/>
      <c r="P957" s="652"/>
      <c r="Q957" s="652"/>
    </row>
    <row r="958" ht="25.15" customHeight="true" x14ac:dyDescent="0.2">
      <c r="C958" s="652"/>
      <c r="D958" s="652"/>
      <c r="E958" s="652"/>
      <c r="F958" s="652"/>
      <c r="G958" s="652"/>
      <c r="H958" s="652"/>
      <c r="I958" s="652"/>
      <c r="J958" s="652"/>
      <c r="K958" s="652"/>
      <c r="L958" s="652"/>
      <c r="M958" s="652"/>
      <c r="N958" s="652"/>
      <c r="O958" s="652"/>
      <c r="P958" s="652"/>
      <c r="Q958" s="652"/>
    </row>
    <row r="959" ht="25.15" customHeight="true" x14ac:dyDescent="0.2">
      <c r="C959" s="652"/>
      <c r="D959" s="652"/>
      <c r="E959" s="652"/>
      <c r="F959" s="652"/>
      <c r="G959" s="652"/>
      <c r="H959" s="652"/>
      <c r="I959" s="652"/>
      <c r="J959" s="652"/>
      <c r="K959" s="652"/>
      <c r="L959" s="652"/>
      <c r="M959" s="652"/>
      <c r="N959" s="652"/>
      <c r="O959" s="652"/>
      <c r="P959" s="652"/>
      <c r="Q959" s="652"/>
    </row>
    <row r="960" ht="25.15" customHeight="true" x14ac:dyDescent="0.2">
      <c r="C960" s="652"/>
      <c r="D960" s="652"/>
      <c r="E960" s="652"/>
      <c r="F960" s="652"/>
      <c r="G960" s="652"/>
      <c r="H960" s="652"/>
      <c r="I960" s="652"/>
      <c r="J960" s="652"/>
      <c r="K960" s="652"/>
      <c r="L960" s="652"/>
      <c r="M960" s="652"/>
      <c r="N960" s="652"/>
      <c r="O960" s="652"/>
      <c r="P960" s="652"/>
      <c r="Q960" s="652"/>
    </row>
    <row r="961" ht="25.15" customHeight="true" x14ac:dyDescent="0.2">
      <c r="C961" s="652"/>
      <c r="D961" s="652"/>
      <c r="E961" s="652"/>
      <c r="F961" s="652"/>
      <c r="G961" s="652"/>
      <c r="H961" s="652"/>
      <c r="I961" s="652"/>
      <c r="J961" s="652"/>
      <c r="K961" s="652"/>
      <c r="L961" s="652"/>
      <c r="M961" s="652"/>
      <c r="N961" s="652"/>
      <c r="O961" s="652"/>
      <c r="P961" s="652"/>
      <c r="Q961" s="652"/>
    </row>
    <row r="962" ht="25.15" customHeight="true" x14ac:dyDescent="0.2">
      <c r="C962" s="652"/>
      <c r="D962" s="652"/>
      <c r="E962" s="652"/>
      <c r="F962" s="652"/>
      <c r="G962" s="652"/>
      <c r="H962" s="652"/>
      <c r="I962" s="652"/>
      <c r="J962" s="652"/>
      <c r="K962" s="652"/>
      <c r="L962" s="652"/>
      <c r="M962" s="652"/>
      <c r="N962" s="652"/>
      <c r="O962" s="652"/>
      <c r="P962" s="652"/>
      <c r="Q962" s="652"/>
    </row>
    <row r="963" ht="25.15" customHeight="true" x14ac:dyDescent="0.2">
      <c r="C963" s="652"/>
      <c r="D963" s="652"/>
      <c r="E963" s="652"/>
      <c r="F963" s="652"/>
      <c r="G963" s="652"/>
      <c r="H963" s="652"/>
      <c r="I963" s="652"/>
      <c r="J963" s="652"/>
      <c r="K963" s="652"/>
      <c r="L963" s="652"/>
      <c r="M963" s="652"/>
      <c r="N963" s="652"/>
      <c r="O963" s="652"/>
      <c r="P963" s="652"/>
      <c r="Q963" s="652"/>
    </row>
    <row r="964" ht="25.15" customHeight="true" x14ac:dyDescent="0.2">
      <c r="C964" s="652"/>
      <c r="D964" s="652"/>
      <c r="E964" s="652"/>
      <c r="F964" s="652"/>
      <c r="G964" s="652"/>
      <c r="H964" s="652"/>
      <c r="I964" s="652"/>
      <c r="J964" s="652"/>
      <c r="K964" s="652"/>
      <c r="L964" s="652"/>
      <c r="M964" s="652"/>
      <c r="N964" s="652"/>
      <c r="O964" s="652"/>
      <c r="P964" s="652"/>
      <c r="Q964" s="652"/>
    </row>
    <row r="965" ht="25.15" customHeight="true" x14ac:dyDescent="0.2">
      <c r="C965" s="652"/>
      <c r="D965" s="652"/>
      <c r="E965" s="652"/>
      <c r="F965" s="652"/>
      <c r="G965" s="652"/>
      <c r="H965" s="652"/>
      <c r="I965" s="652"/>
      <c r="J965" s="652"/>
      <c r="K965" s="652"/>
      <c r="L965" s="652"/>
      <c r="M965" s="652"/>
      <c r="N965" s="652"/>
      <c r="O965" s="652"/>
      <c r="P965" s="652"/>
      <c r="Q965" s="652"/>
    </row>
    <row r="966" ht="25.15" customHeight="true" x14ac:dyDescent="0.2">
      <c r="C966" s="652"/>
      <c r="D966" s="652"/>
      <c r="E966" s="652"/>
      <c r="F966" s="652"/>
      <c r="G966" s="652"/>
      <c r="H966" s="652"/>
      <c r="I966" s="652"/>
      <c r="J966" s="652"/>
      <c r="K966" s="652"/>
      <c r="L966" s="652"/>
      <c r="M966" s="652"/>
      <c r="N966" s="652"/>
      <c r="O966" s="652"/>
      <c r="P966" s="652"/>
      <c r="Q966" s="652"/>
    </row>
    <row r="967" ht="25.15" customHeight="true" x14ac:dyDescent="0.2">
      <c r="C967" s="652"/>
      <c r="D967" s="652"/>
      <c r="E967" s="652"/>
      <c r="F967" s="652"/>
      <c r="G967" s="652"/>
      <c r="H967" s="652"/>
      <c r="I967" s="652"/>
      <c r="J967" s="652"/>
      <c r="K967" s="652"/>
      <c r="L967" s="652"/>
      <c r="M967" s="652"/>
      <c r="N967" s="652"/>
      <c r="O967" s="652"/>
      <c r="P967" s="652"/>
      <c r="Q967" s="652"/>
    </row>
    <row r="968" ht="25.15" customHeight="true" x14ac:dyDescent="0.2">
      <c r="C968" s="652"/>
      <c r="D968" s="652"/>
      <c r="E968" s="652"/>
      <c r="F968" s="652"/>
      <c r="G968" s="652"/>
      <c r="H968" s="652"/>
      <c r="I968" s="652"/>
      <c r="J968" s="652"/>
      <c r="K968" s="652"/>
      <c r="L968" s="652"/>
      <c r="M968" s="652"/>
      <c r="N968" s="652"/>
      <c r="O968" s="652"/>
      <c r="P968" s="652"/>
      <c r="Q968" s="652"/>
    </row>
    <row r="969" ht="25.15" customHeight="true" x14ac:dyDescent="0.2">
      <c r="C969" s="652"/>
      <c r="D969" s="652"/>
      <c r="E969" s="652"/>
      <c r="F969" s="652"/>
      <c r="G969" s="652"/>
      <c r="H969" s="652"/>
      <c r="I969" s="652"/>
      <c r="J969" s="652"/>
      <c r="K969" s="652"/>
      <c r="L969" s="652"/>
      <c r="M969" s="652"/>
      <c r="N969" s="652"/>
      <c r="O969" s="652"/>
      <c r="P969" s="652"/>
      <c r="Q969" s="652"/>
    </row>
    <row r="970" ht="25.15" customHeight="true" x14ac:dyDescent="0.2">
      <c r="C970" s="652"/>
      <c r="D970" s="652"/>
      <c r="E970" s="652"/>
      <c r="F970" s="652"/>
      <c r="G970" s="652"/>
      <c r="H970" s="652"/>
      <c r="I970" s="652"/>
      <c r="J970" s="652"/>
      <c r="K970" s="652"/>
      <c r="L970" s="652"/>
      <c r="M970" s="652"/>
      <c r="N970" s="652"/>
      <c r="O970" s="652"/>
      <c r="P970" s="652"/>
      <c r="Q970" s="652"/>
    </row>
    <row r="971" ht="25.15" customHeight="true" x14ac:dyDescent="0.2">
      <c r="C971" s="652"/>
      <c r="D971" s="652"/>
      <c r="E971" s="652"/>
      <c r="F971" s="652"/>
      <c r="G971" s="652"/>
      <c r="H971" s="652"/>
      <c r="I971" s="652"/>
      <c r="J971" s="652"/>
      <c r="K971" s="652"/>
      <c r="L971" s="652"/>
      <c r="M971" s="652"/>
      <c r="N971" s="652"/>
      <c r="O971" s="652"/>
      <c r="P971" s="652"/>
      <c r="Q971" s="652"/>
    </row>
    <row r="972" ht="25.15" customHeight="true" x14ac:dyDescent="0.2">
      <c r="C972" s="652"/>
      <c r="D972" s="652"/>
      <c r="E972" s="652"/>
      <c r="F972" s="652"/>
      <c r="G972" s="652"/>
      <c r="H972" s="652"/>
      <c r="I972" s="652"/>
      <c r="J972" s="652"/>
      <c r="K972" s="652"/>
      <c r="L972" s="652"/>
      <c r="M972" s="652"/>
      <c r="N972" s="652"/>
      <c r="O972" s="652"/>
      <c r="P972" s="652"/>
      <c r="Q972" s="652"/>
    </row>
    <row r="973" ht="25.15" customHeight="true" x14ac:dyDescent="0.2">
      <c r="C973" s="652"/>
      <c r="D973" s="652"/>
      <c r="E973" s="652"/>
      <c r="F973" s="652"/>
      <c r="G973" s="652"/>
      <c r="H973" s="652"/>
      <c r="I973" s="652"/>
      <c r="J973" s="652"/>
      <c r="K973" s="652"/>
      <c r="L973" s="652"/>
      <c r="M973" s="652"/>
      <c r="N973" s="652"/>
      <c r="O973" s="652"/>
      <c r="P973" s="652"/>
      <c r="Q973" s="652"/>
    </row>
    <row r="974" ht="25.15" customHeight="true" x14ac:dyDescent="0.2">
      <c r="C974" s="652"/>
      <c r="D974" s="652"/>
      <c r="E974" s="652"/>
      <c r="F974" s="652"/>
      <c r="G974" s="652"/>
      <c r="H974" s="652"/>
      <c r="I974" s="652"/>
      <c r="J974" s="652"/>
      <c r="K974" s="652"/>
      <c r="L974" s="652"/>
      <c r="M974" s="652"/>
      <c r="N974" s="652"/>
      <c r="O974" s="652"/>
      <c r="P974" s="652"/>
      <c r="Q974" s="652"/>
    </row>
    <row r="975" ht="25.15" customHeight="true" x14ac:dyDescent="0.2">
      <c r="C975" s="652"/>
      <c r="D975" s="652"/>
      <c r="E975" s="652"/>
      <c r="F975" s="652"/>
      <c r="G975" s="652"/>
      <c r="H975" s="652"/>
      <c r="I975" s="652"/>
      <c r="J975" s="652"/>
      <c r="K975" s="652"/>
      <c r="L975" s="652"/>
      <c r="M975" s="652"/>
      <c r="N975" s="652"/>
      <c r="O975" s="652"/>
      <c r="P975" s="652"/>
      <c r="Q975" s="652"/>
    </row>
    <row r="976" ht="25.15" customHeight="true" x14ac:dyDescent="0.2">
      <c r="C976" s="652"/>
      <c r="D976" s="652"/>
      <c r="E976" s="652"/>
      <c r="F976" s="652"/>
      <c r="G976" s="652"/>
      <c r="H976" s="652"/>
      <c r="I976" s="652"/>
      <c r="J976" s="652"/>
      <c r="K976" s="652"/>
      <c r="L976" s="652"/>
      <c r="M976" s="652"/>
      <c r="N976" s="652"/>
      <c r="O976" s="652"/>
      <c r="P976" s="652"/>
      <c r="Q976" s="652"/>
    </row>
    <row r="977" ht="25.15" customHeight="true" x14ac:dyDescent="0.2">
      <c r="C977" s="652"/>
      <c r="D977" s="652"/>
      <c r="E977" s="652"/>
      <c r="F977" s="652"/>
      <c r="G977" s="652"/>
      <c r="H977" s="652"/>
      <c r="I977" s="652"/>
      <c r="J977" s="652"/>
      <c r="K977" s="652"/>
      <c r="L977" s="652"/>
      <c r="M977" s="652"/>
      <c r="N977" s="652"/>
      <c r="O977" s="652"/>
      <c r="P977" s="652"/>
      <c r="Q977" s="652"/>
    </row>
    <row r="978" ht="25.15" customHeight="true" x14ac:dyDescent="0.2">
      <c r="C978" s="652"/>
      <c r="D978" s="652"/>
      <c r="E978" s="652"/>
      <c r="F978" s="652"/>
      <c r="G978" s="652"/>
      <c r="H978" s="652"/>
      <c r="I978" s="652"/>
      <c r="J978" s="652"/>
      <c r="K978" s="652"/>
      <c r="L978" s="652"/>
      <c r="M978" s="652"/>
      <c r="N978" s="652"/>
      <c r="O978" s="652"/>
      <c r="P978" s="652"/>
      <c r="Q978" s="652"/>
    </row>
    <row r="979" ht="25.15" customHeight="true" x14ac:dyDescent="0.2">
      <c r="C979" s="652"/>
      <c r="D979" s="652"/>
      <c r="E979" s="652"/>
      <c r="F979" s="652"/>
      <c r="G979" s="652"/>
      <c r="H979" s="652"/>
      <c r="I979" s="652"/>
      <c r="J979" s="652"/>
      <c r="K979" s="652"/>
      <c r="L979" s="652"/>
      <c r="M979" s="652"/>
      <c r="N979" s="652"/>
      <c r="O979" s="652"/>
      <c r="P979" s="652"/>
      <c r="Q979" s="652"/>
    </row>
    <row r="980" ht="25.15" customHeight="true" x14ac:dyDescent="0.2">
      <c r="C980" s="652"/>
      <c r="D980" s="652"/>
      <c r="E980" s="652"/>
      <c r="F980" s="652"/>
      <c r="G980" s="652"/>
      <c r="H980" s="652"/>
      <c r="I980" s="652"/>
      <c r="J980" s="652"/>
      <c r="K980" s="652"/>
      <c r="L980" s="652"/>
      <c r="M980" s="652"/>
      <c r="N980" s="652"/>
      <c r="O980" s="652"/>
      <c r="P980" s="652"/>
      <c r="Q980" s="652"/>
    </row>
    <row r="981" ht="25.15" customHeight="true" x14ac:dyDescent="0.2">
      <c r="C981" s="652"/>
      <c r="D981" s="652"/>
      <c r="E981" s="652"/>
      <c r="F981" s="652"/>
      <c r="G981" s="652"/>
      <c r="H981" s="652"/>
      <c r="I981" s="652"/>
      <c r="J981" s="652"/>
      <c r="K981" s="652"/>
      <c r="L981" s="652"/>
      <c r="M981" s="652"/>
      <c r="N981" s="652"/>
      <c r="O981" s="652"/>
      <c r="P981" s="652"/>
      <c r="Q981" s="652"/>
    </row>
    <row r="982" ht="25.15" customHeight="true" x14ac:dyDescent="0.2">
      <c r="C982" s="652"/>
      <c r="D982" s="652"/>
      <c r="E982" s="652"/>
      <c r="F982" s="652"/>
      <c r="G982" s="652"/>
      <c r="H982" s="652"/>
      <c r="I982" s="652"/>
      <c r="J982" s="652"/>
      <c r="K982" s="652"/>
      <c r="L982" s="652"/>
      <c r="M982" s="652"/>
      <c r="N982" s="652"/>
      <c r="O982" s="652"/>
      <c r="P982" s="652"/>
      <c r="Q982" s="652"/>
    </row>
    <row r="983" ht="25.15" customHeight="true" x14ac:dyDescent="0.2">
      <c r="C983" s="652"/>
      <c r="D983" s="652"/>
      <c r="E983" s="652"/>
      <c r="F983" s="652"/>
      <c r="G983" s="652"/>
      <c r="H983" s="652"/>
      <c r="I983" s="652"/>
      <c r="J983" s="652"/>
      <c r="K983" s="652"/>
      <c r="L983" s="652"/>
      <c r="M983" s="652"/>
      <c r="N983" s="652"/>
      <c r="O983" s="652"/>
      <c r="P983" s="652"/>
      <c r="Q983" s="652"/>
    </row>
    <row r="984" ht="25.15" customHeight="true" x14ac:dyDescent="0.2">
      <c r="C984" s="652"/>
      <c r="D984" s="652"/>
      <c r="E984" s="652"/>
      <c r="F984" s="652"/>
      <c r="G984" s="652"/>
      <c r="H984" s="652"/>
      <c r="I984" s="652"/>
      <c r="J984" s="652"/>
      <c r="K984" s="652"/>
      <c r="L984" s="652"/>
      <c r="M984" s="652"/>
      <c r="N984" s="652"/>
      <c r="O984" s="652"/>
      <c r="P984" s="652"/>
      <c r="Q984" s="652"/>
    </row>
    <row r="985" ht="25.15" customHeight="true" x14ac:dyDescent="0.2">
      <c r="C985" s="652"/>
      <c r="D985" s="652"/>
      <c r="E985" s="652"/>
      <c r="F985" s="652"/>
      <c r="G985" s="652"/>
      <c r="H985" s="652"/>
      <c r="I985" s="652"/>
      <c r="J985" s="652"/>
      <c r="K985" s="652"/>
      <c r="L985" s="652"/>
      <c r="M985" s="652"/>
      <c r="N985" s="652"/>
      <c r="O985" s="652"/>
      <c r="P985" s="652"/>
      <c r="Q985" s="652"/>
    </row>
    <row r="986" ht="25.15" customHeight="true" x14ac:dyDescent="0.2">
      <c r="C986" s="652"/>
      <c r="D986" s="652"/>
      <c r="E986" s="652"/>
      <c r="F986" s="652"/>
      <c r="G986" s="652"/>
      <c r="H986" s="652"/>
      <c r="I986" s="652"/>
      <c r="J986" s="652"/>
      <c r="K986" s="652"/>
      <c r="L986" s="652"/>
      <c r="M986" s="652"/>
      <c r="N986" s="652"/>
      <c r="O986" s="652"/>
      <c r="P986" s="652"/>
      <c r="Q986" s="652"/>
    </row>
    <row r="987" ht="25.15" customHeight="true" x14ac:dyDescent="0.2">
      <c r="C987" s="652"/>
      <c r="D987" s="652"/>
      <c r="E987" s="652"/>
      <c r="F987" s="652"/>
      <c r="G987" s="652"/>
      <c r="H987" s="652"/>
      <c r="I987" s="652"/>
      <c r="J987" s="652"/>
      <c r="K987" s="652"/>
      <c r="L987" s="652"/>
      <c r="M987" s="652"/>
      <c r="N987" s="652"/>
      <c r="O987" s="652"/>
      <c r="P987" s="652"/>
      <c r="Q987" s="652"/>
    </row>
    <row r="988" ht="25.15" customHeight="true" x14ac:dyDescent="0.2">
      <c r="C988" s="652"/>
      <c r="D988" s="652"/>
      <c r="E988" s="652"/>
      <c r="F988" s="652"/>
      <c r="G988" s="652"/>
      <c r="H988" s="652"/>
      <c r="I988" s="652"/>
      <c r="J988" s="652"/>
      <c r="K988" s="652"/>
      <c r="L988" s="652"/>
      <c r="M988" s="652"/>
      <c r="N988" s="652"/>
      <c r="O988" s="652"/>
      <c r="P988" s="652"/>
      <c r="Q988" s="652"/>
    </row>
    <row r="989" ht="25.15" customHeight="true" x14ac:dyDescent="0.2">
      <c r="C989" s="652"/>
      <c r="D989" s="652"/>
      <c r="E989" s="652"/>
      <c r="F989" s="652"/>
      <c r="G989" s="652"/>
      <c r="H989" s="652"/>
      <c r="I989" s="652"/>
      <c r="J989" s="652"/>
      <c r="K989" s="652"/>
      <c r="L989" s="652"/>
      <c r="M989" s="652"/>
      <c r="N989" s="652"/>
      <c r="O989" s="652"/>
      <c r="P989" s="652"/>
      <c r="Q989" s="652"/>
    </row>
    <row r="990" ht="25.15" customHeight="true" x14ac:dyDescent="0.2">
      <c r="C990" s="652"/>
      <c r="D990" s="652"/>
      <c r="E990" s="652"/>
      <c r="F990" s="652"/>
      <c r="G990" s="652"/>
      <c r="H990" s="652"/>
      <c r="I990" s="652"/>
      <c r="J990" s="652"/>
      <c r="K990" s="652"/>
      <c r="L990" s="652"/>
      <c r="M990" s="652"/>
      <c r="N990" s="652"/>
      <c r="O990" s="652"/>
      <c r="P990" s="652"/>
      <c r="Q990" s="652"/>
    </row>
    <row r="991" ht="25.15" customHeight="true" x14ac:dyDescent="0.2">
      <c r="C991" s="652"/>
      <c r="D991" s="652"/>
      <c r="E991" s="652"/>
      <c r="F991" s="652"/>
      <c r="G991" s="652"/>
      <c r="H991" s="652"/>
      <c r="I991" s="652"/>
      <c r="J991" s="652"/>
      <c r="K991" s="652"/>
      <c r="L991" s="652"/>
      <c r="M991" s="652"/>
      <c r="N991" s="652"/>
      <c r="O991" s="652"/>
      <c r="P991" s="652"/>
      <c r="Q991" s="652"/>
    </row>
    <row r="992" ht="25.15" customHeight="true" x14ac:dyDescent="0.2">
      <c r="C992" s="652"/>
      <c r="D992" s="652"/>
      <c r="E992" s="652"/>
      <c r="F992" s="652"/>
      <c r="G992" s="652"/>
      <c r="H992" s="652"/>
      <c r="I992" s="652"/>
      <c r="J992" s="652"/>
      <c r="K992" s="652"/>
      <c r="L992" s="652"/>
      <c r="M992" s="652"/>
      <c r="N992" s="652"/>
      <c r="O992" s="652"/>
      <c r="P992" s="652"/>
      <c r="Q992" s="652"/>
    </row>
    <row r="993" ht="25.15" customHeight="true" x14ac:dyDescent="0.2">
      <c r="C993" s="652"/>
      <c r="D993" s="652"/>
      <c r="E993" s="652"/>
      <c r="F993" s="652"/>
      <c r="G993" s="652"/>
      <c r="H993" s="652"/>
      <c r="I993" s="652"/>
      <c r="J993" s="652"/>
      <c r="K993" s="652"/>
      <c r="L993" s="652"/>
      <c r="M993" s="652"/>
      <c r="N993" s="652"/>
      <c r="O993" s="652"/>
      <c r="P993" s="652"/>
      <c r="Q993" s="652"/>
    </row>
    <row r="994" ht="25.15" customHeight="true" x14ac:dyDescent="0.2">
      <c r="C994" s="652"/>
      <c r="D994" s="652"/>
      <c r="E994" s="652"/>
      <c r="F994" s="652"/>
      <c r="G994" s="652"/>
      <c r="H994" s="652"/>
      <c r="I994" s="652"/>
      <c r="J994" s="652"/>
      <c r="K994" s="652"/>
      <c r="L994" s="652"/>
      <c r="M994" s="652"/>
      <c r="N994" s="652"/>
      <c r="O994" s="652"/>
      <c r="P994" s="652"/>
      <c r="Q994" s="652"/>
    </row>
    <row r="995" ht="25.15" customHeight="true" x14ac:dyDescent="0.2">
      <c r="C995" s="652"/>
      <c r="D995" s="652"/>
      <c r="E995" s="652"/>
      <c r="F995" s="652"/>
      <c r="G995" s="652"/>
      <c r="H995" s="652"/>
      <c r="I995" s="652"/>
      <c r="J995" s="652"/>
      <c r="K995" s="652"/>
      <c r="L995" s="652"/>
      <c r="M995" s="652"/>
      <c r="N995" s="652"/>
      <c r="O995" s="652"/>
      <c r="P995" s="652"/>
      <c r="Q995" s="652"/>
    </row>
    <row r="996" ht="25.15" customHeight="true" x14ac:dyDescent="0.2">
      <c r="C996" s="652"/>
      <c r="D996" s="652"/>
      <c r="E996" s="652"/>
      <c r="F996" s="652"/>
      <c r="G996" s="652"/>
      <c r="H996" s="652"/>
      <c r="I996" s="652"/>
      <c r="J996" s="652"/>
      <c r="K996" s="652"/>
      <c r="L996" s="652"/>
      <c r="M996" s="652"/>
      <c r="N996" s="652"/>
      <c r="O996" s="652"/>
      <c r="P996" s="652"/>
      <c r="Q996" s="652"/>
    </row>
    <row r="997" ht="25.15" customHeight="true" x14ac:dyDescent="0.2">
      <c r="C997" s="652"/>
      <c r="D997" s="652"/>
      <c r="E997" s="652"/>
      <c r="F997" s="652"/>
      <c r="G997" s="652"/>
      <c r="H997" s="652"/>
      <c r="I997" s="652"/>
      <c r="J997" s="652"/>
      <c r="K997" s="652"/>
      <c r="L997" s="652"/>
      <c r="M997" s="652"/>
      <c r="N997" s="652"/>
      <c r="O997" s="652"/>
      <c r="P997" s="652"/>
      <c r="Q997" s="652"/>
    </row>
    <row r="998" ht="25.15" customHeight="true" x14ac:dyDescent="0.2">
      <c r="C998" s="652"/>
      <c r="D998" s="652"/>
      <c r="E998" s="652"/>
      <c r="F998" s="652"/>
      <c r="G998" s="652"/>
      <c r="H998" s="652"/>
      <c r="I998" s="652"/>
      <c r="J998" s="652"/>
      <c r="K998" s="652"/>
      <c r="L998" s="652"/>
      <c r="M998" s="652"/>
      <c r="N998" s="652"/>
      <c r="O998" s="652"/>
      <c r="P998" s="652"/>
      <c r="Q998" s="652"/>
    </row>
    <row r="999" ht="25.15" customHeight="true" x14ac:dyDescent="0.2">
      <c r="C999" s="652"/>
      <c r="D999" s="652"/>
      <c r="E999" s="652"/>
      <c r="F999" s="652"/>
      <c r="G999" s="652"/>
      <c r="H999" s="652"/>
      <c r="I999" s="652"/>
      <c r="J999" s="652"/>
      <c r="K999" s="652"/>
      <c r="L999" s="652"/>
      <c r="M999" s="652"/>
      <c r="N999" s="652"/>
      <c r="O999" s="652"/>
      <c r="P999" s="652"/>
      <c r="Q999" s="652"/>
    </row>
    <row r="1000" ht="25.15" customHeight="true" x14ac:dyDescent="0.2">
      <c r="C1000" s="652"/>
      <c r="D1000" s="652"/>
      <c r="E1000" s="652"/>
      <c r="F1000" s="652"/>
      <c r="G1000" s="652"/>
      <c r="H1000" s="652"/>
      <c r="I1000" s="652"/>
      <c r="J1000" s="652"/>
      <c r="K1000" s="652"/>
      <c r="L1000" s="652"/>
      <c r="M1000" s="652"/>
      <c r="N1000" s="652"/>
      <c r="O1000" s="652"/>
      <c r="P1000" s="652"/>
      <c r="Q1000" s="652"/>
    </row>
    <row r="1001" ht="25.15" customHeight="true" x14ac:dyDescent="0.2">
      <c r="C1001" s="652"/>
      <c r="D1001" s="652"/>
      <c r="E1001" s="652"/>
      <c r="F1001" s="652"/>
      <c r="G1001" s="652"/>
      <c r="H1001" s="652"/>
      <c r="I1001" s="652"/>
      <c r="J1001" s="652"/>
      <c r="K1001" s="652"/>
      <c r="L1001" s="652"/>
      <c r="M1001" s="652"/>
      <c r="N1001" s="652"/>
      <c r="O1001" s="652"/>
      <c r="P1001" s="652"/>
      <c r="Q1001" s="652"/>
    </row>
    <row r="1002" ht="25.15" customHeight="true" x14ac:dyDescent="0.2">
      <c r="C1002" s="652"/>
      <c r="D1002" s="652"/>
      <c r="E1002" s="652"/>
      <c r="F1002" s="652"/>
      <c r="G1002" s="652"/>
      <c r="H1002" s="652"/>
      <c r="I1002" s="652"/>
      <c r="J1002" s="652"/>
      <c r="K1002" s="652"/>
      <c r="L1002" s="652"/>
      <c r="M1002" s="652"/>
      <c r="N1002" s="652"/>
      <c r="O1002" s="652"/>
      <c r="P1002" s="652"/>
      <c r="Q1002" s="652"/>
    </row>
    <row r="1003" ht="25.15" customHeight="true" x14ac:dyDescent="0.2">
      <c r="C1003" s="652"/>
      <c r="D1003" s="652"/>
      <c r="E1003" s="652"/>
      <c r="F1003" s="652"/>
      <c r="G1003" s="652"/>
      <c r="H1003" s="652"/>
      <c r="I1003" s="652"/>
      <c r="J1003" s="652"/>
      <c r="K1003" s="652"/>
      <c r="L1003" s="652"/>
      <c r="M1003" s="652"/>
      <c r="N1003" s="652"/>
      <c r="O1003" s="652"/>
      <c r="P1003" s="652"/>
      <c r="Q1003" s="652"/>
    </row>
    <row r="1004" ht="25.15" customHeight="true" x14ac:dyDescent="0.2">
      <c r="C1004" s="652"/>
      <c r="D1004" s="652"/>
      <c r="E1004" s="652"/>
      <c r="F1004" s="652"/>
      <c r="G1004" s="652"/>
      <c r="H1004" s="652"/>
      <c r="I1004" s="652"/>
      <c r="J1004" s="652"/>
      <c r="K1004" s="652"/>
      <c r="L1004" s="652"/>
      <c r="M1004" s="652"/>
      <c r="N1004" s="652"/>
      <c r="O1004" s="652"/>
      <c r="P1004" s="652"/>
      <c r="Q1004" s="652"/>
    </row>
    <row r="1005" ht="25.15" customHeight="true" x14ac:dyDescent="0.2">
      <c r="C1005" s="652"/>
      <c r="D1005" s="652"/>
      <c r="E1005" s="652"/>
      <c r="F1005" s="652"/>
      <c r="G1005" s="652"/>
      <c r="H1005" s="652"/>
      <c r="I1005" s="652"/>
      <c r="J1005" s="652"/>
      <c r="K1005" s="652"/>
      <c r="L1005" s="652"/>
      <c r="M1005" s="652"/>
      <c r="N1005" s="652"/>
      <c r="O1005" s="652"/>
      <c r="P1005" s="652"/>
      <c r="Q1005" s="652"/>
    </row>
    <row r="1006" ht="25.15" customHeight="true" x14ac:dyDescent="0.2">
      <c r="C1006" s="652"/>
      <c r="D1006" s="652"/>
      <c r="E1006" s="652"/>
      <c r="F1006" s="652"/>
      <c r="G1006" s="652"/>
      <c r="H1006" s="652"/>
      <c r="I1006" s="652"/>
      <c r="J1006" s="652"/>
      <c r="K1006" s="652"/>
      <c r="L1006" s="652"/>
      <c r="M1006" s="652"/>
      <c r="N1006" s="652"/>
      <c r="O1006" s="652"/>
      <c r="P1006" s="652"/>
      <c r="Q1006" s="652"/>
    </row>
    <row r="1007" ht="25.15" customHeight="true" x14ac:dyDescent="0.2">
      <c r="C1007" s="652"/>
      <c r="D1007" s="652"/>
      <c r="E1007" s="652"/>
      <c r="F1007" s="652"/>
      <c r="G1007" s="652"/>
      <c r="H1007" s="652"/>
      <c r="I1007" s="652"/>
      <c r="J1007" s="652"/>
      <c r="K1007" s="652"/>
      <c r="L1007" s="652"/>
      <c r="M1007" s="652"/>
      <c r="N1007" s="652"/>
      <c r="O1007" s="652"/>
      <c r="P1007" s="652"/>
      <c r="Q1007" s="652"/>
    </row>
    <row r="1008" ht="25.15" customHeight="true" x14ac:dyDescent="0.2">
      <c r="C1008" s="652"/>
      <c r="D1008" s="652"/>
      <c r="E1008" s="652"/>
      <c r="F1008" s="652"/>
      <c r="G1008" s="652"/>
      <c r="H1008" s="652"/>
      <c r="I1008" s="652"/>
      <c r="J1008" s="652"/>
      <c r="K1008" s="652"/>
      <c r="L1008" s="652"/>
      <c r="M1008" s="652"/>
      <c r="N1008" s="652"/>
      <c r="O1008" s="652"/>
      <c r="P1008" s="652"/>
      <c r="Q1008" s="652"/>
    </row>
    <row r="1009" ht="25.15" customHeight="true" x14ac:dyDescent="0.2">
      <c r="C1009" s="652"/>
      <c r="D1009" s="652"/>
      <c r="E1009" s="652"/>
      <c r="F1009" s="652"/>
      <c r="G1009" s="652"/>
      <c r="H1009" s="652"/>
      <c r="I1009" s="652"/>
      <c r="J1009" s="652"/>
      <c r="K1009" s="652"/>
      <c r="L1009" s="652"/>
      <c r="M1009" s="652"/>
      <c r="N1009" s="652"/>
      <c r="O1009" s="652"/>
      <c r="P1009" s="652"/>
      <c r="Q1009" s="652"/>
    </row>
    <row r="1010" ht="25.15" customHeight="true" x14ac:dyDescent="0.2">
      <c r="C1010" s="652"/>
      <c r="D1010" s="652"/>
      <c r="E1010" s="652"/>
      <c r="F1010" s="652"/>
      <c r="G1010" s="652"/>
      <c r="H1010" s="652"/>
      <c r="I1010" s="652"/>
      <c r="J1010" s="652"/>
      <c r="K1010" s="652"/>
      <c r="L1010" s="652"/>
      <c r="M1010" s="652"/>
      <c r="N1010" s="652"/>
      <c r="O1010" s="652"/>
      <c r="P1010" s="652"/>
      <c r="Q1010" s="652"/>
    </row>
    <row r="1011" ht="25.15" customHeight="true" x14ac:dyDescent="0.2">
      <c r="C1011" s="652"/>
      <c r="D1011" s="652"/>
      <c r="E1011" s="652"/>
      <c r="F1011" s="652"/>
      <c r="G1011" s="652"/>
      <c r="H1011" s="652"/>
      <c r="I1011" s="652"/>
      <c r="J1011" s="652"/>
      <c r="K1011" s="652"/>
      <c r="L1011" s="652"/>
      <c r="M1011" s="652"/>
      <c r="N1011" s="652"/>
      <c r="O1011" s="652"/>
      <c r="P1011" s="652"/>
      <c r="Q1011" s="652"/>
    </row>
    <row r="1012" ht="25.15" customHeight="true" x14ac:dyDescent="0.2">
      <c r="C1012" s="652"/>
      <c r="D1012" s="652"/>
      <c r="E1012" s="652"/>
      <c r="F1012" s="652"/>
      <c r="G1012" s="652"/>
      <c r="H1012" s="652"/>
      <c r="I1012" s="652"/>
      <c r="J1012" s="652"/>
      <c r="K1012" s="652"/>
      <c r="L1012" s="652"/>
      <c r="M1012" s="652"/>
      <c r="N1012" s="652"/>
      <c r="O1012" s="652"/>
      <c r="P1012" s="652"/>
      <c r="Q1012" s="652"/>
    </row>
    <row r="1013" ht="25.15" customHeight="true" x14ac:dyDescent="0.2">
      <c r="C1013" s="652"/>
      <c r="D1013" s="652"/>
      <c r="E1013" s="652"/>
      <c r="F1013" s="652"/>
      <c r="G1013" s="652"/>
      <c r="H1013" s="652"/>
      <c r="I1013" s="652"/>
      <c r="J1013" s="652"/>
      <c r="K1013" s="652"/>
      <c r="L1013" s="652"/>
      <c r="M1013" s="652"/>
      <c r="N1013" s="652"/>
      <c r="O1013" s="652"/>
      <c r="P1013" s="652"/>
      <c r="Q1013" s="652"/>
    </row>
    <row r="1014" ht="25.15" customHeight="true" x14ac:dyDescent="0.2">
      <c r="C1014" s="652"/>
      <c r="D1014" s="652"/>
      <c r="E1014" s="652"/>
      <c r="F1014" s="652"/>
      <c r="G1014" s="652"/>
      <c r="H1014" s="652"/>
      <c r="I1014" s="652"/>
      <c r="J1014" s="652"/>
      <c r="K1014" s="652"/>
      <c r="L1014" s="652"/>
      <c r="M1014" s="652"/>
      <c r="N1014" s="652"/>
      <c r="O1014" s="652"/>
      <c r="P1014" s="652"/>
      <c r="Q1014" s="652"/>
    </row>
    <row r="1015" ht="25.15" customHeight="true" x14ac:dyDescent="0.2">
      <c r="C1015" s="652"/>
      <c r="D1015" s="652"/>
      <c r="E1015" s="652"/>
      <c r="F1015" s="652"/>
      <c r="G1015" s="652"/>
      <c r="H1015" s="652"/>
      <c r="I1015" s="652"/>
      <c r="J1015" s="652"/>
      <c r="K1015" s="652"/>
      <c r="L1015" s="652"/>
      <c r="M1015" s="652"/>
      <c r="N1015" s="652"/>
      <c r="O1015" s="652"/>
      <c r="P1015" s="652"/>
      <c r="Q1015" s="652"/>
    </row>
    <row r="1016" ht="25.15" customHeight="true" x14ac:dyDescent="0.2">
      <c r="C1016" s="652"/>
      <c r="D1016" s="652"/>
      <c r="E1016" s="652"/>
      <c r="F1016" s="652"/>
      <c r="G1016" s="652"/>
      <c r="H1016" s="652"/>
      <c r="I1016" s="652"/>
      <c r="J1016" s="652"/>
      <c r="K1016" s="652"/>
      <c r="L1016" s="652"/>
      <c r="M1016" s="652"/>
      <c r="N1016" s="652"/>
      <c r="O1016" s="652"/>
      <c r="P1016" s="652"/>
      <c r="Q1016" s="652"/>
    </row>
    <row r="1017" ht="25.15" customHeight="true" x14ac:dyDescent="0.2">
      <c r="C1017" s="652"/>
      <c r="D1017" s="652"/>
      <c r="E1017" s="652"/>
      <c r="F1017" s="652"/>
      <c r="G1017" s="652"/>
      <c r="H1017" s="652"/>
      <c r="I1017" s="652"/>
      <c r="J1017" s="652"/>
      <c r="K1017" s="652"/>
      <c r="L1017" s="652"/>
      <c r="M1017" s="652"/>
      <c r="N1017" s="652"/>
      <c r="O1017" s="652"/>
      <c r="P1017" s="652"/>
      <c r="Q1017" s="652"/>
    </row>
    <row r="1018" ht="25.15" customHeight="true" x14ac:dyDescent="0.2">
      <c r="C1018" s="652"/>
      <c r="D1018" s="652"/>
      <c r="E1018" s="652"/>
      <c r="F1018" s="652"/>
      <c r="G1018" s="652"/>
      <c r="H1018" s="652"/>
      <c r="I1018" s="652"/>
      <c r="J1018" s="652"/>
      <c r="K1018" s="652"/>
      <c r="L1018" s="652"/>
      <c r="M1018" s="652"/>
      <c r="N1018" s="652"/>
      <c r="O1018" s="652"/>
      <c r="P1018" s="652"/>
      <c r="Q1018" s="652"/>
    </row>
    <row r="1019" ht="25.15" customHeight="true" x14ac:dyDescent="0.2">
      <c r="C1019" s="652"/>
      <c r="D1019" s="652"/>
      <c r="E1019" s="652"/>
      <c r="F1019" s="652"/>
      <c r="G1019" s="652"/>
      <c r="H1019" s="652"/>
      <c r="I1019" s="652"/>
      <c r="J1019" s="652"/>
      <c r="K1019" s="652"/>
      <c r="L1019" s="652"/>
      <c r="M1019" s="652"/>
      <c r="N1019" s="652"/>
      <c r="O1019" s="652"/>
      <c r="P1019" s="652"/>
      <c r="Q1019" s="652"/>
    </row>
    <row r="1020" ht="25.15" customHeight="true" x14ac:dyDescent="0.2">
      <c r="C1020" s="652"/>
      <c r="D1020" s="652"/>
      <c r="E1020" s="652"/>
      <c r="F1020" s="652"/>
      <c r="G1020" s="652"/>
      <c r="H1020" s="652"/>
      <c r="I1020" s="652"/>
      <c r="J1020" s="652"/>
      <c r="K1020" s="652"/>
      <c r="L1020" s="652"/>
      <c r="M1020" s="652"/>
      <c r="N1020" s="652"/>
      <c r="O1020" s="652"/>
      <c r="P1020" s="652"/>
      <c r="Q1020" s="652"/>
    </row>
    <row r="1021" ht="25.15" customHeight="true" x14ac:dyDescent="0.2">
      <c r="C1021" s="652"/>
      <c r="D1021" s="652"/>
      <c r="E1021" s="652"/>
      <c r="F1021" s="652"/>
      <c r="G1021" s="652"/>
      <c r="H1021" s="652"/>
      <c r="I1021" s="652"/>
      <c r="J1021" s="652"/>
      <c r="K1021" s="652"/>
      <c r="L1021" s="652"/>
      <c r="M1021" s="652"/>
      <c r="N1021" s="652"/>
      <c r="O1021" s="652"/>
      <c r="P1021" s="652"/>
      <c r="Q1021" s="652"/>
    </row>
    <row r="1022" ht="25.15" customHeight="true" x14ac:dyDescent="0.2">
      <c r="C1022" s="652"/>
      <c r="D1022" s="652"/>
      <c r="E1022" s="652"/>
      <c r="F1022" s="652"/>
      <c r="G1022" s="652"/>
      <c r="H1022" s="652"/>
      <c r="I1022" s="652"/>
      <c r="J1022" s="652"/>
      <c r="K1022" s="652"/>
      <c r="L1022" s="652"/>
      <c r="M1022" s="652"/>
      <c r="N1022" s="652"/>
      <c r="O1022" s="652"/>
      <c r="P1022" s="652"/>
      <c r="Q1022" s="652"/>
    </row>
    <row r="1023" ht="25.15" customHeight="true" x14ac:dyDescent="0.2">
      <c r="C1023" s="652"/>
      <c r="D1023" s="652"/>
      <c r="E1023" s="652"/>
      <c r="F1023" s="652"/>
      <c r="G1023" s="652"/>
      <c r="H1023" s="652"/>
      <c r="I1023" s="652"/>
      <c r="J1023" s="652"/>
      <c r="K1023" s="652"/>
      <c r="L1023" s="652"/>
      <c r="M1023" s="652"/>
      <c r="N1023" s="652"/>
      <c r="O1023" s="652"/>
      <c r="P1023" s="652"/>
      <c r="Q1023" s="652"/>
    </row>
    <row r="1024" ht="25.15" customHeight="true" x14ac:dyDescent="0.2">
      <c r="C1024" s="652"/>
      <c r="D1024" s="652"/>
      <c r="E1024" s="652"/>
      <c r="F1024" s="652"/>
      <c r="G1024" s="652"/>
      <c r="H1024" s="652"/>
      <c r="I1024" s="652"/>
      <c r="J1024" s="652"/>
      <c r="K1024" s="652"/>
      <c r="L1024" s="652"/>
      <c r="M1024" s="652"/>
      <c r="N1024" s="652"/>
      <c r="O1024" s="652"/>
      <c r="P1024" s="652"/>
      <c r="Q1024" s="652"/>
    </row>
    <row r="1025" s="552" customFormat="true" ht="21" customHeight="true" x14ac:dyDescent="0.2">
      <c r="A1025" s="1122" t="s">
        <v>490</v>
      </c>
      <c r="B1025" s="1122"/>
      <c r="C1025" s="1122"/>
      <c r="AC1025" s="29"/>
      <c r="AD1025" s="29"/>
      <c r="AE1025" s="29"/>
      <c r="AF1025" s="29"/>
      <c r="AG1025" s="29"/>
      <c r="AH1025" s="29"/>
      <c r="AI1025" s="29"/>
      <c r="AJ1025" s="29"/>
      <c r="AK1025" s="29"/>
      <c r="AL1025" s="29"/>
      <c r="AM1025" s="29"/>
      <c r="AN1025" s="29"/>
      <c r="AO1025" s="29"/>
      <c r="AP1025" s="29"/>
      <c r="AQ1025" s="29"/>
      <c r="AR1025" s="29"/>
      <c r="AS1025" s="29"/>
      <c r="AT1025" s="29"/>
      <c r="AU1025" s="29"/>
      <c r="AV1025" s="29"/>
      <c r="AW1025" s="29"/>
      <c r="AX1025" s="29"/>
      <c r="AY1025" s="29"/>
      <c r="AZ1025" s="29"/>
      <c r="BA1025" s="386"/>
      <c r="BB1025" s="452"/>
      <c r="BC1025"/>
      <c r="BD1025"/>
      <c r="BE1025"/>
      <c r="BF1025"/>
      <c r="BG1025"/>
      <c r="BH1025"/>
      <c r="BI1025"/>
      <c r="BJ1025"/>
      <c r="BK1025"/>
      <c r="BL1025"/>
      <c r="BM1025"/>
      <c r="BN1025"/>
      <c r="BO1025"/>
      <c r="BP1025"/>
      <c r="BQ1025"/>
      <c r="BR1025"/>
      <c r="BS1025"/>
      <c r="BT1025"/>
      <c r="BU1025"/>
      <c r="BV1025"/>
      <c r="BW1025"/>
      <c r="BX1025"/>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s="552" customFormat="true" ht="15.95" customHeight="true" x14ac:dyDescent="0.2">
      <c r="A1026" s="1106" t="s">
        <v>189</v>
      </c>
      <c r="B1026" s="1106"/>
      <c r="C1026" s="600" t="s">
        <v>190</v>
      </c>
      <c r="AC1026" s="29"/>
      <c r="AD1026" s="29"/>
      <c r="AE1026" s="29"/>
      <c r="AF1026" s="29"/>
      <c r="AG1026" s="29"/>
      <c r="AH1026" s="29"/>
      <c r="AI1026" s="29"/>
      <c r="AJ1026" s="29"/>
      <c r="AK1026" s="29"/>
      <c r="AL1026" s="29"/>
      <c r="AM1026" s="29"/>
      <c r="AN1026" s="29"/>
      <c r="AO1026" s="29"/>
      <c r="AP1026" s="29"/>
      <c r="AQ1026" s="29"/>
      <c r="AR1026" s="29"/>
      <c r="AS1026" s="29"/>
      <c r="AT1026" s="29"/>
      <c r="AU1026" s="29"/>
      <c r="AV1026" s="29"/>
      <c r="AW1026" s="29"/>
      <c r="AX1026" s="29"/>
      <c r="AY1026" s="29"/>
      <c r="AZ1026" s="29"/>
      <c r="BA1026" s="386"/>
      <c r="BB1026" s="452"/>
      <c r="BC1026"/>
      <c r="BD1026"/>
      <c r="BE1026"/>
      <c r="BF1026"/>
      <c r="BG1026"/>
      <c r="BH1026"/>
      <c r="BI1026"/>
      <c r="BJ1026"/>
      <c r="BK1026"/>
      <c r="BL1026"/>
      <c r="BM1026"/>
      <c r="BN1026"/>
      <c r="BO1026"/>
      <c r="BP1026"/>
      <c r="BQ1026"/>
      <c r="BR1026"/>
      <c r="BS1026"/>
      <c r="BT1026"/>
      <c r="BU1026"/>
      <c r="BV1026"/>
      <c r="BW1026"/>
      <c r="BX1026"/>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s="552" customFormat="true" ht="17.1" hidden="true" customHeight="true" x14ac:dyDescent="0.2">
      <c r="A1027" s="601" t="s">
        <v>191</v>
      </c>
      <c r="B1027" s="602" t="s">
        <v>192</v>
      </c>
      <c r="C1027" s="603">
        <v>7169</v>
      </c>
      <c r="AC1027" s="29"/>
      <c r="AD1027" s="29"/>
      <c r="AE1027" s="29"/>
      <c r="AF1027" s="29"/>
      <c r="AG1027" s="29"/>
      <c r="AH1027" s="29"/>
      <c r="AI1027" s="29"/>
      <c r="AJ1027" s="29"/>
      <c r="AK1027" s="29"/>
      <c r="AL1027" s="29"/>
      <c r="AM1027" s="29"/>
      <c r="AN1027" s="29"/>
      <c r="AO1027" s="29"/>
      <c r="AP1027" s="29"/>
      <c r="AQ1027" s="29"/>
      <c r="AR1027" s="29"/>
      <c r="AS1027" s="29"/>
      <c r="AT1027" s="29"/>
      <c r="AU1027" s="29"/>
      <c r="AV1027" s="29"/>
      <c r="AW1027" s="29"/>
      <c r="AX1027" s="29"/>
      <c r="AY1027" s="29"/>
      <c r="AZ1027" s="29"/>
      <c r="BA1027" s="386"/>
      <c r="BB1027" s="452"/>
      <c r="BC1027"/>
      <c r="BD1027"/>
      <c r="BE1027"/>
      <c r="BF1027"/>
      <c r="BG1027"/>
      <c r="BH1027"/>
      <c r="BI1027"/>
      <c r="BJ1027"/>
      <c r="BK1027"/>
      <c r="BL1027"/>
      <c r="BM1027"/>
      <c r="BN1027"/>
      <c r="BO1027"/>
      <c r="BP1027"/>
      <c r="BQ1027"/>
      <c r="BR1027"/>
      <c r="BS1027"/>
      <c r="BT1027"/>
      <c r="BU1027"/>
      <c r="BV1027"/>
      <c r="BW1027"/>
      <c r="BX1027"/>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s="552" customFormat="true" ht="17.1" hidden="true" customHeight="true" x14ac:dyDescent="0.2">
      <c r="A1028" s="604" t="s">
        <v>193</v>
      </c>
      <c r="B1028" s="605" t="s">
        <v>192</v>
      </c>
      <c r="C1028" s="606">
        <v>7169</v>
      </c>
      <c r="AC1028" s="29"/>
      <c r="AD1028" s="29"/>
      <c r="AE1028" s="29"/>
      <c r="AF1028" s="29"/>
      <c r="AG1028" s="29"/>
      <c r="AH1028" s="29"/>
      <c r="AI1028" s="29"/>
      <c r="AJ1028" s="29"/>
      <c r="AK1028" s="29"/>
      <c r="AL1028" s="29"/>
      <c r="AM1028" s="29"/>
      <c r="AN1028" s="29"/>
      <c r="AO1028" s="29"/>
      <c r="AP1028" s="29"/>
      <c r="AQ1028" s="29"/>
      <c r="AR1028" s="29"/>
      <c r="AS1028" s="29"/>
      <c r="AT1028" s="29"/>
      <c r="AU1028" s="29"/>
      <c r="AV1028" s="29"/>
      <c r="AW1028" s="29"/>
      <c r="AX1028" s="29"/>
      <c r="AY1028" s="29"/>
      <c r="AZ1028" s="29"/>
      <c r="BA1028" s="386"/>
      <c r="BB1028" s="452"/>
      <c r="BC1028"/>
      <c r="BD1028"/>
      <c r="BE1028"/>
      <c r="BF1028"/>
      <c r="BG1028"/>
      <c r="BH1028"/>
      <c r="BI1028"/>
      <c r="BJ1028"/>
      <c r="BK1028"/>
      <c r="BL1028"/>
      <c r="BM1028"/>
      <c r="BN1028"/>
      <c r="BO1028"/>
      <c r="BP1028"/>
      <c r="BQ1028"/>
      <c r="BR1028"/>
      <c r="BS1028"/>
      <c r="BT1028"/>
      <c r="BU1028"/>
      <c r="BV1028"/>
      <c r="BW1028"/>
      <c r="BX1028"/>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s="552" customFormat="true" ht="17.1" hidden="true" customHeight="true" x14ac:dyDescent="0.2">
      <c r="A1029" s="604" t="s">
        <v>194</v>
      </c>
      <c r="B1029" s="605" t="s">
        <v>195</v>
      </c>
      <c r="C1029" s="606">
        <v>7169</v>
      </c>
      <c r="AC1029" s="29"/>
      <c r="AD1029" s="29"/>
      <c r="AE1029" s="29"/>
      <c r="AF1029" s="29"/>
      <c r="AG1029" s="29"/>
      <c r="AH1029" s="29"/>
      <c r="AI1029" s="29"/>
      <c r="AJ1029" s="29"/>
      <c r="AK1029" s="29"/>
      <c r="AL1029" s="29"/>
      <c r="AM1029" s="29"/>
      <c r="AN1029" s="29"/>
      <c r="AO1029" s="29"/>
      <c r="AP1029" s="29"/>
      <c r="AQ1029" s="29"/>
      <c r="AR1029" s="29"/>
      <c r="AS1029" s="29"/>
      <c r="AT1029" s="29"/>
      <c r="AU1029" s="29"/>
      <c r="AV1029" s="29"/>
      <c r="AW1029" s="29"/>
      <c r="AX1029" s="29"/>
      <c r="AY1029" s="29"/>
      <c r="AZ1029" s="29"/>
      <c r="BA1029" s="386"/>
      <c r="BB1029" s="452"/>
      <c r="BC1029"/>
      <c r="BD1029"/>
      <c r="BE1029"/>
      <c r="BF1029"/>
      <c r="BG1029"/>
      <c r="BH1029"/>
      <c r="BI1029"/>
      <c r="BJ1029"/>
      <c r="BK1029"/>
      <c r="BL1029"/>
      <c r="BM1029"/>
      <c r="BN1029"/>
      <c r="BO1029"/>
      <c r="BP1029"/>
      <c r="BQ1029"/>
      <c r="BR1029"/>
      <c r="BS1029"/>
      <c r="BT1029"/>
      <c r="BU1029"/>
      <c r="BV1029"/>
      <c r="BW1029"/>
      <c r="BX1029"/>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s="552" customFormat="true" ht="17.1" hidden="true" customHeight="true" x14ac:dyDescent="0.2">
      <c r="A1030" s="604" t="s">
        <v>196</v>
      </c>
      <c r="B1030" s="605" t="s">
        <v>197</v>
      </c>
      <c r="C1030" s="606">
        <v>7169</v>
      </c>
      <c r="AC1030" s="29"/>
      <c r="AD1030" s="29"/>
      <c r="AE1030" s="29"/>
      <c r="AF1030" s="29"/>
      <c r="AG1030" s="29"/>
      <c r="AH1030" s="29"/>
      <c r="AI1030" s="29"/>
      <c r="AJ1030" s="29"/>
      <c r="AK1030" s="29"/>
      <c r="AL1030" s="29"/>
      <c r="AM1030" s="29"/>
      <c r="AN1030" s="29"/>
      <c r="AO1030" s="29"/>
      <c r="AP1030" s="29"/>
      <c r="AQ1030" s="29"/>
      <c r="AR1030" s="29"/>
      <c r="AS1030" s="29"/>
      <c r="AT1030" s="29"/>
      <c r="AU1030" s="29"/>
      <c r="AV1030" s="29"/>
      <c r="AW1030" s="29"/>
      <c r="AX1030" s="29"/>
      <c r="AY1030" s="29"/>
      <c r="AZ1030" s="29"/>
      <c r="BA1030" s="386"/>
      <c r="BB1030" s="452"/>
      <c r="BC1030"/>
      <c r="BD1030"/>
      <c r="BE1030"/>
      <c r="BF1030"/>
      <c r="BG1030"/>
      <c r="BH1030"/>
      <c r="BI1030"/>
      <c r="BJ1030"/>
      <c r="BK1030"/>
      <c r="BL1030"/>
      <c r="BM1030"/>
      <c r="BN1030"/>
      <c r="BO1030"/>
      <c r="BP1030"/>
      <c r="BQ1030"/>
      <c r="BR1030"/>
      <c r="BS1030"/>
      <c r="BT1030"/>
      <c r="BU1030"/>
      <c r="BV1030"/>
      <c r="BW1030"/>
      <c r="BX1030"/>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s="552" customFormat="true" ht="17.1" customHeight="true" x14ac:dyDescent="0.2">
      <c r="A1031" s="1081" t="s">
        <v>198</v>
      </c>
      <c r="B1031" s="605" t="s">
        <v>199</v>
      </c>
      <c r="C1031" s="606">
        <v>3088</v>
      </c>
      <c r="AC1031" s="29"/>
      <c r="AD1031" s="29"/>
      <c r="AE1031" s="29"/>
      <c r="AF1031" s="29"/>
      <c r="AG1031" s="29"/>
      <c r="AH1031" s="29"/>
      <c r="AI1031" s="29"/>
      <c r="AJ1031" s="29"/>
      <c r="AK1031" s="29"/>
      <c r="AL1031" s="29"/>
      <c r="AM1031" s="29"/>
      <c r="AN1031" s="29"/>
      <c r="AO1031" s="29"/>
      <c r="AP1031" s="29"/>
      <c r="AQ1031" s="29"/>
      <c r="AR1031" s="29"/>
      <c r="AS1031" s="29"/>
      <c r="AT1031" s="29"/>
      <c r="AU1031" s="29"/>
      <c r="AV1031" s="29"/>
      <c r="AW1031" s="29"/>
      <c r="AX1031" s="29"/>
      <c r="AY1031" s="29"/>
      <c r="AZ1031" s="29"/>
      <c r="BA1031" s="386"/>
      <c r="BB1031" s="452"/>
      <c r="BC1031"/>
      <c r="BD1031"/>
      <c r="BE1031"/>
      <c r="BF1031"/>
      <c r="BG1031"/>
      <c r="BH1031"/>
      <c r="BI1031"/>
      <c r="BJ1031"/>
      <c r="BK1031"/>
      <c r="BL1031"/>
      <c r="BM1031"/>
      <c r="BN1031"/>
      <c r="BO1031"/>
      <c r="BP1031"/>
      <c r="BQ1031"/>
      <c r="BR1031"/>
      <c r="BS1031"/>
      <c r="BT1031"/>
      <c r="BU1031"/>
      <c r="BV1031"/>
      <c r="BW1031"/>
      <c r="BX1031"/>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s="552" customFormat="true" ht="17.1" customHeight="true" x14ac:dyDescent="0.2">
      <c r="A1032" s="1081"/>
      <c r="B1032" s="605" t="s">
        <v>200</v>
      </c>
      <c r="C1032" s="606">
        <v>4081</v>
      </c>
      <c r="AC1032" s="29"/>
      <c r="AD1032" s="29"/>
      <c r="AE1032" s="29"/>
      <c r="AF1032" s="29"/>
      <c r="AG1032" s="29"/>
      <c r="AH1032" s="29"/>
      <c r="AI1032" s="29"/>
      <c r="AJ1032" s="29"/>
      <c r="AK1032" s="29"/>
      <c r="AL1032" s="29"/>
      <c r="AM1032" s="29"/>
      <c r="AN1032" s="29"/>
      <c r="AO1032" s="29"/>
      <c r="AP1032" s="29"/>
      <c r="AQ1032" s="29"/>
      <c r="AR1032" s="29"/>
      <c r="AS1032" s="29"/>
      <c r="AT1032" s="29"/>
      <c r="AU1032" s="29"/>
      <c r="AV1032" s="29"/>
      <c r="AW1032" s="29"/>
      <c r="AX1032" s="29"/>
      <c r="AY1032" s="29"/>
      <c r="AZ1032" s="29"/>
      <c r="BA1032" s="386"/>
      <c r="BB1032" s="452"/>
      <c r="BC1032"/>
      <c r="BD1032"/>
      <c r="BE1032"/>
      <c r="BF1032"/>
      <c r="BG1032"/>
      <c r="BH1032"/>
      <c r="BI1032"/>
      <c r="BJ1032"/>
      <c r="BK1032"/>
      <c r="BL1032"/>
      <c r="BM1032"/>
      <c r="BN1032"/>
      <c r="BO1032"/>
      <c r="BP1032"/>
      <c r="BQ1032"/>
      <c r="BR1032"/>
      <c r="BS1032"/>
      <c r="BT1032"/>
      <c r="BU1032"/>
      <c r="BV1032"/>
      <c r="BW1032"/>
      <c r="BX103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552" customFormat="true" ht="17.1" customHeight="true" x14ac:dyDescent="0.2">
      <c r="A1033" s="1082"/>
      <c r="B1033" s="607" t="s">
        <v>201</v>
      </c>
      <c r="C1033" s="608">
        <v>0</v>
      </c>
      <c r="AC1033" s="29"/>
      <c r="AD1033" s="29"/>
      <c r="AE1033" s="29"/>
      <c r="AF1033" s="29"/>
      <c r="AG1033" s="29"/>
      <c r="AH1033" s="29"/>
      <c r="AI1033" s="29"/>
      <c r="AJ1033" s="29"/>
      <c r="AK1033" s="29"/>
      <c r="AL1033" s="29"/>
      <c r="AM1033" s="29"/>
      <c r="AN1033" s="29"/>
      <c r="AO1033" s="29"/>
      <c r="AP1033" s="29"/>
      <c r="AQ1033" s="29"/>
      <c r="AR1033" s="29"/>
      <c r="AS1033" s="29"/>
      <c r="AT1033" s="29"/>
      <c r="AU1033" s="29"/>
      <c r="AV1033" s="29"/>
      <c r="AW1033" s="29"/>
      <c r="AX1033" s="29"/>
      <c r="AY1033" s="29"/>
      <c r="AZ1033" s="29"/>
      <c r="BA1033" s="545"/>
      <c r="BB1033" s="344"/>
      <c r="BC1033" s="545"/>
      <c r="BD1033" s="545"/>
      <c r="BE1033" s="545"/>
      <c r="BF1033" s="545"/>
      <c r="BG1033" s="545"/>
      <c r="BH1033" s="545"/>
      <c r="BI1033" s="545"/>
      <c r="BJ1033" s="545"/>
      <c r="BK1033" s="545"/>
      <c r="BL1033" s="545"/>
      <c r="BM1033" s="545"/>
      <c r="BN1033" s="545"/>
      <c r="BO1033" s="545"/>
      <c r="BP1033" s="545"/>
      <c r="BQ1033" s="545"/>
      <c r="BR1033" s="545"/>
      <c r="BS1033" s="545"/>
      <c r="BT1033" s="545"/>
      <c r="BU1033" s="545"/>
      <c r="BV1033" s="545"/>
      <c r="BW1033" s="545"/>
      <c r="BX1033" s="545"/>
      <c r="BY1033" s="545"/>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s="552" customFormat="true" ht="12.95" customHeight="true" x14ac:dyDescent="0.2">
      <c r="A1034" s="1083" t="s">
        <v>491</v>
      </c>
      <c r="B1034" s="1083"/>
      <c r="C1034" s="1083"/>
      <c r="AC1034" s="29"/>
      <c r="AD1034" s="29"/>
      <c r="AE1034" s="29"/>
      <c r="AF1034" s="29"/>
      <c r="AG1034" s="29"/>
      <c r="AH1034" s="29"/>
      <c r="AI1034" s="29"/>
      <c r="AJ1034" s="29"/>
      <c r="AK1034" s="29"/>
      <c r="AL1034" s="29"/>
      <c r="AM1034" s="29"/>
      <c r="AN1034" s="29"/>
      <c r="AO1034" s="29"/>
      <c r="AP1034" s="29"/>
      <c r="AQ1034" s="29"/>
      <c r="AR1034" s="29"/>
      <c r="AS1034" s="29"/>
      <c r="AT1034" s="29"/>
      <c r="AU1034" s="29"/>
      <c r="AV1034" s="29"/>
      <c r="AW1034" s="29"/>
      <c r="AX1034" s="29"/>
      <c r="AY1034" s="29"/>
      <c r="AZ1034" s="29"/>
      <c r="BA1034" s="386"/>
      <c r="BB1034" s="452"/>
      <c r="BC1034"/>
      <c r="BD1034"/>
      <c r="BE1034"/>
      <c r="BF1034"/>
      <c r="BG1034"/>
      <c r="BH1034"/>
      <c r="BI1034"/>
      <c r="BJ1034"/>
      <c r="BK1034"/>
      <c r="BL1034"/>
      <c r="BM1034"/>
      <c r="BN1034"/>
      <c r="BO1034"/>
      <c r="BP1034"/>
      <c r="BQ1034"/>
      <c r="BR1034"/>
      <c r="BS1034"/>
      <c r="BT1034"/>
      <c r="BU1034"/>
      <c r="BV1034"/>
      <c r="BW1034"/>
      <c r="BX1034"/>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5" s="552" customFormat="true" ht="12.75" x14ac:dyDescent="0.2">
      <c r="AC1035" s="29"/>
      <c r="AD1035" s="29"/>
      <c r="AE1035" s="29"/>
      <c r="AF1035" s="29"/>
      <c r="AG1035" s="29"/>
      <c r="AH1035" s="29"/>
      <c r="AI1035" s="29"/>
      <c r="AJ1035" s="29"/>
      <c r="AK1035" s="29"/>
      <c r="AL1035" s="29"/>
      <c r="AM1035" s="29"/>
      <c r="AN1035" s="29"/>
      <c r="AO1035" s="29"/>
      <c r="AP1035" s="29"/>
      <c r="AQ1035" s="29"/>
      <c r="AR1035" s="29"/>
      <c r="AS1035" s="29"/>
      <c r="AT1035" s="29"/>
      <c r="AU1035" s="29"/>
      <c r="AV1035" s="29"/>
      <c r="AW1035" s="29"/>
      <c r="AX1035" s="29"/>
      <c r="AY1035" s="29"/>
      <c r="AZ1035" s="29"/>
      <c r="BA1035" s="528"/>
      <c r="BB1035" s="39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371"/>
      <c r="CA1035" s="371"/>
      <c r="CB1035" s="371"/>
      <c r="CC1035" s="371"/>
      <c r="CD1035" s="371"/>
      <c r="CE1035" s="371"/>
      <c r="CF1035" s="371"/>
      <c r="CG1035" s="371"/>
      <c r="CH1035" s="371"/>
      <c r="CI1035" s="371"/>
      <c r="CJ1035" s="371"/>
      <c r="CK1035" s="371"/>
      <c r="CL1035" s="371"/>
      <c r="CM1035" s="371"/>
      <c r="CN1035" s="371"/>
      <c r="CO1035" s="371"/>
      <c r="CP1035" s="371"/>
      <c r="CQ1035" s="371"/>
      <c r="CR1035" s="371"/>
      <c r="CS1035" s="371"/>
      <c r="CT1035" s="371"/>
      <c r="CU1035" s="371"/>
      <c r="CV1035" s="371"/>
      <c r="CW1035" s="371"/>
      <c r="CX1035" s="371"/>
      <c r="CY1035" s="371"/>
      <c r="CZ1035" s="371"/>
    </row>
    <row r="1036" ht="15" customHeight="true" x14ac:dyDescent="0.25">
      <c r="A1036" s="453" t="s">
        <v>121</v>
      </c>
      <c r="B1036" s="326" t="s">
        <v>122</v>
      </c>
    </row>
    <row r="1037" ht="15" customHeight="true" x14ac:dyDescent="0.2">
      <c r="A1037" s="454" t="str">
        <f>R15</f>
        <v>Cabo delgado</v>
      </c>
      <c r="B1037" s="454" t="e">
        <f>BR122+BR123</f>
        <v>#VALUE!</v>
      </c>
    </row>
    <row r="1038" ht="15" customHeight="true" x14ac:dyDescent="0.2">
      <c r="A1038" s="454" t="str">
        <f>S15</f>
        <v>Gaza</v>
      </c>
      <c r="B1038" s="454" t="e">
        <f>BS122+BS123</f>
        <v>#VALUE!</v>
      </c>
    </row>
    <row r="1039" ht="15" customHeight="true" x14ac:dyDescent="0.2">
      <c r="A1039" s="454" t="str">
        <f>T15</f>
        <v>Inhambane</v>
      </c>
      <c r="B1039" s="454" t="e">
        <f>BT122+BT123</f>
        <v>#VALUE!</v>
      </c>
    </row>
    <row r="1040" ht="15" customHeight="true" x14ac:dyDescent="0.2">
      <c r="A1040" s="454" t="str">
        <f>U15</f>
        <v>Manica</v>
      </c>
      <c r="B1040" s="454" t="e">
        <f>BU122+BU123</f>
        <v>#VALUE!</v>
      </c>
    </row>
    <row r="1041" ht="15" customHeight="true" x14ac:dyDescent="0.2">
      <c r="A1041" s="454" t="str">
        <f>V15</f>
        <v>Maputo Cidade</v>
      </c>
      <c r="B1041" s="454" t="e">
        <f>BV122+BV123</f>
        <v>#VALUE!</v>
      </c>
    </row>
    <row r="1042" ht="15" customHeight="true" x14ac:dyDescent="0.2">
      <c r="A1042" s="454" t="str">
        <f>W15</f>
        <v>Maputo Provincia</v>
      </c>
      <c r="B1042" s="454" t="e">
        <f>BW122+BW123</f>
        <v>#VALUE!</v>
      </c>
    </row>
    <row r="1043" ht="15" customHeight="true" x14ac:dyDescent="0.2">
      <c r="A1043" s="454" t="str">
        <f>X15</f>
        <v>Nampula</v>
      </c>
      <c r="B1043" s="454" t="e">
        <f>BX122+XR123</f>
        <v>#VALUE!</v>
      </c>
    </row>
    <row r="1044" ht="15" customHeight="true" x14ac:dyDescent="0.2">
      <c r="A1044" s="454" t="str">
        <f>Y15</f>
        <v>Niassa</v>
      </c>
      <c r="B1044" s="454" t="e">
        <f>BY122+BY123</f>
        <v>#VALUE!</v>
      </c>
    </row>
    <row r="1045" ht="15" customHeight="true" x14ac:dyDescent="0.2">
      <c r="A1045" s="454" t="str">
        <f>Z15</f>
        <v>Sofala</v>
      </c>
      <c r="B1045" s="454" t="e">
        <f>BZ122+BZ123</f>
        <v>#VALUE!</v>
      </c>
    </row>
    <row r="1046" ht="15" customHeight="true" x14ac:dyDescent="0.2">
      <c r="A1046" s="398" t="str">
        <f>AA15</f>
        <v>Tete</v>
      </c>
      <c r="B1046" s="454" t="e">
        <f>CA122+CA123</f>
        <v>#VALUE!</v>
      </c>
    </row>
    <row r="1047" ht="15" customHeight="true" x14ac:dyDescent="0.2">
      <c r="A1047" s="398" t="str">
        <f>AB15</f>
        <v>Zambézia</v>
      </c>
      <c r="B1047" s="454" t="e">
        <f>CB122+CB123</f>
        <v>#VALUE!</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A1071" s="398"/>
      <c r="B1071" s="454"/>
    </row>
    <row r="1072" ht="15" customHeight="true" x14ac:dyDescent="0.2">
      <c r="A1072" s="454">
        <f>34-COUNTIF(A1037:A1071,"0")</f>
        <v>11</v>
      </c>
      <c r="B1072" s="398" t="s">
        <v>141</v>
      </c>
    </row>
    <row r="1100" s="884" customFormat="true" ht="17.1" customHeight="true" x14ac:dyDescent="0.2">
      <c r="A1100" s="916"/>
      <c r="B1100" s="911"/>
      <c r="BA1100" s="528"/>
      <c r="BB1100" s="39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c r="BZ1100" s="371"/>
      <c r="CA1100" s="371"/>
      <c r="CB1100" s="371"/>
      <c r="CC1100" s="371"/>
      <c r="CD1100" s="371"/>
      <c r="CE1100" s="371"/>
      <c r="CF1100" s="371"/>
      <c r="CG1100" s="371"/>
      <c r="CH1100" s="371"/>
      <c r="CI1100" s="371"/>
      <c r="CJ1100" s="371"/>
      <c r="CK1100" s="371"/>
      <c r="CL1100" s="371"/>
      <c r="CM1100" s="371"/>
      <c r="CN1100" s="371"/>
      <c r="CO1100" s="371"/>
      <c r="CP1100" s="371"/>
      <c r="CQ1100" s="371"/>
      <c r="CR1100" s="371"/>
      <c r="CS1100" s="371"/>
      <c r="CT1100" s="371"/>
      <c r="CU1100" s="371"/>
      <c r="CV1100" s="371"/>
      <c r="CW1100" s="371"/>
      <c r="CX1100" s="371"/>
      <c r="CY1100" s="371"/>
      <c r="CZ1100" s="371"/>
    </row>
    <row r="1101" s="884" customFormat="true" ht="17.1" customHeight="true" x14ac:dyDescent="0.2">
      <c r="A1101" s="917"/>
      <c r="B1101" s="912"/>
      <c r="BA1101" s="528"/>
      <c r="BB1101" s="39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c r="BZ1101" s="371"/>
      <c r="CA1101" s="371"/>
      <c r="CB1101" s="371"/>
      <c r="CC1101" s="371"/>
      <c r="CD1101" s="371"/>
      <c r="CE1101" s="371"/>
      <c r="CF1101" s="371"/>
      <c r="CG1101" s="371"/>
      <c r="CH1101" s="371"/>
      <c r="CI1101" s="371"/>
      <c r="CJ1101" s="371"/>
      <c r="CK1101" s="371"/>
      <c r="CL1101" s="371"/>
      <c r="CM1101" s="371"/>
      <c r="CN1101" s="371"/>
      <c r="CO1101" s="371"/>
      <c r="CP1101" s="371"/>
      <c r="CQ1101" s="371"/>
      <c r="CR1101" s="371"/>
      <c r="CS1101" s="371"/>
      <c r="CT1101" s="371"/>
      <c r="CU1101" s="371"/>
      <c r="CV1101" s="371"/>
      <c r="CW1101" s="371"/>
      <c r="CX1101" s="371"/>
      <c r="CY1101" s="371"/>
      <c r="CZ1101" s="371"/>
    </row>
    <row r="1102" s="371" customFormat="true" ht="15" customHeight="true" x14ac:dyDescent="0.2">
      <c r="BA1102" s="528"/>
      <c r="BB1102" s="39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row>
    <row r="1103" s="371" customFormat="true" ht="15" customHeight="true" x14ac:dyDescent="0.2">
      <c r="BA1103" s="528"/>
      <c r="BB1103" s="39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row>
    <row r="1104" s="371" customFormat="true" ht="15" customHeight="true" x14ac:dyDescent="0.2">
      <c r="BA1104" s="528"/>
      <c r="BB1104" s="39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row>
    <row r="1105" s="371" customFormat="true" ht="15" customHeight="true" x14ac:dyDescent="0.2">
      <c r="BA1105" s="528"/>
      <c r="BB1105" s="39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row>
    <row r="1106" s="371" customFormat="true" ht="15" customHeight="true" x14ac:dyDescent="0.2">
      <c r="BA1106" s="528"/>
      <c r="BB1106" s="39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row>
    <row r="1107" s="371" customFormat="true" ht="15" customHeight="true" x14ac:dyDescent="0.2">
      <c r="BA1107" s="528"/>
      <c r="BB1107" s="39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row>
    <row r="1108" s="371" customFormat="true" ht="15" customHeight="true" x14ac:dyDescent="0.2">
      <c r="BA1108" s="528"/>
      <c r="BB1108" s="39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row>
    <row r="1109" s="371" customFormat="true" ht="15" customHeight="true" x14ac:dyDescent="0.2">
      <c r="BA1109" s="528"/>
      <c r="BB1109" s="39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row>
    <row r="1110" s="371" customFormat="true" ht="15" customHeight="true" x14ac:dyDescent="0.2">
      <c r="BA1110" s="528"/>
      <c r="BB1110" s="39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row>
    <row r="1111" s="371" customFormat="true" ht="15" customHeight="true" x14ac:dyDescent="0.2">
      <c r="BA1111" s="528"/>
      <c r="BB1111" s="39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row>
    <row r="1112" s="371" customFormat="true" ht="15" customHeight="true" x14ac:dyDescent="0.2">
      <c r="BA1112" s="528"/>
      <c r="BB1112" s="39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row>
    <row r="1113" s="371" customFormat="true" ht="15" customHeight="true" x14ac:dyDescent="0.2">
      <c r="BA1113" s="528"/>
      <c r="BB1113" s="39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row>
    <row r="1114" s="884" customFormat="true" ht="17.1" customHeight="true" x14ac:dyDescent="0.2">
      <c r="A1114" s="917"/>
      <c r="B1114" s="912"/>
      <c r="C1114" s="913"/>
      <c r="D1114" s="913"/>
      <c r="E1114" s="913"/>
      <c r="F1114" s="913"/>
      <c r="G1114" s="913"/>
      <c r="H1114" s="913"/>
      <c r="I1114" s="913"/>
      <c r="J1114" s="913"/>
      <c r="K1114" s="913"/>
      <c r="L1114" s="913"/>
      <c r="M1114" s="913"/>
      <c r="N1114" s="913"/>
      <c r="O1114" s="913"/>
      <c r="P1114" s="913"/>
      <c r="Q1114" s="913"/>
      <c r="R1114" s="913"/>
      <c r="S1114" s="913"/>
      <c r="T1114" s="913"/>
      <c r="U1114" s="913"/>
      <c r="V1114" s="913"/>
      <c r="W1114" s="913"/>
      <c r="X1114" s="913"/>
      <c r="Y1114" s="913"/>
      <c r="Z1114" s="913"/>
      <c r="AA1114" s="913"/>
      <c r="AB1114" s="913"/>
      <c r="BA1114" s="528"/>
      <c r="BB1114" s="39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c r="BZ1114" s="371"/>
      <c r="CA1114" s="371"/>
      <c r="CB1114" s="371"/>
      <c r="CC1114" s="371"/>
      <c r="CD1114" s="371"/>
      <c r="CE1114" s="371"/>
      <c r="CF1114" s="371"/>
      <c r="CG1114" s="371"/>
      <c r="CH1114" s="371"/>
      <c r="CI1114" s="371"/>
      <c r="CJ1114" s="371"/>
      <c r="CK1114" s="371"/>
      <c r="CL1114" s="371"/>
      <c r="CM1114" s="371"/>
      <c r="CN1114" s="371"/>
      <c r="CO1114" s="371"/>
      <c r="CP1114" s="371"/>
      <c r="CQ1114" s="371"/>
      <c r="CR1114" s="371"/>
      <c r="CS1114" s="371"/>
      <c r="CT1114" s="371"/>
      <c r="CU1114" s="371"/>
      <c r="CV1114" s="371"/>
      <c r="CW1114" s="371"/>
      <c r="CX1114" s="371"/>
      <c r="CY1114" s="371"/>
      <c r="CZ1114" s="371"/>
    </row>
    <row r="1115" s="884" customFormat="true" ht="17.1" customHeight="true" x14ac:dyDescent="0.2">
      <c r="A1115" s="917"/>
      <c r="B1115" s="912"/>
      <c r="C1115" s="913"/>
      <c r="D1115" s="913"/>
      <c r="E1115" s="913"/>
      <c r="F1115" s="913"/>
      <c r="G1115" s="913"/>
      <c r="H1115" s="913"/>
      <c r="I1115" s="913"/>
      <c r="J1115" s="913"/>
      <c r="K1115" s="913"/>
      <c r="L1115" s="913"/>
      <c r="M1115" s="913"/>
      <c r="N1115" s="913"/>
      <c r="O1115" s="913"/>
      <c r="P1115" s="913"/>
      <c r="Q1115" s="913"/>
      <c r="R1115" s="913"/>
      <c r="S1115" s="913"/>
      <c r="T1115" s="913"/>
      <c r="U1115" s="913"/>
      <c r="V1115" s="913"/>
      <c r="W1115" s="913"/>
      <c r="X1115" s="913"/>
      <c r="Y1115" s="913"/>
      <c r="Z1115" s="913"/>
      <c r="AA1115" s="913"/>
      <c r="AB1115" s="913"/>
      <c r="BA1115" s="528"/>
      <c r="BB1115" s="39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c r="BZ1115" s="371"/>
      <c r="CA1115" s="371"/>
      <c r="CB1115" s="371"/>
      <c r="CC1115" s="371"/>
      <c r="CD1115" s="371"/>
      <c r="CE1115" s="371"/>
      <c r="CF1115" s="371"/>
      <c r="CG1115" s="371"/>
      <c r="CH1115" s="371"/>
      <c r="CI1115" s="371"/>
      <c r="CJ1115" s="371"/>
      <c r="CK1115" s="371"/>
      <c r="CL1115" s="371"/>
      <c r="CM1115" s="371"/>
      <c r="CN1115" s="371"/>
      <c r="CO1115" s="371"/>
      <c r="CP1115" s="371"/>
      <c r="CQ1115" s="371"/>
      <c r="CR1115" s="371"/>
      <c r="CS1115" s="371"/>
      <c r="CT1115" s="371"/>
      <c r="CU1115" s="371"/>
      <c r="CV1115" s="371"/>
      <c r="CW1115" s="371"/>
      <c r="CX1115" s="371"/>
      <c r="CY1115" s="371"/>
      <c r="CZ1115" s="371"/>
    </row>
    <row r="1116" s="884" customFormat="true" ht="17.1" customHeight="true" x14ac:dyDescent="0.2">
      <c r="A1116" s="917"/>
      <c r="B1116" s="912"/>
      <c r="C1116" s="913"/>
      <c r="D1116" s="913"/>
      <c r="E1116" s="913"/>
      <c r="F1116" s="913"/>
      <c r="G1116" s="913"/>
      <c r="H1116" s="913"/>
      <c r="I1116" s="913"/>
      <c r="J1116" s="913"/>
      <c r="K1116" s="913"/>
      <c r="L1116" s="913"/>
      <c r="M1116" s="913"/>
      <c r="N1116" s="913"/>
      <c r="O1116" s="913"/>
      <c r="P1116" s="913"/>
      <c r="Q1116" s="913"/>
      <c r="R1116" s="913"/>
      <c r="S1116" s="913"/>
      <c r="T1116" s="913"/>
      <c r="U1116" s="913"/>
      <c r="V1116" s="913"/>
      <c r="W1116" s="913"/>
      <c r="X1116" s="913"/>
      <c r="Y1116" s="913"/>
      <c r="Z1116" s="913"/>
      <c r="AA1116" s="913"/>
      <c r="AB1116" s="913"/>
      <c r="BA1116" s="528"/>
      <c r="BB1116" s="39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c r="BZ1116" s="371"/>
      <c r="CA1116" s="371"/>
      <c r="CB1116" s="371"/>
      <c r="CC1116" s="371"/>
      <c r="CD1116" s="371"/>
      <c r="CE1116" s="371"/>
      <c r="CF1116" s="371"/>
      <c r="CG1116" s="371"/>
      <c r="CH1116" s="371"/>
      <c r="CI1116" s="371"/>
      <c r="CJ1116" s="371"/>
      <c r="CK1116" s="371"/>
      <c r="CL1116" s="371"/>
      <c r="CM1116" s="371"/>
      <c r="CN1116" s="371"/>
      <c r="CO1116" s="371"/>
      <c r="CP1116" s="371"/>
      <c r="CQ1116" s="371"/>
      <c r="CR1116" s="371"/>
      <c r="CS1116" s="371"/>
      <c r="CT1116" s="371"/>
      <c r="CU1116" s="371"/>
      <c r="CV1116" s="371"/>
      <c r="CW1116" s="371"/>
      <c r="CX1116" s="371"/>
      <c r="CY1116" s="371"/>
      <c r="CZ1116" s="371"/>
    </row>
    <row r="1117" s="884" customFormat="true" ht="17.1" customHeight="true" x14ac:dyDescent="0.2">
      <c r="A1117" s="918"/>
      <c r="B1117" s="914"/>
      <c r="C1117" s="915"/>
      <c r="D1117" s="915"/>
      <c r="E1117" s="915"/>
      <c r="F1117" s="915"/>
      <c r="G1117" s="915"/>
      <c r="H1117" s="915"/>
      <c r="I1117" s="915"/>
      <c r="J1117" s="915"/>
      <c r="K1117" s="915"/>
      <c r="L1117" s="915"/>
      <c r="M1117" s="915"/>
      <c r="N1117" s="915"/>
      <c r="O1117" s="915"/>
      <c r="P1117" s="915"/>
      <c r="Q1117" s="915"/>
      <c r="R1117" s="915"/>
      <c r="S1117" s="915"/>
      <c r="T1117" s="915"/>
      <c r="U1117" s="915"/>
      <c r="V1117" s="915"/>
      <c r="W1117" s="915"/>
      <c r="X1117" s="915"/>
      <c r="Y1117" s="915"/>
      <c r="Z1117" s="915"/>
      <c r="AA1117" s="915"/>
      <c r="AB1117" s="915"/>
      <c r="BA1117" s="528"/>
      <c r="BB1117" s="39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c r="BZ1117" s="371"/>
      <c r="CA1117" s="371"/>
      <c r="CB1117" s="371"/>
      <c r="CC1117" s="371"/>
      <c r="CD1117" s="371"/>
      <c r="CE1117" s="371"/>
      <c r="CF1117" s="371"/>
      <c r="CG1117" s="371"/>
      <c r="CH1117" s="371"/>
      <c r="CI1117" s="371"/>
      <c r="CJ1117" s="371"/>
      <c r="CK1117" s="371"/>
      <c r="CL1117" s="371"/>
      <c r="CM1117" s="371"/>
      <c r="CN1117" s="371"/>
      <c r="CO1117" s="371"/>
      <c r="CP1117" s="371"/>
      <c r="CQ1117" s="371"/>
      <c r="CR1117" s="371"/>
      <c r="CS1117" s="371"/>
      <c r="CT1117" s="371"/>
      <c r="CU1117" s="371"/>
      <c r="CV1117" s="371"/>
      <c r="CW1117" s="371"/>
      <c r="CX1117" s="371"/>
      <c r="CY1117" s="371"/>
      <c r="CZ1117" s="371"/>
    </row>
    <row r="1118" s="371" customFormat="true" ht="15" customHeight="true" x14ac:dyDescent="0.2">
      <c r="BA1118" s="528"/>
      <c r="BB1118" s="39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row>
    <row r="1119" s="371" customFormat="true" ht="15" customHeight="true" x14ac:dyDescent="0.2">
      <c r="BA1119" s="528"/>
      <c r="BB1119" s="39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row>
    <row r="1120" s="371" customFormat="true" ht="15" customHeight="true" x14ac:dyDescent="0.2">
      <c r="BA1120" s="528"/>
      <c r="BB1120" s="39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row>
    <row r="1121" s="371" customFormat="true" ht="15" customHeight="true" x14ac:dyDescent="0.2">
      <c r="BA1121" s="528"/>
      <c r="BB1121" s="39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row>
    <row r="1122" s="371" customFormat="true" ht="15" customHeight="true" x14ac:dyDescent="0.2">
      <c r="BA1122" s="528"/>
      <c r="BB1122" s="39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row>
    <row r="1123" s="371" customFormat="true" ht="15" customHeight="true" x14ac:dyDescent="0.2">
      <c r="BA1123" s="528"/>
      <c r="BB1123" s="39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row>
    <row r="1124" s="371" customFormat="true" ht="15" customHeight="true" x14ac:dyDescent="0.2">
      <c r="BA1124" s="528"/>
      <c r="BB1124" s="39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row>
    <row r="1125" s="371" customFormat="true" ht="15" customHeight="true" x14ac:dyDescent="0.2">
      <c r="BA1125" s="528"/>
      <c r="BB1125" s="39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row>
    <row r="1126" s="371" customFormat="true" ht="15" customHeight="true" x14ac:dyDescent="0.2">
      <c r="BA1126" s="528"/>
      <c r="BB1126" s="39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row>
    <row r="1127" s="371" customFormat="true" ht="15" customHeight="true" x14ac:dyDescent="0.2">
      <c r="BA1127" s="528"/>
      <c r="BB1127" s="39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row>
    <row r="1128" s="371" customFormat="true" ht="15" customHeight="true" x14ac:dyDescent="0.2">
      <c r="BA1128" s="528"/>
      <c r="BB1128" s="39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row>
    <row r="1129" s="371" customFormat="true" ht="15" customHeight="true" x14ac:dyDescent="0.2">
      <c r="BA1129" s="528"/>
      <c r="BB1129" s="39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row>
    <row r="1130" s="371" customFormat="true" ht="15" customHeight="true" x14ac:dyDescent="0.2">
      <c r="BA1130" s="528"/>
      <c r="BB1130" s="39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row>
    <row r="1131" s="371" customFormat="true" ht="15" customHeight="true" x14ac:dyDescent="0.2">
      <c r="BA1131" s="528"/>
      <c r="BB1131" s="39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row>
    <row r="1132" s="371" customFormat="true" ht="15" customHeight="true" x14ac:dyDescent="0.2">
      <c r="BA1132" s="528"/>
      <c r="BB1132" s="39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row>
    <row r="1133" s="371" customFormat="true" ht="15" customHeight="true" x14ac:dyDescent="0.2">
      <c r="BA1133" s="528"/>
      <c r="BB1133" s="39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row>
    <row r="1134" s="371" customFormat="true" ht="15" customHeight="true" x14ac:dyDescent="0.2">
      <c r="BA1134" s="528"/>
      <c r="BB1134" s="39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row>
    <row r="1135" s="371" customFormat="true" ht="15" customHeight="true" x14ac:dyDescent="0.2">
      <c r="BA1135" s="528"/>
      <c r="BB1135" s="39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row>
    <row r="1136" s="371" customFormat="true" ht="15" customHeight="true" x14ac:dyDescent="0.2">
      <c r="BA1136" s="528"/>
      <c r="BB1136" s="39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row>
    <row r="1137" s="371" customFormat="true" ht="15" customHeight="true" x14ac:dyDescent="0.2">
      <c r="BA1137" s="528"/>
      <c r="BB1137" s="39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row>
    <row r="1138" s="371" customFormat="true" ht="15" customHeight="true" x14ac:dyDescent="0.2">
      <c r="BA1138" s="528"/>
      <c r="BB1138" s="39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row>
    <row r="1139" s="371" customFormat="true" ht="15" customHeight="true" x14ac:dyDescent="0.2">
      <c r="BA1139" s="528"/>
      <c r="BB1139" s="39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row>
    <row r="1140" s="371" customFormat="true" ht="15" customHeight="true" x14ac:dyDescent="0.2">
      <c r="BA1140" s="528"/>
      <c r="BB1140" s="39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row>
    <row r="1141" s="371" customFormat="true" ht="15" customHeight="true" x14ac:dyDescent="0.2">
      <c r="BA1141" s="528"/>
      <c r="BB1141" s="39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row>
    <row r="1142" s="371" customFormat="true" ht="15" customHeight="true" x14ac:dyDescent="0.2">
      <c r="BA1142" s="528"/>
      <c r="BB1142" s="39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row>
    <row r="1143" s="371" customFormat="true" ht="15" customHeight="true" x14ac:dyDescent="0.2">
      <c r="BA1143" s="528"/>
      <c r="BB1143" s="39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row>
    <row r="1144" s="371" customFormat="true" ht="15" customHeight="true" x14ac:dyDescent="0.2">
      <c r="BA1144" s="528"/>
      <c r="BB1144" s="39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row>
    <row r="1145" s="371" customFormat="true" ht="15" customHeight="true" x14ac:dyDescent="0.2">
      <c r="BA1145" s="528"/>
      <c r="BB1145" s="39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row>
    <row r="1146" s="371" customFormat="true" ht="15" customHeight="true" x14ac:dyDescent="0.2">
      <c r="BA1146" s="528"/>
      <c r="BB1146" s="39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row>
    <row r="1147" s="371" customFormat="true" ht="15" customHeight="true" x14ac:dyDescent="0.2">
      <c r="BA1147" s="528"/>
      <c r="BB1147" s="39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row>
    <row r="1148" s="371" customFormat="true" ht="15" customHeight="true" x14ac:dyDescent="0.2">
      <c r="BA1148" s="528"/>
      <c r="BB1148" s="39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row>
    <row r="1149" s="371" customFormat="true" ht="15" customHeight="true" x14ac:dyDescent="0.2">
      <c r="BA1149" s="528"/>
      <c r="BB1149" s="39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row>
    <row r="1150" s="371" customFormat="true" ht="15" customHeight="true" x14ac:dyDescent="0.2">
      <c r="BA1150" s="528"/>
      <c r="BB1150" s="39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row>
    <row r="1151" s="371" customFormat="true" ht="15" customHeight="true" x14ac:dyDescent="0.2">
      <c r="BA1151" s="528"/>
      <c r="BB1151" s="39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row>
    <row r="1152" s="371" customFormat="true" ht="15" customHeight="true" x14ac:dyDescent="0.2">
      <c r="BA1152" s="528"/>
      <c r="BB1152" s="39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row>
    <row r="1153" s="371" customFormat="true" ht="15" customHeight="true" x14ac:dyDescent="0.2">
      <c r="BA1153" s="528"/>
      <c r="BB1153" s="39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row>
    <row r="1154" s="371" customFormat="true" ht="15" customHeight="true" x14ac:dyDescent="0.2">
      <c r="BA1154" s="528"/>
      <c r="BB1154" s="39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row>
    <row r="1155" s="371" customFormat="true" ht="15" customHeight="true" x14ac:dyDescent="0.2">
      <c r="BA1155" s="528"/>
      <c r="BB1155" s="39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row>
    <row r="1156" s="371" customFormat="true" ht="15" customHeight="true" x14ac:dyDescent="0.2">
      <c r="BA1156" s="528"/>
      <c r="BB1156" s="39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row>
    <row r="1157" s="371" customFormat="true" ht="15" customHeight="true" x14ac:dyDescent="0.2">
      <c r="BA1157" s="528"/>
      <c r="BB1157" s="39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row>
    <row r="1158" s="371" customFormat="true" ht="15" customHeight="true" x14ac:dyDescent="0.2">
      <c r="BA1158" s="528"/>
      <c r="BB1158" s="39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row>
    <row r="1159" s="371" customFormat="true" ht="15" customHeight="true" x14ac:dyDescent="0.2">
      <c r="BA1159" s="528"/>
      <c r="BB1159" s="39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row>
    <row r="1160" s="371" customFormat="true" ht="15" customHeight="true" x14ac:dyDescent="0.2">
      <c r="BA1160" s="528"/>
      <c r="BB1160" s="39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row>
    <row r="1161" s="371" customFormat="true" ht="15" customHeight="true" x14ac:dyDescent="0.2">
      <c r="BA1161" s="528"/>
      <c r="BB1161" s="39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row>
    <row r="1162" s="371" customFormat="true" ht="15" customHeight="true" x14ac:dyDescent="0.2">
      <c r="BA1162" s="528"/>
      <c r="BB1162" s="39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row>
    <row r="1163" s="371" customFormat="true" ht="15" customHeight="true" x14ac:dyDescent="0.2">
      <c r="BA1163" s="528"/>
      <c r="BB1163" s="39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row>
    <row r="1164" s="371" customFormat="true" ht="15" customHeight="true" x14ac:dyDescent="0.2">
      <c r="BA1164" s="528"/>
      <c r="BB1164" s="39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row>
    <row r="1165" s="371" customFormat="true" ht="15" customHeight="true" x14ac:dyDescent="0.2">
      <c r="BA1165" s="528"/>
      <c r="BB1165" s="39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row>
    <row r="1166" s="371" customFormat="true" ht="15" customHeight="true" x14ac:dyDescent="0.2">
      <c r="BA1166" s="528"/>
      <c r="BB1166" s="39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row>
    <row r="1167" s="371" customFormat="true" ht="15" customHeight="true" x14ac:dyDescent="0.2">
      <c r="BA1167" s="528"/>
      <c r="BB1167" s="39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row>
    <row r="1168" s="371" customFormat="true" ht="15" customHeight="true" x14ac:dyDescent="0.2">
      <c r="BA1168" s="528"/>
      <c r="BB1168" s="39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row>
    <row r="1169" s="371" customFormat="true" ht="15" customHeight="true" x14ac:dyDescent="0.2">
      <c r="BA1169" s="528"/>
      <c r="BB1169" s="39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row>
    <row r="1170" s="371" customFormat="true" ht="15" customHeight="true" x14ac:dyDescent="0.2">
      <c r="A1170" s="467"/>
      <c r="B1170" s="876"/>
      <c r="C1170" s="877"/>
      <c r="D1170" s="877"/>
      <c r="E1170" s="877"/>
      <c r="F1170" s="877"/>
      <c r="G1170" s="877"/>
      <c r="H1170" s="877"/>
      <c r="I1170" s="877"/>
      <c r="J1170" s="877"/>
      <c r="K1170" s="877"/>
      <c r="L1170" s="877"/>
      <c r="M1170" s="877"/>
      <c r="N1170" s="877"/>
      <c r="O1170" s="877"/>
      <c r="P1170" s="877"/>
      <c r="Q1170" s="877"/>
      <c r="R1170" s="877"/>
      <c r="S1170" s="877"/>
      <c r="T1170" s="877"/>
      <c r="U1170" s="877"/>
      <c r="V1170" s="877"/>
      <c r="W1170" s="877"/>
      <c r="X1170" s="877"/>
      <c r="Y1170" s="877"/>
      <c r="Z1170" s="877"/>
      <c r="AA1170" s="877"/>
      <c r="AB1170" s="877"/>
      <c r="BA1170" s="528"/>
      <c r="BB1170" s="39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row>
    <row r="1171" s="371" customFormat="true" ht="15" customHeight="true" x14ac:dyDescent="0.2">
      <c r="A1171" s="467"/>
      <c r="B1171" s="876"/>
      <c r="C1171" s="877"/>
      <c r="D1171" s="877"/>
      <c r="E1171" s="877"/>
      <c r="F1171" s="877"/>
      <c r="G1171" s="877"/>
      <c r="H1171" s="877"/>
      <c r="I1171" s="877"/>
      <c r="J1171" s="877"/>
      <c r="K1171" s="877"/>
      <c r="L1171" s="877"/>
      <c r="M1171" s="877"/>
      <c r="N1171" s="877"/>
      <c r="O1171" s="877"/>
      <c r="P1171" s="877"/>
      <c r="Q1171" s="877"/>
      <c r="R1171" s="877"/>
      <c r="S1171" s="877"/>
      <c r="T1171" s="877"/>
      <c r="U1171" s="877"/>
      <c r="V1171" s="877"/>
      <c r="W1171" s="877"/>
      <c r="X1171" s="877"/>
      <c r="Y1171" s="877"/>
      <c r="Z1171" s="877"/>
      <c r="AA1171" s="877"/>
      <c r="AB1171" s="877"/>
      <c r="BA1171" s="528"/>
      <c r="BB1171" s="39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row>
    <row r="1172" s="371" customFormat="true" ht="15" customHeight="true" x14ac:dyDescent="0.2">
      <c r="A1172" s="467"/>
      <c r="B1172" s="876"/>
      <c r="C1172" s="877"/>
      <c r="D1172" s="877"/>
      <c r="E1172" s="877"/>
      <c r="F1172" s="877"/>
      <c r="G1172" s="877"/>
      <c r="H1172" s="877"/>
      <c r="I1172" s="877"/>
      <c r="J1172" s="877"/>
      <c r="K1172" s="877"/>
      <c r="L1172" s="877"/>
      <c r="M1172" s="877"/>
      <c r="N1172" s="877"/>
      <c r="O1172" s="877"/>
      <c r="P1172" s="877"/>
      <c r="Q1172" s="877"/>
      <c r="R1172" s="877"/>
      <c r="S1172" s="877"/>
      <c r="T1172" s="877"/>
      <c r="U1172" s="877"/>
      <c r="V1172" s="877"/>
      <c r="W1172" s="877"/>
      <c r="X1172" s="877"/>
      <c r="Y1172" s="877"/>
      <c r="Z1172" s="877"/>
      <c r="AA1172" s="877"/>
      <c r="AB1172" s="877"/>
      <c r="BA1172" s="528"/>
      <c r="BB1172" s="39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row>
    <row r="1173" s="371" customFormat="true" ht="15" customHeight="true" x14ac:dyDescent="0.2">
      <c r="A1173" s="467"/>
      <c r="B1173" s="876"/>
      <c r="C1173" s="877"/>
      <c r="D1173" s="877"/>
      <c r="E1173" s="877"/>
      <c r="F1173" s="877"/>
      <c r="G1173" s="877"/>
      <c r="H1173" s="877"/>
      <c r="I1173" s="877"/>
      <c r="J1173" s="877"/>
      <c r="K1173" s="877"/>
      <c r="L1173" s="877"/>
      <c r="M1173" s="877"/>
      <c r="N1173" s="877"/>
      <c r="O1173" s="877"/>
      <c r="P1173" s="877"/>
      <c r="Q1173" s="877"/>
      <c r="R1173" s="877"/>
      <c r="S1173" s="877"/>
      <c r="T1173" s="877"/>
      <c r="U1173" s="877"/>
      <c r="V1173" s="877"/>
      <c r="W1173" s="877"/>
      <c r="X1173" s="877"/>
      <c r="Y1173" s="877"/>
      <c r="Z1173" s="877"/>
      <c r="AA1173" s="877"/>
      <c r="AB1173" s="877"/>
      <c r="BA1173" s="528"/>
      <c r="BB1173" s="39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row>
    <row r="1174" s="371" customFormat="true" ht="15" customHeight="true" x14ac:dyDescent="0.2">
      <c r="A1174" s="467"/>
      <c r="B1174" s="876"/>
      <c r="C1174" s="877"/>
      <c r="D1174" s="877"/>
      <c r="E1174" s="877"/>
      <c r="F1174" s="877"/>
      <c r="G1174" s="877"/>
      <c r="H1174" s="877"/>
      <c r="I1174" s="877"/>
      <c r="J1174" s="877"/>
      <c r="K1174" s="877"/>
      <c r="L1174" s="877"/>
      <c r="M1174" s="877"/>
      <c r="N1174" s="877"/>
      <c r="O1174" s="877"/>
      <c r="P1174" s="877"/>
      <c r="Q1174" s="877"/>
      <c r="R1174" s="877"/>
      <c r="S1174" s="877"/>
      <c r="T1174" s="877"/>
      <c r="U1174" s="877"/>
      <c r="V1174" s="877"/>
      <c r="W1174" s="877"/>
      <c r="X1174" s="877"/>
      <c r="Y1174" s="877"/>
      <c r="Z1174" s="877"/>
      <c r="AA1174" s="877"/>
      <c r="AB1174" s="877"/>
      <c r="BA1174" s="528"/>
      <c r="BB1174" s="39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row>
    <row r="1175" s="371" customFormat="true" ht="15" customHeight="true" x14ac:dyDescent="0.2">
      <c r="A1175" s="467"/>
      <c r="B1175" s="876"/>
      <c r="C1175" s="877"/>
      <c r="D1175" s="877"/>
      <c r="E1175" s="877"/>
      <c r="F1175" s="877"/>
      <c r="G1175" s="877"/>
      <c r="H1175" s="877"/>
      <c r="I1175" s="877"/>
      <c r="J1175" s="877"/>
      <c r="K1175" s="877"/>
      <c r="L1175" s="877"/>
      <c r="M1175" s="877"/>
      <c r="N1175" s="877"/>
      <c r="O1175" s="877"/>
      <c r="P1175" s="877"/>
      <c r="Q1175" s="877"/>
      <c r="R1175" s="877"/>
      <c r="S1175" s="877"/>
      <c r="T1175" s="877"/>
      <c r="U1175" s="877"/>
      <c r="V1175" s="877"/>
      <c r="W1175" s="877"/>
      <c r="X1175" s="877"/>
      <c r="Y1175" s="877"/>
      <c r="Z1175" s="877"/>
      <c r="AA1175" s="877"/>
      <c r="AB1175" s="877"/>
      <c r="BA1175" s="528"/>
      <c r="BB1175" s="39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row>
    <row r="1176" s="371" customFormat="true" ht="15" customHeight="true" x14ac:dyDescent="0.2">
      <c r="A1176" s="878"/>
      <c r="B1176" s="467"/>
      <c r="C1176" s="879"/>
      <c r="D1176" s="880"/>
      <c r="E1176" s="880"/>
      <c r="F1176" s="880"/>
      <c r="G1176" s="880"/>
      <c r="H1176" s="879"/>
      <c r="I1176" s="880"/>
      <c r="J1176" s="880"/>
      <c r="K1176" s="880"/>
      <c r="L1176" s="880"/>
      <c r="M1176" s="879"/>
      <c r="N1176" s="880"/>
      <c r="O1176" s="880"/>
      <c r="P1176" s="880"/>
      <c r="Q1176" s="880"/>
      <c r="R1176" s="879"/>
      <c r="S1176" s="880"/>
      <c r="T1176" s="880"/>
      <c r="U1176" s="880"/>
      <c r="BA1176" s="528"/>
      <c r="BB1176" s="39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row>
    <row r="1177" s="371" customFormat="true" ht="15" customHeight="true" x14ac:dyDescent="0.2">
      <c r="A1177" s="880"/>
      <c r="B1177" s="880"/>
      <c r="C1177" s="879"/>
      <c r="D1177" s="879"/>
      <c r="E1177" s="879"/>
      <c r="F1177" s="879"/>
      <c r="G1177" s="879"/>
      <c r="H1177" s="879"/>
      <c r="I1177" s="879"/>
      <c r="J1177" s="879"/>
      <c r="K1177" s="879"/>
      <c r="L1177" s="879"/>
      <c r="M1177" s="879"/>
      <c r="N1177" s="879"/>
      <c r="O1177" s="879"/>
      <c r="P1177" s="879"/>
      <c r="Q1177" s="879"/>
      <c r="R1177" s="879"/>
      <c r="S1177" s="879"/>
      <c r="T1177" s="879"/>
      <c r="U1177" s="879"/>
      <c r="BA1177" s="528"/>
      <c r="BB1177" s="39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row>
    <row r="1178" s="371" customFormat="true" ht="15" customHeight="true" x14ac:dyDescent="0.2">
      <c r="BA1178" s="528"/>
      <c r="BB1178" s="39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row>
    <row r="1179" s="371" customFormat="true" ht="15" customHeight="true" x14ac:dyDescent="0.2">
      <c r="BA1179" s="528"/>
      <c r="BB1179" s="39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row>
    <row r="1180" s="371" customFormat="true" ht="15" customHeight="true" x14ac:dyDescent="0.2">
      <c r="BA1180" s="528"/>
      <c r="BB1180" s="39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row>
    <row r="1181" s="371" customFormat="true" ht="15" customHeight="true" x14ac:dyDescent="0.2">
      <c r="BA1181" s="528"/>
      <c r="BB1181" s="39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row>
    <row r="1182" s="371" customFormat="true" ht="15" customHeight="true" x14ac:dyDescent="0.2">
      <c r="BA1182" s="528"/>
      <c r="BB1182" s="39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row>
    <row r="1183" s="371" customFormat="true" ht="15" customHeight="true" x14ac:dyDescent="0.2">
      <c r="BA1183" s="528"/>
      <c r="BB1183" s="39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row>
    <row r="1184" s="371" customFormat="true" ht="15" customHeight="true" x14ac:dyDescent="0.2">
      <c r="BA1184" s="528"/>
      <c r="BB1184" s="39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row>
    <row r="1185" s="371" customFormat="true" ht="15" customHeight="true" x14ac:dyDescent="0.2">
      <c r="BA1185" s="528"/>
      <c r="BB1185" s="39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row>
    <row r="1186" s="371" customFormat="true" ht="15" customHeight="true" x14ac:dyDescent="0.2">
      <c r="BA1186" s="528"/>
      <c r="BB1186" s="39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row>
    <row r="1187" s="371" customFormat="true" ht="15" customHeight="true" x14ac:dyDescent="0.2">
      <c r="BA1187" s="528"/>
      <c r="BB1187" s="39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row>
    <row r="1188" s="371" customFormat="true" ht="15" customHeight="true" x14ac:dyDescent="0.2">
      <c r="BA1188" s="528"/>
      <c r="BB1188" s="39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row>
    <row r="1189" s="371" customFormat="true" ht="15" customHeight="true" x14ac:dyDescent="0.2">
      <c r="BA1189" s="528"/>
      <c r="BB1189" s="39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row>
    <row r="1190" s="371" customFormat="true" ht="15" customHeight="true" x14ac:dyDescent="0.2">
      <c r="BA1190" s="528"/>
      <c r="BB1190" s="39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row>
    <row r="1191" s="371" customFormat="true" ht="15" customHeight="true" x14ac:dyDescent="0.2">
      <c r="BA1191" s="528"/>
      <c r="BB1191" s="39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row>
    <row r="1192" s="371" customFormat="true" ht="15" customHeight="true" x14ac:dyDescent="0.2">
      <c r="BA1192" s="528"/>
      <c r="BB1192" s="39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row>
    <row r="1193" s="371" customFormat="true" ht="15" customHeight="true" x14ac:dyDescent="0.2">
      <c r="BA1193" s="528"/>
      <c r="BB1193" s="39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row>
    <row r="1194" s="371" customFormat="true" ht="15" customHeight="true" x14ac:dyDescent="0.2">
      <c r="BA1194" s="528"/>
      <c r="BB1194" s="39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row>
    <row r="1195" s="371" customFormat="true" ht="15" customHeight="true" x14ac:dyDescent="0.2">
      <c r="BA1195" s="528"/>
      <c r="BB1195" s="39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row>
    <row r="1196" s="371" customFormat="true" ht="15" customHeight="true" x14ac:dyDescent="0.2">
      <c r="BA1196" s="528"/>
      <c r="BB1196" s="39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row>
    <row r="1197" s="371" customFormat="true" ht="15" customHeight="true" x14ac:dyDescent="0.2">
      <c r="BA1197" s="528"/>
      <c r="BB1197" s="39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row>
    <row r="1198" s="371" customFormat="true" ht="15" customHeight="true" x14ac:dyDescent="0.2">
      <c r="BA1198" s="528"/>
      <c r="BB1198" s="39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row>
    <row r="1199" s="371" customFormat="true" ht="15" customHeight="true" x14ac:dyDescent="0.2">
      <c r="BA1199" s="528"/>
      <c r="BB1199" s="39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row>
    <row r="1200" s="371" customFormat="true" ht="15" customHeight="true" x14ac:dyDescent="0.2">
      <c r="BA1200" s="528"/>
      <c r="BB1200" s="39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row>
  </sheetData>
  <mergeCells count="1315">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C133:BG133"/>
    <mergeCell ref="BH133:BL133"/>
    <mergeCell ref="BM133:BQ133"/>
    <mergeCell ref="BA41:BA42"/>
    <mergeCell ref="BA43:BA44"/>
    <mergeCell ref="BA45:BA46"/>
    <mergeCell ref="M14:Q14"/>
    <mergeCell ref="A16:A17"/>
    <mergeCell ref="A18:A21"/>
    <mergeCell ref="A22:A23"/>
    <mergeCell ref="A24:A26"/>
    <mergeCell ref="A108:B108"/>
    <mergeCell ref="C120:G120"/>
    <mergeCell ref="H120:L120"/>
    <mergeCell ref="A58:A69"/>
    <mergeCell ref="C56:G56"/>
    <mergeCell ref="H56:L56"/>
    <mergeCell ref="M56:Q56"/>
    <mergeCell ref="A47:A49"/>
    <mergeCell ref="BA47:BA49"/>
    <mergeCell ref="A50:A52"/>
    <mergeCell ref="BA50:BA52"/>
    <mergeCell ref="A53:A55"/>
    <mergeCell ref="BA53:BA55"/>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153:A159"/>
    <mergeCell ref="A202:A204"/>
    <mergeCell ref="A164:B165"/>
    <mergeCell ref="C164:G164"/>
    <mergeCell ref="H164:L164"/>
    <mergeCell ref="M164:Q164"/>
    <mergeCell ref="C133:G133"/>
    <mergeCell ref="H133:L133"/>
    <mergeCell ref="M133:Q133"/>
    <mergeCell ref="A135:A139"/>
    <mergeCell ref="M120:Q120"/>
    <mergeCell ref="A122:A123"/>
    <mergeCell ref="A124:A127"/>
    <mergeCell ref="A128:A129"/>
    <mergeCell ref="A130:A132"/>
    <mergeCell ref="A151:A152"/>
    <mergeCell ref="H27:L27"/>
    <mergeCell ref="M27:Q27"/>
    <mergeCell ref="A140:A143"/>
    <mergeCell ref="A144:A147"/>
    <mergeCell ref="A148:A150"/>
    <mergeCell ref="A41:A42"/>
    <mergeCell ref="A43:A44"/>
    <mergeCell ref="A45:A46"/>
    <mergeCell ref="C27:G27"/>
    <mergeCell ref="A1025:C1025"/>
    <mergeCell ref="A1026:B1026"/>
    <mergeCell ref="A1031:A1033"/>
    <mergeCell ref="A1034:C1034"/>
    <mergeCell ref="C399:F399"/>
    <mergeCell ref="A222:A224"/>
    <mergeCell ref="R164:AB164"/>
    <mergeCell ref="A166:A173"/>
    <mergeCell ref="A208:B208"/>
    <mergeCell ref="C220:G220"/>
    <mergeCell ref="H220:L220"/>
    <mergeCell ref="M220:Q220"/>
    <mergeCell ref="B402:B445"/>
    <mergeCell ref="C402:D402"/>
    <mergeCell ref="H402:I402"/>
    <mergeCell ref="M402:N402"/>
    <mergeCell ref="C403:D403"/>
    <mergeCell ref="H403:I403"/>
    <mergeCell ref="M403:N403"/>
    <mergeCell ref="C404:D404"/>
    <mergeCell ref="H404:I404"/>
    <mergeCell ref="M404:N404"/>
    <mergeCell ref="H399:K399"/>
    <mergeCell ref="M399:P399"/>
    <mergeCell ref="C400:D400"/>
    <mergeCell ref="H400:I400"/>
    <mergeCell ref="M400:N400"/>
    <mergeCell ref="C401:D401"/>
    <mergeCell ref="H401:I401"/>
    <mergeCell ref="M401:N401"/>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E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J475"/>
    <mergeCell ref="M475:N475"/>
    <mergeCell ref="C476:D476"/>
    <mergeCell ref="H476:I476"/>
    <mergeCell ref="M476:O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G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E518"/>
    <mergeCell ref="H518:I518"/>
    <mergeCell ref="M518:N518"/>
    <mergeCell ref="C515:D515"/>
    <mergeCell ref="H515:I515"/>
    <mergeCell ref="M515:N515"/>
    <mergeCell ref="C516:D516"/>
    <mergeCell ref="H516:I516"/>
    <mergeCell ref="M516:N516"/>
    <mergeCell ref="C513:D514"/>
    <mergeCell ref="E513:G513"/>
    <mergeCell ref="H513:I513"/>
    <mergeCell ref="M513:N513"/>
    <mergeCell ref="H514:I514"/>
    <mergeCell ref="M514:N514"/>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9:D520"/>
    <mergeCell ref="H519:I519"/>
    <mergeCell ref="M519:N519"/>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5:D555"/>
    <mergeCell ref="H555:I555"/>
    <mergeCell ref="M555:N555"/>
    <mergeCell ref="C556:D556"/>
    <mergeCell ref="H556:J556"/>
    <mergeCell ref="M556:N556"/>
    <mergeCell ref="C553:D553"/>
    <mergeCell ref="H553:I553"/>
    <mergeCell ref="M553:N554"/>
    <mergeCell ref="O553:Q553"/>
    <mergeCell ref="C554:D554"/>
    <mergeCell ref="H554:I554"/>
    <mergeCell ref="C550:D550"/>
    <mergeCell ref="H550:L550"/>
    <mergeCell ref="M550:N550"/>
    <mergeCell ref="C551:D551"/>
    <mergeCell ref="H551:I552"/>
    <mergeCell ref="J551:L551"/>
    <mergeCell ref="M551:N551"/>
    <mergeCell ref="C552:D552"/>
    <mergeCell ref="M552:Q552"/>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7:D557"/>
    <mergeCell ref="H557:I558"/>
    <mergeCell ref="M557:N557"/>
    <mergeCell ref="C558:D558"/>
    <mergeCell ref="M558:O558"/>
    <mergeCell ref="C559:D559"/>
    <mergeCell ref="H559:I559"/>
    <mergeCell ref="M559:N560"/>
    <mergeCell ref="C560:D560"/>
    <mergeCell ref="H560:I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E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O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J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AF133-4D67-4B56-B628-006BF40DF26D}">
  <sheetPr codeName="Feuil9"/>
  <dimension ref="A1:CZ1072"/>
  <sheetViews>
    <sheetView showGridLines="false" zoomScaleNormal="100" workbookViewId="0"/>
  </sheetViews>
  <sheetFormatPr defaultColWidth="9.140625" defaultRowHeight="15" customHeight="true" x14ac:dyDescent="0.2"/>
  <cols>
    <col min="1" max="1" width="31.5703125" style="398" customWidth="true"/>
    <col min="2" max="2" width="41.5703125" style="398" customWidth="true"/>
    <col min="3" max="7" width="10.7109375" style="398" customWidth="true"/>
    <col min="8" max="17" width="10.7109375" style="621" customWidth="true"/>
    <col min="18" max="25" width="12.5703125" style="621" customWidth="true"/>
    <col min="26" max="52" width="12.5703125" style="371" customWidth="true"/>
    <col min="53" max="53" width="31.5703125" style="621" customWidth="true"/>
    <col min="54" max="54" width="41.5703125" style="398" customWidth="true"/>
    <col min="55" max="69" width="9.140625" style="621" customWidth="true"/>
    <col min="70" max="77" width="12.5703125" style="621" customWidth="true"/>
    <col min="78" max="104" width="12.5703125" style="371" customWidth="true"/>
    <col min="105" max="115" width="10.5703125" style="621" customWidth="true"/>
    <col min="116" max="16384" width="9.140625" style="621"/>
  </cols>
  <sheetData>
    <row r="1" s="331" customFormat="true" ht="18" customHeight="true" x14ac:dyDescent="0.2">
      <c r="A1" s="342"/>
      <c r="B1" s="342"/>
      <c r="C1" s="342"/>
      <c r="D1" s="342"/>
      <c r="E1" s="342"/>
      <c r="F1" s="342"/>
      <c r="G1" s="342"/>
      <c r="Z1" s="371"/>
      <c r="AA1" s="371"/>
      <c r="AB1" s="371"/>
      <c r="AC1" s="371"/>
      <c r="AD1" s="371"/>
      <c r="AE1" s="371"/>
      <c r="AF1" s="371"/>
      <c r="AG1" s="371"/>
      <c r="AH1" s="371"/>
      <c r="AI1" s="371"/>
      <c r="AJ1" s="371"/>
      <c r="AK1" s="371"/>
      <c r="AL1" s="371"/>
      <c r="AM1" s="371"/>
      <c r="AN1" s="371"/>
      <c r="AO1" s="371"/>
      <c r="AP1" s="371"/>
      <c r="AQ1" s="371"/>
      <c r="AR1" s="371"/>
      <c r="AS1" s="371"/>
      <c r="AT1" s="371"/>
      <c r="AU1" s="371"/>
      <c r="AV1" s="371"/>
      <c r="AW1" s="371"/>
      <c r="AX1" s="371"/>
      <c r="AY1" s="371"/>
      <c r="AZ1" s="371"/>
      <c r="BB1" s="342"/>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row>
    <row r="2" s="331" customFormat="true" ht="22.5" customHeight="true" x14ac:dyDescent="0.35">
      <c r="A2" s="388" t="str">
        <f>A1026</f>
        <v>Mozambique</v>
      </c>
      <c r="B2" s="389"/>
      <c r="C2" s="342"/>
      <c r="D2" s="342"/>
      <c r="E2" s="342"/>
      <c r="F2" s="342"/>
      <c r="G2" s="342"/>
      <c r="Z2" s="371"/>
      <c r="AA2" s="371"/>
      <c r="AB2" s="371"/>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B2" s="342"/>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row>
    <row r="3" s="331" customFormat="true" ht="22.5" customHeight="true" x14ac:dyDescent="0.35">
      <c r="A3" s="346" t="str">
        <f>A1034</f>
        <v>2018</v>
      </c>
      <c r="B3" s="391"/>
      <c r="C3" s="342"/>
      <c r="D3" s="342"/>
      <c r="E3" s="342"/>
      <c r="F3" s="342"/>
      <c r="G3" s="342"/>
      <c r="Z3" s="371"/>
      <c r="AA3" s="371"/>
      <c r="AB3" s="37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B3" s="342"/>
      <c r="BZ3" s="371"/>
      <c r="CA3" s="371"/>
      <c r="CB3" s="371"/>
      <c r="CC3" s="371"/>
      <c r="CD3" s="371"/>
      <c r="CE3" s="371"/>
      <c r="CF3" s="371"/>
      <c r="CG3" s="371"/>
      <c r="CH3" s="371"/>
      <c r="CI3" s="371"/>
      <c r="CJ3" s="371"/>
      <c r="CK3" s="371"/>
      <c r="CL3" s="371"/>
      <c r="CM3" s="371"/>
      <c r="CN3" s="371"/>
      <c r="CO3" s="371"/>
      <c r="CP3" s="371"/>
      <c r="CQ3" s="371"/>
      <c r="CR3" s="371"/>
      <c r="CS3" s="371"/>
      <c r="CT3" s="371"/>
      <c r="CU3" s="371"/>
      <c r="CV3" s="371"/>
      <c r="CW3" s="371"/>
      <c r="CX3" s="371"/>
      <c r="CY3" s="371"/>
      <c r="CZ3" s="371"/>
    </row>
    <row r="4" s="331" customFormat="true" ht="22.5" customHeight="true" x14ac:dyDescent="0.35">
      <c r="A4" s="390" t="s">
        <v>96</v>
      </c>
      <c r="B4" s="391"/>
      <c r="C4" s="342"/>
      <c r="D4" s="342"/>
      <c r="E4" s="342"/>
      <c r="F4" s="342"/>
      <c r="G4" s="342"/>
      <c r="Z4" s="371"/>
      <c r="AA4" s="371"/>
      <c r="AB4" s="371"/>
      <c r="AC4" s="371"/>
      <c r="AD4" s="371"/>
      <c r="AE4" s="371"/>
      <c r="AF4" s="371"/>
      <c r="AG4" s="371"/>
      <c r="AH4" s="371"/>
      <c r="AI4" s="371"/>
      <c r="AJ4" s="371"/>
      <c r="AK4" s="371"/>
      <c r="AL4" s="371"/>
      <c r="AM4" s="371"/>
      <c r="AN4" s="371"/>
      <c r="AO4" s="371"/>
      <c r="AP4" s="371"/>
      <c r="AQ4" s="371"/>
      <c r="AR4" s="371"/>
      <c r="AS4" s="371"/>
      <c r="AT4" s="371"/>
      <c r="AU4" s="371"/>
      <c r="AV4" s="371"/>
      <c r="AW4" s="371"/>
      <c r="AX4" s="371"/>
      <c r="AY4" s="371"/>
      <c r="AZ4" s="371"/>
      <c r="BB4" s="342"/>
      <c r="BZ4" s="371"/>
      <c r="CA4" s="371"/>
      <c r="CB4" s="371"/>
      <c r="CC4" s="371"/>
      <c r="CD4" s="371"/>
      <c r="CE4" s="371"/>
      <c r="CF4" s="371"/>
      <c r="CG4" s="371"/>
      <c r="CH4" s="371"/>
      <c r="CI4" s="371"/>
      <c r="CJ4" s="371"/>
      <c r="CK4" s="371"/>
      <c r="CL4" s="371"/>
      <c r="CM4" s="371"/>
      <c r="CN4" s="371"/>
      <c r="CO4" s="371"/>
      <c r="CP4" s="371"/>
      <c r="CQ4" s="371"/>
      <c r="CR4" s="371"/>
      <c r="CS4" s="371"/>
      <c r="CT4" s="371"/>
      <c r="CU4" s="371"/>
      <c r="CV4" s="371"/>
      <c r="CW4" s="371"/>
      <c r="CX4" s="371"/>
      <c r="CY4" s="371"/>
      <c r="CZ4" s="371"/>
    </row>
    <row r="5" s="331" customFormat="true" ht="20.1" customHeight="true" x14ac:dyDescent="0.35">
      <c r="A5" s="390" t="s">
        <v>97</v>
      </c>
      <c r="B5" s="391"/>
      <c r="C5" s="342"/>
      <c r="D5" s="342"/>
      <c r="E5" s="342"/>
      <c r="F5" s="342"/>
      <c r="G5" s="342"/>
      <c r="Z5" s="371"/>
      <c r="AA5" s="371"/>
      <c r="AB5" s="371"/>
      <c r="AC5" s="371"/>
      <c r="AD5" s="371"/>
      <c r="AE5" s="371"/>
      <c r="AF5" s="371"/>
      <c r="AG5" s="371"/>
      <c r="AH5" s="371"/>
      <c r="AI5" s="371"/>
      <c r="AJ5" s="371"/>
      <c r="AK5" s="371"/>
      <c r="AL5" s="371"/>
      <c r="AM5" s="371"/>
      <c r="AN5" s="371"/>
      <c r="AO5" s="371"/>
      <c r="AP5" s="371"/>
      <c r="AQ5" s="371"/>
      <c r="AR5" s="371"/>
      <c r="AS5" s="371"/>
      <c r="AT5" s="371"/>
      <c r="AU5" s="371"/>
      <c r="AV5" s="371"/>
      <c r="AW5" s="371"/>
      <c r="AX5" s="371"/>
      <c r="AY5" s="371"/>
      <c r="AZ5" s="371"/>
      <c r="BB5" s="342"/>
      <c r="BZ5" s="371"/>
      <c r="CA5" s="371"/>
      <c r="CB5" s="371"/>
      <c r="CC5" s="371"/>
      <c r="CD5" s="371"/>
      <c r="CE5" s="371"/>
      <c r="CF5" s="371"/>
      <c r="CG5" s="371"/>
      <c r="CH5" s="371"/>
      <c r="CI5" s="371"/>
      <c r="CJ5" s="371"/>
      <c r="CK5" s="371"/>
      <c r="CL5" s="371"/>
      <c r="CM5" s="371"/>
      <c r="CN5" s="371"/>
      <c r="CO5" s="371"/>
      <c r="CP5" s="371"/>
      <c r="CQ5" s="371"/>
      <c r="CR5" s="371"/>
      <c r="CS5" s="371"/>
      <c r="CT5" s="371"/>
      <c r="CU5" s="371"/>
      <c r="CV5" s="371"/>
      <c r="CW5" s="371"/>
      <c r="CX5" s="371"/>
      <c r="CY5" s="371"/>
      <c r="CZ5" s="371"/>
    </row>
    <row r="6" s="331" customFormat="true" ht="15" customHeight="true" x14ac:dyDescent="0.2">
      <c r="A6" s="392" t="s">
        <v>98</v>
      </c>
      <c r="B6" s="393"/>
      <c r="C6" s="342"/>
      <c r="D6" s="342"/>
      <c r="E6" s="342"/>
      <c r="F6" s="342"/>
      <c r="G6" s="342"/>
      <c r="Z6" s="371"/>
      <c r="AA6" s="371"/>
      <c r="AB6" s="371"/>
      <c r="AC6" s="371"/>
      <c r="AD6" s="371"/>
      <c r="AE6" s="371"/>
      <c r="AF6" s="371"/>
      <c r="AG6" s="371"/>
      <c r="AH6" s="371"/>
      <c r="AI6" s="371"/>
      <c r="AJ6" s="371"/>
      <c r="AK6" s="371"/>
      <c r="AL6" s="371"/>
      <c r="AM6" s="371"/>
      <c r="AN6" s="371"/>
      <c r="AO6" s="371"/>
      <c r="AP6" s="371"/>
      <c r="AQ6" s="371"/>
      <c r="AR6" s="371"/>
      <c r="AS6" s="371"/>
      <c r="AT6" s="371"/>
      <c r="AU6" s="371"/>
      <c r="AV6" s="371"/>
      <c r="AW6" s="371"/>
      <c r="AX6" s="371"/>
      <c r="AY6" s="371"/>
      <c r="AZ6" s="371"/>
      <c r="BB6" s="342"/>
      <c r="BZ6" s="371"/>
      <c r="CA6" s="371"/>
      <c r="CB6" s="371"/>
      <c r="CC6" s="371"/>
      <c r="CD6" s="371"/>
      <c r="CE6" s="371"/>
      <c r="CF6" s="371"/>
      <c r="CG6" s="371"/>
      <c r="CH6" s="371"/>
      <c r="CI6" s="371"/>
      <c r="CJ6" s="371"/>
      <c r="CK6" s="371"/>
      <c r="CL6" s="371"/>
      <c r="CM6" s="371"/>
      <c r="CN6" s="371"/>
      <c r="CO6" s="371"/>
      <c r="CP6" s="371"/>
      <c r="CQ6" s="371"/>
      <c r="CR6" s="371"/>
      <c r="CS6" s="371"/>
      <c r="CT6" s="371"/>
      <c r="CU6" s="371"/>
      <c r="CV6" s="371"/>
      <c r="CW6" s="371"/>
      <c r="CX6" s="371"/>
      <c r="CY6" s="371"/>
      <c r="CZ6" s="371"/>
    </row>
    <row r="7" s="331" customFormat="true" ht="15" customHeight="true" x14ac:dyDescent="0.2">
      <c r="A7" s="394" t="s">
        <v>40</v>
      </c>
      <c r="B7" s="395"/>
      <c r="C7" s="342"/>
      <c r="D7" s="342"/>
      <c r="E7" s="342"/>
      <c r="F7" s="342"/>
      <c r="G7" s="342"/>
      <c r="Z7" s="371"/>
      <c r="AA7" s="371"/>
      <c r="AB7" s="371"/>
      <c r="AC7" s="371"/>
      <c r="AD7" s="371"/>
      <c r="AE7" s="371"/>
      <c r="AF7" s="371"/>
      <c r="AG7" s="371"/>
      <c r="AH7" s="371"/>
      <c r="AI7" s="371"/>
      <c r="AJ7" s="371"/>
      <c r="AK7" s="371"/>
      <c r="AL7" s="371"/>
      <c r="AM7" s="371"/>
      <c r="AN7" s="371"/>
      <c r="AO7" s="371"/>
      <c r="AP7" s="371"/>
      <c r="AQ7" s="371"/>
      <c r="AR7" s="371"/>
      <c r="AS7" s="371"/>
      <c r="AT7" s="371"/>
      <c r="AU7" s="371"/>
      <c r="AV7" s="371"/>
      <c r="AW7" s="371"/>
      <c r="AX7" s="371"/>
      <c r="AY7" s="371"/>
      <c r="AZ7" s="371"/>
      <c r="BB7" s="342"/>
      <c r="BZ7" s="371"/>
      <c r="CA7" s="371"/>
      <c r="CB7" s="371"/>
      <c r="CC7" s="371"/>
      <c r="CD7" s="371"/>
      <c r="CE7" s="371"/>
      <c r="CF7" s="371"/>
      <c r="CG7" s="371"/>
      <c r="CH7" s="371"/>
      <c r="CI7" s="371"/>
      <c r="CJ7" s="371"/>
      <c r="CK7" s="371"/>
      <c r="CL7" s="371"/>
      <c r="CM7" s="371"/>
      <c r="CN7" s="371"/>
      <c r="CO7" s="371"/>
      <c r="CP7" s="371"/>
      <c r="CQ7" s="371"/>
      <c r="CR7" s="371"/>
      <c r="CS7" s="371"/>
      <c r="CT7" s="371"/>
      <c r="CU7" s="371"/>
      <c r="CV7" s="371"/>
      <c r="CW7" s="371"/>
      <c r="CX7" s="371"/>
      <c r="CY7" s="371"/>
      <c r="CZ7" s="371"/>
    </row>
    <row r="8" s="331" customFormat="true" ht="15" customHeight="true" x14ac:dyDescent="0.2">
      <c r="A8" s="394" t="s">
        <v>39</v>
      </c>
      <c r="B8" s="395"/>
      <c r="C8" s="342"/>
      <c r="D8" s="342"/>
      <c r="E8" s="342"/>
      <c r="F8" s="342"/>
      <c r="G8" s="342"/>
      <c r="Z8" s="371"/>
      <c r="AA8" s="371"/>
      <c r="AB8" s="371"/>
      <c r="AC8" s="371"/>
      <c r="AD8" s="371"/>
      <c r="AE8" s="371"/>
      <c r="AF8" s="371"/>
      <c r="AG8" s="371"/>
      <c r="AH8" s="371"/>
      <c r="AI8" s="371"/>
      <c r="AJ8" s="371"/>
      <c r="AK8" s="371"/>
      <c r="AL8" s="371"/>
      <c r="AM8" s="371"/>
      <c r="AN8" s="371"/>
      <c r="AO8" s="371"/>
      <c r="AP8" s="371"/>
      <c r="AQ8" s="371"/>
      <c r="AR8" s="371"/>
      <c r="AS8" s="371"/>
      <c r="AT8" s="371"/>
      <c r="AU8" s="371"/>
      <c r="AV8" s="371"/>
      <c r="AW8" s="371"/>
      <c r="AX8" s="371"/>
      <c r="AY8" s="371"/>
      <c r="AZ8" s="371"/>
      <c r="BB8" s="342"/>
      <c r="BZ8" s="371"/>
      <c r="CA8" s="371"/>
      <c r="CB8" s="371"/>
      <c r="CC8" s="371"/>
      <c r="CD8" s="371"/>
      <c r="CE8" s="371"/>
      <c r="CF8" s="371"/>
      <c r="CG8" s="371"/>
      <c r="CH8" s="371"/>
      <c r="CI8" s="371"/>
      <c r="CJ8" s="371"/>
      <c r="CK8" s="371"/>
      <c r="CL8" s="371"/>
      <c r="CM8" s="371"/>
      <c r="CN8" s="371"/>
      <c r="CO8" s="371"/>
      <c r="CP8" s="371"/>
      <c r="CQ8" s="371"/>
      <c r="CR8" s="371"/>
      <c r="CS8" s="371"/>
      <c r="CT8" s="371"/>
      <c r="CU8" s="371"/>
      <c r="CV8" s="371"/>
      <c r="CW8" s="371"/>
      <c r="CX8" s="371"/>
      <c r="CY8" s="371"/>
      <c r="CZ8" s="371"/>
    </row>
    <row r="9" s="331" customFormat="true" ht="15" customHeight="true" x14ac:dyDescent="0.2">
      <c r="A9" s="394" t="s">
        <v>136</v>
      </c>
      <c r="B9" s="396" t="str">
        <f>A1025</f>
        <v>MIS18</v>
      </c>
      <c r="C9" s="342"/>
      <c r="D9" s="342"/>
      <c r="E9" s="342"/>
      <c r="F9" s="342"/>
      <c r="G9" s="342"/>
      <c r="Z9" s="371"/>
      <c r="AA9" s="371"/>
      <c r="AB9" s="371"/>
      <c r="AC9" s="371"/>
      <c r="AD9" s="371"/>
      <c r="AE9" s="371"/>
      <c r="AF9" s="371"/>
      <c r="AG9" s="371"/>
      <c r="AH9" s="371"/>
      <c r="AI9" s="371"/>
      <c r="AJ9" s="371"/>
      <c r="AK9" s="371"/>
      <c r="AL9" s="371"/>
      <c r="AM9" s="371"/>
      <c r="AN9" s="371"/>
      <c r="AO9" s="371"/>
      <c r="AP9" s="371"/>
      <c r="AQ9" s="371"/>
      <c r="AR9" s="371"/>
      <c r="AS9" s="371"/>
      <c r="AT9" s="371"/>
      <c r="AU9" s="371"/>
      <c r="AV9" s="371"/>
      <c r="AW9" s="371"/>
      <c r="AX9" s="371"/>
      <c r="AY9" s="371"/>
      <c r="AZ9" s="371"/>
      <c r="BB9" s="342"/>
      <c r="BZ9" s="371"/>
      <c r="CA9" s="371"/>
      <c r="CB9" s="371"/>
      <c r="CC9" s="371"/>
      <c r="CD9" s="371"/>
      <c r="CE9" s="371"/>
      <c r="CF9" s="371"/>
      <c r="CG9" s="371"/>
      <c r="CH9" s="371"/>
      <c r="CI9" s="371"/>
      <c r="CJ9" s="371"/>
      <c r="CK9" s="371"/>
      <c r="CL9" s="371"/>
      <c r="CM9" s="371"/>
      <c r="CN9" s="371"/>
      <c r="CO9" s="371"/>
      <c r="CP9" s="371"/>
      <c r="CQ9" s="371"/>
      <c r="CR9" s="371"/>
      <c r="CS9" s="371"/>
      <c r="CT9" s="371"/>
      <c r="CU9" s="371"/>
      <c r="CV9" s="371"/>
      <c r="CW9" s="371"/>
      <c r="CX9" s="371"/>
      <c r="CY9" s="371"/>
      <c r="CZ9" s="371"/>
    </row>
    <row r="10" s="331" customFormat="true" ht="15" customHeight="true" x14ac:dyDescent="0.2">
      <c r="A10" s="442" t="str">
        <f>B1028</f>
        <v/>
      </c>
      <c r="B10" s="384"/>
      <c r="C10" s="342"/>
      <c r="D10" s="342"/>
      <c r="E10" s="342"/>
      <c r="F10" s="342"/>
      <c r="G10" s="342"/>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B10" s="342"/>
      <c r="BZ10" s="371"/>
      <c r="CA10" s="371"/>
      <c r="CB10" s="371"/>
      <c r="CC10" s="371"/>
      <c r="CD10" s="371"/>
      <c r="CE10" s="371"/>
      <c r="CF10" s="371"/>
      <c r="CG10" s="371"/>
      <c r="CH10" s="371"/>
      <c r="CI10" s="371"/>
      <c r="CJ10" s="371"/>
      <c r="CK10" s="371"/>
      <c r="CL10" s="371"/>
      <c r="CM10" s="371"/>
      <c r="CN10" s="371"/>
      <c r="CO10" s="371"/>
      <c r="CP10" s="371"/>
      <c r="CQ10" s="371"/>
      <c r="CR10" s="371"/>
      <c r="CS10" s="371"/>
      <c r="CT10" s="371"/>
      <c r="CU10" s="371"/>
      <c r="CV10" s="371"/>
      <c r="CW10" s="371"/>
      <c r="CX10" s="371"/>
      <c r="CY10" s="371"/>
      <c r="CZ10" s="371"/>
    </row>
    <row r="11" s="331" customFormat="true" ht="15" customHeight="true" x14ac:dyDescent="0.2">
      <c r="A11" s="442" t="str">
        <f>B1027</f>
        <v/>
      </c>
      <c r="B11" s="627"/>
      <c r="C11" s="342"/>
      <c r="D11" s="342"/>
      <c r="E11" s="342"/>
      <c r="F11" s="342"/>
      <c r="G11" s="342"/>
      <c r="Z11" s="371"/>
      <c r="AA11" s="371"/>
      <c r="AB11" s="371"/>
      <c r="AC11" s="371"/>
      <c r="AD11" s="371"/>
      <c r="AE11" s="371"/>
      <c r="AF11" s="371"/>
      <c r="AG11" s="371"/>
      <c r="AH11" s="371"/>
      <c r="AI11" s="371"/>
      <c r="AJ11" s="371"/>
      <c r="AK11" s="371"/>
      <c r="AL11" s="371"/>
      <c r="AM11" s="371"/>
      <c r="AN11" s="371"/>
      <c r="AO11" s="371"/>
      <c r="AP11" s="371"/>
      <c r="AQ11" s="371"/>
      <c r="AR11" s="371"/>
      <c r="AS11" s="371"/>
      <c r="AT11" s="371"/>
      <c r="AU11" s="371"/>
      <c r="AV11" s="371"/>
      <c r="AW11" s="371"/>
      <c r="AX11" s="371"/>
      <c r="AY11" s="371"/>
      <c r="AZ11" s="371"/>
      <c r="BB11" s="342"/>
      <c r="BZ11" s="371"/>
      <c r="CA11" s="371"/>
      <c r="CB11" s="371"/>
      <c r="CC11" s="371"/>
      <c r="CD11" s="371"/>
      <c r="CE11" s="371"/>
      <c r="CF11" s="371"/>
      <c r="CG11" s="371"/>
      <c r="CH11" s="371"/>
      <c r="CI11" s="371"/>
      <c r="CJ11" s="371"/>
      <c r="CK11" s="371"/>
      <c r="CL11" s="371"/>
      <c r="CM11" s="371"/>
      <c r="CN11" s="371"/>
      <c r="CO11" s="371"/>
      <c r="CP11" s="371"/>
      <c r="CQ11" s="371"/>
      <c r="CR11" s="371"/>
      <c r="CS11" s="371"/>
      <c r="CT11" s="371"/>
      <c r="CU11" s="371"/>
      <c r="CV11" s="371"/>
      <c r="CW11" s="371"/>
      <c r="CX11" s="371"/>
      <c r="CY11" s="371"/>
      <c r="CZ11" s="371"/>
    </row>
    <row r="12" s="331" customFormat="true" ht="18" customHeight="true" x14ac:dyDescent="0.2">
      <c r="A12" s="626"/>
      <c r="B12" s="384"/>
      <c r="C12" s="342"/>
      <c r="D12" s="342"/>
      <c r="E12" s="342"/>
      <c r="F12" s="342"/>
      <c r="G12" s="342"/>
      <c r="Z12" s="371"/>
      <c r="AA12" s="371"/>
      <c r="AB12" s="371"/>
      <c r="AC12" s="371"/>
      <c r="AD12" s="371"/>
      <c r="AE12" s="371"/>
      <c r="AF12" s="371"/>
      <c r="AG12" s="371"/>
      <c r="AH12" s="371"/>
      <c r="AI12" s="371"/>
      <c r="AJ12" s="371"/>
      <c r="AK12" s="371"/>
      <c r="AL12" s="371"/>
      <c r="AM12" s="371"/>
      <c r="AN12" s="371"/>
      <c r="AO12" s="371"/>
      <c r="AP12" s="371"/>
      <c r="AQ12" s="371"/>
      <c r="AR12" s="371"/>
      <c r="AS12" s="371"/>
      <c r="AT12" s="371"/>
      <c r="AU12" s="371"/>
      <c r="AV12" s="371"/>
      <c r="AW12" s="371"/>
      <c r="AX12" s="371"/>
      <c r="AY12" s="371"/>
      <c r="AZ12" s="371"/>
      <c r="BB12" s="342"/>
      <c r="BZ12" s="371"/>
      <c r="CA12" s="371"/>
      <c r="CB12" s="371"/>
      <c r="CC12" s="371"/>
      <c r="CD12" s="371"/>
      <c r="CE12" s="371"/>
      <c r="CF12" s="371"/>
      <c r="CG12" s="371"/>
      <c r="CH12" s="371"/>
      <c r="CI12" s="371"/>
      <c r="CJ12" s="371"/>
      <c r="CK12" s="371"/>
      <c r="CL12" s="371"/>
      <c r="CM12" s="371"/>
      <c r="CN12" s="371"/>
      <c r="CO12" s="371"/>
      <c r="CP12" s="371"/>
      <c r="CQ12" s="371"/>
      <c r="CR12" s="371"/>
      <c r="CS12" s="371"/>
      <c r="CT12" s="371"/>
      <c r="CU12" s="371"/>
      <c r="CV12" s="371"/>
      <c r="CW12" s="371"/>
      <c r="CX12" s="371"/>
      <c r="CY12" s="371"/>
      <c r="CZ12" s="371"/>
    </row>
    <row r="13" s="331" customFormat="true" ht="18" customHeight="true" x14ac:dyDescent="0.2">
      <c r="A13" s="443"/>
      <c r="B13" s="385"/>
      <c r="C13" s="342"/>
      <c r="D13" s="342"/>
      <c r="E13" s="342"/>
      <c r="F13" s="342"/>
      <c r="G13" s="342"/>
      <c r="Z13" s="371"/>
      <c r="AA13" s="371"/>
      <c r="AB13" s="371"/>
      <c r="AC13" s="371"/>
      <c r="AD13" s="371"/>
      <c r="AE13" s="371"/>
      <c r="AF13" s="371"/>
      <c r="AG13" s="371"/>
      <c r="AH13" s="371"/>
      <c r="AI13" s="371"/>
      <c r="AJ13" s="371"/>
      <c r="AK13" s="371"/>
      <c r="AL13" s="371"/>
      <c r="AM13" s="371"/>
      <c r="AN13" s="371"/>
      <c r="AO13" s="371"/>
      <c r="AP13" s="371"/>
      <c r="AQ13" s="371"/>
      <c r="AR13" s="371"/>
      <c r="AS13" s="371"/>
      <c r="AT13" s="371"/>
      <c r="AU13" s="371"/>
      <c r="AV13" s="371"/>
      <c r="AW13" s="371"/>
      <c r="AX13" s="371"/>
      <c r="AY13" s="371"/>
      <c r="AZ13" s="371"/>
      <c r="BB13" s="342"/>
      <c r="BZ13" s="371"/>
      <c r="CA13" s="371"/>
      <c r="CB13" s="371"/>
      <c r="CC13" s="371"/>
      <c r="CD13" s="371"/>
      <c r="CE13" s="371"/>
      <c r="CF13" s="371"/>
      <c r="CG13" s="371"/>
      <c r="CH13" s="371"/>
      <c r="CI13" s="371"/>
      <c r="CJ13" s="371"/>
      <c r="CK13" s="371"/>
      <c r="CL13" s="371"/>
      <c r="CM13" s="371"/>
      <c r="CN13" s="371"/>
      <c r="CO13" s="371"/>
      <c r="CP13" s="371"/>
      <c r="CQ13" s="371"/>
      <c r="CR13" s="371"/>
      <c r="CS13" s="371"/>
      <c r="CT13" s="371"/>
      <c r="CU13" s="371"/>
      <c r="CV13" s="371"/>
      <c r="CW13" s="371"/>
      <c r="CX13" s="371"/>
      <c r="CY13" s="371"/>
      <c r="CZ13" s="371"/>
    </row>
    <row r="14" s="338" customFormat="true" ht="15" customHeight="true" x14ac:dyDescent="0.2">
      <c r="A14" s="323" t="s">
        <v>96</v>
      </c>
      <c r="B14" s="368"/>
      <c r="C14" s="1096" t="s">
        <v>115</v>
      </c>
      <c r="D14" s="1097"/>
      <c r="E14" s="1097"/>
      <c r="F14" s="1097"/>
      <c r="G14" s="1098"/>
      <c r="H14" s="1099" t="s">
        <v>38</v>
      </c>
      <c r="I14" s="1100"/>
      <c r="J14" s="1100"/>
      <c r="K14" s="1100"/>
      <c r="L14" s="1101"/>
      <c r="M14" s="1102" t="s">
        <v>37</v>
      </c>
      <c r="N14" s="1103"/>
      <c r="O14" s="1103"/>
      <c r="P14" s="1103"/>
      <c r="Q14" s="1104"/>
      <c r="R14" s="523" t="s">
        <v>142</v>
      </c>
      <c r="S14" s="486"/>
      <c r="T14" s="486"/>
      <c r="U14" s="486"/>
      <c r="V14" s="486"/>
      <c r="W14" s="486"/>
      <c r="X14" s="486"/>
      <c r="Y14" s="486"/>
      <c r="Z14" s="471"/>
      <c r="AA14" s="471"/>
      <c r="AB14" s="471"/>
      <c r="AC14" s="3"/>
      <c r="AD14" s="3"/>
      <c r="AE14" s="3"/>
      <c r="AF14" s="3"/>
      <c r="AG14" s="3"/>
      <c r="AH14" s="3"/>
      <c r="AI14" s="3"/>
      <c r="AJ14" s="3"/>
      <c r="AK14" s="3"/>
      <c r="AL14" s="3"/>
      <c r="AM14" s="3"/>
      <c r="AN14" s="3"/>
      <c r="AO14" s="3"/>
      <c r="AP14" s="3"/>
      <c r="AQ14" s="3"/>
      <c r="AR14" s="3"/>
      <c r="AS14" s="3"/>
      <c r="AT14" s="3"/>
      <c r="AU14" s="3"/>
      <c r="AV14" s="3"/>
      <c r="AW14" s="3"/>
      <c r="AX14" s="3"/>
      <c r="AY14" s="3"/>
      <c r="AZ14" s="375"/>
      <c r="BA14" s="377" t="s">
        <v>131</v>
      </c>
      <c r="BB14" s="323" t="s">
        <v>96</v>
      </c>
      <c r="BC14" s="1102" t="s">
        <v>115</v>
      </c>
      <c r="BD14" s="1103"/>
      <c r="BE14" s="1103"/>
      <c r="BF14" s="1103"/>
      <c r="BG14" s="1116"/>
      <c r="BH14" s="1102" t="s">
        <v>38</v>
      </c>
      <c r="BI14" s="1103"/>
      <c r="BJ14" s="1103"/>
      <c r="BK14" s="1103"/>
      <c r="BL14" s="1116"/>
      <c r="BM14" s="1102" t="s">
        <v>37</v>
      </c>
      <c r="BN14" s="1103"/>
      <c r="BO14" s="1103"/>
      <c r="BP14" s="1103"/>
      <c r="BQ14" s="1116"/>
      <c r="BR14" s="523" t="s">
        <v>142</v>
      </c>
      <c r="BS14" s="486"/>
      <c r="BT14" s="486"/>
      <c r="BU14" s="486"/>
      <c r="BV14" s="486"/>
      <c r="BW14" s="486"/>
      <c r="BX14" s="486"/>
      <c r="BY14" s="486"/>
      <c r="BZ14" s="470"/>
      <c r="CA14" s="470"/>
      <c r="CB14" s="470"/>
      <c r="CC14" s="375"/>
      <c r="CD14" s="375"/>
      <c r="CE14" s="375"/>
      <c r="CF14" s="375"/>
      <c r="CG14" s="375"/>
      <c r="CH14" s="375"/>
      <c r="CI14" s="375"/>
      <c r="CJ14" s="375"/>
      <c r="CK14" s="375"/>
      <c r="CL14" s="375"/>
      <c r="CM14" s="375"/>
      <c r="CN14" s="375"/>
      <c r="CO14" s="375"/>
      <c r="CP14" s="375"/>
      <c r="CQ14" s="375"/>
      <c r="CR14" s="375"/>
      <c r="CS14" s="375"/>
      <c r="CT14" s="375"/>
      <c r="CU14" s="375"/>
      <c r="CV14" s="375"/>
      <c r="CW14" s="375"/>
      <c r="CX14" s="375"/>
      <c r="CY14" s="375"/>
      <c r="CZ14" s="375"/>
    </row>
    <row r="15" s="338" customFormat="true" ht="24" x14ac:dyDescent="0.2">
      <c r="A15" s="363" t="s">
        <v>87</v>
      </c>
      <c r="B15" s="405"/>
      <c r="C15" s="447" t="s">
        <v>0</v>
      </c>
      <c r="D15" s="632" t="s">
        <v>1</v>
      </c>
      <c r="E15" s="632" t="s">
        <v>2</v>
      </c>
      <c r="F15" s="632" t="s">
        <v>3</v>
      </c>
      <c r="G15" s="633" t="s">
        <v>4</v>
      </c>
      <c r="H15" s="410" t="s">
        <v>0</v>
      </c>
      <c r="I15" s="634" t="s">
        <v>1</v>
      </c>
      <c r="J15" s="634" t="s">
        <v>2</v>
      </c>
      <c r="K15" s="634" t="s">
        <v>3</v>
      </c>
      <c r="L15" s="635" t="s">
        <v>4</v>
      </c>
      <c r="M15" s="411" t="s">
        <v>0</v>
      </c>
      <c r="N15" s="634" t="s">
        <v>1</v>
      </c>
      <c r="O15" s="634" t="s">
        <v>2</v>
      </c>
      <c r="P15" s="634" t="s">
        <v>3</v>
      </c>
      <c r="Q15" s="635" t="s">
        <v>4</v>
      </c>
      <c r="R15" s="411" t="s">
        <v>530</v>
      </c>
      <c r="S15" s="634" t="s">
        <v>531</v>
      </c>
      <c r="T15" s="634" t="s">
        <v>532</v>
      </c>
      <c r="U15" s="634" t="s">
        <v>533</v>
      </c>
      <c r="V15" s="634" t="s">
        <v>534</v>
      </c>
      <c r="W15" s="634" t="s">
        <v>535</v>
      </c>
      <c r="X15" s="634" t="s">
        <v>536</v>
      </c>
      <c r="Y15" s="634" t="s">
        <v>537</v>
      </c>
      <c r="Z15" s="634" t="s">
        <v>538</v>
      </c>
      <c r="AA15" s="634" t="s">
        <v>539</v>
      </c>
      <c r="AB15" s="635" t="s">
        <v>540</v>
      </c>
      <c r="AC15" s="929"/>
      <c r="AD15" s="929"/>
      <c r="AE15" s="929"/>
      <c r="AF15" s="929"/>
      <c r="AG15" s="929"/>
      <c r="AH15" s="929"/>
      <c r="AI15" s="929"/>
      <c r="AJ15" s="929"/>
      <c r="AK15" s="929"/>
      <c r="AL15" s="929"/>
      <c r="AM15" s="929"/>
      <c r="AN15" s="929"/>
      <c r="AO15" s="929"/>
      <c r="AP15" s="929"/>
      <c r="AQ15" s="929"/>
      <c r="AR15" s="929"/>
      <c r="AS15" s="929"/>
      <c r="AT15" s="929"/>
      <c r="AU15" s="929"/>
      <c r="AV15" s="929"/>
      <c r="AW15" s="929"/>
      <c r="AX15" s="929"/>
      <c r="AY15" s="929"/>
      <c r="AZ15" s="375"/>
      <c r="BA15" s="363" t="s">
        <v>120</v>
      </c>
      <c r="BB15" s="362"/>
      <c r="BC15" s="487" t="s">
        <v>0</v>
      </c>
      <c r="BD15" s="598" t="s">
        <v>1</v>
      </c>
      <c r="BE15" s="598" t="s">
        <v>2</v>
      </c>
      <c r="BF15" s="598" t="s">
        <v>3</v>
      </c>
      <c r="BG15" s="488" t="s">
        <v>4</v>
      </c>
      <c r="BH15" s="487" t="s">
        <v>0</v>
      </c>
      <c r="BI15" s="598" t="s">
        <v>1</v>
      </c>
      <c r="BJ15" s="598" t="s">
        <v>2</v>
      </c>
      <c r="BK15" s="598" t="s">
        <v>3</v>
      </c>
      <c r="BL15" s="488" t="s">
        <v>4</v>
      </c>
      <c r="BM15" s="487" t="s">
        <v>0</v>
      </c>
      <c r="BN15" s="598" t="s">
        <v>1</v>
      </c>
      <c r="BO15" s="598" t="s">
        <v>2</v>
      </c>
      <c r="BP15" s="598" t="s">
        <v>3</v>
      </c>
      <c r="BQ15" s="488" t="s">
        <v>4</v>
      </c>
      <c r="BR15" s="487" t="s">
        <v>530</v>
      </c>
      <c r="BS15" s="598" t="s">
        <v>531</v>
      </c>
      <c r="BT15" s="598" t="s">
        <v>532</v>
      </c>
      <c r="BU15" s="598" t="s">
        <v>533</v>
      </c>
      <c r="BV15" s="598" t="s">
        <v>534</v>
      </c>
      <c r="BW15" s="598" t="s">
        <v>535</v>
      </c>
      <c r="BX15" s="598" t="s">
        <v>536</v>
      </c>
      <c r="BY15" s="599" t="s">
        <v>537</v>
      </c>
      <c r="BZ15" s="599" t="s">
        <v>538</v>
      </c>
      <c r="CA15" s="599" t="s">
        <v>539</v>
      </c>
      <c r="CB15" s="599" t="s">
        <v>540</v>
      </c>
      <c r="CC15" s="929"/>
      <c r="CD15" s="929"/>
      <c r="CE15" s="929"/>
      <c r="CF15" s="929"/>
      <c r="CG15" s="929"/>
      <c r="CH15" s="929"/>
      <c r="CI15" s="929"/>
      <c r="CJ15" s="929"/>
      <c r="CK15" s="929"/>
      <c r="CL15" s="929"/>
      <c r="CM15" s="929"/>
      <c r="CN15" s="929"/>
      <c r="CO15" s="929"/>
      <c r="CP15" s="929"/>
      <c r="CQ15" s="929"/>
      <c r="CR15" s="929"/>
      <c r="CS15" s="929"/>
      <c r="CT15" s="929"/>
      <c r="CU15" s="929"/>
      <c r="CV15" s="929"/>
      <c r="CW15" s="929"/>
      <c r="CX15" s="929"/>
      <c r="CY15" s="929"/>
      <c r="CZ15" s="929"/>
    </row>
    <row r="16" s="338" customFormat="true" ht="15" customHeight="true" x14ac:dyDescent="0.2">
      <c r="A16" s="1086" t="s">
        <v>13</v>
      </c>
      <c r="B16" s="407" t="s">
        <v>14</v>
      </c>
      <c r="C16" s="496">
        <v>45.062282700898379</v>
      </c>
      <c r="D16" s="489">
        <v>47.505169988651737</v>
      </c>
      <c r="E16" s="489">
        <v>61.503260030671626</v>
      </c>
      <c r="F16" s="489">
        <v>78.96363664499431</v>
      </c>
      <c r="G16" s="501">
        <v>96.317022336403838</v>
      </c>
      <c r="H16" s="493">
        <v>66.295430437640434</v>
      </c>
      <c r="I16" s="489">
        <v>89.333388645090224</v>
      </c>
      <c r="J16" s="489">
        <v>94.243181895293333</v>
      </c>
      <c r="K16" s="489">
        <v>99.695313466350385</v>
      </c>
      <c r="L16" s="498">
        <v>100</v>
      </c>
      <c r="M16" s="496">
        <v>44.282833117021497</v>
      </c>
      <c r="N16" s="489">
        <v>45.36603165038651</v>
      </c>
      <c r="O16" s="489">
        <v>47.22878411323947</v>
      </c>
      <c r="P16" s="489">
        <v>62.33989233076894</v>
      </c>
      <c r="Q16" s="498">
        <v>71.72840453108897</v>
      </c>
      <c r="R16" s="496">
        <v>46.325016258226789</v>
      </c>
      <c r="S16" s="489">
        <v>63.22150071094417</v>
      </c>
      <c r="T16" s="489">
        <v>77.911813973344039</v>
      </c>
      <c r="U16" s="489">
        <v>55.609580633202896</v>
      </c>
      <c r="V16" s="489">
        <v>100</v>
      </c>
      <c r="W16" s="489">
        <v>95.973512992381217</v>
      </c>
      <c r="X16" s="489">
        <v>64.892703878101045</v>
      </c>
      <c r="Y16" s="498">
        <v>54.683464398301382</v>
      </c>
      <c r="Z16" s="498">
        <v>80.184911256905906</v>
      </c>
      <c r="AA16" s="498">
        <v>56.03974535232463</v>
      </c>
      <c r="AB16" s="498">
        <v>55.005570937290706</v>
      </c>
      <c r="AC16" s="923"/>
      <c r="AD16" s="923"/>
      <c r="AE16" s="923"/>
      <c r="AF16" s="923"/>
      <c r="AG16" s="923"/>
      <c r="AH16" s="923"/>
      <c r="AI16" s="923"/>
      <c r="AJ16" s="923"/>
      <c r="AK16" s="923"/>
      <c r="AL16" s="923"/>
      <c r="AM16" s="923"/>
      <c r="AN16" s="923"/>
      <c r="AO16" s="923"/>
      <c r="AP16" s="923"/>
      <c r="AQ16" s="923"/>
      <c r="AR16" s="923"/>
      <c r="AS16" s="923"/>
      <c r="AT16" s="923"/>
      <c r="AU16" s="923"/>
      <c r="AV16" s="923"/>
      <c r="AW16" s="923"/>
      <c r="AX16" s="923"/>
      <c r="AY16" s="923"/>
      <c r="AZ16" s="924"/>
      <c r="BA16" s="1114" t="s">
        <v>13</v>
      </c>
      <c r="BB16" s="624" t="s">
        <v>14</v>
      </c>
      <c r="BC16" s="507">
        <v>14873.615883999948</v>
      </c>
      <c r="BD16" s="504">
        <v>15693.682063999968</v>
      </c>
      <c r="BE16" s="504">
        <v>20271.699679999929</v>
      </c>
      <c r="BF16" s="504">
        <v>26067.647486999584</v>
      </c>
      <c r="BG16" s="513">
        <v>31770.501676999746</v>
      </c>
      <c r="BH16" s="507">
        <v>7159.2714439999927</v>
      </c>
      <c r="BI16" s="504">
        <v>9676.3403600000074</v>
      </c>
      <c r="BJ16" s="504">
        <v>10146.865294999972</v>
      </c>
      <c r="BK16" s="504">
        <v>10650.372335000051</v>
      </c>
      <c r="BL16" s="513">
        <v>10902.393046000037</v>
      </c>
      <c r="BM16" s="507">
        <v>9818.0699410000034</v>
      </c>
      <c r="BN16" s="504">
        <v>10085.569311000027</v>
      </c>
      <c r="BO16" s="504">
        <v>10544.124926000002</v>
      </c>
      <c r="BP16" s="504">
        <v>13770.268383000008</v>
      </c>
      <c r="BQ16" s="513">
        <v>15923.871751000193</v>
      </c>
      <c r="BR16" s="507">
        <v>5443.4319130000104</v>
      </c>
      <c r="BS16" s="504">
        <v>7061.5040069999595</v>
      </c>
      <c r="BT16" s="504">
        <v>8797.1746560000483</v>
      </c>
      <c r="BU16" s="504">
        <v>8540.3256709999787</v>
      </c>
      <c r="BV16" s="504">
        <v>9619.6775810000181</v>
      </c>
      <c r="BW16" s="504">
        <v>9769.0366869999816</v>
      </c>
      <c r="BX16" s="504">
        <v>19640.252720000051</v>
      </c>
      <c r="BY16" s="510">
        <v>4630.6027270000141</v>
      </c>
      <c r="BZ16" s="510">
        <v>11901.542715999998</v>
      </c>
      <c r="CA16" s="510">
        <v>7590.394329000017</v>
      </c>
      <c r="CB16" s="510">
        <v>15683.203784999912</v>
      </c>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2"/>
    </row>
    <row r="17" s="338" customFormat="true" ht="15" customHeight="true" x14ac:dyDescent="0.2">
      <c r="A17" s="1087"/>
      <c r="B17" s="408" t="s">
        <v>51</v>
      </c>
      <c r="C17" s="497">
        <v>54.937717299101067</v>
      </c>
      <c r="D17" s="490">
        <v>52.49483001134859</v>
      </c>
      <c r="E17" s="490">
        <v>38.496739969327805</v>
      </c>
      <c r="F17" s="490">
        <v>21.03636335500509</v>
      </c>
      <c r="G17" s="502">
        <v>3.6829776635964957</v>
      </c>
      <c r="H17" s="494">
        <v>33.704569562358969</v>
      </c>
      <c r="I17" s="490">
        <v>10.666611354909364</v>
      </c>
      <c r="J17" s="490">
        <v>5.7568181047067988</v>
      </c>
      <c r="K17" s="490">
        <v>0.30468653364963633</v>
      </c>
      <c r="L17" s="499">
        <v>0</v>
      </c>
      <c r="M17" s="497">
        <v>55.717166882978155</v>
      </c>
      <c r="N17" s="490">
        <v>54.633968349612829</v>
      </c>
      <c r="O17" s="490">
        <v>52.771215886760949</v>
      </c>
      <c r="P17" s="490">
        <v>37.660107669231451</v>
      </c>
      <c r="Q17" s="499">
        <v>28.27159546891189</v>
      </c>
      <c r="R17" s="497">
        <v>53.674983741773183</v>
      </c>
      <c r="S17" s="490">
        <v>36.778499289056029</v>
      </c>
      <c r="T17" s="490">
        <v>22.088186026656391</v>
      </c>
      <c r="U17" s="490">
        <v>44.39041936679746</v>
      </c>
      <c r="V17" s="490">
        <v>0</v>
      </c>
      <c r="W17" s="490">
        <v>4.0264870076181918</v>
      </c>
      <c r="X17" s="490">
        <v>35.10729612189936</v>
      </c>
      <c r="Y17" s="499">
        <v>45.316535601698938</v>
      </c>
      <c r="Z17" s="499">
        <v>19.815088743093455</v>
      </c>
      <c r="AA17" s="499">
        <v>43.960254647675548</v>
      </c>
      <c r="AB17" s="499">
        <v>44.994429062709237</v>
      </c>
      <c r="AC17" s="923"/>
      <c r="AD17" s="923"/>
      <c r="AE17" s="923"/>
      <c r="AF17" s="923"/>
      <c r="AG17" s="923"/>
      <c r="AH17" s="923"/>
      <c r="AI17" s="923"/>
      <c r="AJ17" s="923"/>
      <c r="AK17" s="923"/>
      <c r="AL17" s="923"/>
      <c r="AM17" s="923"/>
      <c r="AN17" s="923"/>
      <c r="AO17" s="923"/>
      <c r="AP17" s="923"/>
      <c r="AQ17" s="923"/>
      <c r="AR17" s="923"/>
      <c r="AS17" s="923"/>
      <c r="AT17" s="923"/>
      <c r="AU17" s="923"/>
      <c r="AV17" s="923"/>
      <c r="AW17" s="923"/>
      <c r="AX17" s="923"/>
      <c r="AY17" s="923"/>
      <c r="AZ17" s="924"/>
      <c r="BA17" s="1115"/>
      <c r="BB17" s="622" t="s">
        <v>51</v>
      </c>
      <c r="BC17" s="508">
        <v>18133.180470999927</v>
      </c>
      <c r="BD17" s="505">
        <v>17342.052926000073</v>
      </c>
      <c r="BE17" s="505">
        <v>12688.666436999942</v>
      </c>
      <c r="BF17" s="505">
        <v>6944.5700279999819</v>
      </c>
      <c r="BG17" s="514">
        <v>1214.8428720000009</v>
      </c>
      <c r="BH17" s="508">
        <v>3639.7706569999937</v>
      </c>
      <c r="BI17" s="505">
        <v>1155.3772170000011</v>
      </c>
      <c r="BJ17" s="505">
        <v>619.81839599999978</v>
      </c>
      <c r="BK17" s="505">
        <v>32.549424000000002</v>
      </c>
      <c r="BL17" s="514">
        <v>0</v>
      </c>
      <c r="BM17" s="508">
        <v>12353.207842999967</v>
      </c>
      <c r="BN17" s="505">
        <v>12145.974741000016</v>
      </c>
      <c r="BO17" s="505">
        <v>11781.507892999991</v>
      </c>
      <c r="BP17" s="505">
        <v>8318.7469620000429</v>
      </c>
      <c r="BQ17" s="514">
        <v>6276.3596009999856</v>
      </c>
      <c r="BR17" s="508">
        <v>6307.0915679999953</v>
      </c>
      <c r="BS17" s="505">
        <v>4107.9619619999958</v>
      </c>
      <c r="BT17" s="505">
        <v>2494.0201029999962</v>
      </c>
      <c r="BU17" s="505">
        <v>6817.3259670000098</v>
      </c>
      <c r="BV17" s="505">
        <v>0</v>
      </c>
      <c r="BW17" s="505">
        <v>409.85161499999964</v>
      </c>
      <c r="BX17" s="505">
        <v>10625.480631</v>
      </c>
      <c r="BY17" s="511">
        <v>3837.4100040000139</v>
      </c>
      <c r="BZ17" s="511">
        <v>2941.0785820000101</v>
      </c>
      <c r="CA17" s="511">
        <v>5954.268091000019</v>
      </c>
      <c r="CB17" s="511">
        <v>12828.824210999976</v>
      </c>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2"/>
    </row>
    <row r="18" s="338" customFormat="true" ht="15" customHeight="true" x14ac:dyDescent="0.2">
      <c r="A18" s="1087" t="s">
        <v>60</v>
      </c>
      <c r="B18" s="408" t="s">
        <v>15</v>
      </c>
      <c r="C18" s="497">
        <v>35.182897312733701</v>
      </c>
      <c r="D18" s="490">
        <v>36.778842000210552</v>
      </c>
      <c r="E18" s="490">
        <v>50.121813900628553</v>
      </c>
      <c r="F18" s="490">
        <v>70.918434466077827</v>
      </c>
      <c r="G18" s="502">
        <v>95.174602521478477</v>
      </c>
      <c r="H18" s="494">
        <v>54.624132436586592</v>
      </c>
      <c r="I18" s="490">
        <v>83.356979986650686</v>
      </c>
      <c r="J18" s="490">
        <v>92.92011895732071</v>
      </c>
      <c r="K18" s="490">
        <v>99.135925743093907</v>
      </c>
      <c r="L18" s="499">
        <v>98.926604657180519</v>
      </c>
      <c r="M18" s="497">
        <v>34.726544420298559</v>
      </c>
      <c r="N18" s="490">
        <v>33.487516851003782</v>
      </c>
      <c r="O18" s="490">
        <v>36.939624695818068</v>
      </c>
      <c r="P18" s="490">
        <v>52.086570054238365</v>
      </c>
      <c r="Q18" s="499">
        <v>62.456379727307031</v>
      </c>
      <c r="R18" s="497">
        <v>42.476206232039296</v>
      </c>
      <c r="S18" s="490">
        <v>62.056717974159547</v>
      </c>
      <c r="T18" s="490">
        <v>74.679332531156149</v>
      </c>
      <c r="U18" s="490">
        <v>45.000186462900551</v>
      </c>
      <c r="V18" s="490">
        <v>99.894934323971739</v>
      </c>
      <c r="W18" s="490">
        <v>95.140253431042197</v>
      </c>
      <c r="X18" s="490">
        <v>58.890955768024767</v>
      </c>
      <c r="Y18" s="499">
        <v>51.402517920159283</v>
      </c>
      <c r="Z18" s="499">
        <v>63.554596978443435</v>
      </c>
      <c r="AA18" s="499">
        <v>33.651043447047016</v>
      </c>
      <c r="AB18" s="499">
        <v>43.619274061976263</v>
      </c>
      <c r="AC18" s="923"/>
      <c r="AD18" s="923"/>
      <c r="AE18" s="923"/>
      <c r="AF18" s="923"/>
      <c r="AG18" s="923"/>
      <c r="AH18" s="923"/>
      <c r="AI18" s="923"/>
      <c r="AJ18" s="923"/>
      <c r="AK18" s="923"/>
      <c r="AL18" s="923"/>
      <c r="AM18" s="923"/>
      <c r="AN18" s="923"/>
      <c r="AO18" s="923"/>
      <c r="AP18" s="923"/>
      <c r="AQ18" s="923"/>
      <c r="AR18" s="923"/>
      <c r="AS18" s="923"/>
      <c r="AT18" s="923"/>
      <c r="AU18" s="923"/>
      <c r="AV18" s="923"/>
      <c r="AW18" s="923"/>
      <c r="AX18" s="923"/>
      <c r="AY18" s="923"/>
      <c r="AZ18" s="924"/>
      <c r="BA18" s="1115" t="s">
        <v>60</v>
      </c>
      <c r="BB18" s="622" t="s">
        <v>15</v>
      </c>
      <c r="BC18" s="508">
        <v>11095.635140999972</v>
      </c>
      <c r="BD18" s="505">
        <v>11779.957409000008</v>
      </c>
      <c r="BE18" s="505">
        <v>15769.733705999983</v>
      </c>
      <c r="BF18" s="505">
        <v>23006.387989999963</v>
      </c>
      <c r="BG18" s="514">
        <v>31292.357899999814</v>
      </c>
      <c r="BH18" s="508">
        <v>5625.7501240000056</v>
      </c>
      <c r="BI18" s="505">
        <v>8932.5896620000076</v>
      </c>
      <c r="BJ18" s="505">
        <v>9950.0554599999778</v>
      </c>
      <c r="BK18" s="505">
        <v>10560.57034300003</v>
      </c>
      <c r="BL18" s="514">
        <v>10778.065964000023</v>
      </c>
      <c r="BM18" s="508">
        <v>7375.0002380000242</v>
      </c>
      <c r="BN18" s="505">
        <v>7216.0732850000186</v>
      </c>
      <c r="BO18" s="505">
        <v>7889.7589219999818</v>
      </c>
      <c r="BP18" s="505">
        <v>11041.917376000041</v>
      </c>
      <c r="BQ18" s="514">
        <v>13574.290772000144</v>
      </c>
      <c r="BR18" s="508">
        <v>4874.7279760000074</v>
      </c>
      <c r="BS18" s="505">
        <v>6928.4845099999657</v>
      </c>
      <c r="BT18" s="505">
        <v>8346.3940270000276</v>
      </c>
      <c r="BU18" s="505">
        <v>6796.3318589999835</v>
      </c>
      <c r="BV18" s="505">
        <v>9585.1788790000192</v>
      </c>
      <c r="BW18" s="505">
        <v>9593.1205019999834</v>
      </c>
      <c r="BX18" s="505">
        <v>17773.116620000048</v>
      </c>
      <c r="BY18" s="511">
        <v>4205.3257690000128</v>
      </c>
      <c r="BZ18" s="511">
        <v>9157.1582580000013</v>
      </c>
      <c r="CA18" s="511">
        <v>4452.0873790000096</v>
      </c>
      <c r="CB18" s="511">
        <v>11232.146366999932</v>
      </c>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2"/>
    </row>
    <row r="19" s="338" customFormat="true" ht="15" customHeight="true" x14ac:dyDescent="0.2">
      <c r="A19" s="1087"/>
      <c r="B19" s="408" t="s">
        <v>16</v>
      </c>
      <c r="C19" s="497">
        <v>7.3190128206446934</v>
      </c>
      <c r="D19" s="490">
        <v>9.0765968286821312</v>
      </c>
      <c r="E19" s="490">
        <v>9.5490981350960311</v>
      </c>
      <c r="F19" s="490">
        <v>7.6745530711285967</v>
      </c>
      <c r="G19" s="502">
        <v>1.1304957444263135</v>
      </c>
      <c r="H19" s="494">
        <v>10.034924573679509</v>
      </c>
      <c r="I19" s="490">
        <v>5.8612916234054433</v>
      </c>
      <c r="J19" s="490">
        <v>1.2916118898303328</v>
      </c>
      <c r="K19" s="490">
        <v>0.55852094152238263</v>
      </c>
      <c r="L19" s="499">
        <v>1.0733953428193552</v>
      </c>
      <c r="M19" s="497">
        <v>7.1061054713233869</v>
      </c>
      <c r="N19" s="490">
        <v>10.14685079648218</v>
      </c>
      <c r="O19" s="490">
        <v>7.8996936888411762</v>
      </c>
      <c r="P19" s="490">
        <v>8.6725099456291677</v>
      </c>
      <c r="Q19" s="499">
        <v>8.6655959891880414</v>
      </c>
      <c r="R19" s="497">
        <v>2.5666098008358995</v>
      </c>
      <c r="S19" s="490">
        <v>1.1492852208438551</v>
      </c>
      <c r="T19" s="490">
        <v>3.0054309716437566</v>
      </c>
      <c r="U19" s="490">
        <v>9.8606199164819355</v>
      </c>
      <c r="V19" s="490">
        <v>0.10506567602822643</v>
      </c>
      <c r="W19" s="490">
        <v>0.79502263349817326</v>
      </c>
      <c r="X19" s="490">
        <v>5.901673277684174</v>
      </c>
      <c r="Y19" s="499">
        <v>1.6920703869642049</v>
      </c>
      <c r="Z19" s="499">
        <v>16.033059072204171</v>
      </c>
      <c r="AA19" s="499">
        <v>21.343700103873203</v>
      </c>
      <c r="AB19" s="499">
        <v>6.5608624080590729</v>
      </c>
      <c r="AC19" s="923"/>
      <c r="AD19" s="923"/>
      <c r="AE19" s="923"/>
      <c r="AF19" s="923"/>
      <c r="AG19" s="923"/>
      <c r="AH19" s="923"/>
      <c r="AI19" s="923"/>
      <c r="AJ19" s="923"/>
      <c r="AK19" s="923"/>
      <c r="AL19" s="923"/>
      <c r="AM19" s="923"/>
      <c r="AN19" s="923"/>
      <c r="AO19" s="923"/>
      <c r="AP19" s="923"/>
      <c r="AQ19" s="923"/>
      <c r="AR19" s="923"/>
      <c r="AS19" s="923"/>
      <c r="AT19" s="923"/>
      <c r="AU19" s="923"/>
      <c r="AV19" s="923"/>
      <c r="AW19" s="923"/>
      <c r="AX19" s="923"/>
      <c r="AY19" s="923"/>
      <c r="AZ19" s="924"/>
      <c r="BA19" s="1115"/>
      <c r="BB19" s="622" t="s">
        <v>16</v>
      </c>
      <c r="BC19" s="508">
        <v>2308.1980749999993</v>
      </c>
      <c r="BD19" s="505">
        <v>2907.1585249999962</v>
      </c>
      <c r="BE19" s="505">
        <v>3004.4151039999974</v>
      </c>
      <c r="BF19" s="505">
        <v>2489.6734809999984</v>
      </c>
      <c r="BG19" s="514">
        <v>371.69451200000003</v>
      </c>
      <c r="BH19" s="508">
        <v>1033.4988520000002</v>
      </c>
      <c r="BI19" s="505">
        <v>628.09992599999919</v>
      </c>
      <c r="BJ19" s="505">
        <v>138.30815199999998</v>
      </c>
      <c r="BK19" s="505">
        <v>59.497095999999985</v>
      </c>
      <c r="BL19" s="514">
        <v>116.94655700000003</v>
      </c>
      <c r="BM19" s="508">
        <v>1509.1489929999977</v>
      </c>
      <c r="BN19" s="505">
        <v>2186.4989059999966</v>
      </c>
      <c r="BO19" s="505">
        <v>1687.2580400000006</v>
      </c>
      <c r="BP19" s="505">
        <v>1838.4996010000016</v>
      </c>
      <c r="BQ19" s="514">
        <v>1883.3835740000002</v>
      </c>
      <c r="BR19" s="508">
        <v>294.55372100000005</v>
      </c>
      <c r="BS19" s="505">
        <v>128.31495300000003</v>
      </c>
      <c r="BT19" s="505">
        <v>335.89629500000024</v>
      </c>
      <c r="BU19" s="505">
        <v>1489.2392800000041</v>
      </c>
      <c r="BV19" s="505">
        <v>10.081325000000001</v>
      </c>
      <c r="BW19" s="505">
        <v>80.163207999999955</v>
      </c>
      <c r="BX19" s="505">
        <v>1781.1075749999984</v>
      </c>
      <c r="BY19" s="511">
        <v>138.43110199999992</v>
      </c>
      <c r="BZ19" s="511">
        <v>2310.0966139999914</v>
      </c>
      <c r="CA19" s="511">
        <v>2823.8059839999923</v>
      </c>
      <c r="CB19" s="511">
        <v>1689.4496400000003</v>
      </c>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2"/>
    </row>
    <row r="20" s="338" customFormat="true" ht="15" customHeight="true" x14ac:dyDescent="0.2">
      <c r="A20" s="1087"/>
      <c r="B20" s="408" t="s">
        <v>22</v>
      </c>
      <c r="C20" s="497">
        <v>40.123405102925204</v>
      </c>
      <c r="D20" s="490">
        <v>40.74115361231415</v>
      </c>
      <c r="E20" s="490">
        <v>30.378509090699829</v>
      </c>
      <c r="F20" s="490">
        <v>17.094088452535182</v>
      </c>
      <c r="G20" s="502">
        <v>3.6287239753478215</v>
      </c>
      <c r="H20" s="494">
        <v>26.694246879488258</v>
      </c>
      <c r="I20" s="490">
        <v>9.8524826245705306</v>
      </c>
      <c r="J20" s="490">
        <v>5.7882691528491064</v>
      </c>
      <c r="K20" s="490">
        <v>0.3055533153835146</v>
      </c>
      <c r="L20" s="499">
        <v>0</v>
      </c>
      <c r="M20" s="497">
        <v>40.978519222876415</v>
      </c>
      <c r="N20" s="490">
        <v>39.89809610889602</v>
      </c>
      <c r="O20" s="490">
        <v>41.994373056621981</v>
      </c>
      <c r="P20" s="490">
        <v>29.62703074551683</v>
      </c>
      <c r="Q20" s="499">
        <v>22.9664563797601</v>
      </c>
      <c r="R20" s="497">
        <v>46.513290573073768</v>
      </c>
      <c r="S20" s="490">
        <v>33.621663617411492</v>
      </c>
      <c r="T20" s="490">
        <v>20.602906768312995</v>
      </c>
      <c r="U20" s="490">
        <v>26.510374532111381</v>
      </c>
      <c r="V20" s="490">
        <v>0</v>
      </c>
      <c r="W20" s="490">
        <v>3.9443036335525719</v>
      </c>
      <c r="X20" s="490">
        <v>21.77728618252733</v>
      </c>
      <c r="Y20" s="499">
        <v>26.23136420255458</v>
      </c>
      <c r="Z20" s="499">
        <v>15.637900095756535</v>
      </c>
      <c r="AA20" s="499">
        <v>27.909616287287399</v>
      </c>
      <c r="AB20" s="499">
        <v>44.811768620901574</v>
      </c>
      <c r="AC20" s="923"/>
      <c r="AD20" s="923"/>
      <c r="AE20" s="923"/>
      <c r="AF20" s="923"/>
      <c r="AG20" s="923"/>
      <c r="AH20" s="923"/>
      <c r="AI20" s="923"/>
      <c r="AJ20" s="923"/>
      <c r="AK20" s="923"/>
      <c r="AL20" s="923"/>
      <c r="AM20" s="923"/>
      <c r="AN20" s="923"/>
      <c r="AO20" s="923"/>
      <c r="AP20" s="923"/>
      <c r="AQ20" s="923"/>
      <c r="AR20" s="923"/>
      <c r="AS20" s="923"/>
      <c r="AT20" s="923"/>
      <c r="AU20" s="923"/>
      <c r="AV20" s="923"/>
      <c r="AW20" s="923"/>
      <c r="AX20" s="923"/>
      <c r="AY20" s="923"/>
      <c r="AZ20" s="924"/>
      <c r="BA20" s="1115"/>
      <c r="BB20" s="622" t="s">
        <v>22</v>
      </c>
      <c r="BC20" s="508">
        <v>12653.723758999964</v>
      </c>
      <c r="BD20" s="505">
        <v>13049.052886000052</v>
      </c>
      <c r="BE20" s="505">
        <v>9557.93419000002</v>
      </c>
      <c r="BF20" s="505">
        <v>5545.4302430000116</v>
      </c>
      <c r="BG20" s="514">
        <v>1193.0843560000001</v>
      </c>
      <c r="BH20" s="508">
        <v>2749.2457270000014</v>
      </c>
      <c r="BI20" s="505">
        <v>1055.79862</v>
      </c>
      <c r="BJ20" s="505">
        <v>619.81839599999978</v>
      </c>
      <c r="BK20" s="505">
        <v>32.549424000000002</v>
      </c>
      <c r="BL20" s="514">
        <v>0</v>
      </c>
      <c r="BM20" s="508">
        <v>8702.7544509999898</v>
      </c>
      <c r="BN20" s="505">
        <v>8597.4599649999964</v>
      </c>
      <c r="BO20" s="505">
        <v>8969.3786069999842</v>
      </c>
      <c r="BP20" s="505">
        <v>6280.6828180000284</v>
      </c>
      <c r="BQ20" s="514">
        <v>4991.5374260000099</v>
      </c>
      <c r="BR20" s="508">
        <v>5338.038843999987</v>
      </c>
      <c r="BS20" s="505">
        <v>3753.778529999995</v>
      </c>
      <c r="BT20" s="505">
        <v>2302.6448169999976</v>
      </c>
      <c r="BU20" s="505">
        <v>4003.8345879999952</v>
      </c>
      <c r="BV20" s="505">
        <v>0</v>
      </c>
      <c r="BW20" s="505">
        <v>397.70947299999966</v>
      </c>
      <c r="BX20" s="505">
        <v>6572.3206890000147</v>
      </c>
      <c r="BY20" s="511">
        <v>2146.0316790000047</v>
      </c>
      <c r="BZ20" s="511">
        <v>2253.1607910000021</v>
      </c>
      <c r="CA20" s="511">
        <v>3692.4872960000052</v>
      </c>
      <c r="CB20" s="511">
        <v>11539.218726999985</v>
      </c>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2"/>
    </row>
    <row r="21" s="338" customFormat="true" ht="15" customHeight="true" x14ac:dyDescent="0.2">
      <c r="A21" s="1087"/>
      <c r="B21" s="408" t="s">
        <v>17</v>
      </c>
      <c r="C21" s="497">
        <v>17.374684763696298</v>
      </c>
      <c r="D21" s="490">
        <v>13.403407558793603</v>
      </c>
      <c r="E21" s="490">
        <v>9.9505788735752159</v>
      </c>
      <c r="F21" s="490">
        <v>4.3129240102590005</v>
      </c>
      <c r="G21" s="502">
        <v>6.6177758747839252E-2</v>
      </c>
      <c r="H21" s="494">
        <v>8.6466961102451414</v>
      </c>
      <c r="I21" s="490">
        <v>0.92924576537295622</v>
      </c>
      <c r="J21" s="490">
        <v>0</v>
      </c>
      <c r="K21" s="490">
        <v>0</v>
      </c>
      <c r="L21" s="499">
        <v>0</v>
      </c>
      <c r="M21" s="497">
        <v>17.188830885501702</v>
      </c>
      <c r="N21" s="490">
        <v>16.467536243617278</v>
      </c>
      <c r="O21" s="490">
        <v>13.166308558719116</v>
      </c>
      <c r="P21" s="490">
        <v>9.6138892546162769</v>
      </c>
      <c r="Q21" s="499">
        <v>5.9115679037455067</v>
      </c>
      <c r="R21" s="497">
        <v>8.4438933940512904</v>
      </c>
      <c r="S21" s="490">
        <v>3.172333187585346</v>
      </c>
      <c r="T21" s="490">
        <v>1.7123297288872494</v>
      </c>
      <c r="U21" s="490">
        <v>18.62881908850645</v>
      </c>
      <c r="V21" s="490">
        <v>0</v>
      </c>
      <c r="W21" s="490">
        <v>0.12042030190644046</v>
      </c>
      <c r="X21" s="490">
        <v>13.430084771764204</v>
      </c>
      <c r="Y21" s="499">
        <v>20.674047490322099</v>
      </c>
      <c r="Z21" s="499">
        <v>4.774443853595133</v>
      </c>
      <c r="AA21" s="499">
        <v>17.095640161792321</v>
      </c>
      <c r="AB21" s="499">
        <v>5.0080949090630646</v>
      </c>
      <c r="AC21" s="923"/>
      <c r="AD21" s="923"/>
      <c r="AE21" s="923"/>
      <c r="AF21" s="923"/>
      <c r="AG21" s="923"/>
      <c r="AH21" s="923"/>
      <c r="AI21" s="923"/>
      <c r="AJ21" s="923"/>
      <c r="AK21" s="923"/>
      <c r="AL21" s="923"/>
      <c r="AM21" s="923"/>
      <c r="AN21" s="923"/>
      <c r="AO21" s="923"/>
      <c r="AP21" s="923"/>
      <c r="AQ21" s="923"/>
      <c r="AR21" s="923"/>
      <c r="AS21" s="923"/>
      <c r="AT21" s="923"/>
      <c r="AU21" s="923"/>
      <c r="AV21" s="923"/>
      <c r="AW21" s="923"/>
      <c r="AX21" s="923"/>
      <c r="AY21" s="923"/>
      <c r="AZ21" s="924"/>
      <c r="BA21" s="1115"/>
      <c r="BB21" s="622" t="s">
        <v>17</v>
      </c>
      <c r="BC21" s="508">
        <v>5479.4567119999992</v>
      </c>
      <c r="BD21" s="505">
        <v>4293.0000399999954</v>
      </c>
      <c r="BE21" s="505">
        <v>3130.7322469999954</v>
      </c>
      <c r="BF21" s="505">
        <v>1399.1397850000058</v>
      </c>
      <c r="BG21" s="514">
        <v>21.758515999999997</v>
      </c>
      <c r="BH21" s="508">
        <v>890.52492999999947</v>
      </c>
      <c r="BI21" s="505">
        <v>99.578596999999988</v>
      </c>
      <c r="BJ21" s="505">
        <v>0</v>
      </c>
      <c r="BK21" s="505">
        <v>0</v>
      </c>
      <c r="BL21" s="514">
        <v>0</v>
      </c>
      <c r="BM21" s="508">
        <v>3650.4533919999908</v>
      </c>
      <c r="BN21" s="505">
        <v>3548.5147760000086</v>
      </c>
      <c r="BO21" s="505">
        <v>2812.1292860000008</v>
      </c>
      <c r="BP21" s="505">
        <v>2038.064144000004</v>
      </c>
      <c r="BQ21" s="514">
        <v>1284.8221750000055</v>
      </c>
      <c r="BR21" s="508">
        <v>969.05272400000058</v>
      </c>
      <c r="BS21" s="505">
        <v>354.18343199999947</v>
      </c>
      <c r="BT21" s="505">
        <v>191.37528600000005</v>
      </c>
      <c r="BU21" s="505">
        <v>2813.4913790000055</v>
      </c>
      <c r="BV21" s="505">
        <v>0</v>
      </c>
      <c r="BW21" s="505">
        <v>12.142142000000002</v>
      </c>
      <c r="BX21" s="505">
        <v>4053.159942000002</v>
      </c>
      <c r="BY21" s="511">
        <v>1691.3783250000017</v>
      </c>
      <c r="BZ21" s="511">
        <v>687.91779099999906</v>
      </c>
      <c r="CA21" s="511">
        <v>2261.7807949999924</v>
      </c>
      <c r="CB21" s="511">
        <v>1289.6054840000004</v>
      </c>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2"/>
    </row>
    <row r="22" s="338" customFormat="true" ht="15" customHeight="true" x14ac:dyDescent="0.2">
      <c r="A22" s="1087" t="s">
        <v>54</v>
      </c>
      <c r="B22" s="408" t="s">
        <v>49</v>
      </c>
      <c r="C22" s="497">
        <v>17.220432676264092</v>
      </c>
      <c r="D22" s="490">
        <v>19.793937339801737</v>
      </c>
      <c r="E22" s="490">
        <v>16.002936454832607</v>
      </c>
      <c r="F22" s="490">
        <v>9.7649336303643022</v>
      </c>
      <c r="G22" s="502">
        <v>1.1738690523994293</v>
      </c>
      <c r="H22" s="494">
        <v>15.519750886695199</v>
      </c>
      <c r="I22" s="490">
        <v>6.5696090247334391</v>
      </c>
      <c r="J22" s="490">
        <v>1.3709671589898307</v>
      </c>
      <c r="K22" s="490">
        <v>0.56023275126774585</v>
      </c>
      <c r="L22" s="499">
        <v>1.0733953428193552</v>
      </c>
      <c r="M22" s="497">
        <v>16.986983826588972</v>
      </c>
      <c r="N22" s="490">
        <v>23.254263424777314</v>
      </c>
      <c r="O22" s="490">
        <v>17.61778272602794</v>
      </c>
      <c r="P22" s="490">
        <v>14.273603131660476</v>
      </c>
      <c r="Q22" s="499">
        <v>12.184132825177187</v>
      </c>
      <c r="R22" s="497">
        <v>5.6981557257934723</v>
      </c>
      <c r="S22" s="490">
        <v>1.8183165565746611</v>
      </c>
      <c r="T22" s="490">
        <v>3.8687521672579037</v>
      </c>
      <c r="U22" s="490">
        <v>17.973888040019268</v>
      </c>
      <c r="V22" s="490">
        <v>0.10506567602822643</v>
      </c>
      <c r="W22" s="490">
        <v>0.82870729736924165</v>
      </c>
      <c r="X22" s="490">
        <v>9.1085565821395349</v>
      </c>
      <c r="Y22" s="499">
        <v>3.1868980265493243</v>
      </c>
      <c r="Z22" s="499">
        <v>20.145158015460488</v>
      </c>
      <c r="AA22" s="499">
        <v>38.8104366449328</v>
      </c>
      <c r="AB22" s="499">
        <v>13.074620496452505</v>
      </c>
      <c r="AC22" s="923"/>
      <c r="AD22" s="923"/>
      <c r="AE22" s="923"/>
      <c r="AF22" s="923"/>
      <c r="AG22" s="923"/>
      <c r="AH22" s="923"/>
      <c r="AI22" s="923"/>
      <c r="AJ22" s="923"/>
      <c r="AK22" s="923"/>
      <c r="AL22" s="923"/>
      <c r="AM22" s="923"/>
      <c r="AN22" s="923"/>
      <c r="AO22" s="923"/>
      <c r="AP22" s="923"/>
      <c r="AQ22" s="923"/>
      <c r="AR22" s="923"/>
      <c r="AS22" s="923"/>
      <c r="AT22" s="923"/>
      <c r="AU22" s="923"/>
      <c r="AV22" s="923"/>
      <c r="AW22" s="923"/>
      <c r="AX22" s="923"/>
      <c r="AY22" s="923"/>
      <c r="AZ22" s="924"/>
      <c r="BA22" s="1115" t="s">
        <v>54</v>
      </c>
      <c r="BB22" s="622" t="s">
        <v>49</v>
      </c>
      <c r="BC22" s="508">
        <v>2308.1980749999993</v>
      </c>
      <c r="BD22" s="505">
        <v>2907.1585249999962</v>
      </c>
      <c r="BE22" s="505">
        <v>3004.4151039999974</v>
      </c>
      <c r="BF22" s="505">
        <v>2489.6734809999984</v>
      </c>
      <c r="BG22" s="514">
        <v>371.69451200000003</v>
      </c>
      <c r="BH22" s="508">
        <v>1033.4988520000002</v>
      </c>
      <c r="BI22" s="505">
        <v>628.09992599999919</v>
      </c>
      <c r="BJ22" s="505">
        <v>138.30815199999998</v>
      </c>
      <c r="BK22" s="505">
        <v>59.497095999999985</v>
      </c>
      <c r="BL22" s="514">
        <v>116.94655700000003</v>
      </c>
      <c r="BM22" s="508">
        <v>1509.1489929999977</v>
      </c>
      <c r="BN22" s="505">
        <v>2186.4989059999966</v>
      </c>
      <c r="BO22" s="505">
        <v>1687.2580400000006</v>
      </c>
      <c r="BP22" s="505">
        <v>1838.4996010000016</v>
      </c>
      <c r="BQ22" s="514">
        <v>1883.3835740000002</v>
      </c>
      <c r="BR22" s="508">
        <v>294.55372100000005</v>
      </c>
      <c r="BS22" s="505">
        <v>128.31495300000003</v>
      </c>
      <c r="BT22" s="505">
        <v>335.89629500000024</v>
      </c>
      <c r="BU22" s="505">
        <v>1489.2392800000041</v>
      </c>
      <c r="BV22" s="505">
        <v>10.081325000000001</v>
      </c>
      <c r="BW22" s="505">
        <v>80.163207999999955</v>
      </c>
      <c r="BX22" s="505">
        <v>1781.1075749999984</v>
      </c>
      <c r="BY22" s="511">
        <v>138.43110199999992</v>
      </c>
      <c r="BZ22" s="511">
        <v>2310.0966139999914</v>
      </c>
      <c r="CA22" s="511">
        <v>2823.8059839999923</v>
      </c>
      <c r="CB22" s="511">
        <v>1689.4496400000003</v>
      </c>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2"/>
    </row>
    <row r="23" s="338" customFormat="true" ht="15" customHeight="true" x14ac:dyDescent="0.2">
      <c r="A23" s="1088"/>
      <c r="B23" s="409" t="s">
        <v>48</v>
      </c>
      <c r="C23" s="495">
        <v>82.779567323735918</v>
      </c>
      <c r="D23" s="491">
        <v>80.206062660198313</v>
      </c>
      <c r="E23" s="491">
        <v>83.997063545167777</v>
      </c>
      <c r="F23" s="491">
        <v>90.235066369636982</v>
      </c>
      <c r="G23" s="503">
        <v>98.826130947600788</v>
      </c>
      <c r="H23" s="492">
        <v>84.480249113304964</v>
      </c>
      <c r="I23" s="491">
        <v>93.430390975266491</v>
      </c>
      <c r="J23" s="491">
        <v>98.629032841010158</v>
      </c>
      <c r="K23" s="491">
        <v>99.439767248732124</v>
      </c>
      <c r="L23" s="500">
        <v>98.926604657180519</v>
      </c>
      <c r="M23" s="495">
        <v>83.01301617341133</v>
      </c>
      <c r="N23" s="491">
        <v>76.745736575222807</v>
      </c>
      <c r="O23" s="491">
        <v>82.38221727397196</v>
      </c>
      <c r="P23" s="491">
        <v>85.726396868339734</v>
      </c>
      <c r="Q23" s="500">
        <v>87.815867174822614</v>
      </c>
      <c r="R23" s="495">
        <v>94.301844274206474</v>
      </c>
      <c r="S23" s="491">
        <v>98.181683443425428</v>
      </c>
      <c r="T23" s="491">
        <v>96.131247832741821</v>
      </c>
      <c r="U23" s="491">
        <v>82.026111959980938</v>
      </c>
      <c r="V23" s="491">
        <v>99.894934323971739</v>
      </c>
      <c r="W23" s="491">
        <v>99.17129270263078</v>
      </c>
      <c r="X23" s="491">
        <v>90.891443417860458</v>
      </c>
      <c r="Y23" s="500">
        <v>96.813101973450784</v>
      </c>
      <c r="Z23" s="500">
        <v>79.854841984539433</v>
      </c>
      <c r="AA23" s="500">
        <v>61.189563355066987</v>
      </c>
      <c r="AB23" s="500">
        <v>86.925379503547575</v>
      </c>
      <c r="AC23" s="923"/>
      <c r="AD23" s="923"/>
      <c r="AE23" s="923"/>
      <c r="AF23" s="923"/>
      <c r="AG23" s="923"/>
      <c r="AH23" s="923"/>
      <c r="AI23" s="923"/>
      <c r="AJ23" s="923"/>
      <c r="AK23" s="923"/>
      <c r="AL23" s="923"/>
      <c r="AM23" s="923"/>
      <c r="AN23" s="923"/>
      <c r="AO23" s="923"/>
      <c r="AP23" s="923"/>
      <c r="AQ23" s="923"/>
      <c r="AR23" s="923"/>
      <c r="AS23" s="923"/>
      <c r="AT23" s="923"/>
      <c r="AU23" s="923"/>
      <c r="AV23" s="923"/>
      <c r="AW23" s="923"/>
      <c r="AX23" s="923"/>
      <c r="AY23" s="923"/>
      <c r="AZ23" s="924"/>
      <c r="BA23" s="1117"/>
      <c r="BB23" s="623" t="s">
        <v>48</v>
      </c>
      <c r="BC23" s="509">
        <v>11095.635140999972</v>
      </c>
      <c r="BD23" s="506">
        <v>11779.957409000008</v>
      </c>
      <c r="BE23" s="506">
        <v>15769.733705999983</v>
      </c>
      <c r="BF23" s="506">
        <v>23006.387989999963</v>
      </c>
      <c r="BG23" s="515">
        <v>31292.357899999814</v>
      </c>
      <c r="BH23" s="509">
        <v>5625.7501240000056</v>
      </c>
      <c r="BI23" s="506">
        <v>8932.5896620000076</v>
      </c>
      <c r="BJ23" s="506">
        <v>9950.0554599999778</v>
      </c>
      <c r="BK23" s="506">
        <v>10560.57034300003</v>
      </c>
      <c r="BL23" s="515">
        <v>10778.065964000023</v>
      </c>
      <c r="BM23" s="509">
        <v>7375.0002380000242</v>
      </c>
      <c r="BN23" s="506">
        <v>7216.0732850000186</v>
      </c>
      <c r="BO23" s="506">
        <v>7889.7589219999818</v>
      </c>
      <c r="BP23" s="506">
        <v>11041.917376000041</v>
      </c>
      <c r="BQ23" s="515">
        <v>13574.290772000144</v>
      </c>
      <c r="BR23" s="509">
        <v>4874.7279760000074</v>
      </c>
      <c r="BS23" s="506">
        <v>6928.4845099999657</v>
      </c>
      <c r="BT23" s="506">
        <v>8346.3940270000276</v>
      </c>
      <c r="BU23" s="506">
        <v>6796.3318589999835</v>
      </c>
      <c r="BV23" s="506">
        <v>9585.1788790000192</v>
      </c>
      <c r="BW23" s="506">
        <v>9593.1205019999834</v>
      </c>
      <c r="BX23" s="506">
        <v>17773.116620000048</v>
      </c>
      <c r="BY23" s="512">
        <v>4205.3257690000128</v>
      </c>
      <c r="BZ23" s="512">
        <v>9157.1582580000013</v>
      </c>
      <c r="CA23" s="512">
        <v>4452.0873790000096</v>
      </c>
      <c r="CB23" s="512">
        <v>11232.146366999932</v>
      </c>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2"/>
    </row>
    <row r="24" s="339" customFormat="true" ht="15" hidden="true" customHeight="true" x14ac:dyDescent="0.2">
      <c r="A24" s="1135" t="s">
        <v>47</v>
      </c>
      <c r="B24" s="406" t="s">
        <v>59</v>
      </c>
      <c r="C24" s="412"/>
      <c r="D24" s="413"/>
      <c r="E24" s="413"/>
      <c r="F24" s="413"/>
      <c r="G24" s="414"/>
      <c r="H24" s="415"/>
      <c r="I24" s="413"/>
      <c r="J24" s="413"/>
      <c r="K24" s="413"/>
      <c r="L24" s="416"/>
      <c r="M24" s="412"/>
      <c r="N24" s="413"/>
      <c r="O24" s="413"/>
      <c r="P24" s="413"/>
      <c r="Q24" s="414"/>
      <c r="R24" s="415"/>
      <c r="S24" s="413"/>
      <c r="T24" s="413"/>
      <c r="U24" s="413"/>
      <c r="V24" s="413"/>
      <c r="W24" s="413"/>
      <c r="X24" s="413"/>
      <c r="Y24" s="413"/>
      <c r="Z24" s="413"/>
      <c r="AA24" s="413"/>
      <c r="AB24" s="416"/>
      <c r="AC24" s="2"/>
      <c r="AD24" s="2"/>
      <c r="AE24" s="2"/>
      <c r="AF24" s="2"/>
      <c r="AG24" s="2"/>
      <c r="AH24" s="2"/>
      <c r="AI24" s="2"/>
      <c r="AJ24" s="2"/>
      <c r="AK24" s="2"/>
      <c r="AL24" s="2"/>
      <c r="AM24" s="2"/>
      <c r="AN24" s="2"/>
      <c r="AO24" s="2"/>
      <c r="AP24" s="2"/>
      <c r="AQ24" s="2"/>
      <c r="AR24" s="2"/>
      <c r="AS24" s="2"/>
      <c r="AT24" s="2"/>
      <c r="AU24" s="2"/>
      <c r="AV24" s="2"/>
      <c r="AW24" s="2"/>
      <c r="AX24" s="2"/>
      <c r="AY24" s="2"/>
      <c r="AZ24" s="376"/>
      <c r="BB24" s="341"/>
      <c r="BZ24" s="376"/>
      <c r="CA24" s="376"/>
      <c r="CB24" s="376"/>
      <c r="CC24" s="376"/>
      <c r="CD24" s="376"/>
      <c r="CE24" s="376"/>
      <c r="CF24" s="376"/>
      <c r="CG24" s="376"/>
      <c r="CH24" s="376"/>
      <c r="CI24" s="376"/>
      <c r="CJ24" s="376"/>
      <c r="CK24" s="376"/>
      <c r="CL24" s="376"/>
      <c r="CM24" s="376"/>
      <c r="CN24" s="376"/>
      <c r="CO24" s="376"/>
      <c r="CP24" s="376"/>
      <c r="CQ24" s="376"/>
      <c r="CR24" s="376"/>
      <c r="CS24" s="376"/>
      <c r="CT24" s="376"/>
      <c r="CU24" s="376"/>
      <c r="CV24" s="376"/>
      <c r="CW24" s="376"/>
      <c r="CX24" s="376"/>
      <c r="CY24" s="376"/>
      <c r="CZ24" s="376"/>
    </row>
    <row r="25" s="339" customFormat="true" ht="15" hidden="true" customHeight="true" x14ac:dyDescent="0.2">
      <c r="A25" s="1136"/>
      <c r="B25" s="403" t="s">
        <v>58</v>
      </c>
      <c r="C25" s="417"/>
      <c r="D25" s="418"/>
      <c r="E25" s="418"/>
      <c r="F25" s="418"/>
      <c r="G25" s="419"/>
      <c r="H25" s="420"/>
      <c r="I25" s="418"/>
      <c r="J25" s="418"/>
      <c r="K25" s="418"/>
      <c r="L25" s="421"/>
      <c r="M25" s="417"/>
      <c r="N25" s="418"/>
      <c r="O25" s="418"/>
      <c r="P25" s="418"/>
      <c r="Q25" s="419"/>
      <c r="R25" s="420"/>
      <c r="S25" s="418"/>
      <c r="T25" s="418"/>
      <c r="U25" s="418"/>
      <c r="V25" s="418"/>
      <c r="W25" s="418"/>
      <c r="X25" s="418"/>
      <c r="Y25" s="418"/>
      <c r="Z25" s="418"/>
      <c r="AA25" s="418"/>
      <c r="AB25" s="421"/>
      <c r="AC25" s="2"/>
      <c r="AD25" s="2"/>
      <c r="AE25" s="2"/>
      <c r="AF25" s="2"/>
      <c r="AG25" s="2"/>
      <c r="AH25" s="2"/>
      <c r="AI25" s="2"/>
      <c r="AJ25" s="2"/>
      <c r="AK25" s="2"/>
      <c r="AL25" s="2"/>
      <c r="AM25" s="2"/>
      <c r="AN25" s="2"/>
      <c r="AO25" s="2"/>
      <c r="AP25" s="2"/>
      <c r="AQ25" s="2"/>
      <c r="AR25" s="2"/>
      <c r="AS25" s="2"/>
      <c r="AT25" s="2"/>
      <c r="AU25" s="2"/>
      <c r="AV25" s="2"/>
      <c r="AW25" s="2"/>
      <c r="AX25" s="2"/>
      <c r="AY25" s="2"/>
      <c r="AZ25" s="376"/>
      <c r="BB25" s="341"/>
      <c r="BZ25" s="376"/>
      <c r="CA25" s="376"/>
      <c r="CB25" s="376"/>
      <c r="CC25" s="376"/>
      <c r="CD25" s="376"/>
      <c r="CE25" s="376"/>
      <c r="CF25" s="376"/>
      <c r="CG25" s="376"/>
      <c r="CH25" s="376"/>
      <c r="CI25" s="376"/>
      <c r="CJ25" s="376"/>
      <c r="CK25" s="376"/>
      <c r="CL25" s="376"/>
      <c r="CM25" s="376"/>
      <c r="CN25" s="376"/>
      <c r="CO25" s="376"/>
      <c r="CP25" s="376"/>
      <c r="CQ25" s="376"/>
      <c r="CR25" s="376"/>
      <c r="CS25" s="376"/>
      <c r="CT25" s="376"/>
      <c r="CU25" s="376"/>
      <c r="CV25" s="376"/>
      <c r="CW25" s="376"/>
      <c r="CX25" s="376"/>
      <c r="CY25" s="376"/>
      <c r="CZ25" s="376"/>
    </row>
    <row r="26" s="339" customFormat="true" ht="15" hidden="true" customHeight="true" x14ac:dyDescent="0.2">
      <c r="A26" s="1137"/>
      <c r="B26" s="404" t="s">
        <v>46</v>
      </c>
      <c r="C26" s="422"/>
      <c r="D26" s="423"/>
      <c r="E26" s="423"/>
      <c r="F26" s="423"/>
      <c r="G26" s="424"/>
      <c r="H26" s="425"/>
      <c r="I26" s="423"/>
      <c r="J26" s="423"/>
      <c r="K26" s="423"/>
      <c r="L26" s="426"/>
      <c r="M26" s="422"/>
      <c r="N26" s="423"/>
      <c r="O26" s="423"/>
      <c r="P26" s="423"/>
      <c r="Q26" s="426"/>
      <c r="R26" s="475"/>
      <c r="S26" s="459"/>
      <c r="T26" s="459"/>
      <c r="U26" s="459"/>
      <c r="V26" s="459"/>
      <c r="W26" s="459"/>
      <c r="X26" s="459"/>
      <c r="Y26" s="459"/>
      <c r="Z26" s="459"/>
      <c r="AA26" s="459"/>
      <c r="AB26" s="7"/>
      <c r="AC26" s="2"/>
      <c r="AD26" s="2"/>
      <c r="AE26" s="2"/>
      <c r="AF26" s="2"/>
      <c r="AG26" s="2"/>
      <c r="AH26" s="2"/>
      <c r="AI26" s="2"/>
      <c r="AJ26" s="2"/>
      <c r="AK26" s="2"/>
      <c r="AL26" s="2"/>
      <c r="AM26" s="2"/>
      <c r="AN26" s="2"/>
      <c r="AO26" s="2"/>
      <c r="AP26" s="2"/>
      <c r="AQ26" s="2"/>
      <c r="AR26" s="2"/>
      <c r="AS26" s="2"/>
      <c r="AT26" s="2"/>
      <c r="AU26" s="2"/>
      <c r="AV26" s="2"/>
      <c r="AW26" s="2"/>
      <c r="AX26" s="2"/>
      <c r="AY26" s="2"/>
      <c r="AZ26" s="376"/>
      <c r="BB26" s="341"/>
      <c r="BZ26" s="376"/>
      <c r="CA26" s="376"/>
      <c r="CB26" s="376"/>
      <c r="CC26" s="376"/>
      <c r="CD26" s="376"/>
      <c r="CE26" s="376"/>
      <c r="CF26" s="376"/>
      <c r="CG26" s="376"/>
      <c r="CH26" s="376"/>
      <c r="CI26" s="376"/>
      <c r="CJ26" s="376"/>
      <c r="CK26" s="376"/>
      <c r="CL26" s="376"/>
      <c r="CM26" s="376"/>
      <c r="CN26" s="376"/>
      <c r="CO26" s="376"/>
      <c r="CP26" s="376"/>
      <c r="CQ26" s="376"/>
      <c r="CR26" s="376"/>
      <c r="CS26" s="376"/>
      <c r="CT26" s="376"/>
      <c r="CU26" s="376"/>
      <c r="CV26" s="376"/>
      <c r="CW26" s="376"/>
      <c r="CX26" s="376"/>
      <c r="CY26" s="376"/>
      <c r="CZ26" s="376"/>
    </row>
    <row r="27" s="338" customFormat="true" ht="15" customHeight="true" x14ac:dyDescent="0.2">
      <c r="B27" s="405"/>
      <c r="C27" s="1110" t="s">
        <v>115</v>
      </c>
      <c r="D27" s="1111"/>
      <c r="E27" s="1111"/>
      <c r="F27" s="1111"/>
      <c r="G27" s="1112"/>
      <c r="H27" s="1099" t="s">
        <v>38</v>
      </c>
      <c r="I27" s="1100"/>
      <c r="J27" s="1100"/>
      <c r="K27" s="1100"/>
      <c r="L27" s="1101"/>
      <c r="M27" s="1102" t="s">
        <v>37</v>
      </c>
      <c r="N27" s="1103"/>
      <c r="O27" s="1103"/>
      <c r="P27" s="1103"/>
      <c r="Q27" s="1116"/>
      <c r="R27" s="523" t="s">
        <v>142</v>
      </c>
      <c r="S27" s="486"/>
      <c r="T27" s="486"/>
      <c r="U27" s="486"/>
      <c r="V27" s="486"/>
      <c r="W27" s="486"/>
      <c r="X27" s="486"/>
      <c r="Y27" s="486"/>
      <c r="Z27" s="471"/>
      <c r="AA27" s="471"/>
      <c r="AB27" s="471"/>
      <c r="AC27" s="3"/>
      <c r="AD27" s="3"/>
      <c r="AE27" s="3"/>
      <c r="AF27" s="3"/>
      <c r="AG27" s="3"/>
      <c r="AH27" s="3"/>
      <c r="AI27" s="3"/>
      <c r="AJ27" s="3"/>
      <c r="AK27" s="3"/>
      <c r="AL27" s="3"/>
      <c r="AM27" s="3"/>
      <c r="AN27" s="3"/>
      <c r="AO27" s="3"/>
      <c r="AP27" s="3"/>
      <c r="AQ27" s="3"/>
      <c r="AR27" s="3"/>
      <c r="AS27" s="3"/>
      <c r="AT27" s="3"/>
      <c r="AU27" s="3"/>
      <c r="AV27" s="3"/>
      <c r="AW27" s="3"/>
      <c r="AX27" s="3"/>
      <c r="AY27" s="3"/>
      <c r="AZ27" s="375"/>
      <c r="BA27" s="377" t="s">
        <v>131</v>
      </c>
      <c r="BB27" s="323" t="s">
        <v>96</v>
      </c>
      <c r="BC27" s="1102" t="s">
        <v>115</v>
      </c>
      <c r="BD27" s="1103"/>
      <c r="BE27" s="1103"/>
      <c r="BF27" s="1103"/>
      <c r="BG27" s="1116"/>
      <c r="BH27" s="1102" t="s">
        <v>38</v>
      </c>
      <c r="BI27" s="1103"/>
      <c r="BJ27" s="1103"/>
      <c r="BK27" s="1103"/>
      <c r="BL27" s="1116"/>
      <c r="BM27" s="1102" t="s">
        <v>37</v>
      </c>
      <c r="BN27" s="1103"/>
      <c r="BO27" s="1103"/>
      <c r="BP27" s="1103"/>
      <c r="BQ27" s="1116"/>
      <c r="BR27" s="523" t="s">
        <v>142</v>
      </c>
      <c r="BS27" s="486"/>
      <c r="BT27" s="486"/>
      <c r="BU27" s="486"/>
      <c r="BV27" s="486"/>
      <c r="BW27" s="486"/>
      <c r="BX27" s="486"/>
      <c r="BY27" s="486"/>
      <c r="BZ27" s="470"/>
      <c r="CA27" s="470"/>
      <c r="CB27" s="470"/>
      <c r="CC27" s="375"/>
      <c r="CD27" s="375"/>
      <c r="CE27" s="375"/>
      <c r="CF27" s="375"/>
      <c r="CG27" s="375"/>
      <c r="CH27" s="375"/>
      <c r="CI27" s="375"/>
      <c r="CJ27" s="375"/>
      <c r="CK27" s="375"/>
      <c r="CL27" s="375"/>
      <c r="CM27" s="375"/>
      <c r="CN27" s="375"/>
      <c r="CO27" s="375"/>
      <c r="CP27" s="375"/>
      <c r="CQ27" s="375"/>
      <c r="CR27" s="375"/>
      <c r="CS27" s="375"/>
      <c r="CT27" s="375"/>
      <c r="CU27" s="375"/>
      <c r="CV27" s="375"/>
      <c r="CW27" s="375"/>
      <c r="CX27" s="375"/>
      <c r="CY27" s="375"/>
      <c r="CZ27" s="375"/>
    </row>
    <row r="28" s="338" customFormat="true" ht="24" x14ac:dyDescent="0.2">
      <c r="A28" s="363" t="s">
        <v>69</v>
      </c>
      <c r="B28" s="405"/>
      <c r="C28" s="447" t="s">
        <v>0</v>
      </c>
      <c r="D28" s="632" t="s">
        <v>1</v>
      </c>
      <c r="E28" s="632" t="s">
        <v>2</v>
      </c>
      <c r="F28" s="632" t="s">
        <v>3</v>
      </c>
      <c r="G28" s="633" t="s">
        <v>4</v>
      </c>
      <c r="H28" s="410" t="s">
        <v>0</v>
      </c>
      <c r="I28" s="634" t="s">
        <v>1</v>
      </c>
      <c r="J28" s="634" t="s">
        <v>2</v>
      </c>
      <c r="K28" s="634" t="s">
        <v>3</v>
      </c>
      <c r="L28" s="635" t="s">
        <v>4</v>
      </c>
      <c r="M28" s="411" t="s">
        <v>0</v>
      </c>
      <c r="N28" s="634" t="s">
        <v>1</v>
      </c>
      <c r="O28" s="634" t="s">
        <v>2</v>
      </c>
      <c r="P28" s="634" t="s">
        <v>3</v>
      </c>
      <c r="Q28" s="628" t="s">
        <v>4</v>
      </c>
      <c r="R28" s="411" t="s">
        <v>530</v>
      </c>
      <c r="S28" s="634" t="s">
        <v>531</v>
      </c>
      <c r="T28" s="634" t="s">
        <v>532</v>
      </c>
      <c r="U28" s="634" t="s">
        <v>533</v>
      </c>
      <c r="V28" s="634" t="s">
        <v>534</v>
      </c>
      <c r="W28" s="634" t="s">
        <v>535</v>
      </c>
      <c r="X28" s="634" t="s">
        <v>536</v>
      </c>
      <c r="Y28" s="634" t="s">
        <v>537</v>
      </c>
      <c r="Z28" s="634" t="s">
        <v>538</v>
      </c>
      <c r="AA28" s="634" t="s">
        <v>539</v>
      </c>
      <c r="AB28" s="635" t="s">
        <v>540</v>
      </c>
      <c r="AC28" s="929"/>
      <c r="AD28" s="929"/>
      <c r="AE28" s="929"/>
      <c r="AF28" s="929"/>
      <c r="AG28" s="929"/>
      <c r="AH28" s="929"/>
      <c r="AI28" s="929"/>
      <c r="AJ28" s="929"/>
      <c r="AK28" s="929"/>
      <c r="AL28" s="929"/>
      <c r="AM28" s="929"/>
      <c r="AN28" s="929"/>
      <c r="AO28" s="929"/>
      <c r="AP28" s="929"/>
      <c r="AQ28" s="929"/>
      <c r="AR28" s="929"/>
      <c r="AS28" s="929"/>
      <c r="AT28" s="929"/>
      <c r="AU28" s="929"/>
      <c r="AV28" s="929"/>
      <c r="AW28" s="929"/>
      <c r="AX28" s="929"/>
      <c r="AY28" s="929"/>
      <c r="AZ28" s="375"/>
      <c r="BA28" s="363" t="s">
        <v>120</v>
      </c>
      <c r="BB28" s="362"/>
      <c r="BC28" s="487" t="s">
        <v>0</v>
      </c>
      <c r="BD28" s="598" t="s">
        <v>1</v>
      </c>
      <c r="BE28" s="598" t="s">
        <v>2</v>
      </c>
      <c r="BF28" s="598" t="s">
        <v>3</v>
      </c>
      <c r="BG28" s="488" t="s">
        <v>4</v>
      </c>
      <c r="BH28" s="487" t="s">
        <v>0</v>
      </c>
      <c r="BI28" s="598" t="s">
        <v>1</v>
      </c>
      <c r="BJ28" s="598" t="s">
        <v>2</v>
      </c>
      <c r="BK28" s="598" t="s">
        <v>3</v>
      </c>
      <c r="BL28" s="488" t="s">
        <v>4</v>
      </c>
      <c r="BM28" s="487" t="s">
        <v>0</v>
      </c>
      <c r="BN28" s="598" t="s">
        <v>1</v>
      </c>
      <c r="BO28" s="598" t="s">
        <v>2</v>
      </c>
      <c r="BP28" s="598" t="s">
        <v>3</v>
      </c>
      <c r="BQ28" s="488" t="s">
        <v>4</v>
      </c>
      <c r="BR28" s="487" t="s">
        <v>530</v>
      </c>
      <c r="BS28" s="598" t="s">
        <v>531</v>
      </c>
      <c r="BT28" s="598" t="s">
        <v>532</v>
      </c>
      <c r="BU28" s="598" t="s">
        <v>533</v>
      </c>
      <c r="BV28" s="598" t="s">
        <v>534</v>
      </c>
      <c r="BW28" s="598" t="s">
        <v>535</v>
      </c>
      <c r="BX28" s="598" t="s">
        <v>536</v>
      </c>
      <c r="BY28" s="599" t="s">
        <v>537</v>
      </c>
      <c r="BZ28" s="599" t="s">
        <v>538</v>
      </c>
      <c r="CA28" s="599" t="s">
        <v>539</v>
      </c>
      <c r="CB28" s="599" t="s">
        <v>540</v>
      </c>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row>
    <row r="29" s="338" customFormat="true" ht="15" customHeight="true" x14ac:dyDescent="0.2">
      <c r="A29" s="1086" t="s">
        <v>57</v>
      </c>
      <c r="B29" s="407" t="s">
        <v>49</v>
      </c>
      <c r="C29" s="496">
        <v>19.629505433715099</v>
      </c>
      <c r="D29" s="489">
        <v>20.460266393485842</v>
      </c>
      <c r="E29" s="489">
        <v>27.815932278953927</v>
      </c>
      <c r="F29" s="489">
        <v>59.401890388277302</v>
      </c>
      <c r="G29" s="501">
        <v>90.46797328635094</v>
      </c>
      <c r="H29" s="493">
        <v>46.815452710678983</v>
      </c>
      <c r="I29" s="489">
        <v>76.087435583623858</v>
      </c>
      <c r="J29" s="489">
        <v>86.995415271924543</v>
      </c>
      <c r="K29" s="489">
        <v>96.803448207300036</v>
      </c>
      <c r="L29" s="498">
        <v>97.359704371457951</v>
      </c>
      <c r="M29" s="496">
        <v>16.601285432706092</v>
      </c>
      <c r="N29" s="489">
        <v>19.063491559951707</v>
      </c>
      <c r="O29" s="489">
        <v>15.973694864160844</v>
      </c>
      <c r="P29" s="489">
        <v>27.99076074886948</v>
      </c>
      <c r="Q29" s="501">
        <v>47.611791077338808</v>
      </c>
      <c r="R29" s="496">
        <v>34.568595965686271</v>
      </c>
      <c r="S29" s="489">
        <v>56.527743166267776</v>
      </c>
      <c r="T29" s="489">
        <v>38.983154466373037</v>
      </c>
      <c r="U29" s="489">
        <v>29.650586745520368</v>
      </c>
      <c r="V29" s="489">
        <v>99.656803913415885</v>
      </c>
      <c r="W29" s="489">
        <v>91.613097239387798</v>
      </c>
      <c r="X29" s="489">
        <v>47.598334703904186</v>
      </c>
      <c r="Y29" s="498">
        <v>27.564040715894773</v>
      </c>
      <c r="Z29" s="498">
        <v>73.677189570776491</v>
      </c>
      <c r="AA29" s="498">
        <v>19.115280489951122</v>
      </c>
      <c r="AB29" s="498">
        <v>11.7484647653613</v>
      </c>
      <c r="AC29" s="923"/>
      <c r="AD29" s="923"/>
      <c r="AE29" s="923"/>
      <c r="AF29" s="923"/>
      <c r="AG29" s="923"/>
      <c r="AH29" s="923"/>
      <c r="AI29" s="923"/>
      <c r="AJ29" s="923"/>
      <c r="AK29" s="923"/>
      <c r="AL29" s="923"/>
      <c r="AM29" s="923"/>
      <c r="AN29" s="923"/>
      <c r="AO29" s="923"/>
      <c r="AP29" s="923"/>
      <c r="AQ29" s="923"/>
      <c r="AR29" s="923"/>
      <c r="AS29" s="923"/>
      <c r="AT29" s="923"/>
      <c r="AU29" s="923"/>
      <c r="AV29" s="923"/>
      <c r="AW29" s="923"/>
      <c r="AX29" s="923"/>
      <c r="AY29" s="923"/>
      <c r="AZ29" s="375"/>
      <c r="BA29" s="1114" t="s">
        <v>57</v>
      </c>
      <c r="BB29" s="624" t="s">
        <v>49</v>
      </c>
      <c r="BC29" s="507">
        <v>6479.0708840000134</v>
      </c>
      <c r="BD29" s="504">
        <v>6759.1993839999986</v>
      </c>
      <c r="BE29" s="504">
        <v>9168.233118000011</v>
      </c>
      <c r="BF29" s="504">
        <v>19609.881262999839</v>
      </c>
      <c r="BG29" s="513">
        <v>29841.172694999805</v>
      </c>
      <c r="BH29" s="507">
        <v>5055.6204479999924</v>
      </c>
      <c r="BI29" s="504">
        <v>8241.576133999979</v>
      </c>
      <c r="BJ29" s="504">
        <v>9366.5211879999879</v>
      </c>
      <c r="BK29" s="504">
        <v>10341.436631999997</v>
      </c>
      <c r="BL29" s="513">
        <v>10614.537639000026</v>
      </c>
      <c r="BM29" s="507">
        <v>3680.717109000002</v>
      </c>
      <c r="BN29" s="504">
        <v>4238.108524000002</v>
      </c>
      <c r="BO29" s="504">
        <v>3566.2284629999949</v>
      </c>
      <c r="BP29" s="504">
        <v>6182.8834370000068</v>
      </c>
      <c r="BQ29" s="513">
        <v>10569.927770000102</v>
      </c>
      <c r="BR29" s="507">
        <v>4061.9909859999875</v>
      </c>
      <c r="BS29" s="504">
        <v>6313.8470359999646</v>
      </c>
      <c r="BT29" s="504">
        <v>4401.6638939999857</v>
      </c>
      <c r="BU29" s="504">
        <v>4553.6338210000004</v>
      </c>
      <c r="BV29" s="504">
        <v>9586.6632240000163</v>
      </c>
      <c r="BW29" s="504">
        <v>9325.1948379999667</v>
      </c>
      <c r="BX29" s="504">
        <v>14405.985061000103</v>
      </c>
      <c r="BY29" s="510">
        <v>2334.126476999993</v>
      </c>
      <c r="BZ29" s="510">
        <v>10935.626230999982</v>
      </c>
      <c r="CA29" s="510">
        <v>2589.1002130000038</v>
      </c>
      <c r="CB29" s="510">
        <v>3349.7255629999981</v>
      </c>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2"/>
    </row>
    <row r="30" s="338" customFormat="true" ht="15" customHeight="true" x14ac:dyDescent="0.2">
      <c r="A30" s="1087"/>
      <c r="B30" s="408" t="s">
        <v>48</v>
      </c>
      <c r="C30" s="497">
        <v>80.37049456628462</v>
      </c>
      <c r="D30" s="490">
        <v>79.539733606514176</v>
      </c>
      <c r="E30" s="490">
        <v>72.184067721045992</v>
      </c>
      <c r="F30" s="490">
        <v>40.598109611722741</v>
      </c>
      <c r="G30" s="502">
        <v>9.5320267136495644</v>
      </c>
      <c r="H30" s="494">
        <v>53.18454728932052</v>
      </c>
      <c r="I30" s="490">
        <v>23.912564416375535</v>
      </c>
      <c r="J30" s="490">
        <v>13.004584728075752</v>
      </c>
      <c r="K30" s="490">
        <v>3.1965517926994922</v>
      </c>
      <c r="L30" s="499">
        <v>2.6402956285419443</v>
      </c>
      <c r="M30" s="497">
        <v>83.398714567293567</v>
      </c>
      <c r="N30" s="490">
        <v>80.936508440047575</v>
      </c>
      <c r="O30" s="490">
        <v>84.026305135839138</v>
      </c>
      <c r="P30" s="490">
        <v>72.009239251130481</v>
      </c>
      <c r="Q30" s="502">
        <v>52.388208922661491</v>
      </c>
      <c r="R30" s="497">
        <v>65.431404034313118</v>
      </c>
      <c r="S30" s="490">
        <v>43.472256833732509</v>
      </c>
      <c r="T30" s="490">
        <v>61.01684553362692</v>
      </c>
      <c r="U30" s="490">
        <v>70.349413254479757</v>
      </c>
      <c r="V30" s="490">
        <v>0.34319608658409911</v>
      </c>
      <c r="W30" s="490">
        <v>8.3869027606114983</v>
      </c>
      <c r="X30" s="490">
        <v>52.401665296096432</v>
      </c>
      <c r="Y30" s="499">
        <v>72.435959284105209</v>
      </c>
      <c r="Z30" s="499">
        <v>26.32281042922277</v>
      </c>
      <c r="AA30" s="499">
        <v>80.884719510049109</v>
      </c>
      <c r="AB30" s="499">
        <v>88.251535234638837</v>
      </c>
      <c r="AC30" s="923"/>
      <c r="AD30" s="923"/>
      <c r="AE30" s="923"/>
      <c r="AF30" s="923"/>
      <c r="AG30" s="923"/>
      <c r="AH30" s="923"/>
      <c r="AI30" s="923"/>
      <c r="AJ30" s="923"/>
      <c r="AK30" s="923"/>
      <c r="AL30" s="923"/>
      <c r="AM30" s="923"/>
      <c r="AN30" s="923"/>
      <c r="AO30" s="923"/>
      <c r="AP30" s="923"/>
      <c r="AQ30" s="923"/>
      <c r="AR30" s="923"/>
      <c r="AS30" s="923"/>
      <c r="AT30" s="923"/>
      <c r="AU30" s="923"/>
      <c r="AV30" s="923"/>
      <c r="AW30" s="923"/>
      <c r="AX30" s="923"/>
      <c r="AY30" s="923"/>
      <c r="AZ30" s="375"/>
      <c r="BA30" s="1115"/>
      <c r="BB30" s="622" t="s">
        <v>48</v>
      </c>
      <c r="BC30" s="508">
        <v>26527.725470999951</v>
      </c>
      <c r="BD30" s="505">
        <v>26276.535605999936</v>
      </c>
      <c r="BE30" s="505">
        <v>23792.132999000016</v>
      </c>
      <c r="BF30" s="505">
        <v>13402.336251999937</v>
      </c>
      <c r="BG30" s="514">
        <v>3144.1718539999961</v>
      </c>
      <c r="BH30" s="508">
        <v>5743.421653000004</v>
      </c>
      <c r="BI30" s="505">
        <v>2590.1414430000091</v>
      </c>
      <c r="BJ30" s="505">
        <v>1400.1625030000032</v>
      </c>
      <c r="BK30" s="505">
        <v>341.48512700000015</v>
      </c>
      <c r="BL30" s="514">
        <v>287.8554069999999</v>
      </c>
      <c r="BM30" s="508">
        <v>18490.560674999972</v>
      </c>
      <c r="BN30" s="505">
        <v>17993.435528000027</v>
      </c>
      <c r="BO30" s="505">
        <v>18759.404355999901</v>
      </c>
      <c r="BP30" s="505">
        <v>15906.131907999947</v>
      </c>
      <c r="BQ30" s="514">
        <v>11630.303581999953</v>
      </c>
      <c r="BR30" s="508">
        <v>7688.5324949999513</v>
      </c>
      <c r="BS30" s="505">
        <v>4855.6189330000007</v>
      </c>
      <c r="BT30" s="505">
        <v>6889.5308650000061</v>
      </c>
      <c r="BU30" s="505">
        <v>10804.017816999953</v>
      </c>
      <c r="BV30" s="505">
        <v>33.014356999999997</v>
      </c>
      <c r="BW30" s="505">
        <v>853.69346400000222</v>
      </c>
      <c r="BX30" s="505">
        <v>15859.748290000016</v>
      </c>
      <c r="BY30" s="511">
        <v>6133.8862540000064</v>
      </c>
      <c r="BZ30" s="511">
        <v>3906.9950670000107</v>
      </c>
      <c r="CA30" s="511">
        <v>10955.562207000039</v>
      </c>
      <c r="CB30" s="511">
        <v>25162.302432999943</v>
      </c>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2"/>
    </row>
    <row r="31" s="338" customFormat="true" ht="15" customHeight="true" x14ac:dyDescent="0.2">
      <c r="A31" s="1087" t="s">
        <v>104</v>
      </c>
      <c r="B31" s="408" t="s">
        <v>49</v>
      </c>
      <c r="C31" s="497">
        <v>0.50450480927929997</v>
      </c>
      <c r="D31" s="490">
        <v>0.73728206160307519</v>
      </c>
      <c r="E31" s="490">
        <v>2.3828082801389798</v>
      </c>
      <c r="F31" s="490">
        <v>26.14416970044023</v>
      </c>
      <c r="G31" s="502">
        <v>71.622909167752226</v>
      </c>
      <c r="H31" s="494">
        <v>3.7915151470896031</v>
      </c>
      <c r="I31" s="490">
        <v>28.342804695340622</v>
      </c>
      <c r="J31" s="490">
        <v>62.790857491719642</v>
      </c>
      <c r="K31" s="490">
        <v>78.635345268935993</v>
      </c>
      <c r="L31" s="499">
        <v>84.546624416387502</v>
      </c>
      <c r="M31" s="497">
        <v>0.30854639352075275</v>
      </c>
      <c r="N31" s="490">
        <v>0.39374200368293544</v>
      </c>
      <c r="O31" s="490">
        <v>0.36081312746237532</v>
      </c>
      <c r="P31" s="490">
        <v>2.5188883990971815</v>
      </c>
      <c r="Q31" s="502">
        <v>21.622736947592777</v>
      </c>
      <c r="R31" s="497">
        <v>2.6449565715309755</v>
      </c>
      <c r="S31" s="490">
        <v>40.806896799275343</v>
      </c>
      <c r="T31" s="490">
        <v>25.343196473686803</v>
      </c>
      <c r="U31" s="490">
        <v>18.737583719373703</v>
      </c>
      <c r="V31" s="490">
        <v>89.050491753690196</v>
      </c>
      <c r="W31" s="490">
        <v>75.507414404869721</v>
      </c>
      <c r="X31" s="490">
        <v>6.3758673071645529</v>
      </c>
      <c r="Y31" s="499">
        <v>3.4423972218754093</v>
      </c>
      <c r="Z31" s="499">
        <v>14.366830441785375</v>
      </c>
      <c r="AA31" s="499">
        <v>7.733807514118916</v>
      </c>
      <c r="AB31" s="499">
        <v>4.1739175486463411</v>
      </c>
      <c r="AC31" s="923"/>
      <c r="AD31" s="923"/>
      <c r="AE31" s="923"/>
      <c r="AF31" s="923"/>
      <c r="AG31" s="923"/>
      <c r="AH31" s="923"/>
      <c r="AI31" s="923"/>
      <c r="AJ31" s="923"/>
      <c r="AK31" s="923"/>
      <c r="AL31" s="923"/>
      <c r="AM31" s="923"/>
      <c r="AN31" s="923"/>
      <c r="AO31" s="923"/>
      <c r="AP31" s="923"/>
      <c r="AQ31" s="923"/>
      <c r="AR31" s="923"/>
      <c r="AS31" s="923"/>
      <c r="AT31" s="923"/>
      <c r="AU31" s="923"/>
      <c r="AV31" s="923"/>
      <c r="AW31" s="923"/>
      <c r="AX31" s="923"/>
      <c r="AY31" s="923"/>
      <c r="AZ31" s="375"/>
      <c r="BA31" s="1115" t="s">
        <v>104</v>
      </c>
      <c r="BB31" s="622" t="s">
        <v>49</v>
      </c>
      <c r="BC31" s="508">
        <v>166.52087499999996</v>
      </c>
      <c r="BD31" s="505">
        <v>243.56654799999995</v>
      </c>
      <c r="BE31" s="505">
        <v>785.38233300000013</v>
      </c>
      <c r="BF31" s="505">
        <v>8630.7701689999903</v>
      </c>
      <c r="BG31" s="514">
        <v>23625.063365000118</v>
      </c>
      <c r="BH31" s="508">
        <v>409.44731700000023</v>
      </c>
      <c r="BI31" s="505">
        <v>3070.0125580000067</v>
      </c>
      <c r="BJ31" s="505">
        <v>6760.4930130000048</v>
      </c>
      <c r="BK31" s="505">
        <v>8400.5524099999784</v>
      </c>
      <c r="BL31" s="514">
        <v>9217.6053010000014</v>
      </c>
      <c r="BM31" s="508">
        <v>68.408678000000023</v>
      </c>
      <c r="BN31" s="505">
        <v>87.53492700000001</v>
      </c>
      <c r="BO31" s="505">
        <v>80.553814000000003</v>
      </c>
      <c r="BP31" s="505">
        <v>556.39764500000035</v>
      </c>
      <c r="BQ31" s="514">
        <v>4800.2976269999772</v>
      </c>
      <c r="BR31" s="508">
        <v>310.79624300000012</v>
      </c>
      <c r="BS31" s="505">
        <v>4557.9124509999829</v>
      </c>
      <c r="BT31" s="505">
        <v>2861.549671999996</v>
      </c>
      <c r="BU31" s="505">
        <v>2877.6528330000042</v>
      </c>
      <c r="BV31" s="505">
        <v>8566.3701910000054</v>
      </c>
      <c r="BW31" s="505">
        <v>7685.8153719999782</v>
      </c>
      <c r="BX31" s="505">
        <v>1929.7029980000029</v>
      </c>
      <c r="BY31" s="511">
        <v>291.502635</v>
      </c>
      <c r="BZ31" s="511">
        <v>2132.4142349999984</v>
      </c>
      <c r="CA31" s="511">
        <v>1047.518120000002</v>
      </c>
      <c r="CB31" s="511">
        <v>1190.0685399999975</v>
      </c>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2"/>
    </row>
    <row r="32" s="338" customFormat="true" ht="15" customHeight="true" x14ac:dyDescent="0.2">
      <c r="A32" s="1087"/>
      <c r="B32" s="408" t="s">
        <v>48</v>
      </c>
      <c r="C32" s="497">
        <v>99.495495190720632</v>
      </c>
      <c r="D32" s="490">
        <v>99.262717938397003</v>
      </c>
      <c r="E32" s="490">
        <v>97.617191719861253</v>
      </c>
      <c r="F32" s="490">
        <v>73.855830299559727</v>
      </c>
      <c r="G32" s="502">
        <v>28.37709083224928</v>
      </c>
      <c r="H32" s="494">
        <v>96.208484852910544</v>
      </c>
      <c r="I32" s="490">
        <v>71.657195304658771</v>
      </c>
      <c r="J32" s="490">
        <v>37.209142508280806</v>
      </c>
      <c r="K32" s="490">
        <v>21.364654731063339</v>
      </c>
      <c r="L32" s="499">
        <v>15.453375583612159</v>
      </c>
      <c r="M32" s="497">
        <v>99.691453606479314</v>
      </c>
      <c r="N32" s="490">
        <v>99.606257996317026</v>
      </c>
      <c r="O32" s="490">
        <v>99.639186872537636</v>
      </c>
      <c r="P32" s="490">
        <v>97.481111600902722</v>
      </c>
      <c r="Q32" s="502">
        <v>78.377263052407002</v>
      </c>
      <c r="R32" s="497">
        <v>97.355043428468619</v>
      </c>
      <c r="S32" s="490">
        <v>59.19310320072514</v>
      </c>
      <c r="T32" s="490">
        <v>74.656803526313695</v>
      </c>
      <c r="U32" s="490">
        <v>81.262416280626041</v>
      </c>
      <c r="V32" s="490">
        <v>10.949508246309655</v>
      </c>
      <c r="W32" s="490">
        <v>24.492585595129665</v>
      </c>
      <c r="X32" s="490">
        <v>93.624132692835616</v>
      </c>
      <c r="Y32" s="499">
        <v>96.557602778124675</v>
      </c>
      <c r="Z32" s="499">
        <v>85.633169558214632</v>
      </c>
      <c r="AA32" s="499">
        <v>92.266192485881149</v>
      </c>
      <c r="AB32" s="499">
        <v>95.826082451353585</v>
      </c>
      <c r="AC32" s="923"/>
      <c r="AD32" s="923"/>
      <c r="AE32" s="923"/>
      <c r="AF32" s="923"/>
      <c r="AG32" s="923"/>
      <c r="AH32" s="923"/>
      <c r="AI32" s="923"/>
      <c r="AJ32" s="923"/>
      <c r="AK32" s="923"/>
      <c r="AL32" s="923"/>
      <c r="AM32" s="923"/>
      <c r="AN32" s="923"/>
      <c r="AO32" s="923"/>
      <c r="AP32" s="923"/>
      <c r="AQ32" s="923"/>
      <c r="AR32" s="923"/>
      <c r="AS32" s="923"/>
      <c r="AT32" s="923"/>
      <c r="AU32" s="923"/>
      <c r="AV32" s="923"/>
      <c r="AW32" s="923"/>
      <c r="AX32" s="923"/>
      <c r="AY32" s="923"/>
      <c r="AZ32" s="375"/>
      <c r="BA32" s="1115"/>
      <c r="BB32" s="622" t="s">
        <v>48</v>
      </c>
      <c r="BC32" s="508">
        <v>32840.275480000033</v>
      </c>
      <c r="BD32" s="505">
        <v>32792.168441999958</v>
      </c>
      <c r="BE32" s="505">
        <v>32174.983784000131</v>
      </c>
      <c r="BF32" s="505">
        <v>24381.447345999757</v>
      </c>
      <c r="BG32" s="514">
        <v>9360.281184000014</v>
      </c>
      <c r="BH32" s="508">
        <v>10389.594784000066</v>
      </c>
      <c r="BI32" s="505">
        <v>7761.7050189999818</v>
      </c>
      <c r="BJ32" s="505">
        <v>4006.1906780000027</v>
      </c>
      <c r="BK32" s="505">
        <v>2282.3693489999987</v>
      </c>
      <c r="BL32" s="514">
        <v>1684.7877449999996</v>
      </c>
      <c r="BM32" s="508">
        <v>22102.869106000064</v>
      </c>
      <c r="BN32" s="505">
        <v>22144.009125000182</v>
      </c>
      <c r="BO32" s="505">
        <v>22245.079004999901</v>
      </c>
      <c r="BP32" s="505">
        <v>21532.617699999941</v>
      </c>
      <c r="BQ32" s="514">
        <v>17399.933724999963</v>
      </c>
      <c r="BR32" s="508">
        <v>11439.727237999961</v>
      </c>
      <c r="BS32" s="505">
        <v>6611.5535180000052</v>
      </c>
      <c r="BT32" s="505">
        <v>8429.6450870000572</v>
      </c>
      <c r="BU32" s="505">
        <v>12479.99880499989</v>
      </c>
      <c r="BV32" s="505">
        <v>1053.3073899999981</v>
      </c>
      <c r="BW32" s="505">
        <v>2493.0729300000007</v>
      </c>
      <c r="BX32" s="505">
        <v>28336.030352999976</v>
      </c>
      <c r="BY32" s="511">
        <v>8176.5100960000082</v>
      </c>
      <c r="BZ32" s="511">
        <v>12710.207063000104</v>
      </c>
      <c r="CA32" s="511">
        <v>12497.144300000018</v>
      </c>
      <c r="CB32" s="511">
        <v>27321.95945599988</v>
      </c>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2"/>
    </row>
    <row r="33" s="338" customFormat="true" ht="15" customHeight="true" x14ac:dyDescent="0.2">
      <c r="A33" s="1087" t="s">
        <v>105</v>
      </c>
      <c r="B33" s="408" t="s">
        <v>49</v>
      </c>
      <c r="C33" s="497">
        <v>0.35230504878242924</v>
      </c>
      <c r="D33" s="490">
        <v>0</v>
      </c>
      <c r="E33" s="490">
        <v>0.24694985398847977</v>
      </c>
      <c r="F33" s="490">
        <v>1.1810176605762677</v>
      </c>
      <c r="G33" s="502">
        <v>9.5682771399024862</v>
      </c>
      <c r="H33" s="494">
        <v>0.44584814606418921</v>
      </c>
      <c r="I33" s="490">
        <v>1.0364688536413398</v>
      </c>
      <c r="J33" s="490">
        <v>5.3468573009274722</v>
      </c>
      <c r="K33" s="490">
        <v>7.4346958249588662</v>
      </c>
      <c r="L33" s="499">
        <v>17.730372770858818</v>
      </c>
      <c r="M33" s="497">
        <v>0.30854639352075275</v>
      </c>
      <c r="N33" s="490">
        <v>0</v>
      </c>
      <c r="O33" s="490">
        <v>0</v>
      </c>
      <c r="P33" s="490">
        <v>0.36726027725976995</v>
      </c>
      <c r="Q33" s="502">
        <v>0.58911567598694292</v>
      </c>
      <c r="R33" s="497">
        <v>1.3258719515936082</v>
      </c>
      <c r="S33" s="490">
        <v>1.1993931345671549</v>
      </c>
      <c r="T33" s="490">
        <v>3.2741309302572102E-2</v>
      </c>
      <c r="U33" s="490">
        <v>3.2507942084367878</v>
      </c>
      <c r="V33" s="490">
        <v>16.764413135687935</v>
      </c>
      <c r="W33" s="490">
        <v>5.1258185817549586</v>
      </c>
      <c r="X33" s="490">
        <v>0.55283480185181799</v>
      </c>
      <c r="Y33" s="499">
        <v>1.0770952040034198</v>
      </c>
      <c r="Z33" s="499">
        <v>1.0061301841617534</v>
      </c>
      <c r="AA33" s="499">
        <v>1.4662044046720497</v>
      </c>
      <c r="AB33" s="499">
        <v>0.73686029288928556</v>
      </c>
      <c r="AC33" s="923"/>
      <c r="AD33" s="923"/>
      <c r="AE33" s="923"/>
      <c r="AF33" s="923"/>
      <c r="AG33" s="923"/>
      <c r="AH33" s="923"/>
      <c r="AI33" s="923"/>
      <c r="AJ33" s="923"/>
      <c r="AK33" s="923"/>
      <c r="AL33" s="923"/>
      <c r="AM33" s="923"/>
      <c r="AN33" s="923"/>
      <c r="AO33" s="923"/>
      <c r="AP33" s="923"/>
      <c r="AQ33" s="923"/>
      <c r="AR33" s="923"/>
      <c r="AS33" s="923"/>
      <c r="AT33" s="923"/>
      <c r="AU33" s="923"/>
      <c r="AV33" s="923"/>
      <c r="AW33" s="923"/>
      <c r="AX33" s="923"/>
      <c r="AY33" s="923"/>
      <c r="AZ33" s="375"/>
      <c r="BA33" s="1115" t="s">
        <v>105</v>
      </c>
      <c r="BB33" s="622" t="s">
        <v>49</v>
      </c>
      <c r="BC33" s="508">
        <v>116.28461000000003</v>
      </c>
      <c r="BD33" s="505">
        <v>0</v>
      </c>
      <c r="BE33" s="505">
        <v>81.395575999999991</v>
      </c>
      <c r="BF33" s="505">
        <v>389.88011899999907</v>
      </c>
      <c r="BG33" s="514">
        <v>3156.1291820000033</v>
      </c>
      <c r="BH33" s="508">
        <v>48.147328999999992</v>
      </c>
      <c r="BI33" s="505">
        <v>112.26737899999998</v>
      </c>
      <c r="BJ33" s="505">
        <v>575.67921299999875</v>
      </c>
      <c r="BK33" s="505">
        <v>794.24273799999878</v>
      </c>
      <c r="BL33" s="514">
        <v>1933.0349279999959</v>
      </c>
      <c r="BM33" s="508">
        <v>68.408678000000023</v>
      </c>
      <c r="BN33" s="505">
        <v>0</v>
      </c>
      <c r="BO33" s="505">
        <v>0</v>
      </c>
      <c r="BP33" s="505">
        <v>81.124178999999998</v>
      </c>
      <c r="BQ33" s="514">
        <v>130.78504299999997</v>
      </c>
      <c r="BR33" s="508">
        <v>155.79689500000001</v>
      </c>
      <c r="BS33" s="505">
        <v>133.96580799999995</v>
      </c>
      <c r="BT33" s="505">
        <v>3.6968849999999995</v>
      </c>
      <c r="BU33" s="505">
        <v>499.24564999999939</v>
      </c>
      <c r="BV33" s="505">
        <v>1612.6824919999942</v>
      </c>
      <c r="BW33" s="505">
        <v>521.75134799999989</v>
      </c>
      <c r="BX33" s="505">
        <v>167.31950700000004</v>
      </c>
      <c r="BY33" s="511">
        <v>91.208559000000022</v>
      </c>
      <c r="BZ33" s="511">
        <v>149.33609300000006</v>
      </c>
      <c r="CA33" s="511">
        <v>198.59243699999999</v>
      </c>
      <c r="CB33" s="511">
        <v>210.09381299999998</v>
      </c>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2"/>
    </row>
    <row r="34" s="338" customFormat="true" ht="15" customHeight="true" x14ac:dyDescent="0.2">
      <c r="A34" s="1087"/>
      <c r="B34" s="408" t="s">
        <v>48</v>
      </c>
      <c r="C34" s="497">
        <v>99.647694951217417</v>
      </c>
      <c r="D34" s="490">
        <v>100</v>
      </c>
      <c r="E34" s="490">
        <v>99.753050146011645</v>
      </c>
      <c r="F34" s="490">
        <v>98.818982339423812</v>
      </c>
      <c r="G34" s="502">
        <v>90.43172286009812</v>
      </c>
      <c r="H34" s="494">
        <v>99.554151853935778</v>
      </c>
      <c r="I34" s="490">
        <v>98.963531146358605</v>
      </c>
      <c r="J34" s="490">
        <v>94.653142699072561</v>
      </c>
      <c r="K34" s="490">
        <v>92.565304175040524</v>
      </c>
      <c r="L34" s="499">
        <v>82.26962722914098</v>
      </c>
      <c r="M34" s="497">
        <v>99.691453606479314</v>
      </c>
      <c r="N34" s="490">
        <v>100</v>
      </c>
      <c r="O34" s="490">
        <v>100</v>
      </c>
      <c r="P34" s="490">
        <v>99.632739722740212</v>
      </c>
      <c r="Q34" s="502">
        <v>99.410884324013068</v>
      </c>
      <c r="R34" s="497">
        <v>98.67412804840616</v>
      </c>
      <c r="S34" s="490">
        <v>98.800606865432911</v>
      </c>
      <c r="T34" s="490">
        <v>99.967258690697435</v>
      </c>
      <c r="U34" s="490">
        <v>96.749205791563057</v>
      </c>
      <c r="V34" s="490">
        <v>83.235586864311927</v>
      </c>
      <c r="W34" s="490">
        <v>94.874181418244547</v>
      </c>
      <c r="X34" s="490">
        <v>99.447165198148241</v>
      </c>
      <c r="Y34" s="499">
        <v>98.922904795996573</v>
      </c>
      <c r="Z34" s="499">
        <v>98.99386981583821</v>
      </c>
      <c r="AA34" s="499">
        <v>98.533795595327945</v>
      </c>
      <c r="AB34" s="499">
        <v>99.263139707110682</v>
      </c>
      <c r="AC34" s="923"/>
      <c r="AD34" s="923"/>
      <c r="AE34" s="923"/>
      <c r="AF34" s="923"/>
      <c r="AG34" s="923"/>
      <c r="AH34" s="923"/>
      <c r="AI34" s="923"/>
      <c r="AJ34" s="923"/>
      <c r="AK34" s="923"/>
      <c r="AL34" s="923"/>
      <c r="AM34" s="923"/>
      <c r="AN34" s="923"/>
      <c r="AO34" s="923"/>
      <c r="AP34" s="923"/>
      <c r="AQ34" s="923"/>
      <c r="AR34" s="923"/>
      <c r="AS34" s="923"/>
      <c r="AT34" s="923"/>
      <c r="AU34" s="923"/>
      <c r="AV34" s="923"/>
      <c r="AW34" s="923"/>
      <c r="AX34" s="923"/>
      <c r="AY34" s="923"/>
      <c r="AZ34" s="375"/>
      <c r="BA34" s="1115"/>
      <c r="BB34" s="622" t="s">
        <v>48</v>
      </c>
      <c r="BC34" s="508">
        <v>32890.511745000003</v>
      </c>
      <c r="BD34" s="505">
        <v>33035.734989999932</v>
      </c>
      <c r="BE34" s="505">
        <v>32878.970541000097</v>
      </c>
      <c r="BF34" s="505">
        <v>32622.337395999792</v>
      </c>
      <c r="BG34" s="514">
        <v>29829.215366999833</v>
      </c>
      <c r="BH34" s="508">
        <v>10750.894772000047</v>
      </c>
      <c r="BI34" s="505">
        <v>10719.450198000048</v>
      </c>
      <c r="BJ34" s="505">
        <v>10191.004477999963</v>
      </c>
      <c r="BK34" s="505">
        <v>9888.6790209999835</v>
      </c>
      <c r="BL34" s="514">
        <v>8969.3581180000183</v>
      </c>
      <c r="BM34" s="508">
        <v>22102.869106000064</v>
      </c>
      <c r="BN34" s="505">
        <v>22231.54405200019</v>
      </c>
      <c r="BO34" s="505">
        <v>22325.6328189999</v>
      </c>
      <c r="BP34" s="505">
        <v>22007.891165999958</v>
      </c>
      <c r="BQ34" s="514">
        <v>22069.446308999992</v>
      </c>
      <c r="BR34" s="508">
        <v>11594.726585999982</v>
      </c>
      <c r="BS34" s="505">
        <v>11035.50016099994</v>
      </c>
      <c r="BT34" s="505">
        <v>11287.497873999997</v>
      </c>
      <c r="BU34" s="505">
        <v>14858.405987999909</v>
      </c>
      <c r="BV34" s="505">
        <v>8006.9950890000109</v>
      </c>
      <c r="BW34" s="505">
        <v>9657.1369539999905</v>
      </c>
      <c r="BX34" s="505">
        <v>30098.413843999944</v>
      </c>
      <c r="BY34" s="511">
        <v>8376.8041720000001</v>
      </c>
      <c r="BZ34" s="511">
        <v>14693.285205000097</v>
      </c>
      <c r="CA34" s="511">
        <v>13346.06998300001</v>
      </c>
      <c r="CB34" s="511">
        <v>28301.934182999892</v>
      </c>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2"/>
    </row>
    <row r="35" s="338" customFormat="true" ht="15" customHeight="true" x14ac:dyDescent="0.2">
      <c r="A35" s="1087" t="s">
        <v>55</v>
      </c>
      <c r="B35" s="408" t="s">
        <v>49</v>
      </c>
      <c r="C35" s="497">
        <v>10.11354238411062</v>
      </c>
      <c r="D35" s="490">
        <v>17.32516210016983</v>
      </c>
      <c r="E35" s="490">
        <v>18.417369975356706</v>
      </c>
      <c r="F35" s="490">
        <v>51.445478290827985</v>
      </c>
      <c r="G35" s="502">
        <v>88.012514833289032</v>
      </c>
      <c r="H35" s="494">
        <v>28.383805668431965</v>
      </c>
      <c r="I35" s="490">
        <v>63.493074603453081</v>
      </c>
      <c r="J35" s="490">
        <v>84.557393718273715</v>
      </c>
      <c r="K35" s="490">
        <v>95.778376176722517</v>
      </c>
      <c r="L35" s="499">
        <v>96.858359301899625</v>
      </c>
      <c r="M35" s="497">
        <v>7.7622101160175285</v>
      </c>
      <c r="N35" s="490">
        <v>14.718053506974528</v>
      </c>
      <c r="O35" s="490">
        <v>13.131651070177073</v>
      </c>
      <c r="P35" s="490">
        <v>19.520495932726245</v>
      </c>
      <c r="Q35" s="502">
        <v>40.862465904810122</v>
      </c>
      <c r="R35" s="497">
        <v>17.423052337288446</v>
      </c>
      <c r="S35" s="490">
        <v>50.965431846064057</v>
      </c>
      <c r="T35" s="490">
        <v>54.35124026275777</v>
      </c>
      <c r="U35" s="490">
        <v>26.166166050132802</v>
      </c>
      <c r="V35" s="490">
        <v>96.414989160539506</v>
      </c>
      <c r="W35" s="490">
        <v>89.580003154257327</v>
      </c>
      <c r="X35" s="490">
        <v>39.36424971710256</v>
      </c>
      <c r="Y35" s="499">
        <v>13.785842535715497</v>
      </c>
      <c r="Z35" s="499">
        <v>29.326910877841421</v>
      </c>
      <c r="AA35" s="499">
        <v>17.81811467989321</v>
      </c>
      <c r="AB35" s="499">
        <v>17.574047867457864</v>
      </c>
      <c r="AC35" s="923"/>
      <c r="AD35" s="923"/>
      <c r="AE35" s="923"/>
      <c r="AF35" s="923"/>
      <c r="AG35" s="923"/>
      <c r="AH35" s="923"/>
      <c r="AI35" s="923"/>
      <c r="AJ35" s="923"/>
      <c r="AK35" s="923"/>
      <c r="AL35" s="923"/>
      <c r="AM35" s="923"/>
      <c r="AN35" s="923"/>
      <c r="AO35" s="923"/>
      <c r="AP35" s="923"/>
      <c r="AQ35" s="923"/>
      <c r="AR35" s="923"/>
      <c r="AS35" s="923"/>
      <c r="AT35" s="923"/>
      <c r="AU35" s="923"/>
      <c r="AV35" s="923"/>
      <c r="AW35" s="923"/>
      <c r="AX35" s="923"/>
      <c r="AY35" s="923"/>
      <c r="AZ35" s="375"/>
      <c r="BA35" s="1115" t="s">
        <v>55</v>
      </c>
      <c r="BB35" s="622" t="s">
        <v>49</v>
      </c>
      <c r="BC35" s="508">
        <v>3338.1563390000097</v>
      </c>
      <c r="BD35" s="505">
        <v>5723.4946380000119</v>
      </c>
      <c r="BE35" s="505">
        <v>6070.4325730000137</v>
      </c>
      <c r="BF35" s="505">
        <v>16983.293195000118</v>
      </c>
      <c r="BG35" s="514">
        <v>29031.231263999802</v>
      </c>
      <c r="BH35" s="508">
        <v>3065.1791240000066</v>
      </c>
      <c r="BI35" s="505">
        <v>6877.3905219999851</v>
      </c>
      <c r="BJ35" s="505">
        <v>9104.0271189999985</v>
      </c>
      <c r="BK35" s="505">
        <v>10231.928989000007</v>
      </c>
      <c r="BL35" s="514">
        <v>10559.879029000034</v>
      </c>
      <c r="BM35" s="508">
        <v>1720.9811669999988</v>
      </c>
      <c r="BN35" s="505">
        <v>3272.050549000001</v>
      </c>
      <c r="BO35" s="505">
        <v>2931.7242010000041</v>
      </c>
      <c r="BP35" s="505">
        <v>4311.8853419999941</v>
      </c>
      <c r="BQ35" s="514">
        <v>9071.5619669999614</v>
      </c>
      <c r="BR35" s="508">
        <v>2047.2998559999999</v>
      </c>
      <c r="BS35" s="505">
        <v>5692.5665659999795</v>
      </c>
      <c r="BT35" s="505">
        <v>6136.9043920000013</v>
      </c>
      <c r="BU35" s="505">
        <v>4018.5086290000022</v>
      </c>
      <c r="BV35" s="505">
        <v>9274.8110970000162</v>
      </c>
      <c r="BW35" s="505">
        <v>9118.2484619999668</v>
      </c>
      <c r="BX35" s="505">
        <v>11913.878855000006</v>
      </c>
      <c r="BY35" s="511">
        <v>1167.3869010000017</v>
      </c>
      <c r="BZ35" s="511">
        <v>4352.8823199999997</v>
      </c>
      <c r="CA35" s="511">
        <v>2413.403483000001</v>
      </c>
      <c r="CB35" s="511">
        <v>5010.7174480000103</v>
      </c>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2"/>
    </row>
    <row r="36" s="338" customFormat="true" ht="15" customHeight="true" x14ac:dyDescent="0.2">
      <c r="A36" s="1087"/>
      <c r="B36" s="408" t="s">
        <v>48</v>
      </c>
      <c r="C36" s="497">
        <v>89.88645761588954</v>
      </c>
      <c r="D36" s="490">
        <v>82.674837899830507</v>
      </c>
      <c r="E36" s="490">
        <v>81.582630024644132</v>
      </c>
      <c r="F36" s="490">
        <v>48.554521709173173</v>
      </c>
      <c r="G36" s="502">
        <v>11.987485166711451</v>
      </c>
      <c r="H36" s="494">
        <v>71.616194331567669</v>
      </c>
      <c r="I36" s="490">
        <v>36.506925396546322</v>
      </c>
      <c r="J36" s="490">
        <v>15.442606281726686</v>
      </c>
      <c r="K36" s="490">
        <v>4.2216238232771053</v>
      </c>
      <c r="L36" s="499">
        <v>3.1416406981003537</v>
      </c>
      <c r="M36" s="497">
        <v>92.237789883982344</v>
      </c>
      <c r="N36" s="490">
        <v>85.281946493024634</v>
      </c>
      <c r="O36" s="490">
        <v>86.868348929823171</v>
      </c>
      <c r="P36" s="490">
        <v>80.479504067273638</v>
      </c>
      <c r="Q36" s="502">
        <v>59.137534095189594</v>
      </c>
      <c r="R36" s="497">
        <v>82.576947662710737</v>
      </c>
      <c r="S36" s="490">
        <v>49.034568153936384</v>
      </c>
      <c r="T36" s="490">
        <v>45.648759737242329</v>
      </c>
      <c r="U36" s="490">
        <v>73.833833949867</v>
      </c>
      <c r="V36" s="490">
        <v>3.5850108394604794</v>
      </c>
      <c r="W36" s="490">
        <v>10.419996845741954</v>
      </c>
      <c r="X36" s="490">
        <v>60.635750282898002</v>
      </c>
      <c r="Y36" s="499">
        <v>86.21415746428444</v>
      </c>
      <c r="Z36" s="499">
        <v>70.673089122158089</v>
      </c>
      <c r="AA36" s="499">
        <v>82.181885320106971</v>
      </c>
      <c r="AB36" s="499">
        <v>82.425952132542491</v>
      </c>
      <c r="AC36" s="923"/>
      <c r="AD36" s="923"/>
      <c r="AE36" s="923"/>
      <c r="AF36" s="923"/>
      <c r="AG36" s="923"/>
      <c r="AH36" s="923"/>
      <c r="AI36" s="923"/>
      <c r="AJ36" s="923"/>
      <c r="AK36" s="923"/>
      <c r="AL36" s="923"/>
      <c r="AM36" s="923"/>
      <c r="AN36" s="923"/>
      <c r="AO36" s="923"/>
      <c r="AP36" s="923"/>
      <c r="AQ36" s="923"/>
      <c r="AR36" s="923"/>
      <c r="AS36" s="923"/>
      <c r="AT36" s="923"/>
      <c r="AU36" s="923"/>
      <c r="AV36" s="923"/>
      <c r="AW36" s="923"/>
      <c r="AX36" s="923"/>
      <c r="AY36" s="923"/>
      <c r="AZ36" s="375"/>
      <c r="BA36" s="1115"/>
      <c r="BB36" s="622" t="s">
        <v>48</v>
      </c>
      <c r="BC36" s="508">
        <v>29668.640016000099</v>
      </c>
      <c r="BD36" s="505">
        <v>27312.240352000033</v>
      </c>
      <c r="BE36" s="505">
        <v>26889.93354400032</v>
      </c>
      <c r="BF36" s="505">
        <v>16028.924320000027</v>
      </c>
      <c r="BG36" s="514">
        <v>3954.1132849999963</v>
      </c>
      <c r="BH36" s="508">
        <v>7733.8629770000043</v>
      </c>
      <c r="BI36" s="505">
        <v>3954.3270550000043</v>
      </c>
      <c r="BJ36" s="505">
        <v>1662.6565720000021</v>
      </c>
      <c r="BK36" s="505">
        <v>450.99276999999955</v>
      </c>
      <c r="BL36" s="514">
        <v>342.51401699999997</v>
      </c>
      <c r="BM36" s="508">
        <v>20450.296617000022</v>
      </c>
      <c r="BN36" s="505">
        <v>18959.493503000002</v>
      </c>
      <c r="BO36" s="505">
        <v>19393.90861799995</v>
      </c>
      <c r="BP36" s="505">
        <v>17777.130002999944</v>
      </c>
      <c r="BQ36" s="514">
        <v>13128.669384999963</v>
      </c>
      <c r="BR36" s="508">
        <v>9703.2236249999132</v>
      </c>
      <c r="BS36" s="505">
        <v>5476.8994030000031</v>
      </c>
      <c r="BT36" s="505">
        <v>5154.290367000006</v>
      </c>
      <c r="BU36" s="505">
        <v>11339.143008999901</v>
      </c>
      <c r="BV36" s="505">
        <v>344.86648400000024</v>
      </c>
      <c r="BW36" s="505">
        <v>1060.639840000001</v>
      </c>
      <c r="BX36" s="505">
        <v>18351.854496000095</v>
      </c>
      <c r="BY36" s="511">
        <v>7300.6258299999936</v>
      </c>
      <c r="BZ36" s="511">
        <v>10489.738978000029</v>
      </c>
      <c r="CA36" s="511">
        <v>11131.258937000035</v>
      </c>
      <c r="CB36" s="511">
        <v>23501.310547999994</v>
      </c>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2"/>
    </row>
    <row r="37" s="338" customFormat="true" ht="15" customHeight="true" x14ac:dyDescent="0.2">
      <c r="A37" s="1087" t="s">
        <v>126</v>
      </c>
      <c r="B37" s="408" t="s">
        <v>49</v>
      </c>
      <c r="C37" s="497">
        <v>11.537496755217436</v>
      </c>
      <c r="D37" s="490">
        <v>22.226126416829967</v>
      </c>
      <c r="E37" s="490">
        <v>23.050886397109547</v>
      </c>
      <c r="F37" s="490">
        <v>61.301089877671387</v>
      </c>
      <c r="G37" s="502">
        <v>90.492682326176052</v>
      </c>
      <c r="H37" s="494">
        <v>34.771378309538591</v>
      </c>
      <c r="I37" s="490">
        <v>68.326805724307619</v>
      </c>
      <c r="J37" s="490">
        <v>86.565860929762422</v>
      </c>
      <c r="K37" s="490">
        <v>95.76547414668353</v>
      </c>
      <c r="L37" s="499">
        <v>96.858359301899625</v>
      </c>
      <c r="M37" s="497">
        <v>8.4001359529528745</v>
      </c>
      <c r="N37" s="490">
        <v>19.953753625044097</v>
      </c>
      <c r="O37" s="490">
        <v>15.342551756105745</v>
      </c>
      <c r="P37" s="490">
        <v>22.529610307595931</v>
      </c>
      <c r="Q37" s="502">
        <v>52.785404808802085</v>
      </c>
      <c r="R37" s="497">
        <v>30.536014660720117</v>
      </c>
      <c r="S37" s="490">
        <v>76.847097241900897</v>
      </c>
      <c r="T37" s="490">
        <v>61.831183234381939</v>
      </c>
      <c r="U37" s="490">
        <v>45.172597399886811</v>
      </c>
      <c r="V37" s="490">
        <v>96.414989160539506</v>
      </c>
      <c r="W37" s="490">
        <v>91.629089456811684</v>
      </c>
      <c r="X37" s="490">
        <v>47.42692817040291</v>
      </c>
      <c r="Y37" s="499">
        <v>22.822064174022994</v>
      </c>
      <c r="Z37" s="499">
        <v>35.571137423290622</v>
      </c>
      <c r="AA37" s="499">
        <v>22.949738807963811</v>
      </c>
      <c r="AB37" s="499">
        <v>23.257225966091223</v>
      </c>
      <c r="AC37" s="923"/>
      <c r="AD37" s="923"/>
      <c r="AE37" s="923"/>
      <c r="AF37" s="923"/>
      <c r="AG37" s="923"/>
      <c r="AH37" s="923"/>
      <c r="AI37" s="923"/>
      <c r="AJ37" s="923"/>
      <c r="AK37" s="923"/>
      <c r="AL37" s="923"/>
      <c r="AM37" s="923"/>
      <c r="AN37" s="923"/>
      <c r="AO37" s="923"/>
      <c r="AP37" s="923"/>
      <c r="AQ37" s="923"/>
      <c r="AR37" s="923"/>
      <c r="AS37" s="923"/>
      <c r="AT37" s="923"/>
      <c r="AU37" s="923"/>
      <c r="AV37" s="923"/>
      <c r="AW37" s="923"/>
      <c r="AX37" s="923"/>
      <c r="AY37" s="923"/>
      <c r="AZ37" s="375"/>
      <c r="BA37" s="1115" t="s">
        <v>126</v>
      </c>
      <c r="BB37" s="622" t="s">
        <v>49</v>
      </c>
      <c r="BC37" s="508">
        <v>1716.0429499999991</v>
      </c>
      <c r="BD37" s="505">
        <v>3488.0976150000033</v>
      </c>
      <c r="BE37" s="505">
        <v>4672.806464000003</v>
      </c>
      <c r="BF37" s="505">
        <v>15979.752015000162</v>
      </c>
      <c r="BG37" s="514">
        <v>28749.979155999816</v>
      </c>
      <c r="BH37" s="508">
        <v>2489.3773580000038</v>
      </c>
      <c r="BI37" s="505">
        <v>6611.5342789999731</v>
      </c>
      <c r="BJ37" s="505">
        <v>8783.7213000000029</v>
      </c>
      <c r="BK37" s="505">
        <v>10199.379565000008</v>
      </c>
      <c r="BL37" s="514">
        <v>10559.879029000034</v>
      </c>
      <c r="BM37" s="508">
        <v>824.73122300000034</v>
      </c>
      <c r="BN37" s="505">
        <v>2012.449652000003</v>
      </c>
      <c r="BO37" s="505">
        <v>1617.7378239999971</v>
      </c>
      <c r="BP37" s="505">
        <v>3102.3878049999935</v>
      </c>
      <c r="BQ37" s="514">
        <v>8405.4801649999317</v>
      </c>
      <c r="BR37" s="508">
        <v>1662.2071670000007</v>
      </c>
      <c r="BS37" s="505">
        <v>5426.5608509999875</v>
      </c>
      <c r="BT37" s="505">
        <v>5439.3971809999985</v>
      </c>
      <c r="BU37" s="505">
        <v>3857.8869320000022</v>
      </c>
      <c r="BV37" s="505">
        <v>9274.8110970000162</v>
      </c>
      <c r="BW37" s="505">
        <v>8951.2793649999658</v>
      </c>
      <c r="BX37" s="505">
        <v>9314.768550000028</v>
      </c>
      <c r="BY37" s="511">
        <v>1056.7991260000019</v>
      </c>
      <c r="BZ37" s="511">
        <v>4233.5141149999945</v>
      </c>
      <c r="CA37" s="511">
        <v>1741.9756730000011</v>
      </c>
      <c r="CB37" s="511">
        <v>3647.4781430000012</v>
      </c>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2"/>
    </row>
    <row r="38" s="338" customFormat="true" ht="15" customHeight="true" x14ac:dyDescent="0.2">
      <c r="A38" s="1087"/>
      <c r="B38" s="408" t="s">
        <v>48</v>
      </c>
      <c r="C38" s="497">
        <v>88.462503244782795</v>
      </c>
      <c r="D38" s="490">
        <v>77.77387358317057</v>
      </c>
      <c r="E38" s="490">
        <v>76.949113602890435</v>
      </c>
      <c r="F38" s="490">
        <v>38.698910122331135</v>
      </c>
      <c r="G38" s="502">
        <v>9.5073176738241489</v>
      </c>
      <c r="H38" s="494">
        <v>65.228621690461509</v>
      </c>
      <c r="I38" s="490">
        <v>31.673194275692072</v>
      </c>
      <c r="J38" s="490">
        <v>13.434139070237897</v>
      </c>
      <c r="K38" s="490">
        <v>4.2345258533160699</v>
      </c>
      <c r="L38" s="499">
        <v>3.1416406981003537</v>
      </c>
      <c r="M38" s="497">
        <v>91.599864047047063</v>
      </c>
      <c r="N38" s="490">
        <v>80.046246374955928</v>
      </c>
      <c r="O38" s="490">
        <v>84.657448243894194</v>
      </c>
      <c r="P38" s="490">
        <v>77.470389692404027</v>
      </c>
      <c r="Q38" s="502">
        <v>47.214595191196132</v>
      </c>
      <c r="R38" s="497">
        <v>69.463985339279574</v>
      </c>
      <c r="S38" s="490">
        <v>23.152902758099543</v>
      </c>
      <c r="T38" s="490">
        <v>38.168816765617471</v>
      </c>
      <c r="U38" s="490">
        <v>54.827402600113537</v>
      </c>
      <c r="V38" s="490">
        <v>3.5850108394604794</v>
      </c>
      <c r="W38" s="490">
        <v>8.3709105431881614</v>
      </c>
      <c r="X38" s="490">
        <v>52.573071829597104</v>
      </c>
      <c r="Y38" s="499">
        <v>77.177935825976917</v>
      </c>
      <c r="Z38" s="499">
        <v>64.428862576709435</v>
      </c>
      <c r="AA38" s="499">
        <v>77.050261192035904</v>
      </c>
      <c r="AB38" s="499">
        <v>76.742774033908944</v>
      </c>
      <c r="AC38" s="923"/>
      <c r="AD38" s="923"/>
      <c r="AE38" s="923"/>
      <c r="AF38" s="923"/>
      <c r="AG38" s="923"/>
      <c r="AH38" s="923"/>
      <c r="AI38" s="923"/>
      <c r="AJ38" s="923"/>
      <c r="AK38" s="923"/>
      <c r="AL38" s="923"/>
      <c r="AM38" s="923"/>
      <c r="AN38" s="923"/>
      <c r="AO38" s="923"/>
      <c r="AP38" s="923"/>
      <c r="AQ38" s="923"/>
      <c r="AR38" s="923"/>
      <c r="AS38" s="923"/>
      <c r="AT38" s="923"/>
      <c r="AU38" s="923"/>
      <c r="AV38" s="923"/>
      <c r="AW38" s="923"/>
      <c r="AX38" s="923"/>
      <c r="AY38" s="923"/>
      <c r="AZ38" s="375"/>
      <c r="BA38" s="1115"/>
      <c r="BB38" s="622" t="s">
        <v>48</v>
      </c>
      <c r="BC38" s="508">
        <v>13157.572933999983</v>
      </c>
      <c r="BD38" s="505">
        <v>12205.584449000049</v>
      </c>
      <c r="BE38" s="505">
        <v>15598.893215999924</v>
      </c>
      <c r="BF38" s="505">
        <v>10087.89547200008</v>
      </c>
      <c r="BG38" s="514">
        <v>3020.5225209999944</v>
      </c>
      <c r="BH38" s="508">
        <v>4669.8940859999957</v>
      </c>
      <c r="BI38" s="505">
        <v>3064.8060810000043</v>
      </c>
      <c r="BJ38" s="505">
        <v>1363.143995000001</v>
      </c>
      <c r="BK38" s="505">
        <v>450.99276999999955</v>
      </c>
      <c r="BL38" s="514">
        <v>342.51401699999997</v>
      </c>
      <c r="BM38" s="508">
        <v>8993.3387179999972</v>
      </c>
      <c r="BN38" s="505">
        <v>8073.1196590000254</v>
      </c>
      <c r="BO38" s="505">
        <v>8926.3871019999988</v>
      </c>
      <c r="BP38" s="505">
        <v>10667.880578000009</v>
      </c>
      <c r="BQ38" s="514">
        <v>7518.3915859999761</v>
      </c>
      <c r="BR38" s="508">
        <v>3781.224745999993</v>
      </c>
      <c r="BS38" s="505">
        <v>1634.9431560000032</v>
      </c>
      <c r="BT38" s="505">
        <v>3357.7774749999971</v>
      </c>
      <c r="BU38" s="505">
        <v>4682.4387390000065</v>
      </c>
      <c r="BV38" s="505">
        <v>344.86648400000024</v>
      </c>
      <c r="BW38" s="505">
        <v>817.75732200000095</v>
      </c>
      <c r="BX38" s="505">
        <v>10325.484170000027</v>
      </c>
      <c r="BY38" s="511">
        <v>3573.8036010000078</v>
      </c>
      <c r="BZ38" s="511">
        <v>7668.02860100001</v>
      </c>
      <c r="CA38" s="511">
        <v>5848.4186559999944</v>
      </c>
      <c r="CB38" s="511">
        <v>12035.725641999938</v>
      </c>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2"/>
    </row>
    <row r="39" s="338" customFormat="true" ht="15" customHeight="true" x14ac:dyDescent="0.2">
      <c r="A39" s="1087" t="s">
        <v>123</v>
      </c>
      <c r="B39" s="408" t="s">
        <v>49</v>
      </c>
      <c r="C39" s="27" t="s">
        <v>35</v>
      </c>
      <c r="D39" s="23" t="s">
        <v>35</v>
      </c>
      <c r="E39" s="23" t="s">
        <v>35</v>
      </c>
      <c r="F39" s="23" t="s">
        <v>35</v>
      </c>
      <c r="G39" s="19" t="s">
        <v>35</v>
      </c>
      <c r="H39" s="15" t="s">
        <v>35</v>
      </c>
      <c r="I39" s="23" t="s">
        <v>35</v>
      </c>
      <c r="J39" s="23" t="s">
        <v>35</v>
      </c>
      <c r="K39" s="23" t="s">
        <v>35</v>
      </c>
      <c r="L39" s="12" t="s">
        <v>35</v>
      </c>
      <c r="M39" s="27" t="s">
        <v>35</v>
      </c>
      <c r="N39" s="23" t="s">
        <v>35</v>
      </c>
      <c r="O39" s="23" t="s">
        <v>35</v>
      </c>
      <c r="P39" s="23" t="s">
        <v>35</v>
      </c>
      <c r="Q39" s="19" t="s">
        <v>35</v>
      </c>
      <c r="R39" s="27" t="s">
        <v>35</v>
      </c>
      <c r="S39" s="23" t="s">
        <v>35</v>
      </c>
      <c r="T39" s="23" t="s">
        <v>35</v>
      </c>
      <c r="U39" s="23" t="s">
        <v>35</v>
      </c>
      <c r="V39" s="23" t="s">
        <v>35</v>
      </c>
      <c r="W39" s="23" t="s">
        <v>35</v>
      </c>
      <c r="X39" s="23" t="s">
        <v>35</v>
      </c>
      <c r="Y39" s="12" t="s">
        <v>35</v>
      </c>
      <c r="Z39" s="12" t="s">
        <v>35</v>
      </c>
      <c r="AA39" s="12" t="s">
        <v>35</v>
      </c>
      <c r="AB39" s="12" t="s">
        <v>35</v>
      </c>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75"/>
      <c r="BA39" s="1115" t="s">
        <v>123</v>
      </c>
      <c r="BB39" s="622" t="s">
        <v>49</v>
      </c>
      <c r="BC39" s="86" t="s">
        <v>35</v>
      </c>
      <c r="BD39" s="82" t="s">
        <v>35</v>
      </c>
      <c r="BE39" s="82" t="s">
        <v>35</v>
      </c>
      <c r="BF39" s="82" t="s">
        <v>35</v>
      </c>
      <c r="BG39" s="77" t="s">
        <v>35</v>
      </c>
      <c r="BH39" s="86" t="s">
        <v>35</v>
      </c>
      <c r="BI39" s="82" t="s">
        <v>35</v>
      </c>
      <c r="BJ39" s="82" t="s">
        <v>35</v>
      </c>
      <c r="BK39" s="82" t="s">
        <v>35</v>
      </c>
      <c r="BL39" s="77" t="s">
        <v>35</v>
      </c>
      <c r="BM39" s="86" t="s">
        <v>35</v>
      </c>
      <c r="BN39" s="82" t="s">
        <v>35</v>
      </c>
      <c r="BO39" s="82" t="s">
        <v>35</v>
      </c>
      <c r="BP39" s="82" t="s">
        <v>35</v>
      </c>
      <c r="BQ39" s="77" t="s">
        <v>35</v>
      </c>
      <c r="BR39" s="86" t="s">
        <v>35</v>
      </c>
      <c r="BS39" s="82" t="s">
        <v>35</v>
      </c>
      <c r="BT39" s="82" t="s">
        <v>35</v>
      </c>
      <c r="BU39" s="82" t="s">
        <v>35</v>
      </c>
      <c r="BV39" s="82" t="s">
        <v>35</v>
      </c>
      <c r="BW39" s="82" t="s">
        <v>35</v>
      </c>
      <c r="BX39" s="82" t="s">
        <v>35</v>
      </c>
      <c r="BY39" s="70" t="s">
        <v>35</v>
      </c>
      <c r="BZ39" s="70" t="s">
        <v>35</v>
      </c>
      <c r="CA39" s="70" t="s">
        <v>35</v>
      </c>
      <c r="CB39" s="70" t="s">
        <v>35</v>
      </c>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338" customFormat="true" ht="15" customHeight="true" x14ac:dyDescent="0.2">
      <c r="A40" s="1087"/>
      <c r="B40" s="408" t="s">
        <v>48</v>
      </c>
      <c r="C40" s="27" t="s">
        <v>35</v>
      </c>
      <c r="D40" s="23" t="s">
        <v>35</v>
      </c>
      <c r="E40" s="23" t="s">
        <v>35</v>
      </c>
      <c r="F40" s="23" t="s">
        <v>35</v>
      </c>
      <c r="G40" s="19" t="s">
        <v>35</v>
      </c>
      <c r="H40" s="15" t="s">
        <v>35</v>
      </c>
      <c r="I40" s="23" t="s">
        <v>35</v>
      </c>
      <c r="J40" s="23" t="s">
        <v>35</v>
      </c>
      <c r="K40" s="23" t="s">
        <v>35</v>
      </c>
      <c r="L40" s="12" t="s">
        <v>35</v>
      </c>
      <c r="M40" s="27" t="s">
        <v>35</v>
      </c>
      <c r="N40" s="23" t="s">
        <v>35</v>
      </c>
      <c r="O40" s="23" t="s">
        <v>35</v>
      </c>
      <c r="P40" s="23" t="s">
        <v>35</v>
      </c>
      <c r="Q40" s="19" t="s">
        <v>35</v>
      </c>
      <c r="R40" s="27" t="s">
        <v>35</v>
      </c>
      <c r="S40" s="23" t="s">
        <v>35</v>
      </c>
      <c r="T40" s="23" t="s">
        <v>35</v>
      </c>
      <c r="U40" s="23" t="s">
        <v>35</v>
      </c>
      <c r="V40" s="23" t="s">
        <v>35</v>
      </c>
      <c r="W40" s="23" t="s">
        <v>35</v>
      </c>
      <c r="X40" s="23" t="s">
        <v>35</v>
      </c>
      <c r="Y40" s="12" t="s">
        <v>35</v>
      </c>
      <c r="Z40" s="12" t="s">
        <v>35</v>
      </c>
      <c r="AA40" s="12" t="s">
        <v>35</v>
      </c>
      <c r="AB40" s="12" t="s">
        <v>35</v>
      </c>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75"/>
      <c r="BA40" s="1115"/>
      <c r="BB40" s="622" t="s">
        <v>48</v>
      </c>
      <c r="BC40" s="86" t="s">
        <v>35</v>
      </c>
      <c r="BD40" s="82" t="s">
        <v>35</v>
      </c>
      <c r="BE40" s="82" t="s">
        <v>35</v>
      </c>
      <c r="BF40" s="82" t="s">
        <v>35</v>
      </c>
      <c r="BG40" s="77" t="s">
        <v>35</v>
      </c>
      <c r="BH40" s="86" t="s">
        <v>35</v>
      </c>
      <c r="BI40" s="82" t="s">
        <v>35</v>
      </c>
      <c r="BJ40" s="82" t="s">
        <v>35</v>
      </c>
      <c r="BK40" s="82" t="s">
        <v>35</v>
      </c>
      <c r="BL40" s="77" t="s">
        <v>35</v>
      </c>
      <c r="BM40" s="86" t="s">
        <v>35</v>
      </c>
      <c r="BN40" s="82" t="s">
        <v>35</v>
      </c>
      <c r="BO40" s="82" t="s">
        <v>35</v>
      </c>
      <c r="BP40" s="82" t="s">
        <v>35</v>
      </c>
      <c r="BQ40" s="77" t="s">
        <v>35</v>
      </c>
      <c r="BR40" s="86" t="s">
        <v>35</v>
      </c>
      <c r="BS40" s="82" t="s">
        <v>35</v>
      </c>
      <c r="BT40" s="82" t="s">
        <v>35</v>
      </c>
      <c r="BU40" s="82" t="s">
        <v>35</v>
      </c>
      <c r="BV40" s="82" t="s">
        <v>35</v>
      </c>
      <c r="BW40" s="82" t="s">
        <v>35</v>
      </c>
      <c r="BX40" s="82" t="s">
        <v>35</v>
      </c>
      <c r="BY40" s="70" t="s">
        <v>35</v>
      </c>
      <c r="BZ40" s="70" t="s">
        <v>35</v>
      </c>
      <c r="CA40" s="70" t="s">
        <v>35</v>
      </c>
      <c r="CB40" s="70" t="s">
        <v>35</v>
      </c>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338" customFormat="true" ht="15" customHeight="true" x14ac:dyDescent="0.2">
      <c r="A41" s="1087" t="s">
        <v>56</v>
      </c>
      <c r="B41" s="408" t="s">
        <v>49</v>
      </c>
      <c r="C41" s="497">
        <v>22.152165551842643</v>
      </c>
      <c r="D41" s="490">
        <v>22.220402422841648</v>
      </c>
      <c r="E41" s="490">
        <v>20.297571501422606</v>
      </c>
      <c r="F41" s="490">
        <v>11.076707493309668</v>
      </c>
      <c r="G41" s="502">
        <v>1.876957194213122</v>
      </c>
      <c r="H41" s="494">
        <v>18.033496112904139</v>
      </c>
      <c r="I41" s="490">
        <v>8.9480622926260516</v>
      </c>
      <c r="J41" s="490">
        <v>3.3422790053635758</v>
      </c>
      <c r="K41" s="490">
        <v>0.55852094152238263</v>
      </c>
      <c r="L41" s="499">
        <v>1.0733953428193552</v>
      </c>
      <c r="M41" s="497">
        <v>22.357829495534062</v>
      </c>
      <c r="N41" s="490">
        <v>23.786447198259918</v>
      </c>
      <c r="O41" s="490">
        <v>21.577507461822044</v>
      </c>
      <c r="P41" s="490">
        <v>19.808517861324997</v>
      </c>
      <c r="Q41" s="502">
        <v>12.647985815318618</v>
      </c>
      <c r="R41" s="497">
        <v>19.768964772677784</v>
      </c>
      <c r="S41" s="490">
        <v>11.86035891453812</v>
      </c>
      <c r="T41" s="490">
        <v>8.1403704236320333</v>
      </c>
      <c r="U41" s="490">
        <v>25.980866378118904</v>
      </c>
      <c r="V41" s="490">
        <v>0.10506567602822643</v>
      </c>
      <c r="W41" s="490">
        <v>0.97591980203620832</v>
      </c>
      <c r="X41" s="490">
        <v>15.898268728395374</v>
      </c>
      <c r="Y41" s="499">
        <v>6.6523454868320089</v>
      </c>
      <c r="Z41" s="499">
        <v>21.268882687570109</v>
      </c>
      <c r="AA41" s="499">
        <v>33.941195234809868</v>
      </c>
      <c r="AB41" s="499">
        <v>12.419782745820553</v>
      </c>
      <c r="AC41" s="923"/>
      <c r="AD41" s="923"/>
      <c r="AE41" s="923"/>
      <c r="AF41" s="923"/>
      <c r="AG41" s="923"/>
      <c r="AH41" s="923"/>
      <c r="AI41" s="923"/>
      <c r="AJ41" s="923"/>
      <c r="AK41" s="923"/>
      <c r="AL41" s="923"/>
      <c r="AM41" s="923"/>
      <c r="AN41" s="923"/>
      <c r="AO41" s="923"/>
      <c r="AP41" s="923"/>
      <c r="AQ41" s="923"/>
      <c r="AR41" s="923"/>
      <c r="AS41" s="923"/>
      <c r="AT41" s="923"/>
      <c r="AU41" s="923"/>
      <c r="AV41" s="923"/>
      <c r="AW41" s="923"/>
      <c r="AX41" s="923"/>
      <c r="AY41" s="923"/>
      <c r="AZ41" s="375"/>
      <c r="BA41" s="1115" t="s">
        <v>56</v>
      </c>
      <c r="BB41" s="622" t="s">
        <v>49</v>
      </c>
      <c r="BC41" s="508">
        <v>6409.5534630000066</v>
      </c>
      <c r="BD41" s="505">
        <v>6814.4747789999665</v>
      </c>
      <c r="BE41" s="505">
        <v>6215.3303070000129</v>
      </c>
      <c r="BF41" s="505">
        <v>3576.7962150000099</v>
      </c>
      <c r="BG41" s="514">
        <v>605.68147799999917</v>
      </c>
      <c r="BH41" s="508">
        <v>1813.8689839999997</v>
      </c>
      <c r="BI41" s="505">
        <v>958.64258399999824</v>
      </c>
      <c r="BJ41" s="505">
        <v>357.88745200000011</v>
      </c>
      <c r="BK41" s="505">
        <v>59.497095999999985</v>
      </c>
      <c r="BL41" s="514">
        <v>116.94655700000003</v>
      </c>
      <c r="BM41" s="508">
        <v>4356.7333689999959</v>
      </c>
      <c r="BN41" s="505">
        <v>4771.3474689999875</v>
      </c>
      <c r="BO41" s="505">
        <v>4472.3044499999887</v>
      </c>
      <c r="BP41" s="505">
        <v>4060.2369649999887</v>
      </c>
      <c r="BQ41" s="514">
        <v>2654.3713160000061</v>
      </c>
      <c r="BR41" s="508">
        <v>2165.9009829999995</v>
      </c>
      <c r="BS41" s="505">
        <v>1323.9853319999975</v>
      </c>
      <c r="BT41" s="505">
        <v>905.75520099999937</v>
      </c>
      <c r="BU41" s="505">
        <v>3869.3429400000064</v>
      </c>
      <c r="BV41" s="505">
        <v>10.081325000000001</v>
      </c>
      <c r="BW41" s="505">
        <v>97.993026999999955</v>
      </c>
      <c r="BX41" s="505">
        <v>4720.7138660000091</v>
      </c>
      <c r="BY41" s="511">
        <v>531.5246949999995</v>
      </c>
      <c r="BZ41" s="511">
        <v>3032.1235499999889</v>
      </c>
      <c r="CA41" s="511">
        <v>4114.5706029999828</v>
      </c>
      <c r="CB41" s="511">
        <v>2849.844720000001</v>
      </c>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2"/>
    </row>
    <row r="42" s="338" customFormat="true" ht="15" customHeight="true" x14ac:dyDescent="0.2">
      <c r="A42" s="1087"/>
      <c r="B42" s="408" t="s">
        <v>48</v>
      </c>
      <c r="C42" s="497">
        <v>77.847834448157556</v>
      </c>
      <c r="D42" s="490">
        <v>77.779597577157986</v>
      </c>
      <c r="E42" s="490">
        <v>79.702428498577149</v>
      </c>
      <c r="F42" s="490">
        <v>88.923292506690103</v>
      </c>
      <c r="G42" s="502">
        <v>98.123042805787222</v>
      </c>
      <c r="H42" s="494">
        <v>81.966503887095485</v>
      </c>
      <c r="I42" s="490">
        <v>91.051937707373881</v>
      </c>
      <c r="J42" s="490">
        <v>96.657720994636492</v>
      </c>
      <c r="K42" s="490">
        <v>99.441479058477512</v>
      </c>
      <c r="L42" s="499">
        <v>98.926604657180519</v>
      </c>
      <c r="M42" s="497">
        <v>77.642170504465753</v>
      </c>
      <c r="N42" s="490">
        <v>76.213552801739183</v>
      </c>
      <c r="O42" s="490">
        <v>78.422492538178673</v>
      </c>
      <c r="P42" s="490">
        <v>80.191482138675113</v>
      </c>
      <c r="Q42" s="502">
        <v>87.352014184682261</v>
      </c>
      <c r="R42" s="497">
        <v>80.231035227321968</v>
      </c>
      <c r="S42" s="490">
        <v>88.139641085462046</v>
      </c>
      <c r="T42" s="490">
        <v>91.859629576368064</v>
      </c>
      <c r="U42" s="490">
        <v>74.019133621881579</v>
      </c>
      <c r="V42" s="490">
        <v>99.894934323971739</v>
      </c>
      <c r="W42" s="490">
        <v>99.024080197963684</v>
      </c>
      <c r="X42" s="490">
        <v>84.10173127160499</v>
      </c>
      <c r="Y42" s="499">
        <v>93.347654513167853</v>
      </c>
      <c r="Z42" s="499">
        <v>78.731117312429475</v>
      </c>
      <c r="AA42" s="499">
        <v>66.058804765190004</v>
      </c>
      <c r="AB42" s="499">
        <v>87.580217254179544</v>
      </c>
      <c r="AC42" s="923"/>
      <c r="AD42" s="923"/>
      <c r="AE42" s="923"/>
      <c r="AF42" s="923"/>
      <c r="AG42" s="923"/>
      <c r="AH42" s="923"/>
      <c r="AI42" s="923"/>
      <c r="AJ42" s="923"/>
      <c r="AK42" s="923"/>
      <c r="AL42" s="923"/>
      <c r="AM42" s="923"/>
      <c r="AN42" s="923"/>
      <c r="AO42" s="923"/>
      <c r="AP42" s="923"/>
      <c r="AQ42" s="923"/>
      <c r="AR42" s="923"/>
      <c r="AS42" s="923"/>
      <c r="AT42" s="923"/>
      <c r="AU42" s="923"/>
      <c r="AV42" s="923"/>
      <c r="AW42" s="923"/>
      <c r="AX42" s="923"/>
      <c r="AY42" s="923"/>
      <c r="AZ42" s="375"/>
      <c r="BA42" s="1115"/>
      <c r="BB42" s="622" t="s">
        <v>48</v>
      </c>
      <c r="BC42" s="508">
        <v>22524.653660000051</v>
      </c>
      <c r="BD42" s="505">
        <v>23853.173129999854</v>
      </c>
      <c r="BE42" s="505">
        <v>24405.723578999998</v>
      </c>
      <c r="BF42" s="505">
        <v>28714.353633999679</v>
      </c>
      <c r="BG42" s="514">
        <v>31663.646765999805</v>
      </c>
      <c r="BH42" s="508">
        <v>8244.4634250000036</v>
      </c>
      <c r="BI42" s="505">
        <v>9754.7672320000402</v>
      </c>
      <c r="BJ42" s="505">
        <v>10349.999334999971</v>
      </c>
      <c r="BK42" s="505">
        <v>10593.119767000038</v>
      </c>
      <c r="BL42" s="514">
        <v>10778.065964000023</v>
      </c>
      <c r="BM42" s="508">
        <v>15129.654474999967</v>
      </c>
      <c r="BN42" s="505">
        <v>15287.753535999991</v>
      </c>
      <c r="BO42" s="505">
        <v>16254.391893000007</v>
      </c>
      <c r="BP42" s="505">
        <v>16437.192441000017</v>
      </c>
      <c r="BQ42" s="514">
        <v>18332.142701000117</v>
      </c>
      <c r="BR42" s="508">
        <v>8790.1658009999119</v>
      </c>
      <c r="BS42" s="505">
        <v>9839.1282089999531</v>
      </c>
      <c r="BT42" s="505">
        <v>10220.952232000016</v>
      </c>
      <c r="BU42" s="505">
        <v>11023.705211999986</v>
      </c>
      <c r="BV42" s="505">
        <v>9585.1788790000192</v>
      </c>
      <c r="BW42" s="505">
        <v>9943.1012100000316</v>
      </c>
      <c r="BX42" s="505">
        <v>24972.543599000033</v>
      </c>
      <c r="BY42" s="511">
        <v>7458.5097379999979</v>
      </c>
      <c r="BZ42" s="511">
        <v>11224.025184000035</v>
      </c>
      <c r="CA42" s="511">
        <v>8008.074385000029</v>
      </c>
      <c r="CB42" s="511">
        <v>20096.166320000037</v>
      </c>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2"/>
    </row>
    <row r="43" s="338" customFormat="true" ht="15" customHeight="true" x14ac:dyDescent="0.2">
      <c r="A43" s="1087" t="s">
        <v>53</v>
      </c>
      <c r="B43" s="408" t="s">
        <v>49</v>
      </c>
      <c r="C43" s="27" t="s">
        <v>35</v>
      </c>
      <c r="D43" s="23" t="s">
        <v>35</v>
      </c>
      <c r="E43" s="23" t="s">
        <v>35</v>
      </c>
      <c r="F43" s="23" t="s">
        <v>35</v>
      </c>
      <c r="G43" s="19" t="s">
        <v>35</v>
      </c>
      <c r="H43" s="15" t="s">
        <v>35</v>
      </c>
      <c r="I43" s="23" t="s">
        <v>35</v>
      </c>
      <c r="J43" s="23" t="s">
        <v>35</v>
      </c>
      <c r="K43" s="23" t="s">
        <v>35</v>
      </c>
      <c r="L43" s="12" t="s">
        <v>35</v>
      </c>
      <c r="M43" s="27" t="s">
        <v>35</v>
      </c>
      <c r="N43" s="23" t="s">
        <v>35</v>
      </c>
      <c r="O43" s="23" t="s">
        <v>35</v>
      </c>
      <c r="P43" s="23" t="s">
        <v>35</v>
      </c>
      <c r="Q43" s="19" t="s">
        <v>35</v>
      </c>
      <c r="R43" s="27" t="s">
        <v>35</v>
      </c>
      <c r="S43" s="23" t="s">
        <v>35</v>
      </c>
      <c r="T43" s="23" t="s">
        <v>35</v>
      </c>
      <c r="U43" s="23" t="s">
        <v>35</v>
      </c>
      <c r="V43" s="23" t="s">
        <v>35</v>
      </c>
      <c r="W43" s="23" t="s">
        <v>35</v>
      </c>
      <c r="X43" s="23" t="s">
        <v>35</v>
      </c>
      <c r="Y43" s="12" t="s">
        <v>35</v>
      </c>
      <c r="Z43" s="12" t="s">
        <v>35</v>
      </c>
      <c r="AA43" s="12" t="s">
        <v>35</v>
      </c>
      <c r="AB43" s="12" t="s">
        <v>35</v>
      </c>
      <c r="AC43" s="33"/>
      <c r="AD43" s="33"/>
      <c r="AE43" s="33"/>
      <c r="AF43" s="33"/>
      <c r="AG43" s="33"/>
      <c r="AH43" s="33"/>
      <c r="AI43" s="33"/>
      <c r="AJ43" s="33"/>
      <c r="AK43" s="33"/>
      <c r="AL43" s="33"/>
      <c r="AM43" s="33"/>
      <c r="AN43" s="33"/>
      <c r="AO43" s="33"/>
      <c r="AP43" s="33"/>
      <c r="AQ43" s="33"/>
      <c r="AR43" s="33"/>
      <c r="AS43" s="33"/>
      <c r="AT43" s="33"/>
      <c r="AU43" s="33"/>
      <c r="AV43" s="33"/>
      <c r="AW43" s="33"/>
      <c r="AX43" s="33"/>
      <c r="AY43" s="33"/>
      <c r="AZ43" s="375"/>
      <c r="BA43" s="1115" t="s">
        <v>53</v>
      </c>
      <c r="BB43" s="622" t="s">
        <v>49</v>
      </c>
      <c r="BC43" s="86" t="s">
        <v>35</v>
      </c>
      <c r="BD43" s="82" t="s">
        <v>35</v>
      </c>
      <c r="BE43" s="82" t="s">
        <v>35</v>
      </c>
      <c r="BF43" s="82" t="s">
        <v>35</v>
      </c>
      <c r="BG43" s="77" t="s">
        <v>35</v>
      </c>
      <c r="BH43" s="86" t="s">
        <v>35</v>
      </c>
      <c r="BI43" s="82" t="s">
        <v>35</v>
      </c>
      <c r="BJ43" s="82" t="s">
        <v>35</v>
      </c>
      <c r="BK43" s="82" t="s">
        <v>35</v>
      </c>
      <c r="BL43" s="77" t="s">
        <v>35</v>
      </c>
      <c r="BM43" s="86" t="s">
        <v>35</v>
      </c>
      <c r="BN43" s="82" t="s">
        <v>35</v>
      </c>
      <c r="BO43" s="82" t="s">
        <v>35</v>
      </c>
      <c r="BP43" s="82" t="s">
        <v>35</v>
      </c>
      <c r="BQ43" s="77" t="s">
        <v>35</v>
      </c>
      <c r="BR43" s="86" t="s">
        <v>35</v>
      </c>
      <c r="BS43" s="82" t="s">
        <v>35</v>
      </c>
      <c r="BT43" s="82" t="s">
        <v>35</v>
      </c>
      <c r="BU43" s="82" t="s">
        <v>35</v>
      </c>
      <c r="BV43" s="82" t="s">
        <v>35</v>
      </c>
      <c r="BW43" s="82" t="s">
        <v>35</v>
      </c>
      <c r="BX43" s="82" t="s">
        <v>35</v>
      </c>
      <c r="BY43" s="70" t="s">
        <v>35</v>
      </c>
      <c r="BZ43" s="70" t="s">
        <v>35</v>
      </c>
      <c r="CA43" s="70" t="s">
        <v>35</v>
      </c>
      <c r="CB43" s="70" t="s">
        <v>35</v>
      </c>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338" customFormat="true" ht="15" customHeight="true" x14ac:dyDescent="0.2">
      <c r="A44" s="1087"/>
      <c r="B44" s="408" t="s">
        <v>48</v>
      </c>
      <c r="C44" s="27" t="s">
        <v>35</v>
      </c>
      <c r="D44" s="23" t="s">
        <v>35</v>
      </c>
      <c r="E44" s="23" t="s">
        <v>35</v>
      </c>
      <c r="F44" s="23" t="s">
        <v>35</v>
      </c>
      <c r="G44" s="19" t="s">
        <v>35</v>
      </c>
      <c r="H44" s="15" t="s">
        <v>35</v>
      </c>
      <c r="I44" s="23" t="s">
        <v>35</v>
      </c>
      <c r="J44" s="23" t="s">
        <v>35</v>
      </c>
      <c r="K44" s="23" t="s">
        <v>35</v>
      </c>
      <c r="L44" s="12" t="s">
        <v>35</v>
      </c>
      <c r="M44" s="27" t="s">
        <v>35</v>
      </c>
      <c r="N44" s="23" t="s">
        <v>35</v>
      </c>
      <c r="O44" s="23" t="s">
        <v>35</v>
      </c>
      <c r="P44" s="23" t="s">
        <v>35</v>
      </c>
      <c r="Q44" s="19" t="s">
        <v>35</v>
      </c>
      <c r="R44" s="27" t="s">
        <v>35</v>
      </c>
      <c r="S44" s="23" t="s">
        <v>35</v>
      </c>
      <c r="T44" s="23" t="s">
        <v>35</v>
      </c>
      <c r="U44" s="23" t="s">
        <v>35</v>
      </c>
      <c r="V44" s="23" t="s">
        <v>35</v>
      </c>
      <c r="W44" s="23" t="s">
        <v>35</v>
      </c>
      <c r="X44" s="23" t="s">
        <v>35</v>
      </c>
      <c r="Y44" s="12" t="s">
        <v>35</v>
      </c>
      <c r="Z44" s="12" t="s">
        <v>35</v>
      </c>
      <c r="AA44" s="12" t="s">
        <v>35</v>
      </c>
      <c r="AB44" s="12" t="s">
        <v>35</v>
      </c>
      <c r="AC44" s="33"/>
      <c r="AD44" s="33"/>
      <c r="AE44" s="33"/>
      <c r="AF44" s="33"/>
      <c r="AG44" s="33"/>
      <c r="AH44" s="33"/>
      <c r="AI44" s="33"/>
      <c r="AJ44" s="33"/>
      <c r="AK44" s="33"/>
      <c r="AL44" s="33"/>
      <c r="AM44" s="33"/>
      <c r="AN44" s="33"/>
      <c r="AO44" s="33"/>
      <c r="AP44" s="33"/>
      <c r="AQ44" s="33"/>
      <c r="AR44" s="33"/>
      <c r="AS44" s="33"/>
      <c r="AT44" s="33"/>
      <c r="AU44" s="33"/>
      <c r="AV44" s="33"/>
      <c r="AW44" s="33"/>
      <c r="AX44" s="33"/>
      <c r="AY44" s="33"/>
      <c r="AZ44" s="375"/>
      <c r="BA44" s="1115"/>
      <c r="BB44" s="622" t="s">
        <v>48</v>
      </c>
      <c r="BC44" s="86" t="s">
        <v>35</v>
      </c>
      <c r="BD44" s="82" t="s">
        <v>35</v>
      </c>
      <c r="BE44" s="82" t="s">
        <v>35</v>
      </c>
      <c r="BF44" s="82" t="s">
        <v>35</v>
      </c>
      <c r="BG44" s="77" t="s">
        <v>35</v>
      </c>
      <c r="BH44" s="86" t="s">
        <v>35</v>
      </c>
      <c r="BI44" s="82" t="s">
        <v>35</v>
      </c>
      <c r="BJ44" s="82" t="s">
        <v>35</v>
      </c>
      <c r="BK44" s="82" t="s">
        <v>35</v>
      </c>
      <c r="BL44" s="77" t="s">
        <v>35</v>
      </c>
      <c r="BM44" s="86" t="s">
        <v>35</v>
      </c>
      <c r="BN44" s="82" t="s">
        <v>35</v>
      </c>
      <c r="BO44" s="82" t="s">
        <v>35</v>
      </c>
      <c r="BP44" s="82" t="s">
        <v>35</v>
      </c>
      <c r="BQ44" s="77" t="s">
        <v>35</v>
      </c>
      <c r="BR44" s="86" t="s">
        <v>35</v>
      </c>
      <c r="BS44" s="82" t="s">
        <v>35</v>
      </c>
      <c r="BT44" s="82" t="s">
        <v>35</v>
      </c>
      <c r="BU44" s="82" t="s">
        <v>35</v>
      </c>
      <c r="BV44" s="82" t="s">
        <v>35</v>
      </c>
      <c r="BW44" s="82" t="s">
        <v>35</v>
      </c>
      <c r="BX44" s="82" t="s">
        <v>35</v>
      </c>
      <c r="BY44" s="70" t="s">
        <v>35</v>
      </c>
      <c r="BZ44" s="70" t="s">
        <v>35</v>
      </c>
      <c r="CA44" s="70" t="s">
        <v>35</v>
      </c>
      <c r="CB44" s="70" t="s">
        <v>35</v>
      </c>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338" customFormat="true" ht="15" customHeight="true" x14ac:dyDescent="0.2">
      <c r="A45" s="1087" t="s">
        <v>52</v>
      </c>
      <c r="B45" s="408" t="s">
        <v>49</v>
      </c>
      <c r="C45" s="27" t="s">
        <v>35</v>
      </c>
      <c r="D45" s="23" t="s">
        <v>35</v>
      </c>
      <c r="E45" s="23" t="s">
        <v>35</v>
      </c>
      <c r="F45" s="23" t="s">
        <v>35</v>
      </c>
      <c r="G45" s="19" t="s">
        <v>35</v>
      </c>
      <c r="H45" s="15" t="s">
        <v>35</v>
      </c>
      <c r="I45" s="23" t="s">
        <v>35</v>
      </c>
      <c r="J45" s="23" t="s">
        <v>35</v>
      </c>
      <c r="K45" s="23" t="s">
        <v>35</v>
      </c>
      <c r="L45" s="12" t="s">
        <v>35</v>
      </c>
      <c r="M45" s="27" t="s">
        <v>35</v>
      </c>
      <c r="N45" s="23" t="s">
        <v>35</v>
      </c>
      <c r="O45" s="23" t="s">
        <v>35</v>
      </c>
      <c r="P45" s="23" t="s">
        <v>35</v>
      </c>
      <c r="Q45" s="19" t="s">
        <v>35</v>
      </c>
      <c r="R45" s="27" t="s">
        <v>35</v>
      </c>
      <c r="S45" s="23" t="s">
        <v>35</v>
      </c>
      <c r="T45" s="23" t="s">
        <v>35</v>
      </c>
      <c r="U45" s="23" t="s">
        <v>35</v>
      </c>
      <c r="V45" s="23" t="s">
        <v>35</v>
      </c>
      <c r="W45" s="23" t="s">
        <v>35</v>
      </c>
      <c r="X45" s="23" t="s">
        <v>35</v>
      </c>
      <c r="Y45" s="12" t="s">
        <v>35</v>
      </c>
      <c r="Z45" s="12" t="s">
        <v>35</v>
      </c>
      <c r="AA45" s="12" t="s">
        <v>35</v>
      </c>
      <c r="AB45" s="12" t="s">
        <v>35</v>
      </c>
      <c r="AC45" s="33"/>
      <c r="AD45" s="33"/>
      <c r="AE45" s="33"/>
      <c r="AF45" s="33"/>
      <c r="AG45" s="33"/>
      <c r="AH45" s="33"/>
      <c r="AI45" s="33"/>
      <c r="AJ45" s="33"/>
      <c r="AK45" s="33"/>
      <c r="AL45" s="33"/>
      <c r="AM45" s="33"/>
      <c r="AN45" s="33"/>
      <c r="AO45" s="33"/>
      <c r="AP45" s="33"/>
      <c r="AQ45" s="33"/>
      <c r="AR45" s="33"/>
      <c r="AS45" s="33"/>
      <c r="AT45" s="33"/>
      <c r="AU45" s="33"/>
      <c r="AV45" s="33"/>
      <c r="AW45" s="33"/>
      <c r="AX45" s="33"/>
      <c r="AY45" s="33"/>
      <c r="AZ45" s="375"/>
      <c r="BA45" s="1115" t="s">
        <v>52</v>
      </c>
      <c r="BB45" s="622" t="s">
        <v>49</v>
      </c>
      <c r="BC45" s="86" t="s">
        <v>35</v>
      </c>
      <c r="BD45" s="82" t="s">
        <v>35</v>
      </c>
      <c r="BE45" s="82" t="s">
        <v>35</v>
      </c>
      <c r="BF45" s="82" t="s">
        <v>35</v>
      </c>
      <c r="BG45" s="77" t="s">
        <v>35</v>
      </c>
      <c r="BH45" s="86" t="s">
        <v>35</v>
      </c>
      <c r="BI45" s="82" t="s">
        <v>35</v>
      </c>
      <c r="BJ45" s="82" t="s">
        <v>35</v>
      </c>
      <c r="BK45" s="82" t="s">
        <v>35</v>
      </c>
      <c r="BL45" s="77" t="s">
        <v>35</v>
      </c>
      <c r="BM45" s="86" t="s">
        <v>35</v>
      </c>
      <c r="BN45" s="82" t="s">
        <v>35</v>
      </c>
      <c r="BO45" s="82" t="s">
        <v>35</v>
      </c>
      <c r="BP45" s="82" t="s">
        <v>35</v>
      </c>
      <c r="BQ45" s="77" t="s">
        <v>35</v>
      </c>
      <c r="BR45" s="86" t="s">
        <v>35</v>
      </c>
      <c r="BS45" s="82" t="s">
        <v>35</v>
      </c>
      <c r="BT45" s="82" t="s">
        <v>35</v>
      </c>
      <c r="BU45" s="82" t="s">
        <v>35</v>
      </c>
      <c r="BV45" s="82" t="s">
        <v>35</v>
      </c>
      <c r="BW45" s="82" t="s">
        <v>35</v>
      </c>
      <c r="BX45" s="82" t="s">
        <v>35</v>
      </c>
      <c r="BY45" s="70" t="s">
        <v>35</v>
      </c>
      <c r="BZ45" s="70" t="s">
        <v>35</v>
      </c>
      <c r="CA45" s="70" t="s">
        <v>35</v>
      </c>
      <c r="CB45" s="70" t="s">
        <v>35</v>
      </c>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338" customFormat="true" ht="15" customHeight="true" x14ac:dyDescent="0.2">
      <c r="A46" s="1087"/>
      <c r="B46" s="408" t="s">
        <v>48</v>
      </c>
      <c r="C46" s="27" t="s">
        <v>35</v>
      </c>
      <c r="D46" s="23" t="s">
        <v>35</v>
      </c>
      <c r="E46" s="23" t="s">
        <v>35</v>
      </c>
      <c r="F46" s="23" t="s">
        <v>35</v>
      </c>
      <c r="G46" s="19" t="s">
        <v>35</v>
      </c>
      <c r="H46" s="15" t="s">
        <v>35</v>
      </c>
      <c r="I46" s="23" t="s">
        <v>35</v>
      </c>
      <c r="J46" s="23" t="s">
        <v>35</v>
      </c>
      <c r="K46" s="23" t="s">
        <v>35</v>
      </c>
      <c r="L46" s="12" t="s">
        <v>35</v>
      </c>
      <c r="M46" s="27" t="s">
        <v>35</v>
      </c>
      <c r="N46" s="23" t="s">
        <v>35</v>
      </c>
      <c r="O46" s="23" t="s">
        <v>35</v>
      </c>
      <c r="P46" s="23" t="s">
        <v>35</v>
      </c>
      <c r="Q46" s="19" t="s">
        <v>35</v>
      </c>
      <c r="R46" s="27" t="s">
        <v>35</v>
      </c>
      <c r="S46" s="23" t="s">
        <v>35</v>
      </c>
      <c r="T46" s="23" t="s">
        <v>35</v>
      </c>
      <c r="U46" s="23" t="s">
        <v>35</v>
      </c>
      <c r="V46" s="23" t="s">
        <v>35</v>
      </c>
      <c r="W46" s="23" t="s">
        <v>35</v>
      </c>
      <c r="X46" s="23" t="s">
        <v>35</v>
      </c>
      <c r="Y46" s="12" t="s">
        <v>35</v>
      </c>
      <c r="Z46" s="12" t="s">
        <v>35</v>
      </c>
      <c r="AA46" s="12" t="s">
        <v>35</v>
      </c>
      <c r="AB46" s="12" t="s">
        <v>35</v>
      </c>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75"/>
      <c r="BA46" s="1115"/>
      <c r="BB46" s="622" t="s">
        <v>48</v>
      </c>
      <c r="BC46" s="86" t="s">
        <v>35</v>
      </c>
      <c r="BD46" s="82" t="s">
        <v>35</v>
      </c>
      <c r="BE46" s="82" t="s">
        <v>35</v>
      </c>
      <c r="BF46" s="82" t="s">
        <v>35</v>
      </c>
      <c r="BG46" s="77" t="s">
        <v>35</v>
      </c>
      <c r="BH46" s="86" t="s">
        <v>35</v>
      </c>
      <c r="BI46" s="82" t="s">
        <v>35</v>
      </c>
      <c r="BJ46" s="82" t="s">
        <v>35</v>
      </c>
      <c r="BK46" s="82" t="s">
        <v>35</v>
      </c>
      <c r="BL46" s="77" t="s">
        <v>35</v>
      </c>
      <c r="BM46" s="86" t="s">
        <v>35</v>
      </c>
      <c r="BN46" s="82" t="s">
        <v>35</v>
      </c>
      <c r="BO46" s="82" t="s">
        <v>35</v>
      </c>
      <c r="BP46" s="82" t="s">
        <v>35</v>
      </c>
      <c r="BQ46" s="77" t="s">
        <v>35</v>
      </c>
      <c r="BR46" s="86" t="s">
        <v>35</v>
      </c>
      <c r="BS46" s="82" t="s">
        <v>35</v>
      </c>
      <c r="BT46" s="82" t="s">
        <v>35</v>
      </c>
      <c r="BU46" s="82" t="s">
        <v>35</v>
      </c>
      <c r="BV46" s="82" t="s">
        <v>35</v>
      </c>
      <c r="BW46" s="82" t="s">
        <v>35</v>
      </c>
      <c r="BX46" s="82" t="s">
        <v>35</v>
      </c>
      <c r="BY46" s="70" t="s">
        <v>35</v>
      </c>
      <c r="BZ46" s="70" t="s">
        <v>35</v>
      </c>
      <c r="CA46" s="70" t="s">
        <v>35</v>
      </c>
      <c r="CB46" s="70" t="s">
        <v>35</v>
      </c>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338" customFormat="true" ht="15" customHeight="true" x14ac:dyDescent="0.2">
      <c r="A47" s="1087" t="s">
        <v>102</v>
      </c>
      <c r="B47" s="408" t="s">
        <v>101</v>
      </c>
      <c r="C47" s="27" t="s">
        <v>35</v>
      </c>
      <c r="D47" s="23" t="s">
        <v>35</v>
      </c>
      <c r="E47" s="23" t="s">
        <v>35</v>
      </c>
      <c r="F47" s="23" t="s">
        <v>35</v>
      </c>
      <c r="G47" s="19" t="s">
        <v>35</v>
      </c>
      <c r="H47" s="15" t="s">
        <v>35</v>
      </c>
      <c r="I47" s="23" t="s">
        <v>35</v>
      </c>
      <c r="J47" s="23" t="s">
        <v>35</v>
      </c>
      <c r="K47" s="23" t="s">
        <v>35</v>
      </c>
      <c r="L47" s="12" t="s">
        <v>35</v>
      </c>
      <c r="M47" s="27" t="s">
        <v>35</v>
      </c>
      <c r="N47" s="23" t="s">
        <v>35</v>
      </c>
      <c r="O47" s="23" t="s">
        <v>35</v>
      </c>
      <c r="P47" s="23" t="s">
        <v>35</v>
      </c>
      <c r="Q47" s="19" t="s">
        <v>35</v>
      </c>
      <c r="R47" s="27" t="s">
        <v>35</v>
      </c>
      <c r="S47" s="23" t="s">
        <v>35</v>
      </c>
      <c r="T47" s="23" t="s">
        <v>35</v>
      </c>
      <c r="U47" s="23" t="s">
        <v>35</v>
      </c>
      <c r="V47" s="23" t="s">
        <v>35</v>
      </c>
      <c r="W47" s="23" t="s">
        <v>35</v>
      </c>
      <c r="X47" s="23" t="s">
        <v>35</v>
      </c>
      <c r="Y47" s="12" t="s">
        <v>35</v>
      </c>
      <c r="Z47" s="12" t="s">
        <v>35</v>
      </c>
      <c r="AA47" s="12" t="s">
        <v>35</v>
      </c>
      <c r="AB47" s="12" t="s">
        <v>35</v>
      </c>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75"/>
      <c r="BA47" s="1115" t="s">
        <v>102</v>
      </c>
      <c r="BB47" s="622" t="s">
        <v>101</v>
      </c>
      <c r="BC47" s="86" t="s">
        <v>35</v>
      </c>
      <c r="BD47" s="82" t="s">
        <v>35</v>
      </c>
      <c r="BE47" s="82" t="s">
        <v>35</v>
      </c>
      <c r="BF47" s="82" t="s">
        <v>35</v>
      </c>
      <c r="BG47" s="77" t="s">
        <v>35</v>
      </c>
      <c r="BH47" s="86" t="s">
        <v>35</v>
      </c>
      <c r="BI47" s="82" t="s">
        <v>35</v>
      </c>
      <c r="BJ47" s="82" t="s">
        <v>35</v>
      </c>
      <c r="BK47" s="82" t="s">
        <v>35</v>
      </c>
      <c r="BL47" s="77" t="s">
        <v>35</v>
      </c>
      <c r="BM47" s="86" t="s">
        <v>35</v>
      </c>
      <c r="BN47" s="82" t="s">
        <v>35</v>
      </c>
      <c r="BO47" s="82" t="s">
        <v>35</v>
      </c>
      <c r="BP47" s="82" t="s">
        <v>35</v>
      </c>
      <c r="BQ47" s="77" t="s">
        <v>35</v>
      </c>
      <c r="BR47" s="86" t="s">
        <v>35</v>
      </c>
      <c r="BS47" s="82" t="s">
        <v>35</v>
      </c>
      <c r="BT47" s="82" t="s">
        <v>35</v>
      </c>
      <c r="BU47" s="82" t="s">
        <v>35</v>
      </c>
      <c r="BV47" s="82" t="s">
        <v>35</v>
      </c>
      <c r="BW47" s="82" t="s">
        <v>35</v>
      </c>
      <c r="BX47" s="82" t="s">
        <v>35</v>
      </c>
      <c r="BY47" s="70" t="s">
        <v>35</v>
      </c>
      <c r="BZ47" s="70" t="s">
        <v>35</v>
      </c>
      <c r="CA47" s="70" t="s">
        <v>35</v>
      </c>
      <c r="CB47" s="70" t="s">
        <v>35</v>
      </c>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338" customFormat="true" ht="15" customHeight="true" x14ac:dyDescent="0.2">
      <c r="A48" s="1087"/>
      <c r="B48" s="408" t="s">
        <v>100</v>
      </c>
      <c r="C48" s="27" t="s">
        <v>35</v>
      </c>
      <c r="D48" s="23" t="s">
        <v>35</v>
      </c>
      <c r="E48" s="23" t="s">
        <v>35</v>
      </c>
      <c r="F48" s="23" t="s">
        <v>35</v>
      </c>
      <c r="G48" s="19" t="s">
        <v>35</v>
      </c>
      <c r="H48" s="15" t="s">
        <v>35</v>
      </c>
      <c r="I48" s="23" t="s">
        <v>35</v>
      </c>
      <c r="J48" s="23" t="s">
        <v>35</v>
      </c>
      <c r="K48" s="23" t="s">
        <v>35</v>
      </c>
      <c r="L48" s="12" t="s">
        <v>35</v>
      </c>
      <c r="M48" s="27" t="s">
        <v>35</v>
      </c>
      <c r="N48" s="23" t="s">
        <v>35</v>
      </c>
      <c r="O48" s="23" t="s">
        <v>35</v>
      </c>
      <c r="P48" s="23" t="s">
        <v>35</v>
      </c>
      <c r="Q48" s="19" t="s">
        <v>35</v>
      </c>
      <c r="R48" s="27" t="s">
        <v>35</v>
      </c>
      <c r="S48" s="23" t="s">
        <v>35</v>
      </c>
      <c r="T48" s="23" t="s">
        <v>35</v>
      </c>
      <c r="U48" s="23" t="s">
        <v>35</v>
      </c>
      <c r="V48" s="23" t="s">
        <v>35</v>
      </c>
      <c r="W48" s="23" t="s">
        <v>35</v>
      </c>
      <c r="X48" s="23" t="s">
        <v>35</v>
      </c>
      <c r="Y48" s="12" t="s">
        <v>35</v>
      </c>
      <c r="Z48" s="12" t="s">
        <v>35</v>
      </c>
      <c r="AA48" s="12" t="s">
        <v>35</v>
      </c>
      <c r="AB48" s="12" t="s">
        <v>35</v>
      </c>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75"/>
      <c r="BA48" s="1115"/>
      <c r="BB48" s="622" t="s">
        <v>100</v>
      </c>
      <c r="BC48" s="86" t="s">
        <v>35</v>
      </c>
      <c r="BD48" s="82" t="s">
        <v>35</v>
      </c>
      <c r="BE48" s="82" t="s">
        <v>35</v>
      </c>
      <c r="BF48" s="82" t="s">
        <v>35</v>
      </c>
      <c r="BG48" s="77" t="s">
        <v>35</v>
      </c>
      <c r="BH48" s="86" t="s">
        <v>35</v>
      </c>
      <c r="BI48" s="82" t="s">
        <v>35</v>
      </c>
      <c r="BJ48" s="82" t="s">
        <v>35</v>
      </c>
      <c r="BK48" s="82" t="s">
        <v>35</v>
      </c>
      <c r="BL48" s="77" t="s">
        <v>35</v>
      </c>
      <c r="BM48" s="86" t="s">
        <v>35</v>
      </c>
      <c r="BN48" s="82" t="s">
        <v>35</v>
      </c>
      <c r="BO48" s="82" t="s">
        <v>35</v>
      </c>
      <c r="BP48" s="82" t="s">
        <v>35</v>
      </c>
      <c r="BQ48" s="77" t="s">
        <v>35</v>
      </c>
      <c r="BR48" s="86" t="s">
        <v>35</v>
      </c>
      <c r="BS48" s="82" t="s">
        <v>35</v>
      </c>
      <c r="BT48" s="82" t="s">
        <v>35</v>
      </c>
      <c r="BU48" s="82" t="s">
        <v>35</v>
      </c>
      <c r="BV48" s="82" t="s">
        <v>35</v>
      </c>
      <c r="BW48" s="82" t="s">
        <v>35</v>
      </c>
      <c r="BX48" s="82" t="s">
        <v>35</v>
      </c>
      <c r="BY48" s="70" t="s">
        <v>35</v>
      </c>
      <c r="BZ48" s="70" t="s">
        <v>35</v>
      </c>
      <c r="CA48" s="70" t="s">
        <v>35</v>
      </c>
      <c r="CB48" s="70" t="s">
        <v>35</v>
      </c>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338" customFormat="true" ht="15" customHeight="true" x14ac:dyDescent="0.2">
      <c r="A49" s="1087"/>
      <c r="B49" s="408" t="s">
        <v>68</v>
      </c>
      <c r="C49" s="27" t="s">
        <v>35</v>
      </c>
      <c r="D49" s="23" t="s">
        <v>35</v>
      </c>
      <c r="E49" s="23" t="s">
        <v>35</v>
      </c>
      <c r="F49" s="23" t="s">
        <v>35</v>
      </c>
      <c r="G49" s="19" t="s">
        <v>35</v>
      </c>
      <c r="H49" s="15" t="s">
        <v>35</v>
      </c>
      <c r="I49" s="23" t="s">
        <v>35</v>
      </c>
      <c r="J49" s="23" t="s">
        <v>35</v>
      </c>
      <c r="K49" s="23" t="s">
        <v>35</v>
      </c>
      <c r="L49" s="12" t="s">
        <v>35</v>
      </c>
      <c r="M49" s="27" t="s">
        <v>35</v>
      </c>
      <c r="N49" s="23" t="s">
        <v>35</v>
      </c>
      <c r="O49" s="23" t="s">
        <v>35</v>
      </c>
      <c r="P49" s="23" t="s">
        <v>35</v>
      </c>
      <c r="Q49" s="19" t="s">
        <v>35</v>
      </c>
      <c r="R49" s="27" t="s">
        <v>35</v>
      </c>
      <c r="S49" s="23" t="s">
        <v>35</v>
      </c>
      <c r="T49" s="23" t="s">
        <v>35</v>
      </c>
      <c r="U49" s="23" t="s">
        <v>35</v>
      </c>
      <c r="V49" s="23" t="s">
        <v>35</v>
      </c>
      <c r="W49" s="23" t="s">
        <v>35</v>
      </c>
      <c r="X49" s="23" t="s">
        <v>35</v>
      </c>
      <c r="Y49" s="12" t="s">
        <v>35</v>
      </c>
      <c r="Z49" s="12" t="s">
        <v>35</v>
      </c>
      <c r="AA49" s="12" t="s">
        <v>35</v>
      </c>
      <c r="AB49" s="12" t="s">
        <v>35</v>
      </c>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75"/>
      <c r="BA49" s="1115"/>
      <c r="BB49" s="622" t="s">
        <v>68</v>
      </c>
      <c r="BC49" s="86" t="s">
        <v>35</v>
      </c>
      <c r="BD49" s="82" t="s">
        <v>35</v>
      </c>
      <c r="BE49" s="82" t="s">
        <v>35</v>
      </c>
      <c r="BF49" s="82" t="s">
        <v>35</v>
      </c>
      <c r="BG49" s="77" t="s">
        <v>35</v>
      </c>
      <c r="BH49" s="86" t="s">
        <v>35</v>
      </c>
      <c r="BI49" s="82" t="s">
        <v>35</v>
      </c>
      <c r="BJ49" s="82" t="s">
        <v>35</v>
      </c>
      <c r="BK49" s="82" t="s">
        <v>35</v>
      </c>
      <c r="BL49" s="77" t="s">
        <v>35</v>
      </c>
      <c r="BM49" s="86" t="s">
        <v>35</v>
      </c>
      <c r="BN49" s="82" t="s">
        <v>35</v>
      </c>
      <c r="BO49" s="82" t="s">
        <v>35</v>
      </c>
      <c r="BP49" s="82" t="s">
        <v>35</v>
      </c>
      <c r="BQ49" s="77" t="s">
        <v>35</v>
      </c>
      <c r="BR49" s="86" t="s">
        <v>35</v>
      </c>
      <c r="BS49" s="82" t="s">
        <v>35</v>
      </c>
      <c r="BT49" s="82" t="s">
        <v>35</v>
      </c>
      <c r="BU49" s="82" t="s">
        <v>35</v>
      </c>
      <c r="BV49" s="82" t="s">
        <v>35</v>
      </c>
      <c r="BW49" s="82" t="s">
        <v>35</v>
      </c>
      <c r="BX49" s="82" t="s">
        <v>35</v>
      </c>
      <c r="BY49" s="70" t="s">
        <v>35</v>
      </c>
      <c r="BZ49" s="70" t="s">
        <v>35</v>
      </c>
      <c r="CA49" s="70" t="s">
        <v>35</v>
      </c>
      <c r="CB49" s="70" t="s">
        <v>35</v>
      </c>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338" customFormat="true" ht="15" customHeight="true" x14ac:dyDescent="0.2">
      <c r="A50" s="1087" t="s">
        <v>103</v>
      </c>
      <c r="B50" s="408" t="s">
        <v>101</v>
      </c>
      <c r="C50" s="27" t="s">
        <v>35</v>
      </c>
      <c r="D50" s="23" t="s">
        <v>35</v>
      </c>
      <c r="E50" s="23" t="s">
        <v>35</v>
      </c>
      <c r="F50" s="23" t="s">
        <v>35</v>
      </c>
      <c r="G50" s="19" t="s">
        <v>35</v>
      </c>
      <c r="H50" s="15" t="s">
        <v>35</v>
      </c>
      <c r="I50" s="23" t="s">
        <v>35</v>
      </c>
      <c r="J50" s="23" t="s">
        <v>35</v>
      </c>
      <c r="K50" s="23" t="s">
        <v>35</v>
      </c>
      <c r="L50" s="12" t="s">
        <v>35</v>
      </c>
      <c r="M50" s="27" t="s">
        <v>35</v>
      </c>
      <c r="N50" s="23" t="s">
        <v>35</v>
      </c>
      <c r="O50" s="23" t="s">
        <v>35</v>
      </c>
      <c r="P50" s="23" t="s">
        <v>35</v>
      </c>
      <c r="Q50" s="19" t="s">
        <v>35</v>
      </c>
      <c r="R50" s="27" t="s">
        <v>35</v>
      </c>
      <c r="S50" s="23" t="s">
        <v>35</v>
      </c>
      <c r="T50" s="23" t="s">
        <v>35</v>
      </c>
      <c r="U50" s="23" t="s">
        <v>35</v>
      </c>
      <c r="V50" s="23" t="s">
        <v>35</v>
      </c>
      <c r="W50" s="23" t="s">
        <v>35</v>
      </c>
      <c r="X50" s="23" t="s">
        <v>35</v>
      </c>
      <c r="Y50" s="12" t="s">
        <v>35</v>
      </c>
      <c r="Z50" s="12" t="s">
        <v>35</v>
      </c>
      <c r="AA50" s="12" t="s">
        <v>35</v>
      </c>
      <c r="AB50" s="12" t="s">
        <v>35</v>
      </c>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75"/>
      <c r="BA50" s="1115" t="s">
        <v>103</v>
      </c>
      <c r="BB50" s="622" t="s">
        <v>101</v>
      </c>
      <c r="BC50" s="86" t="s">
        <v>35</v>
      </c>
      <c r="BD50" s="82" t="s">
        <v>35</v>
      </c>
      <c r="BE50" s="82" t="s">
        <v>35</v>
      </c>
      <c r="BF50" s="82" t="s">
        <v>35</v>
      </c>
      <c r="BG50" s="77" t="s">
        <v>35</v>
      </c>
      <c r="BH50" s="86" t="s">
        <v>35</v>
      </c>
      <c r="BI50" s="82" t="s">
        <v>35</v>
      </c>
      <c r="BJ50" s="82" t="s">
        <v>35</v>
      </c>
      <c r="BK50" s="82" t="s">
        <v>35</v>
      </c>
      <c r="BL50" s="77" t="s">
        <v>35</v>
      </c>
      <c r="BM50" s="86" t="s">
        <v>35</v>
      </c>
      <c r="BN50" s="82" t="s">
        <v>35</v>
      </c>
      <c r="BO50" s="82" t="s">
        <v>35</v>
      </c>
      <c r="BP50" s="82" t="s">
        <v>35</v>
      </c>
      <c r="BQ50" s="77" t="s">
        <v>35</v>
      </c>
      <c r="BR50" s="86" t="s">
        <v>35</v>
      </c>
      <c r="BS50" s="82" t="s">
        <v>35</v>
      </c>
      <c r="BT50" s="82" t="s">
        <v>35</v>
      </c>
      <c r="BU50" s="82" t="s">
        <v>35</v>
      </c>
      <c r="BV50" s="82" t="s">
        <v>35</v>
      </c>
      <c r="BW50" s="82" t="s">
        <v>35</v>
      </c>
      <c r="BX50" s="82" t="s">
        <v>35</v>
      </c>
      <c r="BY50" s="70" t="s">
        <v>35</v>
      </c>
      <c r="BZ50" s="70" t="s">
        <v>35</v>
      </c>
      <c r="CA50" s="70" t="s">
        <v>35</v>
      </c>
      <c r="CB50" s="70" t="s">
        <v>35</v>
      </c>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338" customFormat="true" ht="15" customHeight="true" x14ac:dyDescent="0.2">
      <c r="A51" s="1087"/>
      <c r="B51" s="408" t="s">
        <v>100</v>
      </c>
      <c r="C51" s="27" t="s">
        <v>35</v>
      </c>
      <c r="D51" s="23" t="s">
        <v>35</v>
      </c>
      <c r="E51" s="23" t="s">
        <v>35</v>
      </c>
      <c r="F51" s="23" t="s">
        <v>35</v>
      </c>
      <c r="G51" s="19" t="s">
        <v>35</v>
      </c>
      <c r="H51" s="15" t="s">
        <v>35</v>
      </c>
      <c r="I51" s="23" t="s">
        <v>35</v>
      </c>
      <c r="J51" s="23" t="s">
        <v>35</v>
      </c>
      <c r="K51" s="23" t="s">
        <v>35</v>
      </c>
      <c r="L51" s="12" t="s">
        <v>35</v>
      </c>
      <c r="M51" s="27" t="s">
        <v>35</v>
      </c>
      <c r="N51" s="23" t="s">
        <v>35</v>
      </c>
      <c r="O51" s="23" t="s">
        <v>35</v>
      </c>
      <c r="P51" s="23" t="s">
        <v>35</v>
      </c>
      <c r="Q51" s="19" t="s">
        <v>35</v>
      </c>
      <c r="R51" s="27" t="s">
        <v>35</v>
      </c>
      <c r="S51" s="23" t="s">
        <v>35</v>
      </c>
      <c r="T51" s="23" t="s">
        <v>35</v>
      </c>
      <c r="U51" s="23" t="s">
        <v>35</v>
      </c>
      <c r="V51" s="23" t="s">
        <v>35</v>
      </c>
      <c r="W51" s="23" t="s">
        <v>35</v>
      </c>
      <c r="X51" s="23" t="s">
        <v>35</v>
      </c>
      <c r="Y51" s="12" t="s">
        <v>35</v>
      </c>
      <c r="Z51" s="12" t="s">
        <v>35</v>
      </c>
      <c r="AA51" s="12" t="s">
        <v>35</v>
      </c>
      <c r="AB51" s="12" t="s">
        <v>35</v>
      </c>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75"/>
      <c r="BA51" s="1115"/>
      <c r="BB51" s="622" t="s">
        <v>100</v>
      </c>
      <c r="BC51" s="86" t="s">
        <v>35</v>
      </c>
      <c r="BD51" s="82" t="s">
        <v>35</v>
      </c>
      <c r="BE51" s="82" t="s">
        <v>35</v>
      </c>
      <c r="BF51" s="82" t="s">
        <v>35</v>
      </c>
      <c r="BG51" s="77" t="s">
        <v>35</v>
      </c>
      <c r="BH51" s="86" t="s">
        <v>35</v>
      </c>
      <c r="BI51" s="82" t="s">
        <v>35</v>
      </c>
      <c r="BJ51" s="82" t="s">
        <v>35</v>
      </c>
      <c r="BK51" s="82" t="s">
        <v>35</v>
      </c>
      <c r="BL51" s="77" t="s">
        <v>35</v>
      </c>
      <c r="BM51" s="86" t="s">
        <v>35</v>
      </c>
      <c r="BN51" s="82" t="s">
        <v>35</v>
      </c>
      <c r="BO51" s="82" t="s">
        <v>35</v>
      </c>
      <c r="BP51" s="82" t="s">
        <v>35</v>
      </c>
      <c r="BQ51" s="77" t="s">
        <v>35</v>
      </c>
      <c r="BR51" s="86" t="s">
        <v>35</v>
      </c>
      <c r="BS51" s="82" t="s">
        <v>35</v>
      </c>
      <c r="BT51" s="82" t="s">
        <v>35</v>
      </c>
      <c r="BU51" s="82" t="s">
        <v>35</v>
      </c>
      <c r="BV51" s="82" t="s">
        <v>35</v>
      </c>
      <c r="BW51" s="82" t="s">
        <v>35</v>
      </c>
      <c r="BX51" s="82" t="s">
        <v>35</v>
      </c>
      <c r="BY51" s="70" t="s">
        <v>35</v>
      </c>
      <c r="BZ51" s="70" t="s">
        <v>35</v>
      </c>
      <c r="CA51" s="70" t="s">
        <v>35</v>
      </c>
      <c r="CB51" s="70" t="s">
        <v>35</v>
      </c>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338" customFormat="true" ht="15" customHeight="true" x14ac:dyDescent="0.2">
      <c r="A52" s="1087"/>
      <c r="B52" s="408" t="s">
        <v>68</v>
      </c>
      <c r="C52" s="27" t="s">
        <v>35</v>
      </c>
      <c r="D52" s="23" t="s">
        <v>35</v>
      </c>
      <c r="E52" s="23" t="s">
        <v>35</v>
      </c>
      <c r="F52" s="23" t="s">
        <v>35</v>
      </c>
      <c r="G52" s="19" t="s">
        <v>35</v>
      </c>
      <c r="H52" s="15" t="s">
        <v>35</v>
      </c>
      <c r="I52" s="23" t="s">
        <v>35</v>
      </c>
      <c r="J52" s="23" t="s">
        <v>35</v>
      </c>
      <c r="K52" s="23" t="s">
        <v>35</v>
      </c>
      <c r="L52" s="12" t="s">
        <v>35</v>
      </c>
      <c r="M52" s="27" t="s">
        <v>35</v>
      </c>
      <c r="N52" s="23" t="s">
        <v>35</v>
      </c>
      <c r="O52" s="23" t="s">
        <v>35</v>
      </c>
      <c r="P52" s="23" t="s">
        <v>35</v>
      </c>
      <c r="Q52" s="19" t="s">
        <v>35</v>
      </c>
      <c r="R52" s="27" t="s">
        <v>35</v>
      </c>
      <c r="S52" s="23" t="s">
        <v>35</v>
      </c>
      <c r="T52" s="23" t="s">
        <v>35</v>
      </c>
      <c r="U52" s="23" t="s">
        <v>35</v>
      </c>
      <c r="V52" s="23" t="s">
        <v>35</v>
      </c>
      <c r="W52" s="23" t="s">
        <v>35</v>
      </c>
      <c r="X52" s="23" t="s">
        <v>35</v>
      </c>
      <c r="Y52" s="12" t="s">
        <v>35</v>
      </c>
      <c r="Z52" s="12" t="s">
        <v>35</v>
      </c>
      <c r="AA52" s="12" t="s">
        <v>35</v>
      </c>
      <c r="AB52" s="12" t="s">
        <v>35</v>
      </c>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75"/>
      <c r="BA52" s="1115"/>
      <c r="BB52" s="622" t="s">
        <v>68</v>
      </c>
      <c r="BC52" s="86" t="s">
        <v>35</v>
      </c>
      <c r="BD52" s="82" t="s">
        <v>35</v>
      </c>
      <c r="BE52" s="82" t="s">
        <v>35</v>
      </c>
      <c r="BF52" s="82" t="s">
        <v>35</v>
      </c>
      <c r="BG52" s="77" t="s">
        <v>35</v>
      </c>
      <c r="BH52" s="86" t="s">
        <v>35</v>
      </c>
      <c r="BI52" s="82" t="s">
        <v>35</v>
      </c>
      <c r="BJ52" s="82" t="s">
        <v>35</v>
      </c>
      <c r="BK52" s="82" t="s">
        <v>35</v>
      </c>
      <c r="BL52" s="77" t="s">
        <v>35</v>
      </c>
      <c r="BM52" s="86" t="s">
        <v>35</v>
      </c>
      <c r="BN52" s="82" t="s">
        <v>35</v>
      </c>
      <c r="BO52" s="82" t="s">
        <v>35</v>
      </c>
      <c r="BP52" s="82" t="s">
        <v>35</v>
      </c>
      <c r="BQ52" s="77" t="s">
        <v>35</v>
      </c>
      <c r="BR52" s="86" t="s">
        <v>35</v>
      </c>
      <c r="BS52" s="82" t="s">
        <v>35</v>
      </c>
      <c r="BT52" s="82" t="s">
        <v>35</v>
      </c>
      <c r="BU52" s="82" t="s">
        <v>35</v>
      </c>
      <c r="BV52" s="82" t="s">
        <v>35</v>
      </c>
      <c r="BW52" s="82" t="s">
        <v>35</v>
      </c>
      <c r="BX52" s="82" t="s">
        <v>35</v>
      </c>
      <c r="BY52" s="70" t="s">
        <v>35</v>
      </c>
      <c r="BZ52" s="70" t="s">
        <v>35</v>
      </c>
      <c r="CA52" s="70" t="s">
        <v>35</v>
      </c>
      <c r="CB52" s="70" t="s">
        <v>35</v>
      </c>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338" customFormat="true" ht="15" customHeight="true" x14ac:dyDescent="0.2">
      <c r="A53" s="1087" t="s">
        <v>106</v>
      </c>
      <c r="B53" s="408" t="s">
        <v>101</v>
      </c>
      <c r="C53" s="27" t="s">
        <v>35</v>
      </c>
      <c r="D53" s="23" t="s">
        <v>35</v>
      </c>
      <c r="E53" s="23" t="s">
        <v>35</v>
      </c>
      <c r="F53" s="23" t="s">
        <v>35</v>
      </c>
      <c r="G53" s="19" t="s">
        <v>35</v>
      </c>
      <c r="H53" s="15" t="s">
        <v>35</v>
      </c>
      <c r="I53" s="23" t="s">
        <v>35</v>
      </c>
      <c r="J53" s="23" t="s">
        <v>35</v>
      </c>
      <c r="K53" s="23" t="s">
        <v>35</v>
      </c>
      <c r="L53" s="12" t="s">
        <v>35</v>
      </c>
      <c r="M53" s="27" t="s">
        <v>35</v>
      </c>
      <c r="N53" s="23" t="s">
        <v>35</v>
      </c>
      <c r="O53" s="23" t="s">
        <v>35</v>
      </c>
      <c r="P53" s="23" t="s">
        <v>35</v>
      </c>
      <c r="Q53" s="19" t="s">
        <v>35</v>
      </c>
      <c r="R53" s="27" t="s">
        <v>35</v>
      </c>
      <c r="S53" s="23" t="s">
        <v>35</v>
      </c>
      <c r="T53" s="23" t="s">
        <v>35</v>
      </c>
      <c r="U53" s="23" t="s">
        <v>35</v>
      </c>
      <c r="V53" s="23" t="s">
        <v>35</v>
      </c>
      <c r="W53" s="23" t="s">
        <v>35</v>
      </c>
      <c r="X53" s="23" t="s">
        <v>35</v>
      </c>
      <c r="Y53" s="12" t="s">
        <v>35</v>
      </c>
      <c r="Z53" s="12" t="s">
        <v>35</v>
      </c>
      <c r="AA53" s="12" t="s">
        <v>35</v>
      </c>
      <c r="AB53" s="12" t="s">
        <v>35</v>
      </c>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75"/>
      <c r="BA53" s="1115" t="s">
        <v>106</v>
      </c>
      <c r="BB53" s="622" t="s">
        <v>101</v>
      </c>
      <c r="BC53" s="86" t="s">
        <v>35</v>
      </c>
      <c r="BD53" s="82" t="s">
        <v>35</v>
      </c>
      <c r="BE53" s="82" t="s">
        <v>35</v>
      </c>
      <c r="BF53" s="82" t="s">
        <v>35</v>
      </c>
      <c r="BG53" s="77" t="s">
        <v>35</v>
      </c>
      <c r="BH53" s="86" t="s">
        <v>35</v>
      </c>
      <c r="BI53" s="82" t="s">
        <v>35</v>
      </c>
      <c r="BJ53" s="82" t="s">
        <v>35</v>
      </c>
      <c r="BK53" s="82" t="s">
        <v>35</v>
      </c>
      <c r="BL53" s="77" t="s">
        <v>35</v>
      </c>
      <c r="BM53" s="86" t="s">
        <v>35</v>
      </c>
      <c r="BN53" s="82" t="s">
        <v>35</v>
      </c>
      <c r="BO53" s="82" t="s">
        <v>35</v>
      </c>
      <c r="BP53" s="82" t="s">
        <v>35</v>
      </c>
      <c r="BQ53" s="77" t="s">
        <v>35</v>
      </c>
      <c r="BR53" s="86" t="s">
        <v>35</v>
      </c>
      <c r="BS53" s="82" t="s">
        <v>35</v>
      </c>
      <c r="BT53" s="82" t="s">
        <v>35</v>
      </c>
      <c r="BU53" s="82" t="s">
        <v>35</v>
      </c>
      <c r="BV53" s="82" t="s">
        <v>35</v>
      </c>
      <c r="BW53" s="82" t="s">
        <v>35</v>
      </c>
      <c r="BX53" s="82" t="s">
        <v>35</v>
      </c>
      <c r="BY53" s="70" t="s">
        <v>35</v>
      </c>
      <c r="BZ53" s="70" t="s">
        <v>35</v>
      </c>
      <c r="CA53" s="70" t="s">
        <v>35</v>
      </c>
      <c r="CB53" s="70" t="s">
        <v>35</v>
      </c>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338" customFormat="true" ht="15" customHeight="true" x14ac:dyDescent="0.2">
      <c r="A54" s="1087"/>
      <c r="B54" s="408" t="s">
        <v>100</v>
      </c>
      <c r="C54" s="27" t="s">
        <v>35</v>
      </c>
      <c r="D54" s="23" t="s">
        <v>35</v>
      </c>
      <c r="E54" s="23" t="s">
        <v>35</v>
      </c>
      <c r="F54" s="23" t="s">
        <v>35</v>
      </c>
      <c r="G54" s="19" t="s">
        <v>35</v>
      </c>
      <c r="H54" s="15" t="s">
        <v>35</v>
      </c>
      <c r="I54" s="23" t="s">
        <v>35</v>
      </c>
      <c r="J54" s="23" t="s">
        <v>35</v>
      </c>
      <c r="K54" s="23" t="s">
        <v>35</v>
      </c>
      <c r="L54" s="12" t="s">
        <v>35</v>
      </c>
      <c r="M54" s="27" t="s">
        <v>35</v>
      </c>
      <c r="N54" s="23" t="s">
        <v>35</v>
      </c>
      <c r="O54" s="23" t="s">
        <v>35</v>
      </c>
      <c r="P54" s="23" t="s">
        <v>35</v>
      </c>
      <c r="Q54" s="19" t="s">
        <v>35</v>
      </c>
      <c r="R54" s="27" t="s">
        <v>35</v>
      </c>
      <c r="S54" s="23" t="s">
        <v>35</v>
      </c>
      <c r="T54" s="23" t="s">
        <v>35</v>
      </c>
      <c r="U54" s="23" t="s">
        <v>35</v>
      </c>
      <c r="V54" s="23" t="s">
        <v>35</v>
      </c>
      <c r="W54" s="23" t="s">
        <v>35</v>
      </c>
      <c r="X54" s="23" t="s">
        <v>35</v>
      </c>
      <c r="Y54" s="12" t="s">
        <v>35</v>
      </c>
      <c r="Z54" s="12" t="s">
        <v>35</v>
      </c>
      <c r="AA54" s="12" t="s">
        <v>35</v>
      </c>
      <c r="AB54" s="12" t="s">
        <v>35</v>
      </c>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75"/>
      <c r="BA54" s="1115"/>
      <c r="BB54" s="622" t="s">
        <v>100</v>
      </c>
      <c r="BC54" s="86" t="s">
        <v>35</v>
      </c>
      <c r="BD54" s="82" t="s">
        <v>35</v>
      </c>
      <c r="BE54" s="82" t="s">
        <v>35</v>
      </c>
      <c r="BF54" s="82" t="s">
        <v>35</v>
      </c>
      <c r="BG54" s="77" t="s">
        <v>35</v>
      </c>
      <c r="BH54" s="86" t="s">
        <v>35</v>
      </c>
      <c r="BI54" s="82" t="s">
        <v>35</v>
      </c>
      <c r="BJ54" s="82" t="s">
        <v>35</v>
      </c>
      <c r="BK54" s="82" t="s">
        <v>35</v>
      </c>
      <c r="BL54" s="77" t="s">
        <v>35</v>
      </c>
      <c r="BM54" s="86" t="s">
        <v>35</v>
      </c>
      <c r="BN54" s="82" t="s">
        <v>35</v>
      </c>
      <c r="BO54" s="82" t="s">
        <v>35</v>
      </c>
      <c r="BP54" s="82" t="s">
        <v>35</v>
      </c>
      <c r="BQ54" s="77" t="s">
        <v>35</v>
      </c>
      <c r="BR54" s="86" t="s">
        <v>35</v>
      </c>
      <c r="BS54" s="82" t="s">
        <v>35</v>
      </c>
      <c r="BT54" s="82" t="s">
        <v>35</v>
      </c>
      <c r="BU54" s="82" t="s">
        <v>35</v>
      </c>
      <c r="BV54" s="82" t="s">
        <v>35</v>
      </c>
      <c r="BW54" s="82" t="s">
        <v>35</v>
      </c>
      <c r="BX54" s="82" t="s">
        <v>35</v>
      </c>
      <c r="BY54" s="70" t="s">
        <v>35</v>
      </c>
      <c r="BZ54" s="70" t="s">
        <v>35</v>
      </c>
      <c r="CA54" s="70" t="s">
        <v>35</v>
      </c>
      <c r="CB54" s="70" t="s">
        <v>35</v>
      </c>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338" customFormat="true" ht="15" customHeight="true" x14ac:dyDescent="0.2">
      <c r="A55" s="1088"/>
      <c r="B55" s="409" t="s">
        <v>68</v>
      </c>
      <c r="C55" s="26" t="s">
        <v>35</v>
      </c>
      <c r="D55" s="22" t="s">
        <v>35</v>
      </c>
      <c r="E55" s="22" t="s">
        <v>35</v>
      </c>
      <c r="F55" s="22" t="s">
        <v>35</v>
      </c>
      <c r="G55" s="18" t="s">
        <v>35</v>
      </c>
      <c r="H55" s="14" t="s">
        <v>35</v>
      </c>
      <c r="I55" s="22" t="s">
        <v>35</v>
      </c>
      <c r="J55" s="22" t="s">
        <v>35</v>
      </c>
      <c r="K55" s="22" t="s">
        <v>35</v>
      </c>
      <c r="L55" s="11" t="s">
        <v>35</v>
      </c>
      <c r="M55" s="26" t="s">
        <v>35</v>
      </c>
      <c r="N55" s="22" t="s">
        <v>35</v>
      </c>
      <c r="O55" s="22" t="s">
        <v>35</v>
      </c>
      <c r="P55" s="22" t="s">
        <v>35</v>
      </c>
      <c r="Q55" s="18" t="s">
        <v>35</v>
      </c>
      <c r="R55" s="9" t="s">
        <v>35</v>
      </c>
      <c r="S55" s="11" t="s">
        <v>35</v>
      </c>
      <c r="T55" s="11" t="s">
        <v>35</v>
      </c>
      <c r="U55" s="11" t="s">
        <v>35</v>
      </c>
      <c r="V55" s="11" t="s">
        <v>35</v>
      </c>
      <c r="W55" s="11" t="s">
        <v>35</v>
      </c>
      <c r="X55" s="11" t="s">
        <v>35</v>
      </c>
      <c r="Y55" s="11" t="s">
        <v>35</v>
      </c>
      <c r="Z55" s="11" t="s">
        <v>35</v>
      </c>
      <c r="AA55" s="11" t="s">
        <v>35</v>
      </c>
      <c r="AB55" s="11" t="s">
        <v>35</v>
      </c>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75"/>
      <c r="BA55" s="1117"/>
      <c r="BB55" s="623" t="s">
        <v>68</v>
      </c>
      <c r="BC55" s="84" t="s">
        <v>35</v>
      </c>
      <c r="BD55" s="80" t="s">
        <v>35</v>
      </c>
      <c r="BE55" s="80" t="s">
        <v>35</v>
      </c>
      <c r="BF55" s="80" t="s">
        <v>35</v>
      </c>
      <c r="BG55" s="75" t="s">
        <v>35</v>
      </c>
      <c r="BH55" s="84" t="s">
        <v>35</v>
      </c>
      <c r="BI55" s="80" t="s">
        <v>35</v>
      </c>
      <c r="BJ55" s="80" t="s">
        <v>35</v>
      </c>
      <c r="BK55" s="80" t="s">
        <v>35</v>
      </c>
      <c r="BL55" s="75" t="s">
        <v>35</v>
      </c>
      <c r="BM55" s="84" t="s">
        <v>35</v>
      </c>
      <c r="BN55" s="80" t="s">
        <v>35</v>
      </c>
      <c r="BO55" s="80" t="s">
        <v>35</v>
      </c>
      <c r="BP55" s="80" t="s">
        <v>35</v>
      </c>
      <c r="BQ55" s="75" t="s">
        <v>35</v>
      </c>
      <c r="BR55" s="73" t="s">
        <v>35</v>
      </c>
      <c r="BS55" s="72" t="s">
        <v>35</v>
      </c>
      <c r="BT55" s="72" t="s">
        <v>35</v>
      </c>
      <c r="BU55" s="72" t="s">
        <v>35</v>
      </c>
      <c r="BV55" s="72" t="s">
        <v>35</v>
      </c>
      <c r="BW55" s="72" t="s">
        <v>35</v>
      </c>
      <c r="BX55" s="72" t="s">
        <v>35</v>
      </c>
      <c r="BY55" s="72" t="s">
        <v>35</v>
      </c>
      <c r="BZ55" s="72" t="s">
        <v>35</v>
      </c>
      <c r="CA55" s="72" t="s">
        <v>35</v>
      </c>
      <c r="CB55" s="72" t="s">
        <v>35</v>
      </c>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338" customFormat="true" ht="15" customHeight="true" x14ac:dyDescent="0.2">
      <c r="A56" s="340"/>
      <c r="B56" s="405"/>
      <c r="C56" s="1110" t="s">
        <v>115</v>
      </c>
      <c r="D56" s="1111"/>
      <c r="E56" s="1111"/>
      <c r="F56" s="1111"/>
      <c r="G56" s="1112"/>
      <c r="H56" s="1099" t="s">
        <v>38</v>
      </c>
      <c r="I56" s="1100"/>
      <c r="J56" s="1100"/>
      <c r="K56" s="1100"/>
      <c r="L56" s="1101"/>
      <c r="M56" s="1102" t="s">
        <v>37</v>
      </c>
      <c r="N56" s="1103"/>
      <c r="O56" s="1103"/>
      <c r="P56" s="1103"/>
      <c r="Q56" s="1116"/>
      <c r="R56" s="523" t="s">
        <v>142</v>
      </c>
      <c r="S56" s="486"/>
      <c r="T56" s="486"/>
      <c r="U56" s="486"/>
      <c r="V56" s="486"/>
      <c r="W56" s="486"/>
      <c r="X56" s="486"/>
      <c r="Y56" s="486"/>
      <c r="Z56" s="471"/>
      <c r="AA56" s="471"/>
      <c r="AB56" s="471"/>
      <c r="AC56" s="3"/>
      <c r="AD56" s="3"/>
      <c r="AE56" s="3"/>
      <c r="AF56" s="3"/>
      <c r="AG56" s="3"/>
      <c r="AH56" s="3"/>
      <c r="AI56" s="3"/>
      <c r="AJ56" s="3"/>
      <c r="AK56" s="3"/>
      <c r="AL56" s="3"/>
      <c r="AM56" s="3"/>
      <c r="AN56" s="3"/>
      <c r="AO56" s="3"/>
      <c r="AP56" s="3"/>
      <c r="AQ56" s="3"/>
      <c r="AR56" s="3"/>
      <c r="AS56" s="3"/>
      <c r="AT56" s="3"/>
      <c r="AU56" s="3"/>
      <c r="AV56" s="3"/>
      <c r="AW56" s="3"/>
      <c r="AX56" s="3"/>
      <c r="AY56" s="3"/>
      <c r="AZ56" s="375"/>
      <c r="BA56" s="377" t="s">
        <v>131</v>
      </c>
      <c r="BB56" s="323" t="s">
        <v>96</v>
      </c>
      <c r="BC56" s="1113" t="s">
        <v>115</v>
      </c>
      <c r="BD56" s="1100"/>
      <c r="BE56" s="1100"/>
      <c r="BF56" s="1100"/>
      <c r="BG56" s="1118"/>
      <c r="BH56" s="1113" t="s">
        <v>38</v>
      </c>
      <c r="BI56" s="1100"/>
      <c r="BJ56" s="1100"/>
      <c r="BK56" s="1100"/>
      <c r="BL56" s="1118"/>
      <c r="BM56" s="1113" t="s">
        <v>37</v>
      </c>
      <c r="BN56" s="1100"/>
      <c r="BO56" s="1100"/>
      <c r="BP56" s="1100"/>
      <c r="BQ56" s="1118"/>
      <c r="BR56" s="522" t="s">
        <v>142</v>
      </c>
      <c r="BS56" s="456"/>
      <c r="BT56" s="456"/>
      <c r="BU56" s="456"/>
      <c r="BV56" s="456"/>
      <c r="BW56" s="456"/>
      <c r="BX56" s="456"/>
      <c r="BY56" s="456"/>
      <c r="BZ56" s="375"/>
      <c r="CA56" s="375"/>
      <c r="CB56" s="375"/>
      <c r="CC56" s="375"/>
      <c r="CD56" s="375"/>
      <c r="CE56" s="375"/>
      <c r="CF56" s="375"/>
      <c r="CG56" s="375"/>
      <c r="CH56" s="375"/>
      <c r="CI56" s="375"/>
      <c r="CJ56" s="375"/>
      <c r="CK56" s="375"/>
      <c r="CL56" s="375"/>
      <c r="CM56" s="375"/>
      <c r="CN56" s="375"/>
      <c r="CO56" s="375"/>
      <c r="CP56" s="375"/>
      <c r="CQ56" s="375"/>
      <c r="CR56" s="375"/>
      <c r="CS56" s="375"/>
      <c r="CT56" s="375"/>
      <c r="CU56" s="375"/>
      <c r="CV56" s="375"/>
      <c r="CW56" s="375"/>
      <c r="CX56" s="375"/>
      <c r="CY56" s="375"/>
      <c r="CZ56" s="375"/>
    </row>
    <row r="57" s="338" customFormat="true" ht="24" x14ac:dyDescent="0.2">
      <c r="A57" s="363" t="s">
        <v>69</v>
      </c>
      <c r="B57" s="405"/>
      <c r="C57" s="447" t="s">
        <v>0</v>
      </c>
      <c r="D57" s="632" t="s">
        <v>1</v>
      </c>
      <c r="E57" s="632" t="s">
        <v>2</v>
      </c>
      <c r="F57" s="632" t="s">
        <v>3</v>
      </c>
      <c r="G57" s="633" t="s">
        <v>4</v>
      </c>
      <c r="H57" s="410" t="s">
        <v>0</v>
      </c>
      <c r="I57" s="634" t="s">
        <v>1</v>
      </c>
      <c r="J57" s="634" t="s">
        <v>2</v>
      </c>
      <c r="K57" s="634" t="s">
        <v>3</v>
      </c>
      <c r="L57" s="635" t="s">
        <v>4</v>
      </c>
      <c r="M57" s="411" t="s">
        <v>0</v>
      </c>
      <c r="N57" s="634" t="s">
        <v>1</v>
      </c>
      <c r="O57" s="634" t="s">
        <v>2</v>
      </c>
      <c r="P57" s="634" t="s">
        <v>3</v>
      </c>
      <c r="Q57" s="628" t="s">
        <v>4</v>
      </c>
      <c r="R57" s="411" t="s">
        <v>530</v>
      </c>
      <c r="S57" s="634" t="s">
        <v>531</v>
      </c>
      <c r="T57" s="634" t="s">
        <v>532</v>
      </c>
      <c r="U57" s="634" t="s">
        <v>533</v>
      </c>
      <c r="V57" s="634" t="s">
        <v>534</v>
      </c>
      <c r="W57" s="634" t="s">
        <v>535</v>
      </c>
      <c r="X57" s="634" t="s">
        <v>536</v>
      </c>
      <c r="Y57" s="634" t="s">
        <v>537</v>
      </c>
      <c r="Z57" s="634" t="s">
        <v>538</v>
      </c>
      <c r="AA57" s="634" t="s">
        <v>539</v>
      </c>
      <c r="AB57" s="635" t="s">
        <v>540</v>
      </c>
      <c r="AC57" s="929"/>
      <c r="AD57" s="929"/>
      <c r="AE57" s="929"/>
      <c r="AF57" s="929"/>
      <c r="AG57" s="929"/>
      <c r="AH57" s="929"/>
      <c r="AI57" s="929"/>
      <c r="AJ57" s="929"/>
      <c r="AK57" s="929"/>
      <c r="AL57" s="929"/>
      <c r="AM57" s="929"/>
      <c r="AN57" s="929"/>
      <c r="AO57" s="929"/>
      <c r="AP57" s="929"/>
      <c r="AQ57" s="929"/>
      <c r="AR57" s="929"/>
      <c r="AS57" s="929"/>
      <c r="AT57" s="929"/>
      <c r="AU57" s="929"/>
      <c r="AV57" s="929"/>
      <c r="AW57" s="929"/>
      <c r="AX57" s="929"/>
      <c r="AY57" s="929"/>
      <c r="AZ57" s="375"/>
      <c r="BA57" s="363" t="s">
        <v>120</v>
      </c>
      <c r="BB57" s="362"/>
      <c r="BC57" s="487" t="s">
        <v>0</v>
      </c>
      <c r="BD57" s="598" t="s">
        <v>1</v>
      </c>
      <c r="BE57" s="598" t="s">
        <v>2</v>
      </c>
      <c r="BF57" s="598" t="s">
        <v>3</v>
      </c>
      <c r="BG57" s="488" t="s">
        <v>4</v>
      </c>
      <c r="BH57" s="487" t="s">
        <v>0</v>
      </c>
      <c r="BI57" s="598" t="s">
        <v>1</v>
      </c>
      <c r="BJ57" s="598" t="s">
        <v>2</v>
      </c>
      <c r="BK57" s="598" t="s">
        <v>3</v>
      </c>
      <c r="BL57" s="488" t="s">
        <v>4</v>
      </c>
      <c r="BM57" s="487" t="s">
        <v>0</v>
      </c>
      <c r="BN57" s="598" t="s">
        <v>1</v>
      </c>
      <c r="BO57" s="598" t="s">
        <v>2</v>
      </c>
      <c r="BP57" s="598" t="s">
        <v>3</v>
      </c>
      <c r="BQ57" s="488" t="s">
        <v>4</v>
      </c>
      <c r="BR57" s="487" t="s">
        <v>530</v>
      </c>
      <c r="BS57" s="598" t="s">
        <v>531</v>
      </c>
      <c r="BT57" s="598" t="s">
        <v>532</v>
      </c>
      <c r="BU57" s="598" t="s">
        <v>533</v>
      </c>
      <c r="BV57" s="598" t="s">
        <v>534</v>
      </c>
      <c r="BW57" s="598" t="s">
        <v>535</v>
      </c>
      <c r="BX57" s="598" t="s">
        <v>536</v>
      </c>
      <c r="BY57" s="599" t="s">
        <v>537</v>
      </c>
      <c r="BZ57" s="599" t="s">
        <v>538</v>
      </c>
      <c r="CA57" s="599" t="s">
        <v>539</v>
      </c>
      <c r="CB57" s="599" t="s">
        <v>540</v>
      </c>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row>
    <row r="58" s="338" customFormat="true" ht="15" customHeight="true" x14ac:dyDescent="0.2">
      <c r="A58" s="1156" t="s">
        <v>541</v>
      </c>
      <c r="B58" s="407" t="s">
        <v>542</v>
      </c>
      <c r="C58" s="429">
        <v>0.35230504878242924</v>
      </c>
      <c r="D58" s="427">
        <v>0</v>
      </c>
      <c r="E58" s="427">
        <v>0.24694985398847977</v>
      </c>
      <c r="F58" s="427">
        <v>1.1810176605762677</v>
      </c>
      <c r="G58" s="431">
        <v>9.417616843096507</v>
      </c>
      <c r="H58" s="428">
        <v>0.44584814606418921</v>
      </c>
      <c r="I58" s="427">
        <v>1.0364688536413398</v>
      </c>
      <c r="J58" s="427">
        <v>5.329990565987373</v>
      </c>
      <c r="K58" s="427">
        <v>7.3284521843514803</v>
      </c>
      <c r="L58" s="430">
        <v>17.395309589354813</v>
      </c>
      <c r="M58" s="429">
        <v>0.30854639352075275</v>
      </c>
      <c r="N58" s="427">
        <v>0</v>
      </c>
      <c r="O58" s="427">
        <v>0</v>
      </c>
      <c r="P58" s="427">
        <v>0.36726027725976995</v>
      </c>
      <c r="Q58" s="431">
        <v>0.58911567598694292</v>
      </c>
      <c r="R58" s="429">
        <v>1.3258719515936082</v>
      </c>
      <c r="S58" s="427">
        <v>1.1087791336105257</v>
      </c>
      <c r="T58" s="427">
        <v>3.2741309302572102E-2</v>
      </c>
      <c r="U58" s="427">
        <v>3.2507942084367878</v>
      </c>
      <c r="V58" s="427">
        <v>16.413216136458686</v>
      </c>
      <c r="W58" s="427">
        <v>5.1258185817549586</v>
      </c>
      <c r="X58" s="427">
        <v>0.55283480185181799</v>
      </c>
      <c r="Y58" s="430">
        <v>1.0770952040034198</v>
      </c>
      <c r="Z58" s="430">
        <v>1.0061301841617534</v>
      </c>
      <c r="AA58" s="430">
        <v>1.4234517776929565</v>
      </c>
      <c r="AB58" s="430">
        <v>0.73686029288928556</v>
      </c>
      <c r="AC58" s="1"/>
      <c r="AD58" s="1"/>
      <c r="AE58" s="1"/>
      <c r="AF58" s="1"/>
      <c r="AG58" s="1"/>
      <c r="AH58" s="1"/>
      <c r="AI58" s="1"/>
      <c r="AJ58" s="1"/>
      <c r="AK58" s="1"/>
      <c r="AL58" s="1"/>
      <c r="AM58" s="1"/>
      <c r="AN58" s="1"/>
      <c r="AO58" s="1"/>
      <c r="AP58" s="1"/>
      <c r="AQ58" s="1"/>
      <c r="AR58" s="1"/>
      <c r="AS58" s="1"/>
      <c r="AT58" s="1"/>
      <c r="AU58" s="1"/>
      <c r="AV58" s="1"/>
      <c r="AW58" s="1"/>
      <c r="AX58" s="1"/>
      <c r="AY58" s="1"/>
      <c r="AZ58" s="375"/>
      <c r="BA58" s="1142" t="s">
        <v>541</v>
      </c>
      <c r="BB58" s="624" t="s">
        <v>542</v>
      </c>
      <c r="BC58" s="476">
        <v>116.28461000000003</v>
      </c>
      <c r="BD58" s="460">
        <v>0</v>
      </c>
      <c r="BE58" s="460">
        <v>81.395575999999991</v>
      </c>
      <c r="BF58" s="460">
        <v>389.88011899999907</v>
      </c>
      <c r="BG58" s="477">
        <v>3106.4333640000054</v>
      </c>
      <c r="BH58" s="476">
        <v>48.147328999999992</v>
      </c>
      <c r="BI58" s="460">
        <v>112.26737899999998</v>
      </c>
      <c r="BJ58" s="460">
        <v>573.86322499999881</v>
      </c>
      <c r="BK58" s="460">
        <v>782.89281299999868</v>
      </c>
      <c r="BL58" s="477">
        <v>1896.5050229999968</v>
      </c>
      <c r="BM58" s="476">
        <v>68.408678000000023</v>
      </c>
      <c r="BN58" s="460">
        <v>0</v>
      </c>
      <c r="BO58" s="460">
        <v>0</v>
      </c>
      <c r="BP58" s="460">
        <v>81.124178999999998</v>
      </c>
      <c r="BQ58" s="477">
        <v>130.78504299999997</v>
      </c>
      <c r="BR58" s="476">
        <v>155.79689500000001</v>
      </c>
      <c r="BS58" s="460">
        <v>123.84470799999997</v>
      </c>
      <c r="BT58" s="460">
        <v>3.6968849999999995</v>
      </c>
      <c r="BU58" s="460">
        <v>499.24564999999939</v>
      </c>
      <c r="BV58" s="460">
        <v>1578.8984729999936</v>
      </c>
      <c r="BW58" s="460">
        <v>521.75134799999989</v>
      </c>
      <c r="BX58" s="460">
        <v>167.31950700000004</v>
      </c>
      <c r="BY58" s="461">
        <v>91.208559000000022</v>
      </c>
      <c r="BZ58" s="461">
        <v>149.33609300000006</v>
      </c>
      <c r="CA58" s="461">
        <v>192.80173799999997</v>
      </c>
      <c r="CB58" s="461">
        <v>210.09381299999998</v>
      </c>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row>
    <row r="59" s="338" customFormat="true" ht="15" customHeight="true" x14ac:dyDescent="0.2">
      <c r="A59" s="1157"/>
      <c r="B59" s="408" t="s">
        <v>543</v>
      </c>
      <c r="C59" s="434">
        <v>0.1521997604968709</v>
      </c>
      <c r="D59" s="432">
        <v>0.73728206160307519</v>
      </c>
      <c r="E59" s="432">
        <v>2.1358584261505009</v>
      </c>
      <c r="F59" s="432">
        <v>24.963152039863921</v>
      </c>
      <c r="G59" s="436">
        <v>61.87695208300952</v>
      </c>
      <c r="H59" s="433">
        <v>3.3456670010254133</v>
      </c>
      <c r="I59" s="432">
        <v>27.306335841699266</v>
      </c>
      <c r="J59" s="432">
        <v>57.444000190792245</v>
      </c>
      <c r="K59" s="432">
        <v>71.182012136273144</v>
      </c>
      <c r="L59" s="435">
        <v>66.351167468265601</v>
      </c>
      <c r="M59" s="434">
        <v>0</v>
      </c>
      <c r="N59" s="432">
        <v>0.39374200368293544</v>
      </c>
      <c r="O59" s="432">
        <v>0.36081312746237532</v>
      </c>
      <c r="P59" s="432">
        <v>2.1516281218374105</v>
      </c>
      <c r="Q59" s="436">
        <v>21.006990792372239</v>
      </c>
      <c r="R59" s="434">
        <v>1.319084619937366</v>
      </c>
      <c r="S59" s="432">
        <v>39.594090310800738</v>
      </c>
      <c r="T59" s="432">
        <v>25.310455164384233</v>
      </c>
      <c r="U59" s="432">
        <v>15.486789510936912</v>
      </c>
      <c r="V59" s="432">
        <v>71.788616072120959</v>
      </c>
      <c r="W59" s="432">
        <v>70.318673067603882</v>
      </c>
      <c r="X59" s="432">
        <v>5.8230325053127325</v>
      </c>
      <c r="Y59" s="435">
        <v>2.3653020178719899</v>
      </c>
      <c r="Z59" s="435">
        <v>13.341491979363607</v>
      </c>
      <c r="AA59" s="435">
        <v>6.2676031094468776</v>
      </c>
      <c r="AB59" s="435">
        <v>3.4370572557570576</v>
      </c>
      <c r="AC59" s="1"/>
      <c r="AD59" s="1"/>
      <c r="AE59" s="1"/>
      <c r="AF59" s="1"/>
      <c r="AG59" s="1"/>
      <c r="AH59" s="1"/>
      <c r="AI59" s="1"/>
      <c r="AJ59" s="1"/>
      <c r="AK59" s="1"/>
      <c r="AL59" s="1"/>
      <c r="AM59" s="1"/>
      <c r="AN59" s="1"/>
      <c r="AO59" s="1"/>
      <c r="AP59" s="1"/>
      <c r="AQ59" s="1"/>
      <c r="AR59" s="1"/>
      <c r="AS59" s="1"/>
      <c r="AT59" s="1"/>
      <c r="AU59" s="1"/>
      <c r="AV59" s="1"/>
      <c r="AW59" s="1"/>
      <c r="AX59" s="1"/>
      <c r="AY59" s="1"/>
      <c r="AZ59" s="375"/>
      <c r="BA59" s="1143"/>
      <c r="BB59" s="622" t="s">
        <v>543</v>
      </c>
      <c r="BC59" s="479">
        <v>50.236265000000003</v>
      </c>
      <c r="BD59" s="464">
        <v>243.56654799999995</v>
      </c>
      <c r="BE59" s="464">
        <v>703.98675700000035</v>
      </c>
      <c r="BF59" s="464">
        <v>8240.8900499999781</v>
      </c>
      <c r="BG59" s="483">
        <v>20410.325841000096</v>
      </c>
      <c r="BH59" s="479">
        <v>361.29998800000016</v>
      </c>
      <c r="BI59" s="464">
        <v>2957.7451790000046</v>
      </c>
      <c r="BJ59" s="464">
        <v>6184.8138000000135</v>
      </c>
      <c r="BK59" s="464">
        <v>7604.3186629999782</v>
      </c>
      <c r="BL59" s="483">
        <v>7233.8650680000283</v>
      </c>
      <c r="BM59" s="479">
        <v>0</v>
      </c>
      <c r="BN59" s="464">
        <v>87.53492700000001</v>
      </c>
      <c r="BO59" s="464">
        <v>80.553814000000003</v>
      </c>
      <c r="BP59" s="464">
        <v>475.2734660000001</v>
      </c>
      <c r="BQ59" s="483">
        <v>4663.6005559999721</v>
      </c>
      <c r="BR59" s="479">
        <v>154.99934799999994</v>
      </c>
      <c r="BS59" s="464">
        <v>4422.4484429999884</v>
      </c>
      <c r="BT59" s="464">
        <v>2857.8527869999966</v>
      </c>
      <c r="BU59" s="464">
        <v>2378.4071830000048</v>
      </c>
      <c r="BV59" s="464">
        <v>6905.8334059999961</v>
      </c>
      <c r="BW59" s="464">
        <v>7157.6591869999847</v>
      </c>
      <c r="BX59" s="464">
        <v>1762.3834910000023</v>
      </c>
      <c r="BY59" s="465">
        <v>200.29407599999999</v>
      </c>
      <c r="BZ59" s="465">
        <v>1980.2271299999982</v>
      </c>
      <c r="CA59" s="465">
        <v>848.92568300000346</v>
      </c>
      <c r="CB59" s="465">
        <v>979.97472699999821</v>
      </c>
      <c r="CC59" s="31"/>
      <c r="CD59" s="31"/>
      <c r="CE59" s="31"/>
      <c r="CF59" s="31"/>
      <c r="CG59" s="31"/>
      <c r="CH59" s="31"/>
      <c r="CI59" s="31"/>
      <c r="CJ59" s="31"/>
      <c r="CK59" s="31"/>
      <c r="CL59" s="31"/>
      <c r="CM59" s="31"/>
      <c r="CN59" s="31"/>
      <c r="CO59" s="31"/>
      <c r="CP59" s="31"/>
      <c r="CQ59" s="31"/>
      <c r="CR59" s="31"/>
      <c r="CS59" s="31"/>
      <c r="CT59" s="31"/>
      <c r="CU59" s="31"/>
      <c r="CV59" s="31"/>
      <c r="CW59" s="31"/>
      <c r="CX59" s="31"/>
      <c r="CY59" s="31"/>
      <c r="CZ59" s="31"/>
    </row>
    <row r="60" s="338" customFormat="true" ht="15" customHeight="true" x14ac:dyDescent="0.2">
      <c r="A60" s="1157"/>
      <c r="B60" s="408" t="s">
        <v>544</v>
      </c>
      <c r="C60" s="434">
        <v>1.4123268007783578</v>
      </c>
      <c r="D60" s="432">
        <v>1.1326940693563192</v>
      </c>
      <c r="E60" s="432">
        <v>4.6201581638820777</v>
      </c>
      <c r="F60" s="432">
        <v>13.837163047058123</v>
      </c>
      <c r="G60" s="436">
        <v>12.217813162488959</v>
      </c>
      <c r="H60" s="433">
        <v>13.129488094769979</v>
      </c>
      <c r="I60" s="432">
        <v>28.871512359595187</v>
      </c>
      <c r="J60" s="432">
        <v>15.635188116533733</v>
      </c>
      <c r="K60" s="432">
        <v>14.070787336185639</v>
      </c>
      <c r="L60" s="435">
        <v>9.5200064574886696</v>
      </c>
      <c r="M60" s="434">
        <v>0.36395495012124468</v>
      </c>
      <c r="N60" s="432">
        <v>0.63973673473752302</v>
      </c>
      <c r="O60" s="432">
        <v>0.28417553273565865</v>
      </c>
      <c r="P60" s="432">
        <v>3.1246728168724558</v>
      </c>
      <c r="Q60" s="436">
        <v>5.4730959319058599</v>
      </c>
      <c r="R60" s="434">
        <v>3.5869549444458442</v>
      </c>
      <c r="S60" s="432">
        <v>5.4203326522530872</v>
      </c>
      <c r="T60" s="432">
        <v>6.0666854183344876</v>
      </c>
      <c r="U60" s="432">
        <v>4.9792992250707879</v>
      </c>
      <c r="V60" s="432">
        <v>5.947659276336382</v>
      </c>
      <c r="W60" s="432">
        <v>11.814718094152798</v>
      </c>
      <c r="X60" s="432">
        <v>11.784671680133449</v>
      </c>
      <c r="Y60" s="435">
        <v>2.9005037285884554</v>
      </c>
      <c r="Z60" s="435">
        <v>11.459152779362295</v>
      </c>
      <c r="AA60" s="435">
        <v>4.2579939766413135</v>
      </c>
      <c r="AB60" s="435">
        <v>2.17435754863518</v>
      </c>
      <c r="AC60" s="1"/>
      <c r="AD60" s="1"/>
      <c r="AE60" s="1"/>
      <c r="AF60" s="1"/>
      <c r="AG60" s="1"/>
      <c r="AH60" s="1"/>
      <c r="AI60" s="1"/>
      <c r="AJ60" s="1"/>
      <c r="AK60" s="1"/>
      <c r="AL60" s="1"/>
      <c r="AM60" s="1"/>
      <c r="AN60" s="1"/>
      <c r="AO60" s="1"/>
      <c r="AP60" s="1"/>
      <c r="AQ60" s="1"/>
      <c r="AR60" s="1"/>
      <c r="AS60" s="1"/>
      <c r="AT60" s="1"/>
      <c r="AU60" s="1"/>
      <c r="AV60" s="1"/>
      <c r="AW60" s="1"/>
      <c r="AX60" s="1"/>
      <c r="AY60" s="1"/>
      <c r="AZ60" s="375"/>
      <c r="BA60" s="1143"/>
      <c r="BB60" s="622" t="s">
        <v>544</v>
      </c>
      <c r="BC60" s="479">
        <v>466.16383099999996</v>
      </c>
      <c r="BD60" s="464">
        <v>374.19381099999964</v>
      </c>
      <c r="BE60" s="464">
        <v>1522.8210460000003</v>
      </c>
      <c r="BF60" s="464">
        <v>4567.9543629999971</v>
      </c>
      <c r="BG60" s="483">
        <v>4030.0877680000117</v>
      </c>
      <c r="BH60" s="479">
        <v>1417.8589469999993</v>
      </c>
      <c r="BI60" s="464">
        <v>3127.280679000015</v>
      </c>
      <c r="BJ60" s="464">
        <v>1683.3912490000009</v>
      </c>
      <c r="BK60" s="464">
        <v>1503.1712019999989</v>
      </c>
      <c r="BL60" s="483">
        <v>1037.9085219999993</v>
      </c>
      <c r="BM60" s="479">
        <v>80.69346299999998</v>
      </c>
      <c r="BN60" s="464">
        <v>142.22335400000003</v>
      </c>
      <c r="BO60" s="464">
        <v>63.44398600000001</v>
      </c>
      <c r="BP60" s="464">
        <v>690.20945799999936</v>
      </c>
      <c r="BQ60" s="483">
        <v>1215.0399590000006</v>
      </c>
      <c r="BR60" s="479">
        <v>421.48598299999981</v>
      </c>
      <c r="BS60" s="464">
        <v>605.42221100000006</v>
      </c>
      <c r="BT60" s="464">
        <v>685.00126600000067</v>
      </c>
      <c r="BU60" s="464">
        <v>764.70342900000185</v>
      </c>
      <c r="BV60" s="464">
        <v>572.14564599999881</v>
      </c>
      <c r="BW60" s="464">
        <v>1202.6069580000014</v>
      </c>
      <c r="BX60" s="464">
        <v>3566.7173069999931</v>
      </c>
      <c r="BY60" s="465">
        <v>245.61502500000009</v>
      </c>
      <c r="BZ60" s="465">
        <v>1700.8386509999984</v>
      </c>
      <c r="CA60" s="465">
        <v>576.73091000000011</v>
      </c>
      <c r="CB60" s="465">
        <v>619.95343299999968</v>
      </c>
      <c r="CC60" s="31"/>
      <c r="CD60" s="31"/>
      <c r="CE60" s="31"/>
      <c r="CF60" s="31"/>
      <c r="CG60" s="31"/>
      <c r="CH60" s="31"/>
      <c r="CI60" s="31"/>
      <c r="CJ60" s="31"/>
      <c r="CK60" s="31"/>
      <c r="CL60" s="31"/>
      <c r="CM60" s="31"/>
      <c r="CN60" s="31"/>
      <c r="CO60" s="31"/>
      <c r="CP60" s="31"/>
      <c r="CQ60" s="31"/>
      <c r="CR60" s="31"/>
      <c r="CS60" s="31"/>
      <c r="CT60" s="31"/>
      <c r="CU60" s="31"/>
      <c r="CV60" s="31"/>
      <c r="CW60" s="31"/>
      <c r="CX60" s="31"/>
      <c r="CY60" s="31"/>
      <c r="CZ60" s="31"/>
    </row>
    <row r="61" s="338" customFormat="true" ht="15" customHeight="true" x14ac:dyDescent="0.2">
      <c r="A61" s="1157"/>
      <c r="B61" s="408" t="s">
        <v>545</v>
      </c>
      <c r="C61" s="434">
        <v>17.712673823657433</v>
      </c>
      <c r="D61" s="432">
        <v>18.590290262526445</v>
      </c>
      <c r="E61" s="432">
        <v>20.812965834932804</v>
      </c>
      <c r="F61" s="432">
        <v>19.410799132437596</v>
      </c>
      <c r="G61" s="436">
        <v>6.6264281755586145</v>
      </c>
      <c r="H61" s="433">
        <v>29.894449468819388</v>
      </c>
      <c r="I61" s="432">
        <v>18.843377169784834</v>
      </c>
      <c r="J61" s="432">
        <v>8.5693696636713224</v>
      </c>
      <c r="K61" s="432">
        <v>4.0947751267715482</v>
      </c>
      <c r="L61" s="435">
        <v>3.2930734975815419</v>
      </c>
      <c r="M61" s="434">
        <v>15.928784089064084</v>
      </c>
      <c r="N61" s="432">
        <v>18.030012821531241</v>
      </c>
      <c r="O61" s="432">
        <v>15.328706203962799</v>
      </c>
      <c r="P61" s="432">
        <v>22.347199532899818</v>
      </c>
      <c r="Q61" s="436">
        <v>20.515958197839595</v>
      </c>
      <c r="R61" s="434">
        <v>28.336684449709509</v>
      </c>
      <c r="S61" s="432">
        <v>10.300513714739534</v>
      </c>
      <c r="T61" s="432">
        <v>7.5447414926659917</v>
      </c>
      <c r="U61" s="432">
        <v>5.9337038010759233</v>
      </c>
      <c r="V61" s="432">
        <v>4.655831614196793</v>
      </c>
      <c r="W61" s="432">
        <v>4.2909647403653999</v>
      </c>
      <c r="X61" s="432">
        <v>29.437795716605887</v>
      </c>
      <c r="Y61" s="435">
        <v>21.221139765430987</v>
      </c>
      <c r="Z61" s="435">
        <v>47.851206349628967</v>
      </c>
      <c r="AA61" s="435">
        <v>7.1234789991908745</v>
      </c>
      <c r="AB61" s="435">
        <v>5.4001896680797756</v>
      </c>
      <c r="AC61" s="1"/>
      <c r="AD61" s="1"/>
      <c r="AE61" s="1"/>
      <c r="AF61" s="1"/>
      <c r="AG61" s="1"/>
      <c r="AH61" s="1"/>
      <c r="AI61" s="1"/>
      <c r="AJ61" s="1"/>
      <c r="AK61" s="1"/>
      <c r="AL61" s="1"/>
      <c r="AM61" s="1"/>
      <c r="AN61" s="1"/>
      <c r="AO61" s="1"/>
      <c r="AP61" s="1"/>
      <c r="AQ61" s="1"/>
      <c r="AR61" s="1"/>
      <c r="AS61" s="1"/>
      <c r="AT61" s="1"/>
      <c r="AU61" s="1"/>
      <c r="AV61" s="1"/>
      <c r="AW61" s="1"/>
      <c r="AX61" s="1"/>
      <c r="AY61" s="1"/>
      <c r="AZ61" s="375"/>
      <c r="BA61" s="1143"/>
      <c r="BB61" s="622" t="s">
        <v>545</v>
      </c>
      <c r="BC61" s="479">
        <v>5846.3861780000107</v>
      </c>
      <c r="BD61" s="464">
        <v>6141.4390249999997</v>
      </c>
      <c r="BE61" s="464">
        <v>6860.0297389999896</v>
      </c>
      <c r="BF61" s="464">
        <v>6407.9352309999858</v>
      </c>
      <c r="BG61" s="483">
        <v>2185.7501649999995</v>
      </c>
      <c r="BH61" s="479">
        <v>3228.3141839999917</v>
      </c>
      <c r="BI61" s="464">
        <v>2041.061396999999</v>
      </c>
      <c r="BJ61" s="464">
        <v>922.63692599999831</v>
      </c>
      <c r="BK61" s="464">
        <v>437.44162299999959</v>
      </c>
      <c r="BL61" s="483">
        <v>359.02381600000024</v>
      </c>
      <c r="BM61" s="479">
        <v>3531.6149679999999</v>
      </c>
      <c r="BN61" s="464">
        <v>4008.3502430000003</v>
      </c>
      <c r="BO61" s="464">
        <v>3422.2306629999925</v>
      </c>
      <c r="BP61" s="464">
        <v>4936.276334000001</v>
      </c>
      <c r="BQ61" s="483">
        <v>4554.5901839999979</v>
      </c>
      <c r="BR61" s="479">
        <v>3329.7087599999941</v>
      </c>
      <c r="BS61" s="464">
        <v>1150.5123740000031</v>
      </c>
      <c r="BT61" s="464">
        <v>851.89145600000063</v>
      </c>
      <c r="BU61" s="464">
        <v>911.27755900000091</v>
      </c>
      <c r="BV61" s="464">
        <v>447.87599000000017</v>
      </c>
      <c r="BW61" s="464">
        <v>436.77250800000013</v>
      </c>
      <c r="BX61" s="464">
        <v>8909.5647560000161</v>
      </c>
      <c r="BY61" s="465">
        <v>1797.0088169999997</v>
      </c>
      <c r="BZ61" s="465">
        <v>7102.3733450000063</v>
      </c>
      <c r="CA61" s="465">
        <v>964.85118299999931</v>
      </c>
      <c r="CB61" s="465">
        <v>1539.7035899999998</v>
      </c>
      <c r="CC61" s="31"/>
      <c r="CD61" s="31"/>
      <c r="CE61" s="31"/>
      <c r="CF61" s="31"/>
      <c r="CG61" s="31"/>
      <c r="CH61" s="31"/>
      <c r="CI61" s="31"/>
      <c r="CJ61" s="31"/>
      <c r="CK61" s="31"/>
      <c r="CL61" s="31"/>
      <c r="CM61" s="31"/>
      <c r="CN61" s="31"/>
      <c r="CO61" s="31"/>
      <c r="CP61" s="31"/>
      <c r="CQ61" s="31"/>
      <c r="CR61" s="31"/>
      <c r="CS61" s="31"/>
      <c r="CT61" s="31"/>
      <c r="CU61" s="31"/>
      <c r="CV61" s="31"/>
      <c r="CW61" s="31"/>
      <c r="CX61" s="31"/>
      <c r="CY61" s="31"/>
      <c r="CZ61" s="31"/>
    </row>
    <row r="62" s="338" customFormat="true" ht="15" customHeight="true" x14ac:dyDescent="0.2">
      <c r="A62" s="1157"/>
      <c r="B62" s="408" t="s">
        <v>546</v>
      </c>
      <c r="C62" s="434">
        <v>11.398333456952045</v>
      </c>
      <c r="D62" s="432">
        <v>15.669137376743478</v>
      </c>
      <c r="E62" s="432">
        <v>19.900899986110396</v>
      </c>
      <c r="F62" s="432">
        <v>5.641190938336182</v>
      </c>
      <c r="G62" s="436">
        <v>2.6188086006401856</v>
      </c>
      <c r="H62" s="433">
        <v>7.3945186483350369</v>
      </c>
      <c r="I62" s="432">
        <v>2.1577530649089511</v>
      </c>
      <c r="J62" s="432">
        <v>2.5036024066103599</v>
      </c>
      <c r="K62" s="432">
        <v>2.4871370023482241E-2</v>
      </c>
      <c r="L62" s="435">
        <v>0.7108984575495163</v>
      </c>
      <c r="M62" s="434">
        <v>10.978832184208196</v>
      </c>
      <c r="N62" s="432">
        <v>16.364398201449585</v>
      </c>
      <c r="O62" s="432">
        <v>19.347110274626019</v>
      </c>
      <c r="P62" s="432">
        <v>19.902674652245789</v>
      </c>
      <c r="Q62" s="436">
        <v>9.2535204585376185</v>
      </c>
      <c r="R62" s="434">
        <v>1.3647432836443514</v>
      </c>
      <c r="S62" s="432">
        <v>2.6896579105374898</v>
      </c>
      <c r="T62" s="432">
        <v>8.9946904971280972</v>
      </c>
      <c r="U62" s="432">
        <v>21.923092848839236</v>
      </c>
      <c r="V62" s="432">
        <v>0.31866599209672558</v>
      </c>
      <c r="W62" s="432">
        <v>2.3445267294377183</v>
      </c>
      <c r="X62" s="432">
        <v>2.0227069963919262</v>
      </c>
      <c r="Y62" s="435">
        <v>11.080208755061685</v>
      </c>
      <c r="Z62" s="435">
        <v>1.9196524271517392</v>
      </c>
      <c r="AA62" s="435">
        <v>33.513425246370829</v>
      </c>
      <c r="AB62" s="435">
        <v>23.628343690407267</v>
      </c>
      <c r="AC62" s="1"/>
      <c r="AD62" s="1"/>
      <c r="AE62" s="1"/>
      <c r="AF62" s="1"/>
      <c r="AG62" s="1"/>
      <c r="AH62" s="1"/>
      <c r="AI62" s="1"/>
      <c r="AJ62" s="1"/>
      <c r="AK62" s="1"/>
      <c r="AL62" s="1"/>
      <c r="AM62" s="1"/>
      <c r="AN62" s="1"/>
      <c r="AO62" s="1"/>
      <c r="AP62" s="1"/>
      <c r="AQ62" s="1"/>
      <c r="AR62" s="1"/>
      <c r="AS62" s="1"/>
      <c r="AT62" s="1"/>
      <c r="AU62" s="1"/>
      <c r="AV62" s="1"/>
      <c r="AW62" s="1"/>
      <c r="AX62" s="1"/>
      <c r="AY62" s="1"/>
      <c r="AZ62" s="375"/>
      <c r="BA62" s="1143"/>
      <c r="BB62" s="622" t="s">
        <v>546</v>
      </c>
      <c r="BC62" s="479">
        <v>3762.2247119999997</v>
      </c>
      <c r="BD62" s="464">
        <v>5176.4146990000027</v>
      </c>
      <c r="BE62" s="464">
        <v>6559.4094959999993</v>
      </c>
      <c r="BF62" s="464">
        <v>1862.2822229999967</v>
      </c>
      <c r="BG62" s="483">
        <v>863.82304000000113</v>
      </c>
      <c r="BH62" s="479">
        <v>798.53718200000048</v>
      </c>
      <c r="BI62" s="464">
        <v>233.72171800000024</v>
      </c>
      <c r="BJ62" s="464">
        <v>269.55495200000007</v>
      </c>
      <c r="BK62" s="464">
        <v>2.6569889999999998</v>
      </c>
      <c r="BL62" s="483">
        <v>77.504943999999995</v>
      </c>
      <c r="BM62" s="479">
        <v>2434.1473809999989</v>
      </c>
      <c r="BN62" s="464">
        <v>3638.0583949999909</v>
      </c>
      <c r="BO62" s="464">
        <v>4319.3648010000079</v>
      </c>
      <c r="BP62" s="464">
        <v>4396.3048579999904</v>
      </c>
      <c r="BQ62" s="483">
        <v>2054.3029500000016</v>
      </c>
      <c r="BR62" s="479">
        <v>160.36448000000007</v>
      </c>
      <c r="BS62" s="464">
        <v>300.42042499999957</v>
      </c>
      <c r="BT62" s="464">
        <v>1015.6080219999983</v>
      </c>
      <c r="BU62" s="464">
        <v>3366.8722280000052</v>
      </c>
      <c r="BV62" s="464">
        <v>30.654640999999998</v>
      </c>
      <c r="BW62" s="464">
        <v>238.64675700000004</v>
      </c>
      <c r="BX62" s="464">
        <v>612.18710600000009</v>
      </c>
      <c r="BY62" s="465">
        <v>938.27348800000016</v>
      </c>
      <c r="BZ62" s="465">
        <v>284.92673999999994</v>
      </c>
      <c r="CA62" s="465">
        <v>4539.2803149999863</v>
      </c>
      <c r="CB62" s="465">
        <v>6736.9199679999965</v>
      </c>
      <c r="CC62" s="31"/>
      <c r="CD62" s="31"/>
      <c r="CE62" s="31"/>
      <c r="CF62" s="31"/>
      <c r="CG62" s="31"/>
      <c r="CH62" s="31"/>
      <c r="CI62" s="31"/>
      <c r="CJ62" s="31"/>
      <c r="CK62" s="31"/>
      <c r="CL62" s="31"/>
      <c r="CM62" s="31"/>
      <c r="CN62" s="31"/>
      <c r="CO62" s="31"/>
      <c r="CP62" s="31"/>
      <c r="CQ62" s="31"/>
      <c r="CR62" s="31"/>
      <c r="CS62" s="31"/>
      <c r="CT62" s="31"/>
      <c r="CU62" s="31"/>
      <c r="CV62" s="31"/>
      <c r="CW62" s="31"/>
      <c r="CX62" s="31"/>
      <c r="CY62" s="31"/>
      <c r="CZ62" s="31"/>
    </row>
    <row r="63" s="338" customFormat="true" ht="15" customHeight="true" x14ac:dyDescent="0.2">
      <c r="A63" s="1157"/>
      <c r="B63" s="408" t="s">
        <v>547</v>
      </c>
      <c r="C63" s="434">
        <v>10.672033641539398</v>
      </c>
      <c r="D63" s="432">
        <v>10.367770116320367</v>
      </c>
      <c r="E63" s="432">
        <v>10.751787551207418</v>
      </c>
      <c r="F63" s="432">
        <v>9.1287924497368476</v>
      </c>
      <c r="G63" s="436">
        <v>2.1618494235847727</v>
      </c>
      <c r="H63" s="433">
        <v>11.591115520181956</v>
      </c>
      <c r="I63" s="432">
        <v>9.1146089064983968</v>
      </c>
      <c r="J63" s="432">
        <v>3.241156478774474</v>
      </c>
      <c r="K63" s="432">
        <v>1.9354571685953601</v>
      </c>
      <c r="L63" s="435">
        <v>1.4769329937070721</v>
      </c>
      <c r="M63" s="434">
        <v>12.698929427657188</v>
      </c>
      <c r="N63" s="432">
        <v>8.1495752870885028</v>
      </c>
      <c r="O63" s="432">
        <v>11.079067729247017</v>
      </c>
      <c r="P63" s="432">
        <v>10.068110779339952</v>
      </c>
      <c r="Q63" s="436">
        <v>8.7280479481374442</v>
      </c>
      <c r="R63" s="434">
        <v>4.4871413588727069</v>
      </c>
      <c r="S63" s="432">
        <v>1.8042367250082916</v>
      </c>
      <c r="T63" s="432">
        <v>14.494154533075662</v>
      </c>
      <c r="U63" s="432">
        <v>2.4778842558090437</v>
      </c>
      <c r="V63" s="432">
        <v>2.4530094487373606E-2</v>
      </c>
      <c r="W63" s="432">
        <v>1.307980145276177</v>
      </c>
      <c r="X63" s="432">
        <v>14.874299508263103</v>
      </c>
      <c r="Y63" s="435">
        <v>14.766316179738878</v>
      </c>
      <c r="Z63" s="435">
        <v>4.5220062111969055</v>
      </c>
      <c r="AA63" s="435">
        <v>2.6611406753687099</v>
      </c>
      <c r="AB63" s="435">
        <v>15.968195477497243</v>
      </c>
      <c r="AC63" s="1"/>
      <c r="AD63" s="1"/>
      <c r="AE63" s="1"/>
      <c r="AF63" s="1"/>
      <c r="AG63" s="1"/>
      <c r="AH63" s="1"/>
      <c r="AI63" s="1"/>
      <c r="AJ63" s="1"/>
      <c r="AK63" s="1"/>
      <c r="AL63" s="1"/>
      <c r="AM63" s="1"/>
      <c r="AN63" s="1"/>
      <c r="AO63" s="1"/>
      <c r="AP63" s="1"/>
      <c r="AQ63" s="1"/>
      <c r="AR63" s="1"/>
      <c r="AS63" s="1"/>
      <c r="AT63" s="1"/>
      <c r="AU63" s="1"/>
      <c r="AV63" s="1"/>
      <c r="AW63" s="1"/>
      <c r="AX63" s="1"/>
      <c r="AY63" s="1"/>
      <c r="AZ63" s="375"/>
      <c r="BA63" s="1143"/>
      <c r="BB63" s="622" t="s">
        <v>547</v>
      </c>
      <c r="BC63" s="479">
        <v>3522.496411000006</v>
      </c>
      <c r="BD63" s="464">
        <v>3425.0690600000039</v>
      </c>
      <c r="BE63" s="464">
        <v>3543.8285409999994</v>
      </c>
      <c r="BF63" s="464">
        <v>3013.6168200000034</v>
      </c>
      <c r="BG63" s="483">
        <v>713.093481</v>
      </c>
      <c r="BH63" s="479">
        <v>1251.7294450000004</v>
      </c>
      <c r="BI63" s="464">
        <v>987.26869499999941</v>
      </c>
      <c r="BJ63" s="464">
        <v>348.96506599999981</v>
      </c>
      <c r="BK63" s="464">
        <v>206.76337499999997</v>
      </c>
      <c r="BL63" s="483">
        <v>161.02104</v>
      </c>
      <c r="BM63" s="479">
        <v>2815.5149190000029</v>
      </c>
      <c r="BN63" s="464">
        <v>1811.7764200000013</v>
      </c>
      <c r="BO63" s="464">
        <v>2473.4719809999988</v>
      </c>
      <c r="BP63" s="464">
        <v>2223.9465349999973</v>
      </c>
      <c r="BQ63" s="483">
        <v>1937.6468370000005</v>
      </c>
      <c r="BR63" s="479">
        <v>527.26259900000025</v>
      </c>
      <c r="BS63" s="464">
        <v>201.52360700000003</v>
      </c>
      <c r="BT63" s="464">
        <v>1636.5632169999997</v>
      </c>
      <c r="BU63" s="464">
        <v>380.5448320000001</v>
      </c>
      <c r="BV63" s="464">
        <v>2.3597160000000001</v>
      </c>
      <c r="BW63" s="464">
        <v>133.13783799999993</v>
      </c>
      <c r="BX63" s="464">
        <v>4501.8158270000049</v>
      </c>
      <c r="BY63" s="465">
        <v>1250.4135340000012</v>
      </c>
      <c r="BZ63" s="465">
        <v>671.18425699999943</v>
      </c>
      <c r="CA63" s="465">
        <v>360.44252100000017</v>
      </c>
      <c r="CB63" s="465">
        <v>4552.8563650000042</v>
      </c>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row>
    <row r="64" s="338" customFormat="true" ht="15" customHeight="true" x14ac:dyDescent="0.2">
      <c r="A64" s="1157"/>
      <c r="B64" s="408" t="s">
        <v>548</v>
      </c>
      <c r="C64" s="434">
        <v>31.826165923578387</v>
      </c>
      <c r="D64" s="432">
        <v>35.541150268199459</v>
      </c>
      <c r="E64" s="432">
        <v>26.166056027368441</v>
      </c>
      <c r="F64" s="432">
        <v>15.65707748245477</v>
      </c>
      <c r="G64" s="436">
        <v>3.4895596324304834</v>
      </c>
      <c r="H64" s="433">
        <v>21.91908778446933</v>
      </c>
      <c r="I64" s="432">
        <v>8.7188381832012301</v>
      </c>
      <c r="J64" s="432">
        <v>5.7568181047067988</v>
      </c>
      <c r="K64" s="432">
        <v>0.30468653364963633</v>
      </c>
      <c r="L64" s="435">
        <v>0</v>
      </c>
      <c r="M64" s="434">
        <v>32.262384553054439</v>
      </c>
      <c r="N64" s="432">
        <v>34.807651352960264</v>
      </c>
      <c r="O64" s="432">
        <v>36.205582984061948</v>
      </c>
      <c r="P64" s="432">
        <v>25.159199028117712</v>
      </c>
      <c r="Q64" s="436">
        <v>21.146951860828565</v>
      </c>
      <c r="R64" s="434">
        <v>45.428093928166859</v>
      </c>
      <c r="S64" s="432">
        <v>33.607502278249854</v>
      </c>
      <c r="T64" s="432">
        <v>20.062766743035315</v>
      </c>
      <c r="U64" s="432">
        <v>9.7429456291200776</v>
      </c>
      <c r="V64" s="432">
        <v>0</v>
      </c>
      <c r="W64" s="432">
        <v>3.3909215108704935</v>
      </c>
      <c r="X64" s="432">
        <v>19.381391611996762</v>
      </c>
      <c r="Y64" s="435">
        <v>18.907774915578376</v>
      </c>
      <c r="Z64" s="435">
        <v>11.877681674985146</v>
      </c>
      <c r="AA64" s="435">
        <v>26.383734006712878</v>
      </c>
      <c r="AB64" s="435">
        <v>39.240029816783363</v>
      </c>
      <c r="AC64" s="1"/>
      <c r="AD64" s="1"/>
      <c r="AE64" s="1"/>
      <c r="AF64" s="1"/>
      <c r="AG64" s="1"/>
      <c r="AH64" s="1"/>
      <c r="AI64" s="1"/>
      <c r="AJ64" s="1"/>
      <c r="AK64" s="1"/>
      <c r="AL64" s="1"/>
      <c r="AM64" s="1"/>
      <c r="AN64" s="1"/>
      <c r="AO64" s="1"/>
      <c r="AP64" s="1"/>
      <c r="AQ64" s="1"/>
      <c r="AR64" s="1"/>
      <c r="AS64" s="1"/>
      <c r="AT64" s="1"/>
      <c r="AU64" s="1"/>
      <c r="AV64" s="1"/>
      <c r="AW64" s="1"/>
      <c r="AX64" s="1"/>
      <c r="AY64" s="1"/>
      <c r="AZ64" s="375"/>
      <c r="BA64" s="1143"/>
      <c r="BB64" s="622" t="s">
        <v>548</v>
      </c>
      <c r="BC64" s="479">
        <v>10504.797773999941</v>
      </c>
      <c r="BD64" s="464">
        <v>11741.280215000024</v>
      </c>
      <c r="BE64" s="464">
        <v>8624.4278649999978</v>
      </c>
      <c r="BF64" s="464">
        <v>5168.7484750000176</v>
      </c>
      <c r="BG64" s="483">
        <v>1151.0432680000001</v>
      </c>
      <c r="BH64" s="479">
        <v>2367.051518000002</v>
      </c>
      <c r="BI64" s="464">
        <v>944.39992799999982</v>
      </c>
      <c r="BJ64" s="464">
        <v>619.81839599999978</v>
      </c>
      <c r="BK64" s="464">
        <v>32.549424000000002</v>
      </c>
      <c r="BL64" s="483">
        <v>0</v>
      </c>
      <c r="BM64" s="479">
        <v>7152.9828990000224</v>
      </c>
      <c r="BN64" s="464">
        <v>7738.2783440000003</v>
      </c>
      <c r="BO64" s="464">
        <v>8083.1255169999786</v>
      </c>
      <c r="BP64" s="464">
        <v>5557.4193340000029</v>
      </c>
      <c r="BQ64" s="483">
        <v>4694.672237000008</v>
      </c>
      <c r="BR64" s="479">
        <v>5338.038843999987</v>
      </c>
      <c r="BS64" s="464">
        <v>3753.778529999995</v>
      </c>
      <c r="BT64" s="464">
        <v>2265.3260669999977</v>
      </c>
      <c r="BU64" s="464">
        <v>1496.2876490000026</v>
      </c>
      <c r="BV64" s="464">
        <v>0</v>
      </c>
      <c r="BW64" s="464">
        <v>345.15811299999967</v>
      </c>
      <c r="BX64" s="464">
        <v>5865.9203050000069</v>
      </c>
      <c r="BY64" s="465">
        <v>1601.1127870000016</v>
      </c>
      <c r="BZ64" s="465">
        <v>1762.9593100000004</v>
      </c>
      <c r="CA64" s="465">
        <v>3573.5877050000022</v>
      </c>
      <c r="CB64" s="465">
        <v>11188.128286999981</v>
      </c>
      <c r="CC64" s="31"/>
      <c r="CD64" s="31"/>
      <c r="CE64" s="31"/>
      <c r="CF64" s="31"/>
      <c r="CG64" s="31"/>
      <c r="CH64" s="31"/>
      <c r="CI64" s="31"/>
      <c r="CJ64" s="31"/>
      <c r="CK64" s="31"/>
      <c r="CL64" s="31"/>
      <c r="CM64" s="31"/>
      <c r="CN64" s="31"/>
      <c r="CO64" s="31"/>
      <c r="CP64" s="31"/>
      <c r="CQ64" s="31"/>
      <c r="CR64" s="31"/>
      <c r="CS64" s="31"/>
      <c r="CT64" s="31"/>
      <c r="CU64" s="31"/>
      <c r="CV64" s="31"/>
      <c r="CW64" s="31"/>
      <c r="CX64" s="31"/>
      <c r="CY64" s="31"/>
      <c r="CZ64" s="31"/>
    </row>
    <row r="65" s="338" customFormat="true" ht="15" customHeight="true" x14ac:dyDescent="0.2">
      <c r="A65" s="1157"/>
      <c r="B65" s="408" t="s">
        <v>549</v>
      </c>
      <c r="C65" s="434">
        <v>2.4500118499913048</v>
      </c>
      <c r="D65" s="432">
        <v>0.33894070779383095</v>
      </c>
      <c r="E65" s="432">
        <v>0.82405257282597566</v>
      </c>
      <c r="F65" s="432">
        <v>0.11272535382723523</v>
      </c>
      <c r="G65" s="436">
        <v>8.3266251650637876E-2</v>
      </c>
      <c r="H65" s="433">
        <v>0.14066509656993814</v>
      </c>
      <c r="I65" s="432">
        <v>0</v>
      </c>
      <c r="J65" s="432">
        <v>0.25509860592411554</v>
      </c>
      <c r="K65" s="432">
        <v>0</v>
      </c>
      <c r="L65" s="435">
        <v>0</v>
      </c>
      <c r="M65" s="434">
        <v>3.4747781634667989</v>
      </c>
      <c r="N65" s="432">
        <v>0.53057951226463484</v>
      </c>
      <c r="O65" s="432">
        <v>9.0990728749743885E-2</v>
      </c>
      <c r="P65" s="432">
        <v>1.2150348976997394</v>
      </c>
      <c r="Q65" s="436">
        <v>0.16762500538827727</v>
      </c>
      <c r="R65" s="434">
        <v>0</v>
      </c>
      <c r="S65" s="432">
        <v>4.7713740431201378E-3</v>
      </c>
      <c r="T65" s="432">
        <v>0.85467860629256254</v>
      </c>
      <c r="U65" s="432">
        <v>1.3209049845749661</v>
      </c>
      <c r="V65" s="432">
        <v>0</v>
      </c>
      <c r="W65" s="432">
        <v>0</v>
      </c>
      <c r="X65" s="432">
        <v>0</v>
      </c>
      <c r="Y65" s="435">
        <v>1.2728987476058153</v>
      </c>
      <c r="Z65" s="435">
        <v>0</v>
      </c>
      <c r="AA65" s="435">
        <v>0.74989894063376672</v>
      </c>
      <c r="AB65" s="435">
        <v>2.6223131623779805</v>
      </c>
      <c r="AC65" s="1"/>
      <c r="AD65" s="1"/>
      <c r="AE65" s="1"/>
      <c r="AF65" s="1"/>
      <c r="AG65" s="1"/>
      <c r="AH65" s="1"/>
      <c r="AI65" s="1"/>
      <c r="AJ65" s="1"/>
      <c r="AK65" s="1"/>
      <c r="AL65" s="1"/>
      <c r="AM65" s="1"/>
      <c r="AN65" s="1"/>
      <c r="AO65" s="1"/>
      <c r="AP65" s="1"/>
      <c r="AQ65" s="1"/>
      <c r="AR65" s="1"/>
      <c r="AS65" s="1"/>
      <c r="AT65" s="1"/>
      <c r="AU65" s="1"/>
      <c r="AV65" s="1"/>
      <c r="AW65" s="1"/>
      <c r="AX65" s="1"/>
      <c r="AY65" s="1"/>
      <c r="AZ65" s="375"/>
      <c r="BA65" s="1143"/>
      <c r="BB65" s="622" t="s">
        <v>549</v>
      </c>
      <c r="BC65" s="479">
        <v>808.67042199999946</v>
      </c>
      <c r="BD65" s="464">
        <v>111.97155400000004</v>
      </c>
      <c r="BE65" s="464">
        <v>271.61074500000007</v>
      </c>
      <c r="BF65" s="464">
        <v>37.213138999999998</v>
      </c>
      <c r="BG65" s="483">
        <v>27.46566</v>
      </c>
      <c r="BH65" s="479">
        <v>15.190482999999999</v>
      </c>
      <c r="BI65" s="464">
        <v>0</v>
      </c>
      <c r="BJ65" s="464">
        <v>27.46566</v>
      </c>
      <c r="BK65" s="464">
        <v>0</v>
      </c>
      <c r="BL65" s="483">
        <v>0</v>
      </c>
      <c r="BM65" s="479">
        <v>770.40271899999925</v>
      </c>
      <c r="BN65" s="464">
        <v>117.95601800000004</v>
      </c>
      <c r="BO65" s="464">
        <v>20.314256</v>
      </c>
      <c r="BP65" s="464">
        <v>268.38924500000007</v>
      </c>
      <c r="BQ65" s="483">
        <v>37.213138999999998</v>
      </c>
      <c r="BR65" s="479">
        <v>0</v>
      </c>
      <c r="BS65" s="464">
        <v>0.53293699999999999</v>
      </c>
      <c r="BT65" s="464">
        <v>96.503426000000033</v>
      </c>
      <c r="BU65" s="464">
        <v>202.85998600000005</v>
      </c>
      <c r="BV65" s="464">
        <v>0</v>
      </c>
      <c r="BW65" s="464">
        <v>0</v>
      </c>
      <c r="BX65" s="464">
        <v>0</v>
      </c>
      <c r="BY65" s="465">
        <v>107.78922800000001</v>
      </c>
      <c r="BZ65" s="465">
        <v>0</v>
      </c>
      <c r="CA65" s="465">
        <v>101.57128</v>
      </c>
      <c r="CB65" s="465">
        <v>747.67466300000024</v>
      </c>
      <c r="CC65" s="31"/>
      <c r="CD65" s="31"/>
      <c r="CE65" s="31"/>
      <c r="CF65" s="31"/>
      <c r="CG65" s="31"/>
      <c r="CH65" s="31"/>
      <c r="CI65" s="31"/>
      <c r="CJ65" s="31"/>
      <c r="CK65" s="31"/>
      <c r="CL65" s="31"/>
      <c r="CM65" s="31"/>
      <c r="CN65" s="31"/>
      <c r="CO65" s="31"/>
      <c r="CP65" s="31"/>
      <c r="CQ65" s="31"/>
      <c r="CR65" s="31"/>
      <c r="CS65" s="31"/>
      <c r="CT65" s="31"/>
      <c r="CU65" s="31"/>
      <c r="CV65" s="31"/>
      <c r="CW65" s="31"/>
      <c r="CX65" s="31"/>
      <c r="CY65" s="31"/>
      <c r="CZ65" s="31"/>
    </row>
    <row r="66" s="338" customFormat="true" ht="15" customHeight="true" x14ac:dyDescent="0.2">
      <c r="A66" s="1157"/>
      <c r="B66" s="408" t="s">
        <v>550</v>
      </c>
      <c r="C66" s="434">
        <v>6.2540719759592527</v>
      </c>
      <c r="D66" s="432">
        <v>3.6068500953912119</v>
      </c>
      <c r="E66" s="432">
        <v>2.6835091450753077</v>
      </c>
      <c r="F66" s="432">
        <v>0.70558683279656542</v>
      </c>
      <c r="G66" s="436">
        <v>0.12745383919682296</v>
      </c>
      <c r="H66" s="433">
        <v>3.5353552234475027</v>
      </c>
      <c r="I66" s="432">
        <v>0.23163115010748658</v>
      </c>
      <c r="J66" s="432">
        <v>0</v>
      </c>
      <c r="K66" s="432">
        <v>0</v>
      </c>
      <c r="L66" s="435">
        <v>0</v>
      </c>
      <c r="M66" s="434">
        <v>6.8159642521395503</v>
      </c>
      <c r="N66" s="432">
        <v>3.4526007334652107</v>
      </c>
      <c r="O66" s="432">
        <v>3.6530790979681362</v>
      </c>
      <c r="P66" s="432">
        <v>3.0542842107840538</v>
      </c>
      <c r="Q66" s="436">
        <v>1.0784677745190736</v>
      </c>
      <c r="R66" s="434">
        <v>0</v>
      </c>
      <c r="S66" s="432">
        <v>0</v>
      </c>
      <c r="T66" s="432">
        <v>0.33051196792309279</v>
      </c>
      <c r="U66" s="432">
        <v>15.132040612575373</v>
      </c>
      <c r="V66" s="432">
        <v>0</v>
      </c>
      <c r="W66" s="432">
        <v>0.41302239255085826</v>
      </c>
      <c r="X66" s="432">
        <v>2.1789255867418529</v>
      </c>
      <c r="Y66" s="435">
        <v>6.43502683935679</v>
      </c>
      <c r="Z66" s="435">
        <v>2.748382006182188</v>
      </c>
      <c r="AA66" s="435">
        <v>0.8748086687272344</v>
      </c>
      <c r="AB66" s="435">
        <v>0.98621252770742729</v>
      </c>
      <c r="AC66" s="1"/>
      <c r="AD66" s="1"/>
      <c r="AE66" s="1"/>
      <c r="AF66" s="1"/>
      <c r="AG66" s="1"/>
      <c r="AH66" s="1"/>
      <c r="AI66" s="1"/>
      <c r="AJ66" s="1"/>
      <c r="AK66" s="1"/>
      <c r="AL66" s="1"/>
      <c r="AM66" s="1"/>
      <c r="AN66" s="1"/>
      <c r="AO66" s="1"/>
      <c r="AP66" s="1"/>
      <c r="AQ66" s="1"/>
      <c r="AR66" s="1"/>
      <c r="AS66" s="1"/>
      <c r="AT66" s="1"/>
      <c r="AU66" s="1"/>
      <c r="AV66" s="1"/>
      <c r="AW66" s="1"/>
      <c r="AX66" s="1"/>
      <c r="AY66" s="1"/>
      <c r="AZ66" s="375"/>
      <c r="BA66" s="1143"/>
      <c r="BB66" s="622" t="s">
        <v>550</v>
      </c>
      <c r="BC66" s="479">
        <v>2064.2688009999983</v>
      </c>
      <c r="BD66" s="464">
        <v>1191.5494390000006</v>
      </c>
      <c r="BE66" s="464">
        <v>884.4944389999996</v>
      </c>
      <c r="BF66" s="464">
        <v>232.92985999999988</v>
      </c>
      <c r="BG66" s="483">
        <v>42.041088000000002</v>
      </c>
      <c r="BH66" s="479">
        <v>381.78449900000021</v>
      </c>
      <c r="BI66" s="464">
        <v>25.089632000000002</v>
      </c>
      <c r="BJ66" s="464">
        <v>0</v>
      </c>
      <c r="BK66" s="464">
        <v>0</v>
      </c>
      <c r="BL66" s="483">
        <v>0</v>
      </c>
      <c r="BM66" s="479">
        <v>1511.1863680000013</v>
      </c>
      <c r="BN66" s="464">
        <v>767.56645300000002</v>
      </c>
      <c r="BO66" s="464">
        <v>815.5730259999998</v>
      </c>
      <c r="BP66" s="464">
        <v>674.66130800000064</v>
      </c>
      <c r="BQ66" s="483">
        <v>239.42234099999988</v>
      </c>
      <c r="BR66" s="479">
        <v>0</v>
      </c>
      <c r="BS66" s="464">
        <v>0</v>
      </c>
      <c r="BT66" s="464">
        <v>37.318750000000001</v>
      </c>
      <c r="BU66" s="464">
        <v>2323.9260829999971</v>
      </c>
      <c r="BV66" s="464">
        <v>0</v>
      </c>
      <c r="BW66" s="464">
        <v>42.041088000000002</v>
      </c>
      <c r="BX66" s="464">
        <v>659.46780799999988</v>
      </c>
      <c r="BY66" s="465">
        <v>544.91889199999991</v>
      </c>
      <c r="BZ66" s="465">
        <v>407.9319329999999</v>
      </c>
      <c r="CA66" s="465">
        <v>118.4898810000001</v>
      </c>
      <c r="CB66" s="465">
        <v>281.18919199999993</v>
      </c>
      <c r="CC66" s="31"/>
      <c r="CD66" s="31"/>
      <c r="CE66" s="31"/>
      <c r="CF66" s="31"/>
      <c r="CG66" s="31"/>
      <c r="CH66" s="31"/>
      <c r="CI66" s="31"/>
      <c r="CJ66" s="31"/>
      <c r="CK66" s="31"/>
      <c r="CL66" s="31"/>
      <c r="CM66" s="31"/>
      <c r="CN66" s="31"/>
      <c r="CO66" s="31"/>
      <c r="CP66" s="31"/>
      <c r="CQ66" s="31"/>
      <c r="CR66" s="31"/>
      <c r="CS66" s="31"/>
      <c r="CT66" s="31"/>
      <c r="CU66" s="31"/>
      <c r="CV66" s="31"/>
      <c r="CW66" s="31"/>
      <c r="CX66" s="31"/>
      <c r="CY66" s="31"/>
      <c r="CZ66" s="31"/>
    </row>
    <row r="67" s="338" customFormat="true" ht="15" customHeight="true" x14ac:dyDescent="0.2">
      <c r="A67" s="1157"/>
      <c r="B67" s="408" t="s">
        <v>551</v>
      </c>
      <c r="C67" s="434">
        <v>16.600995301290244</v>
      </c>
      <c r="D67" s="432">
        <v>12.995019003813615</v>
      </c>
      <c r="E67" s="432">
        <v>9.4984753381888236</v>
      </c>
      <c r="F67" s="432">
        <v>4.2382484132254321</v>
      </c>
      <c r="G67" s="436">
        <v>6.5964191969187347E-2</v>
      </c>
      <c r="H67" s="433">
        <v>8.2463326068293785</v>
      </c>
      <c r="I67" s="432">
        <v>0.91932416343132928</v>
      </c>
      <c r="J67" s="432">
        <v>0</v>
      </c>
      <c r="K67" s="432">
        <v>0</v>
      </c>
      <c r="L67" s="435">
        <v>0</v>
      </c>
      <c r="M67" s="434">
        <v>16.464785780792248</v>
      </c>
      <c r="N67" s="432">
        <v>15.961620873925513</v>
      </c>
      <c r="O67" s="432">
        <v>12.595966747275265</v>
      </c>
      <c r="P67" s="432">
        <v>9.2265957181352451</v>
      </c>
      <c r="Q67" s="436">
        <v>5.7874269624863954</v>
      </c>
      <c r="R67" s="434">
        <v>8.2468898136062521</v>
      </c>
      <c r="S67" s="432">
        <v>3.1709970108061625</v>
      </c>
      <c r="T67" s="432">
        <v>1.6949073156979997</v>
      </c>
      <c r="U67" s="432">
        <v>18.319802046026965</v>
      </c>
      <c r="V67" s="432">
        <v>0</v>
      </c>
      <c r="W67" s="432">
        <v>0.11928750605912634</v>
      </c>
      <c r="X67" s="432">
        <v>13.391910564315113</v>
      </c>
      <c r="Y67" s="435">
        <v>19.973733846763647</v>
      </c>
      <c r="Z67" s="435">
        <v>4.6347459602212533</v>
      </c>
      <c r="AA67" s="435">
        <v>16.698687090645041</v>
      </c>
      <c r="AB67" s="435">
        <v>4.5230226491813408</v>
      </c>
      <c r="AC67" s="1"/>
      <c r="AD67" s="1"/>
      <c r="AE67" s="1"/>
      <c r="AF67" s="1"/>
      <c r="AG67" s="1"/>
      <c r="AH67" s="1"/>
      <c r="AI67" s="1"/>
      <c r="AJ67" s="1"/>
      <c r="AK67" s="1"/>
      <c r="AL67" s="1"/>
      <c r="AM67" s="1"/>
      <c r="AN67" s="1"/>
      <c r="AO67" s="1"/>
      <c r="AP67" s="1"/>
      <c r="AQ67" s="1"/>
      <c r="AR67" s="1"/>
      <c r="AS67" s="1"/>
      <c r="AT67" s="1"/>
      <c r="AU67" s="1"/>
      <c r="AV67" s="1"/>
      <c r="AW67" s="1"/>
      <c r="AX67" s="1"/>
      <c r="AY67" s="1"/>
      <c r="AZ67" s="375"/>
      <c r="BA67" s="1143"/>
      <c r="BB67" s="622" t="s">
        <v>551</v>
      </c>
      <c r="BC67" s="479">
        <v>5479.4567119999992</v>
      </c>
      <c r="BD67" s="464">
        <v>4293.0000399999954</v>
      </c>
      <c r="BE67" s="464">
        <v>3130.7322469999954</v>
      </c>
      <c r="BF67" s="464">
        <v>1399.1397850000058</v>
      </c>
      <c r="BG67" s="483">
        <v>21.758515999999997</v>
      </c>
      <c r="BH67" s="479">
        <v>890.52492999999947</v>
      </c>
      <c r="BI67" s="464">
        <v>99.578596999999988</v>
      </c>
      <c r="BJ67" s="464">
        <v>0</v>
      </c>
      <c r="BK67" s="464">
        <v>0</v>
      </c>
      <c r="BL67" s="483">
        <v>0</v>
      </c>
      <c r="BM67" s="479">
        <v>3650.4533919999908</v>
      </c>
      <c r="BN67" s="464">
        <v>3548.5147760000086</v>
      </c>
      <c r="BO67" s="464">
        <v>2812.1292860000008</v>
      </c>
      <c r="BP67" s="464">
        <v>2038.064144000004</v>
      </c>
      <c r="BQ67" s="483">
        <v>1284.8221750000055</v>
      </c>
      <c r="BR67" s="479">
        <v>969.05272400000058</v>
      </c>
      <c r="BS67" s="464">
        <v>354.18343199999947</v>
      </c>
      <c r="BT67" s="464">
        <v>191.37528600000005</v>
      </c>
      <c r="BU67" s="464">
        <v>2813.4913790000055</v>
      </c>
      <c r="BV67" s="464">
        <v>0</v>
      </c>
      <c r="BW67" s="464">
        <v>12.142142000000002</v>
      </c>
      <c r="BX67" s="464">
        <v>4053.159942000002</v>
      </c>
      <c r="BY67" s="465">
        <v>1691.3783250000017</v>
      </c>
      <c r="BZ67" s="465">
        <v>687.91779099999906</v>
      </c>
      <c r="CA67" s="465">
        <v>2261.7807949999924</v>
      </c>
      <c r="CB67" s="465">
        <v>1289.6054840000004</v>
      </c>
      <c r="CC67" s="31"/>
      <c r="CD67" s="31"/>
      <c r="CE67" s="31"/>
      <c r="CF67" s="31"/>
      <c r="CG67" s="31"/>
      <c r="CH67" s="31"/>
      <c r="CI67" s="31"/>
      <c r="CJ67" s="31"/>
      <c r="CK67" s="31"/>
      <c r="CL67" s="31"/>
      <c r="CM67" s="31"/>
      <c r="CN67" s="31"/>
      <c r="CO67" s="31"/>
      <c r="CP67" s="31"/>
      <c r="CQ67" s="31"/>
      <c r="CR67" s="31"/>
      <c r="CS67" s="31"/>
      <c r="CT67" s="31"/>
      <c r="CU67" s="31"/>
      <c r="CV67" s="31"/>
      <c r="CW67" s="31"/>
      <c r="CX67" s="31"/>
      <c r="CY67" s="31"/>
      <c r="CZ67" s="31"/>
    </row>
    <row r="68" s="338" customFormat="true" ht="15" customHeight="true" x14ac:dyDescent="0.2">
      <c r="A68" s="1157"/>
      <c r="B68" s="408" t="s">
        <v>552</v>
      </c>
      <c r="C68" s="434">
        <v>0.88269083696111172</v>
      </c>
      <c r="D68" s="432">
        <v>0.46359261886063557</v>
      </c>
      <c r="E68" s="432">
        <v>1.7958631766978581</v>
      </c>
      <c r="F68" s="432">
        <v>4.4595872401818255</v>
      </c>
      <c r="G68" s="436">
        <v>0.63943670707055467</v>
      </c>
      <c r="H68" s="433">
        <v>0.35367846187453073</v>
      </c>
      <c r="I68" s="432">
        <v>1.8510520568385271</v>
      </c>
      <c r="J68" s="432">
        <v>1.0402322220501499</v>
      </c>
      <c r="K68" s="432">
        <v>0.33803094148449653</v>
      </c>
      <c r="L68" s="435">
        <v>0.33230752961426369</v>
      </c>
      <c r="M68" s="434">
        <v>0.48478182469737896</v>
      </c>
      <c r="N68" s="432">
        <v>1.0757704253046811</v>
      </c>
      <c r="O68" s="432">
        <v>0.61534141546521215</v>
      </c>
      <c r="P68" s="432">
        <v>2.5444756012052192</v>
      </c>
      <c r="Q68" s="436">
        <v>5.6325807563593191</v>
      </c>
      <c r="R68" s="434">
        <v>3.9174784574008146</v>
      </c>
      <c r="S68" s="432">
        <v>2.1529718490339889</v>
      </c>
      <c r="T68" s="432">
        <v>13.84811976388654</v>
      </c>
      <c r="U68" s="432">
        <v>0.23711179845945762</v>
      </c>
      <c r="V68" s="432">
        <v>0</v>
      </c>
      <c r="W68" s="432">
        <v>2.3840540617025729E-2</v>
      </c>
      <c r="X68" s="432">
        <v>0.39736266954201077</v>
      </c>
      <c r="Y68" s="435">
        <v>0</v>
      </c>
      <c r="Z68" s="435">
        <v>0</v>
      </c>
      <c r="AA68" s="435">
        <v>0</v>
      </c>
      <c r="AB68" s="435">
        <v>1.0382538416472207</v>
      </c>
      <c r="AC68" s="1"/>
      <c r="AD68" s="1"/>
      <c r="AE68" s="1"/>
      <c r="AF68" s="1"/>
      <c r="AG68" s="1"/>
      <c r="AH68" s="1"/>
      <c r="AI68" s="1"/>
      <c r="AJ68" s="1"/>
      <c r="AK68" s="1"/>
      <c r="AL68" s="1"/>
      <c r="AM68" s="1"/>
      <c r="AN68" s="1"/>
      <c r="AO68" s="1"/>
      <c r="AP68" s="1"/>
      <c r="AQ68" s="1"/>
      <c r="AR68" s="1"/>
      <c r="AS68" s="1"/>
      <c r="AT68" s="1"/>
      <c r="AU68" s="1"/>
      <c r="AV68" s="1"/>
      <c r="AW68" s="1"/>
      <c r="AX68" s="1"/>
      <c r="AY68" s="1"/>
      <c r="AZ68" s="375"/>
      <c r="BA68" s="1143"/>
      <c r="BB68" s="622" t="s">
        <v>552</v>
      </c>
      <c r="BC68" s="479">
        <v>291.3479669999997</v>
      </c>
      <c r="BD68" s="464">
        <v>153.151229</v>
      </c>
      <c r="BE68" s="464">
        <v>591.92307800000162</v>
      </c>
      <c r="BF68" s="464">
        <v>1472.2086399999991</v>
      </c>
      <c r="BG68" s="483">
        <v>210.92040099999997</v>
      </c>
      <c r="BH68" s="479">
        <v>38.193885999999985</v>
      </c>
      <c r="BI68" s="464">
        <v>200.50073099999977</v>
      </c>
      <c r="BJ68" s="464">
        <v>111.99851299999997</v>
      </c>
      <c r="BK68" s="464">
        <v>36.111581000000001</v>
      </c>
      <c r="BL68" s="483">
        <v>36.229472999999999</v>
      </c>
      <c r="BM68" s="479">
        <v>107.48232500000005</v>
      </c>
      <c r="BN68" s="464">
        <v>239.16037599999999</v>
      </c>
      <c r="BO68" s="464">
        <v>137.37886499999993</v>
      </c>
      <c r="BP68" s="464">
        <v>562.04960600000095</v>
      </c>
      <c r="BQ68" s="483">
        <v>1250.4459589999997</v>
      </c>
      <c r="BR68" s="479">
        <v>460.32422599999961</v>
      </c>
      <c r="BS68" s="464">
        <v>240.47545799999997</v>
      </c>
      <c r="BT68" s="464">
        <v>1563.6181729999998</v>
      </c>
      <c r="BU68" s="464">
        <v>36.414803999999997</v>
      </c>
      <c r="BV68" s="464">
        <v>0</v>
      </c>
      <c r="BW68" s="464">
        <v>2.4267020000000001</v>
      </c>
      <c r="BX68" s="464">
        <v>120.26472600000001</v>
      </c>
      <c r="BY68" s="465">
        <v>0</v>
      </c>
      <c r="BZ68" s="465">
        <v>0</v>
      </c>
      <c r="CA68" s="465">
        <v>0</v>
      </c>
      <c r="CB68" s="465">
        <v>296.02722600000004</v>
      </c>
      <c r="CC68" s="31"/>
      <c r="CD68" s="31"/>
      <c r="CE68" s="31"/>
      <c r="CF68" s="31"/>
      <c r="CG68" s="31"/>
      <c r="CH68" s="31"/>
      <c r="CI68" s="31"/>
      <c r="CJ68" s="31"/>
      <c r="CK68" s="31"/>
      <c r="CL68" s="31"/>
      <c r="CM68" s="31"/>
      <c r="CN68" s="31"/>
      <c r="CO68" s="31"/>
      <c r="CP68" s="31"/>
      <c r="CQ68" s="31"/>
      <c r="CR68" s="31"/>
      <c r="CS68" s="31"/>
      <c r="CT68" s="31"/>
      <c r="CU68" s="31"/>
      <c r="CV68" s="31"/>
      <c r="CW68" s="31"/>
      <c r="CX68" s="31"/>
      <c r="CY68" s="31"/>
      <c r="CZ68" s="31"/>
    </row>
    <row r="69" s="338" customFormat="true" ht="15" customHeight="true" x14ac:dyDescent="0.2">
      <c r="A69" s="1157"/>
      <c r="B69" s="408" t="s">
        <v>553</v>
      </c>
      <c r="C69" s="434">
        <v>0</v>
      </c>
      <c r="D69" s="432">
        <v>0.2054627754476975</v>
      </c>
      <c r="E69" s="432">
        <v>0.41472446487630688</v>
      </c>
      <c r="F69" s="432">
        <v>6.8222045337508308E-2</v>
      </c>
      <c r="G69" s="436">
        <v>0.28594407998342553</v>
      </c>
      <c r="H69" s="433">
        <v>0</v>
      </c>
      <c r="I69" s="432">
        <v>0.12253903322021534</v>
      </c>
      <c r="J69" s="432">
        <v>0.20767691000982044</v>
      </c>
      <c r="K69" s="432">
        <v>0.59350577894651535</v>
      </c>
      <c r="L69" s="435">
        <v>0.12015664767109288</v>
      </c>
      <c r="M69" s="434">
        <v>0</v>
      </c>
      <c r="N69" s="432">
        <v>0.18221666432725944</v>
      </c>
      <c r="O69" s="432">
        <v>0.12257910099063393</v>
      </c>
      <c r="P69" s="432">
        <v>0.61883565140870833</v>
      </c>
      <c r="Q69" s="436">
        <v>2.1191418798327859E-2</v>
      </c>
      <c r="R69" s="434">
        <v>1.9870571926224441</v>
      </c>
      <c r="S69" s="432">
        <v>4.2119686053542139E-2</v>
      </c>
      <c r="T69" s="432">
        <v>0.73701610658755656</v>
      </c>
      <c r="U69" s="432">
        <v>0</v>
      </c>
      <c r="V69" s="432">
        <v>0</v>
      </c>
      <c r="W69" s="432">
        <v>0</v>
      </c>
      <c r="X69" s="432">
        <v>0</v>
      </c>
      <c r="Y69" s="435">
        <v>0</v>
      </c>
      <c r="Z69" s="435">
        <v>0</v>
      </c>
      <c r="AA69" s="435">
        <v>0</v>
      </c>
      <c r="AB69" s="435">
        <v>0</v>
      </c>
      <c r="AC69" s="1"/>
      <c r="AD69" s="1"/>
      <c r="AE69" s="1"/>
      <c r="AF69" s="1"/>
      <c r="AG69" s="1"/>
      <c r="AH69" s="1"/>
      <c r="AI69" s="1"/>
      <c r="AJ69" s="1"/>
      <c r="AK69" s="1"/>
      <c r="AL69" s="1"/>
      <c r="AM69" s="1"/>
      <c r="AN69" s="1"/>
      <c r="AO69" s="1"/>
      <c r="AP69" s="1"/>
      <c r="AQ69" s="1"/>
      <c r="AR69" s="1"/>
      <c r="AS69" s="1"/>
      <c r="AT69" s="1"/>
      <c r="AU69" s="1"/>
      <c r="AV69" s="1"/>
      <c r="AW69" s="1"/>
      <c r="AX69" s="1"/>
      <c r="AY69" s="1"/>
      <c r="AZ69" s="375"/>
      <c r="BA69" s="1143"/>
      <c r="BB69" s="622" t="s">
        <v>553</v>
      </c>
      <c r="BC69" s="479">
        <v>0</v>
      </c>
      <c r="BD69" s="464">
        <v>67.876137999999997</v>
      </c>
      <c r="BE69" s="464">
        <v>136.69470200000006</v>
      </c>
      <c r="BF69" s="464">
        <v>22.521609999999999</v>
      </c>
      <c r="BG69" s="483">
        <v>94.319640000000021</v>
      </c>
      <c r="BH69" s="479">
        <v>0</v>
      </c>
      <c r="BI69" s="464">
        <v>13.273082</v>
      </c>
      <c r="BJ69" s="464">
        <v>22.359915999999998</v>
      </c>
      <c r="BK69" s="464">
        <v>63.40375800000001</v>
      </c>
      <c r="BL69" s="483">
        <v>13.099949999999996</v>
      </c>
      <c r="BM69" s="479">
        <v>0</v>
      </c>
      <c r="BN69" s="464">
        <v>40.509577999999998</v>
      </c>
      <c r="BO69" s="464">
        <v>27.36656</v>
      </c>
      <c r="BP69" s="464">
        <v>136.69470200000006</v>
      </c>
      <c r="BQ69" s="483">
        <v>4.7045440000000003</v>
      </c>
      <c r="BR69" s="479">
        <v>233.48962199999988</v>
      </c>
      <c r="BS69" s="464">
        <v>4.7045440000000003</v>
      </c>
      <c r="BT69" s="464">
        <v>83.217924000000011</v>
      </c>
      <c r="BU69" s="464">
        <v>0</v>
      </c>
      <c r="BV69" s="464">
        <v>0</v>
      </c>
      <c r="BW69" s="464">
        <v>0</v>
      </c>
      <c r="BX69" s="464">
        <v>0</v>
      </c>
      <c r="BY69" s="465">
        <v>0</v>
      </c>
      <c r="BZ69" s="465">
        <v>0</v>
      </c>
      <c r="CA69" s="465">
        <v>0</v>
      </c>
      <c r="CB69" s="465">
        <v>0</v>
      </c>
      <c r="CC69" s="31"/>
      <c r="CD69" s="31"/>
      <c r="CE69" s="31"/>
      <c r="CF69" s="31"/>
      <c r="CG69" s="31"/>
      <c r="CH69" s="31"/>
      <c r="CI69" s="31"/>
      <c r="CJ69" s="31"/>
      <c r="CK69" s="31"/>
      <c r="CL69" s="31"/>
      <c r="CM69" s="31"/>
      <c r="CN69" s="31"/>
      <c r="CO69" s="31"/>
      <c r="CP69" s="31"/>
      <c r="CQ69" s="31"/>
      <c r="CR69" s="31"/>
      <c r="CS69" s="31"/>
      <c r="CT69" s="31"/>
      <c r="CU69" s="31"/>
      <c r="CV69" s="31"/>
      <c r="CW69" s="31"/>
      <c r="CX69" s="31"/>
      <c r="CY69" s="31"/>
      <c r="CZ69" s="31"/>
    </row>
    <row r="70" s="338" customFormat="true" ht="15" customHeight="true" x14ac:dyDescent="0.2">
      <c r="A70" s="1157"/>
      <c r="B70" s="408" t="s">
        <v>554</v>
      </c>
      <c r="C70" s="434">
        <v>2.9707481739634542E-2</v>
      </c>
      <c r="D70" s="432">
        <v>0</v>
      </c>
      <c r="E70" s="432">
        <v>0</v>
      </c>
      <c r="F70" s="432">
        <v>0.15122822929818663</v>
      </c>
      <c r="G70" s="436">
        <v>5.9743987123510769E-2</v>
      </c>
      <c r="H70" s="433">
        <v>0</v>
      </c>
      <c r="I70" s="432">
        <v>0</v>
      </c>
      <c r="J70" s="432">
        <v>0</v>
      </c>
      <c r="K70" s="432">
        <v>0</v>
      </c>
      <c r="L70" s="435">
        <v>0</v>
      </c>
      <c r="M70" s="434">
        <v>4.4226084285841898E-2</v>
      </c>
      <c r="N70" s="432">
        <v>0</v>
      </c>
      <c r="O70" s="432">
        <v>0</v>
      </c>
      <c r="P70" s="432">
        <v>0</v>
      </c>
      <c r="Q70" s="436">
        <v>0.31364786652877408</v>
      </c>
      <c r="R70" s="434">
        <v>0</v>
      </c>
      <c r="S70" s="432">
        <v>0</v>
      </c>
      <c r="T70" s="432">
        <v>0</v>
      </c>
      <c r="U70" s="432">
        <v>0</v>
      </c>
      <c r="V70" s="432">
        <v>0</v>
      </c>
      <c r="W70" s="432">
        <v>0.68406833766235875</v>
      </c>
      <c r="X70" s="432">
        <v>0</v>
      </c>
      <c r="Y70" s="435">
        <v>0</v>
      </c>
      <c r="Z70" s="435">
        <v>6.6063047780658496E-2</v>
      </c>
      <c r="AA70" s="435">
        <v>0</v>
      </c>
      <c r="AB70" s="435">
        <v>0</v>
      </c>
      <c r="AC70" s="1"/>
      <c r="AD70" s="1"/>
      <c r="AE70" s="1"/>
      <c r="AF70" s="1"/>
      <c r="AG70" s="1"/>
      <c r="AH70" s="1"/>
      <c r="AI70" s="1"/>
      <c r="AJ70" s="1"/>
      <c r="AK70" s="1"/>
      <c r="AL70" s="1"/>
      <c r="AM70" s="1"/>
      <c r="AN70" s="1"/>
      <c r="AO70" s="1"/>
      <c r="AP70" s="1"/>
      <c r="AQ70" s="1"/>
      <c r="AR70" s="1"/>
      <c r="AS70" s="1"/>
      <c r="AT70" s="1"/>
      <c r="AU70" s="1"/>
      <c r="AV70" s="1"/>
      <c r="AW70" s="1"/>
      <c r="AX70" s="1"/>
      <c r="AY70" s="1"/>
      <c r="AZ70" s="375"/>
      <c r="BA70" s="1143"/>
      <c r="BB70" s="622" t="s">
        <v>554</v>
      </c>
      <c r="BC70" s="479">
        <v>9.8054880000000004</v>
      </c>
      <c r="BD70" s="464">
        <v>0</v>
      </c>
      <c r="BE70" s="464">
        <v>0</v>
      </c>
      <c r="BF70" s="464">
        <v>49.923791999999978</v>
      </c>
      <c r="BG70" s="483">
        <v>19.706760000000003</v>
      </c>
      <c r="BH70" s="479">
        <v>0</v>
      </c>
      <c r="BI70" s="464">
        <v>0</v>
      </c>
      <c r="BJ70" s="464">
        <v>0</v>
      </c>
      <c r="BK70" s="464">
        <v>0</v>
      </c>
      <c r="BL70" s="483">
        <v>0</v>
      </c>
      <c r="BM70" s="479">
        <v>9.8054880000000004</v>
      </c>
      <c r="BN70" s="464">
        <v>0</v>
      </c>
      <c r="BO70" s="464">
        <v>0</v>
      </c>
      <c r="BP70" s="464">
        <v>0</v>
      </c>
      <c r="BQ70" s="483">
        <v>69.63055199999998</v>
      </c>
      <c r="BR70" s="479">
        <v>0</v>
      </c>
      <c r="BS70" s="464">
        <v>0</v>
      </c>
      <c r="BT70" s="464">
        <v>0</v>
      </c>
      <c r="BU70" s="464">
        <v>0</v>
      </c>
      <c r="BV70" s="464">
        <v>0</v>
      </c>
      <c r="BW70" s="464">
        <v>69.63055199999998</v>
      </c>
      <c r="BX70" s="464">
        <v>0</v>
      </c>
      <c r="BY70" s="465">
        <v>0</v>
      </c>
      <c r="BZ70" s="465">
        <v>9.8054880000000004</v>
      </c>
      <c r="CA70" s="465">
        <v>0</v>
      </c>
      <c r="CB70" s="465">
        <v>0</v>
      </c>
      <c r="CC70" s="31"/>
      <c r="CD70" s="31"/>
      <c r="CE70" s="31"/>
      <c r="CF70" s="31"/>
      <c r="CG70" s="31"/>
      <c r="CH70" s="31"/>
      <c r="CI70" s="31"/>
      <c r="CJ70" s="31"/>
      <c r="CK70" s="31"/>
      <c r="CL70" s="31"/>
      <c r="CM70" s="31"/>
      <c r="CN70" s="31"/>
      <c r="CO70" s="31"/>
      <c r="CP70" s="31"/>
      <c r="CQ70" s="31"/>
      <c r="CR70" s="31"/>
      <c r="CS70" s="31"/>
      <c r="CT70" s="31"/>
      <c r="CU70" s="31"/>
      <c r="CV70" s="31"/>
      <c r="CW70" s="31"/>
      <c r="CX70" s="31"/>
      <c r="CY70" s="31"/>
      <c r="CZ70" s="31"/>
    </row>
    <row r="71" s="338" customFormat="true" ht="15" customHeight="true" x14ac:dyDescent="0.2">
      <c r="A71" s="1157"/>
      <c r="B71" s="408" t="s">
        <v>555</v>
      </c>
      <c r="C71" s="434">
        <v>0</v>
      </c>
      <c r="D71" s="432">
        <v>0</v>
      </c>
      <c r="E71" s="432">
        <v>0</v>
      </c>
      <c r="F71" s="432">
        <v>9.758508341756341E-3</v>
      </c>
      <c r="G71" s="436">
        <v>0.32916302219827159</v>
      </c>
      <c r="H71" s="433">
        <v>0</v>
      </c>
      <c r="I71" s="432">
        <v>2.9741358903600811E-2</v>
      </c>
      <c r="J71" s="432">
        <v>1.6866734940100572E-2</v>
      </c>
      <c r="K71" s="432">
        <v>0.12742142371801993</v>
      </c>
      <c r="L71" s="435">
        <v>0.80014735876730858</v>
      </c>
      <c r="M71" s="434">
        <v>0</v>
      </c>
      <c r="N71" s="432">
        <v>0</v>
      </c>
      <c r="O71" s="432">
        <v>0</v>
      </c>
      <c r="P71" s="432">
        <v>0</v>
      </c>
      <c r="Q71" s="436">
        <v>2.6630479233575168E-2</v>
      </c>
      <c r="R71" s="434">
        <v>0</v>
      </c>
      <c r="S71" s="432">
        <v>0.10402735486413181</v>
      </c>
      <c r="T71" s="432">
        <v>2.8531081685861485E-2</v>
      </c>
      <c r="U71" s="432">
        <v>0</v>
      </c>
      <c r="V71" s="432">
        <v>0.85148081430277067</v>
      </c>
      <c r="W71" s="432">
        <v>6.2922755510948267E-2</v>
      </c>
      <c r="X71" s="432">
        <v>0</v>
      </c>
      <c r="Y71" s="435">
        <v>0</v>
      </c>
      <c r="Z71" s="435">
        <v>1.9208278260014259E-2</v>
      </c>
      <c r="AA71" s="435">
        <v>4.2752626979093031E-2</v>
      </c>
      <c r="AB71" s="435">
        <v>0</v>
      </c>
      <c r="AC71" s="1"/>
      <c r="AD71" s="1"/>
      <c r="AE71" s="1"/>
      <c r="AF71" s="1"/>
      <c r="AG71" s="1"/>
      <c r="AH71" s="1"/>
      <c r="AI71" s="1"/>
      <c r="AJ71" s="1"/>
      <c r="AK71" s="1"/>
      <c r="AL71" s="1"/>
      <c r="AM71" s="1"/>
      <c r="AN71" s="1"/>
      <c r="AO71" s="1"/>
      <c r="AP71" s="1"/>
      <c r="AQ71" s="1"/>
      <c r="AR71" s="1"/>
      <c r="AS71" s="1"/>
      <c r="AT71" s="1"/>
      <c r="AU71" s="1"/>
      <c r="AV71" s="1"/>
      <c r="AW71" s="1"/>
      <c r="AX71" s="1"/>
      <c r="AY71" s="1"/>
      <c r="AZ71" s="375"/>
      <c r="BA71" s="1143"/>
      <c r="BB71" s="622" t="s">
        <v>555</v>
      </c>
      <c r="BC71" s="479">
        <v>0</v>
      </c>
      <c r="BD71" s="464">
        <v>0</v>
      </c>
      <c r="BE71" s="464">
        <v>0</v>
      </c>
      <c r="BF71" s="464">
        <v>3.2214999999999998</v>
      </c>
      <c r="BG71" s="483">
        <v>108.57555700000005</v>
      </c>
      <c r="BH71" s="479">
        <v>0</v>
      </c>
      <c r="BI71" s="464">
        <v>3.2214999999999998</v>
      </c>
      <c r="BJ71" s="464">
        <v>1.8159879999999999</v>
      </c>
      <c r="BK71" s="464">
        <v>13.612331000000001</v>
      </c>
      <c r="BL71" s="483">
        <v>87.235210000000023</v>
      </c>
      <c r="BM71" s="479">
        <v>0</v>
      </c>
      <c r="BN71" s="464">
        <v>0</v>
      </c>
      <c r="BO71" s="464">
        <v>0</v>
      </c>
      <c r="BP71" s="464">
        <v>0</v>
      </c>
      <c r="BQ71" s="483">
        <v>5.9120280000000003</v>
      </c>
      <c r="BR71" s="479">
        <v>0</v>
      </c>
      <c r="BS71" s="464">
        <v>11.619299999999999</v>
      </c>
      <c r="BT71" s="464">
        <v>3.2214999999999998</v>
      </c>
      <c r="BU71" s="464">
        <v>0</v>
      </c>
      <c r="BV71" s="464">
        <v>81.909709000000021</v>
      </c>
      <c r="BW71" s="464">
        <v>6.4048369999999997</v>
      </c>
      <c r="BX71" s="464">
        <v>0</v>
      </c>
      <c r="BY71" s="465">
        <v>0</v>
      </c>
      <c r="BZ71" s="465">
        <v>2.8510119999999999</v>
      </c>
      <c r="CA71" s="465">
        <v>5.790699</v>
      </c>
      <c r="CB71" s="465">
        <v>0</v>
      </c>
      <c r="CC71" s="31"/>
      <c r="CD71" s="31"/>
      <c r="CE71" s="31"/>
      <c r="CF71" s="31"/>
      <c r="CG71" s="31"/>
      <c r="CH71" s="31"/>
      <c r="CI71" s="31"/>
      <c r="CJ71" s="31"/>
      <c r="CK71" s="31"/>
      <c r="CL71" s="31"/>
      <c r="CM71" s="31"/>
      <c r="CN71" s="31"/>
      <c r="CO71" s="31"/>
      <c r="CP71" s="31"/>
      <c r="CQ71" s="31"/>
      <c r="CR71" s="31"/>
      <c r="CS71" s="31"/>
      <c r="CT71" s="31"/>
      <c r="CU71" s="31"/>
      <c r="CV71" s="31"/>
      <c r="CW71" s="31"/>
      <c r="CX71" s="31"/>
      <c r="CY71" s="31"/>
      <c r="CZ71" s="31"/>
    </row>
    <row r="72" s="338" customFormat="true" ht="15" customHeight="true" x14ac:dyDescent="0.2">
      <c r="A72" s="1158"/>
      <c r="B72" s="408" t="s">
        <v>556</v>
      </c>
      <c r="C72" s="434">
        <v>0.25648409827322027</v>
      </c>
      <c r="D72" s="432">
        <v>0.35181064394414502</v>
      </c>
      <c r="E72" s="432">
        <v>0.14869945869539664</v>
      </c>
      <c r="F72" s="432">
        <v>0.43545062652844641</v>
      </c>
      <c r="G72" s="436">
        <v>0</v>
      </c>
      <c r="H72" s="433">
        <v>3.7939476128355742E-3</v>
      </c>
      <c r="I72" s="432">
        <v>0.79681785816930528</v>
      </c>
      <c r="J72" s="432">
        <v>0</v>
      </c>
      <c r="K72" s="432">
        <v>0</v>
      </c>
      <c r="L72" s="435">
        <v>0</v>
      </c>
      <c r="M72" s="434">
        <v>0.17403229699212505</v>
      </c>
      <c r="N72" s="432">
        <v>0.41209538926180583</v>
      </c>
      <c r="O72" s="432">
        <v>0.31658705745553944</v>
      </c>
      <c r="P72" s="432">
        <v>0.22002871219427861</v>
      </c>
      <c r="Q72" s="436">
        <v>0.25874887107798106</v>
      </c>
      <c r="R72" s="434">
        <v>0</v>
      </c>
      <c r="S72" s="432">
        <v>0</v>
      </c>
      <c r="T72" s="432">
        <v>0</v>
      </c>
      <c r="U72" s="432">
        <v>1.1956310790750138</v>
      </c>
      <c r="V72" s="432">
        <v>0</v>
      </c>
      <c r="W72" s="432">
        <v>0.10325559813771457</v>
      </c>
      <c r="X72" s="432">
        <v>0.15506835884566272</v>
      </c>
      <c r="Y72" s="435">
        <v>0</v>
      </c>
      <c r="Z72" s="435">
        <v>0.55427910170479788</v>
      </c>
      <c r="AA72" s="435">
        <v>3.0248815902198002E-3</v>
      </c>
      <c r="AB72" s="435">
        <v>0.24516406903713331</v>
      </c>
      <c r="AC72" s="1"/>
      <c r="AD72" s="1"/>
      <c r="AE72" s="1"/>
      <c r="AF72" s="1"/>
      <c r="AG72" s="1"/>
      <c r="AH72" s="1"/>
      <c r="AI72" s="1"/>
      <c r="AJ72" s="1"/>
      <c r="AK72" s="1"/>
      <c r="AL72" s="1"/>
      <c r="AM72" s="1"/>
      <c r="AN72" s="1"/>
      <c r="AO72" s="1"/>
      <c r="AP72" s="1"/>
      <c r="AQ72" s="1"/>
      <c r="AR72" s="1"/>
      <c r="AS72" s="1"/>
      <c r="AT72" s="1"/>
      <c r="AU72" s="1"/>
      <c r="AV72" s="1"/>
      <c r="AW72" s="1"/>
      <c r="AX72" s="1"/>
      <c r="AY72" s="1"/>
      <c r="AZ72" s="375"/>
      <c r="BA72" s="1144"/>
      <c r="BB72" s="622" t="s">
        <v>556</v>
      </c>
      <c r="BC72" s="479">
        <v>84.657184000000029</v>
      </c>
      <c r="BD72" s="464">
        <v>116.223232</v>
      </c>
      <c r="BE72" s="464">
        <v>49.011886000000004</v>
      </c>
      <c r="BF72" s="464">
        <v>143.75190799999999</v>
      </c>
      <c r="BG72" s="483">
        <v>0</v>
      </c>
      <c r="BH72" s="479">
        <v>0.40971000000000002</v>
      </c>
      <c r="BI72" s="464">
        <v>86.309060000000002</v>
      </c>
      <c r="BJ72" s="464">
        <v>0</v>
      </c>
      <c r="BK72" s="464">
        <v>0</v>
      </c>
      <c r="BL72" s="483">
        <v>0</v>
      </c>
      <c r="BM72" s="479">
        <v>38.585184000000005</v>
      </c>
      <c r="BN72" s="464">
        <v>91.61516800000004</v>
      </c>
      <c r="BO72" s="464">
        <v>70.680063999999987</v>
      </c>
      <c r="BP72" s="464">
        <v>48.602176000000007</v>
      </c>
      <c r="BQ72" s="483">
        <v>57.442847999999984</v>
      </c>
      <c r="BR72" s="479">
        <v>0</v>
      </c>
      <c r="BS72" s="464">
        <v>0</v>
      </c>
      <c r="BT72" s="464">
        <v>0</v>
      </c>
      <c r="BU72" s="464">
        <v>183.62085600000012</v>
      </c>
      <c r="BV72" s="464">
        <v>0</v>
      </c>
      <c r="BW72" s="464">
        <v>10.510272000000001</v>
      </c>
      <c r="BX72" s="464">
        <v>46.932575999999997</v>
      </c>
      <c r="BY72" s="465">
        <v>0</v>
      </c>
      <c r="BZ72" s="465">
        <v>82.269547999999972</v>
      </c>
      <c r="CA72" s="465">
        <v>0.40971000000000002</v>
      </c>
      <c r="CB72" s="465">
        <v>69.901247999999981</v>
      </c>
      <c r="CC72" s="31"/>
      <c r="CD72" s="31"/>
      <c r="CE72" s="31"/>
      <c r="CF72" s="31"/>
      <c r="CG72" s="31"/>
      <c r="CH72" s="31"/>
      <c r="CI72" s="31"/>
      <c r="CJ72" s="31"/>
      <c r="CK72" s="31"/>
      <c r="CL72" s="31"/>
      <c r="CM72" s="31"/>
      <c r="CN72" s="31"/>
      <c r="CO72" s="31"/>
      <c r="CP72" s="31"/>
      <c r="CQ72" s="31"/>
      <c r="CR72" s="31"/>
      <c r="CS72" s="31"/>
      <c r="CT72" s="31"/>
      <c r="CU72" s="31"/>
      <c r="CV72" s="31"/>
      <c r="CW72" s="31"/>
      <c r="CX72" s="31"/>
      <c r="CY72" s="31"/>
      <c r="CZ72" s="31"/>
    </row>
    <row r="73" s="338" customFormat="true" ht="15" customHeight="true" x14ac:dyDescent="0.2">
      <c r="A73" s="629"/>
      <c r="B73" s="408"/>
      <c r="C73" s="434"/>
      <c r="D73" s="432"/>
      <c r="E73" s="432"/>
      <c r="F73" s="432"/>
      <c r="G73" s="436"/>
      <c r="H73" s="433"/>
      <c r="I73" s="432"/>
      <c r="J73" s="432"/>
      <c r="K73" s="432"/>
      <c r="L73" s="435"/>
      <c r="M73" s="434"/>
      <c r="N73" s="432"/>
      <c r="O73" s="432"/>
      <c r="P73" s="432"/>
      <c r="Q73" s="436"/>
      <c r="R73" s="434"/>
      <c r="S73" s="432"/>
      <c r="T73" s="432"/>
      <c r="U73" s="432"/>
      <c r="V73" s="432"/>
      <c r="W73" s="432"/>
      <c r="X73" s="432"/>
      <c r="Y73" s="435"/>
      <c r="Z73" s="435"/>
      <c r="AA73" s="435"/>
      <c r="AB73" s="435"/>
      <c r="AC73" s="1"/>
      <c r="AD73" s="1"/>
      <c r="AE73" s="1"/>
      <c r="AF73" s="1"/>
      <c r="AG73" s="1"/>
      <c r="AH73" s="1"/>
      <c r="AI73" s="1"/>
      <c r="AJ73" s="1"/>
      <c r="AK73" s="1"/>
      <c r="AL73" s="1"/>
      <c r="AM73" s="1"/>
      <c r="AN73" s="1"/>
      <c r="AO73" s="1"/>
      <c r="AP73" s="1"/>
      <c r="AQ73" s="1"/>
      <c r="AR73" s="1"/>
      <c r="AS73" s="1"/>
      <c r="AT73" s="1"/>
      <c r="AU73" s="1"/>
      <c r="AV73" s="1"/>
      <c r="AW73" s="1"/>
      <c r="AX73" s="1"/>
      <c r="AY73" s="1"/>
      <c r="AZ73" s="375"/>
      <c r="BA73" s="926"/>
      <c r="BB73" s="622"/>
      <c r="BC73" s="479"/>
      <c r="BD73" s="464"/>
      <c r="BE73" s="464"/>
      <c r="BF73" s="464"/>
      <c r="BG73" s="483"/>
      <c r="BH73" s="479"/>
      <c r="BI73" s="464"/>
      <c r="BJ73" s="464"/>
      <c r="BK73" s="464"/>
      <c r="BL73" s="483"/>
      <c r="BM73" s="479"/>
      <c r="BN73" s="464"/>
      <c r="BO73" s="464"/>
      <c r="BP73" s="464"/>
      <c r="BQ73" s="483"/>
      <c r="BR73" s="479"/>
      <c r="BS73" s="464"/>
      <c r="BT73" s="464"/>
      <c r="BU73" s="464"/>
      <c r="BV73" s="464"/>
      <c r="BW73" s="464"/>
      <c r="BX73" s="464"/>
      <c r="BY73" s="465"/>
      <c r="BZ73" s="465"/>
      <c r="CA73" s="465"/>
      <c r="CB73" s="465"/>
      <c r="CC73" s="31"/>
      <c r="CD73" s="31"/>
      <c r="CE73" s="31"/>
      <c r="CF73" s="31"/>
      <c r="CG73" s="31"/>
      <c r="CH73" s="31"/>
      <c r="CI73" s="31"/>
      <c r="CJ73" s="31"/>
      <c r="CK73" s="31"/>
      <c r="CL73" s="31"/>
      <c r="CM73" s="31"/>
      <c r="CN73" s="31"/>
      <c r="CO73" s="31"/>
      <c r="CP73" s="31"/>
      <c r="CQ73" s="31"/>
      <c r="CR73" s="31"/>
      <c r="CS73" s="31"/>
      <c r="CT73" s="31"/>
      <c r="CU73" s="31"/>
      <c r="CV73" s="31"/>
      <c r="CW73" s="31"/>
      <c r="CX73" s="31"/>
      <c r="CY73" s="31"/>
      <c r="CZ73" s="31"/>
    </row>
    <row r="74" s="338" customFormat="true" ht="15" customHeight="true" x14ac:dyDescent="0.2">
      <c r="A74" s="629"/>
      <c r="B74" s="408"/>
      <c r="C74" s="434"/>
      <c r="D74" s="432"/>
      <c r="E74" s="432"/>
      <c r="F74" s="432"/>
      <c r="G74" s="436"/>
      <c r="H74" s="433"/>
      <c r="I74" s="432"/>
      <c r="J74" s="432"/>
      <c r="K74" s="432"/>
      <c r="L74" s="435"/>
      <c r="M74" s="434"/>
      <c r="N74" s="432"/>
      <c r="O74" s="432"/>
      <c r="P74" s="432"/>
      <c r="Q74" s="436"/>
      <c r="R74" s="434"/>
      <c r="S74" s="432"/>
      <c r="T74" s="432"/>
      <c r="U74" s="432"/>
      <c r="V74" s="432"/>
      <c r="W74" s="432"/>
      <c r="X74" s="432"/>
      <c r="Y74" s="435"/>
      <c r="Z74" s="435"/>
      <c r="AA74" s="435"/>
      <c r="AB74" s="435"/>
      <c r="AC74" s="1"/>
      <c r="AD74" s="1"/>
      <c r="AE74" s="1"/>
      <c r="AF74" s="1"/>
      <c r="AG74" s="1"/>
      <c r="AH74" s="1"/>
      <c r="AI74" s="1"/>
      <c r="AJ74" s="1"/>
      <c r="AK74" s="1"/>
      <c r="AL74" s="1"/>
      <c r="AM74" s="1"/>
      <c r="AN74" s="1"/>
      <c r="AO74" s="1"/>
      <c r="AP74" s="1"/>
      <c r="AQ74" s="1"/>
      <c r="AR74" s="1"/>
      <c r="AS74" s="1"/>
      <c r="AT74" s="1"/>
      <c r="AU74" s="1"/>
      <c r="AV74" s="1"/>
      <c r="AW74" s="1"/>
      <c r="AX74" s="1"/>
      <c r="AY74" s="1"/>
      <c r="AZ74" s="375"/>
      <c r="BA74" s="926"/>
      <c r="BB74" s="622"/>
      <c r="BC74" s="479"/>
      <c r="BD74" s="464"/>
      <c r="BE74" s="464"/>
      <c r="BF74" s="464"/>
      <c r="BG74" s="483"/>
      <c r="BH74" s="479"/>
      <c r="BI74" s="464"/>
      <c r="BJ74" s="464"/>
      <c r="BK74" s="464"/>
      <c r="BL74" s="483"/>
      <c r="BM74" s="479"/>
      <c r="BN74" s="464"/>
      <c r="BO74" s="464"/>
      <c r="BP74" s="464"/>
      <c r="BQ74" s="483"/>
      <c r="BR74" s="479"/>
      <c r="BS74" s="464"/>
      <c r="BT74" s="464"/>
      <c r="BU74" s="464"/>
      <c r="BV74" s="464"/>
      <c r="BW74" s="464"/>
      <c r="BX74" s="464"/>
      <c r="BY74" s="465"/>
      <c r="BZ74" s="465"/>
      <c r="CA74" s="465"/>
      <c r="CB74" s="465"/>
      <c r="CC74" s="31"/>
      <c r="CD74" s="31"/>
      <c r="CE74" s="31"/>
      <c r="CF74" s="31"/>
      <c r="CG74" s="31"/>
      <c r="CH74" s="31"/>
      <c r="CI74" s="31"/>
      <c r="CJ74" s="31"/>
      <c r="CK74" s="31"/>
      <c r="CL74" s="31"/>
      <c r="CM74" s="31"/>
      <c r="CN74" s="31"/>
      <c r="CO74" s="31"/>
      <c r="CP74" s="31"/>
      <c r="CQ74" s="31"/>
      <c r="CR74" s="31"/>
      <c r="CS74" s="31"/>
      <c r="CT74" s="31"/>
      <c r="CU74" s="31"/>
      <c r="CV74" s="31"/>
      <c r="CW74" s="31"/>
      <c r="CX74" s="31"/>
      <c r="CY74" s="31"/>
      <c r="CZ74" s="31"/>
    </row>
    <row r="75" s="338" customFormat="true" ht="15" customHeight="true" x14ac:dyDescent="0.2">
      <c r="A75" s="629"/>
      <c r="B75" s="408"/>
      <c r="C75" s="434"/>
      <c r="D75" s="432"/>
      <c r="E75" s="432"/>
      <c r="F75" s="432"/>
      <c r="G75" s="436"/>
      <c r="H75" s="433"/>
      <c r="I75" s="432"/>
      <c r="J75" s="432"/>
      <c r="K75" s="432"/>
      <c r="L75" s="435"/>
      <c r="M75" s="434"/>
      <c r="N75" s="432"/>
      <c r="O75" s="432"/>
      <c r="P75" s="432"/>
      <c r="Q75" s="436"/>
      <c r="R75" s="434"/>
      <c r="S75" s="432"/>
      <c r="T75" s="432"/>
      <c r="U75" s="432"/>
      <c r="V75" s="432"/>
      <c r="W75" s="432"/>
      <c r="X75" s="432"/>
      <c r="Y75" s="435"/>
      <c r="Z75" s="435"/>
      <c r="AA75" s="435"/>
      <c r="AB75" s="435"/>
      <c r="AC75" s="1"/>
      <c r="AD75" s="1"/>
      <c r="AE75" s="1"/>
      <c r="AF75" s="1"/>
      <c r="AG75" s="1"/>
      <c r="AH75" s="1"/>
      <c r="AI75" s="1"/>
      <c r="AJ75" s="1"/>
      <c r="AK75" s="1"/>
      <c r="AL75" s="1"/>
      <c r="AM75" s="1"/>
      <c r="AN75" s="1"/>
      <c r="AO75" s="1"/>
      <c r="AP75" s="1"/>
      <c r="AQ75" s="1"/>
      <c r="AR75" s="1"/>
      <c r="AS75" s="1"/>
      <c r="AT75" s="1"/>
      <c r="AU75" s="1"/>
      <c r="AV75" s="1"/>
      <c r="AW75" s="1"/>
      <c r="AX75" s="1"/>
      <c r="AY75" s="1"/>
      <c r="AZ75" s="375"/>
      <c r="BA75" s="926"/>
      <c r="BB75" s="622"/>
      <c r="BC75" s="479"/>
      <c r="BD75" s="464"/>
      <c r="BE75" s="464"/>
      <c r="BF75" s="464"/>
      <c r="BG75" s="483"/>
      <c r="BH75" s="479"/>
      <c r="BI75" s="464"/>
      <c r="BJ75" s="464"/>
      <c r="BK75" s="464"/>
      <c r="BL75" s="483"/>
      <c r="BM75" s="479"/>
      <c r="BN75" s="464"/>
      <c r="BO75" s="464"/>
      <c r="BP75" s="464"/>
      <c r="BQ75" s="483"/>
      <c r="BR75" s="479"/>
      <c r="BS75" s="464"/>
      <c r="BT75" s="464"/>
      <c r="BU75" s="464"/>
      <c r="BV75" s="464"/>
      <c r="BW75" s="464"/>
      <c r="BX75" s="464"/>
      <c r="BY75" s="465"/>
      <c r="BZ75" s="465"/>
      <c r="CA75" s="465"/>
      <c r="CB75" s="465"/>
      <c r="CC75" s="31"/>
      <c r="CD75" s="31"/>
      <c r="CE75" s="31"/>
      <c r="CF75" s="31"/>
      <c r="CG75" s="31"/>
      <c r="CH75" s="31"/>
      <c r="CI75" s="31"/>
      <c r="CJ75" s="31"/>
      <c r="CK75" s="31"/>
      <c r="CL75" s="31"/>
      <c r="CM75" s="31"/>
      <c r="CN75" s="31"/>
      <c r="CO75" s="31"/>
      <c r="CP75" s="31"/>
      <c r="CQ75" s="31"/>
      <c r="CR75" s="31"/>
      <c r="CS75" s="31"/>
      <c r="CT75" s="31"/>
      <c r="CU75" s="31"/>
      <c r="CV75" s="31"/>
      <c r="CW75" s="31"/>
      <c r="CX75" s="31"/>
      <c r="CY75" s="31"/>
      <c r="CZ75" s="31"/>
    </row>
    <row r="76" s="338" customFormat="true" ht="15" customHeight="true" x14ac:dyDescent="0.2">
      <c r="A76" s="629"/>
      <c r="B76" s="408"/>
      <c r="C76" s="434"/>
      <c r="D76" s="432"/>
      <c r="E76" s="432"/>
      <c r="F76" s="432"/>
      <c r="G76" s="436"/>
      <c r="H76" s="433"/>
      <c r="I76" s="432"/>
      <c r="J76" s="432"/>
      <c r="K76" s="432"/>
      <c r="L76" s="435"/>
      <c r="M76" s="434"/>
      <c r="N76" s="432"/>
      <c r="O76" s="432"/>
      <c r="P76" s="432"/>
      <c r="Q76" s="436"/>
      <c r="R76" s="434"/>
      <c r="S76" s="432"/>
      <c r="T76" s="432"/>
      <c r="U76" s="432"/>
      <c r="V76" s="432"/>
      <c r="W76" s="432"/>
      <c r="X76" s="432"/>
      <c r="Y76" s="435"/>
      <c r="Z76" s="435"/>
      <c r="AA76" s="435"/>
      <c r="AB76" s="435"/>
      <c r="AC76" s="1"/>
      <c r="AD76" s="1"/>
      <c r="AE76" s="1"/>
      <c r="AF76" s="1"/>
      <c r="AG76" s="1"/>
      <c r="AH76" s="1"/>
      <c r="AI76" s="1"/>
      <c r="AJ76" s="1"/>
      <c r="AK76" s="1"/>
      <c r="AL76" s="1"/>
      <c r="AM76" s="1"/>
      <c r="AN76" s="1"/>
      <c r="AO76" s="1"/>
      <c r="AP76" s="1"/>
      <c r="AQ76" s="1"/>
      <c r="AR76" s="1"/>
      <c r="AS76" s="1"/>
      <c r="AT76" s="1"/>
      <c r="AU76" s="1"/>
      <c r="AV76" s="1"/>
      <c r="AW76" s="1"/>
      <c r="AX76" s="1"/>
      <c r="AY76" s="1"/>
      <c r="AZ76" s="375"/>
      <c r="BA76" s="926"/>
      <c r="BB76" s="622"/>
      <c r="BC76" s="479"/>
      <c r="BD76" s="464"/>
      <c r="BE76" s="464"/>
      <c r="BF76" s="464"/>
      <c r="BG76" s="483"/>
      <c r="BH76" s="479"/>
      <c r="BI76" s="464"/>
      <c r="BJ76" s="464"/>
      <c r="BK76" s="464"/>
      <c r="BL76" s="483"/>
      <c r="BM76" s="479"/>
      <c r="BN76" s="464"/>
      <c r="BO76" s="464"/>
      <c r="BP76" s="464"/>
      <c r="BQ76" s="483"/>
      <c r="BR76" s="479"/>
      <c r="BS76" s="464"/>
      <c r="BT76" s="464"/>
      <c r="BU76" s="464"/>
      <c r="BV76" s="464"/>
      <c r="BW76" s="464"/>
      <c r="BX76" s="464"/>
      <c r="BY76" s="465"/>
      <c r="BZ76" s="465"/>
      <c r="CA76" s="465"/>
      <c r="CB76" s="465"/>
      <c r="CC76" s="31"/>
      <c r="CD76" s="31"/>
      <c r="CE76" s="31"/>
      <c r="CF76" s="31"/>
      <c r="CG76" s="31"/>
      <c r="CH76" s="31"/>
      <c r="CI76" s="31"/>
      <c r="CJ76" s="31"/>
      <c r="CK76" s="31"/>
      <c r="CL76" s="31"/>
      <c r="CM76" s="31"/>
      <c r="CN76" s="31"/>
      <c r="CO76" s="31"/>
      <c r="CP76" s="31"/>
      <c r="CQ76" s="31"/>
      <c r="CR76" s="31"/>
      <c r="CS76" s="31"/>
      <c r="CT76" s="31"/>
      <c r="CU76" s="31"/>
      <c r="CV76" s="31"/>
      <c r="CW76" s="31"/>
      <c r="CX76" s="31"/>
      <c r="CY76" s="31"/>
      <c r="CZ76" s="31"/>
    </row>
    <row r="77" s="338" customFormat="true" ht="15" customHeight="true" x14ac:dyDescent="0.2">
      <c r="A77" s="629"/>
      <c r="B77" s="408"/>
      <c r="C77" s="434"/>
      <c r="D77" s="432"/>
      <c r="E77" s="432"/>
      <c r="F77" s="432"/>
      <c r="G77" s="436"/>
      <c r="H77" s="433"/>
      <c r="I77" s="432"/>
      <c r="J77" s="432"/>
      <c r="K77" s="432"/>
      <c r="L77" s="435"/>
      <c r="M77" s="434"/>
      <c r="N77" s="432"/>
      <c r="O77" s="432"/>
      <c r="P77" s="432"/>
      <c r="Q77" s="436"/>
      <c r="R77" s="434"/>
      <c r="S77" s="432"/>
      <c r="T77" s="432"/>
      <c r="U77" s="432"/>
      <c r="V77" s="432"/>
      <c r="W77" s="432"/>
      <c r="X77" s="432"/>
      <c r="Y77" s="435"/>
      <c r="Z77" s="435"/>
      <c r="AA77" s="435"/>
      <c r="AB77" s="435"/>
      <c r="AC77" s="1"/>
      <c r="AD77" s="1"/>
      <c r="AE77" s="1"/>
      <c r="AF77" s="1"/>
      <c r="AG77" s="1"/>
      <c r="AH77" s="1"/>
      <c r="AI77" s="1"/>
      <c r="AJ77" s="1"/>
      <c r="AK77" s="1"/>
      <c r="AL77" s="1"/>
      <c r="AM77" s="1"/>
      <c r="AN77" s="1"/>
      <c r="AO77" s="1"/>
      <c r="AP77" s="1"/>
      <c r="AQ77" s="1"/>
      <c r="AR77" s="1"/>
      <c r="AS77" s="1"/>
      <c r="AT77" s="1"/>
      <c r="AU77" s="1"/>
      <c r="AV77" s="1"/>
      <c r="AW77" s="1"/>
      <c r="AX77" s="1"/>
      <c r="AY77" s="1"/>
      <c r="AZ77" s="375"/>
      <c r="BA77" s="926"/>
      <c r="BB77" s="622"/>
      <c r="BC77" s="479"/>
      <c r="BD77" s="464"/>
      <c r="BE77" s="464"/>
      <c r="BF77" s="464"/>
      <c r="BG77" s="483"/>
      <c r="BH77" s="479"/>
      <c r="BI77" s="464"/>
      <c r="BJ77" s="464"/>
      <c r="BK77" s="464"/>
      <c r="BL77" s="483"/>
      <c r="BM77" s="479"/>
      <c r="BN77" s="464"/>
      <c r="BO77" s="464"/>
      <c r="BP77" s="464"/>
      <c r="BQ77" s="483"/>
      <c r="BR77" s="479"/>
      <c r="BS77" s="464"/>
      <c r="BT77" s="464"/>
      <c r="BU77" s="464"/>
      <c r="BV77" s="464"/>
      <c r="BW77" s="464"/>
      <c r="BX77" s="464"/>
      <c r="BY77" s="465"/>
      <c r="BZ77" s="465"/>
      <c r="CA77" s="465"/>
      <c r="CB77" s="465"/>
      <c r="CC77" s="31"/>
      <c r="CD77" s="31"/>
      <c r="CE77" s="31"/>
      <c r="CF77" s="31"/>
      <c r="CG77" s="31"/>
      <c r="CH77" s="31"/>
      <c r="CI77" s="31"/>
      <c r="CJ77" s="31"/>
      <c r="CK77" s="31"/>
      <c r="CL77" s="31"/>
      <c r="CM77" s="31"/>
      <c r="CN77" s="31"/>
      <c r="CO77" s="31"/>
      <c r="CP77" s="31"/>
      <c r="CQ77" s="31"/>
      <c r="CR77" s="31"/>
      <c r="CS77" s="31"/>
      <c r="CT77" s="31"/>
      <c r="CU77" s="31"/>
      <c r="CV77" s="31"/>
      <c r="CW77" s="31"/>
      <c r="CX77" s="31"/>
      <c r="CY77" s="31"/>
      <c r="CZ77" s="31"/>
    </row>
    <row r="78" s="338" customFormat="true" ht="15" customHeight="true" x14ac:dyDescent="0.2">
      <c r="A78" s="629"/>
      <c r="B78" s="408"/>
      <c r="C78" s="434"/>
      <c r="D78" s="432"/>
      <c r="E78" s="432"/>
      <c r="F78" s="432"/>
      <c r="G78" s="436"/>
      <c r="H78" s="433"/>
      <c r="I78" s="432"/>
      <c r="J78" s="432"/>
      <c r="K78" s="432"/>
      <c r="L78" s="435"/>
      <c r="M78" s="434"/>
      <c r="N78" s="432"/>
      <c r="O78" s="432"/>
      <c r="P78" s="432"/>
      <c r="Q78" s="436"/>
      <c r="R78" s="434"/>
      <c r="S78" s="432"/>
      <c r="T78" s="432"/>
      <c r="U78" s="432"/>
      <c r="V78" s="432"/>
      <c r="W78" s="432"/>
      <c r="X78" s="432"/>
      <c r="Y78" s="435"/>
      <c r="Z78" s="435"/>
      <c r="AA78" s="435"/>
      <c r="AB78" s="435"/>
      <c r="AC78" s="1"/>
      <c r="AD78" s="1"/>
      <c r="AE78" s="1"/>
      <c r="AF78" s="1"/>
      <c r="AG78" s="1"/>
      <c r="AH78" s="1"/>
      <c r="AI78" s="1"/>
      <c r="AJ78" s="1"/>
      <c r="AK78" s="1"/>
      <c r="AL78" s="1"/>
      <c r="AM78" s="1"/>
      <c r="AN78" s="1"/>
      <c r="AO78" s="1"/>
      <c r="AP78" s="1"/>
      <c r="AQ78" s="1"/>
      <c r="AR78" s="1"/>
      <c r="AS78" s="1"/>
      <c r="AT78" s="1"/>
      <c r="AU78" s="1"/>
      <c r="AV78" s="1"/>
      <c r="AW78" s="1"/>
      <c r="AX78" s="1"/>
      <c r="AY78" s="1"/>
      <c r="AZ78" s="375"/>
      <c r="BA78" s="926"/>
      <c r="BB78" s="622"/>
      <c r="BC78" s="479"/>
      <c r="BD78" s="464"/>
      <c r="BE78" s="464"/>
      <c r="BF78" s="464"/>
      <c r="BG78" s="483"/>
      <c r="BH78" s="479"/>
      <c r="BI78" s="464"/>
      <c r="BJ78" s="464"/>
      <c r="BK78" s="464"/>
      <c r="BL78" s="483"/>
      <c r="BM78" s="479"/>
      <c r="BN78" s="464"/>
      <c r="BO78" s="464"/>
      <c r="BP78" s="464"/>
      <c r="BQ78" s="483"/>
      <c r="BR78" s="479"/>
      <c r="BS78" s="464"/>
      <c r="BT78" s="464"/>
      <c r="BU78" s="464"/>
      <c r="BV78" s="464"/>
      <c r="BW78" s="464"/>
      <c r="BX78" s="464"/>
      <c r="BY78" s="465"/>
      <c r="BZ78" s="465"/>
      <c r="CA78" s="465"/>
      <c r="CB78" s="465"/>
      <c r="CC78" s="31"/>
      <c r="CD78" s="31"/>
      <c r="CE78" s="31"/>
      <c r="CF78" s="31"/>
      <c r="CG78" s="31"/>
      <c r="CH78" s="31"/>
      <c r="CI78" s="31"/>
      <c r="CJ78" s="31"/>
      <c r="CK78" s="31"/>
      <c r="CL78" s="31"/>
      <c r="CM78" s="31"/>
      <c r="CN78" s="31"/>
      <c r="CO78" s="31"/>
      <c r="CP78" s="31"/>
      <c r="CQ78" s="31"/>
      <c r="CR78" s="31"/>
      <c r="CS78" s="31"/>
      <c r="CT78" s="31"/>
      <c r="CU78" s="31"/>
      <c r="CV78" s="31"/>
      <c r="CW78" s="31"/>
      <c r="CX78" s="31"/>
      <c r="CY78" s="31"/>
      <c r="CZ78" s="31"/>
    </row>
    <row r="79" s="338" customFormat="true" ht="15" customHeight="true" x14ac:dyDescent="0.2">
      <c r="A79" s="629"/>
      <c r="B79" s="408"/>
      <c r="C79" s="434"/>
      <c r="D79" s="432"/>
      <c r="E79" s="432"/>
      <c r="F79" s="432"/>
      <c r="G79" s="436"/>
      <c r="H79" s="433"/>
      <c r="I79" s="432"/>
      <c r="J79" s="432"/>
      <c r="K79" s="432"/>
      <c r="L79" s="435"/>
      <c r="M79" s="434"/>
      <c r="N79" s="432"/>
      <c r="O79" s="432"/>
      <c r="P79" s="432"/>
      <c r="Q79" s="436"/>
      <c r="R79" s="434"/>
      <c r="S79" s="432"/>
      <c r="T79" s="432"/>
      <c r="U79" s="432"/>
      <c r="V79" s="432"/>
      <c r="W79" s="432"/>
      <c r="X79" s="432"/>
      <c r="Y79" s="435"/>
      <c r="Z79" s="435"/>
      <c r="AA79" s="435"/>
      <c r="AB79" s="435"/>
      <c r="AC79" s="1"/>
      <c r="AD79" s="1"/>
      <c r="AE79" s="1"/>
      <c r="AF79" s="1"/>
      <c r="AG79" s="1"/>
      <c r="AH79" s="1"/>
      <c r="AI79" s="1"/>
      <c r="AJ79" s="1"/>
      <c r="AK79" s="1"/>
      <c r="AL79" s="1"/>
      <c r="AM79" s="1"/>
      <c r="AN79" s="1"/>
      <c r="AO79" s="1"/>
      <c r="AP79" s="1"/>
      <c r="AQ79" s="1"/>
      <c r="AR79" s="1"/>
      <c r="AS79" s="1"/>
      <c r="AT79" s="1"/>
      <c r="AU79" s="1"/>
      <c r="AV79" s="1"/>
      <c r="AW79" s="1"/>
      <c r="AX79" s="1"/>
      <c r="AY79" s="1"/>
      <c r="AZ79" s="375"/>
      <c r="BA79" s="926"/>
      <c r="BB79" s="622"/>
      <c r="BC79" s="479"/>
      <c r="BD79" s="464"/>
      <c r="BE79" s="464"/>
      <c r="BF79" s="464"/>
      <c r="BG79" s="483"/>
      <c r="BH79" s="479"/>
      <c r="BI79" s="464"/>
      <c r="BJ79" s="464"/>
      <c r="BK79" s="464"/>
      <c r="BL79" s="483"/>
      <c r="BM79" s="479"/>
      <c r="BN79" s="464"/>
      <c r="BO79" s="464"/>
      <c r="BP79" s="464"/>
      <c r="BQ79" s="483"/>
      <c r="BR79" s="479"/>
      <c r="BS79" s="464"/>
      <c r="BT79" s="464"/>
      <c r="BU79" s="464"/>
      <c r="BV79" s="464"/>
      <c r="BW79" s="464"/>
      <c r="BX79" s="464"/>
      <c r="BY79" s="465"/>
      <c r="BZ79" s="465"/>
      <c r="CA79" s="465"/>
      <c r="CB79" s="465"/>
      <c r="CC79" s="31"/>
      <c r="CD79" s="31"/>
      <c r="CE79" s="31"/>
      <c r="CF79" s="31"/>
      <c r="CG79" s="31"/>
      <c r="CH79" s="31"/>
      <c r="CI79" s="31"/>
      <c r="CJ79" s="31"/>
      <c r="CK79" s="31"/>
      <c r="CL79" s="31"/>
      <c r="CM79" s="31"/>
      <c r="CN79" s="31"/>
      <c r="CO79" s="31"/>
      <c r="CP79" s="31"/>
      <c r="CQ79" s="31"/>
      <c r="CR79" s="31"/>
      <c r="CS79" s="31"/>
      <c r="CT79" s="31"/>
      <c r="CU79" s="31"/>
      <c r="CV79" s="31"/>
      <c r="CW79" s="31"/>
      <c r="CX79" s="31"/>
      <c r="CY79" s="31"/>
      <c r="CZ79" s="31"/>
    </row>
    <row r="80" s="338" customFormat="true" ht="15" customHeight="true" x14ac:dyDescent="0.2">
      <c r="A80" s="629"/>
      <c r="B80" s="408"/>
      <c r="C80" s="434"/>
      <c r="D80" s="432"/>
      <c r="E80" s="432"/>
      <c r="F80" s="432"/>
      <c r="G80" s="436"/>
      <c r="H80" s="433"/>
      <c r="I80" s="432"/>
      <c r="J80" s="432"/>
      <c r="K80" s="432"/>
      <c r="L80" s="435"/>
      <c r="M80" s="434"/>
      <c r="N80" s="432"/>
      <c r="O80" s="432"/>
      <c r="P80" s="432"/>
      <c r="Q80" s="436"/>
      <c r="R80" s="434"/>
      <c r="S80" s="432"/>
      <c r="T80" s="432"/>
      <c r="U80" s="432"/>
      <c r="V80" s="432"/>
      <c r="W80" s="432"/>
      <c r="X80" s="432"/>
      <c r="Y80" s="435"/>
      <c r="Z80" s="435"/>
      <c r="AA80" s="435"/>
      <c r="AB80" s="435"/>
      <c r="AC80" s="1"/>
      <c r="AD80" s="1"/>
      <c r="AE80" s="1"/>
      <c r="AF80" s="1"/>
      <c r="AG80" s="1"/>
      <c r="AH80" s="1"/>
      <c r="AI80" s="1"/>
      <c r="AJ80" s="1"/>
      <c r="AK80" s="1"/>
      <c r="AL80" s="1"/>
      <c r="AM80" s="1"/>
      <c r="AN80" s="1"/>
      <c r="AO80" s="1"/>
      <c r="AP80" s="1"/>
      <c r="AQ80" s="1"/>
      <c r="AR80" s="1"/>
      <c r="AS80" s="1"/>
      <c r="AT80" s="1"/>
      <c r="AU80" s="1"/>
      <c r="AV80" s="1"/>
      <c r="AW80" s="1"/>
      <c r="AX80" s="1"/>
      <c r="AY80" s="1"/>
      <c r="AZ80" s="375"/>
      <c r="BA80" s="926"/>
      <c r="BB80" s="622"/>
      <c r="BC80" s="479"/>
      <c r="BD80" s="464"/>
      <c r="BE80" s="464"/>
      <c r="BF80" s="464"/>
      <c r="BG80" s="483"/>
      <c r="BH80" s="479"/>
      <c r="BI80" s="464"/>
      <c r="BJ80" s="464"/>
      <c r="BK80" s="464"/>
      <c r="BL80" s="483"/>
      <c r="BM80" s="479"/>
      <c r="BN80" s="464"/>
      <c r="BO80" s="464"/>
      <c r="BP80" s="464"/>
      <c r="BQ80" s="483"/>
      <c r="BR80" s="479"/>
      <c r="BS80" s="464"/>
      <c r="BT80" s="464"/>
      <c r="BU80" s="464"/>
      <c r="BV80" s="464"/>
      <c r="BW80" s="464"/>
      <c r="BX80" s="464"/>
      <c r="BY80" s="465"/>
      <c r="BZ80" s="465"/>
      <c r="CA80" s="465"/>
      <c r="CB80" s="465"/>
      <c r="CC80" s="31"/>
      <c r="CD80" s="31"/>
      <c r="CE80" s="31"/>
      <c r="CF80" s="31"/>
      <c r="CG80" s="31"/>
      <c r="CH80" s="31"/>
      <c r="CI80" s="31"/>
      <c r="CJ80" s="31"/>
      <c r="CK80" s="31"/>
      <c r="CL80" s="31"/>
      <c r="CM80" s="31"/>
      <c r="CN80" s="31"/>
      <c r="CO80" s="31"/>
      <c r="CP80" s="31"/>
      <c r="CQ80" s="31"/>
      <c r="CR80" s="31"/>
      <c r="CS80" s="31"/>
      <c r="CT80" s="31"/>
      <c r="CU80" s="31"/>
      <c r="CV80" s="31"/>
      <c r="CW80" s="31"/>
      <c r="CX80" s="31"/>
      <c r="CY80" s="31"/>
      <c r="CZ80" s="31"/>
    </row>
    <row r="81" s="338" customFormat="true" ht="15" customHeight="true" x14ac:dyDescent="0.2">
      <c r="A81" s="629"/>
      <c r="B81" s="408"/>
      <c r="C81" s="434"/>
      <c r="D81" s="432"/>
      <c r="E81" s="432"/>
      <c r="F81" s="432"/>
      <c r="G81" s="436"/>
      <c r="H81" s="433"/>
      <c r="I81" s="432"/>
      <c r="J81" s="432"/>
      <c r="K81" s="432"/>
      <c r="L81" s="435"/>
      <c r="M81" s="434"/>
      <c r="N81" s="432"/>
      <c r="O81" s="432"/>
      <c r="P81" s="432"/>
      <c r="Q81" s="436"/>
      <c r="R81" s="434"/>
      <c r="S81" s="432"/>
      <c r="T81" s="432"/>
      <c r="U81" s="432"/>
      <c r="V81" s="432"/>
      <c r="W81" s="432"/>
      <c r="X81" s="432"/>
      <c r="Y81" s="435"/>
      <c r="Z81" s="435"/>
      <c r="AA81" s="435"/>
      <c r="AB81" s="435"/>
      <c r="AC81" s="1"/>
      <c r="AD81" s="1"/>
      <c r="AE81" s="1"/>
      <c r="AF81" s="1"/>
      <c r="AG81" s="1"/>
      <c r="AH81" s="1"/>
      <c r="AI81" s="1"/>
      <c r="AJ81" s="1"/>
      <c r="AK81" s="1"/>
      <c r="AL81" s="1"/>
      <c r="AM81" s="1"/>
      <c r="AN81" s="1"/>
      <c r="AO81" s="1"/>
      <c r="AP81" s="1"/>
      <c r="AQ81" s="1"/>
      <c r="AR81" s="1"/>
      <c r="AS81" s="1"/>
      <c r="AT81" s="1"/>
      <c r="AU81" s="1"/>
      <c r="AV81" s="1"/>
      <c r="AW81" s="1"/>
      <c r="AX81" s="1"/>
      <c r="AY81" s="1"/>
      <c r="AZ81" s="375"/>
      <c r="BA81" s="926"/>
      <c r="BB81" s="622"/>
      <c r="BC81" s="479"/>
      <c r="BD81" s="464"/>
      <c r="BE81" s="464"/>
      <c r="BF81" s="464"/>
      <c r="BG81" s="483"/>
      <c r="BH81" s="479"/>
      <c r="BI81" s="464"/>
      <c r="BJ81" s="464"/>
      <c r="BK81" s="464"/>
      <c r="BL81" s="483"/>
      <c r="BM81" s="479"/>
      <c r="BN81" s="464"/>
      <c r="BO81" s="464"/>
      <c r="BP81" s="464"/>
      <c r="BQ81" s="483"/>
      <c r="BR81" s="479"/>
      <c r="BS81" s="464"/>
      <c r="BT81" s="464"/>
      <c r="BU81" s="464"/>
      <c r="BV81" s="464"/>
      <c r="BW81" s="464"/>
      <c r="BX81" s="464"/>
      <c r="BY81" s="465"/>
      <c r="BZ81" s="465"/>
      <c r="CA81" s="465"/>
      <c r="CB81" s="465"/>
      <c r="CC81" s="31"/>
      <c r="CD81" s="31"/>
      <c r="CE81" s="31"/>
      <c r="CF81" s="31"/>
      <c r="CG81" s="31"/>
      <c r="CH81" s="31"/>
      <c r="CI81" s="31"/>
      <c r="CJ81" s="31"/>
      <c r="CK81" s="31"/>
      <c r="CL81" s="31"/>
      <c r="CM81" s="31"/>
      <c r="CN81" s="31"/>
      <c r="CO81" s="31"/>
      <c r="CP81" s="31"/>
      <c r="CQ81" s="31"/>
      <c r="CR81" s="31"/>
      <c r="CS81" s="31"/>
      <c r="CT81" s="31"/>
      <c r="CU81" s="31"/>
      <c r="CV81" s="31"/>
      <c r="CW81" s="31"/>
      <c r="CX81" s="31"/>
      <c r="CY81" s="31"/>
      <c r="CZ81" s="31"/>
    </row>
    <row r="82" s="338" customFormat="true" ht="15" customHeight="true" x14ac:dyDescent="0.2">
      <c r="A82" s="629"/>
      <c r="B82" s="408"/>
      <c r="C82" s="434"/>
      <c r="D82" s="432"/>
      <c r="E82" s="432"/>
      <c r="F82" s="432"/>
      <c r="G82" s="436"/>
      <c r="H82" s="433"/>
      <c r="I82" s="432"/>
      <c r="J82" s="432"/>
      <c r="K82" s="432"/>
      <c r="L82" s="435"/>
      <c r="M82" s="434"/>
      <c r="N82" s="432"/>
      <c r="O82" s="432"/>
      <c r="P82" s="432"/>
      <c r="Q82" s="436"/>
      <c r="R82" s="434"/>
      <c r="S82" s="432"/>
      <c r="T82" s="432"/>
      <c r="U82" s="432"/>
      <c r="V82" s="432"/>
      <c r="W82" s="432"/>
      <c r="X82" s="432"/>
      <c r="Y82" s="435"/>
      <c r="Z82" s="435"/>
      <c r="AA82" s="435"/>
      <c r="AB82" s="435"/>
      <c r="AC82" s="1"/>
      <c r="AD82" s="1"/>
      <c r="AE82" s="1"/>
      <c r="AF82" s="1"/>
      <c r="AG82" s="1"/>
      <c r="AH82" s="1"/>
      <c r="AI82" s="1"/>
      <c r="AJ82" s="1"/>
      <c r="AK82" s="1"/>
      <c r="AL82" s="1"/>
      <c r="AM82" s="1"/>
      <c r="AN82" s="1"/>
      <c r="AO82" s="1"/>
      <c r="AP82" s="1"/>
      <c r="AQ82" s="1"/>
      <c r="AR82" s="1"/>
      <c r="AS82" s="1"/>
      <c r="AT82" s="1"/>
      <c r="AU82" s="1"/>
      <c r="AV82" s="1"/>
      <c r="AW82" s="1"/>
      <c r="AX82" s="1"/>
      <c r="AY82" s="1"/>
      <c r="AZ82" s="375"/>
      <c r="BA82" s="926"/>
      <c r="BB82" s="622"/>
      <c r="BC82" s="479"/>
      <c r="BD82" s="464"/>
      <c r="BE82" s="464"/>
      <c r="BF82" s="464"/>
      <c r="BG82" s="483"/>
      <c r="BH82" s="479"/>
      <c r="BI82" s="464"/>
      <c r="BJ82" s="464"/>
      <c r="BK82" s="464"/>
      <c r="BL82" s="483"/>
      <c r="BM82" s="479"/>
      <c r="BN82" s="464"/>
      <c r="BO82" s="464"/>
      <c r="BP82" s="464"/>
      <c r="BQ82" s="483"/>
      <c r="BR82" s="479"/>
      <c r="BS82" s="464"/>
      <c r="BT82" s="464"/>
      <c r="BU82" s="464"/>
      <c r="BV82" s="464"/>
      <c r="BW82" s="464"/>
      <c r="BX82" s="464"/>
      <c r="BY82" s="465"/>
      <c r="BZ82" s="465"/>
      <c r="CA82" s="465"/>
      <c r="CB82" s="465"/>
      <c r="CC82" s="31"/>
      <c r="CD82" s="31"/>
      <c r="CE82" s="31"/>
      <c r="CF82" s="31"/>
      <c r="CG82" s="31"/>
      <c r="CH82" s="31"/>
      <c r="CI82" s="31"/>
      <c r="CJ82" s="31"/>
      <c r="CK82" s="31"/>
      <c r="CL82" s="31"/>
      <c r="CM82" s="31"/>
      <c r="CN82" s="31"/>
      <c r="CO82" s="31"/>
      <c r="CP82" s="31"/>
      <c r="CQ82" s="31"/>
      <c r="CR82" s="31"/>
      <c r="CS82" s="31"/>
      <c r="CT82" s="31"/>
      <c r="CU82" s="31"/>
      <c r="CV82" s="31"/>
      <c r="CW82" s="31"/>
      <c r="CX82" s="31"/>
      <c r="CY82" s="31"/>
      <c r="CZ82" s="31"/>
    </row>
    <row r="83" s="338" customFormat="true" ht="15" customHeight="true" x14ac:dyDescent="0.2">
      <c r="A83" s="629"/>
      <c r="B83" s="408"/>
      <c r="C83" s="434"/>
      <c r="D83" s="432"/>
      <c r="E83" s="432"/>
      <c r="F83" s="432"/>
      <c r="G83" s="436"/>
      <c r="H83" s="433"/>
      <c r="I83" s="432"/>
      <c r="J83" s="432"/>
      <c r="K83" s="432"/>
      <c r="L83" s="435"/>
      <c r="M83" s="434"/>
      <c r="N83" s="432"/>
      <c r="O83" s="432"/>
      <c r="P83" s="432"/>
      <c r="Q83" s="436"/>
      <c r="R83" s="434"/>
      <c r="S83" s="432"/>
      <c r="T83" s="432"/>
      <c r="U83" s="432"/>
      <c r="V83" s="432"/>
      <c r="W83" s="432"/>
      <c r="X83" s="432"/>
      <c r="Y83" s="435"/>
      <c r="Z83" s="435"/>
      <c r="AA83" s="435"/>
      <c r="AB83" s="435"/>
      <c r="AC83" s="1"/>
      <c r="AD83" s="1"/>
      <c r="AE83" s="1"/>
      <c r="AF83" s="1"/>
      <c r="AG83" s="1"/>
      <c r="AH83" s="1"/>
      <c r="AI83" s="1"/>
      <c r="AJ83" s="1"/>
      <c r="AK83" s="1"/>
      <c r="AL83" s="1"/>
      <c r="AM83" s="1"/>
      <c r="AN83" s="1"/>
      <c r="AO83" s="1"/>
      <c r="AP83" s="1"/>
      <c r="AQ83" s="1"/>
      <c r="AR83" s="1"/>
      <c r="AS83" s="1"/>
      <c r="AT83" s="1"/>
      <c r="AU83" s="1"/>
      <c r="AV83" s="1"/>
      <c r="AW83" s="1"/>
      <c r="AX83" s="1"/>
      <c r="AY83" s="1"/>
      <c r="AZ83" s="375"/>
      <c r="BA83" s="926"/>
      <c r="BB83" s="622"/>
      <c r="BC83" s="479"/>
      <c r="BD83" s="464"/>
      <c r="BE83" s="464"/>
      <c r="BF83" s="464"/>
      <c r="BG83" s="483"/>
      <c r="BH83" s="479"/>
      <c r="BI83" s="464"/>
      <c r="BJ83" s="464"/>
      <c r="BK83" s="464"/>
      <c r="BL83" s="483"/>
      <c r="BM83" s="479"/>
      <c r="BN83" s="464"/>
      <c r="BO83" s="464"/>
      <c r="BP83" s="464"/>
      <c r="BQ83" s="483"/>
      <c r="BR83" s="479"/>
      <c r="BS83" s="464"/>
      <c r="BT83" s="464"/>
      <c r="BU83" s="464"/>
      <c r="BV83" s="464"/>
      <c r="BW83" s="464"/>
      <c r="BX83" s="464"/>
      <c r="BY83" s="465"/>
      <c r="BZ83" s="465"/>
      <c r="CA83" s="465"/>
      <c r="CB83" s="465"/>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row>
    <row r="84" s="338" customFormat="true" ht="15" customHeight="true" x14ac:dyDescent="0.2">
      <c r="A84" s="629"/>
      <c r="B84" s="408"/>
      <c r="C84" s="434"/>
      <c r="D84" s="432"/>
      <c r="E84" s="432"/>
      <c r="F84" s="432"/>
      <c r="G84" s="436"/>
      <c r="H84" s="433"/>
      <c r="I84" s="432"/>
      <c r="J84" s="432"/>
      <c r="K84" s="432"/>
      <c r="L84" s="435"/>
      <c r="M84" s="434"/>
      <c r="N84" s="432"/>
      <c r="O84" s="432"/>
      <c r="P84" s="432"/>
      <c r="Q84" s="436"/>
      <c r="R84" s="434"/>
      <c r="S84" s="432"/>
      <c r="T84" s="432"/>
      <c r="U84" s="432"/>
      <c r="V84" s="432"/>
      <c r="W84" s="432"/>
      <c r="X84" s="432"/>
      <c r="Y84" s="435"/>
      <c r="Z84" s="435"/>
      <c r="AA84" s="435"/>
      <c r="AB84" s="435"/>
      <c r="AC84" s="1"/>
      <c r="AD84" s="1"/>
      <c r="AE84" s="1"/>
      <c r="AF84" s="1"/>
      <c r="AG84" s="1"/>
      <c r="AH84" s="1"/>
      <c r="AI84" s="1"/>
      <c r="AJ84" s="1"/>
      <c r="AK84" s="1"/>
      <c r="AL84" s="1"/>
      <c r="AM84" s="1"/>
      <c r="AN84" s="1"/>
      <c r="AO84" s="1"/>
      <c r="AP84" s="1"/>
      <c r="AQ84" s="1"/>
      <c r="AR84" s="1"/>
      <c r="AS84" s="1"/>
      <c r="AT84" s="1"/>
      <c r="AU84" s="1"/>
      <c r="AV84" s="1"/>
      <c r="AW84" s="1"/>
      <c r="AX84" s="1"/>
      <c r="AY84" s="1"/>
      <c r="AZ84" s="375"/>
      <c r="BA84" s="926"/>
      <c r="BB84" s="622"/>
      <c r="BC84" s="479"/>
      <c r="BD84" s="464"/>
      <c r="BE84" s="464"/>
      <c r="BF84" s="464"/>
      <c r="BG84" s="483"/>
      <c r="BH84" s="479"/>
      <c r="BI84" s="464"/>
      <c r="BJ84" s="464"/>
      <c r="BK84" s="464"/>
      <c r="BL84" s="483"/>
      <c r="BM84" s="479"/>
      <c r="BN84" s="464"/>
      <c r="BO84" s="464"/>
      <c r="BP84" s="464"/>
      <c r="BQ84" s="483"/>
      <c r="BR84" s="479"/>
      <c r="BS84" s="464"/>
      <c r="BT84" s="464"/>
      <c r="BU84" s="464"/>
      <c r="BV84" s="464"/>
      <c r="BW84" s="464"/>
      <c r="BX84" s="464"/>
      <c r="BY84" s="465"/>
      <c r="BZ84" s="465"/>
      <c r="CA84" s="465"/>
      <c r="CB84" s="465"/>
      <c r="CC84" s="31"/>
      <c r="CD84" s="31"/>
      <c r="CE84" s="31"/>
      <c r="CF84" s="31"/>
      <c r="CG84" s="31"/>
      <c r="CH84" s="31"/>
      <c r="CI84" s="31"/>
      <c r="CJ84" s="31"/>
      <c r="CK84" s="31"/>
      <c r="CL84" s="31"/>
      <c r="CM84" s="31"/>
      <c r="CN84" s="31"/>
      <c r="CO84" s="31"/>
      <c r="CP84" s="31"/>
      <c r="CQ84" s="31"/>
      <c r="CR84" s="31"/>
      <c r="CS84" s="31"/>
      <c r="CT84" s="31"/>
      <c r="CU84" s="31"/>
      <c r="CV84" s="31"/>
      <c r="CW84" s="31"/>
      <c r="CX84" s="31"/>
      <c r="CY84" s="31"/>
      <c r="CZ84" s="31"/>
    </row>
    <row r="85" s="338" customFormat="true" ht="15" customHeight="true" x14ac:dyDescent="0.2">
      <c r="A85" s="629"/>
      <c r="B85" s="408"/>
      <c r="C85" s="434"/>
      <c r="D85" s="432"/>
      <c r="E85" s="432"/>
      <c r="F85" s="432"/>
      <c r="G85" s="436"/>
      <c r="H85" s="433"/>
      <c r="I85" s="432"/>
      <c r="J85" s="432"/>
      <c r="K85" s="432"/>
      <c r="L85" s="435"/>
      <c r="M85" s="434"/>
      <c r="N85" s="432"/>
      <c r="O85" s="432"/>
      <c r="P85" s="432"/>
      <c r="Q85" s="436"/>
      <c r="R85" s="434"/>
      <c r="S85" s="432"/>
      <c r="T85" s="432"/>
      <c r="U85" s="432"/>
      <c r="V85" s="432"/>
      <c r="W85" s="432"/>
      <c r="X85" s="432"/>
      <c r="Y85" s="435"/>
      <c r="Z85" s="435"/>
      <c r="AA85" s="435"/>
      <c r="AB85" s="435"/>
      <c r="AC85" s="1"/>
      <c r="AD85" s="1"/>
      <c r="AE85" s="1"/>
      <c r="AF85" s="1"/>
      <c r="AG85" s="1"/>
      <c r="AH85" s="1"/>
      <c r="AI85" s="1"/>
      <c r="AJ85" s="1"/>
      <c r="AK85" s="1"/>
      <c r="AL85" s="1"/>
      <c r="AM85" s="1"/>
      <c r="AN85" s="1"/>
      <c r="AO85" s="1"/>
      <c r="AP85" s="1"/>
      <c r="AQ85" s="1"/>
      <c r="AR85" s="1"/>
      <c r="AS85" s="1"/>
      <c r="AT85" s="1"/>
      <c r="AU85" s="1"/>
      <c r="AV85" s="1"/>
      <c r="AW85" s="1"/>
      <c r="AX85" s="1"/>
      <c r="AY85" s="1"/>
      <c r="AZ85" s="375"/>
      <c r="BA85" s="926"/>
      <c r="BB85" s="622"/>
      <c r="BC85" s="479"/>
      <c r="BD85" s="464"/>
      <c r="BE85" s="464"/>
      <c r="BF85" s="464"/>
      <c r="BG85" s="483"/>
      <c r="BH85" s="479"/>
      <c r="BI85" s="464"/>
      <c r="BJ85" s="464"/>
      <c r="BK85" s="464"/>
      <c r="BL85" s="483"/>
      <c r="BM85" s="479"/>
      <c r="BN85" s="464"/>
      <c r="BO85" s="464"/>
      <c r="BP85" s="464"/>
      <c r="BQ85" s="483"/>
      <c r="BR85" s="479"/>
      <c r="BS85" s="464"/>
      <c r="BT85" s="464"/>
      <c r="BU85" s="464"/>
      <c r="BV85" s="464"/>
      <c r="BW85" s="464"/>
      <c r="BX85" s="464"/>
      <c r="BY85" s="465"/>
      <c r="BZ85" s="465"/>
      <c r="CA85" s="465"/>
      <c r="CB85" s="465"/>
      <c r="CC85" s="31"/>
      <c r="CD85" s="31"/>
      <c r="CE85" s="31"/>
      <c r="CF85" s="31"/>
      <c r="CG85" s="31"/>
      <c r="CH85" s="31"/>
      <c r="CI85" s="31"/>
      <c r="CJ85" s="31"/>
      <c r="CK85" s="31"/>
      <c r="CL85" s="31"/>
      <c r="CM85" s="31"/>
      <c r="CN85" s="31"/>
      <c r="CO85" s="31"/>
      <c r="CP85" s="31"/>
      <c r="CQ85" s="31"/>
      <c r="CR85" s="31"/>
      <c r="CS85" s="31"/>
      <c r="CT85" s="31"/>
      <c r="CU85" s="31"/>
      <c r="CV85" s="31"/>
      <c r="CW85" s="31"/>
      <c r="CX85" s="31"/>
      <c r="CY85" s="31"/>
      <c r="CZ85" s="31"/>
    </row>
    <row r="86" s="338" customFormat="true" ht="15" customHeight="true" x14ac:dyDescent="0.2">
      <c r="A86" s="629"/>
      <c r="B86" s="408"/>
      <c r="C86" s="434"/>
      <c r="D86" s="432"/>
      <c r="E86" s="432"/>
      <c r="F86" s="432"/>
      <c r="G86" s="436"/>
      <c r="H86" s="433"/>
      <c r="I86" s="432"/>
      <c r="J86" s="432"/>
      <c r="K86" s="432"/>
      <c r="L86" s="435"/>
      <c r="M86" s="434"/>
      <c r="N86" s="432"/>
      <c r="O86" s="432"/>
      <c r="P86" s="432"/>
      <c r="Q86" s="436"/>
      <c r="R86" s="434"/>
      <c r="S86" s="432"/>
      <c r="T86" s="432"/>
      <c r="U86" s="432"/>
      <c r="V86" s="432"/>
      <c r="W86" s="432"/>
      <c r="X86" s="432"/>
      <c r="Y86" s="435"/>
      <c r="Z86" s="435"/>
      <c r="AA86" s="435"/>
      <c r="AB86" s="435"/>
      <c r="AC86" s="1"/>
      <c r="AD86" s="1"/>
      <c r="AE86" s="1"/>
      <c r="AF86" s="1"/>
      <c r="AG86" s="1"/>
      <c r="AH86" s="1"/>
      <c r="AI86" s="1"/>
      <c r="AJ86" s="1"/>
      <c r="AK86" s="1"/>
      <c r="AL86" s="1"/>
      <c r="AM86" s="1"/>
      <c r="AN86" s="1"/>
      <c r="AO86" s="1"/>
      <c r="AP86" s="1"/>
      <c r="AQ86" s="1"/>
      <c r="AR86" s="1"/>
      <c r="AS86" s="1"/>
      <c r="AT86" s="1"/>
      <c r="AU86" s="1"/>
      <c r="AV86" s="1"/>
      <c r="AW86" s="1"/>
      <c r="AX86" s="1"/>
      <c r="AY86" s="1"/>
      <c r="AZ86" s="375"/>
      <c r="BA86" s="926"/>
      <c r="BB86" s="622"/>
      <c r="BC86" s="479"/>
      <c r="BD86" s="464"/>
      <c r="BE86" s="464"/>
      <c r="BF86" s="464"/>
      <c r="BG86" s="483"/>
      <c r="BH86" s="479"/>
      <c r="BI86" s="464"/>
      <c r="BJ86" s="464"/>
      <c r="BK86" s="464"/>
      <c r="BL86" s="483"/>
      <c r="BM86" s="479"/>
      <c r="BN86" s="464"/>
      <c r="BO86" s="464"/>
      <c r="BP86" s="464"/>
      <c r="BQ86" s="483"/>
      <c r="BR86" s="479"/>
      <c r="BS86" s="464"/>
      <c r="BT86" s="464"/>
      <c r="BU86" s="464"/>
      <c r="BV86" s="464"/>
      <c r="BW86" s="464"/>
      <c r="BX86" s="464"/>
      <c r="BY86" s="465"/>
      <c r="BZ86" s="465"/>
      <c r="CA86" s="465"/>
      <c r="CB86" s="465"/>
      <c r="CC86" s="31"/>
      <c r="CD86" s="31"/>
      <c r="CE86" s="31"/>
      <c r="CF86" s="31"/>
      <c r="CG86" s="31"/>
      <c r="CH86" s="31"/>
      <c r="CI86" s="31"/>
      <c r="CJ86" s="31"/>
      <c r="CK86" s="31"/>
      <c r="CL86" s="31"/>
      <c r="CM86" s="31"/>
      <c r="CN86" s="31"/>
      <c r="CO86" s="31"/>
      <c r="CP86" s="31"/>
      <c r="CQ86" s="31"/>
      <c r="CR86" s="31"/>
      <c r="CS86" s="31"/>
      <c r="CT86" s="31"/>
      <c r="CU86" s="31"/>
      <c r="CV86" s="31"/>
      <c r="CW86" s="31"/>
      <c r="CX86" s="31"/>
      <c r="CY86" s="31"/>
      <c r="CZ86" s="31"/>
    </row>
    <row r="87" s="338" customFormat="true" ht="15" customHeight="true" x14ac:dyDescent="0.2">
      <c r="A87" s="629"/>
      <c r="B87" s="408"/>
      <c r="C87" s="434"/>
      <c r="D87" s="432"/>
      <c r="E87" s="432"/>
      <c r="F87" s="432"/>
      <c r="G87" s="436"/>
      <c r="H87" s="433"/>
      <c r="I87" s="432"/>
      <c r="J87" s="432"/>
      <c r="K87" s="432"/>
      <c r="L87" s="435"/>
      <c r="M87" s="434"/>
      <c r="N87" s="432"/>
      <c r="O87" s="432"/>
      <c r="P87" s="432"/>
      <c r="Q87" s="436"/>
      <c r="R87" s="434"/>
      <c r="S87" s="432"/>
      <c r="T87" s="432"/>
      <c r="U87" s="432"/>
      <c r="V87" s="432"/>
      <c r="W87" s="432"/>
      <c r="X87" s="432"/>
      <c r="Y87" s="435"/>
      <c r="Z87" s="435"/>
      <c r="AA87" s="435"/>
      <c r="AB87" s="435"/>
      <c r="AC87" s="1"/>
      <c r="AD87" s="1"/>
      <c r="AE87" s="1"/>
      <c r="AF87" s="1"/>
      <c r="AG87" s="1"/>
      <c r="AH87" s="1"/>
      <c r="AI87" s="1"/>
      <c r="AJ87" s="1"/>
      <c r="AK87" s="1"/>
      <c r="AL87" s="1"/>
      <c r="AM87" s="1"/>
      <c r="AN87" s="1"/>
      <c r="AO87" s="1"/>
      <c r="AP87" s="1"/>
      <c r="AQ87" s="1"/>
      <c r="AR87" s="1"/>
      <c r="AS87" s="1"/>
      <c r="AT87" s="1"/>
      <c r="AU87" s="1"/>
      <c r="AV87" s="1"/>
      <c r="AW87" s="1"/>
      <c r="AX87" s="1"/>
      <c r="AY87" s="1"/>
      <c r="AZ87" s="375"/>
      <c r="BA87" s="926"/>
      <c r="BB87" s="622"/>
      <c r="BC87" s="479"/>
      <c r="BD87" s="464"/>
      <c r="BE87" s="464"/>
      <c r="BF87" s="464"/>
      <c r="BG87" s="483"/>
      <c r="BH87" s="479"/>
      <c r="BI87" s="464"/>
      <c r="BJ87" s="464"/>
      <c r="BK87" s="464"/>
      <c r="BL87" s="483"/>
      <c r="BM87" s="479"/>
      <c r="BN87" s="464"/>
      <c r="BO87" s="464"/>
      <c r="BP87" s="464"/>
      <c r="BQ87" s="483"/>
      <c r="BR87" s="479"/>
      <c r="BS87" s="464"/>
      <c r="BT87" s="464"/>
      <c r="BU87" s="464"/>
      <c r="BV87" s="464"/>
      <c r="BW87" s="464"/>
      <c r="BX87" s="464"/>
      <c r="BY87" s="465"/>
      <c r="BZ87" s="465"/>
      <c r="CA87" s="465"/>
      <c r="CB87" s="465"/>
      <c r="CC87" s="31"/>
      <c r="CD87" s="31"/>
      <c r="CE87" s="31"/>
      <c r="CF87" s="31"/>
      <c r="CG87" s="31"/>
      <c r="CH87" s="31"/>
      <c r="CI87" s="31"/>
      <c r="CJ87" s="31"/>
      <c r="CK87" s="31"/>
      <c r="CL87" s="31"/>
      <c r="CM87" s="31"/>
      <c r="CN87" s="31"/>
      <c r="CO87" s="31"/>
      <c r="CP87" s="31"/>
      <c r="CQ87" s="31"/>
      <c r="CR87" s="31"/>
      <c r="CS87" s="31"/>
      <c r="CT87" s="31"/>
      <c r="CU87" s="31"/>
      <c r="CV87" s="31"/>
      <c r="CW87" s="31"/>
      <c r="CX87" s="31"/>
      <c r="CY87" s="31"/>
      <c r="CZ87" s="31"/>
    </row>
    <row r="88" s="338" customFormat="true" ht="15" customHeight="true" x14ac:dyDescent="0.2">
      <c r="A88" s="629"/>
      <c r="B88" s="408"/>
      <c r="C88" s="434"/>
      <c r="D88" s="432"/>
      <c r="E88" s="432"/>
      <c r="F88" s="432"/>
      <c r="G88" s="436"/>
      <c r="H88" s="433"/>
      <c r="I88" s="432"/>
      <c r="J88" s="432"/>
      <c r="K88" s="432"/>
      <c r="L88" s="435"/>
      <c r="M88" s="434"/>
      <c r="N88" s="432"/>
      <c r="O88" s="432"/>
      <c r="P88" s="432"/>
      <c r="Q88" s="436"/>
      <c r="R88" s="434"/>
      <c r="S88" s="432"/>
      <c r="T88" s="432"/>
      <c r="U88" s="432"/>
      <c r="V88" s="432"/>
      <c r="W88" s="432"/>
      <c r="X88" s="432"/>
      <c r="Y88" s="435"/>
      <c r="Z88" s="435"/>
      <c r="AA88" s="435"/>
      <c r="AB88" s="435"/>
      <c r="AC88" s="1"/>
      <c r="AD88" s="1"/>
      <c r="AE88" s="1"/>
      <c r="AF88" s="1"/>
      <c r="AG88" s="1"/>
      <c r="AH88" s="1"/>
      <c r="AI88" s="1"/>
      <c r="AJ88" s="1"/>
      <c r="AK88" s="1"/>
      <c r="AL88" s="1"/>
      <c r="AM88" s="1"/>
      <c r="AN88" s="1"/>
      <c r="AO88" s="1"/>
      <c r="AP88" s="1"/>
      <c r="AQ88" s="1"/>
      <c r="AR88" s="1"/>
      <c r="AS88" s="1"/>
      <c r="AT88" s="1"/>
      <c r="AU88" s="1"/>
      <c r="AV88" s="1"/>
      <c r="AW88" s="1"/>
      <c r="AX88" s="1"/>
      <c r="AY88" s="1"/>
      <c r="AZ88" s="375"/>
      <c r="BA88" s="926"/>
      <c r="BB88" s="622"/>
      <c r="BC88" s="479"/>
      <c r="BD88" s="464"/>
      <c r="BE88" s="464"/>
      <c r="BF88" s="464"/>
      <c r="BG88" s="483"/>
      <c r="BH88" s="479"/>
      <c r="BI88" s="464"/>
      <c r="BJ88" s="464"/>
      <c r="BK88" s="464"/>
      <c r="BL88" s="483"/>
      <c r="BM88" s="479"/>
      <c r="BN88" s="464"/>
      <c r="BO88" s="464"/>
      <c r="BP88" s="464"/>
      <c r="BQ88" s="483"/>
      <c r="BR88" s="479"/>
      <c r="BS88" s="464"/>
      <c r="BT88" s="464"/>
      <c r="BU88" s="464"/>
      <c r="BV88" s="464"/>
      <c r="BW88" s="464"/>
      <c r="BX88" s="464"/>
      <c r="BY88" s="465"/>
      <c r="BZ88" s="465"/>
      <c r="CA88" s="465"/>
      <c r="CB88" s="465"/>
      <c r="CC88" s="31"/>
      <c r="CD88" s="31"/>
      <c r="CE88" s="31"/>
      <c r="CF88" s="31"/>
      <c r="CG88" s="31"/>
      <c r="CH88" s="31"/>
      <c r="CI88" s="31"/>
      <c r="CJ88" s="31"/>
      <c r="CK88" s="31"/>
      <c r="CL88" s="31"/>
      <c r="CM88" s="31"/>
      <c r="CN88" s="31"/>
      <c r="CO88" s="31"/>
      <c r="CP88" s="31"/>
      <c r="CQ88" s="31"/>
      <c r="CR88" s="31"/>
      <c r="CS88" s="31"/>
      <c r="CT88" s="31"/>
      <c r="CU88" s="31"/>
      <c r="CV88" s="31"/>
      <c r="CW88" s="31"/>
      <c r="CX88" s="31"/>
      <c r="CY88" s="31"/>
      <c r="CZ88" s="31"/>
    </row>
    <row r="89" s="338" customFormat="true" ht="15" customHeight="true" x14ac:dyDescent="0.2">
      <c r="A89" s="629"/>
      <c r="B89" s="408"/>
      <c r="C89" s="434"/>
      <c r="D89" s="432"/>
      <c r="E89" s="432"/>
      <c r="F89" s="432"/>
      <c r="G89" s="436"/>
      <c r="H89" s="433"/>
      <c r="I89" s="432"/>
      <c r="J89" s="432"/>
      <c r="K89" s="432"/>
      <c r="L89" s="435"/>
      <c r="M89" s="434"/>
      <c r="N89" s="432"/>
      <c r="O89" s="432"/>
      <c r="P89" s="432"/>
      <c r="Q89" s="436"/>
      <c r="R89" s="434"/>
      <c r="S89" s="432"/>
      <c r="T89" s="432"/>
      <c r="U89" s="432"/>
      <c r="V89" s="432"/>
      <c r="W89" s="432"/>
      <c r="X89" s="432"/>
      <c r="Y89" s="435"/>
      <c r="Z89" s="435"/>
      <c r="AA89" s="435"/>
      <c r="AB89" s="435"/>
      <c r="AC89" s="1"/>
      <c r="AD89" s="1"/>
      <c r="AE89" s="1"/>
      <c r="AF89" s="1"/>
      <c r="AG89" s="1"/>
      <c r="AH89" s="1"/>
      <c r="AI89" s="1"/>
      <c r="AJ89" s="1"/>
      <c r="AK89" s="1"/>
      <c r="AL89" s="1"/>
      <c r="AM89" s="1"/>
      <c r="AN89" s="1"/>
      <c r="AO89" s="1"/>
      <c r="AP89" s="1"/>
      <c r="AQ89" s="1"/>
      <c r="AR89" s="1"/>
      <c r="AS89" s="1"/>
      <c r="AT89" s="1"/>
      <c r="AU89" s="1"/>
      <c r="AV89" s="1"/>
      <c r="AW89" s="1"/>
      <c r="AX89" s="1"/>
      <c r="AY89" s="1"/>
      <c r="AZ89" s="375"/>
      <c r="BA89" s="926"/>
      <c r="BB89" s="622"/>
      <c r="BC89" s="479"/>
      <c r="BD89" s="464"/>
      <c r="BE89" s="464"/>
      <c r="BF89" s="464"/>
      <c r="BG89" s="483"/>
      <c r="BH89" s="479"/>
      <c r="BI89" s="464"/>
      <c r="BJ89" s="464"/>
      <c r="BK89" s="464"/>
      <c r="BL89" s="483"/>
      <c r="BM89" s="479"/>
      <c r="BN89" s="464"/>
      <c r="BO89" s="464"/>
      <c r="BP89" s="464"/>
      <c r="BQ89" s="483"/>
      <c r="BR89" s="479"/>
      <c r="BS89" s="464"/>
      <c r="BT89" s="464"/>
      <c r="BU89" s="464"/>
      <c r="BV89" s="464"/>
      <c r="BW89" s="464"/>
      <c r="BX89" s="464"/>
      <c r="BY89" s="465"/>
      <c r="BZ89" s="465"/>
      <c r="CA89" s="465"/>
      <c r="CB89" s="465"/>
      <c r="CC89" s="31"/>
      <c r="CD89" s="31"/>
      <c r="CE89" s="31"/>
      <c r="CF89" s="31"/>
      <c r="CG89" s="31"/>
      <c r="CH89" s="31"/>
      <c r="CI89" s="31"/>
      <c r="CJ89" s="31"/>
      <c r="CK89" s="31"/>
      <c r="CL89" s="31"/>
      <c r="CM89" s="31"/>
      <c r="CN89" s="31"/>
      <c r="CO89" s="31"/>
      <c r="CP89" s="31"/>
      <c r="CQ89" s="31"/>
      <c r="CR89" s="31"/>
      <c r="CS89" s="31"/>
      <c r="CT89" s="31"/>
      <c r="CU89" s="31"/>
      <c r="CV89" s="31"/>
      <c r="CW89" s="31"/>
      <c r="CX89" s="31"/>
      <c r="CY89" s="31"/>
      <c r="CZ89" s="31"/>
    </row>
    <row r="90" s="338" customFormat="true" ht="15" customHeight="true" x14ac:dyDescent="0.2">
      <c r="A90" s="629"/>
      <c r="B90" s="408"/>
      <c r="C90" s="434"/>
      <c r="D90" s="432"/>
      <c r="E90" s="432"/>
      <c r="F90" s="432"/>
      <c r="G90" s="436"/>
      <c r="H90" s="433"/>
      <c r="I90" s="432"/>
      <c r="J90" s="432"/>
      <c r="K90" s="432"/>
      <c r="L90" s="435"/>
      <c r="M90" s="434"/>
      <c r="N90" s="432"/>
      <c r="O90" s="432"/>
      <c r="P90" s="432"/>
      <c r="Q90" s="436"/>
      <c r="R90" s="434"/>
      <c r="S90" s="432"/>
      <c r="T90" s="432"/>
      <c r="U90" s="432"/>
      <c r="V90" s="432"/>
      <c r="W90" s="432"/>
      <c r="X90" s="432"/>
      <c r="Y90" s="435"/>
      <c r="Z90" s="435"/>
      <c r="AA90" s="435"/>
      <c r="AB90" s="435"/>
      <c r="AC90" s="1"/>
      <c r="AD90" s="1"/>
      <c r="AE90" s="1"/>
      <c r="AF90" s="1"/>
      <c r="AG90" s="1"/>
      <c r="AH90" s="1"/>
      <c r="AI90" s="1"/>
      <c r="AJ90" s="1"/>
      <c r="AK90" s="1"/>
      <c r="AL90" s="1"/>
      <c r="AM90" s="1"/>
      <c r="AN90" s="1"/>
      <c r="AO90" s="1"/>
      <c r="AP90" s="1"/>
      <c r="AQ90" s="1"/>
      <c r="AR90" s="1"/>
      <c r="AS90" s="1"/>
      <c r="AT90" s="1"/>
      <c r="AU90" s="1"/>
      <c r="AV90" s="1"/>
      <c r="AW90" s="1"/>
      <c r="AX90" s="1"/>
      <c r="AY90" s="1"/>
      <c r="AZ90" s="375"/>
      <c r="BA90" s="926"/>
      <c r="BB90" s="622"/>
      <c r="BC90" s="479"/>
      <c r="BD90" s="464"/>
      <c r="BE90" s="464"/>
      <c r="BF90" s="464"/>
      <c r="BG90" s="483"/>
      <c r="BH90" s="479"/>
      <c r="BI90" s="464"/>
      <c r="BJ90" s="464"/>
      <c r="BK90" s="464"/>
      <c r="BL90" s="483"/>
      <c r="BM90" s="479"/>
      <c r="BN90" s="464"/>
      <c r="BO90" s="464"/>
      <c r="BP90" s="464"/>
      <c r="BQ90" s="483"/>
      <c r="BR90" s="479"/>
      <c r="BS90" s="464"/>
      <c r="BT90" s="464"/>
      <c r="BU90" s="464"/>
      <c r="BV90" s="464"/>
      <c r="BW90" s="464"/>
      <c r="BX90" s="464"/>
      <c r="BY90" s="465"/>
      <c r="BZ90" s="465"/>
      <c r="CA90" s="465"/>
      <c r="CB90" s="465"/>
      <c r="CC90" s="31"/>
      <c r="CD90" s="31"/>
      <c r="CE90" s="31"/>
      <c r="CF90" s="31"/>
      <c r="CG90" s="31"/>
      <c r="CH90" s="31"/>
      <c r="CI90" s="31"/>
      <c r="CJ90" s="31"/>
      <c r="CK90" s="31"/>
      <c r="CL90" s="31"/>
      <c r="CM90" s="31"/>
      <c r="CN90" s="31"/>
      <c r="CO90" s="31"/>
      <c r="CP90" s="31"/>
      <c r="CQ90" s="31"/>
      <c r="CR90" s="31"/>
      <c r="CS90" s="31"/>
      <c r="CT90" s="31"/>
      <c r="CU90" s="31"/>
      <c r="CV90" s="31"/>
      <c r="CW90" s="31"/>
      <c r="CX90" s="31"/>
      <c r="CY90" s="31"/>
      <c r="CZ90" s="31"/>
    </row>
    <row r="91" s="338" customFormat="true" ht="15" customHeight="true" x14ac:dyDescent="0.2">
      <c r="A91" s="629"/>
      <c r="B91" s="408"/>
      <c r="C91" s="434"/>
      <c r="D91" s="432"/>
      <c r="E91" s="432"/>
      <c r="F91" s="432"/>
      <c r="G91" s="436"/>
      <c r="H91" s="433"/>
      <c r="I91" s="432"/>
      <c r="J91" s="432"/>
      <c r="K91" s="432"/>
      <c r="L91" s="435"/>
      <c r="M91" s="434"/>
      <c r="N91" s="432"/>
      <c r="O91" s="432"/>
      <c r="P91" s="432"/>
      <c r="Q91" s="436"/>
      <c r="R91" s="434"/>
      <c r="S91" s="432"/>
      <c r="T91" s="432"/>
      <c r="U91" s="432"/>
      <c r="V91" s="432"/>
      <c r="W91" s="432"/>
      <c r="X91" s="432"/>
      <c r="Y91" s="435"/>
      <c r="Z91" s="435"/>
      <c r="AA91" s="435"/>
      <c r="AB91" s="435"/>
      <c r="AC91" s="1"/>
      <c r="AD91" s="1"/>
      <c r="AE91" s="1"/>
      <c r="AF91" s="1"/>
      <c r="AG91" s="1"/>
      <c r="AH91" s="1"/>
      <c r="AI91" s="1"/>
      <c r="AJ91" s="1"/>
      <c r="AK91" s="1"/>
      <c r="AL91" s="1"/>
      <c r="AM91" s="1"/>
      <c r="AN91" s="1"/>
      <c r="AO91" s="1"/>
      <c r="AP91" s="1"/>
      <c r="AQ91" s="1"/>
      <c r="AR91" s="1"/>
      <c r="AS91" s="1"/>
      <c r="AT91" s="1"/>
      <c r="AU91" s="1"/>
      <c r="AV91" s="1"/>
      <c r="AW91" s="1"/>
      <c r="AX91" s="1"/>
      <c r="AY91" s="1"/>
      <c r="AZ91" s="375"/>
      <c r="BA91" s="926"/>
      <c r="BB91" s="622"/>
      <c r="BC91" s="479"/>
      <c r="BD91" s="464"/>
      <c r="BE91" s="464"/>
      <c r="BF91" s="464"/>
      <c r="BG91" s="483"/>
      <c r="BH91" s="479"/>
      <c r="BI91" s="464"/>
      <c r="BJ91" s="464"/>
      <c r="BK91" s="464"/>
      <c r="BL91" s="483"/>
      <c r="BM91" s="479"/>
      <c r="BN91" s="464"/>
      <c r="BO91" s="464"/>
      <c r="BP91" s="464"/>
      <c r="BQ91" s="483"/>
      <c r="BR91" s="479"/>
      <c r="BS91" s="464"/>
      <c r="BT91" s="464"/>
      <c r="BU91" s="464"/>
      <c r="BV91" s="464"/>
      <c r="BW91" s="464"/>
      <c r="BX91" s="464"/>
      <c r="BY91" s="465"/>
      <c r="BZ91" s="465"/>
      <c r="CA91" s="465"/>
      <c r="CB91" s="465"/>
      <c r="CC91" s="31"/>
      <c r="CD91" s="31"/>
      <c r="CE91" s="31"/>
      <c r="CF91" s="31"/>
      <c r="CG91" s="31"/>
      <c r="CH91" s="31"/>
      <c r="CI91" s="31"/>
      <c r="CJ91" s="31"/>
      <c r="CK91" s="31"/>
      <c r="CL91" s="31"/>
      <c r="CM91" s="31"/>
      <c r="CN91" s="31"/>
      <c r="CO91" s="31"/>
      <c r="CP91" s="31"/>
      <c r="CQ91" s="31"/>
      <c r="CR91" s="31"/>
      <c r="CS91" s="31"/>
      <c r="CT91" s="31"/>
      <c r="CU91" s="31"/>
      <c r="CV91" s="31"/>
      <c r="CW91" s="31"/>
      <c r="CX91" s="31"/>
      <c r="CY91" s="31"/>
      <c r="CZ91" s="31"/>
    </row>
    <row r="92" s="338" customFormat="true" ht="15" customHeight="true" x14ac:dyDescent="0.2">
      <c r="A92" s="629"/>
      <c r="B92" s="408"/>
      <c r="C92" s="434"/>
      <c r="D92" s="432"/>
      <c r="E92" s="432"/>
      <c r="F92" s="432"/>
      <c r="G92" s="436"/>
      <c r="H92" s="433"/>
      <c r="I92" s="432"/>
      <c r="J92" s="432"/>
      <c r="K92" s="432"/>
      <c r="L92" s="435"/>
      <c r="M92" s="434"/>
      <c r="N92" s="432"/>
      <c r="O92" s="432"/>
      <c r="P92" s="432"/>
      <c r="Q92" s="436"/>
      <c r="R92" s="434"/>
      <c r="S92" s="432"/>
      <c r="T92" s="432"/>
      <c r="U92" s="432"/>
      <c r="V92" s="432"/>
      <c r="W92" s="432"/>
      <c r="X92" s="432"/>
      <c r="Y92" s="435"/>
      <c r="Z92" s="435"/>
      <c r="AA92" s="435"/>
      <c r="AB92" s="435"/>
      <c r="AC92" s="1"/>
      <c r="AD92" s="1"/>
      <c r="AE92" s="1"/>
      <c r="AF92" s="1"/>
      <c r="AG92" s="1"/>
      <c r="AH92" s="1"/>
      <c r="AI92" s="1"/>
      <c r="AJ92" s="1"/>
      <c r="AK92" s="1"/>
      <c r="AL92" s="1"/>
      <c r="AM92" s="1"/>
      <c r="AN92" s="1"/>
      <c r="AO92" s="1"/>
      <c r="AP92" s="1"/>
      <c r="AQ92" s="1"/>
      <c r="AR92" s="1"/>
      <c r="AS92" s="1"/>
      <c r="AT92" s="1"/>
      <c r="AU92" s="1"/>
      <c r="AV92" s="1"/>
      <c r="AW92" s="1"/>
      <c r="AX92" s="1"/>
      <c r="AY92" s="1"/>
      <c r="AZ92" s="375"/>
      <c r="BA92" s="926"/>
      <c r="BB92" s="622"/>
      <c r="BC92" s="479"/>
      <c r="BD92" s="464"/>
      <c r="BE92" s="464"/>
      <c r="BF92" s="464"/>
      <c r="BG92" s="483"/>
      <c r="BH92" s="479"/>
      <c r="BI92" s="464"/>
      <c r="BJ92" s="464"/>
      <c r="BK92" s="464"/>
      <c r="BL92" s="483"/>
      <c r="BM92" s="479"/>
      <c r="BN92" s="464"/>
      <c r="BO92" s="464"/>
      <c r="BP92" s="464"/>
      <c r="BQ92" s="483"/>
      <c r="BR92" s="479"/>
      <c r="BS92" s="464"/>
      <c r="BT92" s="464"/>
      <c r="BU92" s="464"/>
      <c r="BV92" s="464"/>
      <c r="BW92" s="464"/>
      <c r="BX92" s="464"/>
      <c r="BY92" s="465"/>
      <c r="BZ92" s="465"/>
      <c r="CA92" s="465"/>
      <c r="CB92" s="465"/>
      <c r="CC92" s="31"/>
      <c r="CD92" s="31"/>
      <c r="CE92" s="31"/>
      <c r="CF92" s="31"/>
      <c r="CG92" s="31"/>
      <c r="CH92" s="31"/>
      <c r="CI92" s="31"/>
      <c r="CJ92" s="31"/>
      <c r="CK92" s="31"/>
      <c r="CL92" s="31"/>
      <c r="CM92" s="31"/>
      <c r="CN92" s="31"/>
      <c r="CO92" s="31"/>
      <c r="CP92" s="31"/>
      <c r="CQ92" s="31"/>
      <c r="CR92" s="31"/>
      <c r="CS92" s="31"/>
      <c r="CT92" s="31"/>
      <c r="CU92" s="31"/>
      <c r="CV92" s="31"/>
      <c r="CW92" s="31"/>
      <c r="CX92" s="31"/>
      <c r="CY92" s="31"/>
      <c r="CZ92" s="31"/>
    </row>
    <row r="93" s="338" customFormat="true" ht="15" customHeight="true" x14ac:dyDescent="0.2">
      <c r="A93" s="629"/>
      <c r="B93" s="408"/>
      <c r="C93" s="434"/>
      <c r="D93" s="432"/>
      <c r="E93" s="432"/>
      <c r="F93" s="432"/>
      <c r="G93" s="436"/>
      <c r="H93" s="433"/>
      <c r="I93" s="432"/>
      <c r="J93" s="432"/>
      <c r="K93" s="432"/>
      <c r="L93" s="435"/>
      <c r="M93" s="434"/>
      <c r="N93" s="432"/>
      <c r="O93" s="432"/>
      <c r="P93" s="432"/>
      <c r="Q93" s="436"/>
      <c r="R93" s="434"/>
      <c r="S93" s="432"/>
      <c r="T93" s="432"/>
      <c r="U93" s="432"/>
      <c r="V93" s="432"/>
      <c r="W93" s="432"/>
      <c r="X93" s="432"/>
      <c r="Y93" s="435"/>
      <c r="Z93" s="435"/>
      <c r="AA93" s="435"/>
      <c r="AB93" s="435"/>
      <c r="AC93" s="1"/>
      <c r="AD93" s="1"/>
      <c r="AE93" s="1"/>
      <c r="AF93" s="1"/>
      <c r="AG93" s="1"/>
      <c r="AH93" s="1"/>
      <c r="AI93" s="1"/>
      <c r="AJ93" s="1"/>
      <c r="AK93" s="1"/>
      <c r="AL93" s="1"/>
      <c r="AM93" s="1"/>
      <c r="AN93" s="1"/>
      <c r="AO93" s="1"/>
      <c r="AP93" s="1"/>
      <c r="AQ93" s="1"/>
      <c r="AR93" s="1"/>
      <c r="AS93" s="1"/>
      <c r="AT93" s="1"/>
      <c r="AU93" s="1"/>
      <c r="AV93" s="1"/>
      <c r="AW93" s="1"/>
      <c r="AX93" s="1"/>
      <c r="AY93" s="1"/>
      <c r="AZ93" s="375"/>
      <c r="BA93" s="926"/>
      <c r="BB93" s="622"/>
      <c r="BC93" s="479"/>
      <c r="BD93" s="464"/>
      <c r="BE93" s="464"/>
      <c r="BF93" s="464"/>
      <c r="BG93" s="483"/>
      <c r="BH93" s="479"/>
      <c r="BI93" s="464"/>
      <c r="BJ93" s="464"/>
      <c r="BK93" s="464"/>
      <c r="BL93" s="483"/>
      <c r="BM93" s="479"/>
      <c r="BN93" s="464"/>
      <c r="BO93" s="464"/>
      <c r="BP93" s="464"/>
      <c r="BQ93" s="483"/>
      <c r="BR93" s="479"/>
      <c r="BS93" s="464"/>
      <c r="BT93" s="464"/>
      <c r="BU93" s="464"/>
      <c r="BV93" s="464"/>
      <c r="BW93" s="464"/>
      <c r="BX93" s="464"/>
      <c r="BY93" s="465"/>
      <c r="BZ93" s="465"/>
      <c r="CA93" s="465"/>
      <c r="CB93" s="465"/>
      <c r="CC93" s="31"/>
      <c r="CD93" s="31"/>
      <c r="CE93" s="31"/>
      <c r="CF93" s="31"/>
      <c r="CG93" s="31"/>
      <c r="CH93" s="31"/>
      <c r="CI93" s="31"/>
      <c r="CJ93" s="31"/>
      <c r="CK93" s="31"/>
      <c r="CL93" s="31"/>
      <c r="CM93" s="31"/>
      <c r="CN93" s="31"/>
      <c r="CO93" s="31"/>
      <c r="CP93" s="31"/>
      <c r="CQ93" s="31"/>
      <c r="CR93" s="31"/>
      <c r="CS93" s="31"/>
      <c r="CT93" s="31"/>
      <c r="CU93" s="31"/>
      <c r="CV93" s="31"/>
      <c r="CW93" s="31"/>
      <c r="CX93" s="31"/>
      <c r="CY93" s="31"/>
      <c r="CZ93" s="31"/>
    </row>
    <row r="94" s="338" customFormat="true" ht="15" customHeight="true" x14ac:dyDescent="0.2">
      <c r="A94" s="629"/>
      <c r="B94" s="408"/>
      <c r="C94" s="434"/>
      <c r="D94" s="432"/>
      <c r="E94" s="432"/>
      <c r="F94" s="432"/>
      <c r="G94" s="436"/>
      <c r="H94" s="433"/>
      <c r="I94" s="432"/>
      <c r="J94" s="432"/>
      <c r="K94" s="432"/>
      <c r="L94" s="435"/>
      <c r="M94" s="434"/>
      <c r="N94" s="432"/>
      <c r="O94" s="432"/>
      <c r="P94" s="432"/>
      <c r="Q94" s="436"/>
      <c r="R94" s="434"/>
      <c r="S94" s="432"/>
      <c r="T94" s="432"/>
      <c r="U94" s="432"/>
      <c r="V94" s="432"/>
      <c r="W94" s="432"/>
      <c r="X94" s="432"/>
      <c r="Y94" s="435"/>
      <c r="Z94" s="435"/>
      <c r="AA94" s="435"/>
      <c r="AB94" s="435"/>
      <c r="AC94" s="1"/>
      <c r="AD94" s="1"/>
      <c r="AE94" s="1"/>
      <c r="AF94" s="1"/>
      <c r="AG94" s="1"/>
      <c r="AH94" s="1"/>
      <c r="AI94" s="1"/>
      <c r="AJ94" s="1"/>
      <c r="AK94" s="1"/>
      <c r="AL94" s="1"/>
      <c r="AM94" s="1"/>
      <c r="AN94" s="1"/>
      <c r="AO94" s="1"/>
      <c r="AP94" s="1"/>
      <c r="AQ94" s="1"/>
      <c r="AR94" s="1"/>
      <c r="AS94" s="1"/>
      <c r="AT94" s="1"/>
      <c r="AU94" s="1"/>
      <c r="AV94" s="1"/>
      <c r="AW94" s="1"/>
      <c r="AX94" s="1"/>
      <c r="AY94" s="1"/>
      <c r="AZ94" s="375"/>
      <c r="BA94" s="926"/>
      <c r="BB94" s="622"/>
      <c r="BC94" s="479"/>
      <c r="BD94" s="464"/>
      <c r="BE94" s="464"/>
      <c r="BF94" s="464"/>
      <c r="BG94" s="483"/>
      <c r="BH94" s="479"/>
      <c r="BI94" s="464"/>
      <c r="BJ94" s="464"/>
      <c r="BK94" s="464"/>
      <c r="BL94" s="483"/>
      <c r="BM94" s="479"/>
      <c r="BN94" s="464"/>
      <c r="BO94" s="464"/>
      <c r="BP94" s="464"/>
      <c r="BQ94" s="483"/>
      <c r="BR94" s="479"/>
      <c r="BS94" s="464"/>
      <c r="BT94" s="464"/>
      <c r="BU94" s="464"/>
      <c r="BV94" s="464"/>
      <c r="BW94" s="464"/>
      <c r="BX94" s="464"/>
      <c r="BY94" s="465"/>
      <c r="BZ94" s="465"/>
      <c r="CA94" s="465"/>
      <c r="CB94" s="465"/>
      <c r="CC94" s="31"/>
      <c r="CD94" s="31"/>
      <c r="CE94" s="31"/>
      <c r="CF94" s="31"/>
      <c r="CG94" s="31"/>
      <c r="CH94" s="31"/>
      <c r="CI94" s="31"/>
      <c r="CJ94" s="31"/>
      <c r="CK94" s="31"/>
      <c r="CL94" s="31"/>
      <c r="CM94" s="31"/>
      <c r="CN94" s="31"/>
      <c r="CO94" s="31"/>
      <c r="CP94" s="31"/>
      <c r="CQ94" s="31"/>
      <c r="CR94" s="31"/>
      <c r="CS94" s="31"/>
      <c r="CT94" s="31"/>
      <c r="CU94" s="31"/>
      <c r="CV94" s="31"/>
      <c r="CW94" s="31"/>
      <c r="CX94" s="31"/>
      <c r="CY94" s="31"/>
      <c r="CZ94" s="31"/>
    </row>
    <row r="95" s="338" customFormat="true" ht="15" customHeight="true" x14ac:dyDescent="0.2">
      <c r="A95" s="629"/>
      <c r="B95" s="408"/>
      <c r="C95" s="434"/>
      <c r="D95" s="432"/>
      <c r="E95" s="432"/>
      <c r="F95" s="432"/>
      <c r="G95" s="436"/>
      <c r="H95" s="433"/>
      <c r="I95" s="432"/>
      <c r="J95" s="432"/>
      <c r="K95" s="432"/>
      <c r="L95" s="435"/>
      <c r="M95" s="434"/>
      <c r="N95" s="432"/>
      <c r="O95" s="432"/>
      <c r="P95" s="432"/>
      <c r="Q95" s="436"/>
      <c r="R95" s="434"/>
      <c r="S95" s="432"/>
      <c r="T95" s="432"/>
      <c r="U95" s="432"/>
      <c r="V95" s="432"/>
      <c r="W95" s="432"/>
      <c r="X95" s="432"/>
      <c r="Y95" s="435"/>
      <c r="Z95" s="435"/>
      <c r="AA95" s="435"/>
      <c r="AB95" s="435"/>
      <c r="AC95" s="1"/>
      <c r="AD95" s="1"/>
      <c r="AE95" s="1"/>
      <c r="AF95" s="1"/>
      <c r="AG95" s="1"/>
      <c r="AH95" s="1"/>
      <c r="AI95" s="1"/>
      <c r="AJ95" s="1"/>
      <c r="AK95" s="1"/>
      <c r="AL95" s="1"/>
      <c r="AM95" s="1"/>
      <c r="AN95" s="1"/>
      <c r="AO95" s="1"/>
      <c r="AP95" s="1"/>
      <c r="AQ95" s="1"/>
      <c r="AR95" s="1"/>
      <c r="AS95" s="1"/>
      <c r="AT95" s="1"/>
      <c r="AU95" s="1"/>
      <c r="AV95" s="1"/>
      <c r="AW95" s="1"/>
      <c r="AX95" s="1"/>
      <c r="AY95" s="1"/>
      <c r="AZ95" s="375"/>
      <c r="BA95" s="926"/>
      <c r="BB95" s="622"/>
      <c r="BC95" s="479"/>
      <c r="BD95" s="464"/>
      <c r="BE95" s="464"/>
      <c r="BF95" s="464"/>
      <c r="BG95" s="483"/>
      <c r="BH95" s="479"/>
      <c r="BI95" s="464"/>
      <c r="BJ95" s="464"/>
      <c r="BK95" s="464"/>
      <c r="BL95" s="483"/>
      <c r="BM95" s="479"/>
      <c r="BN95" s="464"/>
      <c r="BO95" s="464"/>
      <c r="BP95" s="464"/>
      <c r="BQ95" s="483"/>
      <c r="BR95" s="479"/>
      <c r="BS95" s="464"/>
      <c r="BT95" s="464"/>
      <c r="BU95" s="464"/>
      <c r="BV95" s="464"/>
      <c r="BW95" s="464"/>
      <c r="BX95" s="464"/>
      <c r="BY95" s="465"/>
      <c r="BZ95" s="465"/>
      <c r="CA95" s="465"/>
      <c r="CB95" s="465"/>
      <c r="CC95" s="31"/>
      <c r="CD95" s="31"/>
      <c r="CE95" s="31"/>
      <c r="CF95" s="31"/>
      <c r="CG95" s="31"/>
      <c r="CH95" s="31"/>
      <c r="CI95" s="31"/>
      <c r="CJ95" s="31"/>
      <c r="CK95" s="31"/>
      <c r="CL95" s="31"/>
      <c r="CM95" s="31"/>
      <c r="CN95" s="31"/>
      <c r="CO95" s="31"/>
      <c r="CP95" s="31"/>
      <c r="CQ95" s="31"/>
      <c r="CR95" s="31"/>
      <c r="CS95" s="31"/>
      <c r="CT95" s="31"/>
      <c r="CU95" s="31"/>
      <c r="CV95" s="31"/>
      <c r="CW95" s="31"/>
      <c r="CX95" s="31"/>
      <c r="CY95" s="31"/>
      <c r="CZ95" s="31"/>
    </row>
    <row r="96" s="338" customFormat="true" ht="15" customHeight="true" x14ac:dyDescent="0.2">
      <c r="A96" s="629"/>
      <c r="B96" s="408"/>
      <c r="C96" s="434"/>
      <c r="D96" s="432"/>
      <c r="E96" s="432"/>
      <c r="F96" s="432"/>
      <c r="G96" s="436"/>
      <c r="H96" s="433"/>
      <c r="I96" s="432"/>
      <c r="J96" s="432"/>
      <c r="K96" s="432"/>
      <c r="L96" s="435"/>
      <c r="M96" s="434"/>
      <c r="N96" s="432"/>
      <c r="O96" s="432"/>
      <c r="P96" s="432"/>
      <c r="Q96" s="436"/>
      <c r="R96" s="434"/>
      <c r="S96" s="432"/>
      <c r="T96" s="432"/>
      <c r="U96" s="432"/>
      <c r="V96" s="432"/>
      <c r="W96" s="432"/>
      <c r="X96" s="432"/>
      <c r="Y96" s="435"/>
      <c r="Z96" s="435"/>
      <c r="AA96" s="435"/>
      <c r="AB96" s="435"/>
      <c r="AC96" s="1"/>
      <c r="AD96" s="1"/>
      <c r="AE96" s="1"/>
      <c r="AF96" s="1"/>
      <c r="AG96" s="1"/>
      <c r="AH96" s="1"/>
      <c r="AI96" s="1"/>
      <c r="AJ96" s="1"/>
      <c r="AK96" s="1"/>
      <c r="AL96" s="1"/>
      <c r="AM96" s="1"/>
      <c r="AN96" s="1"/>
      <c r="AO96" s="1"/>
      <c r="AP96" s="1"/>
      <c r="AQ96" s="1"/>
      <c r="AR96" s="1"/>
      <c r="AS96" s="1"/>
      <c r="AT96" s="1"/>
      <c r="AU96" s="1"/>
      <c r="AV96" s="1"/>
      <c r="AW96" s="1"/>
      <c r="AX96" s="1"/>
      <c r="AY96" s="1"/>
      <c r="AZ96" s="375"/>
      <c r="BA96" s="926"/>
      <c r="BB96" s="622"/>
      <c r="BC96" s="479"/>
      <c r="BD96" s="464"/>
      <c r="BE96" s="464"/>
      <c r="BF96" s="464"/>
      <c r="BG96" s="483"/>
      <c r="BH96" s="479"/>
      <c r="BI96" s="464"/>
      <c r="BJ96" s="464"/>
      <c r="BK96" s="464"/>
      <c r="BL96" s="483"/>
      <c r="BM96" s="479"/>
      <c r="BN96" s="464"/>
      <c r="BO96" s="464"/>
      <c r="BP96" s="464"/>
      <c r="BQ96" s="483"/>
      <c r="BR96" s="479"/>
      <c r="BS96" s="464"/>
      <c r="BT96" s="464"/>
      <c r="BU96" s="464"/>
      <c r="BV96" s="464"/>
      <c r="BW96" s="464"/>
      <c r="BX96" s="464"/>
      <c r="BY96" s="465"/>
      <c r="BZ96" s="465"/>
      <c r="CA96" s="465"/>
      <c r="CB96" s="465"/>
      <c r="CC96" s="31"/>
      <c r="CD96" s="31"/>
      <c r="CE96" s="31"/>
      <c r="CF96" s="31"/>
      <c r="CG96" s="31"/>
      <c r="CH96" s="31"/>
      <c r="CI96" s="31"/>
      <c r="CJ96" s="31"/>
      <c r="CK96" s="31"/>
      <c r="CL96" s="31"/>
      <c r="CM96" s="31"/>
      <c r="CN96" s="31"/>
      <c r="CO96" s="31"/>
      <c r="CP96" s="31"/>
      <c r="CQ96" s="31"/>
      <c r="CR96" s="31"/>
      <c r="CS96" s="31"/>
      <c r="CT96" s="31"/>
      <c r="CU96" s="31"/>
      <c r="CV96" s="31"/>
      <c r="CW96" s="31"/>
      <c r="CX96" s="31"/>
      <c r="CY96" s="31"/>
      <c r="CZ96" s="31"/>
    </row>
    <row r="97" s="338" customFormat="true" ht="15" customHeight="true" x14ac:dyDescent="0.2">
      <c r="A97" s="629"/>
      <c r="B97" s="408"/>
      <c r="C97" s="434"/>
      <c r="D97" s="432"/>
      <c r="E97" s="432"/>
      <c r="F97" s="432"/>
      <c r="G97" s="436"/>
      <c r="H97" s="433"/>
      <c r="I97" s="432"/>
      <c r="J97" s="432"/>
      <c r="K97" s="432"/>
      <c r="L97" s="435"/>
      <c r="M97" s="434"/>
      <c r="N97" s="432"/>
      <c r="O97" s="432"/>
      <c r="P97" s="432"/>
      <c r="Q97" s="436"/>
      <c r="R97" s="434"/>
      <c r="S97" s="432"/>
      <c r="T97" s="432"/>
      <c r="U97" s="432"/>
      <c r="V97" s="432"/>
      <c r="W97" s="432"/>
      <c r="X97" s="432"/>
      <c r="Y97" s="435"/>
      <c r="Z97" s="435"/>
      <c r="AA97" s="435"/>
      <c r="AB97" s="435"/>
      <c r="AC97" s="1"/>
      <c r="AD97" s="1"/>
      <c r="AE97" s="1"/>
      <c r="AF97" s="1"/>
      <c r="AG97" s="1"/>
      <c r="AH97" s="1"/>
      <c r="AI97" s="1"/>
      <c r="AJ97" s="1"/>
      <c r="AK97" s="1"/>
      <c r="AL97" s="1"/>
      <c r="AM97" s="1"/>
      <c r="AN97" s="1"/>
      <c r="AO97" s="1"/>
      <c r="AP97" s="1"/>
      <c r="AQ97" s="1"/>
      <c r="AR97" s="1"/>
      <c r="AS97" s="1"/>
      <c r="AT97" s="1"/>
      <c r="AU97" s="1"/>
      <c r="AV97" s="1"/>
      <c r="AW97" s="1"/>
      <c r="AX97" s="1"/>
      <c r="AY97" s="1"/>
      <c r="AZ97" s="375"/>
      <c r="BA97" s="926"/>
      <c r="BB97" s="622"/>
      <c r="BC97" s="479"/>
      <c r="BD97" s="464"/>
      <c r="BE97" s="464"/>
      <c r="BF97" s="464"/>
      <c r="BG97" s="483"/>
      <c r="BH97" s="479"/>
      <c r="BI97" s="464"/>
      <c r="BJ97" s="464"/>
      <c r="BK97" s="464"/>
      <c r="BL97" s="483"/>
      <c r="BM97" s="479"/>
      <c r="BN97" s="464"/>
      <c r="BO97" s="464"/>
      <c r="BP97" s="464"/>
      <c r="BQ97" s="483"/>
      <c r="BR97" s="479"/>
      <c r="BS97" s="464"/>
      <c r="BT97" s="464"/>
      <c r="BU97" s="464"/>
      <c r="BV97" s="464"/>
      <c r="BW97" s="464"/>
      <c r="BX97" s="464"/>
      <c r="BY97" s="465"/>
      <c r="BZ97" s="465"/>
      <c r="CA97" s="465"/>
      <c r="CB97" s="465"/>
      <c r="CC97" s="31"/>
      <c r="CD97" s="31"/>
      <c r="CE97" s="31"/>
      <c r="CF97" s="31"/>
      <c r="CG97" s="31"/>
      <c r="CH97" s="31"/>
      <c r="CI97" s="31"/>
      <c r="CJ97" s="31"/>
      <c r="CK97" s="31"/>
      <c r="CL97" s="31"/>
      <c r="CM97" s="31"/>
      <c r="CN97" s="31"/>
      <c r="CO97" s="31"/>
      <c r="CP97" s="31"/>
      <c r="CQ97" s="31"/>
      <c r="CR97" s="31"/>
      <c r="CS97" s="31"/>
      <c r="CT97" s="31"/>
      <c r="CU97" s="31"/>
      <c r="CV97" s="31"/>
      <c r="CW97" s="31"/>
      <c r="CX97" s="31"/>
      <c r="CY97" s="31"/>
      <c r="CZ97" s="31"/>
    </row>
    <row r="98" s="338" customFormat="true" ht="15" customHeight="true" x14ac:dyDescent="0.2">
      <c r="A98" s="629"/>
      <c r="B98" s="408"/>
      <c r="C98" s="434"/>
      <c r="D98" s="432"/>
      <c r="E98" s="432"/>
      <c r="F98" s="432"/>
      <c r="G98" s="436"/>
      <c r="H98" s="433"/>
      <c r="I98" s="432"/>
      <c r="J98" s="432"/>
      <c r="K98" s="432"/>
      <c r="L98" s="435"/>
      <c r="M98" s="434"/>
      <c r="N98" s="432"/>
      <c r="O98" s="432"/>
      <c r="P98" s="432"/>
      <c r="Q98" s="436"/>
      <c r="R98" s="434"/>
      <c r="S98" s="432"/>
      <c r="T98" s="432"/>
      <c r="U98" s="432"/>
      <c r="V98" s="432"/>
      <c r="W98" s="432"/>
      <c r="X98" s="432"/>
      <c r="Y98" s="435"/>
      <c r="Z98" s="435"/>
      <c r="AA98" s="435"/>
      <c r="AB98" s="435"/>
      <c r="AC98" s="1"/>
      <c r="AD98" s="1"/>
      <c r="AE98" s="1"/>
      <c r="AF98" s="1"/>
      <c r="AG98" s="1"/>
      <c r="AH98" s="1"/>
      <c r="AI98" s="1"/>
      <c r="AJ98" s="1"/>
      <c r="AK98" s="1"/>
      <c r="AL98" s="1"/>
      <c r="AM98" s="1"/>
      <c r="AN98" s="1"/>
      <c r="AO98" s="1"/>
      <c r="AP98" s="1"/>
      <c r="AQ98" s="1"/>
      <c r="AR98" s="1"/>
      <c r="AS98" s="1"/>
      <c r="AT98" s="1"/>
      <c r="AU98" s="1"/>
      <c r="AV98" s="1"/>
      <c r="AW98" s="1"/>
      <c r="AX98" s="1"/>
      <c r="AY98" s="1"/>
      <c r="AZ98" s="375"/>
      <c r="BA98" s="926"/>
      <c r="BB98" s="622"/>
      <c r="BC98" s="479"/>
      <c r="BD98" s="464"/>
      <c r="BE98" s="464"/>
      <c r="BF98" s="464"/>
      <c r="BG98" s="483"/>
      <c r="BH98" s="479"/>
      <c r="BI98" s="464"/>
      <c r="BJ98" s="464"/>
      <c r="BK98" s="464"/>
      <c r="BL98" s="483"/>
      <c r="BM98" s="479"/>
      <c r="BN98" s="464"/>
      <c r="BO98" s="464"/>
      <c r="BP98" s="464"/>
      <c r="BQ98" s="483"/>
      <c r="BR98" s="479"/>
      <c r="BS98" s="464"/>
      <c r="BT98" s="464"/>
      <c r="BU98" s="464"/>
      <c r="BV98" s="464"/>
      <c r="BW98" s="464"/>
      <c r="BX98" s="464"/>
      <c r="BY98" s="465"/>
      <c r="BZ98" s="465"/>
      <c r="CA98" s="465"/>
      <c r="CB98" s="465"/>
      <c r="CC98" s="31"/>
      <c r="CD98" s="31"/>
      <c r="CE98" s="31"/>
      <c r="CF98" s="31"/>
      <c r="CG98" s="31"/>
      <c r="CH98" s="31"/>
      <c r="CI98" s="31"/>
      <c r="CJ98" s="31"/>
      <c r="CK98" s="31"/>
      <c r="CL98" s="31"/>
      <c r="CM98" s="31"/>
      <c r="CN98" s="31"/>
      <c r="CO98" s="31"/>
      <c r="CP98" s="31"/>
      <c r="CQ98" s="31"/>
      <c r="CR98" s="31"/>
      <c r="CS98" s="31"/>
      <c r="CT98" s="31"/>
      <c r="CU98" s="31"/>
      <c r="CV98" s="31"/>
      <c r="CW98" s="31"/>
      <c r="CX98" s="31"/>
      <c r="CY98" s="31"/>
      <c r="CZ98" s="31"/>
    </row>
    <row r="99" s="338" customFormat="true" ht="15" customHeight="true" x14ac:dyDescent="0.2">
      <c r="A99" s="629"/>
      <c r="B99" s="408"/>
      <c r="C99" s="434"/>
      <c r="D99" s="432"/>
      <c r="E99" s="432"/>
      <c r="F99" s="432"/>
      <c r="G99" s="436"/>
      <c r="H99" s="433"/>
      <c r="I99" s="432"/>
      <c r="J99" s="432"/>
      <c r="K99" s="432"/>
      <c r="L99" s="435"/>
      <c r="M99" s="434"/>
      <c r="N99" s="432"/>
      <c r="O99" s="432"/>
      <c r="P99" s="432"/>
      <c r="Q99" s="436"/>
      <c r="R99" s="434"/>
      <c r="S99" s="432"/>
      <c r="T99" s="432"/>
      <c r="U99" s="432"/>
      <c r="V99" s="432"/>
      <c r="W99" s="432"/>
      <c r="X99" s="432"/>
      <c r="Y99" s="435"/>
      <c r="Z99" s="435"/>
      <c r="AA99" s="435"/>
      <c r="AB99" s="435"/>
      <c r="AC99" s="1"/>
      <c r="AD99" s="1"/>
      <c r="AE99" s="1"/>
      <c r="AF99" s="1"/>
      <c r="AG99" s="1"/>
      <c r="AH99" s="1"/>
      <c r="AI99" s="1"/>
      <c r="AJ99" s="1"/>
      <c r="AK99" s="1"/>
      <c r="AL99" s="1"/>
      <c r="AM99" s="1"/>
      <c r="AN99" s="1"/>
      <c r="AO99" s="1"/>
      <c r="AP99" s="1"/>
      <c r="AQ99" s="1"/>
      <c r="AR99" s="1"/>
      <c r="AS99" s="1"/>
      <c r="AT99" s="1"/>
      <c r="AU99" s="1"/>
      <c r="AV99" s="1"/>
      <c r="AW99" s="1"/>
      <c r="AX99" s="1"/>
      <c r="AY99" s="1"/>
      <c r="AZ99" s="375"/>
      <c r="BA99" s="926"/>
      <c r="BB99" s="622"/>
      <c r="BC99" s="479"/>
      <c r="BD99" s="464"/>
      <c r="BE99" s="464"/>
      <c r="BF99" s="464"/>
      <c r="BG99" s="483"/>
      <c r="BH99" s="479"/>
      <c r="BI99" s="464"/>
      <c r="BJ99" s="464"/>
      <c r="BK99" s="464"/>
      <c r="BL99" s="483"/>
      <c r="BM99" s="479"/>
      <c r="BN99" s="464"/>
      <c r="BO99" s="464"/>
      <c r="BP99" s="464"/>
      <c r="BQ99" s="483"/>
      <c r="BR99" s="479"/>
      <c r="BS99" s="464"/>
      <c r="BT99" s="464"/>
      <c r="BU99" s="464"/>
      <c r="BV99" s="464"/>
      <c r="BW99" s="464"/>
      <c r="BX99" s="464"/>
      <c r="BY99" s="465"/>
      <c r="BZ99" s="465"/>
      <c r="CA99" s="465"/>
      <c r="CB99" s="465"/>
      <c r="CC99" s="31"/>
      <c r="CD99" s="31"/>
      <c r="CE99" s="31"/>
      <c r="CF99" s="31"/>
      <c r="CG99" s="31"/>
      <c r="CH99" s="31"/>
      <c r="CI99" s="31"/>
      <c r="CJ99" s="31"/>
      <c r="CK99" s="31"/>
      <c r="CL99" s="31"/>
      <c r="CM99" s="31"/>
      <c r="CN99" s="31"/>
      <c r="CO99" s="31"/>
      <c r="CP99" s="31"/>
      <c r="CQ99" s="31"/>
      <c r="CR99" s="31"/>
      <c r="CS99" s="31"/>
      <c r="CT99" s="31"/>
      <c r="CU99" s="31"/>
      <c r="CV99" s="31"/>
      <c r="CW99" s="31"/>
      <c r="CX99" s="31"/>
      <c r="CY99" s="31"/>
      <c r="CZ99" s="31"/>
    </row>
    <row r="100" s="338" customFormat="true" ht="15" customHeight="true" x14ac:dyDescent="0.2">
      <c r="A100" s="629"/>
      <c r="B100" s="408"/>
      <c r="C100" s="434"/>
      <c r="D100" s="432"/>
      <c r="E100" s="432"/>
      <c r="F100" s="432"/>
      <c r="G100" s="436"/>
      <c r="H100" s="433"/>
      <c r="I100" s="432"/>
      <c r="J100" s="432"/>
      <c r="K100" s="432"/>
      <c r="L100" s="435"/>
      <c r="M100" s="434"/>
      <c r="N100" s="432"/>
      <c r="O100" s="432"/>
      <c r="P100" s="432"/>
      <c r="Q100" s="436"/>
      <c r="R100" s="434"/>
      <c r="S100" s="432"/>
      <c r="T100" s="432"/>
      <c r="U100" s="432"/>
      <c r="V100" s="432"/>
      <c r="W100" s="432"/>
      <c r="X100" s="432"/>
      <c r="Y100" s="435"/>
      <c r="Z100" s="435"/>
      <c r="AA100" s="435"/>
      <c r="AB100" s="435"/>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375"/>
      <c r="BA100" s="926"/>
      <c r="BB100" s="622"/>
      <c r="BC100" s="479"/>
      <c r="BD100" s="464"/>
      <c r="BE100" s="464"/>
      <c r="BF100" s="464"/>
      <c r="BG100" s="483"/>
      <c r="BH100" s="479"/>
      <c r="BI100" s="464"/>
      <c r="BJ100" s="464"/>
      <c r="BK100" s="464"/>
      <c r="BL100" s="483"/>
      <c r="BM100" s="479"/>
      <c r="BN100" s="464"/>
      <c r="BO100" s="464"/>
      <c r="BP100" s="464"/>
      <c r="BQ100" s="483"/>
      <c r="BR100" s="479"/>
      <c r="BS100" s="464"/>
      <c r="BT100" s="464"/>
      <c r="BU100" s="464"/>
      <c r="BV100" s="464"/>
      <c r="BW100" s="464"/>
      <c r="BX100" s="464"/>
      <c r="BY100" s="465"/>
      <c r="BZ100" s="465"/>
      <c r="CA100" s="465"/>
      <c r="CB100" s="465"/>
      <c r="CC100" s="31"/>
      <c r="CD100" s="31"/>
      <c r="CE100" s="31"/>
      <c r="CF100" s="31"/>
      <c r="CG100" s="31"/>
      <c r="CH100" s="31"/>
      <c r="CI100" s="31"/>
      <c r="CJ100" s="31"/>
      <c r="CK100" s="31"/>
      <c r="CL100" s="31"/>
      <c r="CM100" s="31"/>
      <c r="CN100" s="31"/>
      <c r="CO100" s="31"/>
      <c r="CP100" s="31"/>
      <c r="CQ100" s="31"/>
      <c r="CR100" s="31"/>
      <c r="CS100" s="31"/>
      <c r="CT100" s="31"/>
      <c r="CU100" s="31"/>
      <c r="CV100" s="31"/>
      <c r="CW100" s="31"/>
      <c r="CX100" s="31"/>
      <c r="CY100" s="31"/>
      <c r="CZ100" s="31"/>
    </row>
    <row r="101" s="338" customFormat="true" ht="15" customHeight="true" x14ac:dyDescent="0.2">
      <c r="A101" s="629"/>
      <c r="B101" s="408"/>
      <c r="C101" s="434"/>
      <c r="D101" s="432"/>
      <c r="E101" s="432"/>
      <c r="F101" s="432"/>
      <c r="G101" s="436"/>
      <c r="H101" s="433"/>
      <c r="I101" s="432"/>
      <c r="J101" s="432"/>
      <c r="K101" s="432"/>
      <c r="L101" s="435"/>
      <c r="M101" s="434"/>
      <c r="N101" s="432"/>
      <c r="O101" s="432"/>
      <c r="P101" s="432"/>
      <c r="Q101" s="436"/>
      <c r="R101" s="434"/>
      <c r="S101" s="432"/>
      <c r="T101" s="432"/>
      <c r="U101" s="432"/>
      <c r="V101" s="432"/>
      <c r="W101" s="432"/>
      <c r="X101" s="432"/>
      <c r="Y101" s="435"/>
      <c r="Z101" s="435"/>
      <c r="AA101" s="435"/>
      <c r="AB101" s="435"/>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375"/>
      <c r="BA101" s="926"/>
      <c r="BB101" s="622"/>
      <c r="BC101" s="479"/>
      <c r="BD101" s="464"/>
      <c r="BE101" s="464"/>
      <c r="BF101" s="464"/>
      <c r="BG101" s="483"/>
      <c r="BH101" s="479"/>
      <c r="BI101" s="464"/>
      <c r="BJ101" s="464"/>
      <c r="BK101" s="464"/>
      <c r="BL101" s="483"/>
      <c r="BM101" s="479"/>
      <c r="BN101" s="464"/>
      <c r="BO101" s="464"/>
      <c r="BP101" s="464"/>
      <c r="BQ101" s="483"/>
      <c r="BR101" s="479"/>
      <c r="BS101" s="464"/>
      <c r="BT101" s="464"/>
      <c r="BU101" s="464"/>
      <c r="BV101" s="464"/>
      <c r="BW101" s="464"/>
      <c r="BX101" s="464"/>
      <c r="BY101" s="465"/>
      <c r="BZ101" s="465"/>
      <c r="CA101" s="465"/>
      <c r="CB101" s="465"/>
      <c r="CC101" s="31"/>
      <c r="CD101" s="31"/>
      <c r="CE101" s="31"/>
      <c r="CF101" s="31"/>
      <c r="CG101" s="31"/>
      <c r="CH101" s="31"/>
      <c r="CI101" s="31"/>
      <c r="CJ101" s="31"/>
      <c r="CK101" s="31"/>
      <c r="CL101" s="31"/>
      <c r="CM101" s="31"/>
      <c r="CN101" s="31"/>
      <c r="CO101" s="31"/>
      <c r="CP101" s="31"/>
      <c r="CQ101" s="31"/>
      <c r="CR101" s="31"/>
      <c r="CS101" s="31"/>
      <c r="CT101" s="31"/>
      <c r="CU101" s="31"/>
      <c r="CV101" s="31"/>
      <c r="CW101" s="31"/>
      <c r="CX101" s="31"/>
      <c r="CY101" s="31"/>
      <c r="CZ101" s="31"/>
    </row>
    <row r="102" s="338" customFormat="true" ht="15" customHeight="true" x14ac:dyDescent="0.2">
      <c r="A102" s="629"/>
      <c r="B102" s="408"/>
      <c r="C102" s="434"/>
      <c r="D102" s="432"/>
      <c r="E102" s="432"/>
      <c r="F102" s="432"/>
      <c r="G102" s="436"/>
      <c r="H102" s="433"/>
      <c r="I102" s="432"/>
      <c r="J102" s="432"/>
      <c r="K102" s="432"/>
      <c r="L102" s="435"/>
      <c r="M102" s="434"/>
      <c r="N102" s="432"/>
      <c r="O102" s="432"/>
      <c r="P102" s="432"/>
      <c r="Q102" s="436"/>
      <c r="R102" s="434"/>
      <c r="S102" s="432"/>
      <c r="T102" s="432"/>
      <c r="U102" s="432"/>
      <c r="V102" s="432"/>
      <c r="W102" s="432"/>
      <c r="X102" s="432"/>
      <c r="Y102" s="435"/>
      <c r="Z102" s="435"/>
      <c r="AA102" s="435"/>
      <c r="AB102" s="435"/>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375"/>
      <c r="BA102" s="926"/>
      <c r="BB102" s="622"/>
      <c r="BC102" s="479"/>
      <c r="BD102" s="464"/>
      <c r="BE102" s="464"/>
      <c r="BF102" s="464"/>
      <c r="BG102" s="483"/>
      <c r="BH102" s="479"/>
      <c r="BI102" s="464"/>
      <c r="BJ102" s="464"/>
      <c r="BK102" s="464"/>
      <c r="BL102" s="483"/>
      <c r="BM102" s="479"/>
      <c r="BN102" s="464"/>
      <c r="BO102" s="464"/>
      <c r="BP102" s="464"/>
      <c r="BQ102" s="483"/>
      <c r="BR102" s="479"/>
      <c r="BS102" s="464"/>
      <c r="BT102" s="464"/>
      <c r="BU102" s="464"/>
      <c r="BV102" s="464"/>
      <c r="BW102" s="464"/>
      <c r="BX102" s="464"/>
      <c r="BY102" s="465"/>
      <c r="BZ102" s="465"/>
      <c r="CA102" s="465"/>
      <c r="CB102" s="465"/>
      <c r="CC102" s="31"/>
      <c r="CD102" s="31"/>
      <c r="CE102" s="31"/>
      <c r="CF102" s="31"/>
      <c r="CG102" s="31"/>
      <c r="CH102" s="31"/>
      <c r="CI102" s="31"/>
      <c r="CJ102" s="31"/>
      <c r="CK102" s="31"/>
      <c r="CL102" s="31"/>
      <c r="CM102" s="31"/>
      <c r="CN102" s="31"/>
      <c r="CO102" s="31"/>
      <c r="CP102" s="31"/>
      <c r="CQ102" s="31"/>
      <c r="CR102" s="31"/>
      <c r="CS102" s="31"/>
      <c r="CT102" s="31"/>
      <c r="CU102" s="31"/>
      <c r="CV102" s="31"/>
      <c r="CW102" s="31"/>
      <c r="CX102" s="31"/>
      <c r="CY102" s="31"/>
      <c r="CZ102" s="31"/>
    </row>
    <row r="103" s="338" customFormat="true" ht="15" customHeight="true" x14ac:dyDescent="0.2">
      <c r="A103" s="629"/>
      <c r="B103" s="408"/>
      <c r="C103" s="434"/>
      <c r="D103" s="432"/>
      <c r="E103" s="432"/>
      <c r="F103" s="432"/>
      <c r="G103" s="436"/>
      <c r="H103" s="433"/>
      <c r="I103" s="432"/>
      <c r="J103" s="432"/>
      <c r="K103" s="432"/>
      <c r="L103" s="435"/>
      <c r="M103" s="434"/>
      <c r="N103" s="432"/>
      <c r="O103" s="432"/>
      <c r="P103" s="432"/>
      <c r="Q103" s="436"/>
      <c r="R103" s="434"/>
      <c r="S103" s="432"/>
      <c r="T103" s="432"/>
      <c r="U103" s="432"/>
      <c r="V103" s="432"/>
      <c r="W103" s="432"/>
      <c r="X103" s="432"/>
      <c r="Y103" s="435"/>
      <c r="Z103" s="435"/>
      <c r="AA103" s="435"/>
      <c r="AB103" s="435"/>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375"/>
      <c r="BA103" s="926"/>
      <c r="BB103" s="622"/>
      <c r="BC103" s="479"/>
      <c r="BD103" s="464"/>
      <c r="BE103" s="464"/>
      <c r="BF103" s="464"/>
      <c r="BG103" s="483"/>
      <c r="BH103" s="479"/>
      <c r="BI103" s="464"/>
      <c r="BJ103" s="464"/>
      <c r="BK103" s="464"/>
      <c r="BL103" s="483"/>
      <c r="BM103" s="479"/>
      <c r="BN103" s="464"/>
      <c r="BO103" s="464"/>
      <c r="BP103" s="464"/>
      <c r="BQ103" s="483"/>
      <c r="BR103" s="479"/>
      <c r="BS103" s="464"/>
      <c r="BT103" s="464"/>
      <c r="BU103" s="464"/>
      <c r="BV103" s="464"/>
      <c r="BW103" s="464"/>
      <c r="BX103" s="464"/>
      <c r="BY103" s="465"/>
      <c r="BZ103" s="465"/>
      <c r="CA103" s="465"/>
      <c r="CB103" s="465"/>
      <c r="CC103" s="31"/>
      <c r="CD103" s="31"/>
      <c r="CE103" s="31"/>
      <c r="CF103" s="31"/>
      <c r="CG103" s="31"/>
      <c r="CH103" s="31"/>
      <c r="CI103" s="31"/>
      <c r="CJ103" s="31"/>
      <c r="CK103" s="31"/>
      <c r="CL103" s="31"/>
      <c r="CM103" s="31"/>
      <c r="CN103" s="31"/>
      <c r="CO103" s="31"/>
      <c r="CP103" s="31"/>
      <c r="CQ103" s="31"/>
      <c r="CR103" s="31"/>
      <c r="CS103" s="31"/>
      <c r="CT103" s="31"/>
      <c r="CU103" s="31"/>
      <c r="CV103" s="31"/>
      <c r="CW103" s="31"/>
      <c r="CX103" s="31"/>
      <c r="CY103" s="31"/>
      <c r="CZ103" s="31"/>
    </row>
    <row r="104" s="338" customFormat="true" ht="15" customHeight="true" x14ac:dyDescent="0.2">
      <c r="A104" s="629"/>
      <c r="B104" s="408"/>
      <c r="C104" s="434"/>
      <c r="D104" s="432"/>
      <c r="E104" s="432"/>
      <c r="F104" s="432"/>
      <c r="G104" s="436"/>
      <c r="H104" s="433"/>
      <c r="I104" s="432"/>
      <c r="J104" s="432"/>
      <c r="K104" s="432"/>
      <c r="L104" s="435"/>
      <c r="M104" s="434"/>
      <c r="N104" s="432"/>
      <c r="O104" s="432"/>
      <c r="P104" s="432"/>
      <c r="Q104" s="436"/>
      <c r="R104" s="434"/>
      <c r="S104" s="432"/>
      <c r="T104" s="432"/>
      <c r="U104" s="432"/>
      <c r="V104" s="432"/>
      <c r="W104" s="432"/>
      <c r="X104" s="432"/>
      <c r="Y104" s="435"/>
      <c r="Z104" s="435"/>
      <c r="AA104" s="435"/>
      <c r="AB104" s="435"/>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375"/>
      <c r="BA104" s="926"/>
      <c r="BB104" s="622"/>
      <c r="BC104" s="479"/>
      <c r="BD104" s="464"/>
      <c r="BE104" s="464"/>
      <c r="BF104" s="464"/>
      <c r="BG104" s="483"/>
      <c r="BH104" s="479"/>
      <c r="BI104" s="464"/>
      <c r="BJ104" s="464"/>
      <c r="BK104" s="464"/>
      <c r="BL104" s="483"/>
      <c r="BM104" s="479"/>
      <c r="BN104" s="464"/>
      <c r="BO104" s="464"/>
      <c r="BP104" s="464"/>
      <c r="BQ104" s="483"/>
      <c r="BR104" s="479"/>
      <c r="BS104" s="464"/>
      <c r="BT104" s="464"/>
      <c r="BU104" s="464"/>
      <c r="BV104" s="464"/>
      <c r="BW104" s="464"/>
      <c r="BX104" s="464"/>
      <c r="BY104" s="465"/>
      <c r="BZ104" s="465"/>
      <c r="CA104" s="465"/>
      <c r="CB104" s="465"/>
      <c r="CC104" s="31"/>
      <c r="CD104" s="31"/>
      <c r="CE104" s="31"/>
      <c r="CF104" s="31"/>
      <c r="CG104" s="31"/>
      <c r="CH104" s="31"/>
      <c r="CI104" s="31"/>
      <c r="CJ104" s="31"/>
      <c r="CK104" s="31"/>
      <c r="CL104" s="31"/>
      <c r="CM104" s="31"/>
      <c r="CN104" s="31"/>
      <c r="CO104" s="31"/>
      <c r="CP104" s="31"/>
      <c r="CQ104" s="31"/>
      <c r="CR104" s="31"/>
      <c r="CS104" s="31"/>
      <c r="CT104" s="31"/>
      <c r="CU104" s="31"/>
      <c r="CV104" s="31"/>
      <c r="CW104" s="31"/>
      <c r="CX104" s="31"/>
      <c r="CY104" s="31"/>
      <c r="CZ104" s="31"/>
    </row>
    <row r="105" s="338" customFormat="true" ht="15" customHeight="true" x14ac:dyDescent="0.2">
      <c r="A105" s="631"/>
      <c r="B105" s="409"/>
      <c r="C105" s="439"/>
      <c r="D105" s="437"/>
      <c r="E105" s="437"/>
      <c r="F105" s="437"/>
      <c r="G105" s="441"/>
      <c r="H105" s="438"/>
      <c r="I105" s="437"/>
      <c r="J105" s="437"/>
      <c r="K105" s="437"/>
      <c r="L105" s="440"/>
      <c r="M105" s="439"/>
      <c r="N105" s="437"/>
      <c r="O105" s="437"/>
      <c r="P105" s="437"/>
      <c r="Q105" s="441"/>
      <c r="R105" s="439"/>
      <c r="S105" s="437"/>
      <c r="T105" s="437"/>
      <c r="U105" s="437"/>
      <c r="V105" s="437"/>
      <c r="W105" s="437"/>
      <c r="X105" s="437"/>
      <c r="Y105" s="440"/>
      <c r="Z105" s="440"/>
      <c r="AA105" s="440"/>
      <c r="AB105" s="440"/>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375"/>
      <c r="BA105" s="926"/>
      <c r="BB105" s="622"/>
      <c r="BC105" s="482"/>
      <c r="BD105" s="481"/>
      <c r="BE105" s="481"/>
      <c r="BF105" s="481"/>
      <c r="BG105" s="485"/>
      <c r="BH105" s="482"/>
      <c r="BI105" s="481"/>
      <c r="BJ105" s="481"/>
      <c r="BK105" s="481"/>
      <c r="BL105" s="485"/>
      <c r="BM105" s="482"/>
      <c r="BN105" s="481"/>
      <c r="BO105" s="481"/>
      <c r="BP105" s="481"/>
      <c r="BQ105" s="485"/>
      <c r="BR105" s="482"/>
      <c r="BS105" s="481"/>
      <c r="BT105" s="481"/>
      <c r="BU105" s="481"/>
      <c r="BV105" s="481"/>
      <c r="BW105" s="481"/>
      <c r="BX105" s="481"/>
      <c r="BY105" s="484"/>
      <c r="BZ105" s="484"/>
      <c r="CA105" s="484"/>
      <c r="CB105" s="484"/>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row>
    <row r="106" s="338" customFormat="true" ht="250.15" customHeight="true" x14ac:dyDescent="0.2">
      <c r="A106" s="457"/>
      <c r="B106" s="457"/>
      <c r="C106" s="457"/>
      <c r="D106" s="457"/>
      <c r="E106" s="457"/>
      <c r="F106" s="457"/>
      <c r="G106" s="457"/>
      <c r="H106" s="457"/>
      <c r="I106" s="457"/>
      <c r="J106" s="457"/>
      <c r="K106" s="457"/>
      <c r="L106" s="457"/>
      <c r="M106" s="457"/>
      <c r="N106" s="457"/>
      <c r="O106" s="457"/>
      <c r="P106" s="457"/>
      <c r="Q106" s="457"/>
      <c r="R106" s="457"/>
      <c r="S106" s="457"/>
      <c r="T106" s="457"/>
      <c r="U106" s="457"/>
      <c r="V106" s="457"/>
      <c r="W106" s="457"/>
      <c r="X106" s="457"/>
      <c r="Y106" s="457"/>
      <c r="Z106" s="457"/>
      <c r="AA106" s="457"/>
      <c r="AB106" s="457"/>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457"/>
      <c r="BB106" s="458"/>
      <c r="BC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7"/>
      <c r="BZ106" s="457"/>
      <c r="CA106" s="457"/>
      <c r="CB106" s="457"/>
      <c r="CC106" s="375"/>
      <c r="CD106" s="375"/>
      <c r="CE106" s="375"/>
      <c r="CF106" s="375"/>
      <c r="CG106" s="375"/>
      <c r="CH106" s="375"/>
      <c r="CI106" s="375"/>
      <c r="CJ106" s="375"/>
      <c r="CK106" s="375"/>
      <c r="CL106" s="375"/>
      <c r="CM106" s="375"/>
      <c r="CN106" s="375"/>
      <c r="CO106" s="375"/>
      <c r="CP106" s="375"/>
      <c r="CQ106" s="375"/>
      <c r="CR106" s="375"/>
      <c r="CS106" s="375"/>
      <c r="CT106" s="375"/>
      <c r="CU106" s="375"/>
      <c r="CV106" s="375"/>
      <c r="CW106" s="375"/>
      <c r="CX106" s="375"/>
      <c r="CY106" s="375"/>
      <c r="CZ106" s="375"/>
    </row>
    <row r="107" s="331" customFormat="true" ht="18" customHeight="true" x14ac:dyDescent="0.2">
      <c r="A107" s="320"/>
      <c r="B107" s="320"/>
      <c r="C107" s="444"/>
      <c r="D107" s="444"/>
      <c r="E107" s="444"/>
      <c r="F107" s="444"/>
      <c r="G107" s="444"/>
      <c r="H107" s="337"/>
      <c r="I107" s="337"/>
      <c r="J107" s="337"/>
      <c r="K107" s="337"/>
      <c r="L107" s="337"/>
      <c r="M107" s="337"/>
      <c r="N107" s="337"/>
      <c r="O107" s="337"/>
      <c r="P107" s="337"/>
      <c r="Q107" s="337"/>
      <c r="R107" s="337"/>
      <c r="S107" s="337"/>
      <c r="T107" s="337"/>
      <c r="U107" s="337"/>
      <c r="Z107" s="371"/>
      <c r="AA107" s="371"/>
      <c r="AB107" s="371"/>
      <c r="AC107" s="371"/>
      <c r="AD107" s="371"/>
      <c r="AE107" s="371"/>
      <c r="AF107" s="371"/>
      <c r="AG107" s="371"/>
      <c r="AH107" s="371"/>
      <c r="AI107" s="371"/>
      <c r="AJ107" s="371"/>
      <c r="AK107" s="371"/>
      <c r="AL107" s="371"/>
      <c r="AM107" s="371"/>
      <c r="AN107" s="371"/>
      <c r="AO107" s="371"/>
      <c r="AP107" s="371"/>
      <c r="AQ107" s="371"/>
      <c r="AR107" s="371"/>
      <c r="AS107" s="371"/>
      <c r="AT107" s="371"/>
      <c r="AU107" s="371"/>
      <c r="AV107" s="371"/>
      <c r="AW107" s="371"/>
      <c r="AX107" s="371"/>
      <c r="AY107" s="371"/>
      <c r="AZ107" s="371"/>
      <c r="BB107" s="342"/>
      <c r="BZ107" s="371"/>
      <c r="CA107" s="371"/>
      <c r="CB107" s="371"/>
      <c r="CC107" s="371"/>
      <c r="CD107" s="371"/>
      <c r="CE107" s="371"/>
      <c r="CF107" s="371"/>
      <c r="CG107" s="371"/>
      <c r="CH107" s="371"/>
      <c r="CI107" s="371"/>
      <c r="CJ107" s="371"/>
      <c r="CK107" s="371"/>
      <c r="CL107" s="371"/>
      <c r="CM107" s="371"/>
      <c r="CN107" s="371"/>
      <c r="CO107" s="371"/>
      <c r="CP107" s="371"/>
      <c r="CQ107" s="371"/>
      <c r="CR107" s="371"/>
      <c r="CS107" s="371"/>
      <c r="CT107" s="371"/>
      <c r="CU107" s="371"/>
      <c r="CV107" s="371"/>
      <c r="CW107" s="371"/>
      <c r="CX107" s="371"/>
      <c r="CY107" s="371"/>
      <c r="CZ107" s="371"/>
    </row>
    <row r="108" s="331" customFormat="true" ht="22.5" customHeight="true" x14ac:dyDescent="0.35">
      <c r="A108" s="1094" t="str">
        <f>A1026</f>
        <v>Mozambique</v>
      </c>
      <c r="B108" s="1095"/>
      <c r="C108" s="444"/>
      <c r="D108" s="444"/>
      <c r="E108" s="444"/>
      <c r="F108" s="444"/>
      <c r="G108" s="444"/>
      <c r="H108" s="337"/>
      <c r="I108" s="337"/>
      <c r="J108" s="337"/>
      <c r="K108" s="337"/>
      <c r="L108" s="337"/>
      <c r="M108" s="337"/>
      <c r="N108" s="337"/>
      <c r="O108" s="337"/>
      <c r="P108" s="337"/>
      <c r="Q108" s="337"/>
      <c r="R108" s="337"/>
      <c r="S108" s="337"/>
      <c r="T108" s="337"/>
      <c r="U108" s="337"/>
      <c r="Z108" s="371"/>
      <c r="AA108" s="371"/>
      <c r="AB108" s="371"/>
      <c r="AC108" s="371"/>
      <c r="AD108" s="371"/>
      <c r="AE108" s="371"/>
      <c r="AF108" s="371"/>
      <c r="AG108" s="371"/>
      <c r="AH108" s="371"/>
      <c r="AI108" s="371"/>
      <c r="AJ108" s="371"/>
      <c r="AK108" s="371"/>
      <c r="AL108" s="371"/>
      <c r="AM108" s="371"/>
      <c r="AN108" s="371"/>
      <c r="AO108" s="371"/>
      <c r="AP108" s="371"/>
      <c r="AQ108" s="371"/>
      <c r="AR108" s="371"/>
      <c r="AS108" s="371"/>
      <c r="AT108" s="371"/>
      <c r="AU108" s="371"/>
      <c r="AV108" s="371"/>
      <c r="AW108" s="371"/>
      <c r="AX108" s="371"/>
      <c r="AY108" s="371"/>
      <c r="AZ108" s="371"/>
      <c r="BB108" s="342"/>
      <c r="BZ108" s="371"/>
      <c r="CA108" s="371"/>
      <c r="CB108" s="371"/>
      <c r="CC108" s="371"/>
      <c r="CD108" s="371"/>
      <c r="CE108" s="371"/>
      <c r="CF108" s="371"/>
      <c r="CG108" s="371"/>
      <c r="CH108" s="371"/>
      <c r="CI108" s="371"/>
      <c r="CJ108" s="371"/>
      <c r="CK108" s="371"/>
      <c r="CL108" s="371"/>
      <c r="CM108" s="371"/>
      <c r="CN108" s="371"/>
      <c r="CO108" s="371"/>
      <c r="CP108" s="371"/>
      <c r="CQ108" s="371"/>
      <c r="CR108" s="371"/>
      <c r="CS108" s="371"/>
      <c r="CT108" s="371"/>
      <c r="CU108" s="371"/>
      <c r="CV108" s="371"/>
      <c r="CW108" s="371"/>
      <c r="CX108" s="371"/>
      <c r="CY108" s="371"/>
      <c r="CZ108" s="371"/>
    </row>
    <row r="109" s="331" customFormat="true" ht="22.5" customHeight="true" x14ac:dyDescent="0.35">
      <c r="A109" s="346" t="str">
        <f>A1034</f>
        <v>2018</v>
      </c>
      <c r="B109" s="347"/>
      <c r="C109" s="444"/>
      <c r="D109" s="444"/>
      <c r="E109" s="444"/>
      <c r="F109" s="444"/>
      <c r="G109" s="444"/>
      <c r="H109" s="337"/>
      <c r="I109" s="337"/>
      <c r="J109" s="337"/>
      <c r="K109" s="337"/>
      <c r="L109" s="337"/>
      <c r="M109" s="337"/>
      <c r="N109" s="337"/>
      <c r="O109" s="337"/>
      <c r="P109" s="337"/>
      <c r="Q109" s="337"/>
      <c r="R109" s="337"/>
      <c r="S109" s="337"/>
      <c r="T109" s="337"/>
      <c r="U109" s="337"/>
      <c r="Z109" s="371"/>
      <c r="AA109" s="371"/>
      <c r="AB109" s="371"/>
      <c r="AC109" s="371"/>
      <c r="AD109" s="371"/>
      <c r="AE109" s="371"/>
      <c r="AF109" s="371"/>
      <c r="AG109" s="371"/>
      <c r="AH109" s="371"/>
      <c r="AI109" s="371"/>
      <c r="AJ109" s="371"/>
      <c r="AK109" s="371"/>
      <c r="AL109" s="371"/>
      <c r="AM109" s="371"/>
      <c r="AN109" s="371"/>
      <c r="AO109" s="371"/>
      <c r="AP109" s="371"/>
      <c r="AQ109" s="371"/>
      <c r="AR109" s="371"/>
      <c r="AS109" s="371"/>
      <c r="AT109" s="371"/>
      <c r="AU109" s="371"/>
      <c r="AV109" s="371"/>
      <c r="AW109" s="371"/>
      <c r="AX109" s="371"/>
      <c r="AY109" s="371"/>
      <c r="AZ109" s="371"/>
      <c r="BB109" s="342"/>
      <c r="BZ109" s="371"/>
      <c r="CA109" s="371"/>
      <c r="CB109" s="371"/>
      <c r="CC109" s="371"/>
      <c r="CD109" s="371"/>
      <c r="CE109" s="371"/>
      <c r="CF109" s="371"/>
      <c r="CG109" s="371"/>
      <c r="CH109" s="371"/>
      <c r="CI109" s="371"/>
      <c r="CJ109" s="371"/>
      <c r="CK109" s="371"/>
      <c r="CL109" s="371"/>
      <c r="CM109" s="371"/>
      <c r="CN109" s="371"/>
      <c r="CO109" s="371"/>
      <c r="CP109" s="371"/>
      <c r="CQ109" s="371"/>
      <c r="CR109" s="371"/>
      <c r="CS109" s="371"/>
      <c r="CT109" s="371"/>
      <c r="CU109" s="371"/>
      <c r="CV109" s="371"/>
      <c r="CW109" s="371"/>
      <c r="CX109" s="371"/>
      <c r="CY109" s="371"/>
      <c r="CZ109" s="371"/>
    </row>
    <row r="110" s="331" customFormat="true" ht="23.85" customHeight="true" x14ac:dyDescent="0.35">
      <c r="A110" s="348" t="s">
        <v>99</v>
      </c>
      <c r="B110" s="349"/>
      <c r="C110" s="444"/>
      <c r="D110" s="444"/>
      <c r="E110" s="444"/>
      <c r="F110" s="444"/>
      <c r="G110" s="444"/>
      <c r="H110" s="337"/>
      <c r="I110" s="337"/>
      <c r="J110" s="337"/>
      <c r="K110" s="337"/>
      <c r="L110" s="337"/>
      <c r="M110" s="337"/>
      <c r="N110" s="337"/>
      <c r="O110" s="337"/>
      <c r="P110" s="337"/>
      <c r="Q110" s="337"/>
      <c r="R110" s="337"/>
      <c r="S110" s="337"/>
      <c r="T110" s="337"/>
      <c r="U110" s="337"/>
      <c r="Z110" s="371"/>
      <c r="AA110" s="371"/>
      <c r="AB110" s="371"/>
      <c r="AC110" s="371"/>
      <c r="AD110" s="371"/>
      <c r="AE110" s="371"/>
      <c r="AF110" s="371"/>
      <c r="AG110" s="371"/>
      <c r="AH110" s="371"/>
      <c r="AI110" s="371"/>
      <c r="AJ110" s="371"/>
      <c r="AK110" s="371"/>
      <c r="AL110" s="371"/>
      <c r="AM110" s="371"/>
      <c r="AN110" s="371"/>
      <c r="AO110" s="371"/>
      <c r="AP110" s="371"/>
      <c r="AQ110" s="371"/>
      <c r="AR110" s="371"/>
      <c r="AS110" s="371"/>
      <c r="AT110" s="371"/>
      <c r="AU110" s="371"/>
      <c r="AV110" s="371"/>
      <c r="AW110" s="371"/>
      <c r="AX110" s="371"/>
      <c r="AY110" s="371"/>
      <c r="AZ110" s="371"/>
      <c r="BB110" s="342"/>
      <c r="BZ110" s="371"/>
      <c r="CA110" s="371"/>
      <c r="CB110" s="371"/>
      <c r="CC110" s="371"/>
      <c r="CD110" s="371"/>
      <c r="CE110" s="371"/>
      <c r="CF110" s="371"/>
      <c r="CG110" s="371"/>
      <c r="CH110" s="371"/>
      <c r="CI110" s="371"/>
      <c r="CJ110" s="371"/>
      <c r="CK110" s="371"/>
      <c r="CL110" s="371"/>
      <c r="CM110" s="371"/>
      <c r="CN110" s="371"/>
      <c r="CO110" s="371"/>
      <c r="CP110" s="371"/>
      <c r="CQ110" s="371"/>
      <c r="CR110" s="371"/>
      <c r="CS110" s="371"/>
      <c r="CT110" s="371"/>
      <c r="CU110" s="371"/>
      <c r="CV110" s="371"/>
      <c r="CW110" s="371"/>
      <c r="CX110" s="371"/>
      <c r="CY110" s="371"/>
      <c r="CZ110" s="371"/>
    </row>
    <row r="111" s="331" customFormat="true" ht="20.1" customHeight="true" x14ac:dyDescent="0.35">
      <c r="A111" s="350" t="s">
        <v>97</v>
      </c>
      <c r="B111" s="347"/>
      <c r="C111" s="444"/>
      <c r="D111" s="444"/>
      <c r="E111" s="444"/>
      <c r="F111" s="444"/>
      <c r="G111" s="444"/>
      <c r="H111" s="337"/>
      <c r="I111" s="337"/>
      <c r="J111" s="337"/>
      <c r="K111" s="337"/>
      <c r="L111" s="337"/>
      <c r="M111" s="337"/>
      <c r="N111" s="337"/>
      <c r="O111" s="337"/>
      <c r="P111" s="337"/>
      <c r="Q111" s="337"/>
      <c r="R111" s="337"/>
      <c r="S111" s="337"/>
      <c r="T111" s="337"/>
      <c r="U111" s="337"/>
      <c r="Z111" s="371"/>
      <c r="AA111" s="371"/>
      <c r="AB111" s="371"/>
      <c r="AC111" s="371"/>
      <c r="AD111" s="371"/>
      <c r="AE111" s="371"/>
      <c r="AF111" s="371"/>
      <c r="AG111" s="371"/>
      <c r="AH111" s="371"/>
      <c r="AI111" s="371"/>
      <c r="AJ111" s="371"/>
      <c r="AK111" s="371"/>
      <c r="AL111" s="371"/>
      <c r="AM111" s="371"/>
      <c r="AN111" s="371"/>
      <c r="AO111" s="371"/>
      <c r="AP111" s="371"/>
      <c r="AQ111" s="371"/>
      <c r="AR111" s="371"/>
      <c r="AS111" s="371"/>
      <c r="AT111" s="371"/>
      <c r="AU111" s="371"/>
      <c r="AV111" s="371"/>
      <c r="AW111" s="371"/>
      <c r="AX111" s="371"/>
      <c r="AY111" s="371"/>
      <c r="AZ111" s="371"/>
      <c r="BB111" s="342"/>
      <c r="BZ111" s="371"/>
      <c r="CA111" s="371"/>
      <c r="CB111" s="371"/>
      <c r="CC111" s="371"/>
      <c r="CD111" s="371"/>
      <c r="CE111" s="371"/>
      <c r="CF111" s="371"/>
      <c r="CG111" s="371"/>
      <c r="CH111" s="371"/>
      <c r="CI111" s="371"/>
      <c r="CJ111" s="371"/>
      <c r="CK111" s="371"/>
      <c r="CL111" s="371"/>
      <c r="CM111" s="371"/>
      <c r="CN111" s="371"/>
      <c r="CO111" s="371"/>
      <c r="CP111" s="371"/>
      <c r="CQ111" s="371"/>
      <c r="CR111" s="371"/>
      <c r="CS111" s="371"/>
      <c r="CT111" s="371"/>
      <c r="CU111" s="371"/>
      <c r="CV111" s="371"/>
      <c r="CW111" s="371"/>
      <c r="CX111" s="371"/>
      <c r="CY111" s="371"/>
      <c r="CZ111" s="371"/>
    </row>
    <row r="112" s="331" customFormat="true" ht="15" customHeight="true" x14ac:dyDescent="0.2">
      <c r="A112" s="626" t="s">
        <v>98</v>
      </c>
      <c r="B112" s="384"/>
      <c r="C112" s="444"/>
      <c r="D112" s="444"/>
      <c r="E112" s="444"/>
      <c r="F112" s="444"/>
      <c r="G112" s="444"/>
      <c r="H112" s="337"/>
      <c r="I112" s="337"/>
      <c r="J112" s="337"/>
      <c r="K112" s="337"/>
      <c r="L112" s="337"/>
      <c r="M112" s="337"/>
      <c r="N112" s="337"/>
      <c r="O112" s="337"/>
      <c r="P112" s="337"/>
      <c r="Q112" s="337"/>
      <c r="R112" s="337"/>
      <c r="S112" s="337"/>
      <c r="T112" s="337"/>
      <c r="U112" s="337"/>
      <c r="Z112" s="371"/>
      <c r="AA112" s="371"/>
      <c r="AB112" s="371"/>
      <c r="AC112" s="371"/>
      <c r="AD112" s="371"/>
      <c r="AE112" s="371"/>
      <c r="AF112" s="371"/>
      <c r="AG112" s="371"/>
      <c r="AH112" s="371"/>
      <c r="AI112" s="371"/>
      <c r="AJ112" s="371"/>
      <c r="AK112" s="371"/>
      <c r="AL112" s="371"/>
      <c r="AM112" s="371"/>
      <c r="AN112" s="371"/>
      <c r="AO112" s="371"/>
      <c r="AP112" s="371"/>
      <c r="AQ112" s="371"/>
      <c r="AR112" s="371"/>
      <c r="AS112" s="371"/>
      <c r="AT112" s="371"/>
      <c r="AU112" s="371"/>
      <c r="AV112" s="371"/>
      <c r="AW112" s="371"/>
      <c r="AX112" s="371"/>
      <c r="AY112" s="371"/>
      <c r="AZ112" s="371"/>
      <c r="BB112" s="342"/>
      <c r="BZ112" s="371"/>
      <c r="CA112" s="371"/>
      <c r="CB112" s="371"/>
      <c r="CC112" s="371"/>
      <c r="CD112" s="371"/>
      <c r="CE112" s="371"/>
      <c r="CF112" s="371"/>
      <c r="CG112" s="371"/>
      <c r="CH112" s="371"/>
      <c r="CI112" s="371"/>
      <c r="CJ112" s="371"/>
      <c r="CK112" s="371"/>
      <c r="CL112" s="371"/>
      <c r="CM112" s="371"/>
      <c r="CN112" s="371"/>
      <c r="CO112" s="371"/>
      <c r="CP112" s="371"/>
      <c r="CQ112" s="371"/>
      <c r="CR112" s="371"/>
      <c r="CS112" s="371"/>
      <c r="CT112" s="371"/>
      <c r="CU112" s="371"/>
      <c r="CV112" s="371"/>
      <c r="CW112" s="371"/>
      <c r="CX112" s="371"/>
      <c r="CY112" s="371"/>
      <c r="CZ112" s="371"/>
    </row>
    <row r="113" s="331" customFormat="true" ht="15" customHeight="true" x14ac:dyDescent="0.2">
      <c r="A113" s="360" t="s">
        <v>40</v>
      </c>
      <c r="B113" s="359"/>
      <c r="C113" s="444"/>
      <c r="D113" s="444"/>
      <c r="E113" s="444"/>
      <c r="F113" s="444"/>
      <c r="G113" s="444"/>
      <c r="H113" s="337"/>
      <c r="I113" s="337"/>
      <c r="J113" s="337"/>
      <c r="K113" s="337"/>
      <c r="L113" s="337"/>
      <c r="M113" s="337"/>
      <c r="N113" s="337"/>
      <c r="O113" s="337"/>
      <c r="P113" s="337"/>
      <c r="Q113" s="337"/>
      <c r="R113" s="337"/>
      <c r="S113" s="337"/>
      <c r="T113" s="337"/>
      <c r="U113" s="337"/>
      <c r="Z113" s="371"/>
      <c r="AA113" s="371"/>
      <c r="AB113" s="371"/>
      <c r="AC113" s="371"/>
      <c r="AD113" s="371"/>
      <c r="AE113" s="371"/>
      <c r="AF113" s="371"/>
      <c r="AG113" s="371"/>
      <c r="AH113" s="371"/>
      <c r="AI113" s="371"/>
      <c r="AJ113" s="371"/>
      <c r="AK113" s="371"/>
      <c r="AL113" s="371"/>
      <c r="AM113" s="371"/>
      <c r="AN113" s="371"/>
      <c r="AO113" s="371"/>
      <c r="AP113" s="371"/>
      <c r="AQ113" s="371"/>
      <c r="AR113" s="371"/>
      <c r="AS113" s="371"/>
      <c r="AT113" s="371"/>
      <c r="AU113" s="371"/>
      <c r="AV113" s="371"/>
      <c r="AW113" s="371"/>
      <c r="AX113" s="371"/>
      <c r="AY113" s="371"/>
      <c r="AZ113" s="371"/>
      <c r="BB113" s="342"/>
      <c r="BZ113" s="371"/>
      <c r="CA113" s="371"/>
      <c r="CB113" s="371"/>
      <c r="CC113" s="371"/>
      <c r="CD113" s="371"/>
      <c r="CE113" s="371"/>
      <c r="CF113" s="371"/>
      <c r="CG113" s="371"/>
      <c r="CH113" s="371"/>
      <c r="CI113" s="371"/>
      <c r="CJ113" s="371"/>
      <c r="CK113" s="371"/>
      <c r="CL113" s="371"/>
      <c r="CM113" s="371"/>
      <c r="CN113" s="371"/>
      <c r="CO113" s="371"/>
      <c r="CP113" s="371"/>
      <c r="CQ113" s="371"/>
      <c r="CR113" s="371"/>
      <c r="CS113" s="371"/>
      <c r="CT113" s="371"/>
      <c r="CU113" s="371"/>
      <c r="CV113" s="371"/>
      <c r="CW113" s="371"/>
      <c r="CX113" s="371"/>
      <c r="CY113" s="371"/>
      <c r="CZ113" s="371"/>
    </row>
    <row r="114" s="331" customFormat="true" ht="15" customHeight="true" x14ac:dyDescent="0.2">
      <c r="A114" s="358" t="s">
        <v>39</v>
      </c>
      <c r="B114" s="359"/>
      <c r="C114" s="444"/>
      <c r="D114" s="444"/>
      <c r="E114" s="444"/>
      <c r="F114" s="444"/>
      <c r="G114" s="444"/>
      <c r="H114" s="337"/>
      <c r="I114" s="337"/>
      <c r="J114" s="337"/>
      <c r="K114" s="337"/>
      <c r="L114" s="337"/>
      <c r="M114" s="337"/>
      <c r="N114" s="337"/>
      <c r="O114" s="337"/>
      <c r="P114" s="337"/>
      <c r="Q114" s="337"/>
      <c r="R114" s="337"/>
      <c r="S114" s="337"/>
      <c r="T114" s="337"/>
      <c r="U114" s="337"/>
      <c r="Z114" s="371"/>
      <c r="AA114" s="371"/>
      <c r="AB114" s="371"/>
      <c r="AC114" s="371"/>
      <c r="AD114" s="371"/>
      <c r="AE114" s="371"/>
      <c r="AF114" s="371"/>
      <c r="AG114" s="371"/>
      <c r="AH114" s="371"/>
      <c r="AI114" s="371"/>
      <c r="AJ114" s="371"/>
      <c r="AK114" s="371"/>
      <c r="AL114" s="371"/>
      <c r="AM114" s="371"/>
      <c r="AN114" s="371"/>
      <c r="AO114" s="371"/>
      <c r="AP114" s="371"/>
      <c r="AQ114" s="371"/>
      <c r="AR114" s="371"/>
      <c r="AS114" s="371"/>
      <c r="AT114" s="371"/>
      <c r="AU114" s="371"/>
      <c r="AV114" s="371"/>
      <c r="AW114" s="371"/>
      <c r="AX114" s="371"/>
      <c r="AY114" s="371"/>
      <c r="AZ114" s="371"/>
      <c r="BB114" s="342"/>
      <c r="BZ114" s="371"/>
      <c r="CA114" s="371"/>
      <c r="CB114" s="371"/>
      <c r="CC114" s="371"/>
      <c r="CD114" s="371"/>
      <c r="CE114" s="371"/>
      <c r="CF114" s="371"/>
      <c r="CG114" s="371"/>
      <c r="CH114" s="371"/>
      <c r="CI114" s="371"/>
      <c r="CJ114" s="371"/>
      <c r="CK114" s="371"/>
      <c r="CL114" s="371"/>
      <c r="CM114" s="371"/>
      <c r="CN114" s="371"/>
      <c r="CO114" s="371"/>
      <c r="CP114" s="371"/>
      <c r="CQ114" s="371"/>
      <c r="CR114" s="371"/>
      <c r="CS114" s="371"/>
      <c r="CT114" s="371"/>
      <c r="CU114" s="371"/>
      <c r="CV114" s="371"/>
      <c r="CW114" s="371"/>
      <c r="CX114" s="371"/>
      <c r="CY114" s="371"/>
      <c r="CZ114" s="371"/>
    </row>
    <row r="115" s="331" customFormat="true" ht="15" customHeight="true" x14ac:dyDescent="0.2">
      <c r="A115" s="358" t="s">
        <v>136</v>
      </c>
      <c r="B115" s="383" t="str">
        <f>A1025</f>
        <v>MIS18</v>
      </c>
      <c r="C115" s="444"/>
      <c r="D115" s="444"/>
      <c r="E115" s="444"/>
      <c r="F115" s="444"/>
      <c r="G115" s="444"/>
      <c r="H115" s="337"/>
      <c r="I115" s="337"/>
      <c r="J115" s="337"/>
      <c r="K115" s="337"/>
      <c r="L115" s="337"/>
      <c r="M115" s="337"/>
      <c r="N115" s="337"/>
      <c r="O115" s="337"/>
      <c r="P115" s="337"/>
      <c r="Q115" s="337"/>
      <c r="R115" s="337"/>
      <c r="S115" s="337"/>
      <c r="T115" s="337"/>
      <c r="U115" s="337"/>
      <c r="Z115" s="371"/>
      <c r="AA115" s="371"/>
      <c r="AB115" s="371"/>
      <c r="AC115" s="371"/>
      <c r="AD115" s="371"/>
      <c r="AE115" s="371"/>
      <c r="AF115" s="371"/>
      <c r="AG115" s="371"/>
      <c r="AH115" s="371"/>
      <c r="AI115" s="371"/>
      <c r="AJ115" s="371"/>
      <c r="AK115" s="371"/>
      <c r="AL115" s="371"/>
      <c r="AM115" s="371"/>
      <c r="AN115" s="371"/>
      <c r="AO115" s="371"/>
      <c r="AP115" s="371"/>
      <c r="AQ115" s="371"/>
      <c r="AR115" s="371"/>
      <c r="AS115" s="371"/>
      <c r="AT115" s="371"/>
      <c r="AU115" s="371"/>
      <c r="AV115" s="371"/>
      <c r="AW115" s="371"/>
      <c r="AX115" s="371"/>
      <c r="AY115" s="371"/>
      <c r="AZ115" s="371"/>
      <c r="BB115" s="342"/>
      <c r="BZ115" s="371"/>
      <c r="CA115" s="371"/>
      <c r="CB115" s="371"/>
      <c r="CC115" s="371"/>
      <c r="CD115" s="371"/>
      <c r="CE115" s="371"/>
      <c r="CF115" s="371"/>
      <c r="CG115" s="371"/>
      <c r="CH115" s="371"/>
      <c r="CI115" s="371"/>
      <c r="CJ115" s="371"/>
      <c r="CK115" s="371"/>
      <c r="CL115" s="371"/>
      <c r="CM115" s="371"/>
      <c r="CN115" s="371"/>
      <c r="CO115" s="371"/>
      <c r="CP115" s="371"/>
      <c r="CQ115" s="371"/>
      <c r="CR115" s="371"/>
      <c r="CS115" s="371"/>
      <c r="CT115" s="371"/>
      <c r="CU115" s="371"/>
      <c r="CV115" s="371"/>
      <c r="CW115" s="371"/>
      <c r="CX115" s="371"/>
      <c r="CY115" s="371"/>
      <c r="CZ115" s="371"/>
    </row>
    <row r="116" s="331" customFormat="true" ht="15" customHeight="true" x14ac:dyDescent="0.2">
      <c r="A116" s="442" t="str">
        <f>B1030</f>
        <v/>
      </c>
      <c r="B116" s="384"/>
      <c r="C116" s="444"/>
      <c r="D116" s="444"/>
      <c r="E116" s="444"/>
      <c r="F116" s="444"/>
      <c r="G116" s="444"/>
      <c r="H116" s="337"/>
      <c r="I116" s="337"/>
      <c r="J116" s="337"/>
      <c r="K116" s="337"/>
      <c r="L116" s="337"/>
      <c r="M116" s="337"/>
      <c r="N116" s="337"/>
      <c r="O116" s="337"/>
      <c r="P116" s="337"/>
      <c r="Q116" s="337"/>
      <c r="R116" s="337"/>
      <c r="S116" s="337"/>
      <c r="T116" s="337"/>
      <c r="U116" s="337"/>
      <c r="Z116" s="371"/>
      <c r="AA116" s="371"/>
      <c r="AB116" s="37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B116" s="342"/>
      <c r="BZ116" s="371"/>
      <c r="CA116" s="371"/>
      <c r="CB116" s="371"/>
      <c r="CC116" s="371"/>
      <c r="CD116" s="371"/>
      <c r="CE116" s="371"/>
      <c r="CF116" s="371"/>
      <c r="CG116" s="371"/>
      <c r="CH116" s="371"/>
      <c r="CI116" s="371"/>
      <c r="CJ116" s="371"/>
      <c r="CK116" s="371"/>
      <c r="CL116" s="371"/>
      <c r="CM116" s="371"/>
      <c r="CN116" s="371"/>
      <c r="CO116" s="371"/>
      <c r="CP116" s="371"/>
      <c r="CQ116" s="371"/>
      <c r="CR116" s="371"/>
      <c r="CS116" s="371"/>
      <c r="CT116" s="371"/>
      <c r="CU116" s="371"/>
      <c r="CV116" s="371"/>
      <c r="CW116" s="371"/>
      <c r="CX116" s="371"/>
      <c r="CY116" s="371"/>
      <c r="CZ116" s="371"/>
    </row>
    <row r="117" s="331" customFormat="true" ht="15" customHeight="true" x14ac:dyDescent="0.2">
      <c r="A117" s="442" t="str">
        <f>B1029</f>
        <v/>
      </c>
      <c r="B117" s="627"/>
      <c r="C117" s="444"/>
      <c r="D117" s="444"/>
      <c r="E117" s="444"/>
      <c r="F117" s="444"/>
      <c r="G117" s="444"/>
      <c r="H117" s="337"/>
      <c r="I117" s="337"/>
      <c r="J117" s="337"/>
      <c r="K117" s="337"/>
      <c r="L117" s="337"/>
      <c r="M117" s="337"/>
      <c r="N117" s="337"/>
      <c r="O117" s="337"/>
      <c r="P117" s="337"/>
      <c r="Q117" s="337"/>
      <c r="R117" s="337"/>
      <c r="S117" s="337"/>
      <c r="T117" s="337"/>
      <c r="U117" s="337"/>
      <c r="Z117" s="371"/>
      <c r="AA117" s="371"/>
      <c r="AB117" s="37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B117" s="342"/>
      <c r="BZ117" s="371"/>
      <c r="CA117" s="371"/>
      <c r="CB117" s="371"/>
      <c r="CC117" s="371"/>
      <c r="CD117" s="371"/>
      <c r="CE117" s="371"/>
      <c r="CF117" s="371"/>
      <c r="CG117" s="371"/>
      <c r="CH117" s="371"/>
      <c r="CI117" s="371"/>
      <c r="CJ117" s="371"/>
      <c r="CK117" s="371"/>
      <c r="CL117" s="371"/>
      <c r="CM117" s="371"/>
      <c r="CN117" s="371"/>
      <c r="CO117" s="371"/>
      <c r="CP117" s="371"/>
      <c r="CQ117" s="371"/>
      <c r="CR117" s="371"/>
      <c r="CS117" s="371"/>
      <c r="CT117" s="371"/>
      <c r="CU117" s="371"/>
      <c r="CV117" s="371"/>
      <c r="CW117" s="371"/>
      <c r="CX117" s="371"/>
      <c r="CY117" s="371"/>
      <c r="CZ117" s="371"/>
    </row>
    <row r="118" s="331" customFormat="true" ht="21" customHeight="true" x14ac:dyDescent="0.2">
      <c r="A118" s="626"/>
      <c r="B118" s="384"/>
      <c r="C118" s="444"/>
      <c r="D118" s="444"/>
      <c r="E118" s="444"/>
      <c r="F118" s="444"/>
      <c r="G118" s="444"/>
      <c r="H118" s="337"/>
      <c r="I118" s="337"/>
      <c r="J118" s="337"/>
      <c r="K118" s="337"/>
      <c r="L118" s="337"/>
      <c r="M118" s="337"/>
      <c r="N118" s="337"/>
      <c r="O118" s="337"/>
      <c r="P118" s="337"/>
      <c r="Q118" s="337"/>
      <c r="R118" s="337"/>
      <c r="S118" s="337"/>
      <c r="T118" s="337"/>
      <c r="U118" s="337"/>
      <c r="Z118" s="371"/>
      <c r="AA118" s="371"/>
      <c r="AB118" s="37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B118" s="342"/>
      <c r="BZ118" s="371"/>
      <c r="CA118" s="371"/>
      <c r="CB118" s="371"/>
      <c r="CC118" s="371"/>
      <c r="CD118" s="371"/>
      <c r="CE118" s="371"/>
      <c r="CF118" s="371"/>
      <c r="CG118" s="371"/>
      <c r="CH118" s="371"/>
      <c r="CI118" s="371"/>
      <c r="CJ118" s="371"/>
      <c r="CK118" s="371"/>
      <c r="CL118" s="371"/>
      <c r="CM118" s="371"/>
      <c r="CN118" s="371"/>
      <c r="CO118" s="371"/>
      <c r="CP118" s="371"/>
      <c r="CQ118" s="371"/>
      <c r="CR118" s="371"/>
      <c r="CS118" s="371"/>
      <c r="CT118" s="371"/>
      <c r="CU118" s="371"/>
      <c r="CV118" s="371"/>
      <c r="CW118" s="371"/>
      <c r="CX118" s="371"/>
      <c r="CY118" s="371"/>
      <c r="CZ118" s="371"/>
    </row>
    <row r="119" s="331" customFormat="true" ht="15" customHeight="true" x14ac:dyDescent="0.2">
      <c r="A119" s="443"/>
      <c r="B119" s="385"/>
      <c r="C119" s="444"/>
      <c r="D119" s="444"/>
      <c r="E119" s="444"/>
      <c r="F119" s="444"/>
      <c r="G119" s="444"/>
      <c r="H119" s="337"/>
      <c r="I119" s="337"/>
      <c r="J119" s="337"/>
      <c r="K119" s="337"/>
      <c r="L119" s="337"/>
      <c r="M119" s="337"/>
      <c r="N119" s="337"/>
      <c r="O119" s="337"/>
      <c r="P119" s="337"/>
      <c r="Q119" s="337"/>
      <c r="R119" s="337"/>
      <c r="S119" s="337"/>
      <c r="T119" s="337"/>
      <c r="U119" s="337"/>
      <c r="Z119" s="371"/>
      <c r="AA119" s="371"/>
      <c r="AB119" s="37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B119" s="342"/>
      <c r="BZ119" s="371"/>
      <c r="CA119" s="371"/>
      <c r="CB119" s="371"/>
      <c r="CC119" s="371"/>
      <c r="CD119" s="371"/>
      <c r="CE119" s="371"/>
      <c r="CF119" s="371"/>
      <c r="CG119" s="371"/>
      <c r="CH119" s="371"/>
      <c r="CI119" s="371"/>
      <c r="CJ119" s="371"/>
      <c r="CK119" s="371"/>
      <c r="CL119" s="371"/>
      <c r="CM119" s="371"/>
      <c r="CN119" s="371"/>
      <c r="CO119" s="371"/>
      <c r="CP119" s="371"/>
      <c r="CQ119" s="371"/>
      <c r="CR119" s="371"/>
      <c r="CS119" s="371"/>
      <c r="CT119" s="371"/>
      <c r="CU119" s="371"/>
      <c r="CV119" s="371"/>
      <c r="CW119" s="371"/>
      <c r="CX119" s="371"/>
      <c r="CY119" s="371"/>
      <c r="CZ119" s="371"/>
    </row>
    <row r="120" s="338" customFormat="true" ht="15" customHeight="true" x14ac:dyDescent="0.2">
      <c r="A120" s="324" t="s">
        <v>99</v>
      </c>
      <c r="B120" s="367"/>
      <c r="C120" s="1096" t="s">
        <v>115</v>
      </c>
      <c r="D120" s="1097"/>
      <c r="E120" s="1097"/>
      <c r="F120" s="1097"/>
      <c r="G120" s="1098"/>
      <c r="H120" s="1099" t="s">
        <v>38</v>
      </c>
      <c r="I120" s="1100"/>
      <c r="J120" s="1100"/>
      <c r="K120" s="1100"/>
      <c r="L120" s="1101"/>
      <c r="M120" s="1102" t="s">
        <v>37</v>
      </c>
      <c r="N120" s="1103"/>
      <c r="O120" s="1103"/>
      <c r="P120" s="1103"/>
      <c r="Q120" s="1104"/>
      <c r="R120" s="523" t="s">
        <v>142</v>
      </c>
      <c r="S120" s="486"/>
      <c r="T120" s="486"/>
      <c r="U120" s="486"/>
      <c r="V120" s="486"/>
      <c r="W120" s="486"/>
      <c r="X120" s="486"/>
      <c r="Y120" s="486"/>
      <c r="Z120" s="471"/>
      <c r="AA120" s="471"/>
      <c r="AB120" s="471"/>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75"/>
      <c r="BA120" s="377" t="s">
        <v>131</v>
      </c>
      <c r="BB120" s="324" t="s">
        <v>99</v>
      </c>
      <c r="BC120" s="1102" t="s">
        <v>115</v>
      </c>
      <c r="BD120" s="1103"/>
      <c r="BE120" s="1103"/>
      <c r="BF120" s="1103"/>
      <c r="BG120" s="1116"/>
      <c r="BH120" s="1102" t="s">
        <v>38</v>
      </c>
      <c r="BI120" s="1103"/>
      <c r="BJ120" s="1103"/>
      <c r="BK120" s="1103"/>
      <c r="BL120" s="1116"/>
      <c r="BM120" s="1102" t="s">
        <v>37</v>
      </c>
      <c r="BN120" s="1103"/>
      <c r="BO120" s="1103"/>
      <c r="BP120" s="1103"/>
      <c r="BQ120" s="1116"/>
      <c r="BR120" s="523" t="s">
        <v>142</v>
      </c>
      <c r="BS120" s="486"/>
      <c r="BT120" s="486"/>
      <c r="BU120" s="486"/>
      <c r="BV120" s="486"/>
      <c r="BW120" s="486"/>
      <c r="BX120" s="486"/>
      <c r="BY120" s="486"/>
      <c r="BZ120" s="470"/>
      <c r="CA120" s="470"/>
      <c r="CB120" s="470"/>
      <c r="CC120" s="375"/>
      <c r="CD120" s="375"/>
      <c r="CE120" s="375"/>
      <c r="CF120" s="375"/>
      <c r="CG120" s="375"/>
      <c r="CH120" s="375"/>
      <c r="CI120" s="375"/>
      <c r="CJ120" s="375"/>
      <c r="CK120" s="375"/>
      <c r="CL120" s="375"/>
      <c r="CM120" s="375"/>
      <c r="CN120" s="375"/>
      <c r="CO120" s="375"/>
      <c r="CP120" s="375"/>
      <c r="CQ120" s="375"/>
      <c r="CR120" s="375"/>
      <c r="CS120" s="375"/>
      <c r="CT120" s="375"/>
      <c r="CU120" s="375"/>
      <c r="CV120" s="375"/>
      <c r="CW120" s="375"/>
      <c r="CX120" s="375"/>
      <c r="CY120" s="375"/>
      <c r="CZ120" s="375"/>
    </row>
    <row r="121" s="338" customFormat="true" ht="24" x14ac:dyDescent="0.2">
      <c r="A121" s="363" t="s">
        <v>87</v>
      </c>
      <c r="B121" s="405"/>
      <c r="C121" s="447" t="s">
        <v>0</v>
      </c>
      <c r="D121" s="632" t="s">
        <v>1</v>
      </c>
      <c r="E121" s="632" t="s">
        <v>2</v>
      </c>
      <c r="F121" s="632" t="s">
        <v>3</v>
      </c>
      <c r="G121" s="633" t="s">
        <v>4</v>
      </c>
      <c r="H121" s="410" t="s">
        <v>0</v>
      </c>
      <c r="I121" s="634" t="s">
        <v>1</v>
      </c>
      <c r="J121" s="634" t="s">
        <v>2</v>
      </c>
      <c r="K121" s="634" t="s">
        <v>3</v>
      </c>
      <c r="L121" s="635" t="s">
        <v>4</v>
      </c>
      <c r="M121" s="411" t="s">
        <v>0</v>
      </c>
      <c r="N121" s="634" t="s">
        <v>1</v>
      </c>
      <c r="O121" s="634" t="s">
        <v>2</v>
      </c>
      <c r="P121" s="634" t="s">
        <v>3</v>
      </c>
      <c r="Q121" s="635" t="s">
        <v>4</v>
      </c>
      <c r="R121" s="411" t="s">
        <v>530</v>
      </c>
      <c r="S121" s="634" t="s">
        <v>531</v>
      </c>
      <c r="T121" s="634" t="s">
        <v>532</v>
      </c>
      <c r="U121" s="634" t="s">
        <v>533</v>
      </c>
      <c r="V121" s="634" t="s">
        <v>534</v>
      </c>
      <c r="W121" s="634" t="s">
        <v>535</v>
      </c>
      <c r="X121" s="634" t="s">
        <v>536</v>
      </c>
      <c r="Y121" s="635" t="s">
        <v>537</v>
      </c>
      <c r="Z121" s="635" t="s">
        <v>538</v>
      </c>
      <c r="AA121" s="635" t="s">
        <v>539</v>
      </c>
      <c r="AB121" s="635" t="s">
        <v>540</v>
      </c>
      <c r="AC121" s="929"/>
      <c r="AD121" s="929"/>
      <c r="AE121" s="929"/>
      <c r="AF121" s="929"/>
      <c r="AG121" s="929"/>
      <c r="AH121" s="929"/>
      <c r="AI121" s="929"/>
      <c r="AJ121" s="929"/>
      <c r="AK121" s="929"/>
      <c r="AL121" s="929"/>
      <c r="AM121" s="929"/>
      <c r="AN121" s="929"/>
      <c r="AO121" s="929"/>
      <c r="AP121" s="929"/>
      <c r="AQ121" s="929"/>
      <c r="AR121" s="929"/>
      <c r="AS121" s="929"/>
      <c r="AT121" s="929"/>
      <c r="AU121" s="929"/>
      <c r="AV121" s="929"/>
      <c r="AW121" s="929"/>
      <c r="AX121" s="929"/>
      <c r="AY121" s="929"/>
      <c r="AZ121" s="375"/>
      <c r="BA121" s="363" t="s">
        <v>117</v>
      </c>
      <c r="BB121" s="362"/>
      <c r="BC121" s="487" t="s">
        <v>0</v>
      </c>
      <c r="BD121" s="598" t="s">
        <v>1</v>
      </c>
      <c r="BE121" s="598" t="s">
        <v>2</v>
      </c>
      <c r="BF121" s="598" t="s">
        <v>3</v>
      </c>
      <c r="BG121" s="488" t="s">
        <v>4</v>
      </c>
      <c r="BH121" s="487" t="s">
        <v>0</v>
      </c>
      <c r="BI121" s="598" t="s">
        <v>1</v>
      </c>
      <c r="BJ121" s="598" t="s">
        <v>2</v>
      </c>
      <c r="BK121" s="598" t="s">
        <v>3</v>
      </c>
      <c r="BL121" s="488" t="s">
        <v>4</v>
      </c>
      <c r="BM121" s="487" t="s">
        <v>0</v>
      </c>
      <c r="BN121" s="598" t="s">
        <v>1</v>
      </c>
      <c r="BO121" s="598" t="s">
        <v>2</v>
      </c>
      <c r="BP121" s="598" t="s">
        <v>3</v>
      </c>
      <c r="BQ121" s="488" t="s">
        <v>4</v>
      </c>
      <c r="BR121" s="487" t="s">
        <v>530</v>
      </c>
      <c r="BS121" s="598" t="s">
        <v>531</v>
      </c>
      <c r="BT121" s="598" t="s">
        <v>532</v>
      </c>
      <c r="BU121" s="598" t="s">
        <v>533</v>
      </c>
      <c r="BV121" s="598" t="s">
        <v>534</v>
      </c>
      <c r="BW121" s="598" t="s">
        <v>535</v>
      </c>
      <c r="BX121" s="598" t="s">
        <v>536</v>
      </c>
      <c r="BY121" s="599" t="s">
        <v>537</v>
      </c>
      <c r="BZ121" s="599" t="s">
        <v>538</v>
      </c>
      <c r="CA121" s="599" t="s">
        <v>539</v>
      </c>
      <c r="CB121" s="599" t="s">
        <v>540</v>
      </c>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row>
    <row r="122" s="338" customFormat="true" ht="15" customHeight="true" x14ac:dyDescent="0.2">
      <c r="A122" s="1086" t="s">
        <v>18</v>
      </c>
      <c r="B122" s="407" t="s">
        <v>14</v>
      </c>
      <c r="C122" s="496">
        <v>17.163256800418988</v>
      </c>
      <c r="D122" s="489">
        <v>20.361765122029706</v>
      </c>
      <c r="E122" s="489">
        <v>21.7261982454331</v>
      </c>
      <c r="F122" s="489">
        <v>46.537611522217723</v>
      </c>
      <c r="G122" s="501">
        <v>87.164657814289129</v>
      </c>
      <c r="H122" s="493">
        <v>33.543271126469229</v>
      </c>
      <c r="I122" s="489">
        <v>58.600087658101131</v>
      </c>
      <c r="J122" s="489">
        <v>76.185774797645024</v>
      </c>
      <c r="K122" s="489">
        <v>88.77627994429595</v>
      </c>
      <c r="L122" s="498">
        <v>94.869179265140914</v>
      </c>
      <c r="M122" s="496">
        <v>14.733912649623749</v>
      </c>
      <c r="N122" s="489">
        <v>19.234081339551743</v>
      </c>
      <c r="O122" s="489">
        <v>19.348533553430986</v>
      </c>
      <c r="P122" s="489">
        <v>19.211355973640352</v>
      </c>
      <c r="Q122" s="498">
        <v>43.071813015762118</v>
      </c>
      <c r="R122" s="496">
        <v>28.147284189916959</v>
      </c>
      <c r="S122" s="489">
        <v>36.329531467862409</v>
      </c>
      <c r="T122" s="489">
        <v>43.02155055051248</v>
      </c>
      <c r="U122" s="489">
        <v>22.263771073825993</v>
      </c>
      <c r="V122" s="489">
        <v>94.855887966792267</v>
      </c>
      <c r="W122" s="489">
        <v>70.878839760746331</v>
      </c>
      <c r="X122" s="489">
        <v>33.807344723275776</v>
      </c>
      <c r="Y122" s="498">
        <v>50.930951003550241</v>
      </c>
      <c r="Z122" s="498">
        <v>42.113729034117661</v>
      </c>
      <c r="AA122" s="498">
        <v>13.679728638079993</v>
      </c>
      <c r="AB122" s="498">
        <v>31.696251993256531</v>
      </c>
      <c r="AC122" s="923"/>
      <c r="AD122" s="923"/>
      <c r="AE122" s="923"/>
      <c r="AF122" s="923"/>
      <c r="AG122" s="923"/>
      <c r="AH122" s="923"/>
      <c r="AI122" s="923"/>
      <c r="AJ122" s="923"/>
      <c r="AK122" s="923"/>
      <c r="AL122" s="923"/>
      <c r="AM122" s="923"/>
      <c r="AN122" s="923"/>
      <c r="AO122" s="923"/>
      <c r="AP122" s="923"/>
      <c r="AQ122" s="923"/>
      <c r="AR122" s="923"/>
      <c r="AS122" s="923"/>
      <c r="AT122" s="923"/>
      <c r="AU122" s="923"/>
      <c r="AV122" s="923"/>
      <c r="AW122" s="923"/>
      <c r="AX122" s="923"/>
      <c r="AY122" s="923"/>
      <c r="AZ122" s="375"/>
      <c r="BA122" s="1114" t="s">
        <v>18</v>
      </c>
      <c r="BB122" s="624" t="s">
        <v>14</v>
      </c>
      <c r="BC122" s="507">
        <v>5665.0412199999937</v>
      </c>
      <c r="BD122" s="504">
        <v>6726.6587649999692</v>
      </c>
      <c r="BE122" s="504">
        <v>7161.0344849999919</v>
      </c>
      <c r="BF122" s="504">
        <v>15363.097542000107</v>
      </c>
      <c r="BG122" s="513">
        <v>28751.562704999804</v>
      </c>
      <c r="BH122" s="507">
        <v>3622.351971000006</v>
      </c>
      <c r="BI122" s="504">
        <v>6347.3959949999789</v>
      </c>
      <c r="BJ122" s="504">
        <v>8202.6813900000034</v>
      </c>
      <c r="BK122" s="504">
        <v>9483.9005269999889</v>
      </c>
      <c r="BL122" s="513">
        <v>10343.010803000032</v>
      </c>
      <c r="BM122" s="507">
        <v>3266.6967020000029</v>
      </c>
      <c r="BN122" s="504">
        <v>4276.033265999994</v>
      </c>
      <c r="BO122" s="504">
        <v>4319.6825569999955</v>
      </c>
      <c r="BP122" s="504">
        <v>4243.5993689999841</v>
      </c>
      <c r="BQ122" s="513">
        <v>9562.0421370000331</v>
      </c>
      <c r="BR122" s="507">
        <v>3307.453237999996</v>
      </c>
      <c r="BS122" s="504">
        <v>4057.8146540000134</v>
      </c>
      <c r="BT122" s="504">
        <v>4857.6470609999997</v>
      </c>
      <c r="BU122" s="504">
        <v>3419.1924029999927</v>
      </c>
      <c r="BV122" s="504">
        <v>9124.8305890000101</v>
      </c>
      <c r="BW122" s="504">
        <v>7214.6779289999613</v>
      </c>
      <c r="BX122" s="504">
        <v>10232.040806999992</v>
      </c>
      <c r="BY122" s="510">
        <v>4312.8394150000067</v>
      </c>
      <c r="BZ122" s="510">
        <v>6250.7813150000002</v>
      </c>
      <c r="CA122" s="510">
        <v>1852.8730640000001</v>
      </c>
      <c r="CB122" s="510">
        <v>9037.2442419999788</v>
      </c>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2"/>
    </row>
    <row r="123" s="338" customFormat="true" ht="15" customHeight="true" x14ac:dyDescent="0.2">
      <c r="A123" s="1087"/>
      <c r="B123" s="408" t="s">
        <v>51</v>
      </c>
      <c r="C123" s="497">
        <v>82.83674319958088</v>
      </c>
      <c r="D123" s="490">
        <v>79.638234877970547</v>
      </c>
      <c r="E123" s="490">
        <v>78.273801754567046</v>
      </c>
      <c r="F123" s="490">
        <v>53.462388477783065</v>
      </c>
      <c r="G123" s="502">
        <v>12.835342185711433</v>
      </c>
      <c r="H123" s="494">
        <v>66.456728873530579</v>
      </c>
      <c r="I123" s="490">
        <v>41.399912341898258</v>
      </c>
      <c r="J123" s="490">
        <v>23.814225202355384</v>
      </c>
      <c r="K123" s="490">
        <v>11.223720055703486</v>
      </c>
      <c r="L123" s="499">
        <v>5.1308207348590402</v>
      </c>
      <c r="M123" s="497">
        <v>85.266087350375855</v>
      </c>
      <c r="N123" s="490">
        <v>80.765918660447468</v>
      </c>
      <c r="O123" s="490">
        <v>80.651466446569358</v>
      </c>
      <c r="P123" s="490">
        <v>80.788644026359577</v>
      </c>
      <c r="Q123" s="499">
        <v>56.928186984238337</v>
      </c>
      <c r="R123" s="497">
        <v>71.852715810082458</v>
      </c>
      <c r="S123" s="490">
        <v>63.670468532138344</v>
      </c>
      <c r="T123" s="490">
        <v>56.978449449487471</v>
      </c>
      <c r="U123" s="490">
        <v>77.736228926173993</v>
      </c>
      <c r="V123" s="490">
        <v>5.1441120332076435</v>
      </c>
      <c r="W123" s="490">
        <v>29.121160239252774</v>
      </c>
      <c r="X123" s="490">
        <v>66.19265527672448</v>
      </c>
      <c r="Y123" s="499">
        <v>49.069048996450093</v>
      </c>
      <c r="Z123" s="499">
        <v>57.886270965882133</v>
      </c>
      <c r="AA123" s="499">
        <v>86.320271361920192</v>
      </c>
      <c r="AB123" s="499">
        <v>68.303748006743604</v>
      </c>
      <c r="AC123" s="923"/>
      <c r="AD123" s="923"/>
      <c r="AE123" s="923"/>
      <c r="AF123" s="923"/>
      <c r="AG123" s="923"/>
      <c r="AH123" s="923"/>
      <c r="AI123" s="923"/>
      <c r="AJ123" s="923"/>
      <c r="AK123" s="923"/>
      <c r="AL123" s="923"/>
      <c r="AM123" s="923"/>
      <c r="AN123" s="923"/>
      <c r="AO123" s="923"/>
      <c r="AP123" s="923"/>
      <c r="AQ123" s="923"/>
      <c r="AR123" s="923"/>
      <c r="AS123" s="923"/>
      <c r="AT123" s="923"/>
      <c r="AU123" s="923"/>
      <c r="AV123" s="923"/>
      <c r="AW123" s="923"/>
      <c r="AX123" s="923"/>
      <c r="AY123" s="923"/>
      <c r="AZ123" s="375"/>
      <c r="BA123" s="1115"/>
      <c r="BB123" s="622" t="s">
        <v>51</v>
      </c>
      <c r="BC123" s="508">
        <v>27341.755135000021</v>
      </c>
      <c r="BD123" s="505">
        <v>26309.076225000044</v>
      </c>
      <c r="BE123" s="505">
        <v>25799.33163200011</v>
      </c>
      <c r="BF123" s="505">
        <v>17649.119972999917</v>
      </c>
      <c r="BG123" s="514">
        <v>4233.7818440000165</v>
      </c>
      <c r="BH123" s="508">
        <v>7176.6901300000236</v>
      </c>
      <c r="BI123" s="505">
        <v>4484.3215820000087</v>
      </c>
      <c r="BJ123" s="505">
        <v>2564.0023009999991</v>
      </c>
      <c r="BK123" s="505">
        <v>1199.0212320000001</v>
      </c>
      <c r="BL123" s="514">
        <v>559.38224300000002</v>
      </c>
      <c r="BM123" s="508">
        <v>18904.581081999957</v>
      </c>
      <c r="BN123" s="505">
        <v>17955.510786000021</v>
      </c>
      <c r="BO123" s="505">
        <v>18005.95026199998</v>
      </c>
      <c r="BP123" s="505">
        <v>17845.415975999964</v>
      </c>
      <c r="BQ123" s="514">
        <v>12638.189215000055</v>
      </c>
      <c r="BR123" s="508">
        <v>8443.0702429999455</v>
      </c>
      <c r="BS123" s="505">
        <v>7111.6513150000037</v>
      </c>
      <c r="BT123" s="505">
        <v>6433.5476979999912</v>
      </c>
      <c r="BU123" s="505">
        <v>11938.459234999938</v>
      </c>
      <c r="BV123" s="505">
        <v>494.84699199999989</v>
      </c>
      <c r="BW123" s="505">
        <v>2964.2103729999881</v>
      </c>
      <c r="BX123" s="505">
        <v>20033.692544000016</v>
      </c>
      <c r="BY123" s="511">
        <v>4155.1733160000222</v>
      </c>
      <c r="BZ123" s="511">
        <v>8591.8399830000708</v>
      </c>
      <c r="CA123" s="511">
        <v>11691.789356000036</v>
      </c>
      <c r="CB123" s="511">
        <v>19474.78375399996</v>
      </c>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2"/>
    </row>
    <row r="124" s="338" customFormat="true" ht="15" customHeight="true" x14ac:dyDescent="0.2">
      <c r="A124" s="1087" t="s">
        <v>50</v>
      </c>
      <c r="B124" s="408" t="s">
        <v>15</v>
      </c>
      <c r="C124" s="497">
        <v>15.013681763299372</v>
      </c>
      <c r="D124" s="490">
        <v>17.727700723997053</v>
      </c>
      <c r="E124" s="490">
        <v>20.330546393851449</v>
      </c>
      <c r="F124" s="490">
        <v>40.788125810942446</v>
      </c>
      <c r="G124" s="502">
        <v>78.72013949536688</v>
      </c>
      <c r="H124" s="494">
        <v>28.231933726026213</v>
      </c>
      <c r="I124" s="490">
        <v>48.312431216927379</v>
      </c>
      <c r="J124" s="490">
        <v>63.777700516455319</v>
      </c>
      <c r="K124" s="490">
        <v>76.951088788742254</v>
      </c>
      <c r="L124" s="499">
        <v>89.030384403185664</v>
      </c>
      <c r="M124" s="497">
        <v>12.684749509699236</v>
      </c>
      <c r="N124" s="490">
        <v>16.502609132404842</v>
      </c>
      <c r="O124" s="490">
        <v>18.091393868856692</v>
      </c>
      <c r="P124" s="490">
        <v>18.611669451035905</v>
      </c>
      <c r="Q124" s="499">
        <v>41.608777104783854</v>
      </c>
      <c r="R124" s="497">
        <v>27.061623034426518</v>
      </c>
      <c r="S124" s="490">
        <v>35.821627767206962</v>
      </c>
      <c r="T124" s="490">
        <v>42.420091878958992</v>
      </c>
      <c r="U124" s="490">
        <v>17.715663651779018</v>
      </c>
      <c r="V124" s="490">
        <v>86.379693134540432</v>
      </c>
      <c r="W124" s="490">
        <v>61.335248081789551</v>
      </c>
      <c r="X124" s="490">
        <v>33.16992482083144</v>
      </c>
      <c r="Y124" s="499">
        <v>43.763055650984874</v>
      </c>
      <c r="Z124" s="499">
        <v>31.007805929941266</v>
      </c>
      <c r="AA124" s="499">
        <v>10.848662945119006</v>
      </c>
      <c r="AB124" s="499">
        <v>27.649151141076207</v>
      </c>
      <c r="AC124" s="923"/>
      <c r="AD124" s="923"/>
      <c r="AE124" s="923"/>
      <c r="AF124" s="923"/>
      <c r="AG124" s="923"/>
      <c r="AH124" s="923"/>
      <c r="AI124" s="923"/>
      <c r="AJ124" s="923"/>
      <c r="AK124" s="923"/>
      <c r="AL124" s="923"/>
      <c r="AM124" s="923"/>
      <c r="AN124" s="923"/>
      <c r="AO124" s="923"/>
      <c r="AP124" s="923"/>
      <c r="AQ124" s="923"/>
      <c r="AR124" s="923"/>
      <c r="AS124" s="923"/>
      <c r="AT124" s="923"/>
      <c r="AU124" s="923"/>
      <c r="AV124" s="923"/>
      <c r="AW124" s="923"/>
      <c r="AX124" s="923"/>
      <c r="AY124" s="923"/>
      <c r="AZ124" s="375"/>
      <c r="BA124" s="1115" t="s">
        <v>50</v>
      </c>
      <c r="BB124" s="622" t="s">
        <v>15</v>
      </c>
      <c r="BC124" s="508">
        <v>4955.5353650000052</v>
      </c>
      <c r="BD124" s="505">
        <v>5856.476230999966</v>
      </c>
      <c r="BE124" s="505">
        <v>6701.0225249999894</v>
      </c>
      <c r="BF124" s="505">
        <v>13465.064813000083</v>
      </c>
      <c r="BG124" s="514">
        <v>25966.109241999911</v>
      </c>
      <c r="BH124" s="508">
        <v>3048.7784090000032</v>
      </c>
      <c r="BI124" s="505">
        <v>5233.0661039999841</v>
      </c>
      <c r="BJ124" s="505">
        <v>6866.7432799999906</v>
      </c>
      <c r="BK124" s="505">
        <v>8220.6246079999928</v>
      </c>
      <c r="BL124" s="514">
        <v>9706.4424380000164</v>
      </c>
      <c r="BM124" s="508">
        <v>2812.371050000002</v>
      </c>
      <c r="BN124" s="505">
        <v>3668.7848189999891</v>
      </c>
      <c r="BO124" s="505">
        <v>4039.0181670000052</v>
      </c>
      <c r="BP124" s="505">
        <v>4111.1345209999909</v>
      </c>
      <c r="BQ124" s="514">
        <v>9237.2447800000191</v>
      </c>
      <c r="BR124" s="508">
        <v>3179.8823689999954</v>
      </c>
      <c r="BS124" s="505">
        <v>4001.0845230000118</v>
      </c>
      <c r="BT124" s="505">
        <v>4789.7351910000007</v>
      </c>
      <c r="BU124" s="505">
        <v>2720.7099089999992</v>
      </c>
      <c r="BV124" s="505">
        <v>8309.4479749999973</v>
      </c>
      <c r="BW124" s="505">
        <v>6243.2463919999809</v>
      </c>
      <c r="BX124" s="505">
        <v>10039.120998999986</v>
      </c>
      <c r="BY124" s="511">
        <v>3705.8611240000146</v>
      </c>
      <c r="BZ124" s="511">
        <v>4602.371207000001</v>
      </c>
      <c r="CA124" s="511">
        <v>1469.4147730000004</v>
      </c>
      <c r="CB124" s="511">
        <v>7883.3337139999749</v>
      </c>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2"/>
    </row>
    <row r="125" s="338" customFormat="true" ht="15" customHeight="true" x14ac:dyDescent="0.2">
      <c r="A125" s="1087"/>
      <c r="B125" s="408" t="s">
        <v>16</v>
      </c>
      <c r="C125" s="497">
        <v>2.1495750371196523</v>
      </c>
      <c r="D125" s="490">
        <v>2.6340643980326366</v>
      </c>
      <c r="E125" s="490">
        <v>1.3956518515816432</v>
      </c>
      <c r="F125" s="490">
        <v>5.7494857112752165</v>
      </c>
      <c r="G125" s="502">
        <v>8.4445183189226061</v>
      </c>
      <c r="H125" s="494">
        <v>5.3113374004429881</v>
      </c>
      <c r="I125" s="490">
        <v>10.287656441173793</v>
      </c>
      <c r="J125" s="490">
        <v>12.408074281189602</v>
      </c>
      <c r="K125" s="490">
        <v>11.825191155553753</v>
      </c>
      <c r="L125" s="499">
        <v>5.838794861955086</v>
      </c>
      <c r="M125" s="497">
        <v>2.0491631399245085</v>
      </c>
      <c r="N125" s="490">
        <v>2.731472207146878</v>
      </c>
      <c r="O125" s="490">
        <v>1.2571396845743372</v>
      </c>
      <c r="P125" s="490">
        <v>0.59968652260447874</v>
      </c>
      <c r="Q125" s="499">
        <v>1.4630359109781983</v>
      </c>
      <c r="R125" s="497">
        <v>1.0856611554904385</v>
      </c>
      <c r="S125" s="490">
        <v>0.50790370065543422</v>
      </c>
      <c r="T125" s="490">
        <v>0.60145867155350163</v>
      </c>
      <c r="U125" s="490">
        <v>4.5481074220470168</v>
      </c>
      <c r="V125" s="490">
        <v>8.4761948322516893</v>
      </c>
      <c r="W125" s="490">
        <v>9.5435916789569877</v>
      </c>
      <c r="X125" s="490">
        <v>0.63741990244431412</v>
      </c>
      <c r="Y125" s="499">
        <v>7.1678953525654592</v>
      </c>
      <c r="Z125" s="499">
        <v>11.105923104176393</v>
      </c>
      <c r="AA125" s="499">
        <v>2.831065692960987</v>
      </c>
      <c r="AB125" s="499">
        <v>4.047100852180308</v>
      </c>
      <c r="AC125" s="923"/>
      <c r="AD125" s="923"/>
      <c r="AE125" s="923"/>
      <c r="AF125" s="923"/>
      <c r="AG125" s="923"/>
      <c r="AH125" s="923"/>
      <c r="AI125" s="923"/>
      <c r="AJ125" s="923"/>
      <c r="AK125" s="923"/>
      <c r="AL125" s="923"/>
      <c r="AM125" s="923"/>
      <c r="AN125" s="923"/>
      <c r="AO125" s="923"/>
      <c r="AP125" s="923"/>
      <c r="AQ125" s="923"/>
      <c r="AR125" s="923"/>
      <c r="AS125" s="923"/>
      <c r="AT125" s="923"/>
      <c r="AU125" s="923"/>
      <c r="AV125" s="923"/>
      <c r="AW125" s="923"/>
      <c r="AX125" s="923"/>
      <c r="AY125" s="923"/>
      <c r="AZ125" s="375"/>
      <c r="BA125" s="1115"/>
      <c r="BB125" s="622" t="s">
        <v>16</v>
      </c>
      <c r="BC125" s="508">
        <v>709.50585500000045</v>
      </c>
      <c r="BD125" s="505">
        <v>870.18253399999878</v>
      </c>
      <c r="BE125" s="505">
        <v>460.01195999999987</v>
      </c>
      <c r="BF125" s="505">
        <v>1898.0327290000057</v>
      </c>
      <c r="BG125" s="514">
        <v>2785.4534630000135</v>
      </c>
      <c r="BH125" s="508">
        <v>573.57356199999992</v>
      </c>
      <c r="BI125" s="505">
        <v>1114.3298909999999</v>
      </c>
      <c r="BJ125" s="505">
        <v>1335.9381100000012</v>
      </c>
      <c r="BK125" s="505">
        <v>1263.2759190000011</v>
      </c>
      <c r="BL125" s="514">
        <v>636.56836499999872</v>
      </c>
      <c r="BM125" s="508">
        <v>454.32565200000039</v>
      </c>
      <c r="BN125" s="505">
        <v>607.24844700000006</v>
      </c>
      <c r="BO125" s="505">
        <v>280.66439000000008</v>
      </c>
      <c r="BP125" s="505">
        <v>132.46484799999999</v>
      </c>
      <c r="BQ125" s="514">
        <v>324.7973570000006</v>
      </c>
      <c r="BR125" s="508">
        <v>127.570869</v>
      </c>
      <c r="BS125" s="505">
        <v>56.730131000000014</v>
      </c>
      <c r="BT125" s="505">
        <v>67.911869999999979</v>
      </c>
      <c r="BU125" s="505">
        <v>698.4824940000002</v>
      </c>
      <c r="BV125" s="505">
        <v>815.38261399999783</v>
      </c>
      <c r="BW125" s="505">
        <v>971.43153700000221</v>
      </c>
      <c r="BX125" s="505">
        <v>192.91980800000002</v>
      </c>
      <c r="BY125" s="511">
        <v>606.97829100000047</v>
      </c>
      <c r="BZ125" s="511">
        <v>1648.4101079999994</v>
      </c>
      <c r="CA125" s="511">
        <v>383.45829099999975</v>
      </c>
      <c r="CB125" s="511">
        <v>1153.9105280000001</v>
      </c>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2"/>
    </row>
    <row r="126" s="338" customFormat="true" ht="15" customHeight="true" x14ac:dyDescent="0.2">
      <c r="A126" s="1087"/>
      <c r="B126" s="408" t="s">
        <v>22</v>
      </c>
      <c r="C126" s="497">
        <v>33.682270613081833</v>
      </c>
      <c r="D126" s="490">
        <v>37.61552861397405</v>
      </c>
      <c r="E126" s="490">
        <v>40.02359753581716</v>
      </c>
      <c r="F126" s="490">
        <v>43.616924971664297</v>
      </c>
      <c r="G126" s="502">
        <v>11.885450231317682</v>
      </c>
      <c r="H126" s="494">
        <v>36.815356184525164</v>
      </c>
      <c r="I126" s="490">
        <v>34.447948309906288</v>
      </c>
      <c r="J126" s="490">
        <v>20.499890489445626</v>
      </c>
      <c r="K126" s="490">
        <v>11.223720055703486</v>
      </c>
      <c r="L126" s="499">
        <v>5.1308207348590402</v>
      </c>
      <c r="M126" s="497">
        <v>32.817916309951521</v>
      </c>
      <c r="N126" s="490">
        <v>37.646135924810054</v>
      </c>
      <c r="O126" s="490">
        <v>33.843838077322971</v>
      </c>
      <c r="P126" s="490">
        <v>44.851870458058343</v>
      </c>
      <c r="Q126" s="499">
        <v>46.279119411404047</v>
      </c>
      <c r="R126" s="497">
        <v>58.776483789573255</v>
      </c>
      <c r="S126" s="490">
        <v>41.795791750086487</v>
      </c>
      <c r="T126" s="490">
        <v>49.647426571326662</v>
      </c>
      <c r="U126" s="490">
        <v>34.319300673279294</v>
      </c>
      <c r="V126" s="490">
        <v>4.9233411828212805</v>
      </c>
      <c r="W126" s="490">
        <v>28.617214960769648</v>
      </c>
      <c r="X126" s="490">
        <v>35.927786225740661</v>
      </c>
      <c r="Y126" s="499">
        <v>40.80233577532649</v>
      </c>
      <c r="Z126" s="499">
        <v>16.803720757438295</v>
      </c>
      <c r="AA126" s="499">
        <v>57.225264326669055</v>
      </c>
      <c r="AB126" s="499">
        <v>16.285765613205243</v>
      </c>
      <c r="AC126" s="923"/>
      <c r="AD126" s="923"/>
      <c r="AE126" s="923"/>
      <c r="AF126" s="923"/>
      <c r="AG126" s="923"/>
      <c r="AH126" s="923"/>
      <c r="AI126" s="923"/>
      <c r="AJ126" s="923"/>
      <c r="AK126" s="923"/>
      <c r="AL126" s="923"/>
      <c r="AM126" s="923"/>
      <c r="AN126" s="923"/>
      <c r="AO126" s="923"/>
      <c r="AP126" s="923"/>
      <c r="AQ126" s="923"/>
      <c r="AR126" s="923"/>
      <c r="AS126" s="923"/>
      <c r="AT126" s="923"/>
      <c r="AU126" s="923"/>
      <c r="AV126" s="923"/>
      <c r="AW126" s="923"/>
      <c r="AX126" s="923"/>
      <c r="AY126" s="923"/>
      <c r="AZ126" s="375"/>
      <c r="BA126" s="1115"/>
      <c r="BB126" s="622" t="s">
        <v>22</v>
      </c>
      <c r="BC126" s="508">
        <v>11117.43846899995</v>
      </c>
      <c r="BD126" s="505">
        <v>12426.56634800006</v>
      </c>
      <c r="BE126" s="505">
        <v>13191.924280999947</v>
      </c>
      <c r="BF126" s="505">
        <v>14398.914145000066</v>
      </c>
      <c r="BG126" s="514">
        <v>3920.4567100000118</v>
      </c>
      <c r="BH126" s="508">
        <v>3975.7058139999981</v>
      </c>
      <c r="BI126" s="505">
        <v>3731.3044720000125</v>
      </c>
      <c r="BJ126" s="505">
        <v>2207.1583659999937</v>
      </c>
      <c r="BK126" s="505">
        <v>1199.0212320000001</v>
      </c>
      <c r="BL126" s="514">
        <v>559.38224300000002</v>
      </c>
      <c r="BM126" s="508">
        <v>7276.1513880000111</v>
      </c>
      <c r="BN126" s="505">
        <v>8369.3172920000161</v>
      </c>
      <c r="BO126" s="505">
        <v>7555.8510210000013</v>
      </c>
      <c r="BP126" s="505">
        <v>9907.336548000012</v>
      </c>
      <c r="BQ126" s="514">
        <v>10274.071577000033</v>
      </c>
      <c r="BR126" s="508">
        <v>6906.5445289999689</v>
      </c>
      <c r="BS126" s="505">
        <v>4668.3667359999918</v>
      </c>
      <c r="BT126" s="505">
        <v>5605.787627000007</v>
      </c>
      <c r="BU126" s="505">
        <v>5270.6386419999999</v>
      </c>
      <c r="BV126" s="505">
        <v>473.60954799999979</v>
      </c>
      <c r="BW126" s="505">
        <v>2912.9143459999877</v>
      </c>
      <c r="BX126" s="505">
        <v>10873.80797799995</v>
      </c>
      <c r="BY126" s="511">
        <v>3455.146988000015</v>
      </c>
      <c r="BZ126" s="511">
        <v>2494.1126360000003</v>
      </c>
      <c r="CA126" s="511">
        <v>7750.9688720000158</v>
      </c>
      <c r="CB126" s="511">
        <v>4643.4020510000046</v>
      </c>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2"/>
    </row>
    <row r="127" s="338" customFormat="true" ht="15" customHeight="true" x14ac:dyDescent="0.2">
      <c r="A127" s="1087"/>
      <c r="B127" s="408" t="s">
        <v>19</v>
      </c>
      <c r="C127" s="497">
        <v>49.154472586498699</v>
      </c>
      <c r="D127" s="490">
        <v>42.022706263996355</v>
      </c>
      <c r="E127" s="490">
        <v>38.250204218749232</v>
      </c>
      <c r="F127" s="490">
        <v>9.8454635061192377</v>
      </c>
      <c r="G127" s="502">
        <v>0.94989195439373553</v>
      </c>
      <c r="H127" s="494">
        <v>29.641372689005085</v>
      </c>
      <c r="I127" s="490">
        <v>6.9519640319920111</v>
      </c>
      <c r="J127" s="490">
        <v>3.3143347129097105</v>
      </c>
      <c r="K127" s="490">
        <v>0</v>
      </c>
      <c r="L127" s="499">
        <v>0</v>
      </c>
      <c r="M127" s="497">
        <v>52.448171040424519</v>
      </c>
      <c r="N127" s="490">
        <v>43.1197827356376</v>
      </c>
      <c r="O127" s="490">
        <v>46.807628369246537</v>
      </c>
      <c r="P127" s="490">
        <v>35.936773568301568</v>
      </c>
      <c r="Q127" s="499">
        <v>10.649067572834186</v>
      </c>
      <c r="R127" s="497">
        <v>13.076232020509412</v>
      </c>
      <c r="S127" s="490">
        <v>21.874676782051754</v>
      </c>
      <c r="T127" s="490">
        <v>7.3310228781609519</v>
      </c>
      <c r="U127" s="490">
        <v>43.416928252895197</v>
      </c>
      <c r="V127" s="490">
        <v>0.22077085038636249</v>
      </c>
      <c r="W127" s="490">
        <v>0.50394527848312176</v>
      </c>
      <c r="X127" s="490">
        <v>30.264869050983823</v>
      </c>
      <c r="Y127" s="499">
        <v>8.2667132211235028</v>
      </c>
      <c r="Z127" s="499">
        <v>41.082550208443429</v>
      </c>
      <c r="AA127" s="499">
        <v>29.095007035250891</v>
      </c>
      <c r="AB127" s="499">
        <v>52.017982393538134</v>
      </c>
      <c r="AC127" s="923"/>
      <c r="AD127" s="923"/>
      <c r="AE127" s="923"/>
      <c r="AF127" s="923"/>
      <c r="AG127" s="923"/>
      <c r="AH127" s="923"/>
      <c r="AI127" s="923"/>
      <c r="AJ127" s="923"/>
      <c r="AK127" s="923"/>
      <c r="AL127" s="923"/>
      <c r="AM127" s="923"/>
      <c r="AN127" s="923"/>
      <c r="AO127" s="923"/>
      <c r="AP127" s="923"/>
      <c r="AQ127" s="923"/>
      <c r="AR127" s="923"/>
      <c r="AS127" s="923"/>
      <c r="AT127" s="923"/>
      <c r="AU127" s="923"/>
      <c r="AV127" s="923"/>
      <c r="AW127" s="923"/>
      <c r="AX127" s="923"/>
      <c r="AY127" s="923"/>
      <c r="AZ127" s="375"/>
      <c r="BA127" s="1115"/>
      <c r="BB127" s="622" t="s">
        <v>19</v>
      </c>
      <c r="BC127" s="508">
        <v>16224.316665999955</v>
      </c>
      <c r="BD127" s="505">
        <v>13882.509876999937</v>
      </c>
      <c r="BE127" s="505">
        <v>12607.407350999949</v>
      </c>
      <c r="BF127" s="505">
        <v>3250.2058280000051</v>
      </c>
      <c r="BG127" s="514">
        <v>313.32513400000016</v>
      </c>
      <c r="BH127" s="508">
        <v>3200.9843159999896</v>
      </c>
      <c r="BI127" s="505">
        <v>753.01711000000034</v>
      </c>
      <c r="BJ127" s="505">
        <v>356.8439350000001</v>
      </c>
      <c r="BK127" s="505">
        <v>0</v>
      </c>
      <c r="BL127" s="514">
        <v>0</v>
      </c>
      <c r="BM127" s="508">
        <v>11628.429693999988</v>
      </c>
      <c r="BN127" s="505">
        <v>9586.1934940000465</v>
      </c>
      <c r="BO127" s="505">
        <v>10450.099241000013</v>
      </c>
      <c r="BP127" s="505">
        <v>7938.0794280000237</v>
      </c>
      <c r="BQ127" s="514">
        <v>2364.1176379999993</v>
      </c>
      <c r="BR127" s="508">
        <v>1536.5257140000003</v>
      </c>
      <c r="BS127" s="505">
        <v>2443.2845790000001</v>
      </c>
      <c r="BT127" s="505">
        <v>827.76007100000004</v>
      </c>
      <c r="BU127" s="505">
        <v>6667.8205930000158</v>
      </c>
      <c r="BV127" s="505">
        <v>21.237444000000004</v>
      </c>
      <c r="BW127" s="505">
        <v>51.296027000000016</v>
      </c>
      <c r="BX127" s="505">
        <v>9159.8845660000661</v>
      </c>
      <c r="BY127" s="511">
        <v>700.02632799999844</v>
      </c>
      <c r="BZ127" s="511">
        <v>6097.72734700001</v>
      </c>
      <c r="CA127" s="511">
        <v>3940.8204839999871</v>
      </c>
      <c r="CB127" s="511">
        <v>14831.381702999894</v>
      </c>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2"/>
    </row>
    <row r="128" s="338" customFormat="true" ht="15" customHeight="true" x14ac:dyDescent="0.2">
      <c r="A128" s="1087" t="s">
        <v>109</v>
      </c>
      <c r="B128" s="408" t="s">
        <v>49</v>
      </c>
      <c r="C128" s="497">
        <v>12.524284068669164</v>
      </c>
      <c r="D128" s="490">
        <v>12.936326405134702</v>
      </c>
      <c r="E128" s="490">
        <v>6.4238199238332587</v>
      </c>
      <c r="F128" s="490">
        <v>12.354492470096643</v>
      </c>
      <c r="G128" s="502">
        <v>9.6880071931381728</v>
      </c>
      <c r="H128" s="494">
        <v>15.834285751134672</v>
      </c>
      <c r="I128" s="490">
        <v>17.555701454230814</v>
      </c>
      <c r="J128" s="490">
        <v>16.286602471585219</v>
      </c>
      <c r="K128" s="490">
        <v>13.320214772429809</v>
      </c>
      <c r="L128" s="499">
        <v>6.1545750761022067</v>
      </c>
      <c r="M128" s="497">
        <v>13.907800247321521</v>
      </c>
      <c r="N128" s="490">
        <v>14.201209607708437</v>
      </c>
      <c r="O128" s="490">
        <v>6.4973383181869862</v>
      </c>
      <c r="P128" s="490">
        <v>3.121521059873654</v>
      </c>
      <c r="Q128" s="499">
        <v>3.3967363074380001</v>
      </c>
      <c r="R128" s="497">
        <v>3.8570724911334375</v>
      </c>
      <c r="S128" s="490">
        <v>1.3980463830223979</v>
      </c>
      <c r="T128" s="490">
        <v>1.398040432892619</v>
      </c>
      <c r="U128" s="490">
        <v>20.42828866217511</v>
      </c>
      <c r="V128" s="490">
        <v>8.9358657790638016</v>
      </c>
      <c r="W128" s="490">
        <v>13.464655616784462</v>
      </c>
      <c r="X128" s="490">
        <v>1.8854479926235128</v>
      </c>
      <c r="Y128" s="499">
        <v>14.073751248166969</v>
      </c>
      <c r="Z128" s="499">
        <v>26.371265045608133</v>
      </c>
      <c r="AA128" s="499">
        <v>20.695335177045877</v>
      </c>
      <c r="AB128" s="499">
        <v>12.7683893131634</v>
      </c>
      <c r="AC128" s="923"/>
      <c r="AD128" s="923"/>
      <c r="AE128" s="923"/>
      <c r="AF128" s="923"/>
      <c r="AG128" s="923"/>
      <c r="AH128" s="923"/>
      <c r="AI128" s="923"/>
      <c r="AJ128" s="923"/>
      <c r="AK128" s="923"/>
      <c r="AL128" s="923"/>
      <c r="AM128" s="923"/>
      <c r="AN128" s="923"/>
      <c r="AO128" s="923"/>
      <c r="AP128" s="923"/>
      <c r="AQ128" s="923"/>
      <c r="AR128" s="923"/>
      <c r="AS128" s="923"/>
      <c r="AT128" s="923"/>
      <c r="AU128" s="923"/>
      <c r="AV128" s="923"/>
      <c r="AW128" s="923"/>
      <c r="AX128" s="923"/>
      <c r="AY128" s="923"/>
      <c r="AZ128" s="375"/>
      <c r="BA128" s="1115" t="s">
        <v>109</v>
      </c>
      <c r="BB128" s="622" t="s">
        <v>49</v>
      </c>
      <c r="BC128" s="508">
        <v>709.50585500000045</v>
      </c>
      <c r="BD128" s="505">
        <v>870.18253399999878</v>
      </c>
      <c r="BE128" s="505">
        <v>460.01195999999987</v>
      </c>
      <c r="BF128" s="505">
        <v>1898.0327290000057</v>
      </c>
      <c r="BG128" s="514">
        <v>2785.4534630000135</v>
      </c>
      <c r="BH128" s="508">
        <v>573.57356199999992</v>
      </c>
      <c r="BI128" s="505">
        <v>1114.3298909999999</v>
      </c>
      <c r="BJ128" s="505">
        <v>1335.9381100000012</v>
      </c>
      <c r="BK128" s="505">
        <v>1263.2759190000011</v>
      </c>
      <c r="BL128" s="514">
        <v>636.56836499999872</v>
      </c>
      <c r="BM128" s="508">
        <v>454.32565200000039</v>
      </c>
      <c r="BN128" s="505">
        <v>607.24844700000006</v>
      </c>
      <c r="BO128" s="505">
        <v>280.66439000000008</v>
      </c>
      <c r="BP128" s="505">
        <v>132.46484799999999</v>
      </c>
      <c r="BQ128" s="514">
        <v>324.7973570000006</v>
      </c>
      <c r="BR128" s="508">
        <v>127.570869</v>
      </c>
      <c r="BS128" s="505">
        <v>56.730131000000014</v>
      </c>
      <c r="BT128" s="505">
        <v>67.911869999999979</v>
      </c>
      <c r="BU128" s="505">
        <v>698.4824940000002</v>
      </c>
      <c r="BV128" s="505">
        <v>815.38261399999783</v>
      </c>
      <c r="BW128" s="505">
        <v>971.43153700000221</v>
      </c>
      <c r="BX128" s="505">
        <v>192.91980800000002</v>
      </c>
      <c r="BY128" s="511">
        <v>606.97829100000047</v>
      </c>
      <c r="BZ128" s="511">
        <v>1648.4101079999994</v>
      </c>
      <c r="CA128" s="511">
        <v>383.45829099999975</v>
      </c>
      <c r="CB128" s="511">
        <v>1153.9105280000001</v>
      </c>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2"/>
    </row>
    <row r="129" s="338" customFormat="true" ht="15" customHeight="true" x14ac:dyDescent="0.2">
      <c r="A129" s="1088"/>
      <c r="B129" s="409" t="s">
        <v>48</v>
      </c>
      <c r="C129" s="495">
        <v>87.475715931331038</v>
      </c>
      <c r="D129" s="491">
        <v>87.063673594865236</v>
      </c>
      <c r="E129" s="491">
        <v>93.576180076166708</v>
      </c>
      <c r="F129" s="491">
        <v>87.645507529903227</v>
      </c>
      <c r="G129" s="503">
        <v>90.31199280686225</v>
      </c>
      <c r="H129" s="492">
        <v>84.165714248865257</v>
      </c>
      <c r="I129" s="491">
        <v>82.444298545769271</v>
      </c>
      <c r="J129" s="491">
        <v>83.713397528414646</v>
      </c>
      <c r="K129" s="491">
        <v>86.679785227570235</v>
      </c>
      <c r="L129" s="500">
        <v>93.845424923897639</v>
      </c>
      <c r="M129" s="495">
        <v>86.092199752678468</v>
      </c>
      <c r="N129" s="491">
        <v>85.798790392291451</v>
      </c>
      <c r="O129" s="491">
        <v>93.502661681813237</v>
      </c>
      <c r="P129" s="491">
        <v>96.878478940126499</v>
      </c>
      <c r="Q129" s="500">
        <v>96.603263692561853</v>
      </c>
      <c r="R129" s="495">
        <v>96.142927508866549</v>
      </c>
      <c r="S129" s="491">
        <v>98.601953616977568</v>
      </c>
      <c r="T129" s="491">
        <v>98.6019595671074</v>
      </c>
      <c r="U129" s="491">
        <v>79.571711337825093</v>
      </c>
      <c r="V129" s="491">
        <v>91.064134220936026</v>
      </c>
      <c r="W129" s="491">
        <v>86.535344383215843</v>
      </c>
      <c r="X129" s="491">
        <v>98.114552007376432</v>
      </c>
      <c r="Y129" s="500">
        <v>85.926248751833228</v>
      </c>
      <c r="Z129" s="500">
        <v>73.628734954391874</v>
      </c>
      <c r="AA129" s="500">
        <v>79.304664822954123</v>
      </c>
      <c r="AB129" s="500">
        <v>87.231610686836561</v>
      </c>
      <c r="AC129" s="923"/>
      <c r="AD129" s="923"/>
      <c r="AE129" s="923"/>
      <c r="AF129" s="923"/>
      <c r="AG129" s="923"/>
      <c r="AH129" s="923"/>
      <c r="AI129" s="923"/>
      <c r="AJ129" s="923"/>
      <c r="AK129" s="923"/>
      <c r="AL129" s="923"/>
      <c r="AM129" s="923"/>
      <c r="AN129" s="923"/>
      <c r="AO129" s="923"/>
      <c r="AP129" s="923"/>
      <c r="AQ129" s="923"/>
      <c r="AR129" s="923"/>
      <c r="AS129" s="923"/>
      <c r="AT129" s="923"/>
      <c r="AU129" s="923"/>
      <c r="AV129" s="923"/>
      <c r="AW129" s="923"/>
      <c r="AX129" s="923"/>
      <c r="AY129" s="923"/>
      <c r="AZ129" s="375"/>
      <c r="BA129" s="1117"/>
      <c r="BB129" s="623" t="s">
        <v>48</v>
      </c>
      <c r="BC129" s="509">
        <v>4955.5353650000052</v>
      </c>
      <c r="BD129" s="506">
        <v>5856.476230999966</v>
      </c>
      <c r="BE129" s="506">
        <v>6701.0225249999894</v>
      </c>
      <c r="BF129" s="506">
        <v>13465.064813000083</v>
      </c>
      <c r="BG129" s="515">
        <v>25966.109241999911</v>
      </c>
      <c r="BH129" s="509">
        <v>3048.7784090000032</v>
      </c>
      <c r="BI129" s="506">
        <v>5233.0661039999841</v>
      </c>
      <c r="BJ129" s="506">
        <v>6866.7432799999906</v>
      </c>
      <c r="BK129" s="506">
        <v>8220.6246079999928</v>
      </c>
      <c r="BL129" s="515">
        <v>9706.4424380000164</v>
      </c>
      <c r="BM129" s="509">
        <v>2812.371050000002</v>
      </c>
      <c r="BN129" s="506">
        <v>3668.7848189999891</v>
      </c>
      <c r="BO129" s="506">
        <v>4039.0181670000052</v>
      </c>
      <c r="BP129" s="506">
        <v>4111.1345209999909</v>
      </c>
      <c r="BQ129" s="515">
        <v>9237.2447800000191</v>
      </c>
      <c r="BR129" s="509">
        <v>3179.8823689999954</v>
      </c>
      <c r="BS129" s="506">
        <v>4001.0845230000118</v>
      </c>
      <c r="BT129" s="506">
        <v>4789.7351910000007</v>
      </c>
      <c r="BU129" s="506">
        <v>2720.7099089999992</v>
      </c>
      <c r="BV129" s="506">
        <v>8309.4479749999973</v>
      </c>
      <c r="BW129" s="506">
        <v>6243.2463919999809</v>
      </c>
      <c r="BX129" s="506">
        <v>10039.120998999986</v>
      </c>
      <c r="BY129" s="512">
        <v>3705.8611240000146</v>
      </c>
      <c r="BZ129" s="512">
        <v>4602.371207000001</v>
      </c>
      <c r="CA129" s="512">
        <v>1469.4147730000004</v>
      </c>
      <c r="CB129" s="512">
        <v>7883.3337139999749</v>
      </c>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2"/>
    </row>
    <row r="130" s="339" customFormat="true" ht="15" hidden="true" customHeight="true" x14ac:dyDescent="0.2">
      <c r="A130" s="1135" t="s">
        <v>47</v>
      </c>
      <c r="B130" s="406" t="s">
        <v>42</v>
      </c>
      <c r="C130" s="412"/>
      <c r="D130" s="413"/>
      <c r="E130" s="413"/>
      <c r="F130" s="413"/>
      <c r="G130" s="414"/>
      <c r="H130" s="415"/>
      <c r="I130" s="413"/>
      <c r="J130" s="413"/>
      <c r="K130" s="413"/>
      <c r="L130" s="416"/>
      <c r="M130" s="412"/>
      <c r="N130" s="413"/>
      <c r="O130" s="413"/>
      <c r="P130" s="413"/>
      <c r="Q130" s="416"/>
      <c r="R130" s="412"/>
      <c r="S130" s="415"/>
      <c r="T130" s="415"/>
      <c r="U130" s="415"/>
      <c r="V130" s="415"/>
      <c r="W130" s="415"/>
      <c r="X130" s="415"/>
      <c r="Y130" s="415"/>
      <c r="Z130" s="415"/>
      <c r="AA130" s="415"/>
      <c r="AB130" s="6"/>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376"/>
      <c r="BB130" s="341"/>
      <c r="BZ130" s="376"/>
      <c r="CA130" s="376"/>
      <c r="CB130" s="376"/>
      <c r="CC130" s="376"/>
      <c r="CD130" s="376"/>
      <c r="CE130" s="376"/>
      <c r="CF130" s="376"/>
      <c r="CG130" s="376"/>
      <c r="CH130" s="376"/>
      <c r="CI130" s="376"/>
      <c r="CJ130" s="376"/>
      <c r="CK130" s="376"/>
      <c r="CL130" s="376"/>
      <c r="CM130" s="376"/>
      <c r="CN130" s="376"/>
      <c r="CO130" s="376"/>
      <c r="CP130" s="376"/>
      <c r="CQ130" s="376"/>
      <c r="CR130" s="376"/>
      <c r="CS130" s="376"/>
      <c r="CT130" s="376"/>
      <c r="CU130" s="376"/>
      <c r="CV130" s="376"/>
      <c r="CW130" s="376"/>
      <c r="CX130" s="376"/>
      <c r="CY130" s="376"/>
      <c r="CZ130" s="376"/>
    </row>
    <row r="131" s="339" customFormat="true" ht="15" hidden="true" customHeight="true" x14ac:dyDescent="0.2">
      <c r="A131" s="1136"/>
      <c r="B131" s="403" t="s">
        <v>46</v>
      </c>
      <c r="C131" s="417"/>
      <c r="D131" s="418"/>
      <c r="E131" s="418"/>
      <c r="F131" s="418"/>
      <c r="G131" s="419"/>
      <c r="H131" s="420"/>
      <c r="I131" s="418"/>
      <c r="J131" s="418"/>
      <c r="K131" s="418"/>
      <c r="L131" s="421"/>
      <c r="M131" s="417"/>
      <c r="N131" s="418"/>
      <c r="O131" s="418"/>
      <c r="P131" s="418"/>
      <c r="Q131" s="421"/>
      <c r="R131" s="417"/>
      <c r="S131" s="420"/>
      <c r="T131" s="420"/>
      <c r="U131" s="420"/>
      <c r="V131" s="420"/>
      <c r="W131" s="420"/>
      <c r="X131" s="420"/>
      <c r="Y131" s="420"/>
      <c r="Z131" s="420"/>
      <c r="AA131" s="420"/>
      <c r="AB131" s="5"/>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376"/>
      <c r="BB131" s="341"/>
      <c r="BZ131" s="376"/>
      <c r="CA131" s="376"/>
      <c r="CB131" s="376"/>
      <c r="CC131" s="376"/>
      <c r="CD131" s="376"/>
      <c r="CE131" s="376"/>
      <c r="CF131" s="376"/>
      <c r="CG131" s="376"/>
      <c r="CH131" s="376"/>
      <c r="CI131" s="376"/>
      <c r="CJ131" s="376"/>
      <c r="CK131" s="376"/>
      <c r="CL131" s="376"/>
      <c r="CM131" s="376"/>
      <c r="CN131" s="376"/>
      <c r="CO131" s="376"/>
      <c r="CP131" s="376"/>
      <c r="CQ131" s="376"/>
      <c r="CR131" s="376"/>
      <c r="CS131" s="376"/>
      <c r="CT131" s="376"/>
      <c r="CU131" s="376"/>
      <c r="CV131" s="376"/>
      <c r="CW131" s="376"/>
      <c r="CX131" s="376"/>
      <c r="CY131" s="376"/>
      <c r="CZ131" s="376"/>
    </row>
    <row r="132" s="339" customFormat="true" ht="15" hidden="true" customHeight="true" x14ac:dyDescent="0.2">
      <c r="A132" s="1137"/>
      <c r="B132" s="404" t="s">
        <v>46</v>
      </c>
      <c r="C132" s="422"/>
      <c r="D132" s="423"/>
      <c r="E132" s="423"/>
      <c r="F132" s="423"/>
      <c r="G132" s="424"/>
      <c r="H132" s="425"/>
      <c r="I132" s="423"/>
      <c r="J132" s="423"/>
      <c r="K132" s="423"/>
      <c r="L132" s="426"/>
      <c r="M132" s="422"/>
      <c r="N132" s="423"/>
      <c r="O132" s="423"/>
      <c r="P132" s="423"/>
      <c r="Q132" s="426"/>
      <c r="R132" s="473"/>
      <c r="S132" s="474"/>
      <c r="T132" s="474"/>
      <c r="U132" s="474"/>
      <c r="V132" s="474"/>
      <c r="W132" s="474"/>
      <c r="X132" s="474"/>
      <c r="Y132" s="474"/>
      <c r="Z132" s="474"/>
      <c r="AA132" s="474"/>
      <c r="AB132" s="4"/>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376"/>
      <c r="BB132" s="341"/>
      <c r="BZ132" s="376"/>
      <c r="CA132" s="376"/>
      <c r="CB132" s="376"/>
      <c r="CC132" s="376"/>
      <c r="CD132" s="376"/>
      <c r="CE132" s="376"/>
      <c r="CF132" s="376"/>
      <c r="CG132" s="376"/>
      <c r="CH132" s="376"/>
      <c r="CI132" s="376"/>
      <c r="CJ132" s="376"/>
      <c r="CK132" s="376"/>
      <c r="CL132" s="376"/>
      <c r="CM132" s="376"/>
      <c r="CN132" s="376"/>
      <c r="CO132" s="376"/>
      <c r="CP132" s="376"/>
      <c r="CQ132" s="376"/>
      <c r="CR132" s="376"/>
      <c r="CS132" s="376"/>
      <c r="CT132" s="376"/>
      <c r="CU132" s="376"/>
      <c r="CV132" s="376"/>
      <c r="CW132" s="376"/>
      <c r="CX132" s="376"/>
      <c r="CY132" s="376"/>
      <c r="CZ132" s="376"/>
    </row>
    <row r="133" s="338" customFormat="true" ht="15" customHeight="true" x14ac:dyDescent="0.2">
      <c r="B133" s="405"/>
      <c r="C133" s="1110" t="s">
        <v>115</v>
      </c>
      <c r="D133" s="1111"/>
      <c r="E133" s="1111"/>
      <c r="F133" s="1111"/>
      <c r="G133" s="1112"/>
      <c r="H133" s="1099" t="s">
        <v>38</v>
      </c>
      <c r="I133" s="1100"/>
      <c r="J133" s="1100"/>
      <c r="K133" s="1100"/>
      <c r="L133" s="1101"/>
      <c r="M133" s="1102" t="s">
        <v>37</v>
      </c>
      <c r="N133" s="1103"/>
      <c r="O133" s="1103"/>
      <c r="P133" s="1103"/>
      <c r="Q133" s="1104"/>
      <c r="R133" s="523" t="s">
        <v>142</v>
      </c>
      <c r="S133" s="486"/>
      <c r="T133" s="486"/>
      <c r="U133" s="486"/>
      <c r="V133" s="486"/>
      <c r="W133" s="486"/>
      <c r="X133" s="486"/>
      <c r="Y133" s="486"/>
      <c r="Z133" s="471"/>
      <c r="AA133" s="471"/>
      <c r="AB133" s="471"/>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75"/>
      <c r="BA133" s="377" t="s">
        <v>131</v>
      </c>
      <c r="BB133" s="324" t="s">
        <v>99</v>
      </c>
      <c r="BC133" s="1102" t="s">
        <v>115</v>
      </c>
      <c r="BD133" s="1103"/>
      <c r="BE133" s="1103"/>
      <c r="BF133" s="1103"/>
      <c r="BG133" s="1116"/>
      <c r="BH133" s="1102" t="s">
        <v>38</v>
      </c>
      <c r="BI133" s="1103"/>
      <c r="BJ133" s="1103"/>
      <c r="BK133" s="1103"/>
      <c r="BL133" s="1116"/>
      <c r="BM133" s="1102" t="s">
        <v>37</v>
      </c>
      <c r="BN133" s="1103"/>
      <c r="BO133" s="1103"/>
      <c r="BP133" s="1103"/>
      <c r="BQ133" s="1116"/>
      <c r="BR133" s="523" t="s">
        <v>142</v>
      </c>
      <c r="BS133" s="486"/>
      <c r="BT133" s="486"/>
      <c r="BU133" s="486"/>
      <c r="BV133" s="486"/>
      <c r="BW133" s="486"/>
      <c r="BX133" s="486"/>
      <c r="BY133" s="486"/>
      <c r="BZ133" s="470"/>
      <c r="CA133" s="470"/>
      <c r="CB133" s="470"/>
      <c r="CC133" s="375"/>
      <c r="CD133" s="375"/>
      <c r="CE133" s="375"/>
      <c r="CF133" s="375"/>
      <c r="CG133" s="375"/>
      <c r="CH133" s="375"/>
      <c r="CI133" s="375"/>
      <c r="CJ133" s="375"/>
      <c r="CK133" s="375"/>
      <c r="CL133" s="375"/>
      <c r="CM133" s="375"/>
      <c r="CN133" s="375"/>
      <c r="CO133" s="375"/>
      <c r="CP133" s="375"/>
      <c r="CQ133" s="375"/>
      <c r="CR133" s="375"/>
      <c r="CS133" s="375"/>
      <c r="CT133" s="375"/>
      <c r="CU133" s="375"/>
      <c r="CV133" s="375"/>
      <c r="CW133" s="375"/>
      <c r="CX133" s="375"/>
      <c r="CY133" s="375"/>
      <c r="CZ133" s="375"/>
    </row>
    <row r="134" s="338" customFormat="true" ht="24" x14ac:dyDescent="0.2">
      <c r="A134" s="363" t="s">
        <v>69</v>
      </c>
      <c r="B134" s="405"/>
      <c r="C134" s="447" t="s">
        <v>0</v>
      </c>
      <c r="D134" s="632" t="s">
        <v>1</v>
      </c>
      <c r="E134" s="632" t="s">
        <v>2</v>
      </c>
      <c r="F134" s="632" t="s">
        <v>3</v>
      </c>
      <c r="G134" s="633" t="s">
        <v>4</v>
      </c>
      <c r="H134" s="410" t="s">
        <v>0</v>
      </c>
      <c r="I134" s="634" t="s">
        <v>1</v>
      </c>
      <c r="J134" s="634" t="s">
        <v>2</v>
      </c>
      <c r="K134" s="634" t="s">
        <v>3</v>
      </c>
      <c r="L134" s="635" t="s">
        <v>4</v>
      </c>
      <c r="M134" s="411" t="s">
        <v>0</v>
      </c>
      <c r="N134" s="634" t="s">
        <v>1</v>
      </c>
      <c r="O134" s="634" t="s">
        <v>2</v>
      </c>
      <c r="P134" s="634" t="s">
        <v>3</v>
      </c>
      <c r="Q134" s="635" t="s">
        <v>4</v>
      </c>
      <c r="R134" s="411" t="s">
        <v>530</v>
      </c>
      <c r="S134" s="634" t="s">
        <v>531</v>
      </c>
      <c r="T134" s="634" t="s">
        <v>532</v>
      </c>
      <c r="U134" s="634" t="s">
        <v>533</v>
      </c>
      <c r="V134" s="634" t="s">
        <v>534</v>
      </c>
      <c r="W134" s="634" t="s">
        <v>535</v>
      </c>
      <c r="X134" s="634" t="s">
        <v>536</v>
      </c>
      <c r="Y134" s="635" t="s">
        <v>537</v>
      </c>
      <c r="Z134" s="635" t="s">
        <v>538</v>
      </c>
      <c r="AA134" s="635" t="s">
        <v>539</v>
      </c>
      <c r="AB134" s="635" t="s">
        <v>540</v>
      </c>
      <c r="AC134" s="929"/>
      <c r="AD134" s="929"/>
      <c r="AE134" s="929"/>
      <c r="AF134" s="929"/>
      <c r="AG134" s="929"/>
      <c r="AH134" s="929"/>
      <c r="AI134" s="929"/>
      <c r="AJ134" s="929"/>
      <c r="AK134" s="929"/>
      <c r="AL134" s="929"/>
      <c r="AM134" s="929"/>
      <c r="AN134" s="929"/>
      <c r="AO134" s="929"/>
      <c r="AP134" s="929"/>
      <c r="AQ134" s="929"/>
      <c r="AR134" s="929"/>
      <c r="AS134" s="929"/>
      <c r="AT134" s="929"/>
      <c r="AU134" s="929"/>
      <c r="AV134" s="929"/>
      <c r="AW134" s="929"/>
      <c r="AX134" s="929"/>
      <c r="AY134" s="929"/>
      <c r="AZ134" s="375"/>
      <c r="BA134" s="363" t="s">
        <v>117</v>
      </c>
      <c r="BB134" s="362"/>
      <c r="BC134" s="487" t="s">
        <v>0</v>
      </c>
      <c r="BD134" s="598" t="s">
        <v>1</v>
      </c>
      <c r="BE134" s="598" t="s">
        <v>2</v>
      </c>
      <c r="BF134" s="598" t="s">
        <v>3</v>
      </c>
      <c r="BG134" s="488" t="s">
        <v>4</v>
      </c>
      <c r="BH134" s="487" t="s">
        <v>0</v>
      </c>
      <c r="BI134" s="598" t="s">
        <v>1</v>
      </c>
      <c r="BJ134" s="598" t="s">
        <v>2</v>
      </c>
      <c r="BK134" s="598" t="s">
        <v>3</v>
      </c>
      <c r="BL134" s="488" t="s">
        <v>4</v>
      </c>
      <c r="BM134" s="487" t="s">
        <v>0</v>
      </c>
      <c r="BN134" s="598" t="s">
        <v>1</v>
      </c>
      <c r="BO134" s="598" t="s">
        <v>2</v>
      </c>
      <c r="BP134" s="598" t="s">
        <v>3</v>
      </c>
      <c r="BQ134" s="488" t="s">
        <v>4</v>
      </c>
      <c r="BR134" s="487" t="s">
        <v>530</v>
      </c>
      <c r="BS134" s="598" t="s">
        <v>531</v>
      </c>
      <c r="BT134" s="598" t="s">
        <v>532</v>
      </c>
      <c r="BU134" s="598" t="s">
        <v>533</v>
      </c>
      <c r="BV134" s="598" t="s">
        <v>534</v>
      </c>
      <c r="BW134" s="598" t="s">
        <v>535</v>
      </c>
      <c r="BX134" s="598" t="s">
        <v>536</v>
      </c>
      <c r="BY134" s="599" t="s">
        <v>537</v>
      </c>
      <c r="BZ134" s="599" t="s">
        <v>538</v>
      </c>
      <c r="CA134" s="599" t="s">
        <v>539</v>
      </c>
      <c r="CB134" s="599" t="s">
        <v>540</v>
      </c>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row>
    <row r="135" s="338" customFormat="true" ht="15" customHeight="true" x14ac:dyDescent="0.2">
      <c r="A135" s="1086" t="s">
        <v>45</v>
      </c>
      <c r="B135" s="407" t="s">
        <v>44</v>
      </c>
      <c r="C135" s="496">
        <v>4.1311773652138728E-2</v>
      </c>
      <c r="D135" s="489">
        <v>0</v>
      </c>
      <c r="E135" s="489">
        <v>1.5158508804982737E-3</v>
      </c>
      <c r="F135" s="489">
        <v>0.4700887025522833</v>
      </c>
      <c r="G135" s="501">
        <v>4.3247471157407045</v>
      </c>
      <c r="H135" s="493">
        <v>4.6266140582388463E-3</v>
      </c>
      <c r="I135" s="489">
        <v>0.10406150197207957</v>
      </c>
      <c r="J135" s="489">
        <v>2.1834249035894793</v>
      </c>
      <c r="K135" s="489">
        <v>3.8065030445197552</v>
      </c>
      <c r="L135" s="498">
        <v>8.5184930967127102</v>
      </c>
      <c r="M135" s="496">
        <v>6.1501610925826872E-2</v>
      </c>
      <c r="N135" s="489">
        <v>0</v>
      </c>
      <c r="O135" s="489">
        <v>0</v>
      </c>
      <c r="P135" s="489">
        <v>0</v>
      </c>
      <c r="Q135" s="498">
        <v>0</v>
      </c>
      <c r="R135" s="496">
        <v>9.358051169192836E-3</v>
      </c>
      <c r="S135" s="489">
        <v>0.10511224110969015</v>
      </c>
      <c r="T135" s="489">
        <v>0</v>
      </c>
      <c r="U135" s="489">
        <v>0.15575568819918367</v>
      </c>
      <c r="V135" s="489">
        <v>7.4852827544054392</v>
      </c>
      <c r="W135" s="489">
        <v>0</v>
      </c>
      <c r="X135" s="489">
        <v>0.9185772760758657</v>
      </c>
      <c r="Y135" s="498">
        <v>3.2333064285280891E-2</v>
      </c>
      <c r="Z135" s="498">
        <v>1.2593098634483446</v>
      </c>
      <c r="AA135" s="498">
        <v>0.91680633410721768</v>
      </c>
      <c r="AB135" s="498">
        <v>0.86696446859086795</v>
      </c>
      <c r="AC135" s="923"/>
      <c r="AD135" s="923"/>
      <c r="AE135" s="923"/>
      <c r="AF135" s="923"/>
      <c r="AG135" s="923"/>
      <c r="AH135" s="923"/>
      <c r="AI135" s="923"/>
      <c r="AJ135" s="923"/>
      <c r="AK135" s="923"/>
      <c r="AL135" s="923"/>
      <c r="AM135" s="923"/>
      <c r="AN135" s="923"/>
      <c r="AO135" s="923"/>
      <c r="AP135" s="923"/>
      <c r="AQ135" s="923"/>
      <c r="AR135" s="923"/>
      <c r="AS135" s="923"/>
      <c r="AT135" s="923"/>
      <c r="AU135" s="923"/>
      <c r="AV135" s="923"/>
      <c r="AW135" s="923"/>
      <c r="AX135" s="923"/>
      <c r="AY135" s="923"/>
      <c r="AZ135" s="375"/>
      <c r="BA135" s="1114" t="s">
        <v>45</v>
      </c>
      <c r="BB135" s="624" t="s">
        <v>44</v>
      </c>
      <c r="BC135" s="507">
        <v>13.635693</v>
      </c>
      <c r="BD135" s="504">
        <v>0</v>
      </c>
      <c r="BE135" s="504">
        <v>0.49963000000000002</v>
      </c>
      <c r="BF135" s="504">
        <v>155.18670500000002</v>
      </c>
      <c r="BG135" s="513">
        <v>1426.5327369999957</v>
      </c>
      <c r="BH135" s="507">
        <v>0.49963000000000002</v>
      </c>
      <c r="BI135" s="504">
        <v>11.271648000000001</v>
      </c>
      <c r="BJ135" s="504">
        <v>235.08245300000004</v>
      </c>
      <c r="BK135" s="504">
        <v>406.64574200000021</v>
      </c>
      <c r="BL135" s="513">
        <v>928.71959899999968</v>
      </c>
      <c r="BM135" s="507">
        <v>13.635693</v>
      </c>
      <c r="BN135" s="504">
        <v>0</v>
      </c>
      <c r="BO135" s="504">
        <v>0</v>
      </c>
      <c r="BP135" s="504">
        <v>0</v>
      </c>
      <c r="BQ135" s="513">
        <v>0</v>
      </c>
      <c r="BR135" s="507">
        <v>1.09962</v>
      </c>
      <c r="BS135" s="504">
        <v>11.740475999999999</v>
      </c>
      <c r="BT135" s="504">
        <v>0</v>
      </c>
      <c r="BU135" s="504">
        <v>23.920415999999999</v>
      </c>
      <c r="BV135" s="504">
        <v>720.06006700000069</v>
      </c>
      <c r="BW135" s="504">
        <v>0</v>
      </c>
      <c r="BX135" s="504">
        <v>278.01414899999997</v>
      </c>
      <c r="BY135" s="510">
        <v>2.737968</v>
      </c>
      <c r="BZ135" s="510">
        <v>186.91459399999999</v>
      </c>
      <c r="CA135" s="510">
        <v>124.17832300000005</v>
      </c>
      <c r="CB135" s="510">
        <v>247.18915200000004</v>
      </c>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2"/>
    </row>
    <row r="136" s="338" customFormat="true" ht="15" customHeight="true" x14ac:dyDescent="0.2">
      <c r="A136" s="1087"/>
      <c r="B136" s="408" t="s">
        <v>43</v>
      </c>
      <c r="C136" s="497">
        <v>0</v>
      </c>
      <c r="D136" s="490">
        <v>0</v>
      </c>
      <c r="E136" s="490">
        <v>0.13274349515624317</v>
      </c>
      <c r="F136" s="490">
        <v>7.1706267987735881</v>
      </c>
      <c r="G136" s="502">
        <v>38.01430942573031</v>
      </c>
      <c r="H136" s="494">
        <v>0.40515391634549003</v>
      </c>
      <c r="I136" s="490">
        <v>7.493237210351948</v>
      </c>
      <c r="J136" s="490">
        <v>23.611026152138272</v>
      </c>
      <c r="K136" s="490">
        <v>39.832038472200722</v>
      </c>
      <c r="L136" s="499">
        <v>51.910913018096075</v>
      </c>
      <c r="M136" s="497">
        <v>0</v>
      </c>
      <c r="N136" s="490">
        <v>0</v>
      </c>
      <c r="O136" s="490">
        <v>0</v>
      </c>
      <c r="P136" s="490">
        <v>0</v>
      </c>
      <c r="Q136" s="499">
        <v>7.3774266674588223</v>
      </c>
      <c r="R136" s="497">
        <v>0.70457960561391186</v>
      </c>
      <c r="S136" s="490">
        <v>11.628835430493698</v>
      </c>
      <c r="T136" s="490">
        <v>3.8673854655809179</v>
      </c>
      <c r="U136" s="490">
        <v>4.094519239152981</v>
      </c>
      <c r="V136" s="490">
        <v>49.204404036875431</v>
      </c>
      <c r="W136" s="490">
        <v>38.738112090543737</v>
      </c>
      <c r="X136" s="490">
        <v>3.6335701641396621</v>
      </c>
      <c r="Y136" s="499">
        <v>1.1832755356305096</v>
      </c>
      <c r="Z136" s="499">
        <v>8.7154006494412002</v>
      </c>
      <c r="AA136" s="499">
        <v>2.756835559435074</v>
      </c>
      <c r="AB136" s="499">
        <v>3.3655312738000411</v>
      </c>
      <c r="AC136" s="923"/>
      <c r="AD136" s="923"/>
      <c r="AE136" s="923"/>
      <c r="AF136" s="923"/>
      <c r="AG136" s="923"/>
      <c r="AH136" s="923"/>
      <c r="AI136" s="923"/>
      <c r="AJ136" s="923"/>
      <c r="AK136" s="923"/>
      <c r="AL136" s="923"/>
      <c r="AM136" s="923"/>
      <c r="AN136" s="923"/>
      <c r="AO136" s="923"/>
      <c r="AP136" s="923"/>
      <c r="AQ136" s="923"/>
      <c r="AR136" s="923"/>
      <c r="AS136" s="923"/>
      <c r="AT136" s="923"/>
      <c r="AU136" s="923"/>
      <c r="AV136" s="923"/>
      <c r="AW136" s="923"/>
      <c r="AX136" s="923"/>
      <c r="AY136" s="923"/>
      <c r="AZ136" s="375"/>
      <c r="BA136" s="1115"/>
      <c r="BB136" s="622" t="s">
        <v>43</v>
      </c>
      <c r="BC136" s="508">
        <v>0</v>
      </c>
      <c r="BD136" s="505">
        <v>0</v>
      </c>
      <c r="BE136" s="505">
        <v>43.752741999999991</v>
      </c>
      <c r="BF136" s="505">
        <v>2367.1829160000016</v>
      </c>
      <c r="BG136" s="514">
        <v>12539.150941999989</v>
      </c>
      <c r="BH136" s="508">
        <v>43.752741999999991</v>
      </c>
      <c r="BI136" s="505">
        <v>811.64629200000047</v>
      </c>
      <c r="BJ136" s="505">
        <v>2542.1245020000065</v>
      </c>
      <c r="BK136" s="505">
        <v>4255.2255050000012</v>
      </c>
      <c r="BL136" s="514">
        <v>5659.5317710000345</v>
      </c>
      <c r="BM136" s="508">
        <v>0</v>
      </c>
      <c r="BN136" s="505">
        <v>0</v>
      </c>
      <c r="BO136" s="505">
        <v>0</v>
      </c>
      <c r="BP136" s="505">
        <v>0</v>
      </c>
      <c r="BQ136" s="514">
        <v>1637.8057880000013</v>
      </c>
      <c r="BR136" s="508">
        <v>82.791791999999973</v>
      </c>
      <c r="BS136" s="505">
        <v>1298.8788160000006</v>
      </c>
      <c r="BT136" s="505">
        <v>436.6740250000002</v>
      </c>
      <c r="BU136" s="505">
        <v>628.82200100000023</v>
      </c>
      <c r="BV136" s="505">
        <v>4733.3050239999739</v>
      </c>
      <c r="BW136" s="505">
        <v>3943.10916000002</v>
      </c>
      <c r="BX136" s="505">
        <v>1099.7266570000006</v>
      </c>
      <c r="BY136" s="511">
        <v>100.199923</v>
      </c>
      <c r="BZ136" s="511">
        <v>1293.5939129999988</v>
      </c>
      <c r="CA136" s="511">
        <v>373.40406999999954</v>
      </c>
      <c r="CB136" s="511">
        <v>959.58121899999992</v>
      </c>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2"/>
    </row>
    <row r="137" s="338" customFormat="true" ht="15" customHeight="true" x14ac:dyDescent="0.2">
      <c r="A137" s="1087"/>
      <c r="B137" s="408" t="s">
        <v>42</v>
      </c>
      <c r="C137" s="497">
        <v>17.121945026766848</v>
      </c>
      <c r="D137" s="490">
        <v>20.361765122029706</v>
      </c>
      <c r="E137" s="490">
        <v>21.591938899396354</v>
      </c>
      <c r="F137" s="490">
        <v>38.896896020891688</v>
      </c>
      <c r="G137" s="502">
        <v>44.825601272818837</v>
      </c>
      <c r="H137" s="494">
        <v>33.133490596065499</v>
      </c>
      <c r="I137" s="490">
        <v>51.002788945777034</v>
      </c>
      <c r="J137" s="490">
        <v>50.391323741917169</v>
      </c>
      <c r="K137" s="490">
        <v>45.137738427575513</v>
      </c>
      <c r="L137" s="499">
        <v>34.439773150332179</v>
      </c>
      <c r="M137" s="497">
        <v>14.67241103869792</v>
      </c>
      <c r="N137" s="490">
        <v>19.234081339551743</v>
      </c>
      <c r="O137" s="490">
        <v>19.348533553430986</v>
      </c>
      <c r="P137" s="490">
        <v>19.211355973640352</v>
      </c>
      <c r="Q137" s="499">
        <v>35.694386348302999</v>
      </c>
      <c r="R137" s="497">
        <v>27.433346533133836</v>
      </c>
      <c r="S137" s="490">
        <v>24.595583796258929</v>
      </c>
      <c r="T137" s="490">
        <v>39.154165084931385</v>
      </c>
      <c r="U137" s="490">
        <v>18.013496146473873</v>
      </c>
      <c r="V137" s="490">
        <v>38.166201175511084</v>
      </c>
      <c r="W137" s="490">
        <v>32.140727670203042</v>
      </c>
      <c r="X137" s="490">
        <v>29.255197283060237</v>
      </c>
      <c r="Y137" s="499">
        <v>49.715342403634473</v>
      </c>
      <c r="Z137" s="499">
        <v>32.139018521228166</v>
      </c>
      <c r="AA137" s="499">
        <v>10.006086744537711</v>
      </c>
      <c r="AB137" s="499">
        <v>27.4637562508656</v>
      </c>
      <c r="AC137" s="923"/>
      <c r="AD137" s="923"/>
      <c r="AE137" s="923"/>
      <c r="AF137" s="923"/>
      <c r="AG137" s="923"/>
      <c r="AH137" s="923"/>
      <c r="AI137" s="923"/>
      <c r="AJ137" s="923"/>
      <c r="AK137" s="923"/>
      <c r="AL137" s="923"/>
      <c r="AM137" s="923"/>
      <c r="AN137" s="923"/>
      <c r="AO137" s="923"/>
      <c r="AP137" s="923"/>
      <c r="AQ137" s="923"/>
      <c r="AR137" s="923"/>
      <c r="AS137" s="923"/>
      <c r="AT137" s="923"/>
      <c r="AU137" s="923"/>
      <c r="AV137" s="923"/>
      <c r="AW137" s="923"/>
      <c r="AX137" s="923"/>
      <c r="AY137" s="923"/>
      <c r="AZ137" s="375"/>
      <c r="BA137" s="1115"/>
      <c r="BB137" s="622" t="s">
        <v>42</v>
      </c>
      <c r="BC137" s="508">
        <v>5651.4055269999935</v>
      </c>
      <c r="BD137" s="505">
        <v>6726.6587649999692</v>
      </c>
      <c r="BE137" s="505">
        <v>7116.7821129999911</v>
      </c>
      <c r="BF137" s="505">
        <v>12840.727921000052</v>
      </c>
      <c r="BG137" s="514">
        <v>14785.879026000061</v>
      </c>
      <c r="BH137" s="508">
        <v>3578.0995990000056</v>
      </c>
      <c r="BI137" s="505">
        <v>5524.4780549999714</v>
      </c>
      <c r="BJ137" s="505">
        <v>5425.4744349999864</v>
      </c>
      <c r="BK137" s="505">
        <v>4822.0292799999906</v>
      </c>
      <c r="BL137" s="514">
        <v>3754.7594330000038</v>
      </c>
      <c r="BM137" s="508">
        <v>3253.0610090000023</v>
      </c>
      <c r="BN137" s="505">
        <v>4276.033265999994</v>
      </c>
      <c r="BO137" s="505">
        <v>4319.6825569999955</v>
      </c>
      <c r="BP137" s="505">
        <v>4243.5993689999841</v>
      </c>
      <c r="BQ137" s="514">
        <v>7924.2363489999661</v>
      </c>
      <c r="BR137" s="508">
        <v>3223.5618259999933</v>
      </c>
      <c r="BS137" s="505">
        <v>2747.1953620000031</v>
      </c>
      <c r="BT137" s="505">
        <v>4420.9730359999794</v>
      </c>
      <c r="BU137" s="505">
        <v>2766.4499859999996</v>
      </c>
      <c r="BV137" s="505">
        <v>3671.465498000005</v>
      </c>
      <c r="BW137" s="505">
        <v>3271.5687689999877</v>
      </c>
      <c r="BX137" s="505">
        <v>8854.3000009999869</v>
      </c>
      <c r="BY137" s="511">
        <v>4209.901524000009</v>
      </c>
      <c r="BZ137" s="511">
        <v>4770.2728080000097</v>
      </c>
      <c r="CA137" s="511">
        <v>1355.290671000002</v>
      </c>
      <c r="CB137" s="511">
        <v>7830.4738709999729</v>
      </c>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2"/>
    </row>
    <row r="138" s="338" customFormat="true" ht="15" customHeight="true" x14ac:dyDescent="0.2">
      <c r="A138" s="1087"/>
      <c r="B138" s="408" t="s">
        <v>41</v>
      </c>
      <c r="C138" s="497">
        <v>33.682270613081833</v>
      </c>
      <c r="D138" s="490">
        <v>37.61552861397405</v>
      </c>
      <c r="E138" s="490">
        <v>40.02359753581716</v>
      </c>
      <c r="F138" s="490">
        <v>43.616924971664297</v>
      </c>
      <c r="G138" s="502">
        <v>11.885450231317682</v>
      </c>
      <c r="H138" s="494">
        <v>36.815356184525164</v>
      </c>
      <c r="I138" s="490">
        <v>34.447948309906288</v>
      </c>
      <c r="J138" s="490">
        <v>20.499890489445626</v>
      </c>
      <c r="K138" s="490">
        <v>11.223720055703486</v>
      </c>
      <c r="L138" s="499">
        <v>5.1308207348590402</v>
      </c>
      <c r="M138" s="497">
        <v>32.817916309951521</v>
      </c>
      <c r="N138" s="490">
        <v>37.646135924810054</v>
      </c>
      <c r="O138" s="490">
        <v>33.843838077322971</v>
      </c>
      <c r="P138" s="490">
        <v>44.851870458058343</v>
      </c>
      <c r="Q138" s="499">
        <v>46.279119411404047</v>
      </c>
      <c r="R138" s="497">
        <v>58.776483789573255</v>
      </c>
      <c r="S138" s="490">
        <v>41.795791750086487</v>
      </c>
      <c r="T138" s="490">
        <v>49.647426571326662</v>
      </c>
      <c r="U138" s="490">
        <v>34.319300673279294</v>
      </c>
      <c r="V138" s="490">
        <v>4.9233411828212805</v>
      </c>
      <c r="W138" s="490">
        <v>28.617214960769648</v>
      </c>
      <c r="X138" s="490">
        <v>35.927786225740661</v>
      </c>
      <c r="Y138" s="499">
        <v>40.80233577532649</v>
      </c>
      <c r="Z138" s="499">
        <v>16.803720757438295</v>
      </c>
      <c r="AA138" s="499">
        <v>57.225264326669055</v>
      </c>
      <c r="AB138" s="499">
        <v>16.285765613205243</v>
      </c>
      <c r="AC138" s="923"/>
      <c r="AD138" s="923"/>
      <c r="AE138" s="923"/>
      <c r="AF138" s="923"/>
      <c r="AG138" s="923"/>
      <c r="AH138" s="923"/>
      <c r="AI138" s="923"/>
      <c r="AJ138" s="923"/>
      <c r="AK138" s="923"/>
      <c r="AL138" s="923"/>
      <c r="AM138" s="923"/>
      <c r="AN138" s="923"/>
      <c r="AO138" s="923"/>
      <c r="AP138" s="923"/>
      <c r="AQ138" s="923"/>
      <c r="AR138" s="923"/>
      <c r="AS138" s="923"/>
      <c r="AT138" s="923"/>
      <c r="AU138" s="923"/>
      <c r="AV138" s="923"/>
      <c r="AW138" s="923"/>
      <c r="AX138" s="923"/>
      <c r="AY138" s="923"/>
      <c r="AZ138" s="375"/>
      <c r="BA138" s="1115"/>
      <c r="BB138" s="622" t="s">
        <v>41</v>
      </c>
      <c r="BC138" s="508">
        <v>11117.43846899995</v>
      </c>
      <c r="BD138" s="505">
        <v>12426.56634800006</v>
      </c>
      <c r="BE138" s="505">
        <v>13191.924280999947</v>
      </c>
      <c r="BF138" s="505">
        <v>14398.914145000066</v>
      </c>
      <c r="BG138" s="514">
        <v>3920.4567100000118</v>
      </c>
      <c r="BH138" s="508">
        <v>3975.7058139999981</v>
      </c>
      <c r="BI138" s="505">
        <v>3731.3044720000125</v>
      </c>
      <c r="BJ138" s="505">
        <v>2207.1583659999937</v>
      </c>
      <c r="BK138" s="505">
        <v>1199.0212320000001</v>
      </c>
      <c r="BL138" s="514">
        <v>559.38224300000002</v>
      </c>
      <c r="BM138" s="508">
        <v>7276.1513880000111</v>
      </c>
      <c r="BN138" s="505">
        <v>8369.3172920000161</v>
      </c>
      <c r="BO138" s="505">
        <v>7555.8510210000013</v>
      </c>
      <c r="BP138" s="505">
        <v>9907.336548000012</v>
      </c>
      <c r="BQ138" s="514">
        <v>10274.071577000033</v>
      </c>
      <c r="BR138" s="508">
        <v>6906.5445289999689</v>
      </c>
      <c r="BS138" s="505">
        <v>4668.3667359999918</v>
      </c>
      <c r="BT138" s="505">
        <v>5605.787627000007</v>
      </c>
      <c r="BU138" s="505">
        <v>5270.6386419999999</v>
      </c>
      <c r="BV138" s="505">
        <v>473.60954799999979</v>
      </c>
      <c r="BW138" s="505">
        <v>2912.9143459999877</v>
      </c>
      <c r="BX138" s="505">
        <v>10873.80797799995</v>
      </c>
      <c r="BY138" s="511">
        <v>3455.146988000015</v>
      </c>
      <c r="BZ138" s="511">
        <v>2494.1126360000003</v>
      </c>
      <c r="CA138" s="511">
        <v>7750.9688720000158</v>
      </c>
      <c r="CB138" s="511">
        <v>4643.4020510000046</v>
      </c>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2"/>
    </row>
    <row r="139" s="338" customFormat="true" ht="15" customHeight="true" x14ac:dyDescent="0.2">
      <c r="A139" s="1087"/>
      <c r="B139" s="408" t="s">
        <v>19</v>
      </c>
      <c r="C139" s="497">
        <v>49.154472586498699</v>
      </c>
      <c r="D139" s="490">
        <v>42.022706263996355</v>
      </c>
      <c r="E139" s="490">
        <v>38.250204218749232</v>
      </c>
      <c r="F139" s="490">
        <v>9.8454635061192377</v>
      </c>
      <c r="G139" s="502">
        <v>0.94989195439373553</v>
      </c>
      <c r="H139" s="494">
        <v>29.641372689005085</v>
      </c>
      <c r="I139" s="490">
        <v>6.9519640319920111</v>
      </c>
      <c r="J139" s="490">
        <v>3.3143347129097105</v>
      </c>
      <c r="K139" s="490">
        <v>0</v>
      </c>
      <c r="L139" s="499">
        <v>0</v>
      </c>
      <c r="M139" s="497">
        <v>52.448171040424519</v>
      </c>
      <c r="N139" s="490">
        <v>43.1197827356376</v>
      </c>
      <c r="O139" s="490">
        <v>46.807628369246537</v>
      </c>
      <c r="P139" s="490">
        <v>35.936773568301568</v>
      </c>
      <c r="Q139" s="499">
        <v>10.649067572834186</v>
      </c>
      <c r="R139" s="497">
        <v>13.076232020509412</v>
      </c>
      <c r="S139" s="490">
        <v>21.874676782051754</v>
      </c>
      <c r="T139" s="490">
        <v>7.3310228781609519</v>
      </c>
      <c r="U139" s="490">
        <v>43.416928252895197</v>
      </c>
      <c r="V139" s="490">
        <v>0.22077085038636249</v>
      </c>
      <c r="W139" s="490">
        <v>0.50394527848312176</v>
      </c>
      <c r="X139" s="490">
        <v>30.264869050983823</v>
      </c>
      <c r="Y139" s="499">
        <v>8.2667132211235028</v>
      </c>
      <c r="Z139" s="499">
        <v>41.082550208443429</v>
      </c>
      <c r="AA139" s="499">
        <v>29.095007035250891</v>
      </c>
      <c r="AB139" s="499">
        <v>52.017982393538134</v>
      </c>
      <c r="AC139" s="923"/>
      <c r="AD139" s="923"/>
      <c r="AE139" s="923"/>
      <c r="AF139" s="923"/>
      <c r="AG139" s="923"/>
      <c r="AH139" s="923"/>
      <c r="AI139" s="923"/>
      <c r="AJ139" s="923"/>
      <c r="AK139" s="923"/>
      <c r="AL139" s="923"/>
      <c r="AM139" s="923"/>
      <c r="AN139" s="923"/>
      <c r="AO139" s="923"/>
      <c r="AP139" s="923"/>
      <c r="AQ139" s="923"/>
      <c r="AR139" s="923"/>
      <c r="AS139" s="923"/>
      <c r="AT139" s="923"/>
      <c r="AU139" s="923"/>
      <c r="AV139" s="923"/>
      <c r="AW139" s="923"/>
      <c r="AX139" s="923"/>
      <c r="AY139" s="923"/>
      <c r="AZ139" s="375"/>
      <c r="BA139" s="1115"/>
      <c r="BB139" s="622" t="s">
        <v>19</v>
      </c>
      <c r="BC139" s="508">
        <v>16224.316665999955</v>
      </c>
      <c r="BD139" s="505">
        <v>13882.509876999937</v>
      </c>
      <c r="BE139" s="505">
        <v>12607.407350999949</v>
      </c>
      <c r="BF139" s="505">
        <v>3250.2058280000051</v>
      </c>
      <c r="BG139" s="514">
        <v>313.32513400000016</v>
      </c>
      <c r="BH139" s="508">
        <v>3200.9843159999896</v>
      </c>
      <c r="BI139" s="505">
        <v>753.01711000000034</v>
      </c>
      <c r="BJ139" s="505">
        <v>356.8439350000001</v>
      </c>
      <c r="BK139" s="505">
        <v>0</v>
      </c>
      <c r="BL139" s="514">
        <v>0</v>
      </c>
      <c r="BM139" s="508">
        <v>11628.429693999988</v>
      </c>
      <c r="BN139" s="505">
        <v>9586.1934940000465</v>
      </c>
      <c r="BO139" s="505">
        <v>10450.099241000013</v>
      </c>
      <c r="BP139" s="505">
        <v>7938.0794280000237</v>
      </c>
      <c r="BQ139" s="514">
        <v>2364.1176379999993</v>
      </c>
      <c r="BR139" s="508">
        <v>1536.5257140000003</v>
      </c>
      <c r="BS139" s="505">
        <v>2443.2845790000001</v>
      </c>
      <c r="BT139" s="505">
        <v>827.76007100000004</v>
      </c>
      <c r="BU139" s="505">
        <v>6667.8205930000158</v>
      </c>
      <c r="BV139" s="505">
        <v>21.237444000000004</v>
      </c>
      <c r="BW139" s="505">
        <v>51.296027000000016</v>
      </c>
      <c r="BX139" s="505">
        <v>9159.8845660000661</v>
      </c>
      <c r="BY139" s="511">
        <v>700.02632799999844</v>
      </c>
      <c r="BZ139" s="511">
        <v>6097.72734700001</v>
      </c>
      <c r="CA139" s="511">
        <v>3940.8204839999871</v>
      </c>
      <c r="CB139" s="511">
        <v>14831.381702999894</v>
      </c>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2"/>
    </row>
    <row r="140" s="338" customFormat="true" ht="15" customHeight="true" x14ac:dyDescent="0.2">
      <c r="A140" s="1087" t="s">
        <v>107</v>
      </c>
      <c r="B140" s="408" t="s">
        <v>64</v>
      </c>
      <c r="C140" s="27" t="s">
        <v>35</v>
      </c>
      <c r="D140" s="23" t="s">
        <v>35</v>
      </c>
      <c r="E140" s="23" t="s">
        <v>35</v>
      </c>
      <c r="F140" s="23" t="s">
        <v>35</v>
      </c>
      <c r="G140" s="19" t="s">
        <v>35</v>
      </c>
      <c r="H140" s="15" t="s">
        <v>35</v>
      </c>
      <c r="I140" s="23" t="s">
        <v>35</v>
      </c>
      <c r="J140" s="23" t="s">
        <v>35</v>
      </c>
      <c r="K140" s="23" t="s">
        <v>35</v>
      </c>
      <c r="L140" s="12" t="s">
        <v>35</v>
      </c>
      <c r="M140" s="27" t="s">
        <v>35</v>
      </c>
      <c r="N140" s="23" t="s">
        <v>35</v>
      </c>
      <c r="O140" s="23" t="s">
        <v>35</v>
      </c>
      <c r="P140" s="23" t="s">
        <v>35</v>
      </c>
      <c r="Q140" s="12" t="s">
        <v>35</v>
      </c>
      <c r="R140" s="27" t="s">
        <v>35</v>
      </c>
      <c r="S140" s="23" t="s">
        <v>35</v>
      </c>
      <c r="T140" s="23" t="s">
        <v>35</v>
      </c>
      <c r="U140" s="23" t="s">
        <v>35</v>
      </c>
      <c r="V140" s="23" t="s">
        <v>35</v>
      </c>
      <c r="W140" s="23" t="s">
        <v>35</v>
      </c>
      <c r="X140" s="23" t="s">
        <v>35</v>
      </c>
      <c r="Y140" s="12" t="s">
        <v>35</v>
      </c>
      <c r="Z140" s="12" t="s">
        <v>35</v>
      </c>
      <c r="AA140" s="12" t="s">
        <v>35</v>
      </c>
      <c r="AB140" s="12" t="s">
        <v>35</v>
      </c>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75"/>
      <c r="BA140" s="1115" t="s">
        <v>107</v>
      </c>
      <c r="BB140" s="622" t="s">
        <v>64</v>
      </c>
      <c r="BC140" s="86" t="s">
        <v>35</v>
      </c>
      <c r="BD140" s="82" t="s">
        <v>35</v>
      </c>
      <c r="BE140" s="82" t="s">
        <v>35</v>
      </c>
      <c r="BF140" s="82" t="s">
        <v>35</v>
      </c>
      <c r="BG140" s="77" t="s">
        <v>35</v>
      </c>
      <c r="BH140" s="86" t="s">
        <v>35</v>
      </c>
      <c r="BI140" s="82" t="s">
        <v>35</v>
      </c>
      <c r="BJ140" s="82" t="s">
        <v>35</v>
      </c>
      <c r="BK140" s="82" t="s">
        <v>35</v>
      </c>
      <c r="BL140" s="77" t="s">
        <v>35</v>
      </c>
      <c r="BM140" s="86" t="s">
        <v>35</v>
      </c>
      <c r="BN140" s="82" t="s">
        <v>35</v>
      </c>
      <c r="BO140" s="82" t="s">
        <v>35</v>
      </c>
      <c r="BP140" s="82" t="s">
        <v>35</v>
      </c>
      <c r="BQ140" s="77" t="s">
        <v>35</v>
      </c>
      <c r="BR140" s="86" t="s">
        <v>35</v>
      </c>
      <c r="BS140" s="82" t="s">
        <v>35</v>
      </c>
      <c r="BT140" s="82" t="s">
        <v>35</v>
      </c>
      <c r="BU140" s="82" t="s">
        <v>35</v>
      </c>
      <c r="BV140" s="82" t="s">
        <v>35</v>
      </c>
      <c r="BW140" s="82" t="s">
        <v>35</v>
      </c>
      <c r="BX140" s="82" t="s">
        <v>35</v>
      </c>
      <c r="BY140" s="70" t="s">
        <v>35</v>
      </c>
      <c r="BZ140" s="70" t="s">
        <v>35</v>
      </c>
      <c r="CA140" s="70" t="s">
        <v>35</v>
      </c>
      <c r="CB140" s="70" t="s">
        <v>35</v>
      </c>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row>
    <row r="141" s="338" customFormat="true" ht="15" customHeight="true" x14ac:dyDescent="0.2">
      <c r="A141" s="1087"/>
      <c r="B141" s="408" t="s">
        <v>65</v>
      </c>
      <c r="C141" s="27" t="s">
        <v>35</v>
      </c>
      <c r="D141" s="23" t="s">
        <v>35</v>
      </c>
      <c r="E141" s="23" t="s">
        <v>35</v>
      </c>
      <c r="F141" s="23" t="s">
        <v>35</v>
      </c>
      <c r="G141" s="19" t="s">
        <v>35</v>
      </c>
      <c r="H141" s="15" t="s">
        <v>35</v>
      </c>
      <c r="I141" s="23" t="s">
        <v>35</v>
      </c>
      <c r="J141" s="23" t="s">
        <v>35</v>
      </c>
      <c r="K141" s="23" t="s">
        <v>35</v>
      </c>
      <c r="L141" s="12" t="s">
        <v>35</v>
      </c>
      <c r="M141" s="27" t="s">
        <v>35</v>
      </c>
      <c r="N141" s="23" t="s">
        <v>35</v>
      </c>
      <c r="O141" s="23" t="s">
        <v>35</v>
      </c>
      <c r="P141" s="23" t="s">
        <v>35</v>
      </c>
      <c r="Q141" s="12" t="s">
        <v>35</v>
      </c>
      <c r="R141" s="27" t="s">
        <v>35</v>
      </c>
      <c r="S141" s="23" t="s">
        <v>35</v>
      </c>
      <c r="T141" s="23" t="s">
        <v>35</v>
      </c>
      <c r="U141" s="23" t="s">
        <v>35</v>
      </c>
      <c r="V141" s="23" t="s">
        <v>35</v>
      </c>
      <c r="W141" s="23" t="s">
        <v>35</v>
      </c>
      <c r="X141" s="23" t="s">
        <v>35</v>
      </c>
      <c r="Y141" s="12" t="s">
        <v>35</v>
      </c>
      <c r="Z141" s="12" t="s">
        <v>35</v>
      </c>
      <c r="AA141" s="12" t="s">
        <v>35</v>
      </c>
      <c r="AB141" s="12" t="s">
        <v>35</v>
      </c>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75"/>
      <c r="BA141" s="1115"/>
      <c r="BB141" s="622" t="s">
        <v>65</v>
      </c>
      <c r="BC141" s="86" t="s">
        <v>35</v>
      </c>
      <c r="BD141" s="82" t="s">
        <v>35</v>
      </c>
      <c r="BE141" s="82" t="s">
        <v>35</v>
      </c>
      <c r="BF141" s="82" t="s">
        <v>35</v>
      </c>
      <c r="BG141" s="77" t="s">
        <v>35</v>
      </c>
      <c r="BH141" s="86" t="s">
        <v>35</v>
      </c>
      <c r="BI141" s="82" t="s">
        <v>35</v>
      </c>
      <c r="BJ141" s="82" t="s">
        <v>35</v>
      </c>
      <c r="BK141" s="82" t="s">
        <v>35</v>
      </c>
      <c r="BL141" s="77" t="s">
        <v>35</v>
      </c>
      <c r="BM141" s="86" t="s">
        <v>35</v>
      </c>
      <c r="BN141" s="82" t="s">
        <v>35</v>
      </c>
      <c r="BO141" s="82" t="s">
        <v>35</v>
      </c>
      <c r="BP141" s="82" t="s">
        <v>35</v>
      </c>
      <c r="BQ141" s="77" t="s">
        <v>35</v>
      </c>
      <c r="BR141" s="86" t="s">
        <v>35</v>
      </c>
      <c r="BS141" s="82" t="s">
        <v>35</v>
      </c>
      <c r="BT141" s="82" t="s">
        <v>35</v>
      </c>
      <c r="BU141" s="82" t="s">
        <v>35</v>
      </c>
      <c r="BV141" s="82" t="s">
        <v>35</v>
      </c>
      <c r="BW141" s="82" t="s">
        <v>35</v>
      </c>
      <c r="BX141" s="82" t="s">
        <v>35</v>
      </c>
      <c r="BY141" s="70" t="s">
        <v>35</v>
      </c>
      <c r="BZ141" s="70" t="s">
        <v>35</v>
      </c>
      <c r="CA141" s="70" t="s">
        <v>35</v>
      </c>
      <c r="CB141" s="70" t="s">
        <v>35</v>
      </c>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row>
    <row r="142" s="338" customFormat="true" ht="15" customHeight="true" x14ac:dyDescent="0.2">
      <c r="A142" s="1087"/>
      <c r="B142" s="408" t="s">
        <v>66</v>
      </c>
      <c r="C142" s="27" t="s">
        <v>35</v>
      </c>
      <c r="D142" s="23" t="s">
        <v>35</v>
      </c>
      <c r="E142" s="23" t="s">
        <v>35</v>
      </c>
      <c r="F142" s="23" t="s">
        <v>35</v>
      </c>
      <c r="G142" s="19" t="s">
        <v>35</v>
      </c>
      <c r="H142" s="15" t="s">
        <v>35</v>
      </c>
      <c r="I142" s="23" t="s">
        <v>35</v>
      </c>
      <c r="J142" s="23" t="s">
        <v>35</v>
      </c>
      <c r="K142" s="23" t="s">
        <v>35</v>
      </c>
      <c r="L142" s="12" t="s">
        <v>35</v>
      </c>
      <c r="M142" s="27" t="s">
        <v>35</v>
      </c>
      <c r="N142" s="23" t="s">
        <v>35</v>
      </c>
      <c r="O142" s="23" t="s">
        <v>35</v>
      </c>
      <c r="P142" s="23" t="s">
        <v>35</v>
      </c>
      <c r="Q142" s="12" t="s">
        <v>35</v>
      </c>
      <c r="R142" s="27" t="s">
        <v>35</v>
      </c>
      <c r="S142" s="23" t="s">
        <v>35</v>
      </c>
      <c r="T142" s="23" t="s">
        <v>35</v>
      </c>
      <c r="U142" s="23" t="s">
        <v>35</v>
      </c>
      <c r="V142" s="23" t="s">
        <v>35</v>
      </c>
      <c r="W142" s="23" t="s">
        <v>35</v>
      </c>
      <c r="X142" s="23" t="s">
        <v>35</v>
      </c>
      <c r="Y142" s="12" t="s">
        <v>35</v>
      </c>
      <c r="Z142" s="12" t="s">
        <v>35</v>
      </c>
      <c r="AA142" s="12" t="s">
        <v>35</v>
      </c>
      <c r="AB142" s="12" t="s">
        <v>35</v>
      </c>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75"/>
      <c r="BA142" s="1115"/>
      <c r="BB142" s="622" t="s">
        <v>66</v>
      </c>
      <c r="BC142" s="86" t="s">
        <v>35</v>
      </c>
      <c r="BD142" s="82" t="s">
        <v>35</v>
      </c>
      <c r="BE142" s="82" t="s">
        <v>35</v>
      </c>
      <c r="BF142" s="82" t="s">
        <v>35</v>
      </c>
      <c r="BG142" s="77" t="s">
        <v>35</v>
      </c>
      <c r="BH142" s="86" t="s">
        <v>35</v>
      </c>
      <c r="BI142" s="82" t="s">
        <v>35</v>
      </c>
      <c r="BJ142" s="82" t="s">
        <v>35</v>
      </c>
      <c r="BK142" s="82" t="s">
        <v>35</v>
      </c>
      <c r="BL142" s="77" t="s">
        <v>35</v>
      </c>
      <c r="BM142" s="86" t="s">
        <v>35</v>
      </c>
      <c r="BN142" s="82" t="s">
        <v>35</v>
      </c>
      <c r="BO142" s="82" t="s">
        <v>35</v>
      </c>
      <c r="BP142" s="82" t="s">
        <v>35</v>
      </c>
      <c r="BQ142" s="77" t="s">
        <v>35</v>
      </c>
      <c r="BR142" s="86" t="s">
        <v>35</v>
      </c>
      <c r="BS142" s="82" t="s">
        <v>35</v>
      </c>
      <c r="BT142" s="82" t="s">
        <v>35</v>
      </c>
      <c r="BU142" s="82" t="s">
        <v>35</v>
      </c>
      <c r="BV142" s="82" t="s">
        <v>35</v>
      </c>
      <c r="BW142" s="82" t="s">
        <v>35</v>
      </c>
      <c r="BX142" s="82" t="s">
        <v>35</v>
      </c>
      <c r="BY142" s="70" t="s">
        <v>35</v>
      </c>
      <c r="BZ142" s="70" t="s">
        <v>35</v>
      </c>
      <c r="CA142" s="70" t="s">
        <v>35</v>
      </c>
      <c r="CB142" s="70" t="s">
        <v>35</v>
      </c>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row>
    <row r="143" s="338" customFormat="true" ht="15" customHeight="true" x14ac:dyDescent="0.2">
      <c r="A143" s="1087"/>
      <c r="B143" s="408" t="s">
        <v>67</v>
      </c>
      <c r="C143" s="27" t="s">
        <v>35</v>
      </c>
      <c r="D143" s="23" t="s">
        <v>35</v>
      </c>
      <c r="E143" s="23" t="s">
        <v>35</v>
      </c>
      <c r="F143" s="23" t="s">
        <v>35</v>
      </c>
      <c r="G143" s="19" t="s">
        <v>35</v>
      </c>
      <c r="H143" s="15" t="s">
        <v>35</v>
      </c>
      <c r="I143" s="23" t="s">
        <v>35</v>
      </c>
      <c r="J143" s="23" t="s">
        <v>35</v>
      </c>
      <c r="K143" s="23" t="s">
        <v>35</v>
      </c>
      <c r="L143" s="12" t="s">
        <v>35</v>
      </c>
      <c r="M143" s="27" t="s">
        <v>35</v>
      </c>
      <c r="N143" s="23" t="s">
        <v>35</v>
      </c>
      <c r="O143" s="23" t="s">
        <v>35</v>
      </c>
      <c r="P143" s="23" t="s">
        <v>35</v>
      </c>
      <c r="Q143" s="12" t="s">
        <v>35</v>
      </c>
      <c r="R143" s="27" t="s">
        <v>35</v>
      </c>
      <c r="S143" s="23" t="s">
        <v>35</v>
      </c>
      <c r="T143" s="23" t="s">
        <v>35</v>
      </c>
      <c r="U143" s="23" t="s">
        <v>35</v>
      </c>
      <c r="V143" s="23" t="s">
        <v>35</v>
      </c>
      <c r="W143" s="23" t="s">
        <v>35</v>
      </c>
      <c r="X143" s="23" t="s">
        <v>35</v>
      </c>
      <c r="Y143" s="12" t="s">
        <v>35</v>
      </c>
      <c r="Z143" s="12" t="s">
        <v>35</v>
      </c>
      <c r="AA143" s="12" t="s">
        <v>35</v>
      </c>
      <c r="AB143" s="12" t="s">
        <v>35</v>
      </c>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75"/>
      <c r="BA143" s="1115"/>
      <c r="BB143" s="622" t="s">
        <v>67</v>
      </c>
      <c r="BC143" s="86" t="s">
        <v>35</v>
      </c>
      <c r="BD143" s="82" t="s">
        <v>35</v>
      </c>
      <c r="BE143" s="82" t="s">
        <v>35</v>
      </c>
      <c r="BF143" s="82" t="s">
        <v>35</v>
      </c>
      <c r="BG143" s="77" t="s">
        <v>35</v>
      </c>
      <c r="BH143" s="86" t="s">
        <v>35</v>
      </c>
      <c r="BI143" s="82" t="s">
        <v>35</v>
      </c>
      <c r="BJ143" s="82" t="s">
        <v>35</v>
      </c>
      <c r="BK143" s="82" t="s">
        <v>35</v>
      </c>
      <c r="BL143" s="77" t="s">
        <v>35</v>
      </c>
      <c r="BM143" s="86" t="s">
        <v>35</v>
      </c>
      <c r="BN143" s="82" t="s">
        <v>35</v>
      </c>
      <c r="BO143" s="82" t="s">
        <v>35</v>
      </c>
      <c r="BP143" s="82" t="s">
        <v>35</v>
      </c>
      <c r="BQ143" s="77" t="s">
        <v>35</v>
      </c>
      <c r="BR143" s="86" t="s">
        <v>35</v>
      </c>
      <c r="BS143" s="82" t="s">
        <v>35</v>
      </c>
      <c r="BT143" s="82" t="s">
        <v>35</v>
      </c>
      <c r="BU143" s="82" t="s">
        <v>35</v>
      </c>
      <c r="BV143" s="82" t="s">
        <v>35</v>
      </c>
      <c r="BW143" s="82" t="s">
        <v>35</v>
      </c>
      <c r="BX143" s="82" t="s">
        <v>35</v>
      </c>
      <c r="BY143" s="70" t="s">
        <v>35</v>
      </c>
      <c r="BZ143" s="70" t="s">
        <v>35</v>
      </c>
      <c r="CA143" s="70" t="s">
        <v>35</v>
      </c>
      <c r="CB143" s="70" t="s">
        <v>35</v>
      </c>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row>
    <row r="144" s="338" customFormat="true" ht="15" customHeight="true" x14ac:dyDescent="0.2">
      <c r="A144" s="1087" t="s">
        <v>108</v>
      </c>
      <c r="B144" s="408" t="s">
        <v>64</v>
      </c>
      <c r="C144" s="27" t="s">
        <v>35</v>
      </c>
      <c r="D144" s="23" t="s">
        <v>35</v>
      </c>
      <c r="E144" s="23" t="s">
        <v>35</v>
      </c>
      <c r="F144" s="23" t="s">
        <v>35</v>
      </c>
      <c r="G144" s="19" t="s">
        <v>35</v>
      </c>
      <c r="H144" s="15" t="s">
        <v>35</v>
      </c>
      <c r="I144" s="23" t="s">
        <v>35</v>
      </c>
      <c r="J144" s="23" t="s">
        <v>35</v>
      </c>
      <c r="K144" s="23" t="s">
        <v>35</v>
      </c>
      <c r="L144" s="12" t="s">
        <v>35</v>
      </c>
      <c r="M144" s="27" t="s">
        <v>35</v>
      </c>
      <c r="N144" s="23" t="s">
        <v>35</v>
      </c>
      <c r="O144" s="23" t="s">
        <v>35</v>
      </c>
      <c r="P144" s="23" t="s">
        <v>35</v>
      </c>
      <c r="Q144" s="12" t="s">
        <v>35</v>
      </c>
      <c r="R144" s="27" t="s">
        <v>35</v>
      </c>
      <c r="S144" s="23" t="s">
        <v>35</v>
      </c>
      <c r="T144" s="23" t="s">
        <v>35</v>
      </c>
      <c r="U144" s="23" t="s">
        <v>35</v>
      </c>
      <c r="V144" s="23" t="s">
        <v>35</v>
      </c>
      <c r="W144" s="23" t="s">
        <v>35</v>
      </c>
      <c r="X144" s="23" t="s">
        <v>35</v>
      </c>
      <c r="Y144" s="12" t="s">
        <v>35</v>
      </c>
      <c r="Z144" s="12" t="s">
        <v>35</v>
      </c>
      <c r="AA144" s="12" t="s">
        <v>35</v>
      </c>
      <c r="AB144" s="12" t="s">
        <v>35</v>
      </c>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75"/>
      <c r="BA144" s="1115" t="s">
        <v>108</v>
      </c>
      <c r="BB144" s="622" t="s">
        <v>64</v>
      </c>
      <c r="BC144" s="86" t="s">
        <v>35</v>
      </c>
      <c r="BD144" s="82" t="s">
        <v>35</v>
      </c>
      <c r="BE144" s="82" t="s">
        <v>35</v>
      </c>
      <c r="BF144" s="82" t="s">
        <v>35</v>
      </c>
      <c r="BG144" s="77" t="s">
        <v>35</v>
      </c>
      <c r="BH144" s="86" t="s">
        <v>35</v>
      </c>
      <c r="BI144" s="82" t="s">
        <v>35</v>
      </c>
      <c r="BJ144" s="82" t="s">
        <v>35</v>
      </c>
      <c r="BK144" s="82" t="s">
        <v>35</v>
      </c>
      <c r="BL144" s="77" t="s">
        <v>35</v>
      </c>
      <c r="BM144" s="86" t="s">
        <v>35</v>
      </c>
      <c r="BN144" s="82" t="s">
        <v>35</v>
      </c>
      <c r="BO144" s="82" t="s">
        <v>35</v>
      </c>
      <c r="BP144" s="82" t="s">
        <v>35</v>
      </c>
      <c r="BQ144" s="77" t="s">
        <v>35</v>
      </c>
      <c r="BR144" s="86" t="s">
        <v>35</v>
      </c>
      <c r="BS144" s="82" t="s">
        <v>35</v>
      </c>
      <c r="BT144" s="82" t="s">
        <v>35</v>
      </c>
      <c r="BU144" s="82" t="s">
        <v>35</v>
      </c>
      <c r="BV144" s="82" t="s">
        <v>35</v>
      </c>
      <c r="BW144" s="82" t="s">
        <v>35</v>
      </c>
      <c r="BX144" s="82" t="s">
        <v>35</v>
      </c>
      <c r="BY144" s="70" t="s">
        <v>35</v>
      </c>
      <c r="BZ144" s="70" t="s">
        <v>35</v>
      </c>
      <c r="CA144" s="70" t="s">
        <v>35</v>
      </c>
      <c r="CB144" s="70" t="s">
        <v>35</v>
      </c>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row>
    <row r="145" s="338" customFormat="true" ht="15" customHeight="true" x14ac:dyDescent="0.2">
      <c r="A145" s="1087"/>
      <c r="B145" s="408" t="s">
        <v>65</v>
      </c>
      <c r="C145" s="27" t="s">
        <v>35</v>
      </c>
      <c r="D145" s="23" t="s">
        <v>35</v>
      </c>
      <c r="E145" s="23" t="s">
        <v>35</v>
      </c>
      <c r="F145" s="23" t="s">
        <v>35</v>
      </c>
      <c r="G145" s="19" t="s">
        <v>35</v>
      </c>
      <c r="H145" s="15" t="s">
        <v>35</v>
      </c>
      <c r="I145" s="23" t="s">
        <v>35</v>
      </c>
      <c r="J145" s="23" t="s">
        <v>35</v>
      </c>
      <c r="K145" s="23" t="s">
        <v>35</v>
      </c>
      <c r="L145" s="12" t="s">
        <v>35</v>
      </c>
      <c r="M145" s="27" t="s">
        <v>35</v>
      </c>
      <c r="N145" s="23" t="s">
        <v>35</v>
      </c>
      <c r="O145" s="23" t="s">
        <v>35</v>
      </c>
      <c r="P145" s="23" t="s">
        <v>35</v>
      </c>
      <c r="Q145" s="12" t="s">
        <v>35</v>
      </c>
      <c r="R145" s="27" t="s">
        <v>35</v>
      </c>
      <c r="S145" s="23" t="s">
        <v>35</v>
      </c>
      <c r="T145" s="23" t="s">
        <v>35</v>
      </c>
      <c r="U145" s="23" t="s">
        <v>35</v>
      </c>
      <c r="V145" s="23" t="s">
        <v>35</v>
      </c>
      <c r="W145" s="23" t="s">
        <v>35</v>
      </c>
      <c r="X145" s="23" t="s">
        <v>35</v>
      </c>
      <c r="Y145" s="12" t="s">
        <v>35</v>
      </c>
      <c r="Z145" s="12" t="s">
        <v>35</v>
      </c>
      <c r="AA145" s="12" t="s">
        <v>35</v>
      </c>
      <c r="AB145" s="12" t="s">
        <v>35</v>
      </c>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75"/>
      <c r="BA145" s="1115"/>
      <c r="BB145" s="622" t="s">
        <v>65</v>
      </c>
      <c r="BC145" s="86" t="s">
        <v>35</v>
      </c>
      <c r="BD145" s="82" t="s">
        <v>35</v>
      </c>
      <c r="BE145" s="82" t="s">
        <v>35</v>
      </c>
      <c r="BF145" s="82" t="s">
        <v>35</v>
      </c>
      <c r="BG145" s="77" t="s">
        <v>35</v>
      </c>
      <c r="BH145" s="86" t="s">
        <v>35</v>
      </c>
      <c r="BI145" s="82" t="s">
        <v>35</v>
      </c>
      <c r="BJ145" s="82" t="s">
        <v>35</v>
      </c>
      <c r="BK145" s="82" t="s">
        <v>35</v>
      </c>
      <c r="BL145" s="77" t="s">
        <v>35</v>
      </c>
      <c r="BM145" s="86" t="s">
        <v>35</v>
      </c>
      <c r="BN145" s="82" t="s">
        <v>35</v>
      </c>
      <c r="BO145" s="82" t="s">
        <v>35</v>
      </c>
      <c r="BP145" s="82" t="s">
        <v>35</v>
      </c>
      <c r="BQ145" s="77" t="s">
        <v>35</v>
      </c>
      <c r="BR145" s="86" t="s">
        <v>35</v>
      </c>
      <c r="BS145" s="82" t="s">
        <v>35</v>
      </c>
      <c r="BT145" s="82" t="s">
        <v>35</v>
      </c>
      <c r="BU145" s="82" t="s">
        <v>35</v>
      </c>
      <c r="BV145" s="82" t="s">
        <v>35</v>
      </c>
      <c r="BW145" s="82" t="s">
        <v>35</v>
      </c>
      <c r="BX145" s="82" t="s">
        <v>35</v>
      </c>
      <c r="BY145" s="70" t="s">
        <v>35</v>
      </c>
      <c r="BZ145" s="70" t="s">
        <v>35</v>
      </c>
      <c r="CA145" s="70" t="s">
        <v>35</v>
      </c>
      <c r="CB145" s="70" t="s">
        <v>35</v>
      </c>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row>
    <row r="146" s="338" customFormat="true" ht="15" customHeight="true" x14ac:dyDescent="0.2">
      <c r="A146" s="1087"/>
      <c r="B146" s="408" t="s">
        <v>66</v>
      </c>
      <c r="C146" s="27" t="s">
        <v>35</v>
      </c>
      <c r="D146" s="23" t="s">
        <v>35</v>
      </c>
      <c r="E146" s="23" t="s">
        <v>35</v>
      </c>
      <c r="F146" s="23" t="s">
        <v>35</v>
      </c>
      <c r="G146" s="19" t="s">
        <v>35</v>
      </c>
      <c r="H146" s="15" t="s">
        <v>35</v>
      </c>
      <c r="I146" s="23" t="s">
        <v>35</v>
      </c>
      <c r="J146" s="23" t="s">
        <v>35</v>
      </c>
      <c r="K146" s="23" t="s">
        <v>35</v>
      </c>
      <c r="L146" s="12" t="s">
        <v>35</v>
      </c>
      <c r="M146" s="27" t="s">
        <v>35</v>
      </c>
      <c r="N146" s="23" t="s">
        <v>35</v>
      </c>
      <c r="O146" s="23" t="s">
        <v>35</v>
      </c>
      <c r="P146" s="23" t="s">
        <v>35</v>
      </c>
      <c r="Q146" s="12" t="s">
        <v>35</v>
      </c>
      <c r="R146" s="27" t="s">
        <v>35</v>
      </c>
      <c r="S146" s="23" t="s">
        <v>35</v>
      </c>
      <c r="T146" s="23" t="s">
        <v>35</v>
      </c>
      <c r="U146" s="23" t="s">
        <v>35</v>
      </c>
      <c r="V146" s="23" t="s">
        <v>35</v>
      </c>
      <c r="W146" s="23" t="s">
        <v>35</v>
      </c>
      <c r="X146" s="23" t="s">
        <v>35</v>
      </c>
      <c r="Y146" s="12" t="s">
        <v>35</v>
      </c>
      <c r="Z146" s="12" t="s">
        <v>35</v>
      </c>
      <c r="AA146" s="12" t="s">
        <v>35</v>
      </c>
      <c r="AB146" s="12" t="s">
        <v>35</v>
      </c>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75"/>
      <c r="BA146" s="1115"/>
      <c r="BB146" s="622" t="s">
        <v>66</v>
      </c>
      <c r="BC146" s="86" t="s">
        <v>35</v>
      </c>
      <c r="BD146" s="82" t="s">
        <v>35</v>
      </c>
      <c r="BE146" s="82" t="s">
        <v>35</v>
      </c>
      <c r="BF146" s="82" t="s">
        <v>35</v>
      </c>
      <c r="BG146" s="77" t="s">
        <v>35</v>
      </c>
      <c r="BH146" s="86" t="s">
        <v>35</v>
      </c>
      <c r="BI146" s="82" t="s">
        <v>35</v>
      </c>
      <c r="BJ146" s="82" t="s">
        <v>35</v>
      </c>
      <c r="BK146" s="82" t="s">
        <v>35</v>
      </c>
      <c r="BL146" s="77" t="s">
        <v>35</v>
      </c>
      <c r="BM146" s="86" t="s">
        <v>35</v>
      </c>
      <c r="BN146" s="82" t="s">
        <v>35</v>
      </c>
      <c r="BO146" s="82" t="s">
        <v>35</v>
      </c>
      <c r="BP146" s="82" t="s">
        <v>35</v>
      </c>
      <c r="BQ146" s="77" t="s">
        <v>35</v>
      </c>
      <c r="BR146" s="86" t="s">
        <v>35</v>
      </c>
      <c r="BS146" s="82" t="s">
        <v>35</v>
      </c>
      <c r="BT146" s="82" t="s">
        <v>35</v>
      </c>
      <c r="BU146" s="82" t="s">
        <v>35</v>
      </c>
      <c r="BV146" s="82" t="s">
        <v>35</v>
      </c>
      <c r="BW146" s="82" t="s">
        <v>35</v>
      </c>
      <c r="BX146" s="82" t="s">
        <v>35</v>
      </c>
      <c r="BY146" s="70" t="s">
        <v>35</v>
      </c>
      <c r="BZ146" s="70" t="s">
        <v>35</v>
      </c>
      <c r="CA146" s="70" t="s">
        <v>35</v>
      </c>
      <c r="CB146" s="70" t="s">
        <v>35</v>
      </c>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row>
    <row r="147" s="338" customFormat="true" ht="15" customHeight="true" x14ac:dyDescent="0.2">
      <c r="A147" s="1087"/>
      <c r="B147" s="408" t="s">
        <v>67</v>
      </c>
      <c r="C147" s="27" t="s">
        <v>35</v>
      </c>
      <c r="D147" s="23" t="s">
        <v>35</v>
      </c>
      <c r="E147" s="23" t="s">
        <v>35</v>
      </c>
      <c r="F147" s="23" t="s">
        <v>35</v>
      </c>
      <c r="G147" s="19" t="s">
        <v>35</v>
      </c>
      <c r="H147" s="15" t="s">
        <v>35</v>
      </c>
      <c r="I147" s="23" t="s">
        <v>35</v>
      </c>
      <c r="J147" s="23" t="s">
        <v>35</v>
      </c>
      <c r="K147" s="23" t="s">
        <v>35</v>
      </c>
      <c r="L147" s="12" t="s">
        <v>35</v>
      </c>
      <c r="M147" s="27" t="s">
        <v>35</v>
      </c>
      <c r="N147" s="23" t="s">
        <v>35</v>
      </c>
      <c r="O147" s="23" t="s">
        <v>35</v>
      </c>
      <c r="P147" s="23" t="s">
        <v>35</v>
      </c>
      <c r="Q147" s="12" t="s">
        <v>35</v>
      </c>
      <c r="R147" s="27" t="s">
        <v>35</v>
      </c>
      <c r="S147" s="23" t="s">
        <v>35</v>
      </c>
      <c r="T147" s="23" t="s">
        <v>35</v>
      </c>
      <c r="U147" s="23" t="s">
        <v>35</v>
      </c>
      <c r="V147" s="23" t="s">
        <v>35</v>
      </c>
      <c r="W147" s="23" t="s">
        <v>35</v>
      </c>
      <c r="X147" s="23" t="s">
        <v>35</v>
      </c>
      <c r="Y147" s="12" t="s">
        <v>35</v>
      </c>
      <c r="Z147" s="12" t="s">
        <v>35</v>
      </c>
      <c r="AA147" s="12" t="s">
        <v>35</v>
      </c>
      <c r="AB147" s="12" t="s">
        <v>35</v>
      </c>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75"/>
      <c r="BA147" s="1115"/>
      <c r="BB147" s="622" t="s">
        <v>67</v>
      </c>
      <c r="BC147" s="86" t="s">
        <v>35</v>
      </c>
      <c r="BD147" s="82" t="s">
        <v>35</v>
      </c>
      <c r="BE147" s="82" t="s">
        <v>35</v>
      </c>
      <c r="BF147" s="82" t="s">
        <v>35</v>
      </c>
      <c r="BG147" s="77" t="s">
        <v>35</v>
      </c>
      <c r="BH147" s="86" t="s">
        <v>35</v>
      </c>
      <c r="BI147" s="82" t="s">
        <v>35</v>
      </c>
      <c r="BJ147" s="82" t="s">
        <v>35</v>
      </c>
      <c r="BK147" s="82" t="s">
        <v>35</v>
      </c>
      <c r="BL147" s="77" t="s">
        <v>35</v>
      </c>
      <c r="BM147" s="86" t="s">
        <v>35</v>
      </c>
      <c r="BN147" s="82" t="s">
        <v>35</v>
      </c>
      <c r="BO147" s="82" t="s">
        <v>35</v>
      </c>
      <c r="BP147" s="82" t="s">
        <v>35</v>
      </c>
      <c r="BQ147" s="77" t="s">
        <v>35</v>
      </c>
      <c r="BR147" s="86" t="s">
        <v>35</v>
      </c>
      <c r="BS147" s="82" t="s">
        <v>35</v>
      </c>
      <c r="BT147" s="82" t="s">
        <v>35</v>
      </c>
      <c r="BU147" s="82" t="s">
        <v>35</v>
      </c>
      <c r="BV147" s="82" t="s">
        <v>35</v>
      </c>
      <c r="BW147" s="82" t="s">
        <v>35</v>
      </c>
      <c r="BX147" s="82" t="s">
        <v>35</v>
      </c>
      <c r="BY147" s="70" t="s">
        <v>35</v>
      </c>
      <c r="BZ147" s="70" t="s">
        <v>35</v>
      </c>
      <c r="CA147" s="70" t="s">
        <v>35</v>
      </c>
      <c r="CB147" s="70" t="s">
        <v>35</v>
      </c>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row>
    <row r="148" s="338" customFormat="true" ht="15" customHeight="true" x14ac:dyDescent="0.2">
      <c r="A148" s="1087" t="s">
        <v>109</v>
      </c>
      <c r="B148" s="408" t="s">
        <v>49</v>
      </c>
      <c r="C148" s="497">
        <v>2.1495750371196523</v>
      </c>
      <c r="D148" s="490">
        <v>2.6340643980326366</v>
      </c>
      <c r="E148" s="490">
        <v>1.3956518515816432</v>
      </c>
      <c r="F148" s="490">
        <v>5.7494857112752165</v>
      </c>
      <c r="G148" s="502">
        <v>8.4445183189226061</v>
      </c>
      <c r="H148" s="494">
        <v>5.3113374004429881</v>
      </c>
      <c r="I148" s="490">
        <v>10.287656441173793</v>
      </c>
      <c r="J148" s="490">
        <v>12.408074281189602</v>
      </c>
      <c r="K148" s="490">
        <v>11.825191155553753</v>
      </c>
      <c r="L148" s="499">
        <v>5.838794861955086</v>
      </c>
      <c r="M148" s="497">
        <v>2.0491631399245085</v>
      </c>
      <c r="N148" s="490">
        <v>2.731472207146878</v>
      </c>
      <c r="O148" s="490">
        <v>1.2571396845743372</v>
      </c>
      <c r="P148" s="490">
        <v>0.59968652260447874</v>
      </c>
      <c r="Q148" s="499">
        <v>1.4630359109781983</v>
      </c>
      <c r="R148" s="497">
        <v>1.0856611554904385</v>
      </c>
      <c r="S148" s="490">
        <v>0.50790370065543422</v>
      </c>
      <c r="T148" s="490">
        <v>0.60145867155350163</v>
      </c>
      <c r="U148" s="490">
        <v>4.5481074220470168</v>
      </c>
      <c r="V148" s="490">
        <v>8.4761948322516893</v>
      </c>
      <c r="W148" s="490">
        <v>9.5435916789569877</v>
      </c>
      <c r="X148" s="490">
        <v>0.63741990244431412</v>
      </c>
      <c r="Y148" s="499">
        <v>7.1678953525654592</v>
      </c>
      <c r="Z148" s="499">
        <v>11.105923104176393</v>
      </c>
      <c r="AA148" s="499">
        <v>2.831065692960987</v>
      </c>
      <c r="AB148" s="499">
        <v>4.047100852180308</v>
      </c>
      <c r="AC148" s="923"/>
      <c r="AD148" s="923"/>
      <c r="AE148" s="923"/>
      <c r="AF148" s="923"/>
      <c r="AG148" s="923"/>
      <c r="AH148" s="923"/>
      <c r="AI148" s="923"/>
      <c r="AJ148" s="923"/>
      <c r="AK148" s="923"/>
      <c r="AL148" s="923"/>
      <c r="AM148" s="923"/>
      <c r="AN148" s="923"/>
      <c r="AO148" s="923"/>
      <c r="AP148" s="923"/>
      <c r="AQ148" s="923"/>
      <c r="AR148" s="923"/>
      <c r="AS148" s="923"/>
      <c r="AT148" s="923"/>
      <c r="AU148" s="923"/>
      <c r="AV148" s="923"/>
      <c r="AW148" s="923"/>
      <c r="AX148" s="923"/>
      <c r="AY148" s="923"/>
      <c r="AZ148" s="375"/>
      <c r="BA148" s="1115" t="s">
        <v>109</v>
      </c>
      <c r="BB148" s="622" t="s">
        <v>49</v>
      </c>
      <c r="BC148" s="508">
        <v>709.50585500000045</v>
      </c>
      <c r="BD148" s="505">
        <v>870.18253399999878</v>
      </c>
      <c r="BE148" s="505">
        <v>460.01195999999987</v>
      </c>
      <c r="BF148" s="505">
        <v>1898.0327290000057</v>
      </c>
      <c r="BG148" s="514">
        <v>2785.4534630000135</v>
      </c>
      <c r="BH148" s="508">
        <v>573.57356199999992</v>
      </c>
      <c r="BI148" s="505">
        <v>1114.3298909999999</v>
      </c>
      <c r="BJ148" s="505">
        <v>1335.9381100000012</v>
      </c>
      <c r="BK148" s="505">
        <v>1263.2759190000011</v>
      </c>
      <c r="BL148" s="514">
        <v>636.56836499999872</v>
      </c>
      <c r="BM148" s="508">
        <v>454.32565200000039</v>
      </c>
      <c r="BN148" s="505">
        <v>607.24844700000006</v>
      </c>
      <c r="BO148" s="505">
        <v>280.66439000000008</v>
      </c>
      <c r="BP148" s="505">
        <v>132.46484799999999</v>
      </c>
      <c r="BQ148" s="514">
        <v>324.7973570000006</v>
      </c>
      <c r="BR148" s="508">
        <v>127.570869</v>
      </c>
      <c r="BS148" s="505">
        <v>56.730131000000014</v>
      </c>
      <c r="BT148" s="505">
        <v>67.911869999999979</v>
      </c>
      <c r="BU148" s="505">
        <v>698.4824940000002</v>
      </c>
      <c r="BV148" s="505">
        <v>815.38261399999783</v>
      </c>
      <c r="BW148" s="505">
        <v>971.43153700000221</v>
      </c>
      <c r="BX148" s="505">
        <v>192.91980800000002</v>
      </c>
      <c r="BY148" s="511">
        <v>606.97829100000047</v>
      </c>
      <c r="BZ148" s="511">
        <v>1648.4101079999994</v>
      </c>
      <c r="CA148" s="511">
        <v>383.45829099999975</v>
      </c>
      <c r="CB148" s="511">
        <v>1153.9105280000001</v>
      </c>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2"/>
    </row>
    <row r="149" s="338" customFormat="true" ht="15" customHeight="true" x14ac:dyDescent="0.2">
      <c r="A149" s="1087"/>
      <c r="B149" s="408" t="s">
        <v>48</v>
      </c>
      <c r="C149" s="497">
        <v>15.013681763299372</v>
      </c>
      <c r="D149" s="490">
        <v>17.727700723997053</v>
      </c>
      <c r="E149" s="490">
        <v>20.330546393851449</v>
      </c>
      <c r="F149" s="490">
        <v>40.788125810942446</v>
      </c>
      <c r="G149" s="502">
        <v>78.72013949536688</v>
      </c>
      <c r="H149" s="494">
        <v>28.231933726026213</v>
      </c>
      <c r="I149" s="490">
        <v>48.312431216927379</v>
      </c>
      <c r="J149" s="490">
        <v>63.777700516455319</v>
      </c>
      <c r="K149" s="490">
        <v>76.951088788742254</v>
      </c>
      <c r="L149" s="499">
        <v>89.030384403185664</v>
      </c>
      <c r="M149" s="497">
        <v>12.684749509699236</v>
      </c>
      <c r="N149" s="490">
        <v>16.502609132404842</v>
      </c>
      <c r="O149" s="490">
        <v>18.091393868856692</v>
      </c>
      <c r="P149" s="490">
        <v>18.611669451035905</v>
      </c>
      <c r="Q149" s="499">
        <v>41.608777104783854</v>
      </c>
      <c r="R149" s="497">
        <v>27.061623034426518</v>
      </c>
      <c r="S149" s="490">
        <v>35.821627767206962</v>
      </c>
      <c r="T149" s="490">
        <v>42.420091878958992</v>
      </c>
      <c r="U149" s="490">
        <v>17.715663651779018</v>
      </c>
      <c r="V149" s="490">
        <v>86.379693134540432</v>
      </c>
      <c r="W149" s="490">
        <v>61.335248081789551</v>
      </c>
      <c r="X149" s="490">
        <v>33.16992482083144</v>
      </c>
      <c r="Y149" s="499">
        <v>43.763055650984874</v>
      </c>
      <c r="Z149" s="499">
        <v>31.007805929941266</v>
      </c>
      <c r="AA149" s="499">
        <v>10.848662945119006</v>
      </c>
      <c r="AB149" s="499">
        <v>27.649151141076207</v>
      </c>
      <c r="AC149" s="923"/>
      <c r="AD149" s="923"/>
      <c r="AE149" s="923"/>
      <c r="AF149" s="923"/>
      <c r="AG149" s="923"/>
      <c r="AH149" s="923"/>
      <c r="AI149" s="923"/>
      <c r="AJ149" s="923"/>
      <c r="AK149" s="923"/>
      <c r="AL149" s="923"/>
      <c r="AM149" s="923"/>
      <c r="AN149" s="923"/>
      <c r="AO149" s="923"/>
      <c r="AP149" s="923"/>
      <c r="AQ149" s="923"/>
      <c r="AR149" s="923"/>
      <c r="AS149" s="923"/>
      <c r="AT149" s="923"/>
      <c r="AU149" s="923"/>
      <c r="AV149" s="923"/>
      <c r="AW149" s="923"/>
      <c r="AX149" s="923"/>
      <c r="AY149" s="923"/>
      <c r="AZ149" s="375"/>
      <c r="BA149" s="1115"/>
      <c r="BB149" s="622" t="s">
        <v>48</v>
      </c>
      <c r="BC149" s="508">
        <v>4955.5353650000052</v>
      </c>
      <c r="BD149" s="505">
        <v>5856.476230999966</v>
      </c>
      <c r="BE149" s="505">
        <v>6701.0225249999894</v>
      </c>
      <c r="BF149" s="505">
        <v>13465.064813000083</v>
      </c>
      <c r="BG149" s="514">
        <v>25966.109241999911</v>
      </c>
      <c r="BH149" s="508">
        <v>3048.7784090000032</v>
      </c>
      <c r="BI149" s="505">
        <v>5233.0661039999841</v>
      </c>
      <c r="BJ149" s="505">
        <v>6866.7432799999906</v>
      </c>
      <c r="BK149" s="505">
        <v>8220.6246079999928</v>
      </c>
      <c r="BL149" s="514">
        <v>9706.4424380000164</v>
      </c>
      <c r="BM149" s="508">
        <v>2812.371050000002</v>
      </c>
      <c r="BN149" s="505">
        <v>3668.7848189999891</v>
      </c>
      <c r="BO149" s="505">
        <v>4039.0181670000052</v>
      </c>
      <c r="BP149" s="505">
        <v>4111.1345209999909</v>
      </c>
      <c r="BQ149" s="514">
        <v>9237.2447800000191</v>
      </c>
      <c r="BR149" s="508">
        <v>3179.8823689999954</v>
      </c>
      <c r="BS149" s="505">
        <v>4001.0845230000118</v>
      </c>
      <c r="BT149" s="505">
        <v>4789.7351910000007</v>
      </c>
      <c r="BU149" s="505">
        <v>2720.7099089999992</v>
      </c>
      <c r="BV149" s="505">
        <v>8309.4479749999973</v>
      </c>
      <c r="BW149" s="505">
        <v>6243.2463919999809</v>
      </c>
      <c r="BX149" s="505">
        <v>10039.120998999986</v>
      </c>
      <c r="BY149" s="511">
        <v>3705.8611240000146</v>
      </c>
      <c r="BZ149" s="511">
        <v>4602.371207000001</v>
      </c>
      <c r="CA149" s="511">
        <v>1469.4147730000004</v>
      </c>
      <c r="CB149" s="511">
        <v>7883.3337139999749</v>
      </c>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2"/>
    </row>
    <row r="150" s="338" customFormat="true" ht="15" customHeight="true" x14ac:dyDescent="0.2">
      <c r="A150" s="1087"/>
      <c r="B150" s="408" t="s">
        <v>111</v>
      </c>
      <c r="C150" s="497">
        <v>82.83674319958088</v>
      </c>
      <c r="D150" s="490">
        <v>79.638234877970547</v>
      </c>
      <c r="E150" s="490">
        <v>78.273801754567046</v>
      </c>
      <c r="F150" s="490">
        <v>53.462388477783065</v>
      </c>
      <c r="G150" s="502">
        <v>12.835342185711433</v>
      </c>
      <c r="H150" s="494">
        <v>66.456728873530579</v>
      </c>
      <c r="I150" s="490">
        <v>41.399912341898258</v>
      </c>
      <c r="J150" s="490">
        <v>23.814225202355384</v>
      </c>
      <c r="K150" s="490">
        <v>11.223720055703486</v>
      </c>
      <c r="L150" s="499">
        <v>5.1308207348590402</v>
      </c>
      <c r="M150" s="497">
        <v>85.266087350375855</v>
      </c>
      <c r="N150" s="490">
        <v>80.765918660447468</v>
      </c>
      <c r="O150" s="490">
        <v>80.651466446569358</v>
      </c>
      <c r="P150" s="490">
        <v>80.788644026359577</v>
      </c>
      <c r="Q150" s="499">
        <v>56.928186984238337</v>
      </c>
      <c r="R150" s="497">
        <v>71.852715810082458</v>
      </c>
      <c r="S150" s="490">
        <v>63.670468532138344</v>
      </c>
      <c r="T150" s="490">
        <v>56.978449449487471</v>
      </c>
      <c r="U150" s="490">
        <v>77.736228926173993</v>
      </c>
      <c r="V150" s="490">
        <v>5.1441120332076435</v>
      </c>
      <c r="W150" s="490">
        <v>29.121160239252774</v>
      </c>
      <c r="X150" s="490">
        <v>66.19265527672448</v>
      </c>
      <c r="Y150" s="499">
        <v>49.069048996450093</v>
      </c>
      <c r="Z150" s="499">
        <v>57.886270965882133</v>
      </c>
      <c r="AA150" s="499">
        <v>86.320271361920192</v>
      </c>
      <c r="AB150" s="499">
        <v>68.303748006743604</v>
      </c>
      <c r="AC150" s="923"/>
      <c r="AD150" s="923"/>
      <c r="AE150" s="923"/>
      <c r="AF150" s="923"/>
      <c r="AG150" s="923"/>
      <c r="AH150" s="923"/>
      <c r="AI150" s="923"/>
      <c r="AJ150" s="923"/>
      <c r="AK150" s="923"/>
      <c r="AL150" s="923"/>
      <c r="AM150" s="923"/>
      <c r="AN150" s="923"/>
      <c r="AO150" s="923"/>
      <c r="AP150" s="923"/>
      <c r="AQ150" s="923"/>
      <c r="AR150" s="923"/>
      <c r="AS150" s="923"/>
      <c r="AT150" s="923"/>
      <c r="AU150" s="923"/>
      <c r="AV150" s="923"/>
      <c r="AW150" s="923"/>
      <c r="AX150" s="923"/>
      <c r="AY150" s="923"/>
      <c r="AZ150" s="375"/>
      <c r="BA150" s="1115"/>
      <c r="BB150" s="622" t="s">
        <v>111</v>
      </c>
      <c r="BC150" s="508">
        <v>27341.755135000021</v>
      </c>
      <c r="BD150" s="505">
        <v>26309.076225000044</v>
      </c>
      <c r="BE150" s="505">
        <v>25799.33163200011</v>
      </c>
      <c r="BF150" s="505">
        <v>17649.119972999917</v>
      </c>
      <c r="BG150" s="514">
        <v>4233.7818440000165</v>
      </c>
      <c r="BH150" s="508">
        <v>7176.6901300000236</v>
      </c>
      <c r="BI150" s="505">
        <v>4484.3215820000087</v>
      </c>
      <c r="BJ150" s="505">
        <v>2564.0023009999991</v>
      </c>
      <c r="BK150" s="505">
        <v>1199.0212320000001</v>
      </c>
      <c r="BL150" s="514">
        <v>559.38224300000002</v>
      </c>
      <c r="BM150" s="508">
        <v>18904.581081999957</v>
      </c>
      <c r="BN150" s="505">
        <v>17955.510786000021</v>
      </c>
      <c r="BO150" s="505">
        <v>18005.95026199998</v>
      </c>
      <c r="BP150" s="505">
        <v>17845.415975999964</v>
      </c>
      <c r="BQ150" s="514">
        <v>12638.189215000055</v>
      </c>
      <c r="BR150" s="508">
        <v>8443.0702429999455</v>
      </c>
      <c r="BS150" s="505">
        <v>7111.6513150000037</v>
      </c>
      <c r="BT150" s="505">
        <v>6433.5476979999912</v>
      </c>
      <c r="BU150" s="505">
        <v>11938.459234999938</v>
      </c>
      <c r="BV150" s="505">
        <v>494.84699199999989</v>
      </c>
      <c r="BW150" s="505">
        <v>2964.2103729999881</v>
      </c>
      <c r="BX150" s="505">
        <v>20033.692544000016</v>
      </c>
      <c r="BY150" s="511">
        <v>4155.1733160000222</v>
      </c>
      <c r="BZ150" s="511">
        <v>8591.8399830000708</v>
      </c>
      <c r="CA150" s="511">
        <v>11691.789356000036</v>
      </c>
      <c r="CB150" s="511">
        <v>19474.78375399996</v>
      </c>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2"/>
    </row>
    <row r="151" s="338" customFormat="true" ht="15" customHeight="true" x14ac:dyDescent="0.2">
      <c r="A151" s="1087" t="s">
        <v>110</v>
      </c>
      <c r="B151" s="408" t="s">
        <v>49</v>
      </c>
      <c r="C151" s="497">
        <v>12.83433006274857</v>
      </c>
      <c r="D151" s="490">
        <v>13.75490165993957</v>
      </c>
      <c r="E151" s="490">
        <v>14.074180063614349</v>
      </c>
      <c r="F151" s="490">
        <v>13.122270060480931</v>
      </c>
      <c r="G151" s="502">
        <v>9.8350499587570237</v>
      </c>
      <c r="H151" s="494">
        <v>17.349249785943829</v>
      </c>
      <c r="I151" s="490">
        <v>19.262354520372636</v>
      </c>
      <c r="J151" s="490">
        <v>16.412682068571197</v>
      </c>
      <c r="K151" s="490">
        <v>12.689970455487968</v>
      </c>
      <c r="L151" s="499">
        <v>6.2082495571770471</v>
      </c>
      <c r="M151" s="497">
        <v>15.32759288766349</v>
      </c>
      <c r="N151" s="490">
        <v>13.983340112950327</v>
      </c>
      <c r="O151" s="490">
        <v>11.369612212636179</v>
      </c>
      <c r="P151" s="490">
        <v>12.166949331822067</v>
      </c>
      <c r="Q151" s="499">
        <v>6.6288705789782059</v>
      </c>
      <c r="R151" s="497">
        <v>10.044562544498623</v>
      </c>
      <c r="S151" s="490">
        <v>6.5033081211254213</v>
      </c>
      <c r="T151" s="490">
        <v>2.1149442759344881</v>
      </c>
      <c r="U151" s="490">
        <v>19.725440093409922</v>
      </c>
      <c r="V151" s="490">
        <v>9.0419140153251387</v>
      </c>
      <c r="W151" s="490">
        <v>12.36642400278695</v>
      </c>
      <c r="X151" s="490">
        <v>5.0927840237532465</v>
      </c>
      <c r="Y151" s="499">
        <v>12.803428770368292</v>
      </c>
      <c r="Z151" s="499">
        <v>25.391469255565845</v>
      </c>
      <c r="AA151" s="499">
        <v>26.628912096247443</v>
      </c>
      <c r="AB151" s="499">
        <v>16.631164436757537</v>
      </c>
      <c r="AC151" s="923"/>
      <c r="AD151" s="923"/>
      <c r="AE151" s="923"/>
      <c r="AF151" s="923"/>
      <c r="AG151" s="923"/>
      <c r="AH151" s="923"/>
      <c r="AI151" s="923"/>
      <c r="AJ151" s="923"/>
      <c r="AK151" s="923"/>
      <c r="AL151" s="923"/>
      <c r="AM151" s="923"/>
      <c r="AN151" s="923"/>
      <c r="AO151" s="923"/>
      <c r="AP151" s="923"/>
      <c r="AQ151" s="923"/>
      <c r="AR151" s="923"/>
      <c r="AS151" s="923"/>
      <c r="AT151" s="923"/>
      <c r="AU151" s="923"/>
      <c r="AV151" s="923"/>
      <c r="AW151" s="923"/>
      <c r="AX151" s="923"/>
      <c r="AY151" s="923"/>
      <c r="AZ151" s="375"/>
      <c r="BA151" s="1115" t="s">
        <v>110</v>
      </c>
      <c r="BB151" s="622" t="s">
        <v>49</v>
      </c>
      <c r="BC151" s="508">
        <v>2153.9188360000044</v>
      </c>
      <c r="BD151" s="505">
        <v>2634.5072790000004</v>
      </c>
      <c r="BE151" s="505">
        <v>2864.5120650000058</v>
      </c>
      <c r="BF151" s="505">
        <v>3905.4515489999953</v>
      </c>
      <c r="BG151" s="514">
        <v>3213.309432000015</v>
      </c>
      <c r="BH151" s="508">
        <v>1318.2060240000001</v>
      </c>
      <c r="BI151" s="505">
        <v>1941.3950150000005</v>
      </c>
      <c r="BJ151" s="505">
        <v>1708.533903000003</v>
      </c>
      <c r="BK151" s="505">
        <v>1355.6596150000016</v>
      </c>
      <c r="BL151" s="514">
        <v>676.8477679999985</v>
      </c>
      <c r="BM151" s="508">
        <v>1615.9648340000006</v>
      </c>
      <c r="BN151" s="505">
        <v>1768.2423769999994</v>
      </c>
      <c r="BO151" s="505">
        <v>1350.2021159999993</v>
      </c>
      <c r="BP151" s="505">
        <v>1721.7372029999983</v>
      </c>
      <c r="BQ151" s="514">
        <v>1314.9103060000004</v>
      </c>
      <c r="BR151" s="508">
        <v>1025.9513940000004</v>
      </c>
      <c r="BS151" s="505">
        <v>567.4904630000002</v>
      </c>
      <c r="BT151" s="505">
        <v>221.29581299999987</v>
      </c>
      <c r="BU151" s="505">
        <v>1714.1074170000011</v>
      </c>
      <c r="BV151" s="505">
        <v>867.88270399999783</v>
      </c>
      <c r="BW151" s="505">
        <v>1252.421002000001</v>
      </c>
      <c r="BX151" s="505">
        <v>1074.8752949999996</v>
      </c>
      <c r="BY151" s="511">
        <v>994.56860599999948</v>
      </c>
      <c r="BZ151" s="511">
        <v>2220.4570590000044</v>
      </c>
      <c r="CA151" s="511">
        <v>2557.3986270000005</v>
      </c>
      <c r="CB151" s="511">
        <v>2275.2507810000011</v>
      </c>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2"/>
    </row>
    <row r="152" s="338" customFormat="true" ht="15" customHeight="true" x14ac:dyDescent="0.2">
      <c r="A152" s="1087"/>
      <c r="B152" s="408" t="s">
        <v>48</v>
      </c>
      <c r="C152" s="497">
        <v>87.16566993725074</v>
      </c>
      <c r="D152" s="490">
        <v>86.245098340060366</v>
      </c>
      <c r="E152" s="490">
        <v>85.925819936385807</v>
      </c>
      <c r="F152" s="490">
        <v>86.877729939519384</v>
      </c>
      <c r="G152" s="502">
        <v>90.164950041243145</v>
      </c>
      <c r="H152" s="494">
        <v>82.650750214056259</v>
      </c>
      <c r="I152" s="490">
        <v>80.737645479626735</v>
      </c>
      <c r="J152" s="490">
        <v>83.58731793142924</v>
      </c>
      <c r="K152" s="490">
        <v>87.310029544511309</v>
      </c>
      <c r="L152" s="499">
        <v>93.791750442822803</v>
      </c>
      <c r="M152" s="497">
        <v>84.672407112336828</v>
      </c>
      <c r="N152" s="490">
        <v>86.016659887049997</v>
      </c>
      <c r="O152" s="490">
        <v>88.630387787363901</v>
      </c>
      <c r="P152" s="490">
        <v>87.833050668178117</v>
      </c>
      <c r="Q152" s="499">
        <v>93.371129421022431</v>
      </c>
      <c r="R152" s="497">
        <v>89.955437455501098</v>
      </c>
      <c r="S152" s="490">
        <v>93.49669187887487</v>
      </c>
      <c r="T152" s="490">
        <v>97.885055724065396</v>
      </c>
      <c r="U152" s="490">
        <v>80.274559906589943</v>
      </c>
      <c r="V152" s="490">
        <v>90.958085984674682</v>
      </c>
      <c r="W152" s="490">
        <v>87.633575997212475</v>
      </c>
      <c r="X152" s="490">
        <v>94.907215976246633</v>
      </c>
      <c r="Y152" s="499">
        <v>87.196571229631715</v>
      </c>
      <c r="Z152" s="499">
        <v>74.608530744434617</v>
      </c>
      <c r="AA152" s="499">
        <v>73.371087903752354</v>
      </c>
      <c r="AB152" s="499">
        <v>83.36883556324257</v>
      </c>
      <c r="AC152" s="923"/>
      <c r="AD152" s="923"/>
      <c r="AE152" s="923"/>
      <c r="AF152" s="923"/>
      <c r="AG152" s="923"/>
      <c r="AH152" s="923"/>
      <c r="AI152" s="923"/>
      <c r="AJ152" s="923"/>
      <c r="AK152" s="923"/>
      <c r="AL152" s="923"/>
      <c r="AM152" s="923"/>
      <c r="AN152" s="923"/>
      <c r="AO152" s="923"/>
      <c r="AP152" s="923"/>
      <c r="AQ152" s="923"/>
      <c r="AR152" s="923"/>
      <c r="AS152" s="923"/>
      <c r="AT152" s="923"/>
      <c r="AU152" s="923"/>
      <c r="AV152" s="923"/>
      <c r="AW152" s="923"/>
      <c r="AX152" s="923"/>
      <c r="AY152" s="923"/>
      <c r="AZ152" s="375"/>
      <c r="BA152" s="1115"/>
      <c r="BB152" s="622" t="s">
        <v>48</v>
      </c>
      <c r="BC152" s="508">
        <v>14628.560852999917</v>
      </c>
      <c r="BD152" s="505">
        <v>16518.717833999995</v>
      </c>
      <c r="BE152" s="505">
        <v>17488.446700999917</v>
      </c>
      <c r="BF152" s="505">
        <v>25856.560137999786</v>
      </c>
      <c r="BG152" s="514">
        <v>29458.709982999739</v>
      </c>
      <c r="BH152" s="508">
        <v>6279.8517610000017</v>
      </c>
      <c r="BI152" s="505">
        <v>8137.3054519999778</v>
      </c>
      <c r="BJ152" s="505">
        <v>8701.3058530000144</v>
      </c>
      <c r="BK152" s="505">
        <v>9327.2621439999693</v>
      </c>
      <c r="BL152" s="514">
        <v>10225.545278000021</v>
      </c>
      <c r="BM152" s="508">
        <v>8926.8832559999973</v>
      </c>
      <c r="BN152" s="505">
        <v>10877.108181000023</v>
      </c>
      <c r="BO152" s="505">
        <v>10525.33146200002</v>
      </c>
      <c r="BP152" s="505">
        <v>12429.198714000009</v>
      </c>
      <c r="BQ152" s="514">
        <v>18521.203408000023</v>
      </c>
      <c r="BR152" s="508">
        <v>9188.0463729998974</v>
      </c>
      <c r="BS152" s="505">
        <v>8158.6909269999487</v>
      </c>
      <c r="BT152" s="505">
        <v>10242.138874999997</v>
      </c>
      <c r="BU152" s="505">
        <v>6975.7236279999297</v>
      </c>
      <c r="BV152" s="505">
        <v>8730.5574330000018</v>
      </c>
      <c r="BW152" s="505">
        <v>8875.1712729999745</v>
      </c>
      <c r="BX152" s="505">
        <v>20030.973489999993</v>
      </c>
      <c r="BY152" s="511">
        <v>6773.4177970000055</v>
      </c>
      <c r="BZ152" s="511">
        <v>6524.4368920000434</v>
      </c>
      <c r="CA152" s="511">
        <v>7046.4433090000239</v>
      </c>
      <c r="CB152" s="511">
        <v>11405.395511999994</v>
      </c>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2"/>
    </row>
    <row r="153" s="338" customFormat="true" ht="15" customHeight="true" x14ac:dyDescent="0.2">
      <c r="A153" s="1159" t="s">
        <v>616</v>
      </c>
      <c r="B153" s="408" t="s">
        <v>557</v>
      </c>
      <c r="C153" s="519">
        <v>4.1311773652138728E-2</v>
      </c>
      <c r="D153" s="517">
        <v>0</v>
      </c>
      <c r="E153" s="517">
        <v>1.5158508804982737E-3</v>
      </c>
      <c r="F153" s="517">
        <v>0.4700887025522833</v>
      </c>
      <c r="G153" s="521">
        <v>4.3247471157407045</v>
      </c>
      <c r="H153" s="518">
        <v>4.6266140582388463E-3</v>
      </c>
      <c r="I153" s="517">
        <v>0.10406150197207957</v>
      </c>
      <c r="J153" s="517">
        <v>2.1834249035894793</v>
      </c>
      <c r="K153" s="517">
        <v>3.8065030445197552</v>
      </c>
      <c r="L153" s="520">
        <v>8.5184930967127102</v>
      </c>
      <c r="M153" s="519">
        <v>6.1501610925826872E-2</v>
      </c>
      <c r="N153" s="517">
        <v>0</v>
      </c>
      <c r="O153" s="517">
        <v>0</v>
      </c>
      <c r="P153" s="517">
        <v>0</v>
      </c>
      <c r="Q153" s="520">
        <v>0</v>
      </c>
      <c r="R153" s="519">
        <v>9.358051169192836E-3</v>
      </c>
      <c r="S153" s="517">
        <v>0.10511224110969015</v>
      </c>
      <c r="T153" s="517">
        <v>0</v>
      </c>
      <c r="U153" s="517">
        <v>0.15575568819918367</v>
      </c>
      <c r="V153" s="517">
        <v>7.4852827544054392</v>
      </c>
      <c r="W153" s="517">
        <v>0</v>
      </c>
      <c r="X153" s="517">
        <v>0.9185772760758657</v>
      </c>
      <c r="Y153" s="520">
        <v>3.2333064285280891E-2</v>
      </c>
      <c r="Z153" s="520">
        <v>1.2593098634483446</v>
      </c>
      <c r="AA153" s="520">
        <v>0.91680633410721768</v>
      </c>
      <c r="AB153" s="520">
        <v>0.86696446859086795</v>
      </c>
      <c r="AC153" s="923"/>
      <c r="AD153" s="923"/>
      <c r="AE153" s="923"/>
      <c r="AF153" s="923"/>
      <c r="AG153" s="923"/>
      <c r="AH153" s="923"/>
      <c r="AI153" s="923"/>
      <c r="AJ153" s="923"/>
      <c r="AK153" s="923"/>
      <c r="AL153" s="923"/>
      <c r="AM153" s="923"/>
      <c r="AN153" s="923"/>
      <c r="AO153" s="923"/>
      <c r="AP153" s="923"/>
      <c r="AQ153" s="923"/>
      <c r="AR153" s="923"/>
      <c r="AS153" s="923"/>
      <c r="AT153" s="923"/>
      <c r="AU153" s="923"/>
      <c r="AV153" s="923"/>
      <c r="AW153" s="923"/>
      <c r="AX153" s="923"/>
      <c r="AY153" s="923"/>
      <c r="AZ153" s="375"/>
      <c r="BA153" s="1145" t="s">
        <v>616</v>
      </c>
      <c r="BB153" s="397" t="s">
        <v>557</v>
      </c>
      <c r="BC153" s="478">
        <v>13.635693</v>
      </c>
      <c r="BD153" s="462">
        <v>0</v>
      </c>
      <c r="BE153" s="462">
        <v>0.49963000000000002</v>
      </c>
      <c r="BF153" s="462">
        <v>155.18670500000002</v>
      </c>
      <c r="BG153" s="480">
        <v>1426.5327369999957</v>
      </c>
      <c r="BH153" s="478">
        <v>0.49963000000000002</v>
      </c>
      <c r="BI153" s="462">
        <v>11.271648000000001</v>
      </c>
      <c r="BJ153" s="462">
        <v>235.08245300000004</v>
      </c>
      <c r="BK153" s="462">
        <v>406.64574200000021</v>
      </c>
      <c r="BL153" s="480">
        <v>928.71959899999968</v>
      </c>
      <c r="BM153" s="478">
        <v>13.635693</v>
      </c>
      <c r="BN153" s="462">
        <v>0</v>
      </c>
      <c r="BO153" s="462">
        <v>0</v>
      </c>
      <c r="BP153" s="462">
        <v>0</v>
      </c>
      <c r="BQ153" s="480">
        <v>0</v>
      </c>
      <c r="BR153" s="478">
        <v>1.09962</v>
      </c>
      <c r="BS153" s="462">
        <v>11.740475999999999</v>
      </c>
      <c r="BT153" s="462">
        <v>0</v>
      </c>
      <c r="BU153" s="462">
        <v>23.920415999999999</v>
      </c>
      <c r="BV153" s="462">
        <v>720.06006700000069</v>
      </c>
      <c r="BW153" s="462">
        <v>0</v>
      </c>
      <c r="BX153" s="462">
        <v>278.01414899999997</v>
      </c>
      <c r="BY153" s="463">
        <v>2.737968</v>
      </c>
      <c r="BZ153" s="463">
        <v>186.91459399999999</v>
      </c>
      <c r="CA153" s="463">
        <v>124.17832300000005</v>
      </c>
      <c r="CB153" s="463">
        <v>247.18915200000004</v>
      </c>
      <c r="CC153" s="31"/>
      <c r="CD153" s="31"/>
      <c r="CE153" s="31"/>
      <c r="CF153" s="31"/>
      <c r="CG153" s="31"/>
      <c r="CH153" s="31"/>
      <c r="CI153" s="31"/>
      <c r="CJ153" s="31"/>
      <c r="CK153" s="31"/>
      <c r="CL153" s="31"/>
      <c r="CM153" s="31"/>
      <c r="CN153" s="31"/>
      <c r="CO153" s="31"/>
      <c r="CP153" s="31"/>
      <c r="CQ153" s="31"/>
      <c r="CR153" s="31"/>
      <c r="CS153" s="31"/>
      <c r="CT153" s="31"/>
      <c r="CU153" s="31"/>
      <c r="CV153" s="31"/>
      <c r="CW153" s="31"/>
      <c r="CX153" s="31"/>
      <c r="CY153" s="31"/>
      <c r="CZ153" s="31"/>
    </row>
    <row r="154" s="338" customFormat="true" ht="15" customHeight="true" x14ac:dyDescent="0.2">
      <c r="A154" s="1159"/>
      <c r="B154" s="408" t="s">
        <v>558</v>
      </c>
      <c r="C154" s="434">
        <v>0</v>
      </c>
      <c r="D154" s="432">
        <v>0</v>
      </c>
      <c r="E154" s="432">
        <v>0.13274349515624317</v>
      </c>
      <c r="F154" s="432">
        <v>7.1706267987735881</v>
      </c>
      <c r="G154" s="436">
        <v>38.01430942573031</v>
      </c>
      <c r="H154" s="433">
        <v>0.40515391634549003</v>
      </c>
      <c r="I154" s="432">
        <v>7.493237210351948</v>
      </c>
      <c r="J154" s="432">
        <v>23.611026152138272</v>
      </c>
      <c r="K154" s="432">
        <v>39.832038472200722</v>
      </c>
      <c r="L154" s="435">
        <v>51.910913018096075</v>
      </c>
      <c r="M154" s="434">
        <v>0</v>
      </c>
      <c r="N154" s="432">
        <v>0</v>
      </c>
      <c r="O154" s="432">
        <v>0</v>
      </c>
      <c r="P154" s="432">
        <v>0</v>
      </c>
      <c r="Q154" s="435">
        <v>7.3774266674588223</v>
      </c>
      <c r="R154" s="434">
        <v>0.70457960561391186</v>
      </c>
      <c r="S154" s="432">
        <v>11.628835430493698</v>
      </c>
      <c r="T154" s="432">
        <v>3.8673854655809179</v>
      </c>
      <c r="U154" s="432">
        <v>4.094519239152981</v>
      </c>
      <c r="V154" s="432">
        <v>49.204404036875431</v>
      </c>
      <c r="W154" s="432">
        <v>38.738112090543737</v>
      </c>
      <c r="X154" s="432">
        <v>3.6335701641396621</v>
      </c>
      <c r="Y154" s="435">
        <v>1.1832755356305096</v>
      </c>
      <c r="Z154" s="435">
        <v>8.7154006494412002</v>
      </c>
      <c r="AA154" s="435">
        <v>2.756835559435074</v>
      </c>
      <c r="AB154" s="435">
        <v>3.3655312738000411</v>
      </c>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375"/>
      <c r="BA154" s="1145"/>
      <c r="BB154" s="622" t="s">
        <v>558</v>
      </c>
      <c r="BC154" s="479">
        <v>0</v>
      </c>
      <c r="BD154" s="464">
        <v>0</v>
      </c>
      <c r="BE154" s="464">
        <v>43.752741999999991</v>
      </c>
      <c r="BF154" s="464">
        <v>2367.1829160000016</v>
      </c>
      <c r="BG154" s="483">
        <v>12539.150941999989</v>
      </c>
      <c r="BH154" s="479">
        <v>43.752741999999991</v>
      </c>
      <c r="BI154" s="464">
        <v>811.64629200000047</v>
      </c>
      <c r="BJ154" s="464">
        <v>2542.1245020000065</v>
      </c>
      <c r="BK154" s="464">
        <v>4255.2255050000012</v>
      </c>
      <c r="BL154" s="483">
        <v>5659.5317710000345</v>
      </c>
      <c r="BM154" s="479">
        <v>0</v>
      </c>
      <c r="BN154" s="464">
        <v>0</v>
      </c>
      <c r="BO154" s="464">
        <v>0</v>
      </c>
      <c r="BP154" s="464">
        <v>0</v>
      </c>
      <c r="BQ154" s="483">
        <v>1637.8057880000013</v>
      </c>
      <c r="BR154" s="479">
        <v>82.791791999999973</v>
      </c>
      <c r="BS154" s="464">
        <v>1298.8788160000006</v>
      </c>
      <c r="BT154" s="464">
        <v>436.6740250000002</v>
      </c>
      <c r="BU154" s="464">
        <v>628.82200100000023</v>
      </c>
      <c r="BV154" s="464">
        <v>4733.3050239999739</v>
      </c>
      <c r="BW154" s="464">
        <v>3943.10916000002</v>
      </c>
      <c r="BX154" s="464">
        <v>1099.7266570000006</v>
      </c>
      <c r="BY154" s="465">
        <v>100.199923</v>
      </c>
      <c r="BZ154" s="465">
        <v>1293.5939129999988</v>
      </c>
      <c r="CA154" s="465">
        <v>373.40406999999954</v>
      </c>
      <c r="CB154" s="465">
        <v>959.58121899999992</v>
      </c>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row>
    <row r="155" s="338" customFormat="true" ht="15" customHeight="true" x14ac:dyDescent="0.2">
      <c r="A155" s="1159"/>
      <c r="B155" s="408" t="s">
        <v>559</v>
      </c>
      <c r="C155" s="434">
        <v>1.7119407588746551E-2</v>
      </c>
      <c r="D155" s="432">
        <v>0</v>
      </c>
      <c r="E155" s="432">
        <v>1.012386205952651E-2</v>
      </c>
      <c r="F155" s="432">
        <v>1.6713638238609658</v>
      </c>
      <c r="G155" s="436">
        <v>7.5922100230902307</v>
      </c>
      <c r="H155" s="433">
        <v>2.3668682611796665E-2</v>
      </c>
      <c r="I155" s="432">
        <v>3.4807941521719581</v>
      </c>
      <c r="J155" s="432">
        <v>3.9819755860235673</v>
      </c>
      <c r="K155" s="432">
        <v>4.9380541475516502</v>
      </c>
      <c r="L155" s="435">
        <v>9.1334683935774557</v>
      </c>
      <c r="M155" s="434">
        <v>2.5485982607992692E-2</v>
      </c>
      <c r="N155" s="432">
        <v>0</v>
      </c>
      <c r="O155" s="432">
        <v>3.4976432978663487E-3</v>
      </c>
      <c r="P155" s="432">
        <v>0</v>
      </c>
      <c r="Q155" s="435">
        <v>3.2748276018957108</v>
      </c>
      <c r="R155" s="434">
        <v>0.13051287480764101</v>
      </c>
      <c r="S155" s="432">
        <v>3.3533384768755924E-3</v>
      </c>
      <c r="T155" s="432">
        <v>1.144406723628635</v>
      </c>
      <c r="U155" s="432">
        <v>1.3923272648724272</v>
      </c>
      <c r="V155" s="432">
        <v>6.4933948330424593</v>
      </c>
      <c r="W155" s="432">
        <v>4.9186886735128388</v>
      </c>
      <c r="X155" s="432">
        <v>1.4269175638056428</v>
      </c>
      <c r="Y155" s="435">
        <v>0.4120776043741165</v>
      </c>
      <c r="Z155" s="435">
        <v>0.30436408834392997</v>
      </c>
      <c r="AA155" s="435">
        <v>1.377091050453805</v>
      </c>
      <c r="AB155" s="435">
        <v>3.0952922819934612</v>
      </c>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375"/>
      <c r="BA155" s="1145"/>
      <c r="BB155" s="622" t="s">
        <v>559</v>
      </c>
      <c r="BC155" s="479">
        <v>5.6505679999999998</v>
      </c>
      <c r="BD155" s="464">
        <v>0</v>
      </c>
      <c r="BE155" s="464">
        <v>3.336862</v>
      </c>
      <c r="BF155" s="464">
        <v>551.75426099999959</v>
      </c>
      <c r="BG155" s="483">
        <v>2504.3166349999974</v>
      </c>
      <c r="BH155" s="479">
        <v>2.5559910000000001</v>
      </c>
      <c r="BI155" s="464">
        <v>377.02979199999999</v>
      </c>
      <c r="BJ155" s="464">
        <v>428.72671599999944</v>
      </c>
      <c r="BK155" s="464">
        <v>527.52846099999954</v>
      </c>
      <c r="BL155" s="483">
        <v>995.76662299999987</v>
      </c>
      <c r="BM155" s="479">
        <v>5.6505679999999998</v>
      </c>
      <c r="BN155" s="464">
        <v>0</v>
      </c>
      <c r="BO155" s="464">
        <v>0.78087099999999998</v>
      </c>
      <c r="BP155" s="464">
        <v>0</v>
      </c>
      <c r="BQ155" s="483">
        <v>727.01930400000094</v>
      </c>
      <c r="BR155" s="479">
        <v>15.335946000000002</v>
      </c>
      <c r="BS155" s="464">
        <v>0.37454999999999999</v>
      </c>
      <c r="BT155" s="464">
        <v>129.21719200000001</v>
      </c>
      <c r="BU155" s="464">
        <v>213.82877099999999</v>
      </c>
      <c r="BV155" s="464">
        <v>624.64364699999908</v>
      </c>
      <c r="BW155" s="464">
        <v>500.66782599999937</v>
      </c>
      <c r="BX155" s="464">
        <v>431.86706500000014</v>
      </c>
      <c r="BY155" s="465">
        <v>34.894784000000001</v>
      </c>
      <c r="BZ155" s="465">
        <v>45.175608999999994</v>
      </c>
      <c r="CA155" s="465">
        <v>186.52233399999992</v>
      </c>
      <c r="CB155" s="465">
        <v>882.53060199999982</v>
      </c>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row>
    <row r="156" s="338" customFormat="true" ht="15" customHeight="true" x14ac:dyDescent="0.2">
      <c r="A156" s="1159"/>
      <c r="B156" s="408" t="s">
        <v>560</v>
      </c>
      <c r="C156" s="434">
        <v>0.70355133682891369</v>
      </c>
      <c r="D156" s="432">
        <v>0.45173972077562141</v>
      </c>
      <c r="E156" s="432">
        <v>0.43207997597619568</v>
      </c>
      <c r="F156" s="432">
        <v>0.15529964013082551</v>
      </c>
      <c r="G156" s="436">
        <v>1.1127108903009195</v>
      </c>
      <c r="H156" s="433">
        <v>0.10593224744387861</v>
      </c>
      <c r="I156" s="432">
        <v>0.41180072950493035</v>
      </c>
      <c r="J156" s="432">
        <v>0.33227276872547756</v>
      </c>
      <c r="K156" s="432">
        <v>1.6020928530700023</v>
      </c>
      <c r="L156" s="435">
        <v>1.4685439822658135</v>
      </c>
      <c r="M156" s="434">
        <v>1.0419068095692015</v>
      </c>
      <c r="N156" s="432">
        <v>0.57868821301426931</v>
      </c>
      <c r="O156" s="432">
        <v>9.2199903881255776E-2</v>
      </c>
      <c r="P156" s="432">
        <v>0.59844758100511064</v>
      </c>
      <c r="Q156" s="435">
        <v>3.0012133181665068E-2</v>
      </c>
      <c r="R156" s="434">
        <v>0.37240754482774652</v>
      </c>
      <c r="S156" s="432">
        <v>0</v>
      </c>
      <c r="T156" s="432">
        <v>2.0207569249315441E-2</v>
      </c>
      <c r="U156" s="432">
        <v>0</v>
      </c>
      <c r="V156" s="432">
        <v>1.0155991318561821</v>
      </c>
      <c r="W156" s="432">
        <v>0</v>
      </c>
      <c r="X156" s="432">
        <v>0.76357096760176424</v>
      </c>
      <c r="Y156" s="435">
        <v>0</v>
      </c>
      <c r="Z156" s="435">
        <v>0.12907567076835263</v>
      </c>
      <c r="AA156" s="435">
        <v>0</v>
      </c>
      <c r="AB156" s="435">
        <v>1.9226004270089299</v>
      </c>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375"/>
      <c r="BA156" s="1145"/>
      <c r="BB156" s="622" t="s">
        <v>560</v>
      </c>
      <c r="BC156" s="479">
        <v>232.21975700000004</v>
      </c>
      <c r="BD156" s="464">
        <v>149.23553699999997</v>
      </c>
      <c r="BE156" s="464">
        <v>142.41514199999997</v>
      </c>
      <c r="BF156" s="464">
        <v>51.267854999999983</v>
      </c>
      <c r="BG156" s="483">
        <v>367.03152099999971</v>
      </c>
      <c r="BH156" s="479">
        <v>11.439668000000001</v>
      </c>
      <c r="BI156" s="464">
        <v>44.605091999999992</v>
      </c>
      <c r="BJ156" s="464">
        <v>35.774758000000006</v>
      </c>
      <c r="BK156" s="464">
        <v>171.15032599999995</v>
      </c>
      <c r="BL156" s="483">
        <v>160.10643700000006</v>
      </c>
      <c r="BM156" s="479">
        <v>231.00405300000003</v>
      </c>
      <c r="BN156" s="464">
        <v>128.65132499999999</v>
      </c>
      <c r="BO156" s="464">
        <v>20.584212000000001</v>
      </c>
      <c r="BP156" s="464">
        <v>132.19117799999998</v>
      </c>
      <c r="BQ156" s="483">
        <v>6.662763</v>
      </c>
      <c r="BR156" s="479">
        <v>43.759835999999986</v>
      </c>
      <c r="BS156" s="464">
        <v>0</v>
      </c>
      <c r="BT156" s="464">
        <v>2.281676</v>
      </c>
      <c r="BU156" s="464">
        <v>0</v>
      </c>
      <c r="BV156" s="464">
        <v>97.697361999999956</v>
      </c>
      <c r="BW156" s="464">
        <v>0</v>
      </c>
      <c r="BX156" s="464">
        <v>231.10035300000001</v>
      </c>
      <c r="BY156" s="465">
        <v>0</v>
      </c>
      <c r="BZ156" s="465">
        <v>19.158213</v>
      </c>
      <c r="CA156" s="465">
        <v>0</v>
      </c>
      <c r="CB156" s="465">
        <v>548.17237199999977</v>
      </c>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row>
    <row r="157" s="338" customFormat="true" ht="15" customHeight="true" x14ac:dyDescent="0.2">
      <c r="A157" s="1159"/>
      <c r="B157" s="408" t="s">
        <v>561</v>
      </c>
      <c r="C157" s="434">
        <v>0</v>
      </c>
      <c r="D157" s="432">
        <v>0</v>
      </c>
      <c r="E157" s="432">
        <v>0</v>
      </c>
      <c r="F157" s="432">
        <v>0</v>
      </c>
      <c r="G157" s="436">
        <v>9.5244910821926793E-2</v>
      </c>
      <c r="H157" s="433">
        <v>0</v>
      </c>
      <c r="I157" s="432">
        <v>0</v>
      </c>
      <c r="J157" s="432">
        <v>0.10204627827214993</v>
      </c>
      <c r="K157" s="432">
        <v>0</v>
      </c>
      <c r="L157" s="435">
        <v>0.18738878623987493</v>
      </c>
      <c r="M157" s="434">
        <v>0</v>
      </c>
      <c r="N157" s="432">
        <v>0</v>
      </c>
      <c r="O157" s="432">
        <v>0</v>
      </c>
      <c r="P157" s="432">
        <v>0</v>
      </c>
      <c r="Q157" s="435">
        <v>0</v>
      </c>
      <c r="R157" s="434">
        <v>0</v>
      </c>
      <c r="S157" s="432">
        <v>0</v>
      </c>
      <c r="T157" s="432">
        <v>0</v>
      </c>
      <c r="U157" s="432">
        <v>7.1540885670401011E-2</v>
      </c>
      <c r="V157" s="432">
        <v>0.21237574573550522</v>
      </c>
      <c r="W157" s="432">
        <v>0</v>
      </c>
      <c r="X157" s="432">
        <v>0</v>
      </c>
      <c r="Y157" s="435">
        <v>0</v>
      </c>
      <c r="Z157" s="435">
        <v>0</v>
      </c>
      <c r="AA157" s="435">
        <v>0</v>
      </c>
      <c r="AB157" s="435">
        <v>0</v>
      </c>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375"/>
      <c r="BA157" s="1145"/>
      <c r="BB157" s="622" t="s">
        <v>561</v>
      </c>
      <c r="BC157" s="479">
        <v>0</v>
      </c>
      <c r="BD157" s="464">
        <v>0</v>
      </c>
      <c r="BE157" s="464">
        <v>0</v>
      </c>
      <c r="BF157" s="464">
        <v>0</v>
      </c>
      <c r="BG157" s="483">
        <v>31.416861999999995</v>
      </c>
      <c r="BH157" s="479">
        <v>0</v>
      </c>
      <c r="BI157" s="464">
        <v>0</v>
      </c>
      <c r="BJ157" s="464">
        <v>10.987</v>
      </c>
      <c r="BK157" s="464">
        <v>0</v>
      </c>
      <c r="BL157" s="483">
        <v>20.429862</v>
      </c>
      <c r="BM157" s="479">
        <v>0</v>
      </c>
      <c r="BN157" s="464">
        <v>0</v>
      </c>
      <c r="BO157" s="464">
        <v>0</v>
      </c>
      <c r="BP157" s="464">
        <v>0</v>
      </c>
      <c r="BQ157" s="483">
        <v>0</v>
      </c>
      <c r="BR157" s="479">
        <v>0</v>
      </c>
      <c r="BS157" s="464">
        <v>0</v>
      </c>
      <c r="BT157" s="464">
        <v>0</v>
      </c>
      <c r="BU157" s="464">
        <v>10.987</v>
      </c>
      <c r="BV157" s="464">
        <v>20.429862</v>
      </c>
      <c r="BW157" s="464">
        <v>0</v>
      </c>
      <c r="BX157" s="464">
        <v>0</v>
      </c>
      <c r="BY157" s="465">
        <v>0</v>
      </c>
      <c r="BZ157" s="465">
        <v>0</v>
      </c>
      <c r="CA157" s="465">
        <v>0</v>
      </c>
      <c r="CB157" s="465">
        <v>0</v>
      </c>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row>
    <row r="158" s="338" customFormat="true" ht="15" customHeight="true" x14ac:dyDescent="0.2">
      <c r="A158" s="1159"/>
      <c r="B158" s="408" t="s">
        <v>562</v>
      </c>
      <c r="C158" s="434">
        <v>1.078883815835872</v>
      </c>
      <c r="D158" s="432">
        <v>1.7697358426472889</v>
      </c>
      <c r="E158" s="432">
        <v>4.8705484711591431</v>
      </c>
      <c r="F158" s="432">
        <v>22.769660461568844</v>
      </c>
      <c r="G158" s="436">
        <v>25.500963155029833</v>
      </c>
      <c r="H158" s="433">
        <v>8.297025788213432</v>
      </c>
      <c r="I158" s="432">
        <v>33.277881521337854</v>
      </c>
      <c r="J158" s="432">
        <v>31.377927419043804</v>
      </c>
      <c r="K158" s="432">
        <v>26.318776458615389</v>
      </c>
      <c r="L158" s="435">
        <v>18.977395579762991</v>
      </c>
      <c r="M158" s="434">
        <v>0.6870390082340041</v>
      </c>
      <c r="N158" s="432">
        <v>1.4586468768948333</v>
      </c>
      <c r="O158" s="432">
        <v>1.6840711618262751</v>
      </c>
      <c r="P158" s="432">
        <v>3.6688582326665156</v>
      </c>
      <c r="Q158" s="435">
        <v>18.251700717681761</v>
      </c>
      <c r="R158" s="434">
        <v>5.3556573459690942</v>
      </c>
      <c r="S158" s="432">
        <v>18.297514515664794</v>
      </c>
      <c r="T158" s="432">
        <v>20.141636448058346</v>
      </c>
      <c r="U158" s="432">
        <v>8.3511707989688055</v>
      </c>
      <c r="V158" s="432">
        <v>22.947909307897191</v>
      </c>
      <c r="W158" s="432">
        <v>10.346694204248818</v>
      </c>
      <c r="X158" s="432">
        <v>12.94742430178232</v>
      </c>
      <c r="Y158" s="435">
        <v>4.7273429754601528</v>
      </c>
      <c r="Z158" s="435">
        <v>16.790550240177531</v>
      </c>
      <c r="AA158" s="435">
        <v>5.1155346697817423</v>
      </c>
      <c r="AB158" s="435">
        <v>5.1906014689927584</v>
      </c>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375"/>
      <c r="BA158" s="1145"/>
      <c r="BB158" s="622" t="s">
        <v>562</v>
      </c>
      <c r="BC158" s="479">
        <v>356.10498400000012</v>
      </c>
      <c r="BD158" s="464">
        <v>584.64524300000051</v>
      </c>
      <c r="BE158" s="464">
        <v>1605.3506080000025</v>
      </c>
      <c r="BF158" s="464">
        <v>7516.769839000006</v>
      </c>
      <c r="BG158" s="483">
        <v>8411.5805600000385</v>
      </c>
      <c r="BH158" s="479">
        <v>895.9993079999997</v>
      </c>
      <c r="BI158" s="464">
        <v>3604.5661420000056</v>
      </c>
      <c r="BJ158" s="464">
        <v>3378.3621939999935</v>
      </c>
      <c r="BK158" s="464">
        <v>2811.6142970000055</v>
      </c>
      <c r="BL158" s="483">
        <v>2068.9902559999987</v>
      </c>
      <c r="BM158" s="479">
        <v>152.32532700000002</v>
      </c>
      <c r="BN158" s="464">
        <v>324.27972299999988</v>
      </c>
      <c r="BO158" s="464">
        <v>375.97954399999981</v>
      </c>
      <c r="BP158" s="464">
        <v>810.41465800000117</v>
      </c>
      <c r="BQ158" s="483">
        <v>4051.9197849999928</v>
      </c>
      <c r="BR158" s="479">
        <v>629.31777400000033</v>
      </c>
      <c r="BS158" s="464">
        <v>2043.7346570000022</v>
      </c>
      <c r="BT158" s="464">
        <v>2274.2313989999971</v>
      </c>
      <c r="BU158" s="464">
        <v>1282.543719000005</v>
      </c>
      <c r="BV158" s="464">
        <v>2207.5148870000025</v>
      </c>
      <c r="BW158" s="464">
        <v>1053.1784459999992</v>
      </c>
      <c r="BX158" s="464">
        <v>3918.632915000002</v>
      </c>
      <c r="BY158" s="465">
        <v>400.31200499999994</v>
      </c>
      <c r="BZ158" s="465">
        <v>2492.1577859999975</v>
      </c>
      <c r="CA158" s="465">
        <v>692.8819019999994</v>
      </c>
      <c r="CB158" s="465">
        <v>1479.9457439999974</v>
      </c>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row>
    <row r="159" s="338" customFormat="true" ht="15" customHeight="true" x14ac:dyDescent="0.2">
      <c r="A159" s="1159"/>
      <c r="B159" s="408" t="s">
        <v>563</v>
      </c>
      <c r="C159" s="434">
        <v>16.025941803342256</v>
      </c>
      <c r="D159" s="432">
        <v>18.522763452522742</v>
      </c>
      <c r="E159" s="432">
        <v>16.638803778855461</v>
      </c>
      <c r="F159" s="432">
        <v>14.4038619000358</v>
      </c>
      <c r="G159" s="436">
        <v>11.586823243039076</v>
      </c>
      <c r="H159" s="433">
        <v>24.812796125240265</v>
      </c>
      <c r="I159" s="432">
        <v>14.244113272267555</v>
      </c>
      <c r="J159" s="432">
        <v>14.769904741692175</v>
      </c>
      <c r="K159" s="432">
        <v>13.725412907425868</v>
      </c>
      <c r="L159" s="435">
        <v>6.1415203907518032</v>
      </c>
      <c r="M159" s="434">
        <v>13.959886047855925</v>
      </c>
      <c r="N159" s="432">
        <v>17.775434462656897</v>
      </c>
      <c r="O159" s="432">
        <v>17.558470565116124</v>
      </c>
      <c r="P159" s="432">
        <v>15.434371599419073</v>
      </c>
      <c r="Q159" s="435">
        <v>14.16785802872565</v>
      </c>
      <c r="R159" s="434">
        <v>21.947176312357119</v>
      </c>
      <c r="S159" s="432">
        <v>6.2947159421172554</v>
      </c>
      <c r="T159" s="432">
        <v>17.656594253773772</v>
      </c>
      <c r="U159" s="432">
        <v>7.9412962980766704</v>
      </c>
      <c r="V159" s="432">
        <v>8.3340371363741532</v>
      </c>
      <c r="W159" s="432">
        <v>16.875344792441492</v>
      </c>
      <c r="X159" s="432">
        <v>14.880855417472333</v>
      </c>
      <c r="Y159" s="435">
        <v>44.575921823800229</v>
      </c>
      <c r="Z159" s="435">
        <v>15.044104192706639</v>
      </c>
      <c r="AA159" s="435">
        <v>3.5134610243021474</v>
      </c>
      <c r="AB159" s="435">
        <v>19.177862499879481</v>
      </c>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375"/>
      <c r="BA159" s="1145"/>
      <c r="BB159" s="622" t="s">
        <v>563</v>
      </c>
      <c r="BC159" s="479">
        <v>5289.6499750000021</v>
      </c>
      <c r="BD159" s="464">
        <v>6119.1310469999744</v>
      </c>
      <c r="BE159" s="464">
        <v>5484.2106430000013</v>
      </c>
      <c r="BF159" s="464">
        <v>4755.0342209999963</v>
      </c>
      <c r="BG159" s="483">
        <v>3821.953569000013</v>
      </c>
      <c r="BH159" s="479">
        <v>2679.544300000005</v>
      </c>
      <c r="BI159" s="464">
        <v>1542.8821210000024</v>
      </c>
      <c r="BJ159" s="464">
        <v>1590.2289250000008</v>
      </c>
      <c r="BK159" s="464">
        <v>1466.2751219999993</v>
      </c>
      <c r="BL159" s="483">
        <v>669.57269199999894</v>
      </c>
      <c r="BM159" s="479">
        <v>3095.0851140000032</v>
      </c>
      <c r="BN159" s="464">
        <v>3951.7535429999912</v>
      </c>
      <c r="BO159" s="464">
        <v>3920.0396670000027</v>
      </c>
      <c r="BP159" s="464">
        <v>3409.3007109999949</v>
      </c>
      <c r="BQ159" s="483">
        <v>3145.2972599999989</v>
      </c>
      <c r="BR159" s="479">
        <v>2578.9081059999953</v>
      </c>
      <c r="BS159" s="464">
        <v>703.08615500000042</v>
      </c>
      <c r="BT159" s="464">
        <v>1993.6404449999986</v>
      </c>
      <c r="BU159" s="464">
        <v>1219.5966209999999</v>
      </c>
      <c r="BV159" s="464">
        <v>801.70750200000032</v>
      </c>
      <c r="BW159" s="464">
        <v>1717.722497</v>
      </c>
      <c r="BX159" s="464">
        <v>4503.8000210000037</v>
      </c>
      <c r="BY159" s="465">
        <v>3774.694735000011</v>
      </c>
      <c r="BZ159" s="465">
        <v>2232.9394130000019</v>
      </c>
      <c r="CA159" s="465">
        <v>475.8864350000004</v>
      </c>
      <c r="CB159" s="465">
        <v>5467.9975250000043</v>
      </c>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row>
    <row r="160" s="338" customFormat="true" ht="15" customHeight="true" x14ac:dyDescent="0.2">
      <c r="A160" s="1159"/>
      <c r="B160" s="408" t="s">
        <v>564</v>
      </c>
      <c r="C160" s="434">
        <v>32.158333292446386</v>
      </c>
      <c r="D160" s="432">
        <v>36.541586338715476</v>
      </c>
      <c r="E160" s="432">
        <v>39.571760382457413</v>
      </c>
      <c r="F160" s="432">
        <v>43.095740931477238</v>
      </c>
      <c r="G160" s="436">
        <v>10.616343218116249</v>
      </c>
      <c r="H160" s="433">
        <v>36.502666358111099</v>
      </c>
      <c r="I160" s="432">
        <v>33.087200248001743</v>
      </c>
      <c r="J160" s="432">
        <v>20.167617720720145</v>
      </c>
      <c r="K160" s="432">
        <v>9.6216272026334764</v>
      </c>
      <c r="L160" s="435">
        <v>3.18909806803895</v>
      </c>
      <c r="M160" s="434">
        <v>30.816326391123074</v>
      </c>
      <c r="N160" s="432">
        <v>36.806516114492787</v>
      </c>
      <c r="O160" s="432">
        <v>32.929125949538587</v>
      </c>
      <c r="P160" s="432">
        <v>44.225796801808585</v>
      </c>
      <c r="Q160" s="435">
        <v>46.168030379902689</v>
      </c>
      <c r="R160" s="434">
        <v>57.943012147579076</v>
      </c>
      <c r="S160" s="432">
        <v>41.721824247764275</v>
      </c>
      <c r="T160" s="432">
        <v>49.607459047106921</v>
      </c>
      <c r="U160" s="432">
        <v>32.405015527804473</v>
      </c>
      <c r="V160" s="432">
        <v>3.3714683602346356</v>
      </c>
      <c r="W160" s="432">
        <v>28.600059452739789</v>
      </c>
      <c r="X160" s="432">
        <v>34.611499154881251</v>
      </c>
      <c r="Y160" s="435">
        <v>40.667852722906041</v>
      </c>
      <c r="Z160" s="435">
        <v>16.429869071230563</v>
      </c>
      <c r="AA160" s="435">
        <v>57.199026574189141</v>
      </c>
      <c r="AB160" s="435">
        <v>14.276645717979363</v>
      </c>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375"/>
      <c r="BA160" s="1145"/>
      <c r="BB160" s="622" t="s">
        <v>564</v>
      </c>
      <c r="BC160" s="479">
        <v>10614.435580999965</v>
      </c>
      <c r="BD160" s="464">
        <v>12071.781624000063</v>
      </c>
      <c r="BE160" s="464">
        <v>13042.997100999946</v>
      </c>
      <c r="BF160" s="464">
        <v>14226.859736000051</v>
      </c>
      <c r="BG160" s="483">
        <v>3501.8373890000007</v>
      </c>
      <c r="BH160" s="479">
        <v>3941.9383079999989</v>
      </c>
      <c r="BI160" s="464">
        <v>3583.9120850000099</v>
      </c>
      <c r="BJ160" s="464">
        <v>2171.3836079999933</v>
      </c>
      <c r="BK160" s="464">
        <v>1027.8709059999992</v>
      </c>
      <c r="BL160" s="483">
        <v>347.68800600000003</v>
      </c>
      <c r="BM160" s="479">
        <v>6832.3733270000139</v>
      </c>
      <c r="BN160" s="464">
        <v>8182.6568440000128</v>
      </c>
      <c r="BO160" s="464">
        <v>7351.6357500000004</v>
      </c>
      <c r="BP160" s="464">
        <v>9769.0430420000012</v>
      </c>
      <c r="BQ160" s="483">
        <v>10249.409555000035</v>
      </c>
      <c r="BR160" s="479">
        <v>6808.6072479999666</v>
      </c>
      <c r="BS160" s="464">
        <v>4660.1049609999927</v>
      </c>
      <c r="BT160" s="464">
        <v>5601.2748160000065</v>
      </c>
      <c r="BU160" s="464">
        <v>4976.6493979999968</v>
      </c>
      <c r="BV160" s="464">
        <v>324.32438600000017</v>
      </c>
      <c r="BW160" s="464">
        <v>2911.1681059999873</v>
      </c>
      <c r="BX160" s="464">
        <v>10475.424042999954</v>
      </c>
      <c r="BY160" s="465">
        <v>3443.758946000014</v>
      </c>
      <c r="BZ160" s="465">
        <v>2438.6232459999992</v>
      </c>
      <c r="CA160" s="465">
        <v>7747.4150570000156</v>
      </c>
      <c r="CB160" s="465">
        <v>4070.5612239999978</v>
      </c>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row>
    <row r="161" s="338" customFormat="true" ht="15" customHeight="true" x14ac:dyDescent="0.2">
      <c r="A161" s="1159"/>
      <c r="B161" s="408" t="s">
        <v>565</v>
      </c>
      <c r="C161" s="434">
        <v>49.154472586498699</v>
      </c>
      <c r="D161" s="432">
        <v>42.022706263996355</v>
      </c>
      <c r="E161" s="432">
        <v>38.250204218749232</v>
      </c>
      <c r="F161" s="432">
        <v>9.8454635061192377</v>
      </c>
      <c r="G161" s="436">
        <v>0.94989195439373553</v>
      </c>
      <c r="H161" s="433">
        <v>29.641372689005085</v>
      </c>
      <c r="I161" s="432">
        <v>6.9519640319920111</v>
      </c>
      <c r="J161" s="432">
        <v>3.3143347129097105</v>
      </c>
      <c r="K161" s="432">
        <v>0</v>
      </c>
      <c r="L161" s="435">
        <v>0</v>
      </c>
      <c r="M161" s="434">
        <v>52.448171040424519</v>
      </c>
      <c r="N161" s="432">
        <v>43.1197827356376</v>
      </c>
      <c r="O161" s="432">
        <v>46.807628369246537</v>
      </c>
      <c r="P161" s="432">
        <v>35.936773568301568</v>
      </c>
      <c r="Q161" s="435">
        <v>10.649067572834186</v>
      </c>
      <c r="R161" s="434">
        <v>13.076232020509412</v>
      </c>
      <c r="S161" s="432">
        <v>21.874676782051754</v>
      </c>
      <c r="T161" s="432">
        <v>7.3310228781609519</v>
      </c>
      <c r="U161" s="432">
        <v>43.416928252895197</v>
      </c>
      <c r="V161" s="432">
        <v>0.22077085038636249</v>
      </c>
      <c r="W161" s="432">
        <v>0.50394527848312176</v>
      </c>
      <c r="X161" s="432">
        <v>30.264869050983823</v>
      </c>
      <c r="Y161" s="435">
        <v>8.2667132211235028</v>
      </c>
      <c r="Z161" s="435">
        <v>41.082550208443429</v>
      </c>
      <c r="AA161" s="435">
        <v>29.095007035250891</v>
      </c>
      <c r="AB161" s="435">
        <v>52.017982393538134</v>
      </c>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375"/>
      <c r="BA161" s="1145"/>
      <c r="BB161" s="622" t="s">
        <v>565</v>
      </c>
      <c r="BC161" s="479">
        <v>16224.316665999955</v>
      </c>
      <c r="BD161" s="464">
        <v>13882.509876999937</v>
      </c>
      <c r="BE161" s="464">
        <v>12607.407350999949</v>
      </c>
      <c r="BF161" s="464">
        <v>3250.2058280000051</v>
      </c>
      <c r="BG161" s="483">
        <v>313.32513400000016</v>
      </c>
      <c r="BH161" s="479">
        <v>3200.9843159999896</v>
      </c>
      <c r="BI161" s="464">
        <v>753.01711000000034</v>
      </c>
      <c r="BJ161" s="464">
        <v>356.8439350000001</v>
      </c>
      <c r="BK161" s="464">
        <v>0</v>
      </c>
      <c r="BL161" s="483">
        <v>0</v>
      </c>
      <c r="BM161" s="479">
        <v>11628.429693999988</v>
      </c>
      <c r="BN161" s="464">
        <v>9586.1934940000465</v>
      </c>
      <c r="BO161" s="464">
        <v>10450.099241000013</v>
      </c>
      <c r="BP161" s="464">
        <v>7938.0794280000237</v>
      </c>
      <c r="BQ161" s="483">
        <v>2364.1176379999993</v>
      </c>
      <c r="BR161" s="479">
        <v>1536.5257140000003</v>
      </c>
      <c r="BS161" s="464">
        <v>2443.2845790000001</v>
      </c>
      <c r="BT161" s="464">
        <v>827.76007100000004</v>
      </c>
      <c r="BU161" s="464">
        <v>6667.8205930000158</v>
      </c>
      <c r="BV161" s="464">
        <v>21.237444000000004</v>
      </c>
      <c r="BW161" s="464">
        <v>51.296027000000016</v>
      </c>
      <c r="BX161" s="464">
        <v>9159.8845660000661</v>
      </c>
      <c r="BY161" s="465">
        <v>700.02632799999844</v>
      </c>
      <c r="BZ161" s="465">
        <v>6097.72734700001</v>
      </c>
      <c r="CA161" s="465">
        <v>3940.8204839999871</v>
      </c>
      <c r="CB161" s="465">
        <v>14831.381702999894</v>
      </c>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row>
    <row r="162" s="338" customFormat="true" ht="15" customHeight="true" x14ac:dyDescent="0.2">
      <c r="A162" s="1159"/>
      <c r="B162" s="408" t="s">
        <v>566</v>
      </c>
      <c r="C162" s="434">
        <v>0</v>
      </c>
      <c r="D162" s="432">
        <v>6.926582685969189E-2</v>
      </c>
      <c r="E162" s="432">
        <v>7.2462787322260011E-2</v>
      </c>
      <c r="F162" s="432">
        <v>5.2009835425925709E-2</v>
      </c>
      <c r="G162" s="436">
        <v>5.0359940837737226E-2</v>
      </c>
      <c r="H162" s="433">
        <v>0</v>
      </c>
      <c r="I162" s="432">
        <v>0</v>
      </c>
      <c r="J162" s="432">
        <v>0.15946971688554704</v>
      </c>
      <c r="K162" s="432">
        <v>0.15549491398273496</v>
      </c>
      <c r="L162" s="435">
        <v>0</v>
      </c>
      <c r="M162" s="434">
        <v>0</v>
      </c>
      <c r="N162" s="432">
        <v>0</v>
      </c>
      <c r="O162" s="432">
        <v>0.10249418319075018</v>
      </c>
      <c r="P162" s="432">
        <v>0.1081261415548174</v>
      </c>
      <c r="Q162" s="435">
        <v>0</v>
      </c>
      <c r="R162" s="434">
        <v>0</v>
      </c>
      <c r="S162" s="432">
        <v>0</v>
      </c>
      <c r="T162" s="432">
        <v>0.21152765947077937</v>
      </c>
      <c r="U162" s="432">
        <v>0.25716089888560195</v>
      </c>
      <c r="V162" s="432">
        <v>0.1784841524617411</v>
      </c>
      <c r="W162" s="432">
        <v>0</v>
      </c>
      <c r="X162" s="432">
        <v>0</v>
      </c>
      <c r="Y162" s="435">
        <v>0</v>
      </c>
      <c r="Z162" s="435">
        <v>0</v>
      </c>
      <c r="AA162" s="435">
        <v>0</v>
      </c>
      <c r="AB162" s="435">
        <v>0</v>
      </c>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375"/>
      <c r="BA162" s="1145"/>
      <c r="BB162" s="622" t="s">
        <v>566</v>
      </c>
      <c r="BC162" s="479">
        <v>0</v>
      </c>
      <c r="BD162" s="464">
        <v>22.882475000000003</v>
      </c>
      <c r="BE162" s="464">
        <v>23.884</v>
      </c>
      <c r="BF162" s="464">
        <v>17.169599999999999</v>
      </c>
      <c r="BG162" s="483">
        <v>16.6114</v>
      </c>
      <c r="BH162" s="479">
        <v>0</v>
      </c>
      <c r="BI162" s="464">
        <v>0</v>
      </c>
      <c r="BJ162" s="464">
        <v>17.169599999999999</v>
      </c>
      <c r="BK162" s="464">
        <v>16.6114</v>
      </c>
      <c r="BL162" s="483">
        <v>0</v>
      </c>
      <c r="BM162" s="479">
        <v>0</v>
      </c>
      <c r="BN162" s="464">
        <v>0</v>
      </c>
      <c r="BO162" s="464">
        <v>22.882475000000003</v>
      </c>
      <c r="BP162" s="464">
        <v>23.884</v>
      </c>
      <c r="BQ162" s="483">
        <v>0</v>
      </c>
      <c r="BR162" s="479">
        <v>0</v>
      </c>
      <c r="BS162" s="464">
        <v>0</v>
      </c>
      <c r="BT162" s="464">
        <v>23.884</v>
      </c>
      <c r="BU162" s="464">
        <v>39.493875000000003</v>
      </c>
      <c r="BV162" s="464">
        <v>17.169599999999999</v>
      </c>
      <c r="BW162" s="464">
        <v>0</v>
      </c>
      <c r="BX162" s="464">
        <v>0</v>
      </c>
      <c r="BY162" s="465">
        <v>0</v>
      </c>
      <c r="BZ162" s="465">
        <v>0</v>
      </c>
      <c r="CA162" s="465">
        <v>0</v>
      </c>
      <c r="CB162" s="465">
        <v>0</v>
      </c>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row>
    <row r="163" s="338" customFormat="true" ht="15" customHeight="true" x14ac:dyDescent="0.2">
      <c r="A163" s="1159"/>
      <c r="B163" s="408" t="s">
        <v>567</v>
      </c>
      <c r="C163" s="434">
        <v>0.70334305548206388</v>
      </c>
      <c r="D163" s="432">
        <v>1.7232539254002567E-2</v>
      </c>
      <c r="E163" s="432">
        <v>0</v>
      </c>
      <c r="F163" s="432">
        <v>0.11337557673305021</v>
      </c>
      <c r="G163" s="436">
        <v>0</v>
      </c>
      <c r="H163" s="433">
        <v>0</v>
      </c>
      <c r="I163" s="432">
        <v>0.20270070599533585</v>
      </c>
      <c r="J163" s="432">
        <v>0</v>
      </c>
      <c r="K163" s="432">
        <v>0</v>
      </c>
      <c r="L163" s="435">
        <v>0</v>
      </c>
      <c r="M163" s="434">
        <v>0.78877814668040502</v>
      </c>
      <c r="N163" s="432">
        <v>0.25760161267272602</v>
      </c>
      <c r="O163" s="432">
        <v>2.5499371265996745E-2</v>
      </c>
      <c r="P163" s="432">
        <v>0</v>
      </c>
      <c r="Q163" s="435">
        <v>6.9692174620541336E-2</v>
      </c>
      <c r="R163" s="434">
        <v>0</v>
      </c>
      <c r="S163" s="432">
        <v>0</v>
      </c>
      <c r="T163" s="432">
        <v>0</v>
      </c>
      <c r="U163" s="432">
        <v>1.7585294572756156</v>
      </c>
      <c r="V163" s="432">
        <v>0</v>
      </c>
      <c r="W163" s="432">
        <v>1.7155508029859046E-2</v>
      </c>
      <c r="X163" s="432">
        <v>0</v>
      </c>
      <c r="Y163" s="435">
        <v>4.0819848880786942E-2</v>
      </c>
      <c r="Z163" s="435">
        <v>0</v>
      </c>
      <c r="AA163" s="435">
        <v>0</v>
      </c>
      <c r="AB163" s="435">
        <v>0</v>
      </c>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375"/>
      <c r="BA163" s="1145"/>
      <c r="BB163" s="622" t="s">
        <v>567</v>
      </c>
      <c r="BC163" s="479">
        <v>232.1510099999999</v>
      </c>
      <c r="BD163" s="464">
        <v>5.6928960000000002</v>
      </c>
      <c r="BE163" s="464">
        <v>0</v>
      </c>
      <c r="BF163" s="464">
        <v>37.427791999999997</v>
      </c>
      <c r="BG163" s="483">
        <v>0</v>
      </c>
      <c r="BH163" s="479">
        <v>0</v>
      </c>
      <c r="BI163" s="464">
        <v>21.955967999999999</v>
      </c>
      <c r="BJ163" s="464">
        <v>0</v>
      </c>
      <c r="BK163" s="464">
        <v>0</v>
      </c>
      <c r="BL163" s="483">
        <v>0</v>
      </c>
      <c r="BM163" s="479">
        <v>174.88219399999994</v>
      </c>
      <c r="BN163" s="464">
        <v>57.268815999999987</v>
      </c>
      <c r="BO163" s="464">
        <v>5.6928960000000002</v>
      </c>
      <c r="BP163" s="464">
        <v>0</v>
      </c>
      <c r="BQ163" s="483">
        <v>15.471823999999998</v>
      </c>
      <c r="BR163" s="479">
        <v>0</v>
      </c>
      <c r="BS163" s="464">
        <v>0</v>
      </c>
      <c r="BT163" s="464">
        <v>0</v>
      </c>
      <c r="BU163" s="464">
        <v>270.06882799999994</v>
      </c>
      <c r="BV163" s="464">
        <v>0</v>
      </c>
      <c r="BW163" s="464">
        <v>1.74624</v>
      </c>
      <c r="BX163" s="464">
        <v>0</v>
      </c>
      <c r="BY163" s="465">
        <v>3.4566299999999996</v>
      </c>
      <c r="BZ163" s="465">
        <v>0</v>
      </c>
      <c r="CA163" s="465">
        <v>0</v>
      </c>
      <c r="CB163" s="465">
        <v>0</v>
      </c>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row>
    <row r="164" s="338" customFormat="true" ht="15" customHeight="true" x14ac:dyDescent="0.2">
      <c r="A164" s="1160"/>
      <c r="B164" s="408" t="s">
        <v>556</v>
      </c>
      <c r="C164" s="434">
        <v>0.11704292832451089</v>
      </c>
      <c r="D164" s="432">
        <v>0.60497001522895577</v>
      </c>
      <c r="E164" s="432">
        <v>1.9757177383540256E-2</v>
      </c>
      <c r="F164" s="432">
        <v>0.25250882332313568</v>
      </c>
      <c r="G164" s="436">
        <v>0.15639612290047925</v>
      </c>
      <c r="H164" s="433">
        <v>0.206757578970197</v>
      </c>
      <c r="I164" s="432">
        <v>0.74624662640425843</v>
      </c>
      <c r="J164" s="432">
        <v>0</v>
      </c>
      <c r="K164" s="432">
        <v>0</v>
      </c>
      <c r="L164" s="435">
        <v>0.47317868455427747</v>
      </c>
      <c r="M164" s="434">
        <v>0.17090496257885823</v>
      </c>
      <c r="N164" s="432">
        <v>3.3299846302551083E-3</v>
      </c>
      <c r="O164" s="432">
        <v>0.7970128526371193</v>
      </c>
      <c r="P164" s="432">
        <v>2.7626075244595788E-2</v>
      </c>
      <c r="Q164" s="435">
        <v>1.1384723699162292E-2</v>
      </c>
      <c r="R164" s="434">
        <v>0.4610640971664125</v>
      </c>
      <c r="S164" s="432">
        <v>7.3967502322223599E-2</v>
      </c>
      <c r="T164" s="432">
        <v>1.9759954970412719E-2</v>
      </c>
      <c r="U164" s="432">
        <v>0.15575568819918367</v>
      </c>
      <c r="V164" s="432">
        <v>0.53627369073046594</v>
      </c>
      <c r="W164" s="432">
        <v>0</v>
      </c>
      <c r="X164" s="432">
        <v>0.5527161032576573</v>
      </c>
      <c r="Y164" s="435">
        <v>9.3663203539649936E-2</v>
      </c>
      <c r="Z164" s="435">
        <v>0.24477601543937039</v>
      </c>
      <c r="AA164" s="435">
        <v>2.6237752479917449E-2</v>
      </c>
      <c r="AB164" s="435">
        <v>8.6519468216925369E-2</v>
      </c>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375"/>
      <c r="BA164" s="1146"/>
      <c r="BB164" s="622" t="s">
        <v>556</v>
      </c>
      <c r="BC164" s="479">
        <v>38.632120999999991</v>
      </c>
      <c r="BD164" s="464">
        <v>199.85629100000006</v>
      </c>
      <c r="BE164" s="464">
        <v>6.5120380000000004</v>
      </c>
      <c r="BF164" s="464">
        <v>83.358761999999999</v>
      </c>
      <c r="BG164" s="483">
        <v>51.587800000000001</v>
      </c>
      <c r="BH164" s="479">
        <v>22.327838</v>
      </c>
      <c r="BI164" s="464">
        <v>80.831326999999987</v>
      </c>
      <c r="BJ164" s="464">
        <v>0</v>
      </c>
      <c r="BK164" s="464">
        <v>0</v>
      </c>
      <c r="BL164" s="483">
        <v>51.587800000000001</v>
      </c>
      <c r="BM164" s="479">
        <v>37.891813999999989</v>
      </c>
      <c r="BN164" s="464">
        <v>0.74030700000000005</v>
      </c>
      <c r="BO164" s="464">
        <v>177.93816300000003</v>
      </c>
      <c r="BP164" s="464">
        <v>6.102328</v>
      </c>
      <c r="BQ164" s="483">
        <v>2.5274350000000001</v>
      </c>
      <c r="BR164" s="479">
        <v>54.177444999999999</v>
      </c>
      <c r="BS164" s="464">
        <v>8.2617750000000001</v>
      </c>
      <c r="BT164" s="464">
        <v>2.2311350000000001</v>
      </c>
      <c r="BU164" s="464">
        <v>23.920415999999999</v>
      </c>
      <c r="BV164" s="464">
        <v>51.587800000000001</v>
      </c>
      <c r="BW164" s="464">
        <v>0</v>
      </c>
      <c r="BX164" s="464">
        <v>167.283582</v>
      </c>
      <c r="BY164" s="465">
        <v>7.9314119999999999</v>
      </c>
      <c r="BZ164" s="465">
        <v>36.331177000000004</v>
      </c>
      <c r="CA164" s="465">
        <v>3.5538150000000002</v>
      </c>
      <c r="CB164" s="465">
        <v>24.668454999999998</v>
      </c>
      <c r="CC164" s="31"/>
      <c r="CD164" s="31"/>
      <c r="CE164" s="31"/>
      <c r="CF164" s="31"/>
      <c r="CG164" s="31"/>
      <c r="CH164" s="31"/>
      <c r="CI164" s="31"/>
      <c r="CJ164" s="31"/>
      <c r="CK164" s="31"/>
      <c r="CL164" s="31"/>
      <c r="CM164" s="31"/>
      <c r="CN164" s="31"/>
      <c r="CO164" s="31"/>
      <c r="CP164" s="31"/>
      <c r="CQ164" s="31"/>
      <c r="CR164" s="31"/>
      <c r="CS164" s="31"/>
      <c r="CT164" s="31"/>
      <c r="CU164" s="31"/>
      <c r="CV164" s="31"/>
      <c r="CW164" s="31"/>
      <c r="CX164" s="31"/>
      <c r="CY164" s="31"/>
      <c r="CZ164" s="31"/>
    </row>
    <row r="165" s="338" customFormat="true" ht="15" customHeight="true" x14ac:dyDescent="0.2">
      <c r="A165" s="629"/>
      <c r="B165" s="408"/>
      <c r="C165" s="434"/>
      <c r="D165" s="432"/>
      <c r="E165" s="432"/>
      <c r="F165" s="432"/>
      <c r="G165" s="436"/>
      <c r="H165" s="433"/>
      <c r="I165" s="432"/>
      <c r="J165" s="432"/>
      <c r="K165" s="432"/>
      <c r="L165" s="435"/>
      <c r="M165" s="434"/>
      <c r="N165" s="432"/>
      <c r="O165" s="432"/>
      <c r="P165" s="432"/>
      <c r="Q165" s="435"/>
      <c r="R165" s="434"/>
      <c r="S165" s="432"/>
      <c r="T165" s="432"/>
      <c r="U165" s="432"/>
      <c r="V165" s="432"/>
      <c r="W165" s="432"/>
      <c r="X165" s="432"/>
      <c r="Y165" s="435"/>
      <c r="Z165" s="435"/>
      <c r="AA165" s="435"/>
      <c r="AB165" s="435"/>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375"/>
      <c r="BA165" s="926"/>
      <c r="BB165" s="622"/>
      <c r="BC165" s="479"/>
      <c r="BD165" s="464"/>
      <c r="BE165" s="464"/>
      <c r="BF165" s="464"/>
      <c r="BG165" s="483"/>
      <c r="BH165" s="479"/>
      <c r="BI165" s="464"/>
      <c r="BJ165" s="464"/>
      <c r="BK165" s="464"/>
      <c r="BL165" s="483"/>
      <c r="BM165" s="479"/>
      <c r="BN165" s="464"/>
      <c r="BO165" s="464"/>
      <c r="BP165" s="464"/>
      <c r="BQ165" s="483"/>
      <c r="BR165" s="479"/>
      <c r="BS165" s="464"/>
      <c r="BT165" s="464"/>
      <c r="BU165" s="464"/>
      <c r="BV165" s="464"/>
      <c r="BW165" s="464"/>
      <c r="BX165" s="464"/>
      <c r="BY165" s="465"/>
      <c r="BZ165" s="465"/>
      <c r="CA165" s="465"/>
      <c r="CB165" s="465"/>
      <c r="CC165" s="31"/>
      <c r="CD165" s="31"/>
      <c r="CE165" s="31"/>
      <c r="CF165" s="31"/>
      <c r="CG165" s="31"/>
      <c r="CH165" s="31"/>
      <c r="CI165" s="31"/>
      <c r="CJ165" s="31"/>
      <c r="CK165" s="31"/>
      <c r="CL165" s="31"/>
      <c r="CM165" s="31"/>
      <c r="CN165" s="31"/>
      <c r="CO165" s="31"/>
      <c r="CP165" s="31"/>
      <c r="CQ165" s="31"/>
      <c r="CR165" s="31"/>
      <c r="CS165" s="31"/>
      <c r="CT165" s="31"/>
      <c r="CU165" s="31"/>
      <c r="CV165" s="31"/>
      <c r="CW165" s="31"/>
      <c r="CX165" s="31"/>
      <c r="CY165" s="31"/>
      <c r="CZ165" s="31"/>
    </row>
    <row r="166" s="338" customFormat="true" ht="15" customHeight="true" x14ac:dyDescent="0.2">
      <c r="A166" s="629"/>
      <c r="B166" s="408"/>
      <c r="C166" s="434"/>
      <c r="D166" s="432"/>
      <c r="E166" s="432"/>
      <c r="F166" s="432"/>
      <c r="G166" s="436"/>
      <c r="H166" s="433"/>
      <c r="I166" s="432"/>
      <c r="J166" s="432"/>
      <c r="K166" s="432"/>
      <c r="L166" s="435"/>
      <c r="M166" s="434"/>
      <c r="N166" s="432"/>
      <c r="O166" s="432"/>
      <c r="P166" s="432"/>
      <c r="Q166" s="435"/>
      <c r="R166" s="434"/>
      <c r="S166" s="432"/>
      <c r="T166" s="432"/>
      <c r="U166" s="432"/>
      <c r="V166" s="432"/>
      <c r="W166" s="432"/>
      <c r="X166" s="432"/>
      <c r="Y166" s="435"/>
      <c r="Z166" s="435"/>
      <c r="AA166" s="435"/>
      <c r="AB166" s="435"/>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375"/>
      <c r="BA166" s="926"/>
      <c r="BB166" s="622"/>
      <c r="BC166" s="479"/>
      <c r="BD166" s="464"/>
      <c r="BE166" s="464"/>
      <c r="BF166" s="464"/>
      <c r="BG166" s="483"/>
      <c r="BH166" s="479"/>
      <c r="BI166" s="464"/>
      <c r="BJ166" s="464"/>
      <c r="BK166" s="464"/>
      <c r="BL166" s="483"/>
      <c r="BM166" s="479"/>
      <c r="BN166" s="464"/>
      <c r="BO166" s="464"/>
      <c r="BP166" s="464"/>
      <c r="BQ166" s="483"/>
      <c r="BR166" s="479"/>
      <c r="BS166" s="464"/>
      <c r="BT166" s="464"/>
      <c r="BU166" s="464"/>
      <c r="BV166" s="464"/>
      <c r="BW166" s="464"/>
      <c r="BX166" s="464"/>
      <c r="BY166" s="465"/>
      <c r="BZ166" s="465"/>
      <c r="CA166" s="465"/>
      <c r="CB166" s="465"/>
      <c r="CC166" s="31"/>
      <c r="CD166" s="31"/>
      <c r="CE166" s="31"/>
      <c r="CF166" s="31"/>
      <c r="CG166" s="31"/>
      <c r="CH166" s="31"/>
      <c r="CI166" s="31"/>
      <c r="CJ166" s="31"/>
      <c r="CK166" s="31"/>
      <c r="CL166" s="31"/>
      <c r="CM166" s="31"/>
      <c r="CN166" s="31"/>
      <c r="CO166" s="31"/>
      <c r="CP166" s="31"/>
      <c r="CQ166" s="31"/>
      <c r="CR166" s="31"/>
      <c r="CS166" s="31"/>
      <c r="CT166" s="31"/>
      <c r="CU166" s="31"/>
      <c r="CV166" s="31"/>
      <c r="CW166" s="31"/>
      <c r="CX166" s="31"/>
      <c r="CY166" s="31"/>
      <c r="CZ166" s="31"/>
    </row>
    <row r="167" s="338" customFormat="true" ht="15" customHeight="true" x14ac:dyDescent="0.2">
      <c r="A167" s="629"/>
      <c r="B167" s="408"/>
      <c r="C167" s="434"/>
      <c r="D167" s="432"/>
      <c r="E167" s="432"/>
      <c r="F167" s="432"/>
      <c r="G167" s="436"/>
      <c r="H167" s="433"/>
      <c r="I167" s="432"/>
      <c r="J167" s="432"/>
      <c r="K167" s="432"/>
      <c r="L167" s="435"/>
      <c r="M167" s="434"/>
      <c r="N167" s="432"/>
      <c r="O167" s="432"/>
      <c r="P167" s="432"/>
      <c r="Q167" s="435"/>
      <c r="R167" s="434"/>
      <c r="S167" s="432"/>
      <c r="T167" s="432"/>
      <c r="U167" s="432"/>
      <c r="V167" s="432"/>
      <c r="W167" s="432"/>
      <c r="X167" s="432"/>
      <c r="Y167" s="435"/>
      <c r="Z167" s="435"/>
      <c r="AA167" s="435"/>
      <c r="AB167" s="435"/>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375"/>
      <c r="BA167" s="926"/>
      <c r="BB167" s="622"/>
      <c r="BC167" s="479"/>
      <c r="BD167" s="464"/>
      <c r="BE167" s="464"/>
      <c r="BF167" s="464"/>
      <c r="BG167" s="483"/>
      <c r="BH167" s="479"/>
      <c r="BI167" s="464"/>
      <c r="BJ167" s="464"/>
      <c r="BK167" s="464"/>
      <c r="BL167" s="483"/>
      <c r="BM167" s="479"/>
      <c r="BN167" s="464"/>
      <c r="BO167" s="464"/>
      <c r="BP167" s="464"/>
      <c r="BQ167" s="483"/>
      <c r="BR167" s="479"/>
      <c r="BS167" s="464"/>
      <c r="BT167" s="464"/>
      <c r="BU167" s="464"/>
      <c r="BV167" s="464"/>
      <c r="BW167" s="464"/>
      <c r="BX167" s="464"/>
      <c r="BY167" s="465"/>
      <c r="BZ167" s="465"/>
      <c r="CA167" s="465"/>
      <c r="CB167" s="465"/>
      <c r="CC167" s="31"/>
      <c r="CD167" s="31"/>
      <c r="CE167" s="31"/>
      <c r="CF167" s="31"/>
      <c r="CG167" s="31"/>
      <c r="CH167" s="31"/>
      <c r="CI167" s="31"/>
      <c r="CJ167" s="31"/>
      <c r="CK167" s="31"/>
      <c r="CL167" s="31"/>
      <c r="CM167" s="31"/>
      <c r="CN167" s="31"/>
      <c r="CO167" s="31"/>
      <c r="CP167" s="31"/>
      <c r="CQ167" s="31"/>
      <c r="CR167" s="31"/>
      <c r="CS167" s="31"/>
      <c r="CT167" s="31"/>
      <c r="CU167" s="31"/>
      <c r="CV167" s="31"/>
      <c r="CW167" s="31"/>
      <c r="CX167" s="31"/>
      <c r="CY167" s="31"/>
      <c r="CZ167" s="31"/>
    </row>
    <row r="168" s="338" customFormat="true" ht="15" customHeight="true" x14ac:dyDescent="0.2">
      <c r="A168" s="629"/>
      <c r="B168" s="408"/>
      <c r="C168" s="434"/>
      <c r="D168" s="432"/>
      <c r="E168" s="432"/>
      <c r="F168" s="432"/>
      <c r="G168" s="436"/>
      <c r="H168" s="433"/>
      <c r="I168" s="432"/>
      <c r="J168" s="432"/>
      <c r="K168" s="432"/>
      <c r="L168" s="435"/>
      <c r="M168" s="434"/>
      <c r="N168" s="432"/>
      <c r="O168" s="432"/>
      <c r="P168" s="432"/>
      <c r="Q168" s="435"/>
      <c r="R168" s="434"/>
      <c r="S168" s="432"/>
      <c r="T168" s="432"/>
      <c r="U168" s="432"/>
      <c r="V168" s="432"/>
      <c r="W168" s="432"/>
      <c r="X168" s="432"/>
      <c r="Y168" s="435"/>
      <c r="Z168" s="435"/>
      <c r="AA168" s="435"/>
      <c r="AB168" s="435"/>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375"/>
      <c r="BA168" s="926"/>
      <c r="BB168" s="622"/>
      <c r="BC168" s="479"/>
      <c r="BD168" s="464"/>
      <c r="BE168" s="464"/>
      <c r="BF168" s="464"/>
      <c r="BG168" s="483"/>
      <c r="BH168" s="479"/>
      <c r="BI168" s="464"/>
      <c r="BJ168" s="464"/>
      <c r="BK168" s="464"/>
      <c r="BL168" s="483"/>
      <c r="BM168" s="479"/>
      <c r="BN168" s="464"/>
      <c r="BO168" s="464"/>
      <c r="BP168" s="464"/>
      <c r="BQ168" s="483"/>
      <c r="BR168" s="479"/>
      <c r="BS168" s="464"/>
      <c r="BT168" s="464"/>
      <c r="BU168" s="464"/>
      <c r="BV168" s="464"/>
      <c r="BW168" s="464"/>
      <c r="BX168" s="464"/>
      <c r="BY168" s="465"/>
      <c r="BZ168" s="465"/>
      <c r="CA168" s="465"/>
      <c r="CB168" s="465"/>
      <c r="CC168" s="31"/>
      <c r="CD168" s="31"/>
      <c r="CE168" s="31"/>
      <c r="CF168" s="31"/>
      <c r="CG168" s="31"/>
      <c r="CH168" s="31"/>
      <c r="CI168" s="31"/>
      <c r="CJ168" s="31"/>
      <c r="CK168" s="31"/>
      <c r="CL168" s="31"/>
      <c r="CM168" s="31"/>
      <c r="CN168" s="31"/>
      <c r="CO168" s="31"/>
      <c r="CP168" s="31"/>
      <c r="CQ168" s="31"/>
      <c r="CR168" s="31"/>
      <c r="CS168" s="31"/>
      <c r="CT168" s="31"/>
      <c r="CU168" s="31"/>
      <c r="CV168" s="31"/>
      <c r="CW168" s="31"/>
      <c r="CX168" s="31"/>
      <c r="CY168" s="31"/>
      <c r="CZ168" s="31"/>
    </row>
    <row r="169" s="338" customFormat="true" ht="15" customHeight="true" x14ac:dyDescent="0.2">
      <c r="A169" s="629"/>
      <c r="B169" s="408"/>
      <c r="C169" s="434"/>
      <c r="D169" s="432"/>
      <c r="E169" s="432"/>
      <c r="F169" s="432"/>
      <c r="G169" s="436"/>
      <c r="H169" s="433"/>
      <c r="I169" s="432"/>
      <c r="J169" s="432"/>
      <c r="K169" s="432"/>
      <c r="L169" s="435"/>
      <c r="M169" s="434"/>
      <c r="N169" s="432"/>
      <c r="O169" s="432"/>
      <c r="P169" s="432"/>
      <c r="Q169" s="435"/>
      <c r="R169" s="434"/>
      <c r="S169" s="432"/>
      <c r="T169" s="432"/>
      <c r="U169" s="432"/>
      <c r="V169" s="432"/>
      <c r="W169" s="432"/>
      <c r="X169" s="432"/>
      <c r="Y169" s="435"/>
      <c r="Z169" s="435"/>
      <c r="AA169" s="435"/>
      <c r="AB169" s="435"/>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375"/>
      <c r="BA169" s="926"/>
      <c r="BB169" s="622"/>
      <c r="BC169" s="479"/>
      <c r="BD169" s="464"/>
      <c r="BE169" s="464"/>
      <c r="BF169" s="464"/>
      <c r="BG169" s="483"/>
      <c r="BH169" s="479"/>
      <c r="BI169" s="464"/>
      <c r="BJ169" s="464"/>
      <c r="BK169" s="464"/>
      <c r="BL169" s="483"/>
      <c r="BM169" s="479"/>
      <c r="BN169" s="464"/>
      <c r="BO169" s="464"/>
      <c r="BP169" s="464"/>
      <c r="BQ169" s="483"/>
      <c r="BR169" s="479"/>
      <c r="BS169" s="464"/>
      <c r="BT169" s="464"/>
      <c r="BU169" s="464"/>
      <c r="BV169" s="464"/>
      <c r="BW169" s="464"/>
      <c r="BX169" s="464"/>
      <c r="BY169" s="465"/>
      <c r="BZ169" s="465"/>
      <c r="CA169" s="465"/>
      <c r="CB169" s="465"/>
      <c r="CC169" s="31"/>
      <c r="CD169" s="31"/>
      <c r="CE169" s="31"/>
      <c r="CF169" s="31"/>
      <c r="CG169" s="31"/>
      <c r="CH169" s="31"/>
      <c r="CI169" s="31"/>
      <c r="CJ169" s="31"/>
      <c r="CK169" s="31"/>
      <c r="CL169" s="31"/>
      <c r="CM169" s="31"/>
      <c r="CN169" s="31"/>
      <c r="CO169" s="31"/>
      <c r="CP169" s="31"/>
      <c r="CQ169" s="31"/>
      <c r="CR169" s="31"/>
      <c r="CS169" s="31"/>
      <c r="CT169" s="31"/>
      <c r="CU169" s="31"/>
      <c r="CV169" s="31"/>
      <c r="CW169" s="31"/>
      <c r="CX169" s="31"/>
      <c r="CY169" s="31"/>
      <c r="CZ169" s="31"/>
    </row>
    <row r="170" s="338" customFormat="true" ht="15" customHeight="true" x14ac:dyDescent="0.2">
      <c r="A170" s="629"/>
      <c r="B170" s="408"/>
      <c r="C170" s="434"/>
      <c r="D170" s="432"/>
      <c r="E170" s="432"/>
      <c r="F170" s="432"/>
      <c r="G170" s="436"/>
      <c r="H170" s="433"/>
      <c r="I170" s="432"/>
      <c r="J170" s="432"/>
      <c r="K170" s="432"/>
      <c r="L170" s="435"/>
      <c r="M170" s="434"/>
      <c r="N170" s="432"/>
      <c r="O170" s="432"/>
      <c r="P170" s="432"/>
      <c r="Q170" s="435"/>
      <c r="R170" s="434"/>
      <c r="S170" s="432"/>
      <c r="T170" s="432"/>
      <c r="U170" s="432"/>
      <c r="V170" s="432"/>
      <c r="W170" s="432"/>
      <c r="X170" s="432"/>
      <c r="Y170" s="435"/>
      <c r="Z170" s="435"/>
      <c r="AA170" s="435"/>
      <c r="AB170" s="435"/>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375"/>
      <c r="BA170" s="926"/>
      <c r="BB170" s="622"/>
      <c r="BC170" s="479"/>
      <c r="BD170" s="464"/>
      <c r="BE170" s="464"/>
      <c r="BF170" s="464"/>
      <c r="BG170" s="483"/>
      <c r="BH170" s="479"/>
      <c r="BI170" s="464"/>
      <c r="BJ170" s="464"/>
      <c r="BK170" s="464"/>
      <c r="BL170" s="483"/>
      <c r="BM170" s="479"/>
      <c r="BN170" s="464"/>
      <c r="BO170" s="464"/>
      <c r="BP170" s="464"/>
      <c r="BQ170" s="483"/>
      <c r="BR170" s="479"/>
      <c r="BS170" s="464"/>
      <c r="BT170" s="464"/>
      <c r="BU170" s="464"/>
      <c r="BV170" s="464"/>
      <c r="BW170" s="464"/>
      <c r="BX170" s="464"/>
      <c r="BY170" s="465"/>
      <c r="BZ170" s="465"/>
      <c r="CA170" s="465"/>
      <c r="CB170" s="465"/>
      <c r="CC170" s="31"/>
      <c r="CD170" s="31"/>
      <c r="CE170" s="31"/>
      <c r="CF170" s="31"/>
      <c r="CG170" s="31"/>
      <c r="CH170" s="31"/>
      <c r="CI170" s="31"/>
      <c r="CJ170" s="31"/>
      <c r="CK170" s="31"/>
      <c r="CL170" s="31"/>
      <c r="CM170" s="31"/>
      <c r="CN170" s="31"/>
      <c r="CO170" s="31"/>
      <c r="CP170" s="31"/>
      <c r="CQ170" s="31"/>
      <c r="CR170" s="31"/>
      <c r="CS170" s="31"/>
      <c r="CT170" s="31"/>
      <c r="CU170" s="31"/>
      <c r="CV170" s="31"/>
      <c r="CW170" s="31"/>
      <c r="CX170" s="31"/>
      <c r="CY170" s="31"/>
      <c r="CZ170" s="31"/>
    </row>
    <row r="171" s="338" customFormat="true" ht="15" customHeight="true" x14ac:dyDescent="0.2">
      <c r="A171" s="629"/>
      <c r="B171" s="408"/>
      <c r="C171" s="434"/>
      <c r="D171" s="432"/>
      <c r="E171" s="432"/>
      <c r="F171" s="432"/>
      <c r="G171" s="436"/>
      <c r="H171" s="433"/>
      <c r="I171" s="432"/>
      <c r="J171" s="432"/>
      <c r="K171" s="432"/>
      <c r="L171" s="435"/>
      <c r="M171" s="434"/>
      <c r="N171" s="432"/>
      <c r="O171" s="432"/>
      <c r="P171" s="432"/>
      <c r="Q171" s="435"/>
      <c r="R171" s="434"/>
      <c r="S171" s="432"/>
      <c r="T171" s="432"/>
      <c r="U171" s="432"/>
      <c r="V171" s="432"/>
      <c r="W171" s="432"/>
      <c r="X171" s="432"/>
      <c r="Y171" s="435"/>
      <c r="Z171" s="435"/>
      <c r="AA171" s="435"/>
      <c r="AB171" s="435"/>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375"/>
      <c r="BA171" s="926"/>
      <c r="BB171" s="622"/>
      <c r="BC171" s="479"/>
      <c r="BD171" s="464"/>
      <c r="BE171" s="464"/>
      <c r="BF171" s="464"/>
      <c r="BG171" s="483"/>
      <c r="BH171" s="479"/>
      <c r="BI171" s="464"/>
      <c r="BJ171" s="464"/>
      <c r="BK171" s="464"/>
      <c r="BL171" s="483"/>
      <c r="BM171" s="479"/>
      <c r="BN171" s="464"/>
      <c r="BO171" s="464"/>
      <c r="BP171" s="464"/>
      <c r="BQ171" s="483"/>
      <c r="BR171" s="479"/>
      <c r="BS171" s="464"/>
      <c r="BT171" s="464"/>
      <c r="BU171" s="464"/>
      <c r="BV171" s="464"/>
      <c r="BW171" s="464"/>
      <c r="BX171" s="464"/>
      <c r="BY171" s="465"/>
      <c r="BZ171" s="465"/>
      <c r="CA171" s="465"/>
      <c r="CB171" s="465"/>
      <c r="CC171" s="31"/>
      <c r="CD171" s="31"/>
      <c r="CE171" s="31"/>
      <c r="CF171" s="31"/>
      <c r="CG171" s="31"/>
      <c r="CH171" s="31"/>
      <c r="CI171" s="31"/>
      <c r="CJ171" s="31"/>
      <c r="CK171" s="31"/>
      <c r="CL171" s="31"/>
      <c r="CM171" s="31"/>
      <c r="CN171" s="31"/>
      <c r="CO171" s="31"/>
      <c r="CP171" s="31"/>
      <c r="CQ171" s="31"/>
      <c r="CR171" s="31"/>
      <c r="CS171" s="31"/>
      <c r="CT171" s="31"/>
      <c r="CU171" s="31"/>
      <c r="CV171" s="31"/>
      <c r="CW171" s="31"/>
      <c r="CX171" s="31"/>
      <c r="CY171" s="31"/>
      <c r="CZ171" s="31"/>
    </row>
    <row r="172" s="338" customFormat="true" ht="15" customHeight="true" x14ac:dyDescent="0.2">
      <c r="A172" s="629"/>
      <c r="B172" s="408"/>
      <c r="C172" s="434"/>
      <c r="D172" s="432"/>
      <c r="E172" s="432"/>
      <c r="F172" s="432"/>
      <c r="G172" s="436"/>
      <c r="H172" s="433"/>
      <c r="I172" s="432"/>
      <c r="J172" s="432"/>
      <c r="K172" s="432"/>
      <c r="L172" s="435"/>
      <c r="M172" s="434"/>
      <c r="N172" s="432"/>
      <c r="O172" s="432"/>
      <c r="P172" s="432"/>
      <c r="Q172" s="435"/>
      <c r="R172" s="434"/>
      <c r="S172" s="432"/>
      <c r="T172" s="432"/>
      <c r="U172" s="432"/>
      <c r="V172" s="432"/>
      <c r="W172" s="432"/>
      <c r="X172" s="432"/>
      <c r="Y172" s="435"/>
      <c r="Z172" s="435"/>
      <c r="AA172" s="435"/>
      <c r="AB172" s="435"/>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375"/>
      <c r="BA172" s="926"/>
      <c r="BB172" s="622"/>
      <c r="BC172" s="479"/>
      <c r="BD172" s="464"/>
      <c r="BE172" s="464"/>
      <c r="BF172" s="464"/>
      <c r="BG172" s="483"/>
      <c r="BH172" s="479"/>
      <c r="BI172" s="464"/>
      <c r="BJ172" s="464"/>
      <c r="BK172" s="464"/>
      <c r="BL172" s="483"/>
      <c r="BM172" s="479"/>
      <c r="BN172" s="464"/>
      <c r="BO172" s="464"/>
      <c r="BP172" s="464"/>
      <c r="BQ172" s="483"/>
      <c r="BR172" s="479"/>
      <c r="BS172" s="464"/>
      <c r="BT172" s="464"/>
      <c r="BU172" s="464"/>
      <c r="BV172" s="464"/>
      <c r="BW172" s="464"/>
      <c r="BX172" s="464"/>
      <c r="BY172" s="465"/>
      <c r="BZ172" s="465"/>
      <c r="CA172" s="465"/>
      <c r="CB172" s="465"/>
      <c r="CC172" s="31"/>
      <c r="CD172" s="31"/>
      <c r="CE172" s="31"/>
      <c r="CF172" s="31"/>
      <c r="CG172" s="31"/>
      <c r="CH172" s="31"/>
      <c r="CI172" s="31"/>
      <c r="CJ172" s="31"/>
      <c r="CK172" s="31"/>
      <c r="CL172" s="31"/>
      <c r="CM172" s="31"/>
      <c r="CN172" s="31"/>
      <c r="CO172" s="31"/>
      <c r="CP172" s="31"/>
      <c r="CQ172" s="31"/>
      <c r="CR172" s="31"/>
      <c r="CS172" s="31"/>
      <c r="CT172" s="31"/>
      <c r="CU172" s="31"/>
      <c r="CV172" s="31"/>
      <c r="CW172" s="31"/>
      <c r="CX172" s="31"/>
      <c r="CY172" s="31"/>
      <c r="CZ172" s="31"/>
    </row>
    <row r="173" s="338" customFormat="true" ht="15" customHeight="true" x14ac:dyDescent="0.2">
      <c r="A173" s="629"/>
      <c r="B173" s="408"/>
      <c r="C173" s="434"/>
      <c r="D173" s="432"/>
      <c r="E173" s="432"/>
      <c r="F173" s="432"/>
      <c r="G173" s="436"/>
      <c r="H173" s="433"/>
      <c r="I173" s="432"/>
      <c r="J173" s="432"/>
      <c r="K173" s="432"/>
      <c r="L173" s="435"/>
      <c r="M173" s="434"/>
      <c r="N173" s="432"/>
      <c r="O173" s="432"/>
      <c r="P173" s="432"/>
      <c r="Q173" s="435"/>
      <c r="R173" s="434"/>
      <c r="S173" s="432"/>
      <c r="T173" s="432"/>
      <c r="U173" s="432"/>
      <c r="V173" s="432"/>
      <c r="W173" s="432"/>
      <c r="X173" s="432"/>
      <c r="Y173" s="435"/>
      <c r="Z173" s="435"/>
      <c r="AA173" s="435"/>
      <c r="AB173" s="435"/>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375"/>
      <c r="BA173" s="926"/>
      <c r="BB173" s="622"/>
      <c r="BC173" s="479"/>
      <c r="BD173" s="464"/>
      <c r="BE173" s="464"/>
      <c r="BF173" s="464"/>
      <c r="BG173" s="483"/>
      <c r="BH173" s="479"/>
      <c r="BI173" s="464"/>
      <c r="BJ173" s="464"/>
      <c r="BK173" s="464"/>
      <c r="BL173" s="483"/>
      <c r="BM173" s="479"/>
      <c r="BN173" s="464"/>
      <c r="BO173" s="464"/>
      <c r="BP173" s="464"/>
      <c r="BQ173" s="483"/>
      <c r="BR173" s="479"/>
      <c r="BS173" s="464"/>
      <c r="BT173" s="464"/>
      <c r="BU173" s="464"/>
      <c r="BV173" s="464"/>
      <c r="BW173" s="464"/>
      <c r="BX173" s="464"/>
      <c r="BY173" s="465"/>
      <c r="BZ173" s="465"/>
      <c r="CA173" s="465"/>
      <c r="CB173" s="465"/>
      <c r="CC173" s="31"/>
      <c r="CD173" s="31"/>
      <c r="CE173" s="31"/>
      <c r="CF173" s="31"/>
      <c r="CG173" s="31"/>
      <c r="CH173" s="31"/>
      <c r="CI173" s="31"/>
      <c r="CJ173" s="31"/>
      <c r="CK173" s="31"/>
      <c r="CL173" s="31"/>
      <c r="CM173" s="31"/>
      <c r="CN173" s="31"/>
      <c r="CO173" s="31"/>
      <c r="CP173" s="31"/>
      <c r="CQ173" s="31"/>
      <c r="CR173" s="31"/>
      <c r="CS173" s="31"/>
      <c r="CT173" s="31"/>
      <c r="CU173" s="31"/>
      <c r="CV173" s="31"/>
      <c r="CW173" s="31"/>
      <c r="CX173" s="31"/>
      <c r="CY173" s="31"/>
      <c r="CZ173" s="31"/>
    </row>
    <row r="174" s="338" customFormat="true" ht="15" customHeight="true" x14ac:dyDescent="0.2">
      <c r="A174" s="629"/>
      <c r="B174" s="408"/>
      <c r="C174" s="434"/>
      <c r="D174" s="432"/>
      <c r="E174" s="432"/>
      <c r="F174" s="432"/>
      <c r="G174" s="436"/>
      <c r="H174" s="433"/>
      <c r="I174" s="432"/>
      <c r="J174" s="432"/>
      <c r="K174" s="432"/>
      <c r="L174" s="435"/>
      <c r="M174" s="434"/>
      <c r="N174" s="432"/>
      <c r="O174" s="432"/>
      <c r="P174" s="432"/>
      <c r="Q174" s="435"/>
      <c r="R174" s="434"/>
      <c r="S174" s="432"/>
      <c r="T174" s="432"/>
      <c r="U174" s="432"/>
      <c r="V174" s="432"/>
      <c r="W174" s="432"/>
      <c r="X174" s="432"/>
      <c r="Y174" s="435"/>
      <c r="Z174" s="435"/>
      <c r="AA174" s="435"/>
      <c r="AB174" s="435"/>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375"/>
      <c r="BA174" s="926"/>
      <c r="BB174" s="622"/>
      <c r="BC174" s="479"/>
      <c r="BD174" s="464"/>
      <c r="BE174" s="464"/>
      <c r="BF174" s="464"/>
      <c r="BG174" s="483"/>
      <c r="BH174" s="479"/>
      <c r="BI174" s="464"/>
      <c r="BJ174" s="464"/>
      <c r="BK174" s="464"/>
      <c r="BL174" s="483"/>
      <c r="BM174" s="479"/>
      <c r="BN174" s="464"/>
      <c r="BO174" s="464"/>
      <c r="BP174" s="464"/>
      <c r="BQ174" s="483"/>
      <c r="BR174" s="479"/>
      <c r="BS174" s="464"/>
      <c r="BT174" s="464"/>
      <c r="BU174" s="464"/>
      <c r="BV174" s="464"/>
      <c r="BW174" s="464"/>
      <c r="BX174" s="464"/>
      <c r="BY174" s="465"/>
      <c r="BZ174" s="465"/>
      <c r="CA174" s="465"/>
      <c r="CB174" s="465"/>
      <c r="CC174" s="31"/>
      <c r="CD174" s="31"/>
      <c r="CE174" s="31"/>
      <c r="CF174" s="31"/>
      <c r="CG174" s="31"/>
      <c r="CH174" s="31"/>
      <c r="CI174" s="31"/>
      <c r="CJ174" s="31"/>
      <c r="CK174" s="31"/>
      <c r="CL174" s="31"/>
      <c r="CM174" s="31"/>
      <c r="CN174" s="31"/>
      <c r="CO174" s="31"/>
      <c r="CP174" s="31"/>
      <c r="CQ174" s="31"/>
      <c r="CR174" s="31"/>
      <c r="CS174" s="31"/>
      <c r="CT174" s="31"/>
      <c r="CU174" s="31"/>
      <c r="CV174" s="31"/>
      <c r="CW174" s="31"/>
      <c r="CX174" s="31"/>
      <c r="CY174" s="31"/>
      <c r="CZ174" s="31"/>
    </row>
    <row r="175" s="338" customFormat="true" ht="15" customHeight="true" x14ac:dyDescent="0.2">
      <c r="A175" s="629"/>
      <c r="B175" s="408"/>
      <c r="C175" s="434"/>
      <c r="D175" s="432"/>
      <c r="E175" s="432"/>
      <c r="F175" s="432"/>
      <c r="G175" s="436"/>
      <c r="H175" s="433"/>
      <c r="I175" s="432"/>
      <c r="J175" s="432"/>
      <c r="K175" s="432"/>
      <c r="L175" s="435"/>
      <c r="M175" s="434"/>
      <c r="N175" s="432"/>
      <c r="O175" s="432"/>
      <c r="P175" s="432"/>
      <c r="Q175" s="435"/>
      <c r="R175" s="434"/>
      <c r="S175" s="432"/>
      <c r="T175" s="432"/>
      <c r="U175" s="432"/>
      <c r="V175" s="432"/>
      <c r="W175" s="432"/>
      <c r="X175" s="432"/>
      <c r="Y175" s="435"/>
      <c r="Z175" s="435"/>
      <c r="AA175" s="435"/>
      <c r="AB175" s="435"/>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375"/>
      <c r="BA175" s="926"/>
      <c r="BB175" s="622"/>
      <c r="BC175" s="479"/>
      <c r="BD175" s="464"/>
      <c r="BE175" s="464"/>
      <c r="BF175" s="464"/>
      <c r="BG175" s="483"/>
      <c r="BH175" s="479"/>
      <c r="BI175" s="464"/>
      <c r="BJ175" s="464"/>
      <c r="BK175" s="464"/>
      <c r="BL175" s="483"/>
      <c r="BM175" s="479"/>
      <c r="BN175" s="464"/>
      <c r="BO175" s="464"/>
      <c r="BP175" s="464"/>
      <c r="BQ175" s="483"/>
      <c r="BR175" s="479"/>
      <c r="BS175" s="464"/>
      <c r="BT175" s="464"/>
      <c r="BU175" s="464"/>
      <c r="BV175" s="464"/>
      <c r="BW175" s="464"/>
      <c r="BX175" s="464"/>
      <c r="BY175" s="465"/>
      <c r="BZ175" s="465"/>
      <c r="CA175" s="465"/>
      <c r="CB175" s="465"/>
      <c r="CC175" s="31"/>
      <c r="CD175" s="31"/>
      <c r="CE175" s="31"/>
      <c r="CF175" s="31"/>
      <c r="CG175" s="31"/>
      <c r="CH175" s="31"/>
      <c r="CI175" s="31"/>
      <c r="CJ175" s="31"/>
      <c r="CK175" s="31"/>
      <c r="CL175" s="31"/>
      <c r="CM175" s="31"/>
      <c r="CN175" s="31"/>
      <c r="CO175" s="31"/>
      <c r="CP175" s="31"/>
      <c r="CQ175" s="31"/>
      <c r="CR175" s="31"/>
      <c r="CS175" s="31"/>
      <c r="CT175" s="31"/>
      <c r="CU175" s="31"/>
      <c r="CV175" s="31"/>
      <c r="CW175" s="31"/>
      <c r="CX175" s="31"/>
      <c r="CY175" s="31"/>
      <c r="CZ175" s="31"/>
    </row>
    <row r="176" s="338" customFormat="true" ht="15" customHeight="true" x14ac:dyDescent="0.2">
      <c r="A176" s="629"/>
      <c r="B176" s="408"/>
      <c r="C176" s="434"/>
      <c r="D176" s="432"/>
      <c r="E176" s="432"/>
      <c r="F176" s="432"/>
      <c r="G176" s="436"/>
      <c r="H176" s="433"/>
      <c r="I176" s="432"/>
      <c r="J176" s="432"/>
      <c r="K176" s="432"/>
      <c r="L176" s="435"/>
      <c r="M176" s="434"/>
      <c r="N176" s="432"/>
      <c r="O176" s="432"/>
      <c r="P176" s="432"/>
      <c r="Q176" s="435"/>
      <c r="R176" s="434"/>
      <c r="S176" s="432"/>
      <c r="T176" s="432"/>
      <c r="U176" s="432"/>
      <c r="V176" s="432"/>
      <c r="W176" s="432"/>
      <c r="X176" s="432"/>
      <c r="Y176" s="435"/>
      <c r="Z176" s="435"/>
      <c r="AA176" s="435"/>
      <c r="AB176" s="435"/>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375"/>
      <c r="BA176" s="926"/>
      <c r="BB176" s="622"/>
      <c r="BC176" s="479"/>
      <c r="BD176" s="464"/>
      <c r="BE176" s="464"/>
      <c r="BF176" s="464"/>
      <c r="BG176" s="483"/>
      <c r="BH176" s="479"/>
      <c r="BI176" s="464"/>
      <c r="BJ176" s="464"/>
      <c r="BK176" s="464"/>
      <c r="BL176" s="483"/>
      <c r="BM176" s="479"/>
      <c r="BN176" s="464"/>
      <c r="BO176" s="464"/>
      <c r="BP176" s="464"/>
      <c r="BQ176" s="483"/>
      <c r="BR176" s="479"/>
      <c r="BS176" s="464"/>
      <c r="BT176" s="464"/>
      <c r="BU176" s="464"/>
      <c r="BV176" s="464"/>
      <c r="BW176" s="464"/>
      <c r="BX176" s="464"/>
      <c r="BY176" s="465"/>
      <c r="BZ176" s="465"/>
      <c r="CA176" s="465"/>
      <c r="CB176" s="465"/>
      <c r="CC176" s="31"/>
      <c r="CD176" s="31"/>
      <c r="CE176" s="31"/>
      <c r="CF176" s="31"/>
      <c r="CG176" s="31"/>
      <c r="CH176" s="31"/>
      <c r="CI176" s="31"/>
      <c r="CJ176" s="31"/>
      <c r="CK176" s="31"/>
      <c r="CL176" s="31"/>
      <c r="CM176" s="31"/>
      <c r="CN176" s="31"/>
      <c r="CO176" s="31"/>
      <c r="CP176" s="31"/>
      <c r="CQ176" s="31"/>
      <c r="CR176" s="31"/>
      <c r="CS176" s="31"/>
      <c r="CT176" s="31"/>
      <c r="CU176" s="31"/>
      <c r="CV176" s="31"/>
      <c r="CW176" s="31"/>
      <c r="CX176" s="31"/>
      <c r="CY176" s="31"/>
      <c r="CZ176" s="31"/>
    </row>
    <row r="177" s="338" customFormat="true" ht="15" customHeight="true" x14ac:dyDescent="0.2">
      <c r="A177" s="629"/>
      <c r="B177" s="408"/>
      <c r="C177" s="434"/>
      <c r="D177" s="432"/>
      <c r="E177" s="432"/>
      <c r="F177" s="432"/>
      <c r="G177" s="436"/>
      <c r="H177" s="433"/>
      <c r="I177" s="432"/>
      <c r="J177" s="432"/>
      <c r="K177" s="432"/>
      <c r="L177" s="435"/>
      <c r="M177" s="434"/>
      <c r="N177" s="432"/>
      <c r="O177" s="432"/>
      <c r="P177" s="432"/>
      <c r="Q177" s="435"/>
      <c r="R177" s="434"/>
      <c r="S177" s="432"/>
      <c r="T177" s="432"/>
      <c r="U177" s="432"/>
      <c r="V177" s="432"/>
      <c r="W177" s="432"/>
      <c r="X177" s="432"/>
      <c r="Y177" s="435"/>
      <c r="Z177" s="435"/>
      <c r="AA177" s="435"/>
      <c r="AB177" s="435"/>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375"/>
      <c r="BA177" s="926"/>
      <c r="BB177" s="622"/>
      <c r="BC177" s="479"/>
      <c r="BD177" s="464"/>
      <c r="BE177" s="464"/>
      <c r="BF177" s="464"/>
      <c r="BG177" s="483"/>
      <c r="BH177" s="479"/>
      <c r="BI177" s="464"/>
      <c r="BJ177" s="464"/>
      <c r="BK177" s="464"/>
      <c r="BL177" s="483"/>
      <c r="BM177" s="479"/>
      <c r="BN177" s="464"/>
      <c r="BO177" s="464"/>
      <c r="BP177" s="464"/>
      <c r="BQ177" s="483"/>
      <c r="BR177" s="479"/>
      <c r="BS177" s="464"/>
      <c r="BT177" s="464"/>
      <c r="BU177" s="464"/>
      <c r="BV177" s="464"/>
      <c r="BW177" s="464"/>
      <c r="BX177" s="464"/>
      <c r="BY177" s="465"/>
      <c r="BZ177" s="465"/>
      <c r="CA177" s="465"/>
      <c r="CB177" s="465"/>
      <c r="CC177" s="31"/>
      <c r="CD177" s="31"/>
      <c r="CE177" s="31"/>
      <c r="CF177" s="31"/>
      <c r="CG177" s="31"/>
      <c r="CH177" s="31"/>
      <c r="CI177" s="31"/>
      <c r="CJ177" s="31"/>
      <c r="CK177" s="31"/>
      <c r="CL177" s="31"/>
      <c r="CM177" s="31"/>
      <c r="CN177" s="31"/>
      <c r="CO177" s="31"/>
      <c r="CP177" s="31"/>
      <c r="CQ177" s="31"/>
      <c r="CR177" s="31"/>
      <c r="CS177" s="31"/>
      <c r="CT177" s="31"/>
      <c r="CU177" s="31"/>
      <c r="CV177" s="31"/>
      <c r="CW177" s="31"/>
      <c r="CX177" s="31"/>
      <c r="CY177" s="31"/>
      <c r="CZ177" s="31"/>
    </row>
    <row r="178" s="338" customFormat="true" ht="15" customHeight="true" x14ac:dyDescent="0.2">
      <c r="A178" s="629"/>
      <c r="B178" s="408"/>
      <c r="C178" s="434"/>
      <c r="D178" s="432"/>
      <c r="E178" s="432"/>
      <c r="F178" s="432"/>
      <c r="G178" s="436"/>
      <c r="H178" s="433"/>
      <c r="I178" s="432"/>
      <c r="J178" s="432"/>
      <c r="K178" s="432"/>
      <c r="L178" s="435"/>
      <c r="M178" s="434"/>
      <c r="N178" s="432"/>
      <c r="O178" s="432"/>
      <c r="P178" s="432"/>
      <c r="Q178" s="435"/>
      <c r="R178" s="434"/>
      <c r="S178" s="432"/>
      <c r="T178" s="432"/>
      <c r="U178" s="432"/>
      <c r="V178" s="432"/>
      <c r="W178" s="432"/>
      <c r="X178" s="432"/>
      <c r="Y178" s="435"/>
      <c r="Z178" s="435"/>
      <c r="AA178" s="435"/>
      <c r="AB178" s="435"/>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375"/>
      <c r="BA178" s="926"/>
      <c r="BB178" s="622"/>
      <c r="BC178" s="479"/>
      <c r="BD178" s="464"/>
      <c r="BE178" s="464"/>
      <c r="BF178" s="464"/>
      <c r="BG178" s="483"/>
      <c r="BH178" s="479"/>
      <c r="BI178" s="464"/>
      <c r="BJ178" s="464"/>
      <c r="BK178" s="464"/>
      <c r="BL178" s="483"/>
      <c r="BM178" s="479"/>
      <c r="BN178" s="464"/>
      <c r="BO178" s="464"/>
      <c r="BP178" s="464"/>
      <c r="BQ178" s="483"/>
      <c r="BR178" s="479"/>
      <c r="BS178" s="464"/>
      <c r="BT178" s="464"/>
      <c r="BU178" s="464"/>
      <c r="BV178" s="464"/>
      <c r="BW178" s="464"/>
      <c r="BX178" s="464"/>
      <c r="BY178" s="465"/>
      <c r="BZ178" s="465"/>
      <c r="CA178" s="465"/>
      <c r="CB178" s="465"/>
      <c r="CC178" s="31"/>
      <c r="CD178" s="31"/>
      <c r="CE178" s="31"/>
      <c r="CF178" s="31"/>
      <c r="CG178" s="31"/>
      <c r="CH178" s="31"/>
      <c r="CI178" s="31"/>
      <c r="CJ178" s="31"/>
      <c r="CK178" s="31"/>
      <c r="CL178" s="31"/>
      <c r="CM178" s="31"/>
      <c r="CN178" s="31"/>
      <c r="CO178" s="31"/>
      <c r="CP178" s="31"/>
      <c r="CQ178" s="31"/>
      <c r="CR178" s="31"/>
      <c r="CS178" s="31"/>
      <c r="CT178" s="31"/>
      <c r="CU178" s="31"/>
      <c r="CV178" s="31"/>
      <c r="CW178" s="31"/>
      <c r="CX178" s="31"/>
      <c r="CY178" s="31"/>
      <c r="CZ178" s="31"/>
    </row>
    <row r="179" s="338" customFormat="true" ht="15" customHeight="true" x14ac:dyDescent="0.2">
      <c r="A179" s="629"/>
      <c r="B179" s="408"/>
      <c r="C179" s="434"/>
      <c r="D179" s="432"/>
      <c r="E179" s="432"/>
      <c r="F179" s="432"/>
      <c r="G179" s="436"/>
      <c r="H179" s="433"/>
      <c r="I179" s="432"/>
      <c r="J179" s="432"/>
      <c r="K179" s="432"/>
      <c r="L179" s="435"/>
      <c r="M179" s="434"/>
      <c r="N179" s="432"/>
      <c r="O179" s="432"/>
      <c r="P179" s="432"/>
      <c r="Q179" s="435"/>
      <c r="R179" s="434"/>
      <c r="S179" s="432"/>
      <c r="T179" s="432"/>
      <c r="U179" s="432"/>
      <c r="V179" s="432"/>
      <c r="W179" s="432"/>
      <c r="X179" s="432"/>
      <c r="Y179" s="435"/>
      <c r="Z179" s="435"/>
      <c r="AA179" s="435"/>
      <c r="AB179" s="435"/>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375"/>
      <c r="BA179" s="926"/>
      <c r="BB179" s="622"/>
      <c r="BC179" s="479"/>
      <c r="BD179" s="464"/>
      <c r="BE179" s="464"/>
      <c r="BF179" s="464"/>
      <c r="BG179" s="483"/>
      <c r="BH179" s="479"/>
      <c r="BI179" s="464"/>
      <c r="BJ179" s="464"/>
      <c r="BK179" s="464"/>
      <c r="BL179" s="483"/>
      <c r="BM179" s="479"/>
      <c r="BN179" s="464"/>
      <c r="BO179" s="464"/>
      <c r="BP179" s="464"/>
      <c r="BQ179" s="483"/>
      <c r="BR179" s="479"/>
      <c r="BS179" s="464"/>
      <c r="BT179" s="464"/>
      <c r="BU179" s="464"/>
      <c r="BV179" s="464"/>
      <c r="BW179" s="464"/>
      <c r="BX179" s="464"/>
      <c r="BY179" s="465"/>
      <c r="BZ179" s="465"/>
      <c r="CA179" s="465"/>
      <c r="CB179" s="465"/>
      <c r="CC179" s="31"/>
      <c r="CD179" s="31"/>
      <c r="CE179" s="31"/>
      <c r="CF179" s="31"/>
      <c r="CG179" s="31"/>
      <c r="CH179" s="31"/>
      <c r="CI179" s="31"/>
      <c r="CJ179" s="31"/>
      <c r="CK179" s="31"/>
      <c r="CL179" s="31"/>
      <c r="CM179" s="31"/>
      <c r="CN179" s="31"/>
      <c r="CO179" s="31"/>
      <c r="CP179" s="31"/>
      <c r="CQ179" s="31"/>
      <c r="CR179" s="31"/>
      <c r="CS179" s="31"/>
      <c r="CT179" s="31"/>
      <c r="CU179" s="31"/>
      <c r="CV179" s="31"/>
      <c r="CW179" s="31"/>
      <c r="CX179" s="31"/>
      <c r="CY179" s="31"/>
      <c r="CZ179" s="31"/>
    </row>
    <row r="180" s="338" customFormat="true" ht="15" customHeight="true" x14ac:dyDescent="0.2">
      <c r="A180" s="629"/>
      <c r="B180" s="408"/>
      <c r="C180" s="434"/>
      <c r="D180" s="432"/>
      <c r="E180" s="432"/>
      <c r="F180" s="432"/>
      <c r="G180" s="436"/>
      <c r="H180" s="433"/>
      <c r="I180" s="432"/>
      <c r="J180" s="432"/>
      <c r="K180" s="432"/>
      <c r="L180" s="435"/>
      <c r="M180" s="434"/>
      <c r="N180" s="432"/>
      <c r="O180" s="432"/>
      <c r="P180" s="432"/>
      <c r="Q180" s="435"/>
      <c r="R180" s="434"/>
      <c r="S180" s="432"/>
      <c r="T180" s="432"/>
      <c r="U180" s="432"/>
      <c r="V180" s="432"/>
      <c r="W180" s="432"/>
      <c r="X180" s="432"/>
      <c r="Y180" s="435"/>
      <c r="Z180" s="435"/>
      <c r="AA180" s="435"/>
      <c r="AB180" s="435"/>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375"/>
      <c r="BA180" s="926"/>
      <c r="BB180" s="622"/>
      <c r="BC180" s="479"/>
      <c r="BD180" s="464"/>
      <c r="BE180" s="464"/>
      <c r="BF180" s="464"/>
      <c r="BG180" s="483"/>
      <c r="BH180" s="479"/>
      <c r="BI180" s="464"/>
      <c r="BJ180" s="464"/>
      <c r="BK180" s="464"/>
      <c r="BL180" s="483"/>
      <c r="BM180" s="479"/>
      <c r="BN180" s="464"/>
      <c r="BO180" s="464"/>
      <c r="BP180" s="464"/>
      <c r="BQ180" s="483"/>
      <c r="BR180" s="479"/>
      <c r="BS180" s="464"/>
      <c r="BT180" s="464"/>
      <c r="BU180" s="464"/>
      <c r="BV180" s="464"/>
      <c r="BW180" s="464"/>
      <c r="BX180" s="464"/>
      <c r="BY180" s="465"/>
      <c r="BZ180" s="465"/>
      <c r="CA180" s="465"/>
      <c r="CB180" s="465"/>
      <c r="CC180" s="31"/>
      <c r="CD180" s="31"/>
      <c r="CE180" s="31"/>
      <c r="CF180" s="31"/>
      <c r="CG180" s="31"/>
      <c r="CH180" s="31"/>
      <c r="CI180" s="31"/>
      <c r="CJ180" s="31"/>
      <c r="CK180" s="31"/>
      <c r="CL180" s="31"/>
      <c r="CM180" s="31"/>
      <c r="CN180" s="31"/>
      <c r="CO180" s="31"/>
      <c r="CP180" s="31"/>
      <c r="CQ180" s="31"/>
      <c r="CR180" s="31"/>
      <c r="CS180" s="31"/>
      <c r="CT180" s="31"/>
      <c r="CU180" s="31"/>
      <c r="CV180" s="31"/>
      <c r="CW180" s="31"/>
      <c r="CX180" s="31"/>
      <c r="CY180" s="31"/>
      <c r="CZ180" s="31"/>
    </row>
    <row r="181" s="338" customFormat="true" ht="15" customHeight="true" x14ac:dyDescent="0.2">
      <c r="A181" s="629"/>
      <c r="B181" s="408"/>
      <c r="C181" s="434"/>
      <c r="D181" s="432"/>
      <c r="E181" s="432"/>
      <c r="F181" s="432"/>
      <c r="G181" s="436"/>
      <c r="H181" s="433"/>
      <c r="I181" s="432"/>
      <c r="J181" s="432"/>
      <c r="K181" s="432"/>
      <c r="L181" s="435"/>
      <c r="M181" s="434"/>
      <c r="N181" s="432"/>
      <c r="O181" s="432"/>
      <c r="P181" s="432"/>
      <c r="Q181" s="435"/>
      <c r="R181" s="434"/>
      <c r="S181" s="432"/>
      <c r="T181" s="432"/>
      <c r="U181" s="432"/>
      <c r="V181" s="432"/>
      <c r="W181" s="432"/>
      <c r="X181" s="432"/>
      <c r="Y181" s="435"/>
      <c r="Z181" s="435"/>
      <c r="AA181" s="435"/>
      <c r="AB181" s="435"/>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375"/>
      <c r="BA181" s="926"/>
      <c r="BB181" s="622"/>
      <c r="BC181" s="479"/>
      <c r="BD181" s="464"/>
      <c r="BE181" s="464"/>
      <c r="BF181" s="464"/>
      <c r="BG181" s="483"/>
      <c r="BH181" s="479"/>
      <c r="BI181" s="464"/>
      <c r="BJ181" s="464"/>
      <c r="BK181" s="464"/>
      <c r="BL181" s="483"/>
      <c r="BM181" s="479"/>
      <c r="BN181" s="464"/>
      <c r="BO181" s="464"/>
      <c r="BP181" s="464"/>
      <c r="BQ181" s="483"/>
      <c r="BR181" s="479"/>
      <c r="BS181" s="464"/>
      <c r="BT181" s="464"/>
      <c r="BU181" s="464"/>
      <c r="BV181" s="464"/>
      <c r="BW181" s="464"/>
      <c r="BX181" s="464"/>
      <c r="BY181" s="465"/>
      <c r="BZ181" s="465"/>
      <c r="CA181" s="465"/>
      <c r="CB181" s="465"/>
      <c r="CC181" s="31"/>
      <c r="CD181" s="31"/>
      <c r="CE181" s="31"/>
      <c r="CF181" s="31"/>
      <c r="CG181" s="31"/>
      <c r="CH181" s="31"/>
      <c r="CI181" s="31"/>
      <c r="CJ181" s="31"/>
      <c r="CK181" s="31"/>
      <c r="CL181" s="31"/>
      <c r="CM181" s="31"/>
      <c r="CN181" s="31"/>
      <c r="CO181" s="31"/>
      <c r="CP181" s="31"/>
      <c r="CQ181" s="31"/>
      <c r="CR181" s="31"/>
      <c r="CS181" s="31"/>
      <c r="CT181" s="31"/>
      <c r="CU181" s="31"/>
      <c r="CV181" s="31"/>
      <c r="CW181" s="31"/>
      <c r="CX181" s="31"/>
      <c r="CY181" s="31"/>
      <c r="CZ181" s="31"/>
    </row>
    <row r="182" s="338" customFormat="true" ht="15" customHeight="true" x14ac:dyDescent="0.2">
      <c r="A182" s="629"/>
      <c r="B182" s="408"/>
      <c r="C182" s="434"/>
      <c r="D182" s="432"/>
      <c r="E182" s="432"/>
      <c r="F182" s="432"/>
      <c r="G182" s="436"/>
      <c r="H182" s="433"/>
      <c r="I182" s="432"/>
      <c r="J182" s="432"/>
      <c r="K182" s="432"/>
      <c r="L182" s="435"/>
      <c r="M182" s="434"/>
      <c r="N182" s="432"/>
      <c r="O182" s="432"/>
      <c r="P182" s="432"/>
      <c r="Q182" s="435"/>
      <c r="R182" s="434"/>
      <c r="S182" s="432"/>
      <c r="T182" s="432"/>
      <c r="U182" s="432"/>
      <c r="V182" s="432"/>
      <c r="W182" s="432"/>
      <c r="X182" s="432"/>
      <c r="Y182" s="435"/>
      <c r="Z182" s="435"/>
      <c r="AA182" s="435"/>
      <c r="AB182" s="435"/>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375"/>
      <c r="BA182" s="926"/>
      <c r="BB182" s="622"/>
      <c r="BC182" s="479"/>
      <c r="BD182" s="464"/>
      <c r="BE182" s="464"/>
      <c r="BF182" s="464"/>
      <c r="BG182" s="483"/>
      <c r="BH182" s="479"/>
      <c r="BI182" s="464"/>
      <c r="BJ182" s="464"/>
      <c r="BK182" s="464"/>
      <c r="BL182" s="483"/>
      <c r="BM182" s="479"/>
      <c r="BN182" s="464"/>
      <c r="BO182" s="464"/>
      <c r="BP182" s="464"/>
      <c r="BQ182" s="483"/>
      <c r="BR182" s="479"/>
      <c r="BS182" s="464"/>
      <c r="BT182" s="464"/>
      <c r="BU182" s="464"/>
      <c r="BV182" s="464"/>
      <c r="BW182" s="464"/>
      <c r="BX182" s="464"/>
      <c r="BY182" s="465"/>
      <c r="BZ182" s="465"/>
      <c r="CA182" s="465"/>
      <c r="CB182" s="465"/>
      <c r="CC182" s="31"/>
      <c r="CD182" s="31"/>
      <c r="CE182" s="31"/>
      <c r="CF182" s="31"/>
      <c r="CG182" s="31"/>
      <c r="CH182" s="31"/>
      <c r="CI182" s="31"/>
      <c r="CJ182" s="31"/>
      <c r="CK182" s="31"/>
      <c r="CL182" s="31"/>
      <c r="CM182" s="31"/>
      <c r="CN182" s="31"/>
      <c r="CO182" s="31"/>
      <c r="CP182" s="31"/>
      <c r="CQ182" s="31"/>
      <c r="CR182" s="31"/>
      <c r="CS182" s="31"/>
      <c r="CT182" s="31"/>
      <c r="CU182" s="31"/>
      <c r="CV182" s="31"/>
      <c r="CW182" s="31"/>
      <c r="CX182" s="31"/>
      <c r="CY182" s="31"/>
      <c r="CZ182" s="31"/>
    </row>
    <row r="183" s="338" customFormat="true" ht="15" customHeight="true" x14ac:dyDescent="0.2">
      <c r="A183" s="629"/>
      <c r="B183" s="408"/>
      <c r="C183" s="434"/>
      <c r="D183" s="432"/>
      <c r="E183" s="432"/>
      <c r="F183" s="432"/>
      <c r="G183" s="436"/>
      <c r="H183" s="433"/>
      <c r="I183" s="432"/>
      <c r="J183" s="432"/>
      <c r="K183" s="432"/>
      <c r="L183" s="435"/>
      <c r="M183" s="434"/>
      <c r="N183" s="432"/>
      <c r="O183" s="432"/>
      <c r="P183" s="432"/>
      <c r="Q183" s="435"/>
      <c r="R183" s="434"/>
      <c r="S183" s="432"/>
      <c r="T183" s="432"/>
      <c r="U183" s="432"/>
      <c r="V183" s="432"/>
      <c r="W183" s="432"/>
      <c r="X183" s="432"/>
      <c r="Y183" s="435"/>
      <c r="Z183" s="435"/>
      <c r="AA183" s="435"/>
      <c r="AB183" s="435"/>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375"/>
      <c r="BA183" s="926"/>
      <c r="BB183" s="622"/>
      <c r="BC183" s="479"/>
      <c r="BD183" s="464"/>
      <c r="BE183" s="464"/>
      <c r="BF183" s="464"/>
      <c r="BG183" s="483"/>
      <c r="BH183" s="479"/>
      <c r="BI183" s="464"/>
      <c r="BJ183" s="464"/>
      <c r="BK183" s="464"/>
      <c r="BL183" s="483"/>
      <c r="BM183" s="479"/>
      <c r="BN183" s="464"/>
      <c r="BO183" s="464"/>
      <c r="BP183" s="464"/>
      <c r="BQ183" s="483"/>
      <c r="BR183" s="479"/>
      <c r="BS183" s="464"/>
      <c r="BT183" s="464"/>
      <c r="BU183" s="464"/>
      <c r="BV183" s="464"/>
      <c r="BW183" s="464"/>
      <c r="BX183" s="464"/>
      <c r="BY183" s="465"/>
      <c r="BZ183" s="465"/>
      <c r="CA183" s="465"/>
      <c r="CB183" s="465"/>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row>
    <row r="184" s="338" customFormat="true" ht="15" customHeight="true" x14ac:dyDescent="0.2">
      <c r="A184" s="629"/>
      <c r="B184" s="408"/>
      <c r="C184" s="434"/>
      <c r="D184" s="432"/>
      <c r="E184" s="432"/>
      <c r="F184" s="432"/>
      <c r="G184" s="436"/>
      <c r="H184" s="433"/>
      <c r="I184" s="432"/>
      <c r="J184" s="432"/>
      <c r="K184" s="432"/>
      <c r="L184" s="435"/>
      <c r="M184" s="434"/>
      <c r="N184" s="432"/>
      <c r="O184" s="432"/>
      <c r="P184" s="432"/>
      <c r="Q184" s="435"/>
      <c r="R184" s="434"/>
      <c r="S184" s="432"/>
      <c r="T184" s="432"/>
      <c r="U184" s="432"/>
      <c r="V184" s="432"/>
      <c r="W184" s="432"/>
      <c r="X184" s="432"/>
      <c r="Y184" s="435"/>
      <c r="Z184" s="435"/>
      <c r="AA184" s="435"/>
      <c r="AB184" s="435"/>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375"/>
      <c r="BA184" s="926"/>
      <c r="BB184" s="622"/>
      <c r="BC184" s="479"/>
      <c r="BD184" s="464"/>
      <c r="BE184" s="464"/>
      <c r="BF184" s="464"/>
      <c r="BG184" s="483"/>
      <c r="BH184" s="479"/>
      <c r="BI184" s="464"/>
      <c r="BJ184" s="464"/>
      <c r="BK184" s="464"/>
      <c r="BL184" s="483"/>
      <c r="BM184" s="479"/>
      <c r="BN184" s="464"/>
      <c r="BO184" s="464"/>
      <c r="BP184" s="464"/>
      <c r="BQ184" s="483"/>
      <c r="BR184" s="479"/>
      <c r="BS184" s="464"/>
      <c r="BT184" s="464"/>
      <c r="BU184" s="464"/>
      <c r="BV184" s="464"/>
      <c r="BW184" s="464"/>
      <c r="BX184" s="464"/>
      <c r="BY184" s="465"/>
      <c r="BZ184" s="465"/>
      <c r="CA184" s="465"/>
      <c r="CB184" s="465"/>
      <c r="CC184" s="31"/>
      <c r="CD184" s="31"/>
      <c r="CE184" s="31"/>
      <c r="CF184" s="31"/>
      <c r="CG184" s="31"/>
      <c r="CH184" s="31"/>
      <c r="CI184" s="31"/>
      <c r="CJ184" s="31"/>
      <c r="CK184" s="31"/>
      <c r="CL184" s="31"/>
      <c r="CM184" s="31"/>
      <c r="CN184" s="31"/>
      <c r="CO184" s="31"/>
      <c r="CP184" s="31"/>
      <c r="CQ184" s="31"/>
      <c r="CR184" s="31"/>
      <c r="CS184" s="31"/>
      <c r="CT184" s="31"/>
      <c r="CU184" s="31"/>
      <c r="CV184" s="31"/>
      <c r="CW184" s="31"/>
      <c r="CX184" s="31"/>
      <c r="CY184" s="31"/>
      <c r="CZ184" s="31"/>
    </row>
    <row r="185" s="338" customFormat="true" ht="15" customHeight="true" x14ac:dyDescent="0.2">
      <c r="A185" s="629"/>
      <c r="B185" s="408"/>
      <c r="C185" s="434"/>
      <c r="D185" s="432"/>
      <c r="E185" s="432"/>
      <c r="F185" s="432"/>
      <c r="G185" s="436"/>
      <c r="H185" s="433"/>
      <c r="I185" s="432"/>
      <c r="J185" s="432"/>
      <c r="K185" s="432"/>
      <c r="L185" s="435"/>
      <c r="M185" s="434"/>
      <c r="N185" s="432"/>
      <c r="O185" s="432"/>
      <c r="P185" s="432"/>
      <c r="Q185" s="435"/>
      <c r="R185" s="434"/>
      <c r="S185" s="432"/>
      <c r="T185" s="432"/>
      <c r="U185" s="432"/>
      <c r="V185" s="432"/>
      <c r="W185" s="432"/>
      <c r="X185" s="432"/>
      <c r="Y185" s="435"/>
      <c r="Z185" s="435"/>
      <c r="AA185" s="435"/>
      <c r="AB185" s="435"/>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375"/>
      <c r="BA185" s="926"/>
      <c r="BB185" s="622"/>
      <c r="BC185" s="479"/>
      <c r="BD185" s="464"/>
      <c r="BE185" s="464"/>
      <c r="BF185" s="464"/>
      <c r="BG185" s="483"/>
      <c r="BH185" s="479"/>
      <c r="BI185" s="464"/>
      <c r="BJ185" s="464"/>
      <c r="BK185" s="464"/>
      <c r="BL185" s="483"/>
      <c r="BM185" s="479"/>
      <c r="BN185" s="464"/>
      <c r="BO185" s="464"/>
      <c r="BP185" s="464"/>
      <c r="BQ185" s="483"/>
      <c r="BR185" s="479"/>
      <c r="BS185" s="464"/>
      <c r="BT185" s="464"/>
      <c r="BU185" s="464"/>
      <c r="BV185" s="464"/>
      <c r="BW185" s="464"/>
      <c r="BX185" s="464"/>
      <c r="BY185" s="465"/>
      <c r="BZ185" s="465"/>
      <c r="CA185" s="465"/>
      <c r="CB185" s="465"/>
      <c r="CC185" s="31"/>
      <c r="CD185" s="31"/>
      <c r="CE185" s="31"/>
      <c r="CF185" s="31"/>
      <c r="CG185" s="31"/>
      <c r="CH185" s="31"/>
      <c r="CI185" s="31"/>
      <c r="CJ185" s="31"/>
      <c r="CK185" s="31"/>
      <c r="CL185" s="31"/>
      <c r="CM185" s="31"/>
      <c r="CN185" s="31"/>
      <c r="CO185" s="31"/>
      <c r="CP185" s="31"/>
      <c r="CQ185" s="31"/>
      <c r="CR185" s="31"/>
      <c r="CS185" s="31"/>
      <c r="CT185" s="31"/>
      <c r="CU185" s="31"/>
      <c r="CV185" s="31"/>
      <c r="CW185" s="31"/>
      <c r="CX185" s="31"/>
      <c r="CY185" s="31"/>
      <c r="CZ185" s="31"/>
    </row>
    <row r="186" s="338" customFormat="true" ht="15" customHeight="true" x14ac:dyDescent="0.2">
      <c r="A186" s="629"/>
      <c r="B186" s="408"/>
      <c r="C186" s="434"/>
      <c r="D186" s="432"/>
      <c r="E186" s="432"/>
      <c r="F186" s="432"/>
      <c r="G186" s="436"/>
      <c r="H186" s="433"/>
      <c r="I186" s="432"/>
      <c r="J186" s="432"/>
      <c r="K186" s="432"/>
      <c r="L186" s="435"/>
      <c r="M186" s="434"/>
      <c r="N186" s="432"/>
      <c r="O186" s="432"/>
      <c r="P186" s="432"/>
      <c r="Q186" s="435"/>
      <c r="R186" s="434"/>
      <c r="S186" s="432"/>
      <c r="T186" s="432"/>
      <c r="U186" s="432"/>
      <c r="V186" s="432"/>
      <c r="W186" s="432"/>
      <c r="X186" s="432"/>
      <c r="Y186" s="435"/>
      <c r="Z186" s="435"/>
      <c r="AA186" s="435"/>
      <c r="AB186" s="435"/>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375"/>
      <c r="BA186" s="926"/>
      <c r="BB186" s="622"/>
      <c r="BC186" s="479"/>
      <c r="BD186" s="464"/>
      <c r="BE186" s="464"/>
      <c r="BF186" s="464"/>
      <c r="BG186" s="483"/>
      <c r="BH186" s="479"/>
      <c r="BI186" s="464"/>
      <c r="BJ186" s="464"/>
      <c r="BK186" s="464"/>
      <c r="BL186" s="483"/>
      <c r="BM186" s="479"/>
      <c r="BN186" s="464"/>
      <c r="BO186" s="464"/>
      <c r="BP186" s="464"/>
      <c r="BQ186" s="483"/>
      <c r="BR186" s="479"/>
      <c r="BS186" s="464"/>
      <c r="BT186" s="464"/>
      <c r="BU186" s="464"/>
      <c r="BV186" s="464"/>
      <c r="BW186" s="464"/>
      <c r="BX186" s="464"/>
      <c r="BY186" s="465"/>
      <c r="BZ186" s="465"/>
      <c r="CA186" s="465"/>
      <c r="CB186" s="465"/>
      <c r="CC186" s="31"/>
      <c r="CD186" s="31"/>
      <c r="CE186" s="31"/>
      <c r="CF186" s="31"/>
      <c r="CG186" s="31"/>
      <c r="CH186" s="31"/>
      <c r="CI186" s="31"/>
      <c r="CJ186" s="31"/>
      <c r="CK186" s="31"/>
      <c r="CL186" s="31"/>
      <c r="CM186" s="31"/>
      <c r="CN186" s="31"/>
      <c r="CO186" s="31"/>
      <c r="CP186" s="31"/>
      <c r="CQ186" s="31"/>
      <c r="CR186" s="31"/>
      <c r="CS186" s="31"/>
      <c r="CT186" s="31"/>
      <c r="CU186" s="31"/>
      <c r="CV186" s="31"/>
      <c r="CW186" s="31"/>
      <c r="CX186" s="31"/>
      <c r="CY186" s="31"/>
      <c r="CZ186" s="31"/>
    </row>
    <row r="187" s="338" customFormat="true" ht="15" customHeight="true" x14ac:dyDescent="0.2">
      <c r="A187" s="629"/>
      <c r="B187" s="408"/>
      <c r="C187" s="434"/>
      <c r="D187" s="432"/>
      <c r="E187" s="432"/>
      <c r="F187" s="432"/>
      <c r="G187" s="436"/>
      <c r="H187" s="433"/>
      <c r="I187" s="432"/>
      <c r="J187" s="432"/>
      <c r="K187" s="432"/>
      <c r="L187" s="435"/>
      <c r="M187" s="434"/>
      <c r="N187" s="432"/>
      <c r="O187" s="432"/>
      <c r="P187" s="432"/>
      <c r="Q187" s="435"/>
      <c r="R187" s="434"/>
      <c r="S187" s="432"/>
      <c r="T187" s="432"/>
      <c r="U187" s="432"/>
      <c r="V187" s="432"/>
      <c r="W187" s="432"/>
      <c r="X187" s="432"/>
      <c r="Y187" s="435"/>
      <c r="Z187" s="435"/>
      <c r="AA187" s="435"/>
      <c r="AB187" s="435"/>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375"/>
      <c r="BA187" s="926"/>
      <c r="BB187" s="622"/>
      <c r="BC187" s="479"/>
      <c r="BD187" s="464"/>
      <c r="BE187" s="464"/>
      <c r="BF187" s="464"/>
      <c r="BG187" s="483"/>
      <c r="BH187" s="479"/>
      <c r="BI187" s="464"/>
      <c r="BJ187" s="464"/>
      <c r="BK187" s="464"/>
      <c r="BL187" s="483"/>
      <c r="BM187" s="479"/>
      <c r="BN187" s="464"/>
      <c r="BO187" s="464"/>
      <c r="BP187" s="464"/>
      <c r="BQ187" s="483"/>
      <c r="BR187" s="479"/>
      <c r="BS187" s="464"/>
      <c r="BT187" s="464"/>
      <c r="BU187" s="464"/>
      <c r="BV187" s="464"/>
      <c r="BW187" s="464"/>
      <c r="BX187" s="464"/>
      <c r="BY187" s="465"/>
      <c r="BZ187" s="465"/>
      <c r="CA187" s="465"/>
      <c r="CB187" s="465"/>
      <c r="CC187" s="31"/>
      <c r="CD187" s="31"/>
      <c r="CE187" s="31"/>
      <c r="CF187" s="31"/>
      <c r="CG187" s="31"/>
      <c r="CH187" s="31"/>
      <c r="CI187" s="31"/>
      <c r="CJ187" s="31"/>
      <c r="CK187" s="31"/>
      <c r="CL187" s="31"/>
      <c r="CM187" s="31"/>
      <c r="CN187" s="31"/>
      <c r="CO187" s="31"/>
      <c r="CP187" s="31"/>
      <c r="CQ187" s="31"/>
      <c r="CR187" s="31"/>
      <c r="CS187" s="31"/>
      <c r="CT187" s="31"/>
      <c r="CU187" s="31"/>
      <c r="CV187" s="31"/>
      <c r="CW187" s="31"/>
      <c r="CX187" s="31"/>
      <c r="CY187" s="31"/>
      <c r="CZ187" s="31"/>
    </row>
    <row r="188" s="338" customFormat="true" ht="15" customHeight="true" x14ac:dyDescent="0.2">
      <c r="A188" s="629"/>
      <c r="B188" s="408"/>
      <c r="C188" s="434"/>
      <c r="D188" s="432"/>
      <c r="E188" s="432"/>
      <c r="F188" s="432"/>
      <c r="G188" s="436"/>
      <c r="H188" s="433"/>
      <c r="I188" s="432"/>
      <c r="J188" s="432"/>
      <c r="K188" s="432"/>
      <c r="L188" s="435"/>
      <c r="M188" s="434"/>
      <c r="N188" s="432"/>
      <c r="O188" s="432"/>
      <c r="P188" s="432"/>
      <c r="Q188" s="435"/>
      <c r="R188" s="434"/>
      <c r="S188" s="432"/>
      <c r="T188" s="432"/>
      <c r="U188" s="432"/>
      <c r="V188" s="432"/>
      <c r="W188" s="432"/>
      <c r="X188" s="432"/>
      <c r="Y188" s="435"/>
      <c r="Z188" s="435"/>
      <c r="AA188" s="435"/>
      <c r="AB188" s="435"/>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375"/>
      <c r="BA188" s="926"/>
      <c r="BB188" s="622"/>
      <c r="BC188" s="479"/>
      <c r="BD188" s="464"/>
      <c r="BE188" s="464"/>
      <c r="BF188" s="464"/>
      <c r="BG188" s="483"/>
      <c r="BH188" s="479"/>
      <c r="BI188" s="464"/>
      <c r="BJ188" s="464"/>
      <c r="BK188" s="464"/>
      <c r="BL188" s="483"/>
      <c r="BM188" s="479"/>
      <c r="BN188" s="464"/>
      <c r="BO188" s="464"/>
      <c r="BP188" s="464"/>
      <c r="BQ188" s="483"/>
      <c r="BR188" s="479"/>
      <c r="BS188" s="464"/>
      <c r="BT188" s="464"/>
      <c r="BU188" s="464"/>
      <c r="BV188" s="464"/>
      <c r="BW188" s="464"/>
      <c r="BX188" s="464"/>
      <c r="BY188" s="465"/>
      <c r="BZ188" s="465"/>
      <c r="CA188" s="465"/>
      <c r="CB188" s="465"/>
      <c r="CC188" s="31"/>
      <c r="CD188" s="31"/>
      <c r="CE188" s="31"/>
      <c r="CF188" s="31"/>
      <c r="CG188" s="31"/>
      <c r="CH188" s="31"/>
      <c r="CI188" s="31"/>
      <c r="CJ188" s="31"/>
      <c r="CK188" s="31"/>
      <c r="CL188" s="31"/>
      <c r="CM188" s="31"/>
      <c r="CN188" s="31"/>
      <c r="CO188" s="31"/>
      <c r="CP188" s="31"/>
      <c r="CQ188" s="31"/>
      <c r="CR188" s="31"/>
      <c r="CS188" s="31"/>
      <c r="CT188" s="31"/>
      <c r="CU188" s="31"/>
      <c r="CV188" s="31"/>
      <c r="CW188" s="31"/>
      <c r="CX188" s="31"/>
      <c r="CY188" s="31"/>
      <c r="CZ188" s="31"/>
    </row>
    <row r="189" s="338" customFormat="true" ht="15" customHeight="true" x14ac:dyDescent="0.2">
      <c r="A189" s="629"/>
      <c r="B189" s="408"/>
      <c r="C189" s="434"/>
      <c r="D189" s="432"/>
      <c r="E189" s="432"/>
      <c r="F189" s="432"/>
      <c r="G189" s="436"/>
      <c r="H189" s="433"/>
      <c r="I189" s="432"/>
      <c r="J189" s="432"/>
      <c r="K189" s="432"/>
      <c r="L189" s="435"/>
      <c r="M189" s="434"/>
      <c r="N189" s="432"/>
      <c r="O189" s="432"/>
      <c r="P189" s="432"/>
      <c r="Q189" s="435"/>
      <c r="R189" s="434"/>
      <c r="S189" s="432"/>
      <c r="T189" s="432"/>
      <c r="U189" s="432"/>
      <c r="V189" s="432"/>
      <c r="W189" s="432"/>
      <c r="X189" s="432"/>
      <c r="Y189" s="435"/>
      <c r="Z189" s="435"/>
      <c r="AA189" s="435"/>
      <c r="AB189" s="435"/>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375"/>
      <c r="BA189" s="926"/>
      <c r="BB189" s="622"/>
      <c r="BC189" s="479"/>
      <c r="BD189" s="464"/>
      <c r="BE189" s="464"/>
      <c r="BF189" s="464"/>
      <c r="BG189" s="483"/>
      <c r="BH189" s="479"/>
      <c r="BI189" s="464"/>
      <c r="BJ189" s="464"/>
      <c r="BK189" s="464"/>
      <c r="BL189" s="483"/>
      <c r="BM189" s="479"/>
      <c r="BN189" s="464"/>
      <c r="BO189" s="464"/>
      <c r="BP189" s="464"/>
      <c r="BQ189" s="483"/>
      <c r="BR189" s="479"/>
      <c r="BS189" s="464"/>
      <c r="BT189" s="464"/>
      <c r="BU189" s="464"/>
      <c r="BV189" s="464"/>
      <c r="BW189" s="464"/>
      <c r="BX189" s="464"/>
      <c r="BY189" s="465"/>
      <c r="BZ189" s="465"/>
      <c r="CA189" s="465"/>
      <c r="CB189" s="465"/>
      <c r="CC189" s="31"/>
      <c r="CD189" s="31"/>
      <c r="CE189" s="31"/>
      <c r="CF189" s="31"/>
      <c r="CG189" s="31"/>
      <c r="CH189" s="31"/>
      <c r="CI189" s="31"/>
      <c r="CJ189" s="31"/>
      <c r="CK189" s="31"/>
      <c r="CL189" s="31"/>
      <c r="CM189" s="31"/>
      <c r="CN189" s="31"/>
      <c r="CO189" s="31"/>
      <c r="CP189" s="31"/>
      <c r="CQ189" s="31"/>
      <c r="CR189" s="31"/>
      <c r="CS189" s="31"/>
      <c r="CT189" s="31"/>
      <c r="CU189" s="31"/>
      <c r="CV189" s="31"/>
      <c r="CW189" s="31"/>
      <c r="CX189" s="31"/>
      <c r="CY189" s="31"/>
      <c r="CZ189" s="31"/>
    </row>
    <row r="190" s="338" customFormat="true" ht="15" customHeight="true" x14ac:dyDescent="0.2">
      <c r="A190" s="629"/>
      <c r="B190" s="408"/>
      <c r="C190" s="434"/>
      <c r="D190" s="432"/>
      <c r="E190" s="432"/>
      <c r="F190" s="432"/>
      <c r="G190" s="436"/>
      <c r="H190" s="433"/>
      <c r="I190" s="432"/>
      <c r="J190" s="432"/>
      <c r="K190" s="432"/>
      <c r="L190" s="435"/>
      <c r="M190" s="434"/>
      <c r="N190" s="432"/>
      <c r="O190" s="432"/>
      <c r="P190" s="432"/>
      <c r="Q190" s="435"/>
      <c r="R190" s="434"/>
      <c r="S190" s="432"/>
      <c r="T190" s="432"/>
      <c r="U190" s="432"/>
      <c r="V190" s="432"/>
      <c r="W190" s="432"/>
      <c r="X190" s="432"/>
      <c r="Y190" s="435"/>
      <c r="Z190" s="435"/>
      <c r="AA190" s="435"/>
      <c r="AB190" s="435"/>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375"/>
      <c r="BA190" s="926"/>
      <c r="BB190" s="622"/>
      <c r="BC190" s="479"/>
      <c r="BD190" s="464"/>
      <c r="BE190" s="464"/>
      <c r="BF190" s="464"/>
      <c r="BG190" s="483"/>
      <c r="BH190" s="479"/>
      <c r="BI190" s="464"/>
      <c r="BJ190" s="464"/>
      <c r="BK190" s="464"/>
      <c r="BL190" s="483"/>
      <c r="BM190" s="479"/>
      <c r="BN190" s="464"/>
      <c r="BO190" s="464"/>
      <c r="BP190" s="464"/>
      <c r="BQ190" s="483"/>
      <c r="BR190" s="479"/>
      <c r="BS190" s="464"/>
      <c r="BT190" s="464"/>
      <c r="BU190" s="464"/>
      <c r="BV190" s="464"/>
      <c r="BW190" s="464"/>
      <c r="BX190" s="464"/>
      <c r="BY190" s="465"/>
      <c r="BZ190" s="465"/>
      <c r="CA190" s="465"/>
      <c r="CB190" s="465"/>
      <c r="CC190" s="31"/>
      <c r="CD190" s="31"/>
      <c r="CE190" s="31"/>
      <c r="CF190" s="31"/>
      <c r="CG190" s="31"/>
      <c r="CH190" s="31"/>
      <c r="CI190" s="31"/>
      <c r="CJ190" s="31"/>
      <c r="CK190" s="31"/>
      <c r="CL190" s="31"/>
      <c r="CM190" s="31"/>
      <c r="CN190" s="31"/>
      <c r="CO190" s="31"/>
      <c r="CP190" s="31"/>
      <c r="CQ190" s="31"/>
      <c r="CR190" s="31"/>
      <c r="CS190" s="31"/>
      <c r="CT190" s="31"/>
      <c r="CU190" s="31"/>
      <c r="CV190" s="31"/>
      <c r="CW190" s="31"/>
      <c r="CX190" s="31"/>
      <c r="CY190" s="31"/>
      <c r="CZ190" s="31"/>
    </row>
    <row r="191" s="338" customFormat="true" ht="15" customHeight="true" x14ac:dyDescent="0.2">
      <c r="A191" s="629"/>
      <c r="B191" s="408"/>
      <c r="C191" s="434"/>
      <c r="D191" s="432"/>
      <c r="E191" s="432"/>
      <c r="F191" s="432"/>
      <c r="G191" s="436"/>
      <c r="H191" s="433"/>
      <c r="I191" s="432"/>
      <c r="J191" s="432"/>
      <c r="K191" s="432"/>
      <c r="L191" s="435"/>
      <c r="M191" s="434"/>
      <c r="N191" s="432"/>
      <c r="O191" s="432"/>
      <c r="P191" s="432"/>
      <c r="Q191" s="435"/>
      <c r="R191" s="434"/>
      <c r="S191" s="432"/>
      <c r="T191" s="432"/>
      <c r="U191" s="432"/>
      <c r="V191" s="432"/>
      <c r="W191" s="432"/>
      <c r="X191" s="432"/>
      <c r="Y191" s="435"/>
      <c r="Z191" s="435"/>
      <c r="AA191" s="435"/>
      <c r="AB191" s="435"/>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375"/>
      <c r="BA191" s="926"/>
      <c r="BB191" s="622"/>
      <c r="BC191" s="479"/>
      <c r="BD191" s="464"/>
      <c r="BE191" s="464"/>
      <c r="BF191" s="464"/>
      <c r="BG191" s="483"/>
      <c r="BH191" s="479"/>
      <c r="BI191" s="464"/>
      <c r="BJ191" s="464"/>
      <c r="BK191" s="464"/>
      <c r="BL191" s="483"/>
      <c r="BM191" s="479"/>
      <c r="BN191" s="464"/>
      <c r="BO191" s="464"/>
      <c r="BP191" s="464"/>
      <c r="BQ191" s="483"/>
      <c r="BR191" s="479"/>
      <c r="BS191" s="464"/>
      <c r="BT191" s="464"/>
      <c r="BU191" s="464"/>
      <c r="BV191" s="464"/>
      <c r="BW191" s="464"/>
      <c r="BX191" s="464"/>
      <c r="BY191" s="465"/>
      <c r="BZ191" s="465"/>
      <c r="CA191" s="465"/>
      <c r="CB191" s="465"/>
      <c r="CC191" s="31"/>
      <c r="CD191" s="31"/>
      <c r="CE191" s="31"/>
      <c r="CF191" s="31"/>
      <c r="CG191" s="31"/>
      <c r="CH191" s="31"/>
      <c r="CI191" s="31"/>
      <c r="CJ191" s="31"/>
      <c r="CK191" s="31"/>
      <c r="CL191" s="31"/>
      <c r="CM191" s="31"/>
      <c r="CN191" s="31"/>
      <c r="CO191" s="31"/>
      <c r="CP191" s="31"/>
      <c r="CQ191" s="31"/>
      <c r="CR191" s="31"/>
      <c r="CS191" s="31"/>
      <c r="CT191" s="31"/>
      <c r="CU191" s="31"/>
      <c r="CV191" s="31"/>
      <c r="CW191" s="31"/>
      <c r="CX191" s="31"/>
      <c r="CY191" s="31"/>
      <c r="CZ191" s="31"/>
    </row>
    <row r="192" s="338" customFormat="true" ht="15" customHeight="true" x14ac:dyDescent="0.2">
      <c r="A192" s="629"/>
      <c r="B192" s="408"/>
      <c r="C192" s="434"/>
      <c r="D192" s="432"/>
      <c r="E192" s="432"/>
      <c r="F192" s="432"/>
      <c r="G192" s="436"/>
      <c r="H192" s="433"/>
      <c r="I192" s="432"/>
      <c r="J192" s="432"/>
      <c r="K192" s="432"/>
      <c r="L192" s="435"/>
      <c r="M192" s="434"/>
      <c r="N192" s="432"/>
      <c r="O192" s="432"/>
      <c r="P192" s="432"/>
      <c r="Q192" s="435"/>
      <c r="R192" s="434"/>
      <c r="S192" s="432"/>
      <c r="T192" s="432"/>
      <c r="U192" s="432"/>
      <c r="V192" s="432"/>
      <c r="W192" s="432"/>
      <c r="X192" s="432"/>
      <c r="Y192" s="435"/>
      <c r="Z192" s="435"/>
      <c r="AA192" s="435"/>
      <c r="AB192" s="435"/>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375"/>
      <c r="BA192" s="926"/>
      <c r="BB192" s="622"/>
      <c r="BC192" s="479"/>
      <c r="BD192" s="464"/>
      <c r="BE192" s="464"/>
      <c r="BF192" s="464"/>
      <c r="BG192" s="483"/>
      <c r="BH192" s="479"/>
      <c r="BI192" s="464"/>
      <c r="BJ192" s="464"/>
      <c r="BK192" s="464"/>
      <c r="BL192" s="483"/>
      <c r="BM192" s="479"/>
      <c r="BN192" s="464"/>
      <c r="BO192" s="464"/>
      <c r="BP192" s="464"/>
      <c r="BQ192" s="483"/>
      <c r="BR192" s="479"/>
      <c r="BS192" s="464"/>
      <c r="BT192" s="464"/>
      <c r="BU192" s="464"/>
      <c r="BV192" s="464"/>
      <c r="BW192" s="464"/>
      <c r="BX192" s="464"/>
      <c r="BY192" s="465"/>
      <c r="BZ192" s="465"/>
      <c r="CA192" s="465"/>
      <c r="CB192" s="465"/>
      <c r="CC192" s="31"/>
      <c r="CD192" s="31"/>
      <c r="CE192" s="31"/>
      <c r="CF192" s="31"/>
      <c r="CG192" s="31"/>
      <c r="CH192" s="31"/>
      <c r="CI192" s="31"/>
      <c r="CJ192" s="31"/>
      <c r="CK192" s="31"/>
      <c r="CL192" s="31"/>
      <c r="CM192" s="31"/>
      <c r="CN192" s="31"/>
      <c r="CO192" s="31"/>
      <c r="CP192" s="31"/>
      <c r="CQ192" s="31"/>
      <c r="CR192" s="31"/>
      <c r="CS192" s="31"/>
      <c r="CT192" s="31"/>
      <c r="CU192" s="31"/>
      <c r="CV192" s="31"/>
      <c r="CW192" s="31"/>
      <c r="CX192" s="31"/>
      <c r="CY192" s="31"/>
      <c r="CZ192" s="31"/>
    </row>
    <row r="193" s="338" customFormat="true" ht="15" customHeight="true" x14ac:dyDescent="0.2">
      <c r="A193" s="629"/>
      <c r="B193" s="408"/>
      <c r="C193" s="434"/>
      <c r="D193" s="432"/>
      <c r="E193" s="432"/>
      <c r="F193" s="432"/>
      <c r="G193" s="436"/>
      <c r="H193" s="433"/>
      <c r="I193" s="432"/>
      <c r="J193" s="432"/>
      <c r="K193" s="432"/>
      <c r="L193" s="435"/>
      <c r="M193" s="434"/>
      <c r="N193" s="432"/>
      <c r="O193" s="432"/>
      <c r="P193" s="432"/>
      <c r="Q193" s="435"/>
      <c r="R193" s="434"/>
      <c r="S193" s="432"/>
      <c r="T193" s="432"/>
      <c r="U193" s="432"/>
      <c r="V193" s="432"/>
      <c r="W193" s="432"/>
      <c r="X193" s="432"/>
      <c r="Y193" s="435"/>
      <c r="Z193" s="435"/>
      <c r="AA193" s="435"/>
      <c r="AB193" s="435"/>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375"/>
      <c r="BA193" s="926"/>
      <c r="BB193" s="622"/>
      <c r="BC193" s="479"/>
      <c r="BD193" s="464"/>
      <c r="BE193" s="464"/>
      <c r="BF193" s="464"/>
      <c r="BG193" s="483"/>
      <c r="BH193" s="479"/>
      <c r="BI193" s="464"/>
      <c r="BJ193" s="464"/>
      <c r="BK193" s="464"/>
      <c r="BL193" s="483"/>
      <c r="BM193" s="479"/>
      <c r="BN193" s="464"/>
      <c r="BO193" s="464"/>
      <c r="BP193" s="464"/>
      <c r="BQ193" s="483"/>
      <c r="BR193" s="479"/>
      <c r="BS193" s="464"/>
      <c r="BT193" s="464"/>
      <c r="BU193" s="464"/>
      <c r="BV193" s="464"/>
      <c r="BW193" s="464"/>
      <c r="BX193" s="464"/>
      <c r="BY193" s="465"/>
      <c r="BZ193" s="465"/>
      <c r="CA193" s="465"/>
      <c r="CB193" s="465"/>
      <c r="CC193" s="31"/>
      <c r="CD193" s="31"/>
      <c r="CE193" s="31"/>
      <c r="CF193" s="31"/>
      <c r="CG193" s="31"/>
      <c r="CH193" s="31"/>
      <c r="CI193" s="31"/>
      <c r="CJ193" s="31"/>
      <c r="CK193" s="31"/>
      <c r="CL193" s="31"/>
      <c r="CM193" s="31"/>
      <c r="CN193" s="31"/>
      <c r="CO193" s="31"/>
      <c r="CP193" s="31"/>
      <c r="CQ193" s="31"/>
      <c r="CR193" s="31"/>
      <c r="CS193" s="31"/>
      <c r="CT193" s="31"/>
      <c r="CU193" s="31"/>
      <c r="CV193" s="31"/>
      <c r="CW193" s="31"/>
      <c r="CX193" s="31"/>
      <c r="CY193" s="31"/>
      <c r="CZ193" s="31"/>
    </row>
    <row r="194" s="338" customFormat="true" ht="15" customHeight="true" x14ac:dyDescent="0.2">
      <c r="A194" s="629"/>
      <c r="B194" s="408"/>
      <c r="C194" s="434"/>
      <c r="D194" s="432"/>
      <c r="E194" s="432"/>
      <c r="F194" s="432"/>
      <c r="G194" s="436"/>
      <c r="H194" s="433"/>
      <c r="I194" s="432"/>
      <c r="J194" s="432"/>
      <c r="K194" s="432"/>
      <c r="L194" s="435"/>
      <c r="M194" s="434"/>
      <c r="N194" s="432"/>
      <c r="O194" s="432"/>
      <c r="P194" s="432"/>
      <c r="Q194" s="435"/>
      <c r="R194" s="434"/>
      <c r="S194" s="432"/>
      <c r="T194" s="432"/>
      <c r="U194" s="432"/>
      <c r="V194" s="432"/>
      <c r="W194" s="432"/>
      <c r="X194" s="432"/>
      <c r="Y194" s="435"/>
      <c r="Z194" s="435"/>
      <c r="AA194" s="435"/>
      <c r="AB194" s="435"/>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375"/>
      <c r="BA194" s="926"/>
      <c r="BB194" s="622"/>
      <c r="BC194" s="479"/>
      <c r="BD194" s="464"/>
      <c r="BE194" s="464"/>
      <c r="BF194" s="464"/>
      <c r="BG194" s="483"/>
      <c r="BH194" s="479"/>
      <c r="BI194" s="464"/>
      <c r="BJ194" s="464"/>
      <c r="BK194" s="464"/>
      <c r="BL194" s="483"/>
      <c r="BM194" s="479"/>
      <c r="BN194" s="464"/>
      <c r="BO194" s="464"/>
      <c r="BP194" s="464"/>
      <c r="BQ194" s="483"/>
      <c r="BR194" s="479"/>
      <c r="BS194" s="464"/>
      <c r="BT194" s="464"/>
      <c r="BU194" s="464"/>
      <c r="BV194" s="464"/>
      <c r="BW194" s="464"/>
      <c r="BX194" s="464"/>
      <c r="BY194" s="465"/>
      <c r="BZ194" s="465"/>
      <c r="CA194" s="465"/>
      <c r="CB194" s="465"/>
      <c r="CC194" s="31"/>
      <c r="CD194" s="31"/>
      <c r="CE194" s="31"/>
      <c r="CF194" s="31"/>
      <c r="CG194" s="31"/>
      <c r="CH194" s="31"/>
      <c r="CI194" s="31"/>
      <c r="CJ194" s="31"/>
      <c r="CK194" s="31"/>
      <c r="CL194" s="31"/>
      <c r="CM194" s="31"/>
      <c r="CN194" s="31"/>
      <c r="CO194" s="31"/>
      <c r="CP194" s="31"/>
      <c r="CQ194" s="31"/>
      <c r="CR194" s="31"/>
      <c r="CS194" s="31"/>
      <c r="CT194" s="31"/>
      <c r="CU194" s="31"/>
      <c r="CV194" s="31"/>
      <c r="CW194" s="31"/>
      <c r="CX194" s="31"/>
      <c r="CY194" s="31"/>
      <c r="CZ194" s="31"/>
    </row>
    <row r="195" s="338" customFormat="true" ht="15" customHeight="true" x14ac:dyDescent="0.2">
      <c r="A195" s="629"/>
      <c r="B195" s="408"/>
      <c r="C195" s="434"/>
      <c r="D195" s="432"/>
      <c r="E195" s="432"/>
      <c r="F195" s="432"/>
      <c r="G195" s="436"/>
      <c r="H195" s="433"/>
      <c r="I195" s="432"/>
      <c r="J195" s="432"/>
      <c r="K195" s="432"/>
      <c r="L195" s="435"/>
      <c r="M195" s="434"/>
      <c r="N195" s="432"/>
      <c r="O195" s="432"/>
      <c r="P195" s="432"/>
      <c r="Q195" s="435"/>
      <c r="R195" s="434"/>
      <c r="S195" s="432"/>
      <c r="T195" s="432"/>
      <c r="U195" s="432"/>
      <c r="V195" s="432"/>
      <c r="W195" s="432"/>
      <c r="X195" s="432"/>
      <c r="Y195" s="435"/>
      <c r="Z195" s="435"/>
      <c r="AA195" s="435"/>
      <c r="AB195" s="435"/>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375"/>
      <c r="BA195" s="926"/>
      <c r="BB195" s="622"/>
      <c r="BC195" s="479"/>
      <c r="BD195" s="464"/>
      <c r="BE195" s="464"/>
      <c r="BF195" s="464"/>
      <c r="BG195" s="483"/>
      <c r="BH195" s="479"/>
      <c r="BI195" s="464"/>
      <c r="BJ195" s="464"/>
      <c r="BK195" s="464"/>
      <c r="BL195" s="483"/>
      <c r="BM195" s="479"/>
      <c r="BN195" s="464"/>
      <c r="BO195" s="464"/>
      <c r="BP195" s="464"/>
      <c r="BQ195" s="483"/>
      <c r="BR195" s="479"/>
      <c r="BS195" s="464"/>
      <c r="BT195" s="464"/>
      <c r="BU195" s="464"/>
      <c r="BV195" s="464"/>
      <c r="BW195" s="464"/>
      <c r="BX195" s="464"/>
      <c r="BY195" s="465"/>
      <c r="BZ195" s="465"/>
      <c r="CA195" s="465"/>
      <c r="CB195" s="465"/>
      <c r="CC195" s="31"/>
      <c r="CD195" s="31"/>
      <c r="CE195" s="31"/>
      <c r="CF195" s="31"/>
      <c r="CG195" s="31"/>
      <c r="CH195" s="31"/>
      <c r="CI195" s="31"/>
      <c r="CJ195" s="31"/>
      <c r="CK195" s="31"/>
      <c r="CL195" s="31"/>
      <c r="CM195" s="31"/>
      <c r="CN195" s="31"/>
      <c r="CO195" s="31"/>
      <c r="CP195" s="31"/>
      <c r="CQ195" s="31"/>
      <c r="CR195" s="31"/>
      <c r="CS195" s="31"/>
      <c r="CT195" s="31"/>
      <c r="CU195" s="31"/>
      <c r="CV195" s="31"/>
      <c r="CW195" s="31"/>
      <c r="CX195" s="31"/>
      <c r="CY195" s="31"/>
      <c r="CZ195" s="31"/>
    </row>
    <row r="196" s="338" customFormat="true" ht="15" customHeight="true" x14ac:dyDescent="0.2">
      <c r="A196" s="629"/>
      <c r="B196" s="408"/>
      <c r="C196" s="434"/>
      <c r="D196" s="432"/>
      <c r="E196" s="432"/>
      <c r="F196" s="432"/>
      <c r="G196" s="436"/>
      <c r="H196" s="433"/>
      <c r="I196" s="432"/>
      <c r="J196" s="432"/>
      <c r="K196" s="432"/>
      <c r="L196" s="435"/>
      <c r="M196" s="434"/>
      <c r="N196" s="432"/>
      <c r="O196" s="432"/>
      <c r="P196" s="432"/>
      <c r="Q196" s="435"/>
      <c r="R196" s="434"/>
      <c r="S196" s="432"/>
      <c r="T196" s="432"/>
      <c r="U196" s="432"/>
      <c r="V196" s="432"/>
      <c r="W196" s="432"/>
      <c r="X196" s="432"/>
      <c r="Y196" s="435"/>
      <c r="Z196" s="435"/>
      <c r="AA196" s="435"/>
      <c r="AB196" s="435"/>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375"/>
      <c r="BA196" s="926"/>
      <c r="BB196" s="622"/>
      <c r="BC196" s="479"/>
      <c r="BD196" s="464"/>
      <c r="BE196" s="464"/>
      <c r="BF196" s="464"/>
      <c r="BG196" s="483"/>
      <c r="BH196" s="479"/>
      <c r="BI196" s="464"/>
      <c r="BJ196" s="464"/>
      <c r="BK196" s="464"/>
      <c r="BL196" s="483"/>
      <c r="BM196" s="479"/>
      <c r="BN196" s="464"/>
      <c r="BO196" s="464"/>
      <c r="BP196" s="464"/>
      <c r="BQ196" s="483"/>
      <c r="BR196" s="479"/>
      <c r="BS196" s="464"/>
      <c r="BT196" s="464"/>
      <c r="BU196" s="464"/>
      <c r="BV196" s="464"/>
      <c r="BW196" s="464"/>
      <c r="BX196" s="464"/>
      <c r="BY196" s="465"/>
      <c r="BZ196" s="465"/>
      <c r="CA196" s="465"/>
      <c r="CB196" s="465"/>
      <c r="CC196" s="31"/>
      <c r="CD196" s="31"/>
      <c r="CE196" s="31"/>
      <c r="CF196" s="31"/>
      <c r="CG196" s="31"/>
      <c r="CH196" s="31"/>
      <c r="CI196" s="31"/>
      <c r="CJ196" s="31"/>
      <c r="CK196" s="31"/>
      <c r="CL196" s="31"/>
      <c r="CM196" s="31"/>
      <c r="CN196" s="31"/>
      <c r="CO196" s="31"/>
      <c r="CP196" s="31"/>
      <c r="CQ196" s="31"/>
      <c r="CR196" s="31"/>
      <c r="CS196" s="31"/>
      <c r="CT196" s="31"/>
      <c r="CU196" s="31"/>
      <c r="CV196" s="31"/>
      <c r="CW196" s="31"/>
      <c r="CX196" s="31"/>
      <c r="CY196" s="31"/>
      <c r="CZ196" s="31"/>
    </row>
    <row r="197" s="338" customFormat="true" ht="15" customHeight="true" x14ac:dyDescent="0.2">
      <c r="A197" s="629"/>
      <c r="B197" s="408"/>
      <c r="C197" s="434"/>
      <c r="D197" s="432"/>
      <c r="E197" s="432"/>
      <c r="F197" s="432"/>
      <c r="G197" s="436"/>
      <c r="H197" s="433"/>
      <c r="I197" s="432"/>
      <c r="J197" s="432"/>
      <c r="K197" s="432"/>
      <c r="L197" s="435"/>
      <c r="M197" s="434"/>
      <c r="N197" s="432"/>
      <c r="O197" s="432"/>
      <c r="P197" s="432"/>
      <c r="Q197" s="435"/>
      <c r="R197" s="434"/>
      <c r="S197" s="432"/>
      <c r="T197" s="432"/>
      <c r="U197" s="432"/>
      <c r="V197" s="432"/>
      <c r="W197" s="432"/>
      <c r="X197" s="432"/>
      <c r="Y197" s="435"/>
      <c r="Z197" s="435"/>
      <c r="AA197" s="435"/>
      <c r="AB197" s="435"/>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375"/>
      <c r="BA197" s="926"/>
      <c r="BB197" s="622"/>
      <c r="BC197" s="479"/>
      <c r="BD197" s="464"/>
      <c r="BE197" s="464"/>
      <c r="BF197" s="464"/>
      <c r="BG197" s="483"/>
      <c r="BH197" s="479"/>
      <c r="BI197" s="464"/>
      <c r="BJ197" s="464"/>
      <c r="BK197" s="464"/>
      <c r="BL197" s="483"/>
      <c r="BM197" s="479"/>
      <c r="BN197" s="464"/>
      <c r="BO197" s="464"/>
      <c r="BP197" s="464"/>
      <c r="BQ197" s="483"/>
      <c r="BR197" s="479"/>
      <c r="BS197" s="464"/>
      <c r="BT197" s="464"/>
      <c r="BU197" s="464"/>
      <c r="BV197" s="464"/>
      <c r="BW197" s="464"/>
      <c r="BX197" s="464"/>
      <c r="BY197" s="465"/>
      <c r="BZ197" s="465"/>
      <c r="CA197" s="465"/>
      <c r="CB197" s="465"/>
      <c r="CC197" s="31"/>
      <c r="CD197" s="31"/>
      <c r="CE197" s="31"/>
      <c r="CF197" s="31"/>
      <c r="CG197" s="31"/>
      <c r="CH197" s="31"/>
      <c r="CI197" s="31"/>
      <c r="CJ197" s="31"/>
      <c r="CK197" s="31"/>
      <c r="CL197" s="31"/>
      <c r="CM197" s="31"/>
      <c r="CN197" s="31"/>
      <c r="CO197" s="31"/>
      <c r="CP197" s="31"/>
      <c r="CQ197" s="31"/>
      <c r="CR197" s="31"/>
      <c r="CS197" s="31"/>
      <c r="CT197" s="31"/>
      <c r="CU197" s="31"/>
      <c r="CV197" s="31"/>
      <c r="CW197" s="31"/>
      <c r="CX197" s="31"/>
      <c r="CY197" s="31"/>
      <c r="CZ197" s="31"/>
    </row>
    <row r="198" s="338" customFormat="true" ht="15" customHeight="true" x14ac:dyDescent="0.2">
      <c r="A198" s="629"/>
      <c r="B198" s="408"/>
      <c r="C198" s="434"/>
      <c r="D198" s="432"/>
      <c r="E198" s="432"/>
      <c r="F198" s="432"/>
      <c r="G198" s="436"/>
      <c r="H198" s="433"/>
      <c r="I198" s="432"/>
      <c r="J198" s="432"/>
      <c r="K198" s="432"/>
      <c r="L198" s="435"/>
      <c r="M198" s="434"/>
      <c r="N198" s="432"/>
      <c r="O198" s="432"/>
      <c r="P198" s="432"/>
      <c r="Q198" s="435"/>
      <c r="R198" s="434"/>
      <c r="S198" s="432"/>
      <c r="T198" s="432"/>
      <c r="U198" s="432"/>
      <c r="V198" s="432"/>
      <c r="W198" s="432"/>
      <c r="X198" s="432"/>
      <c r="Y198" s="435"/>
      <c r="Z198" s="435"/>
      <c r="AA198" s="435"/>
      <c r="AB198" s="435"/>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375"/>
      <c r="BA198" s="926"/>
      <c r="BB198" s="622"/>
      <c r="BC198" s="479"/>
      <c r="BD198" s="464"/>
      <c r="BE198" s="464"/>
      <c r="BF198" s="464"/>
      <c r="BG198" s="483"/>
      <c r="BH198" s="479"/>
      <c r="BI198" s="464"/>
      <c r="BJ198" s="464"/>
      <c r="BK198" s="464"/>
      <c r="BL198" s="483"/>
      <c r="BM198" s="479"/>
      <c r="BN198" s="464"/>
      <c r="BO198" s="464"/>
      <c r="BP198" s="464"/>
      <c r="BQ198" s="483"/>
      <c r="BR198" s="479"/>
      <c r="BS198" s="464"/>
      <c r="BT198" s="464"/>
      <c r="BU198" s="464"/>
      <c r="BV198" s="464"/>
      <c r="BW198" s="464"/>
      <c r="BX198" s="464"/>
      <c r="BY198" s="465"/>
      <c r="BZ198" s="465"/>
      <c r="CA198" s="465"/>
      <c r="CB198" s="465"/>
      <c r="CC198" s="31"/>
      <c r="CD198" s="31"/>
      <c r="CE198" s="31"/>
      <c r="CF198" s="31"/>
      <c r="CG198" s="31"/>
      <c r="CH198" s="31"/>
      <c r="CI198" s="31"/>
      <c r="CJ198" s="31"/>
      <c r="CK198" s="31"/>
      <c r="CL198" s="31"/>
      <c r="CM198" s="31"/>
      <c r="CN198" s="31"/>
      <c r="CO198" s="31"/>
      <c r="CP198" s="31"/>
      <c r="CQ198" s="31"/>
      <c r="CR198" s="31"/>
      <c r="CS198" s="31"/>
      <c r="CT198" s="31"/>
      <c r="CU198" s="31"/>
      <c r="CV198" s="31"/>
      <c r="CW198" s="31"/>
      <c r="CX198" s="31"/>
      <c r="CY198" s="31"/>
      <c r="CZ198" s="31"/>
    </row>
    <row r="199" s="338" customFormat="true" ht="15" customHeight="true" x14ac:dyDescent="0.2">
      <c r="A199" s="629"/>
      <c r="B199" s="408"/>
      <c r="C199" s="434"/>
      <c r="D199" s="432"/>
      <c r="E199" s="432"/>
      <c r="F199" s="432"/>
      <c r="G199" s="436"/>
      <c r="H199" s="433"/>
      <c r="I199" s="432"/>
      <c r="J199" s="432"/>
      <c r="K199" s="432"/>
      <c r="L199" s="435"/>
      <c r="M199" s="434"/>
      <c r="N199" s="432"/>
      <c r="O199" s="432"/>
      <c r="P199" s="432"/>
      <c r="Q199" s="435"/>
      <c r="R199" s="434"/>
      <c r="S199" s="432"/>
      <c r="T199" s="432"/>
      <c r="U199" s="432"/>
      <c r="V199" s="432"/>
      <c r="W199" s="432"/>
      <c r="X199" s="432"/>
      <c r="Y199" s="435"/>
      <c r="Z199" s="435"/>
      <c r="AA199" s="435"/>
      <c r="AB199" s="435"/>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375"/>
      <c r="BA199" s="926"/>
      <c r="BB199" s="622"/>
      <c r="BC199" s="479"/>
      <c r="BD199" s="464"/>
      <c r="BE199" s="464"/>
      <c r="BF199" s="464"/>
      <c r="BG199" s="483"/>
      <c r="BH199" s="479"/>
      <c r="BI199" s="464"/>
      <c r="BJ199" s="464"/>
      <c r="BK199" s="464"/>
      <c r="BL199" s="483"/>
      <c r="BM199" s="479"/>
      <c r="BN199" s="464"/>
      <c r="BO199" s="464"/>
      <c r="BP199" s="464"/>
      <c r="BQ199" s="483"/>
      <c r="BR199" s="479"/>
      <c r="BS199" s="464"/>
      <c r="BT199" s="464"/>
      <c r="BU199" s="464"/>
      <c r="BV199" s="464"/>
      <c r="BW199" s="464"/>
      <c r="BX199" s="464"/>
      <c r="BY199" s="465"/>
      <c r="BZ199" s="465"/>
      <c r="CA199" s="465"/>
      <c r="CB199" s="465"/>
      <c r="CC199" s="31"/>
      <c r="CD199" s="31"/>
      <c r="CE199" s="31"/>
      <c r="CF199" s="31"/>
      <c r="CG199" s="31"/>
      <c r="CH199" s="31"/>
      <c r="CI199" s="31"/>
      <c r="CJ199" s="31"/>
      <c r="CK199" s="31"/>
      <c r="CL199" s="31"/>
      <c r="CM199" s="31"/>
      <c r="CN199" s="31"/>
      <c r="CO199" s="31"/>
      <c r="CP199" s="31"/>
      <c r="CQ199" s="31"/>
      <c r="CR199" s="31"/>
      <c r="CS199" s="31"/>
      <c r="CT199" s="31"/>
      <c r="CU199" s="31"/>
      <c r="CV199" s="31"/>
      <c r="CW199" s="31"/>
      <c r="CX199" s="31"/>
      <c r="CY199" s="31"/>
      <c r="CZ199" s="31"/>
    </row>
    <row r="200" s="338" customFormat="true" ht="15" customHeight="true" x14ac:dyDescent="0.2">
      <c r="A200" s="629"/>
      <c r="B200" s="408"/>
      <c r="C200" s="434"/>
      <c r="D200" s="432"/>
      <c r="E200" s="432"/>
      <c r="F200" s="432"/>
      <c r="G200" s="436"/>
      <c r="H200" s="433"/>
      <c r="I200" s="432"/>
      <c r="J200" s="432"/>
      <c r="K200" s="432"/>
      <c r="L200" s="435"/>
      <c r="M200" s="434"/>
      <c r="N200" s="432"/>
      <c r="O200" s="432"/>
      <c r="P200" s="432"/>
      <c r="Q200" s="435"/>
      <c r="R200" s="434"/>
      <c r="S200" s="432"/>
      <c r="T200" s="432"/>
      <c r="U200" s="432"/>
      <c r="V200" s="432"/>
      <c r="W200" s="432"/>
      <c r="X200" s="432"/>
      <c r="Y200" s="435"/>
      <c r="Z200" s="435"/>
      <c r="AA200" s="435"/>
      <c r="AB200" s="435"/>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375"/>
      <c r="BA200" s="926"/>
      <c r="BB200" s="622"/>
      <c r="BC200" s="479"/>
      <c r="BD200" s="464"/>
      <c r="BE200" s="464"/>
      <c r="BF200" s="464"/>
      <c r="BG200" s="483"/>
      <c r="BH200" s="479"/>
      <c r="BI200" s="464"/>
      <c r="BJ200" s="464"/>
      <c r="BK200" s="464"/>
      <c r="BL200" s="483"/>
      <c r="BM200" s="479"/>
      <c r="BN200" s="464"/>
      <c r="BO200" s="464"/>
      <c r="BP200" s="464"/>
      <c r="BQ200" s="483"/>
      <c r="BR200" s="479"/>
      <c r="BS200" s="464"/>
      <c r="BT200" s="464"/>
      <c r="BU200" s="464"/>
      <c r="BV200" s="464"/>
      <c r="BW200" s="464"/>
      <c r="BX200" s="464"/>
      <c r="BY200" s="465"/>
      <c r="BZ200" s="465"/>
      <c r="CA200" s="465"/>
      <c r="CB200" s="465"/>
      <c r="CC200" s="31"/>
      <c r="CD200" s="31"/>
      <c r="CE200" s="31"/>
      <c r="CF200" s="31"/>
      <c r="CG200" s="31"/>
      <c r="CH200" s="31"/>
      <c r="CI200" s="31"/>
      <c r="CJ200" s="31"/>
      <c r="CK200" s="31"/>
      <c r="CL200" s="31"/>
      <c r="CM200" s="31"/>
      <c r="CN200" s="31"/>
      <c r="CO200" s="31"/>
      <c r="CP200" s="31"/>
      <c r="CQ200" s="31"/>
      <c r="CR200" s="31"/>
      <c r="CS200" s="31"/>
      <c r="CT200" s="31"/>
      <c r="CU200" s="31"/>
      <c r="CV200" s="31"/>
      <c r="CW200" s="31"/>
      <c r="CX200" s="31"/>
      <c r="CY200" s="31"/>
      <c r="CZ200" s="31"/>
    </row>
    <row r="201" s="338" customFormat="true" ht="15" customHeight="true" x14ac:dyDescent="0.2">
      <c r="A201" s="629"/>
      <c r="B201" s="408"/>
      <c r="C201" s="434"/>
      <c r="D201" s="432"/>
      <c r="E201" s="432"/>
      <c r="F201" s="432"/>
      <c r="G201" s="436"/>
      <c r="H201" s="433"/>
      <c r="I201" s="432"/>
      <c r="J201" s="432"/>
      <c r="K201" s="432"/>
      <c r="L201" s="435"/>
      <c r="M201" s="434"/>
      <c r="N201" s="432"/>
      <c r="O201" s="432"/>
      <c r="P201" s="432"/>
      <c r="Q201" s="435"/>
      <c r="R201" s="434"/>
      <c r="S201" s="432"/>
      <c r="T201" s="432"/>
      <c r="U201" s="432"/>
      <c r="V201" s="432"/>
      <c r="W201" s="432"/>
      <c r="X201" s="432"/>
      <c r="Y201" s="435"/>
      <c r="Z201" s="435"/>
      <c r="AA201" s="435"/>
      <c r="AB201" s="435"/>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375"/>
      <c r="BA201" s="926"/>
      <c r="BB201" s="622"/>
      <c r="BC201" s="479"/>
      <c r="BD201" s="464"/>
      <c r="BE201" s="464"/>
      <c r="BF201" s="464"/>
      <c r="BG201" s="483"/>
      <c r="BH201" s="479"/>
      <c r="BI201" s="464"/>
      <c r="BJ201" s="464"/>
      <c r="BK201" s="464"/>
      <c r="BL201" s="483"/>
      <c r="BM201" s="479"/>
      <c r="BN201" s="464"/>
      <c r="BO201" s="464"/>
      <c r="BP201" s="464"/>
      <c r="BQ201" s="483"/>
      <c r="BR201" s="479"/>
      <c r="BS201" s="464"/>
      <c r="BT201" s="464"/>
      <c r="BU201" s="464"/>
      <c r="BV201" s="464"/>
      <c r="BW201" s="464"/>
      <c r="BX201" s="464"/>
      <c r="BY201" s="465"/>
      <c r="BZ201" s="465"/>
      <c r="CA201" s="465"/>
      <c r="CB201" s="465"/>
      <c r="CC201" s="31"/>
      <c r="CD201" s="31"/>
      <c r="CE201" s="31"/>
      <c r="CF201" s="31"/>
      <c r="CG201" s="31"/>
      <c r="CH201" s="31"/>
      <c r="CI201" s="31"/>
      <c r="CJ201" s="31"/>
      <c r="CK201" s="31"/>
      <c r="CL201" s="31"/>
      <c r="CM201" s="31"/>
      <c r="CN201" s="31"/>
      <c r="CO201" s="31"/>
      <c r="CP201" s="31"/>
      <c r="CQ201" s="31"/>
      <c r="CR201" s="31"/>
      <c r="CS201" s="31"/>
      <c r="CT201" s="31"/>
      <c r="CU201" s="31"/>
      <c r="CV201" s="31"/>
      <c r="CW201" s="31"/>
      <c r="CX201" s="31"/>
      <c r="CY201" s="31"/>
      <c r="CZ201" s="31"/>
    </row>
    <row r="202" s="338" customFormat="true" ht="15" customHeight="true" x14ac:dyDescent="0.2">
      <c r="A202" s="629"/>
      <c r="B202" s="408"/>
      <c r="C202" s="434"/>
      <c r="D202" s="432"/>
      <c r="E202" s="432"/>
      <c r="F202" s="432"/>
      <c r="G202" s="436"/>
      <c r="H202" s="433"/>
      <c r="I202" s="432"/>
      <c r="J202" s="432"/>
      <c r="K202" s="432"/>
      <c r="L202" s="435"/>
      <c r="M202" s="434"/>
      <c r="N202" s="432"/>
      <c r="O202" s="432"/>
      <c r="P202" s="432"/>
      <c r="Q202" s="435"/>
      <c r="R202" s="434"/>
      <c r="S202" s="432"/>
      <c r="T202" s="432"/>
      <c r="U202" s="432"/>
      <c r="V202" s="432"/>
      <c r="W202" s="432"/>
      <c r="X202" s="432"/>
      <c r="Y202" s="435"/>
      <c r="Z202" s="435"/>
      <c r="AA202" s="435"/>
      <c r="AB202" s="435"/>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375"/>
      <c r="BA202" s="926"/>
      <c r="BB202" s="622"/>
      <c r="BC202" s="479"/>
      <c r="BD202" s="464"/>
      <c r="BE202" s="464"/>
      <c r="BF202" s="464"/>
      <c r="BG202" s="483"/>
      <c r="BH202" s="479"/>
      <c r="BI202" s="464"/>
      <c r="BJ202" s="464"/>
      <c r="BK202" s="464"/>
      <c r="BL202" s="483"/>
      <c r="BM202" s="479"/>
      <c r="BN202" s="464"/>
      <c r="BO202" s="464"/>
      <c r="BP202" s="464"/>
      <c r="BQ202" s="483"/>
      <c r="BR202" s="479"/>
      <c r="BS202" s="464"/>
      <c r="BT202" s="464"/>
      <c r="BU202" s="464"/>
      <c r="BV202" s="464"/>
      <c r="BW202" s="464"/>
      <c r="BX202" s="464"/>
      <c r="BY202" s="465"/>
      <c r="BZ202" s="465"/>
      <c r="CA202" s="465"/>
      <c r="CB202" s="465"/>
      <c r="CC202" s="31"/>
      <c r="CD202" s="31"/>
      <c r="CE202" s="31"/>
      <c r="CF202" s="31"/>
      <c r="CG202" s="31"/>
      <c r="CH202" s="31"/>
      <c r="CI202" s="31"/>
      <c r="CJ202" s="31"/>
      <c r="CK202" s="31"/>
      <c r="CL202" s="31"/>
      <c r="CM202" s="31"/>
      <c r="CN202" s="31"/>
      <c r="CO202" s="31"/>
      <c r="CP202" s="31"/>
      <c r="CQ202" s="31"/>
      <c r="CR202" s="31"/>
      <c r="CS202" s="31"/>
      <c r="CT202" s="31"/>
      <c r="CU202" s="31"/>
      <c r="CV202" s="31"/>
      <c r="CW202" s="31"/>
      <c r="CX202" s="31"/>
      <c r="CY202" s="31"/>
      <c r="CZ202" s="31"/>
    </row>
    <row r="203" s="338" customFormat="true" ht="15" customHeight="true" x14ac:dyDescent="0.2">
      <c r="A203" s="629"/>
      <c r="B203" s="408"/>
      <c r="C203" s="434"/>
      <c r="D203" s="432"/>
      <c r="E203" s="432"/>
      <c r="F203" s="432"/>
      <c r="G203" s="436"/>
      <c r="H203" s="433"/>
      <c r="I203" s="432"/>
      <c r="J203" s="432"/>
      <c r="K203" s="432"/>
      <c r="L203" s="435"/>
      <c r="M203" s="434"/>
      <c r="N203" s="432"/>
      <c r="O203" s="432"/>
      <c r="P203" s="432"/>
      <c r="Q203" s="435"/>
      <c r="R203" s="434"/>
      <c r="S203" s="432"/>
      <c r="T203" s="432"/>
      <c r="U203" s="432"/>
      <c r="V203" s="432"/>
      <c r="W203" s="432"/>
      <c r="X203" s="432"/>
      <c r="Y203" s="435"/>
      <c r="Z203" s="435"/>
      <c r="AA203" s="435"/>
      <c r="AB203" s="435"/>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375"/>
      <c r="BA203" s="926"/>
      <c r="BB203" s="622"/>
      <c r="BC203" s="479"/>
      <c r="BD203" s="464"/>
      <c r="BE203" s="464"/>
      <c r="BF203" s="464"/>
      <c r="BG203" s="483"/>
      <c r="BH203" s="479"/>
      <c r="BI203" s="464"/>
      <c r="BJ203" s="464"/>
      <c r="BK203" s="464"/>
      <c r="BL203" s="483"/>
      <c r="BM203" s="479"/>
      <c r="BN203" s="464"/>
      <c r="BO203" s="464"/>
      <c r="BP203" s="464"/>
      <c r="BQ203" s="483"/>
      <c r="BR203" s="479"/>
      <c r="BS203" s="464"/>
      <c r="BT203" s="464"/>
      <c r="BU203" s="464"/>
      <c r="BV203" s="464"/>
      <c r="BW203" s="464"/>
      <c r="BX203" s="464"/>
      <c r="BY203" s="465"/>
      <c r="BZ203" s="465"/>
      <c r="CA203" s="465"/>
      <c r="CB203" s="465"/>
      <c r="CC203" s="31"/>
      <c r="CD203" s="31"/>
      <c r="CE203" s="31"/>
      <c r="CF203" s="31"/>
      <c r="CG203" s="31"/>
      <c r="CH203" s="31"/>
      <c r="CI203" s="31"/>
      <c r="CJ203" s="31"/>
      <c r="CK203" s="31"/>
      <c r="CL203" s="31"/>
      <c r="CM203" s="31"/>
      <c r="CN203" s="31"/>
      <c r="CO203" s="31"/>
      <c r="CP203" s="31"/>
      <c r="CQ203" s="31"/>
      <c r="CR203" s="31"/>
      <c r="CS203" s="31"/>
      <c r="CT203" s="31"/>
      <c r="CU203" s="31"/>
      <c r="CV203" s="31"/>
      <c r="CW203" s="31"/>
      <c r="CX203" s="31"/>
      <c r="CY203" s="31"/>
      <c r="CZ203" s="31"/>
    </row>
    <row r="204" s="338" customFormat="true" ht="15" customHeight="true" x14ac:dyDescent="0.2">
      <c r="A204" s="629"/>
      <c r="B204" s="408"/>
      <c r="C204" s="434"/>
      <c r="D204" s="432"/>
      <c r="E204" s="432"/>
      <c r="F204" s="432"/>
      <c r="G204" s="436"/>
      <c r="H204" s="433"/>
      <c r="I204" s="432"/>
      <c r="J204" s="432"/>
      <c r="K204" s="432"/>
      <c r="L204" s="435"/>
      <c r="M204" s="434"/>
      <c r="N204" s="432"/>
      <c r="O204" s="432"/>
      <c r="P204" s="432"/>
      <c r="Q204" s="435"/>
      <c r="R204" s="434"/>
      <c r="S204" s="432"/>
      <c r="T204" s="432"/>
      <c r="U204" s="432"/>
      <c r="V204" s="432"/>
      <c r="W204" s="432"/>
      <c r="X204" s="432"/>
      <c r="Y204" s="435"/>
      <c r="Z204" s="435"/>
      <c r="AA204" s="435"/>
      <c r="AB204" s="435"/>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375"/>
      <c r="BA204" s="926"/>
      <c r="BB204" s="622"/>
      <c r="BC204" s="479"/>
      <c r="BD204" s="464"/>
      <c r="BE204" s="464"/>
      <c r="BF204" s="464"/>
      <c r="BG204" s="483"/>
      <c r="BH204" s="479"/>
      <c r="BI204" s="464"/>
      <c r="BJ204" s="464"/>
      <c r="BK204" s="464"/>
      <c r="BL204" s="483"/>
      <c r="BM204" s="479"/>
      <c r="BN204" s="464"/>
      <c r="BO204" s="464"/>
      <c r="BP204" s="464"/>
      <c r="BQ204" s="483"/>
      <c r="BR204" s="479"/>
      <c r="BS204" s="464"/>
      <c r="BT204" s="464"/>
      <c r="BU204" s="464"/>
      <c r="BV204" s="464"/>
      <c r="BW204" s="464"/>
      <c r="BX204" s="464"/>
      <c r="BY204" s="465"/>
      <c r="BZ204" s="465"/>
      <c r="CA204" s="465"/>
      <c r="CB204" s="465"/>
      <c r="CC204" s="31"/>
      <c r="CD204" s="31"/>
      <c r="CE204" s="31"/>
      <c r="CF204" s="31"/>
      <c r="CG204" s="31"/>
      <c r="CH204" s="31"/>
      <c r="CI204" s="31"/>
      <c r="CJ204" s="31"/>
      <c r="CK204" s="31"/>
      <c r="CL204" s="31"/>
      <c r="CM204" s="31"/>
      <c r="CN204" s="31"/>
      <c r="CO204" s="31"/>
      <c r="CP204" s="31"/>
      <c r="CQ204" s="31"/>
      <c r="CR204" s="31"/>
      <c r="CS204" s="31"/>
      <c r="CT204" s="31"/>
      <c r="CU204" s="31"/>
      <c r="CV204" s="31"/>
      <c r="CW204" s="31"/>
      <c r="CX204" s="31"/>
      <c r="CY204" s="31"/>
      <c r="CZ204" s="31"/>
    </row>
    <row r="205" s="338" customFormat="true" ht="15" customHeight="true" x14ac:dyDescent="0.2">
      <c r="A205" s="631"/>
      <c r="B205" s="409"/>
      <c r="C205" s="439"/>
      <c r="D205" s="437"/>
      <c r="E205" s="437"/>
      <c r="F205" s="437"/>
      <c r="G205" s="441"/>
      <c r="H205" s="438"/>
      <c r="I205" s="437"/>
      <c r="J205" s="437"/>
      <c r="K205" s="437"/>
      <c r="L205" s="440"/>
      <c r="M205" s="439"/>
      <c r="N205" s="437"/>
      <c r="O205" s="437"/>
      <c r="P205" s="437"/>
      <c r="Q205" s="440"/>
      <c r="R205" s="439"/>
      <c r="S205" s="437"/>
      <c r="T205" s="437"/>
      <c r="U205" s="437"/>
      <c r="V205" s="437"/>
      <c r="W205" s="437"/>
      <c r="X205" s="437"/>
      <c r="Y205" s="440"/>
      <c r="Z205" s="440"/>
      <c r="AA205" s="440"/>
      <c r="AB205" s="440"/>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375"/>
      <c r="BA205" s="926"/>
      <c r="BB205" s="622"/>
      <c r="BC205" s="482"/>
      <c r="BD205" s="481"/>
      <c r="BE205" s="481"/>
      <c r="BF205" s="481"/>
      <c r="BG205" s="485"/>
      <c r="BH205" s="482"/>
      <c r="BI205" s="481"/>
      <c r="BJ205" s="481"/>
      <c r="BK205" s="481"/>
      <c r="BL205" s="485"/>
      <c r="BM205" s="482"/>
      <c r="BN205" s="481"/>
      <c r="BO205" s="481"/>
      <c r="BP205" s="481"/>
      <c r="BQ205" s="485"/>
      <c r="BR205" s="482"/>
      <c r="BS205" s="481"/>
      <c r="BT205" s="481"/>
      <c r="BU205" s="481"/>
      <c r="BV205" s="481"/>
      <c r="BW205" s="481"/>
      <c r="BX205" s="481"/>
      <c r="BY205" s="484"/>
      <c r="BZ205" s="484"/>
      <c r="CA205" s="484"/>
      <c r="CB205" s="484"/>
      <c r="CC205" s="31"/>
      <c r="CD205" s="31"/>
      <c r="CE205" s="31"/>
      <c r="CF205" s="31"/>
      <c r="CG205" s="31"/>
      <c r="CH205" s="31"/>
      <c r="CI205" s="31"/>
      <c r="CJ205" s="31"/>
      <c r="CK205" s="31"/>
      <c r="CL205" s="31"/>
      <c r="CM205" s="31"/>
      <c r="CN205" s="31"/>
      <c r="CO205" s="31"/>
      <c r="CP205" s="31"/>
      <c r="CQ205" s="31"/>
      <c r="CR205" s="31"/>
      <c r="CS205" s="31"/>
      <c r="CT205" s="31"/>
      <c r="CU205" s="31"/>
      <c r="CV205" s="31"/>
      <c r="CW205" s="31"/>
      <c r="CX205" s="31"/>
      <c r="CY205" s="31"/>
      <c r="CZ205" s="31"/>
    </row>
    <row r="206" s="338" customFormat="true" ht="250.15" customHeight="true" x14ac:dyDescent="0.2">
      <c r="A206" s="340"/>
      <c r="B206" s="340"/>
      <c r="C206" s="340"/>
      <c r="D206" s="340"/>
      <c r="E206" s="340"/>
      <c r="F206" s="340"/>
      <c r="G206" s="340"/>
      <c r="H206" s="340"/>
      <c r="I206" s="340"/>
      <c r="J206" s="340"/>
      <c r="K206" s="340"/>
      <c r="L206" s="340"/>
      <c r="M206" s="340"/>
      <c r="N206" s="340"/>
      <c r="O206" s="340"/>
      <c r="P206" s="340"/>
      <c r="Q206" s="340"/>
      <c r="R206" s="516"/>
      <c r="S206" s="340"/>
      <c r="T206" s="340"/>
      <c r="U206" s="340"/>
      <c r="V206" s="340"/>
      <c r="W206" s="340"/>
      <c r="X206" s="340"/>
      <c r="Y206" s="340"/>
      <c r="Z206" s="375"/>
      <c r="AA206" s="375"/>
      <c r="AB206" s="375"/>
      <c r="AC206" s="375"/>
      <c r="AD206" s="375"/>
      <c r="AE206" s="375"/>
      <c r="AF206" s="375"/>
      <c r="AG206" s="375"/>
      <c r="AH206" s="375"/>
      <c r="AI206" s="375"/>
      <c r="AJ206" s="375"/>
      <c r="AK206" s="375"/>
      <c r="AL206" s="375"/>
      <c r="AM206" s="375"/>
      <c r="AN206" s="375"/>
      <c r="AO206" s="375"/>
      <c r="AP206" s="375"/>
      <c r="AQ206" s="375"/>
      <c r="AR206" s="375"/>
      <c r="AS206" s="375"/>
      <c r="AT206" s="375"/>
      <c r="AU206" s="375"/>
      <c r="AV206" s="375"/>
      <c r="AW206" s="375"/>
      <c r="AX206" s="375"/>
      <c r="AY206" s="375"/>
      <c r="AZ206" s="375"/>
      <c r="BA206" s="340"/>
      <c r="BY206" s="340"/>
      <c r="BZ206" s="375"/>
      <c r="CA206" s="375"/>
      <c r="CB206" s="375"/>
      <c r="CC206" s="375"/>
      <c r="CD206" s="375"/>
      <c r="CE206" s="375"/>
      <c r="CF206" s="375"/>
      <c r="CG206" s="375"/>
      <c r="CH206" s="375"/>
      <c r="CI206" s="375"/>
      <c r="CJ206" s="375"/>
      <c r="CK206" s="375"/>
      <c r="CL206" s="375"/>
      <c r="CM206" s="375"/>
      <c r="CN206" s="375"/>
      <c r="CO206" s="375"/>
      <c r="CP206" s="375"/>
      <c r="CQ206" s="375"/>
      <c r="CR206" s="375"/>
      <c r="CS206" s="375"/>
      <c r="CT206" s="375"/>
      <c r="CU206" s="375"/>
      <c r="CV206" s="375"/>
      <c r="CW206" s="375"/>
      <c r="CX206" s="375"/>
      <c r="CY206" s="375"/>
      <c r="CZ206" s="375"/>
    </row>
    <row r="207" s="331" customFormat="true" ht="18" customHeight="true" x14ac:dyDescent="0.2">
      <c r="A207" s="342"/>
      <c r="B207" s="342"/>
      <c r="C207" s="342"/>
      <c r="D207" s="342"/>
      <c r="E207" s="342"/>
      <c r="F207" s="342"/>
      <c r="G207" s="342"/>
      <c r="Z207" s="371"/>
      <c r="AA207" s="371"/>
      <c r="AB207" s="371"/>
      <c r="AC207" s="371"/>
      <c r="AD207" s="371"/>
      <c r="AE207" s="371"/>
      <c r="AF207" s="371"/>
      <c r="AG207" s="371"/>
      <c r="AH207" s="371"/>
      <c r="AI207" s="371"/>
      <c r="AJ207" s="371"/>
      <c r="AK207" s="371"/>
      <c r="AL207" s="371"/>
      <c r="AM207" s="371"/>
      <c r="AN207" s="371"/>
      <c r="AO207" s="371"/>
      <c r="AP207" s="371"/>
      <c r="AQ207" s="371"/>
      <c r="AR207" s="371"/>
      <c r="AS207" s="371"/>
      <c r="AT207" s="371"/>
      <c r="AU207" s="371"/>
      <c r="AV207" s="371"/>
      <c r="AW207" s="371"/>
      <c r="AX207" s="371"/>
      <c r="AY207" s="371"/>
      <c r="AZ207" s="371"/>
      <c r="BB207" s="342"/>
      <c r="BZ207" s="371"/>
      <c r="CA207" s="371"/>
      <c r="CB207" s="371"/>
      <c r="CC207" s="371"/>
      <c r="CD207" s="371"/>
      <c r="CE207" s="371"/>
      <c r="CF207" s="371"/>
      <c r="CG207" s="371"/>
      <c r="CH207" s="371"/>
      <c r="CI207" s="371"/>
      <c r="CJ207" s="371"/>
      <c r="CK207" s="371"/>
      <c r="CL207" s="371"/>
      <c r="CM207" s="371"/>
      <c r="CN207" s="371"/>
      <c r="CO207" s="371"/>
      <c r="CP207" s="371"/>
      <c r="CQ207" s="371"/>
      <c r="CR207" s="371"/>
      <c r="CS207" s="371"/>
      <c r="CT207" s="371"/>
      <c r="CU207" s="371"/>
      <c r="CV207" s="371"/>
      <c r="CW207" s="371"/>
      <c r="CX207" s="371"/>
      <c r="CY207" s="371"/>
      <c r="CZ207" s="371"/>
    </row>
    <row r="208" s="331" customFormat="true" ht="22.5" customHeight="true" x14ac:dyDescent="0.35">
      <c r="A208" s="1094" t="str">
        <f>A1026</f>
        <v>Mozambique</v>
      </c>
      <c r="B208" s="1095"/>
      <c r="C208" s="342"/>
      <c r="D208" s="342"/>
      <c r="E208" s="342"/>
      <c r="F208" s="342"/>
      <c r="G208" s="342"/>
      <c r="R208" s="472"/>
      <c r="Z208" s="371"/>
      <c r="AA208" s="371"/>
      <c r="AB208" s="371"/>
      <c r="AC208" s="371"/>
      <c r="AD208" s="371"/>
      <c r="AE208" s="371"/>
      <c r="AF208" s="371"/>
      <c r="AG208" s="371"/>
      <c r="AH208" s="371"/>
      <c r="AI208" s="371"/>
      <c r="AJ208" s="371"/>
      <c r="AK208" s="371"/>
      <c r="AL208" s="371"/>
      <c r="AM208" s="371"/>
      <c r="AN208" s="371"/>
      <c r="AO208" s="371"/>
      <c r="AP208" s="371"/>
      <c r="AQ208" s="371"/>
      <c r="AR208" s="371"/>
      <c r="AS208" s="371"/>
      <c r="AT208" s="371"/>
      <c r="AU208" s="371"/>
      <c r="AV208" s="371"/>
      <c r="AW208" s="371"/>
      <c r="AX208" s="371"/>
      <c r="AY208" s="371"/>
      <c r="AZ208" s="371"/>
      <c r="BB208" s="342"/>
      <c r="BZ208" s="371"/>
      <c r="CA208" s="371"/>
      <c r="CB208" s="371"/>
      <c r="CC208" s="371"/>
      <c r="CD208" s="371"/>
      <c r="CE208" s="371"/>
      <c r="CF208" s="371"/>
      <c r="CG208" s="371"/>
      <c r="CH208" s="371"/>
      <c r="CI208" s="371"/>
      <c r="CJ208" s="371"/>
      <c r="CK208" s="371"/>
      <c r="CL208" s="371"/>
      <c r="CM208" s="371"/>
      <c r="CN208" s="371"/>
      <c r="CO208" s="371"/>
      <c r="CP208" s="371"/>
      <c r="CQ208" s="371"/>
      <c r="CR208" s="371"/>
      <c r="CS208" s="371"/>
      <c r="CT208" s="371"/>
      <c r="CU208" s="371"/>
      <c r="CV208" s="371"/>
      <c r="CW208" s="371"/>
      <c r="CX208" s="371"/>
      <c r="CY208" s="371"/>
      <c r="CZ208" s="371"/>
    </row>
    <row r="209" s="331" customFormat="true" ht="22.5" customHeight="true" x14ac:dyDescent="0.35">
      <c r="A209" s="346" t="str">
        <f>A1034</f>
        <v>2018</v>
      </c>
      <c r="B209" s="347"/>
      <c r="C209" s="342"/>
      <c r="D209" s="342"/>
      <c r="E209" s="342"/>
      <c r="F209" s="342"/>
      <c r="G209" s="342"/>
      <c r="R209" s="472"/>
      <c r="Z209" s="371"/>
      <c r="AA209" s="371"/>
      <c r="AB209" s="371"/>
      <c r="AC209" s="371"/>
      <c r="AD209" s="371"/>
      <c r="AE209" s="371"/>
      <c r="AF209" s="371"/>
      <c r="AG209" s="371"/>
      <c r="AH209" s="371"/>
      <c r="AI209" s="371"/>
      <c r="AJ209" s="371"/>
      <c r="AK209" s="371"/>
      <c r="AL209" s="371"/>
      <c r="AM209" s="371"/>
      <c r="AN209" s="371"/>
      <c r="AO209" s="371"/>
      <c r="AP209" s="371"/>
      <c r="AQ209" s="371"/>
      <c r="AR209" s="371"/>
      <c r="AS209" s="371"/>
      <c r="AT209" s="371"/>
      <c r="AU209" s="371"/>
      <c r="AV209" s="371"/>
      <c r="AW209" s="371"/>
      <c r="AX209" s="371"/>
      <c r="AY209" s="371"/>
      <c r="AZ209" s="371"/>
      <c r="BB209" s="342"/>
      <c r="BZ209" s="371"/>
      <c r="CA209" s="371"/>
      <c r="CB209" s="371"/>
      <c r="CC209" s="371"/>
      <c r="CD209" s="371"/>
      <c r="CE209" s="371"/>
      <c r="CF209" s="371"/>
      <c r="CG209" s="371"/>
      <c r="CH209" s="371"/>
      <c r="CI209" s="371"/>
      <c r="CJ209" s="371"/>
      <c r="CK209" s="371"/>
      <c r="CL209" s="371"/>
      <c r="CM209" s="371"/>
      <c r="CN209" s="371"/>
      <c r="CO209" s="371"/>
      <c r="CP209" s="371"/>
      <c r="CQ209" s="371"/>
      <c r="CR209" s="371"/>
      <c r="CS209" s="371"/>
      <c r="CT209" s="371"/>
      <c r="CU209" s="371"/>
      <c r="CV209" s="371"/>
      <c r="CW209" s="371"/>
      <c r="CX209" s="371"/>
      <c r="CY209" s="371"/>
      <c r="CZ209" s="371"/>
    </row>
    <row r="210" s="331" customFormat="true" ht="22.5" customHeight="true" x14ac:dyDescent="0.35">
      <c r="A210" s="625" t="s">
        <v>112</v>
      </c>
      <c r="B210" s="349"/>
      <c r="C210" s="342"/>
      <c r="D210" s="342"/>
      <c r="E210" s="342"/>
      <c r="F210" s="342"/>
      <c r="G210" s="342"/>
      <c r="R210" s="472"/>
      <c r="Z210" s="371"/>
      <c r="AA210" s="371"/>
      <c r="AB210" s="371"/>
      <c r="AC210" s="371"/>
      <c r="AD210" s="371"/>
      <c r="AE210" s="371"/>
      <c r="AF210" s="371"/>
      <c r="AG210" s="371"/>
      <c r="AH210" s="371"/>
      <c r="AI210" s="371"/>
      <c r="AJ210" s="371"/>
      <c r="AK210" s="371"/>
      <c r="AL210" s="371"/>
      <c r="AM210" s="371"/>
      <c r="AN210" s="371"/>
      <c r="AO210" s="371"/>
      <c r="AP210" s="371"/>
      <c r="AQ210" s="371"/>
      <c r="AR210" s="371"/>
      <c r="AS210" s="371"/>
      <c r="AT210" s="371"/>
      <c r="AU210" s="371"/>
      <c r="AV210" s="371"/>
      <c r="AW210" s="371"/>
      <c r="AX210" s="371"/>
      <c r="AY210" s="371"/>
      <c r="AZ210" s="371"/>
      <c r="BB210" s="342"/>
      <c r="BZ210" s="371"/>
      <c r="CA210" s="371"/>
      <c r="CB210" s="371"/>
      <c r="CC210" s="371"/>
      <c r="CD210" s="371"/>
      <c r="CE210" s="371"/>
      <c r="CF210" s="371"/>
      <c r="CG210" s="371"/>
      <c r="CH210" s="371"/>
      <c r="CI210" s="371"/>
      <c r="CJ210" s="371"/>
      <c r="CK210" s="371"/>
      <c r="CL210" s="371"/>
      <c r="CM210" s="371"/>
      <c r="CN210" s="371"/>
      <c r="CO210" s="371"/>
      <c r="CP210" s="371"/>
      <c r="CQ210" s="371"/>
      <c r="CR210" s="371"/>
      <c r="CS210" s="371"/>
      <c r="CT210" s="371"/>
      <c r="CU210" s="371"/>
      <c r="CV210" s="371"/>
      <c r="CW210" s="371"/>
      <c r="CX210" s="371"/>
      <c r="CY210" s="371"/>
      <c r="CZ210" s="371"/>
    </row>
    <row r="211" s="331" customFormat="true" ht="20.1" customHeight="true" x14ac:dyDescent="0.35">
      <c r="A211" s="351" t="s">
        <v>97</v>
      </c>
      <c r="B211" s="347"/>
      <c r="C211" s="342"/>
      <c r="D211" s="342"/>
      <c r="E211" s="342"/>
      <c r="F211" s="342"/>
      <c r="G211" s="342"/>
      <c r="R211" s="472"/>
      <c r="Z211" s="371"/>
      <c r="AA211" s="371"/>
      <c r="AB211" s="371"/>
      <c r="AC211" s="371"/>
      <c r="AD211" s="371"/>
      <c r="AE211" s="371"/>
      <c r="AF211" s="371"/>
      <c r="AG211" s="371"/>
      <c r="AH211" s="371"/>
      <c r="AI211" s="371"/>
      <c r="AJ211" s="371"/>
      <c r="AK211" s="371"/>
      <c r="AL211" s="371"/>
      <c r="AM211" s="371"/>
      <c r="AN211" s="371"/>
      <c r="AO211" s="371"/>
      <c r="AP211" s="371"/>
      <c r="AQ211" s="371"/>
      <c r="AR211" s="371"/>
      <c r="AS211" s="371"/>
      <c r="AT211" s="371"/>
      <c r="AU211" s="371"/>
      <c r="AV211" s="371"/>
      <c r="AW211" s="371"/>
      <c r="AX211" s="371"/>
      <c r="AY211" s="371"/>
      <c r="AZ211" s="371"/>
      <c r="BB211" s="342"/>
      <c r="BZ211" s="371"/>
      <c r="CA211" s="371"/>
      <c r="CB211" s="371"/>
      <c r="CC211" s="371"/>
      <c r="CD211" s="371"/>
      <c r="CE211" s="371"/>
      <c r="CF211" s="371"/>
      <c r="CG211" s="371"/>
      <c r="CH211" s="371"/>
      <c r="CI211" s="371"/>
      <c r="CJ211" s="371"/>
      <c r="CK211" s="371"/>
      <c r="CL211" s="371"/>
      <c r="CM211" s="371"/>
      <c r="CN211" s="371"/>
      <c r="CO211" s="371"/>
      <c r="CP211" s="371"/>
      <c r="CQ211" s="371"/>
      <c r="CR211" s="371"/>
      <c r="CS211" s="371"/>
      <c r="CT211" s="371"/>
      <c r="CU211" s="371"/>
      <c r="CV211" s="371"/>
      <c r="CW211" s="371"/>
      <c r="CX211" s="371"/>
      <c r="CY211" s="371"/>
      <c r="CZ211" s="371"/>
    </row>
    <row r="212" s="331" customFormat="true" ht="15" customHeight="true" x14ac:dyDescent="0.2">
      <c r="A212" s="626" t="s">
        <v>98</v>
      </c>
      <c r="B212" s="384"/>
      <c r="C212" s="342"/>
      <c r="D212" s="342"/>
      <c r="E212" s="342"/>
      <c r="F212" s="342"/>
      <c r="G212" s="342"/>
      <c r="R212" s="472"/>
      <c r="Z212" s="371"/>
      <c r="AA212" s="371"/>
      <c r="AB212" s="371"/>
      <c r="AC212" s="371"/>
      <c r="AD212" s="371"/>
      <c r="AE212" s="371"/>
      <c r="AF212" s="371"/>
      <c r="AG212" s="371"/>
      <c r="AH212" s="371"/>
      <c r="AI212" s="371"/>
      <c r="AJ212" s="371"/>
      <c r="AK212" s="371"/>
      <c r="AL212" s="371"/>
      <c r="AM212" s="371"/>
      <c r="AN212" s="371"/>
      <c r="AO212" s="371"/>
      <c r="AP212" s="371"/>
      <c r="AQ212" s="371"/>
      <c r="AR212" s="371"/>
      <c r="AS212" s="371"/>
      <c r="AT212" s="371"/>
      <c r="AU212" s="371"/>
      <c r="AV212" s="371"/>
      <c r="AW212" s="371"/>
      <c r="AX212" s="371"/>
      <c r="AY212" s="371"/>
      <c r="AZ212" s="371"/>
      <c r="BB212" s="342"/>
      <c r="BZ212" s="371"/>
      <c r="CA212" s="371"/>
      <c r="CB212" s="371"/>
      <c r="CC212" s="371"/>
      <c r="CD212" s="371"/>
      <c r="CE212" s="371"/>
      <c r="CF212" s="371"/>
      <c r="CG212" s="371"/>
      <c r="CH212" s="371"/>
      <c r="CI212" s="371"/>
      <c r="CJ212" s="371"/>
      <c r="CK212" s="371"/>
      <c r="CL212" s="371"/>
      <c r="CM212" s="371"/>
      <c r="CN212" s="371"/>
      <c r="CO212" s="371"/>
      <c r="CP212" s="371"/>
      <c r="CQ212" s="371"/>
      <c r="CR212" s="371"/>
      <c r="CS212" s="371"/>
      <c r="CT212" s="371"/>
      <c r="CU212" s="371"/>
      <c r="CV212" s="371"/>
      <c r="CW212" s="371"/>
      <c r="CX212" s="371"/>
      <c r="CY212" s="371"/>
      <c r="CZ212" s="371"/>
    </row>
    <row r="213" s="331" customFormat="true" ht="15" customHeight="true" x14ac:dyDescent="0.2">
      <c r="A213" s="360" t="s">
        <v>40</v>
      </c>
      <c r="B213" s="359"/>
      <c r="C213" s="342"/>
      <c r="D213" s="342"/>
      <c r="E213" s="342"/>
      <c r="F213" s="342"/>
      <c r="G213" s="342"/>
      <c r="R213" s="472"/>
      <c r="Z213" s="371"/>
      <c r="AA213" s="371"/>
      <c r="AB213" s="371"/>
      <c r="AC213" s="371"/>
      <c r="AD213" s="371"/>
      <c r="AE213" s="371"/>
      <c r="AF213" s="371"/>
      <c r="AG213" s="371"/>
      <c r="AH213" s="371"/>
      <c r="AI213" s="371"/>
      <c r="AJ213" s="371"/>
      <c r="AK213" s="371"/>
      <c r="AL213" s="371"/>
      <c r="AM213" s="371"/>
      <c r="AN213" s="371"/>
      <c r="AO213" s="371"/>
      <c r="AP213" s="371"/>
      <c r="AQ213" s="371"/>
      <c r="AR213" s="371"/>
      <c r="AS213" s="371"/>
      <c r="AT213" s="371"/>
      <c r="AU213" s="371"/>
      <c r="AV213" s="371"/>
      <c r="AW213" s="371"/>
      <c r="AX213" s="371"/>
      <c r="AY213" s="371"/>
      <c r="AZ213" s="371"/>
      <c r="BB213" s="342"/>
      <c r="BZ213" s="371"/>
      <c r="CA213" s="371"/>
      <c r="CB213" s="371"/>
      <c r="CC213" s="371"/>
      <c r="CD213" s="371"/>
      <c r="CE213" s="371"/>
      <c r="CF213" s="371"/>
      <c r="CG213" s="371"/>
      <c r="CH213" s="371"/>
      <c r="CI213" s="371"/>
      <c r="CJ213" s="371"/>
      <c r="CK213" s="371"/>
      <c r="CL213" s="371"/>
      <c r="CM213" s="371"/>
      <c r="CN213" s="371"/>
      <c r="CO213" s="371"/>
      <c r="CP213" s="371"/>
      <c r="CQ213" s="371"/>
      <c r="CR213" s="371"/>
      <c r="CS213" s="371"/>
      <c r="CT213" s="371"/>
      <c r="CU213" s="371"/>
      <c r="CV213" s="371"/>
      <c r="CW213" s="371"/>
      <c r="CX213" s="371"/>
      <c r="CY213" s="371"/>
      <c r="CZ213" s="371"/>
    </row>
    <row r="214" s="331" customFormat="true" ht="15" customHeight="true" x14ac:dyDescent="0.2">
      <c r="A214" s="358" t="s">
        <v>39</v>
      </c>
      <c r="B214" s="359"/>
      <c r="C214" s="342"/>
      <c r="D214" s="342"/>
      <c r="E214" s="342"/>
      <c r="F214" s="342"/>
      <c r="G214" s="342"/>
      <c r="R214" s="472"/>
      <c r="Z214" s="371"/>
      <c r="AA214" s="371"/>
      <c r="AB214" s="371"/>
      <c r="AC214" s="371"/>
      <c r="AD214" s="371"/>
      <c r="AE214" s="371"/>
      <c r="AF214" s="371"/>
      <c r="AG214" s="371"/>
      <c r="AH214" s="371"/>
      <c r="AI214" s="371"/>
      <c r="AJ214" s="371"/>
      <c r="AK214" s="371"/>
      <c r="AL214" s="371"/>
      <c r="AM214" s="371"/>
      <c r="AN214" s="371"/>
      <c r="AO214" s="371"/>
      <c r="AP214" s="371"/>
      <c r="AQ214" s="371"/>
      <c r="AR214" s="371"/>
      <c r="AS214" s="371"/>
      <c r="AT214" s="371"/>
      <c r="AU214" s="371"/>
      <c r="AV214" s="371"/>
      <c r="AW214" s="371"/>
      <c r="AX214" s="371"/>
      <c r="AY214" s="371"/>
      <c r="AZ214" s="371"/>
      <c r="BB214" s="342"/>
      <c r="BZ214" s="371"/>
      <c r="CA214" s="371"/>
      <c r="CB214" s="371"/>
      <c r="CC214" s="371"/>
      <c r="CD214" s="371"/>
      <c r="CE214" s="371"/>
      <c r="CF214" s="371"/>
      <c r="CG214" s="371"/>
      <c r="CH214" s="371"/>
      <c r="CI214" s="371"/>
      <c r="CJ214" s="371"/>
      <c r="CK214" s="371"/>
      <c r="CL214" s="371"/>
      <c r="CM214" s="371"/>
      <c r="CN214" s="371"/>
      <c r="CO214" s="371"/>
      <c r="CP214" s="371"/>
      <c r="CQ214" s="371"/>
      <c r="CR214" s="371"/>
      <c r="CS214" s="371"/>
      <c r="CT214" s="371"/>
      <c r="CU214" s="371"/>
      <c r="CV214" s="371"/>
      <c r="CW214" s="371"/>
      <c r="CX214" s="371"/>
      <c r="CY214" s="371"/>
      <c r="CZ214" s="371"/>
    </row>
    <row r="215" s="331" customFormat="true" ht="15" customHeight="true" x14ac:dyDescent="0.2">
      <c r="A215" s="358" t="s">
        <v>136</v>
      </c>
      <c r="B215" s="383" t="str">
        <f>A1025</f>
        <v>MIS18</v>
      </c>
      <c r="C215" s="342"/>
      <c r="D215" s="342"/>
      <c r="E215" s="342"/>
      <c r="F215" s="342"/>
      <c r="G215" s="342"/>
      <c r="R215" s="472"/>
      <c r="Z215" s="371"/>
      <c r="AA215" s="371"/>
      <c r="AB215" s="371"/>
      <c r="AC215" s="371"/>
      <c r="AD215" s="371"/>
      <c r="AE215" s="371"/>
      <c r="AF215" s="371"/>
      <c r="AG215" s="371"/>
      <c r="AH215" s="371"/>
      <c r="AI215" s="371"/>
      <c r="AJ215" s="371"/>
      <c r="AK215" s="371"/>
      <c r="AL215" s="371"/>
      <c r="AM215" s="371"/>
      <c r="AN215" s="371"/>
      <c r="AO215" s="371"/>
      <c r="AP215" s="371"/>
      <c r="AQ215" s="371"/>
      <c r="AR215" s="371"/>
      <c r="AS215" s="371"/>
      <c r="AT215" s="371"/>
      <c r="AU215" s="371"/>
      <c r="AV215" s="371"/>
      <c r="AW215" s="371"/>
      <c r="AX215" s="371"/>
      <c r="AY215" s="371"/>
      <c r="AZ215" s="371"/>
      <c r="BB215" s="342"/>
      <c r="BZ215" s="371"/>
      <c r="CA215" s="371"/>
      <c r="CB215" s="371"/>
      <c r="CC215" s="371"/>
      <c r="CD215" s="371"/>
      <c r="CE215" s="371"/>
      <c r="CF215" s="371"/>
      <c r="CG215" s="371"/>
      <c r="CH215" s="371"/>
      <c r="CI215" s="371"/>
      <c r="CJ215" s="371"/>
      <c r="CK215" s="371"/>
      <c r="CL215" s="371"/>
      <c r="CM215" s="371"/>
      <c r="CN215" s="371"/>
      <c r="CO215" s="371"/>
      <c r="CP215" s="371"/>
      <c r="CQ215" s="371"/>
      <c r="CR215" s="371"/>
      <c r="CS215" s="371"/>
      <c r="CT215" s="371"/>
      <c r="CU215" s="371"/>
      <c r="CV215" s="371"/>
      <c r="CW215" s="371"/>
      <c r="CX215" s="371"/>
      <c r="CY215" s="371"/>
      <c r="CZ215" s="371"/>
    </row>
    <row r="216" s="331" customFormat="true" ht="15" customHeight="true" x14ac:dyDescent="0.2">
      <c r="A216" s="445"/>
      <c r="B216" s="399"/>
      <c r="C216" s="342"/>
      <c r="D216" s="342"/>
      <c r="E216" s="342"/>
      <c r="F216" s="342"/>
      <c r="G216" s="342"/>
      <c r="R216" s="472"/>
      <c r="Z216" s="371"/>
      <c r="AA216" s="371"/>
      <c r="AB216" s="371"/>
      <c r="AC216" s="371"/>
      <c r="AD216" s="371"/>
      <c r="AE216" s="371"/>
      <c r="AF216" s="371"/>
      <c r="AG216" s="371"/>
      <c r="AH216" s="371"/>
      <c r="AI216" s="371"/>
      <c r="AJ216" s="371"/>
      <c r="AK216" s="371"/>
      <c r="AL216" s="371"/>
      <c r="AM216" s="371"/>
      <c r="AN216" s="371"/>
      <c r="AO216" s="371"/>
      <c r="AP216" s="371"/>
      <c r="AQ216" s="371"/>
      <c r="AR216" s="371"/>
      <c r="AS216" s="371"/>
      <c r="AT216" s="371"/>
      <c r="AU216" s="371"/>
      <c r="AV216" s="371"/>
      <c r="AW216" s="371"/>
      <c r="AX216" s="371"/>
      <c r="AY216" s="371"/>
      <c r="AZ216" s="371"/>
      <c r="BB216" s="342"/>
      <c r="BZ216" s="371"/>
      <c r="CA216" s="371"/>
      <c r="CB216" s="371"/>
      <c r="CC216" s="371"/>
      <c r="CD216" s="371"/>
      <c r="CE216" s="371"/>
      <c r="CF216" s="371"/>
      <c r="CG216" s="371"/>
      <c r="CH216" s="371"/>
      <c r="CI216" s="371"/>
      <c r="CJ216" s="371"/>
      <c r="CK216" s="371"/>
      <c r="CL216" s="371"/>
      <c r="CM216" s="371"/>
      <c r="CN216" s="371"/>
      <c r="CO216" s="371"/>
      <c r="CP216" s="371"/>
      <c r="CQ216" s="371"/>
      <c r="CR216" s="371"/>
      <c r="CS216" s="371"/>
      <c r="CT216" s="371"/>
      <c r="CU216" s="371"/>
      <c r="CV216" s="371"/>
      <c r="CW216" s="371"/>
      <c r="CX216" s="371"/>
      <c r="CY216" s="371"/>
      <c r="CZ216" s="371"/>
    </row>
    <row r="217" s="331" customFormat="true" ht="15" customHeight="true" x14ac:dyDescent="0.2">
      <c r="A217" s="445"/>
      <c r="B217" s="400"/>
      <c r="C217" s="342"/>
      <c r="D217" s="342"/>
      <c r="E217" s="342"/>
      <c r="F217" s="342"/>
      <c r="G217" s="342"/>
      <c r="R217" s="472"/>
      <c r="Z217" s="371"/>
      <c r="AA217" s="371"/>
      <c r="AB217" s="371"/>
      <c r="AC217" s="371"/>
      <c r="AD217" s="371"/>
      <c r="AE217" s="371"/>
      <c r="AF217" s="371"/>
      <c r="AG217" s="371"/>
      <c r="AH217" s="371"/>
      <c r="AI217" s="371"/>
      <c r="AJ217" s="371"/>
      <c r="AK217" s="371"/>
      <c r="AL217" s="371"/>
      <c r="AM217" s="371"/>
      <c r="AN217" s="371"/>
      <c r="AO217" s="371"/>
      <c r="AP217" s="371"/>
      <c r="AQ217" s="371"/>
      <c r="AR217" s="371"/>
      <c r="AS217" s="371"/>
      <c r="AT217" s="371"/>
      <c r="AU217" s="371"/>
      <c r="AV217" s="371"/>
      <c r="AW217" s="371"/>
      <c r="AX217" s="371"/>
      <c r="AY217" s="371"/>
      <c r="AZ217" s="371"/>
      <c r="BB217" s="342"/>
      <c r="BZ217" s="371"/>
      <c r="CA217" s="371"/>
      <c r="CB217" s="371"/>
      <c r="CC217" s="371"/>
      <c r="CD217" s="371"/>
      <c r="CE217" s="371"/>
      <c r="CF217" s="371"/>
      <c r="CG217" s="371"/>
      <c r="CH217" s="371"/>
      <c r="CI217" s="371"/>
      <c r="CJ217" s="371"/>
      <c r="CK217" s="371"/>
      <c r="CL217" s="371"/>
      <c r="CM217" s="371"/>
      <c r="CN217" s="371"/>
      <c r="CO217" s="371"/>
      <c r="CP217" s="371"/>
      <c r="CQ217" s="371"/>
      <c r="CR217" s="371"/>
      <c r="CS217" s="371"/>
      <c r="CT217" s="371"/>
      <c r="CU217" s="371"/>
      <c r="CV217" s="371"/>
      <c r="CW217" s="371"/>
      <c r="CX217" s="371"/>
      <c r="CY217" s="371"/>
      <c r="CZ217" s="371"/>
    </row>
    <row r="218" s="331" customFormat="true" ht="18" customHeight="true" x14ac:dyDescent="0.2">
      <c r="A218" s="445"/>
      <c r="B218" s="399"/>
      <c r="C218" s="342"/>
      <c r="D218" s="342"/>
      <c r="E218" s="342"/>
      <c r="F218" s="342"/>
      <c r="G218" s="342"/>
      <c r="R218" s="472"/>
      <c r="Z218" s="371"/>
      <c r="AA218" s="371"/>
      <c r="AB218" s="371"/>
      <c r="AC218" s="371"/>
      <c r="AD218" s="371"/>
      <c r="AE218" s="371"/>
      <c r="AF218" s="371"/>
      <c r="AG218" s="371"/>
      <c r="AH218" s="371"/>
      <c r="AI218" s="371"/>
      <c r="AJ218" s="371"/>
      <c r="AK218" s="371"/>
      <c r="AL218" s="371"/>
      <c r="AM218" s="371"/>
      <c r="AN218" s="371"/>
      <c r="AO218" s="371"/>
      <c r="AP218" s="371"/>
      <c r="AQ218" s="371"/>
      <c r="AR218" s="371"/>
      <c r="AS218" s="371"/>
      <c r="AT218" s="371"/>
      <c r="AU218" s="371"/>
      <c r="AV218" s="371"/>
      <c r="AW218" s="371"/>
      <c r="AX218" s="371"/>
      <c r="AY218" s="371"/>
      <c r="AZ218" s="371"/>
      <c r="BB218" s="342"/>
      <c r="BZ218" s="371"/>
      <c r="CA218" s="371"/>
      <c r="CB218" s="371"/>
      <c r="CC218" s="371"/>
      <c r="CD218" s="371"/>
      <c r="CE218" s="371"/>
      <c r="CF218" s="371"/>
      <c r="CG218" s="371"/>
      <c r="CH218" s="371"/>
      <c r="CI218" s="371"/>
      <c r="CJ218" s="371"/>
      <c r="CK218" s="371"/>
      <c r="CL218" s="371"/>
      <c r="CM218" s="371"/>
      <c r="CN218" s="371"/>
      <c r="CO218" s="371"/>
      <c r="CP218" s="371"/>
      <c r="CQ218" s="371"/>
      <c r="CR218" s="371"/>
      <c r="CS218" s="371"/>
      <c r="CT218" s="371"/>
      <c r="CU218" s="371"/>
      <c r="CV218" s="371"/>
      <c r="CW218" s="371"/>
      <c r="CX218" s="371"/>
      <c r="CY218" s="371"/>
      <c r="CZ218" s="371"/>
    </row>
    <row r="219" s="331" customFormat="true" ht="18" customHeight="true" x14ac:dyDescent="0.2">
      <c r="A219" s="446"/>
      <c r="B219" s="401"/>
      <c r="C219" s="342"/>
      <c r="D219" s="342"/>
      <c r="E219" s="342"/>
      <c r="F219" s="342"/>
      <c r="G219" s="342"/>
      <c r="R219" s="472"/>
      <c r="Z219" s="371"/>
      <c r="AA219" s="371"/>
      <c r="AB219" s="371"/>
      <c r="AC219" s="371"/>
      <c r="AD219" s="371"/>
      <c r="AE219" s="371"/>
      <c r="AF219" s="371"/>
      <c r="AG219" s="371"/>
      <c r="AH219" s="371"/>
      <c r="AI219" s="371"/>
      <c r="AJ219" s="371"/>
      <c r="AK219" s="371"/>
      <c r="AL219" s="371"/>
      <c r="AM219" s="371"/>
      <c r="AN219" s="371"/>
      <c r="AO219" s="371"/>
      <c r="AP219" s="371"/>
      <c r="AQ219" s="371"/>
      <c r="AR219" s="371"/>
      <c r="AS219" s="371"/>
      <c r="AT219" s="371"/>
      <c r="AU219" s="371"/>
      <c r="AV219" s="371"/>
      <c r="AW219" s="371"/>
      <c r="AX219" s="371"/>
      <c r="AY219" s="371"/>
      <c r="AZ219" s="371"/>
      <c r="BB219" s="342"/>
      <c r="BZ219" s="371"/>
      <c r="CA219" s="371"/>
      <c r="CB219" s="371"/>
      <c r="CC219" s="371"/>
      <c r="CD219" s="371"/>
      <c r="CE219" s="371"/>
      <c r="CF219" s="371"/>
      <c r="CG219" s="371"/>
      <c r="CH219" s="371"/>
      <c r="CI219" s="371"/>
      <c r="CJ219" s="371"/>
      <c r="CK219" s="371"/>
      <c r="CL219" s="371"/>
      <c r="CM219" s="371"/>
      <c r="CN219" s="371"/>
      <c r="CO219" s="371"/>
      <c r="CP219" s="371"/>
      <c r="CQ219" s="371"/>
      <c r="CR219" s="371"/>
      <c r="CS219" s="371"/>
      <c r="CT219" s="371"/>
      <c r="CU219" s="371"/>
      <c r="CV219" s="371"/>
      <c r="CW219" s="371"/>
      <c r="CX219" s="371"/>
      <c r="CY219" s="371"/>
      <c r="CZ219" s="371"/>
    </row>
    <row r="220" s="338" customFormat="true" ht="15" customHeight="true" x14ac:dyDescent="0.2">
      <c r="A220" s="322" t="s">
        <v>86</v>
      </c>
      <c r="B220" s="366"/>
      <c r="C220" s="1096" t="s">
        <v>115</v>
      </c>
      <c r="D220" s="1097"/>
      <c r="E220" s="1097"/>
      <c r="F220" s="1097"/>
      <c r="G220" s="1098"/>
      <c r="H220" s="1099" t="s">
        <v>38</v>
      </c>
      <c r="I220" s="1100"/>
      <c r="J220" s="1100"/>
      <c r="K220" s="1100"/>
      <c r="L220" s="1101"/>
      <c r="M220" s="1102" t="s">
        <v>37</v>
      </c>
      <c r="N220" s="1103"/>
      <c r="O220" s="1103"/>
      <c r="P220" s="1103"/>
      <c r="Q220" s="1104"/>
      <c r="R220" s="523" t="s">
        <v>142</v>
      </c>
      <c r="S220" s="486"/>
      <c r="T220" s="486"/>
      <c r="U220" s="486"/>
      <c r="V220" s="486"/>
      <c r="W220" s="486"/>
      <c r="X220" s="486"/>
      <c r="Y220" s="486"/>
      <c r="Z220" s="471"/>
      <c r="AA220" s="471"/>
      <c r="AB220" s="471"/>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75"/>
      <c r="BA220" s="377" t="s">
        <v>131</v>
      </c>
      <c r="BB220" s="322" t="s">
        <v>86</v>
      </c>
      <c r="BC220" s="1102" t="s">
        <v>115</v>
      </c>
      <c r="BD220" s="1103"/>
      <c r="BE220" s="1103"/>
      <c r="BF220" s="1103"/>
      <c r="BG220" s="1116"/>
      <c r="BH220" s="1102" t="s">
        <v>38</v>
      </c>
      <c r="BI220" s="1103"/>
      <c r="BJ220" s="1103"/>
      <c r="BK220" s="1103"/>
      <c r="BL220" s="1116"/>
      <c r="BM220" s="1102" t="s">
        <v>37</v>
      </c>
      <c r="BN220" s="1103"/>
      <c r="BO220" s="1103"/>
      <c r="BP220" s="1103"/>
      <c r="BQ220" s="1116"/>
      <c r="BR220" s="523" t="s">
        <v>142</v>
      </c>
      <c r="BS220" s="486"/>
      <c r="BT220" s="486"/>
      <c r="BU220" s="486"/>
      <c r="BV220" s="486"/>
      <c r="BW220" s="486"/>
      <c r="BX220" s="486"/>
      <c r="BY220" s="486"/>
      <c r="BZ220" s="470"/>
      <c r="CA220" s="470"/>
      <c r="CB220" s="470"/>
      <c r="CC220" s="375"/>
      <c r="CD220" s="375"/>
      <c r="CE220" s="375"/>
      <c r="CF220" s="375"/>
      <c r="CG220" s="375"/>
      <c r="CH220" s="375"/>
      <c r="CI220" s="375"/>
      <c r="CJ220" s="375"/>
      <c r="CK220" s="375"/>
      <c r="CL220" s="375"/>
      <c r="CM220" s="375"/>
      <c r="CN220" s="375"/>
      <c r="CO220" s="375"/>
      <c r="CP220" s="375"/>
      <c r="CQ220" s="375"/>
      <c r="CR220" s="375"/>
      <c r="CS220" s="375"/>
      <c r="CT220" s="375"/>
      <c r="CU220" s="375"/>
      <c r="CV220" s="375"/>
      <c r="CW220" s="375"/>
      <c r="CX220" s="375"/>
      <c r="CY220" s="375"/>
      <c r="CZ220" s="375"/>
    </row>
    <row r="221" s="338" customFormat="true" ht="24" x14ac:dyDescent="0.2">
      <c r="A221" s="363" t="s">
        <v>87</v>
      </c>
      <c r="B221" s="405"/>
      <c r="C221" s="447" t="s">
        <v>0</v>
      </c>
      <c r="D221" s="632" t="s">
        <v>1</v>
      </c>
      <c r="E221" s="632" t="s">
        <v>2</v>
      </c>
      <c r="F221" s="632" t="s">
        <v>3</v>
      </c>
      <c r="G221" s="633" t="s">
        <v>4</v>
      </c>
      <c r="H221" s="410" t="s">
        <v>0</v>
      </c>
      <c r="I221" s="634" t="s">
        <v>1</v>
      </c>
      <c r="J221" s="634" t="s">
        <v>2</v>
      </c>
      <c r="K221" s="634" t="s">
        <v>3</v>
      </c>
      <c r="L221" s="635" t="s">
        <v>4</v>
      </c>
      <c r="M221" s="411" t="s">
        <v>0</v>
      </c>
      <c r="N221" s="634" t="s">
        <v>1</v>
      </c>
      <c r="O221" s="634" t="s">
        <v>2</v>
      </c>
      <c r="P221" s="634" t="s">
        <v>3</v>
      </c>
      <c r="Q221" s="635" t="s">
        <v>4</v>
      </c>
      <c r="R221" s="411" t="s">
        <v>530</v>
      </c>
      <c r="S221" s="634" t="s">
        <v>531</v>
      </c>
      <c r="T221" s="634" t="s">
        <v>532</v>
      </c>
      <c r="U221" s="634" t="s">
        <v>533</v>
      </c>
      <c r="V221" s="634" t="s">
        <v>534</v>
      </c>
      <c r="W221" s="634" t="s">
        <v>535</v>
      </c>
      <c r="X221" s="634" t="s">
        <v>536</v>
      </c>
      <c r="Y221" s="635" t="s">
        <v>537</v>
      </c>
      <c r="Z221" s="635" t="s">
        <v>538</v>
      </c>
      <c r="AA221" s="635" t="s">
        <v>539</v>
      </c>
      <c r="AB221" s="635" t="s">
        <v>540</v>
      </c>
      <c r="AC221" s="929"/>
      <c r="AD221" s="929"/>
      <c r="AE221" s="929"/>
      <c r="AF221" s="929"/>
      <c r="AG221" s="929"/>
      <c r="AH221" s="929"/>
      <c r="AI221" s="929"/>
      <c r="AJ221" s="929"/>
      <c r="AK221" s="929"/>
      <c r="AL221" s="929"/>
      <c r="AM221" s="929"/>
      <c r="AN221" s="929"/>
      <c r="AO221" s="929"/>
      <c r="AP221" s="929"/>
      <c r="AQ221" s="929"/>
      <c r="AR221" s="929"/>
      <c r="AS221" s="929"/>
      <c r="AT221" s="929"/>
      <c r="AU221" s="929"/>
      <c r="AV221" s="929"/>
      <c r="AW221" s="929"/>
      <c r="AX221" s="929"/>
      <c r="AY221" s="929"/>
      <c r="AZ221" s="375"/>
      <c r="BA221" s="363" t="s">
        <v>118</v>
      </c>
      <c r="BB221" s="362"/>
      <c r="BC221" s="487" t="s">
        <v>0</v>
      </c>
      <c r="BD221" s="598" t="s">
        <v>1</v>
      </c>
      <c r="BE221" s="598" t="s">
        <v>2</v>
      </c>
      <c r="BF221" s="598" t="s">
        <v>3</v>
      </c>
      <c r="BG221" s="488" t="s">
        <v>4</v>
      </c>
      <c r="BH221" s="487" t="s">
        <v>0</v>
      </c>
      <c r="BI221" s="598" t="s">
        <v>1</v>
      </c>
      <c r="BJ221" s="598" t="s">
        <v>2</v>
      </c>
      <c r="BK221" s="598" t="s">
        <v>3</v>
      </c>
      <c r="BL221" s="488" t="s">
        <v>4</v>
      </c>
      <c r="BM221" s="487" t="s">
        <v>0</v>
      </c>
      <c r="BN221" s="598" t="s">
        <v>1</v>
      </c>
      <c r="BO221" s="598" t="s">
        <v>2</v>
      </c>
      <c r="BP221" s="598" t="s">
        <v>3</v>
      </c>
      <c r="BQ221" s="488" t="s">
        <v>4</v>
      </c>
      <c r="BR221" s="487" t="s">
        <v>530</v>
      </c>
      <c r="BS221" s="598" t="s">
        <v>531</v>
      </c>
      <c r="BT221" s="598" t="s">
        <v>532</v>
      </c>
      <c r="BU221" s="598" t="s">
        <v>533</v>
      </c>
      <c r="BV221" s="598" t="s">
        <v>534</v>
      </c>
      <c r="BW221" s="598" t="s">
        <v>535</v>
      </c>
      <c r="BX221" s="598" t="s">
        <v>536</v>
      </c>
      <c r="BY221" s="599" t="s">
        <v>537</v>
      </c>
      <c r="BZ221" s="599" t="s">
        <v>538</v>
      </c>
      <c r="CA221" s="599" t="s">
        <v>539</v>
      </c>
      <c r="CB221" s="599" t="s">
        <v>540</v>
      </c>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row>
    <row r="222" s="338" customFormat="true" ht="15" customHeight="true" x14ac:dyDescent="0.2">
      <c r="A222" s="1086" t="s">
        <v>36</v>
      </c>
      <c r="B222" s="407" t="s">
        <v>15</v>
      </c>
      <c r="C222" s="25" t="s">
        <v>35</v>
      </c>
      <c r="D222" s="21" t="s">
        <v>35</v>
      </c>
      <c r="E222" s="21" t="s">
        <v>35</v>
      </c>
      <c r="F222" s="21" t="s">
        <v>35</v>
      </c>
      <c r="G222" s="17" t="s">
        <v>35</v>
      </c>
      <c r="H222" s="13" t="s">
        <v>35</v>
      </c>
      <c r="I222" s="21" t="s">
        <v>35</v>
      </c>
      <c r="J222" s="21" t="s">
        <v>35</v>
      </c>
      <c r="K222" s="21" t="s">
        <v>35</v>
      </c>
      <c r="L222" s="10" t="s">
        <v>35</v>
      </c>
      <c r="M222" s="25" t="s">
        <v>35</v>
      </c>
      <c r="N222" s="21" t="s">
        <v>35</v>
      </c>
      <c r="O222" s="21" t="s">
        <v>35</v>
      </c>
      <c r="P222" s="21" t="s">
        <v>35</v>
      </c>
      <c r="Q222" s="10" t="s">
        <v>35</v>
      </c>
      <c r="R222" s="25" t="s">
        <v>35</v>
      </c>
      <c r="S222" s="21" t="s">
        <v>35</v>
      </c>
      <c r="T222" s="21" t="s">
        <v>35</v>
      </c>
      <c r="U222" s="21" t="s">
        <v>35</v>
      </c>
      <c r="V222" s="21" t="s">
        <v>35</v>
      </c>
      <c r="W222" s="21" t="s">
        <v>35</v>
      </c>
      <c r="X222" s="21" t="s">
        <v>35</v>
      </c>
      <c r="Y222" s="10" t="s">
        <v>35</v>
      </c>
      <c r="Z222" s="10" t="s">
        <v>35</v>
      </c>
      <c r="AA222" s="10" t="s">
        <v>35</v>
      </c>
      <c r="AB222" s="10" t="s">
        <v>35</v>
      </c>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75"/>
      <c r="BA222" s="1114" t="s">
        <v>36</v>
      </c>
      <c r="BB222" s="624" t="s">
        <v>15</v>
      </c>
      <c r="BC222" s="87" t="s">
        <v>35</v>
      </c>
      <c r="BD222" s="83" t="s">
        <v>35</v>
      </c>
      <c r="BE222" s="83" t="s">
        <v>35</v>
      </c>
      <c r="BF222" s="83" t="s">
        <v>35</v>
      </c>
      <c r="BG222" s="78" t="s">
        <v>35</v>
      </c>
      <c r="BH222" s="87" t="s">
        <v>35</v>
      </c>
      <c r="BI222" s="83" t="s">
        <v>35</v>
      </c>
      <c r="BJ222" s="83" t="s">
        <v>35</v>
      </c>
      <c r="BK222" s="83" t="s">
        <v>35</v>
      </c>
      <c r="BL222" s="78" t="s">
        <v>35</v>
      </c>
      <c r="BM222" s="87" t="s">
        <v>35</v>
      </c>
      <c r="BN222" s="83" t="s">
        <v>35</v>
      </c>
      <c r="BO222" s="83" t="s">
        <v>35</v>
      </c>
      <c r="BP222" s="83" t="s">
        <v>35</v>
      </c>
      <c r="BQ222" s="78" t="s">
        <v>35</v>
      </c>
      <c r="BR222" s="87" t="s">
        <v>35</v>
      </c>
      <c r="BS222" s="83" t="s">
        <v>35</v>
      </c>
      <c r="BT222" s="83" t="s">
        <v>35</v>
      </c>
      <c r="BU222" s="83" t="s">
        <v>35</v>
      </c>
      <c r="BV222" s="83" t="s">
        <v>35</v>
      </c>
      <c r="BW222" s="83" t="s">
        <v>35</v>
      </c>
      <c r="BX222" s="83" t="s">
        <v>35</v>
      </c>
      <c r="BY222" s="71" t="s">
        <v>35</v>
      </c>
      <c r="BZ222" s="71" t="s">
        <v>35</v>
      </c>
      <c r="CA222" s="71" t="s">
        <v>35</v>
      </c>
      <c r="CB222" s="71" t="s">
        <v>35</v>
      </c>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row>
    <row r="223" s="338" customFormat="true" ht="15" customHeight="true" x14ac:dyDescent="0.2">
      <c r="A223" s="1087"/>
      <c r="B223" s="408" t="s">
        <v>16</v>
      </c>
      <c r="C223" s="27" t="s">
        <v>35</v>
      </c>
      <c r="D223" s="23" t="s">
        <v>35</v>
      </c>
      <c r="E223" s="23" t="s">
        <v>35</v>
      </c>
      <c r="F223" s="23" t="s">
        <v>35</v>
      </c>
      <c r="G223" s="19" t="s">
        <v>35</v>
      </c>
      <c r="H223" s="15" t="s">
        <v>35</v>
      </c>
      <c r="I223" s="23" t="s">
        <v>35</v>
      </c>
      <c r="J223" s="23" t="s">
        <v>35</v>
      </c>
      <c r="K223" s="23" t="s">
        <v>35</v>
      </c>
      <c r="L223" s="12" t="s">
        <v>35</v>
      </c>
      <c r="M223" s="27" t="s">
        <v>35</v>
      </c>
      <c r="N223" s="23" t="s">
        <v>35</v>
      </c>
      <c r="O223" s="23" t="s">
        <v>35</v>
      </c>
      <c r="P223" s="23" t="s">
        <v>35</v>
      </c>
      <c r="Q223" s="12" t="s">
        <v>35</v>
      </c>
      <c r="R223" s="27" t="s">
        <v>35</v>
      </c>
      <c r="S223" s="23" t="s">
        <v>35</v>
      </c>
      <c r="T223" s="23" t="s">
        <v>35</v>
      </c>
      <c r="U223" s="23" t="s">
        <v>35</v>
      </c>
      <c r="V223" s="23" t="s">
        <v>35</v>
      </c>
      <c r="W223" s="23" t="s">
        <v>35</v>
      </c>
      <c r="X223" s="23" t="s">
        <v>35</v>
      </c>
      <c r="Y223" s="12" t="s">
        <v>35</v>
      </c>
      <c r="Z223" s="12" t="s">
        <v>35</v>
      </c>
      <c r="AA223" s="12" t="s">
        <v>35</v>
      </c>
      <c r="AB223" s="12" t="s">
        <v>35</v>
      </c>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75"/>
      <c r="BA223" s="1115"/>
      <c r="BB223" s="622" t="s">
        <v>16</v>
      </c>
      <c r="BC223" s="86" t="s">
        <v>35</v>
      </c>
      <c r="BD223" s="82" t="s">
        <v>35</v>
      </c>
      <c r="BE223" s="82" t="s">
        <v>35</v>
      </c>
      <c r="BF223" s="82" t="s">
        <v>35</v>
      </c>
      <c r="BG223" s="77" t="s">
        <v>35</v>
      </c>
      <c r="BH223" s="86" t="s">
        <v>35</v>
      </c>
      <c r="BI223" s="82" t="s">
        <v>35</v>
      </c>
      <c r="BJ223" s="82" t="s">
        <v>35</v>
      </c>
      <c r="BK223" s="82" t="s">
        <v>35</v>
      </c>
      <c r="BL223" s="77" t="s">
        <v>35</v>
      </c>
      <c r="BM223" s="86" t="s">
        <v>35</v>
      </c>
      <c r="BN223" s="82" t="s">
        <v>35</v>
      </c>
      <c r="BO223" s="82" t="s">
        <v>35</v>
      </c>
      <c r="BP223" s="82" t="s">
        <v>35</v>
      </c>
      <c r="BQ223" s="77" t="s">
        <v>35</v>
      </c>
      <c r="BR223" s="86" t="s">
        <v>35</v>
      </c>
      <c r="BS223" s="82" t="s">
        <v>35</v>
      </c>
      <c r="BT223" s="82" t="s">
        <v>35</v>
      </c>
      <c r="BU223" s="82" t="s">
        <v>35</v>
      </c>
      <c r="BV223" s="82" t="s">
        <v>35</v>
      </c>
      <c r="BW223" s="82" t="s">
        <v>35</v>
      </c>
      <c r="BX223" s="82" t="s">
        <v>35</v>
      </c>
      <c r="BY223" s="70" t="s">
        <v>35</v>
      </c>
      <c r="BZ223" s="70" t="s">
        <v>35</v>
      </c>
      <c r="CA223" s="70" t="s">
        <v>35</v>
      </c>
      <c r="CB223" s="70" t="s">
        <v>35</v>
      </c>
      <c r="CC223" s="32"/>
      <c r="CD223" s="32"/>
      <c r="CE223" s="32"/>
      <c r="CF223" s="32"/>
      <c r="CG223" s="32"/>
      <c r="CH223" s="32"/>
      <c r="CI223" s="32"/>
      <c r="CJ223" s="32"/>
      <c r="CK223" s="32"/>
      <c r="CL223" s="32"/>
      <c r="CM223" s="32"/>
      <c r="CN223" s="32"/>
      <c r="CO223" s="32"/>
      <c r="CP223" s="32"/>
      <c r="CQ223" s="32"/>
      <c r="CR223" s="32"/>
      <c r="CS223" s="32"/>
      <c r="CT223" s="32"/>
      <c r="CU223" s="32"/>
      <c r="CV223" s="32"/>
      <c r="CW223" s="32"/>
      <c r="CX223" s="32"/>
      <c r="CY223" s="32"/>
      <c r="CZ223" s="32"/>
    </row>
    <row r="224" s="338" customFormat="true" ht="15" customHeight="true" x14ac:dyDescent="0.2">
      <c r="A224" s="1123"/>
      <c r="B224" s="455" t="s">
        <v>20</v>
      </c>
      <c r="C224" s="27" t="s">
        <v>35</v>
      </c>
      <c r="D224" s="23" t="s">
        <v>35</v>
      </c>
      <c r="E224" s="23" t="s">
        <v>35</v>
      </c>
      <c r="F224" s="23" t="s">
        <v>35</v>
      </c>
      <c r="G224" s="19" t="s">
        <v>35</v>
      </c>
      <c r="H224" s="15" t="s">
        <v>35</v>
      </c>
      <c r="I224" s="23" t="s">
        <v>35</v>
      </c>
      <c r="J224" s="23" t="s">
        <v>35</v>
      </c>
      <c r="K224" s="23" t="s">
        <v>35</v>
      </c>
      <c r="L224" s="12" t="s">
        <v>35</v>
      </c>
      <c r="M224" s="27" t="s">
        <v>35</v>
      </c>
      <c r="N224" s="23" t="s">
        <v>35</v>
      </c>
      <c r="O224" s="23" t="s">
        <v>35</v>
      </c>
      <c r="P224" s="23" t="s">
        <v>35</v>
      </c>
      <c r="Q224" s="12" t="s">
        <v>35</v>
      </c>
      <c r="R224" s="27" t="s">
        <v>35</v>
      </c>
      <c r="S224" s="23" t="s">
        <v>35</v>
      </c>
      <c r="T224" s="23" t="s">
        <v>35</v>
      </c>
      <c r="U224" s="23" t="s">
        <v>35</v>
      </c>
      <c r="V224" s="23" t="s">
        <v>35</v>
      </c>
      <c r="W224" s="23" t="s">
        <v>35</v>
      </c>
      <c r="X224" s="23" t="s">
        <v>35</v>
      </c>
      <c r="Y224" s="12" t="s">
        <v>35</v>
      </c>
      <c r="Z224" s="12" t="s">
        <v>35</v>
      </c>
      <c r="AA224" s="12" t="s">
        <v>35</v>
      </c>
      <c r="AB224" s="12" t="s">
        <v>35</v>
      </c>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75"/>
      <c r="BA224" s="1115"/>
      <c r="BB224" s="622" t="s">
        <v>20</v>
      </c>
      <c r="BC224" s="86" t="s">
        <v>35</v>
      </c>
      <c r="BD224" s="82" t="s">
        <v>35</v>
      </c>
      <c r="BE224" s="82" t="s">
        <v>35</v>
      </c>
      <c r="BF224" s="82" t="s">
        <v>35</v>
      </c>
      <c r="BG224" s="77" t="s">
        <v>35</v>
      </c>
      <c r="BH224" s="86" t="s">
        <v>35</v>
      </c>
      <c r="BI224" s="82" t="s">
        <v>35</v>
      </c>
      <c r="BJ224" s="82" t="s">
        <v>35</v>
      </c>
      <c r="BK224" s="82" t="s">
        <v>35</v>
      </c>
      <c r="BL224" s="77" t="s">
        <v>35</v>
      </c>
      <c r="BM224" s="86" t="s">
        <v>35</v>
      </c>
      <c r="BN224" s="82" t="s">
        <v>35</v>
      </c>
      <c r="BO224" s="82" t="s">
        <v>35</v>
      </c>
      <c r="BP224" s="82" t="s">
        <v>35</v>
      </c>
      <c r="BQ224" s="77" t="s">
        <v>35</v>
      </c>
      <c r="BR224" s="86" t="s">
        <v>35</v>
      </c>
      <c r="BS224" s="82" t="s">
        <v>35</v>
      </c>
      <c r="BT224" s="82" t="s">
        <v>35</v>
      </c>
      <c r="BU224" s="82" t="s">
        <v>35</v>
      </c>
      <c r="BV224" s="82" t="s">
        <v>35</v>
      </c>
      <c r="BW224" s="82" t="s">
        <v>35</v>
      </c>
      <c r="BX224" s="82" t="s">
        <v>35</v>
      </c>
      <c r="BY224" s="70" t="s">
        <v>35</v>
      </c>
      <c r="BZ224" s="70" t="s">
        <v>35</v>
      </c>
      <c r="CA224" s="70" t="s">
        <v>35</v>
      </c>
      <c r="CB224" s="70" t="s">
        <v>35</v>
      </c>
      <c r="CC224" s="32"/>
      <c r="CD224" s="32"/>
      <c r="CE224" s="32"/>
      <c r="CF224" s="32"/>
      <c r="CG224" s="32"/>
      <c r="CH224" s="32"/>
      <c r="CI224" s="32"/>
      <c r="CJ224" s="32"/>
      <c r="CK224" s="32"/>
      <c r="CL224" s="32"/>
      <c r="CM224" s="32"/>
      <c r="CN224" s="32"/>
      <c r="CO224" s="32"/>
      <c r="CP224" s="32"/>
      <c r="CQ224" s="32"/>
      <c r="CR224" s="32"/>
      <c r="CS224" s="32"/>
      <c r="CT224" s="32"/>
      <c r="CU224" s="32"/>
      <c r="CV224" s="32"/>
      <c r="CW224" s="32"/>
      <c r="CX224" s="32"/>
      <c r="CY224" s="32"/>
      <c r="CZ224" s="32"/>
    </row>
    <row r="225" s="338" customFormat="true" ht="15" customHeight="true" x14ac:dyDescent="0.2">
      <c r="A225" s="1087" t="s">
        <v>70</v>
      </c>
      <c r="B225" s="455" t="s">
        <v>71</v>
      </c>
      <c r="C225" s="27" t="s">
        <v>35</v>
      </c>
      <c r="D225" s="23" t="s">
        <v>35</v>
      </c>
      <c r="E225" s="23" t="s">
        <v>35</v>
      </c>
      <c r="F225" s="23" t="s">
        <v>35</v>
      </c>
      <c r="G225" s="19" t="s">
        <v>35</v>
      </c>
      <c r="H225" s="15" t="s">
        <v>35</v>
      </c>
      <c r="I225" s="23" t="s">
        <v>35</v>
      </c>
      <c r="J225" s="23" t="s">
        <v>35</v>
      </c>
      <c r="K225" s="23" t="s">
        <v>35</v>
      </c>
      <c r="L225" s="12" t="s">
        <v>35</v>
      </c>
      <c r="M225" s="27" t="s">
        <v>35</v>
      </c>
      <c r="N225" s="23" t="s">
        <v>35</v>
      </c>
      <c r="O225" s="23" t="s">
        <v>35</v>
      </c>
      <c r="P225" s="23" t="s">
        <v>35</v>
      </c>
      <c r="Q225" s="12" t="s">
        <v>35</v>
      </c>
      <c r="R225" s="27" t="s">
        <v>35</v>
      </c>
      <c r="S225" s="23" t="s">
        <v>35</v>
      </c>
      <c r="T225" s="23" t="s">
        <v>35</v>
      </c>
      <c r="U225" s="23" t="s">
        <v>35</v>
      </c>
      <c r="V225" s="23" t="s">
        <v>35</v>
      </c>
      <c r="W225" s="23" t="s">
        <v>35</v>
      </c>
      <c r="X225" s="23" t="s">
        <v>35</v>
      </c>
      <c r="Y225" s="12" t="s">
        <v>35</v>
      </c>
      <c r="Z225" s="12" t="s">
        <v>35</v>
      </c>
      <c r="AA225" s="12" t="s">
        <v>35</v>
      </c>
      <c r="AB225" s="12" t="s">
        <v>35</v>
      </c>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75"/>
      <c r="BA225" s="1115" t="s">
        <v>70</v>
      </c>
      <c r="BB225" s="622" t="s">
        <v>71</v>
      </c>
      <c r="BC225" s="86" t="s">
        <v>35</v>
      </c>
      <c r="BD225" s="82" t="s">
        <v>35</v>
      </c>
      <c r="BE225" s="82" t="s">
        <v>35</v>
      </c>
      <c r="BF225" s="82" t="s">
        <v>35</v>
      </c>
      <c r="BG225" s="77" t="s">
        <v>35</v>
      </c>
      <c r="BH225" s="86" t="s">
        <v>35</v>
      </c>
      <c r="BI225" s="82" t="s">
        <v>35</v>
      </c>
      <c r="BJ225" s="82" t="s">
        <v>35</v>
      </c>
      <c r="BK225" s="82" t="s">
        <v>35</v>
      </c>
      <c r="BL225" s="77" t="s">
        <v>35</v>
      </c>
      <c r="BM225" s="86" t="s">
        <v>35</v>
      </c>
      <c r="BN225" s="82" t="s">
        <v>35</v>
      </c>
      <c r="BO225" s="82" t="s">
        <v>35</v>
      </c>
      <c r="BP225" s="82" t="s">
        <v>35</v>
      </c>
      <c r="BQ225" s="77" t="s">
        <v>35</v>
      </c>
      <c r="BR225" s="86" t="s">
        <v>35</v>
      </c>
      <c r="BS225" s="82" t="s">
        <v>35</v>
      </c>
      <c r="BT225" s="82" t="s">
        <v>35</v>
      </c>
      <c r="BU225" s="82" t="s">
        <v>35</v>
      </c>
      <c r="BV225" s="82" t="s">
        <v>35</v>
      </c>
      <c r="BW225" s="82" t="s">
        <v>35</v>
      </c>
      <c r="BX225" s="82" t="s">
        <v>35</v>
      </c>
      <c r="BY225" s="70" t="s">
        <v>35</v>
      </c>
      <c r="BZ225" s="70" t="s">
        <v>35</v>
      </c>
      <c r="CA225" s="70" t="s">
        <v>35</v>
      </c>
      <c r="CB225" s="70" t="s">
        <v>35</v>
      </c>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row>
    <row r="226" s="338" customFormat="true" ht="15" customHeight="true" x14ac:dyDescent="0.2">
      <c r="A226" s="1087"/>
      <c r="B226" s="455" t="s">
        <v>72</v>
      </c>
      <c r="C226" s="27" t="s">
        <v>35</v>
      </c>
      <c r="D226" s="23" t="s">
        <v>35</v>
      </c>
      <c r="E226" s="23" t="s">
        <v>35</v>
      </c>
      <c r="F226" s="23" t="s">
        <v>35</v>
      </c>
      <c r="G226" s="19" t="s">
        <v>35</v>
      </c>
      <c r="H226" s="15" t="s">
        <v>35</v>
      </c>
      <c r="I226" s="23" t="s">
        <v>35</v>
      </c>
      <c r="J226" s="23" t="s">
        <v>35</v>
      </c>
      <c r="K226" s="23" t="s">
        <v>35</v>
      </c>
      <c r="L226" s="12" t="s">
        <v>35</v>
      </c>
      <c r="M226" s="27" t="s">
        <v>35</v>
      </c>
      <c r="N226" s="23" t="s">
        <v>35</v>
      </c>
      <c r="O226" s="23" t="s">
        <v>35</v>
      </c>
      <c r="P226" s="23" t="s">
        <v>35</v>
      </c>
      <c r="Q226" s="12" t="s">
        <v>35</v>
      </c>
      <c r="R226" s="27" t="s">
        <v>35</v>
      </c>
      <c r="S226" s="23" t="s">
        <v>35</v>
      </c>
      <c r="T226" s="23" t="s">
        <v>35</v>
      </c>
      <c r="U226" s="23" t="s">
        <v>35</v>
      </c>
      <c r="V226" s="23" t="s">
        <v>35</v>
      </c>
      <c r="W226" s="23" t="s">
        <v>35</v>
      </c>
      <c r="X226" s="23" t="s">
        <v>35</v>
      </c>
      <c r="Y226" s="12" t="s">
        <v>35</v>
      </c>
      <c r="Z226" s="12" t="s">
        <v>35</v>
      </c>
      <c r="AA226" s="12" t="s">
        <v>35</v>
      </c>
      <c r="AB226" s="12" t="s">
        <v>35</v>
      </c>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75"/>
      <c r="BA226" s="1115"/>
      <c r="BB226" s="622" t="s">
        <v>72</v>
      </c>
      <c r="BC226" s="86" t="s">
        <v>35</v>
      </c>
      <c r="BD226" s="82" t="s">
        <v>35</v>
      </c>
      <c r="BE226" s="82" t="s">
        <v>35</v>
      </c>
      <c r="BF226" s="82" t="s">
        <v>35</v>
      </c>
      <c r="BG226" s="77" t="s">
        <v>35</v>
      </c>
      <c r="BH226" s="86" t="s">
        <v>35</v>
      </c>
      <c r="BI226" s="82" t="s">
        <v>35</v>
      </c>
      <c r="BJ226" s="82" t="s">
        <v>35</v>
      </c>
      <c r="BK226" s="82" t="s">
        <v>35</v>
      </c>
      <c r="BL226" s="77" t="s">
        <v>35</v>
      </c>
      <c r="BM226" s="86" t="s">
        <v>35</v>
      </c>
      <c r="BN226" s="82" t="s">
        <v>35</v>
      </c>
      <c r="BO226" s="82" t="s">
        <v>35</v>
      </c>
      <c r="BP226" s="82" t="s">
        <v>35</v>
      </c>
      <c r="BQ226" s="77" t="s">
        <v>35</v>
      </c>
      <c r="BR226" s="86" t="s">
        <v>35</v>
      </c>
      <c r="BS226" s="82" t="s">
        <v>35</v>
      </c>
      <c r="BT226" s="82" t="s">
        <v>35</v>
      </c>
      <c r="BU226" s="82" t="s">
        <v>35</v>
      </c>
      <c r="BV226" s="82" t="s">
        <v>35</v>
      </c>
      <c r="BW226" s="82" t="s">
        <v>35</v>
      </c>
      <c r="BX226" s="82" t="s">
        <v>35</v>
      </c>
      <c r="BY226" s="70" t="s">
        <v>35</v>
      </c>
      <c r="BZ226" s="70" t="s">
        <v>35</v>
      </c>
      <c r="CA226" s="70" t="s">
        <v>35</v>
      </c>
      <c r="CB226" s="70" t="s">
        <v>35</v>
      </c>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row>
    <row r="227" s="338" customFormat="true" ht="15" customHeight="true" x14ac:dyDescent="0.2">
      <c r="A227" s="1087" t="s">
        <v>95</v>
      </c>
      <c r="B227" s="408" t="s">
        <v>61</v>
      </c>
      <c r="C227" s="27" t="s">
        <v>35</v>
      </c>
      <c r="D227" s="23" t="s">
        <v>35</v>
      </c>
      <c r="E227" s="23" t="s">
        <v>35</v>
      </c>
      <c r="F227" s="23" t="s">
        <v>35</v>
      </c>
      <c r="G227" s="19" t="s">
        <v>35</v>
      </c>
      <c r="H227" s="15" t="s">
        <v>35</v>
      </c>
      <c r="I227" s="23" t="s">
        <v>35</v>
      </c>
      <c r="J227" s="23" t="s">
        <v>35</v>
      </c>
      <c r="K227" s="23" t="s">
        <v>35</v>
      </c>
      <c r="L227" s="12" t="s">
        <v>35</v>
      </c>
      <c r="M227" s="27" t="s">
        <v>35</v>
      </c>
      <c r="N227" s="23" t="s">
        <v>35</v>
      </c>
      <c r="O227" s="23" t="s">
        <v>35</v>
      </c>
      <c r="P227" s="23" t="s">
        <v>35</v>
      </c>
      <c r="Q227" s="12" t="s">
        <v>35</v>
      </c>
      <c r="R227" s="27" t="s">
        <v>35</v>
      </c>
      <c r="S227" s="23" t="s">
        <v>35</v>
      </c>
      <c r="T227" s="23" t="s">
        <v>35</v>
      </c>
      <c r="U227" s="23" t="s">
        <v>35</v>
      </c>
      <c r="V227" s="23" t="s">
        <v>35</v>
      </c>
      <c r="W227" s="23" t="s">
        <v>35</v>
      </c>
      <c r="X227" s="23" t="s">
        <v>35</v>
      </c>
      <c r="Y227" s="12" t="s">
        <v>35</v>
      </c>
      <c r="Z227" s="12" t="s">
        <v>35</v>
      </c>
      <c r="AA227" s="12" t="s">
        <v>35</v>
      </c>
      <c r="AB227" s="12" t="s">
        <v>35</v>
      </c>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75"/>
      <c r="BA227" s="1115" t="s">
        <v>95</v>
      </c>
      <c r="BB227" s="622" t="s">
        <v>61</v>
      </c>
      <c r="BC227" s="86" t="s">
        <v>35</v>
      </c>
      <c r="BD227" s="82" t="s">
        <v>35</v>
      </c>
      <c r="BE227" s="82" t="s">
        <v>35</v>
      </c>
      <c r="BF227" s="82" t="s">
        <v>35</v>
      </c>
      <c r="BG227" s="77" t="s">
        <v>35</v>
      </c>
      <c r="BH227" s="86" t="s">
        <v>35</v>
      </c>
      <c r="BI227" s="82" t="s">
        <v>35</v>
      </c>
      <c r="BJ227" s="82" t="s">
        <v>35</v>
      </c>
      <c r="BK227" s="82" t="s">
        <v>35</v>
      </c>
      <c r="BL227" s="77" t="s">
        <v>35</v>
      </c>
      <c r="BM227" s="86" t="s">
        <v>35</v>
      </c>
      <c r="BN227" s="82" t="s">
        <v>35</v>
      </c>
      <c r="BO227" s="82" t="s">
        <v>35</v>
      </c>
      <c r="BP227" s="82" t="s">
        <v>35</v>
      </c>
      <c r="BQ227" s="77" t="s">
        <v>35</v>
      </c>
      <c r="BR227" s="86" t="s">
        <v>35</v>
      </c>
      <c r="BS227" s="82" t="s">
        <v>35</v>
      </c>
      <c r="BT227" s="82" t="s">
        <v>35</v>
      </c>
      <c r="BU227" s="82" t="s">
        <v>35</v>
      </c>
      <c r="BV227" s="82" t="s">
        <v>35</v>
      </c>
      <c r="BW227" s="82" t="s">
        <v>35</v>
      </c>
      <c r="BX227" s="82" t="s">
        <v>35</v>
      </c>
      <c r="BY227" s="70" t="s">
        <v>35</v>
      </c>
      <c r="BZ227" s="70" t="s">
        <v>35</v>
      </c>
      <c r="CA227" s="70" t="s">
        <v>35</v>
      </c>
      <c r="CB227" s="70" t="s">
        <v>35</v>
      </c>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row>
    <row r="228" s="338" customFormat="true" ht="15" customHeight="true" x14ac:dyDescent="0.2">
      <c r="A228" s="1087"/>
      <c r="B228" s="408" t="s">
        <v>92</v>
      </c>
      <c r="C228" s="27" t="s">
        <v>35</v>
      </c>
      <c r="D228" s="23" t="s">
        <v>35</v>
      </c>
      <c r="E228" s="23" t="s">
        <v>35</v>
      </c>
      <c r="F228" s="23" t="s">
        <v>35</v>
      </c>
      <c r="G228" s="19" t="s">
        <v>35</v>
      </c>
      <c r="H228" s="15" t="s">
        <v>35</v>
      </c>
      <c r="I228" s="23" t="s">
        <v>35</v>
      </c>
      <c r="J228" s="23" t="s">
        <v>35</v>
      </c>
      <c r="K228" s="23" t="s">
        <v>35</v>
      </c>
      <c r="L228" s="12" t="s">
        <v>35</v>
      </c>
      <c r="M228" s="27" t="s">
        <v>35</v>
      </c>
      <c r="N228" s="23" t="s">
        <v>35</v>
      </c>
      <c r="O228" s="23" t="s">
        <v>35</v>
      </c>
      <c r="P228" s="23" t="s">
        <v>35</v>
      </c>
      <c r="Q228" s="12" t="s">
        <v>35</v>
      </c>
      <c r="R228" s="27" t="s">
        <v>35</v>
      </c>
      <c r="S228" s="23" t="s">
        <v>35</v>
      </c>
      <c r="T228" s="23" t="s">
        <v>35</v>
      </c>
      <c r="U228" s="23" t="s">
        <v>35</v>
      </c>
      <c r="V228" s="23" t="s">
        <v>35</v>
      </c>
      <c r="W228" s="23" t="s">
        <v>35</v>
      </c>
      <c r="X228" s="23" t="s">
        <v>35</v>
      </c>
      <c r="Y228" s="12" t="s">
        <v>35</v>
      </c>
      <c r="Z228" s="12" t="s">
        <v>35</v>
      </c>
      <c r="AA228" s="12" t="s">
        <v>35</v>
      </c>
      <c r="AB228" s="12" t="s">
        <v>35</v>
      </c>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75"/>
      <c r="BA228" s="1115"/>
      <c r="BB228" s="622" t="s">
        <v>92</v>
      </c>
      <c r="BC228" s="86" t="s">
        <v>35</v>
      </c>
      <c r="BD228" s="82" t="s">
        <v>35</v>
      </c>
      <c r="BE228" s="82" t="s">
        <v>35</v>
      </c>
      <c r="BF228" s="82" t="s">
        <v>35</v>
      </c>
      <c r="BG228" s="77" t="s">
        <v>35</v>
      </c>
      <c r="BH228" s="86" t="s">
        <v>35</v>
      </c>
      <c r="BI228" s="82" t="s">
        <v>35</v>
      </c>
      <c r="BJ228" s="82" t="s">
        <v>35</v>
      </c>
      <c r="BK228" s="82" t="s">
        <v>35</v>
      </c>
      <c r="BL228" s="77" t="s">
        <v>35</v>
      </c>
      <c r="BM228" s="86" t="s">
        <v>35</v>
      </c>
      <c r="BN228" s="82" t="s">
        <v>35</v>
      </c>
      <c r="BO228" s="82" t="s">
        <v>35</v>
      </c>
      <c r="BP228" s="82" t="s">
        <v>35</v>
      </c>
      <c r="BQ228" s="77" t="s">
        <v>35</v>
      </c>
      <c r="BR228" s="86" t="s">
        <v>35</v>
      </c>
      <c r="BS228" s="82" t="s">
        <v>35</v>
      </c>
      <c r="BT228" s="82" t="s">
        <v>35</v>
      </c>
      <c r="BU228" s="82" t="s">
        <v>35</v>
      </c>
      <c r="BV228" s="82" t="s">
        <v>35</v>
      </c>
      <c r="BW228" s="82" t="s">
        <v>35</v>
      </c>
      <c r="BX228" s="82" t="s">
        <v>35</v>
      </c>
      <c r="BY228" s="70" t="s">
        <v>35</v>
      </c>
      <c r="BZ228" s="70" t="s">
        <v>35</v>
      </c>
      <c r="CA228" s="70" t="s">
        <v>35</v>
      </c>
      <c r="CB228" s="70" t="s">
        <v>35</v>
      </c>
      <c r="CC228" s="32"/>
      <c r="CD228" s="32"/>
      <c r="CE228" s="32"/>
      <c r="CF228" s="32"/>
      <c r="CG228" s="32"/>
      <c r="CH228" s="32"/>
      <c r="CI228" s="32"/>
      <c r="CJ228" s="32"/>
      <c r="CK228" s="32"/>
      <c r="CL228" s="32"/>
      <c r="CM228" s="32"/>
      <c r="CN228" s="32"/>
      <c r="CO228" s="32"/>
      <c r="CP228" s="32"/>
      <c r="CQ228" s="32"/>
      <c r="CR228" s="32"/>
      <c r="CS228" s="32"/>
      <c r="CT228" s="32"/>
      <c r="CU228" s="32"/>
      <c r="CV228" s="32"/>
      <c r="CW228" s="32"/>
      <c r="CX228" s="32"/>
      <c r="CY228" s="32"/>
      <c r="CZ228" s="32"/>
    </row>
    <row r="229" s="338" customFormat="true" ht="15" customHeight="true" x14ac:dyDescent="0.2">
      <c r="A229" s="1087"/>
      <c r="B229" s="408" t="s">
        <v>93</v>
      </c>
      <c r="C229" s="27" t="s">
        <v>35</v>
      </c>
      <c r="D229" s="23" t="s">
        <v>35</v>
      </c>
      <c r="E229" s="23" t="s">
        <v>35</v>
      </c>
      <c r="F229" s="23" t="s">
        <v>35</v>
      </c>
      <c r="G229" s="19" t="s">
        <v>35</v>
      </c>
      <c r="H229" s="15" t="s">
        <v>35</v>
      </c>
      <c r="I229" s="23" t="s">
        <v>35</v>
      </c>
      <c r="J229" s="23" t="s">
        <v>35</v>
      </c>
      <c r="K229" s="23" t="s">
        <v>35</v>
      </c>
      <c r="L229" s="12" t="s">
        <v>35</v>
      </c>
      <c r="M229" s="27" t="s">
        <v>35</v>
      </c>
      <c r="N229" s="23" t="s">
        <v>35</v>
      </c>
      <c r="O229" s="23" t="s">
        <v>35</v>
      </c>
      <c r="P229" s="23" t="s">
        <v>35</v>
      </c>
      <c r="Q229" s="12" t="s">
        <v>35</v>
      </c>
      <c r="R229" s="27" t="s">
        <v>35</v>
      </c>
      <c r="S229" s="23" t="s">
        <v>35</v>
      </c>
      <c r="T229" s="23" t="s">
        <v>35</v>
      </c>
      <c r="U229" s="23" t="s">
        <v>35</v>
      </c>
      <c r="V229" s="23" t="s">
        <v>35</v>
      </c>
      <c r="W229" s="23" t="s">
        <v>35</v>
      </c>
      <c r="X229" s="23" t="s">
        <v>35</v>
      </c>
      <c r="Y229" s="12" t="s">
        <v>35</v>
      </c>
      <c r="Z229" s="12" t="s">
        <v>35</v>
      </c>
      <c r="AA229" s="12" t="s">
        <v>35</v>
      </c>
      <c r="AB229" s="12" t="s">
        <v>35</v>
      </c>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75"/>
      <c r="BA229" s="1115"/>
      <c r="BB229" s="622" t="s">
        <v>93</v>
      </c>
      <c r="BC229" s="86" t="s">
        <v>35</v>
      </c>
      <c r="BD229" s="82" t="s">
        <v>35</v>
      </c>
      <c r="BE229" s="82" t="s">
        <v>35</v>
      </c>
      <c r="BF229" s="82" t="s">
        <v>35</v>
      </c>
      <c r="BG229" s="77" t="s">
        <v>35</v>
      </c>
      <c r="BH229" s="86" t="s">
        <v>35</v>
      </c>
      <c r="BI229" s="82" t="s">
        <v>35</v>
      </c>
      <c r="BJ229" s="82" t="s">
        <v>35</v>
      </c>
      <c r="BK229" s="82" t="s">
        <v>35</v>
      </c>
      <c r="BL229" s="77" t="s">
        <v>35</v>
      </c>
      <c r="BM229" s="86" t="s">
        <v>35</v>
      </c>
      <c r="BN229" s="82" t="s">
        <v>35</v>
      </c>
      <c r="BO229" s="82" t="s">
        <v>35</v>
      </c>
      <c r="BP229" s="82" t="s">
        <v>35</v>
      </c>
      <c r="BQ229" s="77" t="s">
        <v>35</v>
      </c>
      <c r="BR229" s="86" t="s">
        <v>35</v>
      </c>
      <c r="BS229" s="82" t="s">
        <v>35</v>
      </c>
      <c r="BT229" s="82" t="s">
        <v>35</v>
      </c>
      <c r="BU229" s="82" t="s">
        <v>35</v>
      </c>
      <c r="BV229" s="82" t="s">
        <v>35</v>
      </c>
      <c r="BW229" s="82" t="s">
        <v>35</v>
      </c>
      <c r="BX229" s="82" t="s">
        <v>35</v>
      </c>
      <c r="BY229" s="70" t="s">
        <v>35</v>
      </c>
      <c r="BZ229" s="70" t="s">
        <v>35</v>
      </c>
      <c r="CA229" s="70" t="s">
        <v>35</v>
      </c>
      <c r="CB229" s="70" t="s">
        <v>35</v>
      </c>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row>
    <row r="230" s="338" customFormat="true" ht="15" customHeight="true" x14ac:dyDescent="0.2">
      <c r="A230" s="1087"/>
      <c r="B230" s="408" t="s">
        <v>94</v>
      </c>
      <c r="C230" s="27" t="s">
        <v>35</v>
      </c>
      <c r="D230" s="23" t="s">
        <v>35</v>
      </c>
      <c r="E230" s="23" t="s">
        <v>35</v>
      </c>
      <c r="F230" s="23" t="s">
        <v>35</v>
      </c>
      <c r="G230" s="19" t="s">
        <v>35</v>
      </c>
      <c r="H230" s="15" t="s">
        <v>35</v>
      </c>
      <c r="I230" s="23" t="s">
        <v>35</v>
      </c>
      <c r="J230" s="23" t="s">
        <v>35</v>
      </c>
      <c r="K230" s="23" t="s">
        <v>35</v>
      </c>
      <c r="L230" s="12" t="s">
        <v>35</v>
      </c>
      <c r="M230" s="27" t="s">
        <v>35</v>
      </c>
      <c r="N230" s="23" t="s">
        <v>35</v>
      </c>
      <c r="O230" s="23" t="s">
        <v>35</v>
      </c>
      <c r="P230" s="23" t="s">
        <v>35</v>
      </c>
      <c r="Q230" s="12" t="s">
        <v>35</v>
      </c>
      <c r="R230" s="27" t="s">
        <v>35</v>
      </c>
      <c r="S230" s="23" t="s">
        <v>35</v>
      </c>
      <c r="T230" s="23" t="s">
        <v>35</v>
      </c>
      <c r="U230" s="23" t="s">
        <v>35</v>
      </c>
      <c r="V230" s="23" t="s">
        <v>35</v>
      </c>
      <c r="W230" s="23" t="s">
        <v>35</v>
      </c>
      <c r="X230" s="23" t="s">
        <v>35</v>
      </c>
      <c r="Y230" s="12" t="s">
        <v>35</v>
      </c>
      <c r="Z230" s="12" t="s">
        <v>35</v>
      </c>
      <c r="AA230" s="12" t="s">
        <v>35</v>
      </c>
      <c r="AB230" s="12" t="s">
        <v>35</v>
      </c>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75"/>
      <c r="BA230" s="1115"/>
      <c r="BB230" s="622" t="s">
        <v>94</v>
      </c>
      <c r="BC230" s="86" t="s">
        <v>35</v>
      </c>
      <c r="BD230" s="82" t="s">
        <v>35</v>
      </c>
      <c r="BE230" s="82" t="s">
        <v>35</v>
      </c>
      <c r="BF230" s="82" t="s">
        <v>35</v>
      </c>
      <c r="BG230" s="77" t="s">
        <v>35</v>
      </c>
      <c r="BH230" s="86" t="s">
        <v>35</v>
      </c>
      <c r="BI230" s="82" t="s">
        <v>35</v>
      </c>
      <c r="BJ230" s="82" t="s">
        <v>35</v>
      </c>
      <c r="BK230" s="82" t="s">
        <v>35</v>
      </c>
      <c r="BL230" s="77" t="s">
        <v>35</v>
      </c>
      <c r="BM230" s="86" t="s">
        <v>35</v>
      </c>
      <c r="BN230" s="82" t="s">
        <v>35</v>
      </c>
      <c r="BO230" s="82" t="s">
        <v>35</v>
      </c>
      <c r="BP230" s="82" t="s">
        <v>35</v>
      </c>
      <c r="BQ230" s="77" t="s">
        <v>35</v>
      </c>
      <c r="BR230" s="86" t="s">
        <v>35</v>
      </c>
      <c r="BS230" s="82" t="s">
        <v>35</v>
      </c>
      <c r="BT230" s="82" t="s">
        <v>35</v>
      </c>
      <c r="BU230" s="82" t="s">
        <v>35</v>
      </c>
      <c r="BV230" s="82" t="s">
        <v>35</v>
      </c>
      <c r="BW230" s="82" t="s">
        <v>35</v>
      </c>
      <c r="BX230" s="82" t="s">
        <v>35</v>
      </c>
      <c r="BY230" s="70" t="s">
        <v>35</v>
      </c>
      <c r="BZ230" s="70" t="s">
        <v>35</v>
      </c>
      <c r="CA230" s="70" t="s">
        <v>35</v>
      </c>
      <c r="CB230" s="70" t="s">
        <v>35</v>
      </c>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row>
    <row r="231" s="338" customFormat="true" ht="15" customHeight="true" x14ac:dyDescent="0.2">
      <c r="A231" s="940" t="s">
        <v>568</v>
      </c>
      <c r="B231" s="408" t="s">
        <v>569</v>
      </c>
      <c r="C231" s="27" t="s">
        <v>35</v>
      </c>
      <c r="D231" s="23" t="s">
        <v>35</v>
      </c>
      <c r="E231" s="23" t="s">
        <v>35</v>
      </c>
      <c r="F231" s="23" t="s">
        <v>35</v>
      </c>
      <c r="G231" s="19" t="s">
        <v>35</v>
      </c>
      <c r="H231" s="15" t="s">
        <v>35</v>
      </c>
      <c r="I231" s="23" t="s">
        <v>35</v>
      </c>
      <c r="J231" s="23" t="s">
        <v>35</v>
      </c>
      <c r="K231" s="23" t="s">
        <v>35</v>
      </c>
      <c r="L231" s="12" t="s">
        <v>35</v>
      </c>
      <c r="M231" s="27" t="s">
        <v>35</v>
      </c>
      <c r="N231" s="23" t="s">
        <v>35</v>
      </c>
      <c r="O231" s="23" t="s">
        <v>35</v>
      </c>
      <c r="P231" s="23" t="s">
        <v>35</v>
      </c>
      <c r="Q231" s="12" t="s">
        <v>35</v>
      </c>
      <c r="R231" s="27" t="s">
        <v>35</v>
      </c>
      <c r="S231" s="23" t="s">
        <v>35</v>
      </c>
      <c r="T231" s="23" t="s">
        <v>35</v>
      </c>
      <c r="U231" s="23" t="s">
        <v>35</v>
      </c>
      <c r="V231" s="23" t="s">
        <v>35</v>
      </c>
      <c r="W231" s="23" t="s">
        <v>35</v>
      </c>
      <c r="X231" s="23" t="s">
        <v>35</v>
      </c>
      <c r="Y231" s="12" t="s">
        <v>35</v>
      </c>
      <c r="Z231" s="12" t="s">
        <v>35</v>
      </c>
      <c r="AA231" s="12" t="s">
        <v>35</v>
      </c>
      <c r="AB231" s="12" t="s">
        <v>35</v>
      </c>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75"/>
      <c r="BA231" s="941" t="s">
        <v>568</v>
      </c>
      <c r="BB231" s="622" t="s">
        <v>569</v>
      </c>
      <c r="BC231" s="86" t="s">
        <v>35</v>
      </c>
      <c r="BD231" s="82" t="s">
        <v>35</v>
      </c>
      <c r="BE231" s="82" t="s">
        <v>35</v>
      </c>
      <c r="BF231" s="82" t="s">
        <v>35</v>
      </c>
      <c r="BG231" s="77" t="s">
        <v>35</v>
      </c>
      <c r="BH231" s="86" t="s">
        <v>35</v>
      </c>
      <c r="BI231" s="82" t="s">
        <v>35</v>
      </c>
      <c r="BJ231" s="82" t="s">
        <v>35</v>
      </c>
      <c r="BK231" s="82" t="s">
        <v>35</v>
      </c>
      <c r="BL231" s="77" t="s">
        <v>35</v>
      </c>
      <c r="BM231" s="86" t="s">
        <v>35</v>
      </c>
      <c r="BN231" s="82" t="s">
        <v>35</v>
      </c>
      <c r="BO231" s="82" t="s">
        <v>35</v>
      </c>
      <c r="BP231" s="82" t="s">
        <v>35</v>
      </c>
      <c r="BQ231" s="77" t="s">
        <v>35</v>
      </c>
      <c r="BR231" s="86" t="s">
        <v>35</v>
      </c>
      <c r="BS231" s="82" t="s">
        <v>35</v>
      </c>
      <c r="BT231" s="82" t="s">
        <v>35</v>
      </c>
      <c r="BU231" s="82" t="s">
        <v>35</v>
      </c>
      <c r="BV231" s="82" t="s">
        <v>35</v>
      </c>
      <c r="BW231" s="82" t="s">
        <v>35</v>
      </c>
      <c r="BX231" s="82" t="s">
        <v>35</v>
      </c>
      <c r="BY231" s="70" t="s">
        <v>35</v>
      </c>
      <c r="BZ231" s="70" t="s">
        <v>35</v>
      </c>
      <c r="CA231" s="70" t="s">
        <v>35</v>
      </c>
      <c r="CB231" s="70" t="s">
        <v>35</v>
      </c>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1"/>
    </row>
    <row r="232" s="338" customFormat="true" ht="15" customHeight="true" x14ac:dyDescent="0.2">
      <c r="A232" s="629"/>
      <c r="B232" s="408"/>
      <c r="C232" s="434"/>
      <c r="D232" s="432"/>
      <c r="E232" s="432"/>
      <c r="F232" s="432"/>
      <c r="G232" s="436"/>
      <c r="H232" s="433"/>
      <c r="I232" s="432"/>
      <c r="J232" s="432"/>
      <c r="K232" s="432"/>
      <c r="L232" s="435"/>
      <c r="M232" s="434"/>
      <c r="N232" s="432"/>
      <c r="O232" s="432"/>
      <c r="P232" s="432"/>
      <c r="Q232" s="435"/>
      <c r="R232" s="434"/>
      <c r="S232" s="432"/>
      <c r="T232" s="432"/>
      <c r="U232" s="432"/>
      <c r="V232" s="432"/>
      <c r="W232" s="432"/>
      <c r="X232" s="432"/>
      <c r="Y232" s="435"/>
      <c r="Z232" s="435"/>
      <c r="AA232" s="435"/>
      <c r="AB232" s="435"/>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375"/>
      <c r="BA232" s="926"/>
      <c r="BB232" s="622"/>
      <c r="BC232" s="479"/>
      <c r="BD232" s="464"/>
      <c r="BE232" s="464"/>
      <c r="BF232" s="464"/>
      <c r="BG232" s="483"/>
      <c r="BH232" s="479"/>
      <c r="BI232" s="464"/>
      <c r="BJ232" s="464"/>
      <c r="BK232" s="464"/>
      <c r="BL232" s="483"/>
      <c r="BM232" s="479"/>
      <c r="BN232" s="464"/>
      <c r="BO232" s="464"/>
      <c r="BP232" s="464"/>
      <c r="BQ232" s="483"/>
      <c r="BR232" s="479"/>
      <c r="BS232" s="464"/>
      <c r="BT232" s="464"/>
      <c r="BU232" s="464"/>
      <c r="BV232" s="464"/>
      <c r="BW232" s="464"/>
      <c r="BX232" s="464"/>
      <c r="BY232" s="465"/>
      <c r="BZ232" s="465"/>
      <c r="CA232" s="465"/>
      <c r="CB232" s="465"/>
      <c r="CC232" s="31"/>
      <c r="CD232" s="31"/>
      <c r="CE232" s="31"/>
      <c r="CF232" s="31"/>
      <c r="CG232" s="31"/>
      <c r="CH232" s="31"/>
      <c r="CI232" s="31"/>
      <c r="CJ232" s="31"/>
      <c r="CK232" s="31"/>
      <c r="CL232" s="31"/>
      <c r="CM232" s="31"/>
      <c r="CN232" s="31"/>
      <c r="CO232" s="31"/>
      <c r="CP232" s="31"/>
      <c r="CQ232" s="31"/>
      <c r="CR232" s="31"/>
      <c r="CS232" s="31"/>
      <c r="CT232" s="31"/>
      <c r="CU232" s="31"/>
      <c r="CV232" s="31"/>
      <c r="CW232" s="31"/>
      <c r="CX232" s="31"/>
      <c r="CY232" s="31"/>
      <c r="CZ232" s="31"/>
    </row>
    <row r="233" s="338" customFormat="true" ht="15" customHeight="true" x14ac:dyDescent="0.2">
      <c r="A233" s="629"/>
      <c r="B233" s="408"/>
      <c r="C233" s="434"/>
      <c r="D233" s="432"/>
      <c r="E233" s="432"/>
      <c r="F233" s="432"/>
      <c r="G233" s="436"/>
      <c r="H233" s="433"/>
      <c r="I233" s="432"/>
      <c r="J233" s="432"/>
      <c r="K233" s="432"/>
      <c r="L233" s="435"/>
      <c r="M233" s="434"/>
      <c r="N233" s="432"/>
      <c r="O233" s="432"/>
      <c r="P233" s="432"/>
      <c r="Q233" s="435"/>
      <c r="R233" s="434"/>
      <c r="S233" s="432"/>
      <c r="T233" s="432"/>
      <c r="U233" s="432"/>
      <c r="V233" s="432"/>
      <c r="W233" s="432"/>
      <c r="X233" s="432"/>
      <c r="Y233" s="435"/>
      <c r="Z233" s="435"/>
      <c r="AA233" s="435"/>
      <c r="AB233" s="435"/>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375"/>
      <c r="BA233" s="926"/>
      <c r="BB233" s="622"/>
      <c r="BC233" s="479"/>
      <c r="BD233" s="464"/>
      <c r="BE233" s="464"/>
      <c r="BF233" s="464"/>
      <c r="BG233" s="483"/>
      <c r="BH233" s="479"/>
      <c r="BI233" s="464"/>
      <c r="BJ233" s="464"/>
      <c r="BK233" s="464"/>
      <c r="BL233" s="483"/>
      <c r="BM233" s="479"/>
      <c r="BN233" s="464"/>
      <c r="BO233" s="464"/>
      <c r="BP233" s="464"/>
      <c r="BQ233" s="483"/>
      <c r="BR233" s="479"/>
      <c r="BS233" s="464"/>
      <c r="BT233" s="464"/>
      <c r="BU233" s="464"/>
      <c r="BV233" s="464"/>
      <c r="BW233" s="464"/>
      <c r="BX233" s="464"/>
      <c r="BY233" s="465"/>
      <c r="BZ233" s="465"/>
      <c r="CA233" s="465"/>
      <c r="CB233" s="465"/>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row>
    <row r="234" s="338" customFormat="true" ht="15" customHeight="true" x14ac:dyDescent="0.2">
      <c r="A234" s="629"/>
      <c r="B234" s="408"/>
      <c r="C234" s="434"/>
      <c r="D234" s="432"/>
      <c r="E234" s="432"/>
      <c r="F234" s="432"/>
      <c r="G234" s="436"/>
      <c r="H234" s="433"/>
      <c r="I234" s="432"/>
      <c r="J234" s="432"/>
      <c r="K234" s="432"/>
      <c r="L234" s="435"/>
      <c r="M234" s="434"/>
      <c r="N234" s="432"/>
      <c r="O234" s="432"/>
      <c r="P234" s="432"/>
      <c r="Q234" s="435"/>
      <c r="R234" s="434"/>
      <c r="S234" s="432"/>
      <c r="T234" s="432"/>
      <c r="U234" s="432"/>
      <c r="V234" s="432"/>
      <c r="W234" s="432"/>
      <c r="X234" s="432"/>
      <c r="Y234" s="435"/>
      <c r="Z234" s="435"/>
      <c r="AA234" s="435"/>
      <c r="AB234" s="435"/>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375"/>
      <c r="BA234" s="926"/>
      <c r="BB234" s="622"/>
      <c r="BC234" s="479"/>
      <c r="BD234" s="464"/>
      <c r="BE234" s="464"/>
      <c r="BF234" s="464"/>
      <c r="BG234" s="483"/>
      <c r="BH234" s="479"/>
      <c r="BI234" s="464"/>
      <c r="BJ234" s="464"/>
      <c r="BK234" s="464"/>
      <c r="BL234" s="483"/>
      <c r="BM234" s="479"/>
      <c r="BN234" s="464"/>
      <c r="BO234" s="464"/>
      <c r="BP234" s="464"/>
      <c r="BQ234" s="483"/>
      <c r="BR234" s="479"/>
      <c r="BS234" s="464"/>
      <c r="BT234" s="464"/>
      <c r="BU234" s="464"/>
      <c r="BV234" s="464"/>
      <c r="BW234" s="464"/>
      <c r="BX234" s="464"/>
      <c r="BY234" s="465"/>
      <c r="BZ234" s="465"/>
      <c r="CA234" s="465"/>
      <c r="CB234" s="465"/>
      <c r="CC234" s="31"/>
      <c r="CD234" s="31"/>
      <c r="CE234" s="31"/>
      <c r="CF234" s="31"/>
      <c r="CG234" s="31"/>
      <c r="CH234" s="31"/>
      <c r="CI234" s="31"/>
      <c r="CJ234" s="31"/>
      <c r="CK234" s="31"/>
      <c r="CL234" s="31"/>
      <c r="CM234" s="31"/>
      <c r="CN234" s="31"/>
      <c r="CO234" s="31"/>
      <c r="CP234" s="31"/>
      <c r="CQ234" s="31"/>
      <c r="CR234" s="31"/>
      <c r="CS234" s="31"/>
      <c r="CT234" s="31"/>
      <c r="CU234" s="31"/>
      <c r="CV234" s="31"/>
      <c r="CW234" s="31"/>
      <c r="CX234" s="31"/>
      <c r="CY234" s="31"/>
      <c r="CZ234" s="31"/>
    </row>
    <row r="235" s="338" customFormat="true" ht="15" customHeight="true" x14ac:dyDescent="0.2">
      <c r="A235" s="629"/>
      <c r="B235" s="408"/>
      <c r="C235" s="434"/>
      <c r="D235" s="432"/>
      <c r="E235" s="432"/>
      <c r="F235" s="432"/>
      <c r="G235" s="436"/>
      <c r="H235" s="433"/>
      <c r="I235" s="432"/>
      <c r="J235" s="432"/>
      <c r="K235" s="432"/>
      <c r="L235" s="435"/>
      <c r="M235" s="434"/>
      <c r="N235" s="432"/>
      <c r="O235" s="432"/>
      <c r="P235" s="432"/>
      <c r="Q235" s="435"/>
      <c r="R235" s="434"/>
      <c r="S235" s="432"/>
      <c r="T235" s="432"/>
      <c r="U235" s="432"/>
      <c r="V235" s="432"/>
      <c r="W235" s="432"/>
      <c r="X235" s="432"/>
      <c r="Y235" s="435"/>
      <c r="Z235" s="435"/>
      <c r="AA235" s="435"/>
      <c r="AB235" s="435"/>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375"/>
      <c r="BA235" s="926"/>
      <c r="BB235" s="622"/>
      <c r="BC235" s="479"/>
      <c r="BD235" s="464"/>
      <c r="BE235" s="464"/>
      <c r="BF235" s="464"/>
      <c r="BG235" s="483"/>
      <c r="BH235" s="479"/>
      <c r="BI235" s="464"/>
      <c r="BJ235" s="464"/>
      <c r="BK235" s="464"/>
      <c r="BL235" s="483"/>
      <c r="BM235" s="479"/>
      <c r="BN235" s="464"/>
      <c r="BO235" s="464"/>
      <c r="BP235" s="464"/>
      <c r="BQ235" s="483"/>
      <c r="BR235" s="479"/>
      <c r="BS235" s="464"/>
      <c r="BT235" s="464"/>
      <c r="BU235" s="464"/>
      <c r="BV235" s="464"/>
      <c r="BW235" s="464"/>
      <c r="BX235" s="464"/>
      <c r="BY235" s="465"/>
      <c r="BZ235" s="465"/>
      <c r="CA235" s="465"/>
      <c r="CB235" s="465"/>
      <c r="CC235" s="31"/>
      <c r="CD235" s="31"/>
      <c r="CE235" s="31"/>
      <c r="CF235" s="31"/>
      <c r="CG235" s="31"/>
      <c r="CH235" s="31"/>
      <c r="CI235" s="31"/>
      <c r="CJ235" s="31"/>
      <c r="CK235" s="31"/>
      <c r="CL235" s="31"/>
      <c r="CM235" s="31"/>
      <c r="CN235" s="31"/>
      <c r="CO235" s="31"/>
      <c r="CP235" s="31"/>
      <c r="CQ235" s="31"/>
      <c r="CR235" s="31"/>
      <c r="CS235" s="31"/>
      <c r="CT235" s="31"/>
      <c r="CU235" s="31"/>
      <c r="CV235" s="31"/>
      <c r="CW235" s="31"/>
      <c r="CX235" s="31"/>
      <c r="CY235" s="31"/>
      <c r="CZ235" s="31"/>
    </row>
    <row r="236" s="338" customFormat="true" ht="15" customHeight="true" x14ac:dyDescent="0.2">
      <c r="A236" s="629"/>
      <c r="B236" s="408"/>
      <c r="C236" s="434"/>
      <c r="D236" s="432"/>
      <c r="E236" s="432"/>
      <c r="F236" s="432"/>
      <c r="G236" s="436"/>
      <c r="H236" s="433"/>
      <c r="I236" s="432"/>
      <c r="J236" s="432"/>
      <c r="K236" s="432"/>
      <c r="L236" s="435"/>
      <c r="M236" s="434"/>
      <c r="N236" s="432"/>
      <c r="O236" s="432"/>
      <c r="P236" s="432"/>
      <c r="Q236" s="435"/>
      <c r="R236" s="434"/>
      <c r="S236" s="432"/>
      <c r="T236" s="432"/>
      <c r="U236" s="432"/>
      <c r="V236" s="432"/>
      <c r="W236" s="432"/>
      <c r="X236" s="432"/>
      <c r="Y236" s="435"/>
      <c r="Z236" s="435"/>
      <c r="AA236" s="435"/>
      <c r="AB236" s="435"/>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375"/>
      <c r="BA236" s="926"/>
      <c r="BB236" s="622"/>
      <c r="BC236" s="479"/>
      <c r="BD236" s="464"/>
      <c r="BE236" s="464"/>
      <c r="BF236" s="464"/>
      <c r="BG236" s="483"/>
      <c r="BH236" s="479"/>
      <c r="BI236" s="464"/>
      <c r="BJ236" s="464"/>
      <c r="BK236" s="464"/>
      <c r="BL236" s="483"/>
      <c r="BM236" s="479"/>
      <c r="BN236" s="464"/>
      <c r="BO236" s="464"/>
      <c r="BP236" s="464"/>
      <c r="BQ236" s="483"/>
      <c r="BR236" s="479"/>
      <c r="BS236" s="464"/>
      <c r="BT236" s="464"/>
      <c r="BU236" s="464"/>
      <c r="BV236" s="464"/>
      <c r="BW236" s="464"/>
      <c r="BX236" s="464"/>
      <c r="BY236" s="465"/>
      <c r="BZ236" s="465"/>
      <c r="CA236" s="465"/>
      <c r="CB236" s="465"/>
      <c r="CC236" s="31"/>
      <c r="CD236" s="31"/>
      <c r="CE236" s="31"/>
      <c r="CF236" s="31"/>
      <c r="CG236" s="31"/>
      <c r="CH236" s="31"/>
      <c r="CI236" s="31"/>
      <c r="CJ236" s="31"/>
      <c r="CK236" s="31"/>
      <c r="CL236" s="31"/>
      <c r="CM236" s="31"/>
      <c r="CN236" s="31"/>
      <c r="CO236" s="31"/>
      <c r="CP236" s="31"/>
      <c r="CQ236" s="31"/>
      <c r="CR236" s="31"/>
      <c r="CS236" s="31"/>
      <c r="CT236" s="31"/>
      <c r="CU236" s="31"/>
      <c r="CV236" s="31"/>
      <c r="CW236" s="31"/>
      <c r="CX236" s="31"/>
      <c r="CY236" s="31"/>
      <c r="CZ236" s="31"/>
    </row>
    <row r="237" s="338" customFormat="true" ht="15" customHeight="true" x14ac:dyDescent="0.2">
      <c r="A237" s="629"/>
      <c r="B237" s="408"/>
      <c r="C237" s="434"/>
      <c r="D237" s="432"/>
      <c r="E237" s="432"/>
      <c r="F237" s="432"/>
      <c r="G237" s="436"/>
      <c r="H237" s="433"/>
      <c r="I237" s="432"/>
      <c r="J237" s="432"/>
      <c r="K237" s="432"/>
      <c r="L237" s="435"/>
      <c r="M237" s="434"/>
      <c r="N237" s="432"/>
      <c r="O237" s="432"/>
      <c r="P237" s="432"/>
      <c r="Q237" s="435"/>
      <c r="R237" s="434"/>
      <c r="S237" s="432"/>
      <c r="T237" s="432"/>
      <c r="U237" s="432"/>
      <c r="V237" s="432"/>
      <c r="W237" s="432"/>
      <c r="X237" s="432"/>
      <c r="Y237" s="435"/>
      <c r="Z237" s="435"/>
      <c r="AA237" s="435"/>
      <c r="AB237" s="435"/>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375"/>
      <c r="BA237" s="926"/>
      <c r="BB237" s="622"/>
      <c r="BC237" s="479"/>
      <c r="BD237" s="464"/>
      <c r="BE237" s="464"/>
      <c r="BF237" s="464"/>
      <c r="BG237" s="483"/>
      <c r="BH237" s="479"/>
      <c r="BI237" s="464"/>
      <c r="BJ237" s="464"/>
      <c r="BK237" s="464"/>
      <c r="BL237" s="483"/>
      <c r="BM237" s="479"/>
      <c r="BN237" s="464"/>
      <c r="BO237" s="464"/>
      <c r="BP237" s="464"/>
      <c r="BQ237" s="483"/>
      <c r="BR237" s="479"/>
      <c r="BS237" s="464"/>
      <c r="BT237" s="464"/>
      <c r="BU237" s="464"/>
      <c r="BV237" s="464"/>
      <c r="BW237" s="464"/>
      <c r="BX237" s="464"/>
      <c r="BY237" s="465"/>
      <c r="BZ237" s="465"/>
      <c r="CA237" s="465"/>
      <c r="CB237" s="465"/>
      <c r="CC237" s="31"/>
      <c r="CD237" s="31"/>
      <c r="CE237" s="31"/>
      <c r="CF237" s="31"/>
      <c r="CG237" s="31"/>
      <c r="CH237" s="31"/>
      <c r="CI237" s="31"/>
      <c r="CJ237" s="31"/>
      <c r="CK237" s="31"/>
      <c r="CL237" s="31"/>
      <c r="CM237" s="31"/>
      <c r="CN237" s="31"/>
      <c r="CO237" s="31"/>
      <c r="CP237" s="31"/>
      <c r="CQ237" s="31"/>
      <c r="CR237" s="31"/>
      <c r="CS237" s="31"/>
      <c r="CT237" s="31"/>
      <c r="CU237" s="31"/>
      <c r="CV237" s="31"/>
      <c r="CW237" s="31"/>
      <c r="CX237" s="31"/>
      <c r="CY237" s="31"/>
      <c r="CZ237" s="31"/>
    </row>
    <row r="238" s="338" customFormat="true" ht="15" customHeight="true" x14ac:dyDescent="0.2">
      <c r="A238" s="629"/>
      <c r="B238" s="408"/>
      <c r="C238" s="434"/>
      <c r="D238" s="432"/>
      <c r="E238" s="432"/>
      <c r="F238" s="432"/>
      <c r="G238" s="436"/>
      <c r="H238" s="433"/>
      <c r="I238" s="432"/>
      <c r="J238" s="432"/>
      <c r="K238" s="432"/>
      <c r="L238" s="435"/>
      <c r="M238" s="434"/>
      <c r="N238" s="432"/>
      <c r="O238" s="432"/>
      <c r="P238" s="432"/>
      <c r="Q238" s="435"/>
      <c r="R238" s="434"/>
      <c r="S238" s="432"/>
      <c r="T238" s="432"/>
      <c r="U238" s="432"/>
      <c r="V238" s="432"/>
      <c r="W238" s="432"/>
      <c r="X238" s="432"/>
      <c r="Y238" s="435"/>
      <c r="Z238" s="435"/>
      <c r="AA238" s="435"/>
      <c r="AB238" s="435"/>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375"/>
      <c r="BA238" s="926"/>
      <c r="BB238" s="622"/>
      <c r="BC238" s="479"/>
      <c r="BD238" s="464"/>
      <c r="BE238" s="464"/>
      <c r="BF238" s="464"/>
      <c r="BG238" s="483"/>
      <c r="BH238" s="479"/>
      <c r="BI238" s="464"/>
      <c r="BJ238" s="464"/>
      <c r="BK238" s="464"/>
      <c r="BL238" s="483"/>
      <c r="BM238" s="479"/>
      <c r="BN238" s="464"/>
      <c r="BO238" s="464"/>
      <c r="BP238" s="464"/>
      <c r="BQ238" s="483"/>
      <c r="BR238" s="479"/>
      <c r="BS238" s="464"/>
      <c r="BT238" s="464"/>
      <c r="BU238" s="464"/>
      <c r="BV238" s="464"/>
      <c r="BW238" s="464"/>
      <c r="BX238" s="464"/>
      <c r="BY238" s="465"/>
      <c r="BZ238" s="465"/>
      <c r="CA238" s="465"/>
      <c r="CB238" s="465"/>
      <c r="CC238" s="31"/>
      <c r="CD238" s="31"/>
      <c r="CE238" s="31"/>
      <c r="CF238" s="31"/>
      <c r="CG238" s="31"/>
      <c r="CH238" s="31"/>
      <c r="CI238" s="31"/>
      <c r="CJ238" s="31"/>
      <c r="CK238" s="31"/>
      <c r="CL238" s="31"/>
      <c r="CM238" s="31"/>
      <c r="CN238" s="31"/>
      <c r="CO238" s="31"/>
      <c r="CP238" s="31"/>
      <c r="CQ238" s="31"/>
      <c r="CR238" s="31"/>
      <c r="CS238" s="31"/>
      <c r="CT238" s="31"/>
      <c r="CU238" s="31"/>
      <c r="CV238" s="31"/>
      <c r="CW238" s="31"/>
      <c r="CX238" s="31"/>
      <c r="CY238" s="31"/>
      <c r="CZ238" s="31"/>
    </row>
    <row r="239" s="338" customFormat="true" ht="15" customHeight="true" x14ac:dyDescent="0.2">
      <c r="A239" s="629"/>
      <c r="B239" s="408"/>
      <c r="C239" s="434"/>
      <c r="D239" s="432"/>
      <c r="E239" s="432"/>
      <c r="F239" s="432"/>
      <c r="G239" s="436"/>
      <c r="H239" s="433"/>
      <c r="I239" s="432"/>
      <c r="J239" s="432"/>
      <c r="K239" s="432"/>
      <c r="L239" s="435"/>
      <c r="M239" s="434"/>
      <c r="N239" s="432"/>
      <c r="O239" s="432"/>
      <c r="P239" s="432"/>
      <c r="Q239" s="435"/>
      <c r="R239" s="434"/>
      <c r="S239" s="432"/>
      <c r="T239" s="432"/>
      <c r="U239" s="432"/>
      <c r="V239" s="432"/>
      <c r="W239" s="432"/>
      <c r="X239" s="432"/>
      <c r="Y239" s="435"/>
      <c r="Z239" s="435"/>
      <c r="AA239" s="435"/>
      <c r="AB239" s="435"/>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375"/>
      <c r="BA239" s="926"/>
      <c r="BB239" s="622"/>
      <c r="BC239" s="479"/>
      <c r="BD239" s="464"/>
      <c r="BE239" s="464"/>
      <c r="BF239" s="464"/>
      <c r="BG239" s="483"/>
      <c r="BH239" s="479"/>
      <c r="BI239" s="464"/>
      <c r="BJ239" s="464"/>
      <c r="BK239" s="464"/>
      <c r="BL239" s="483"/>
      <c r="BM239" s="479"/>
      <c r="BN239" s="464"/>
      <c r="BO239" s="464"/>
      <c r="BP239" s="464"/>
      <c r="BQ239" s="483"/>
      <c r="BR239" s="479"/>
      <c r="BS239" s="464"/>
      <c r="BT239" s="464"/>
      <c r="BU239" s="464"/>
      <c r="BV239" s="464"/>
      <c r="BW239" s="464"/>
      <c r="BX239" s="464"/>
      <c r="BY239" s="465"/>
      <c r="BZ239" s="465"/>
      <c r="CA239" s="465"/>
      <c r="CB239" s="465"/>
      <c r="CC239" s="31"/>
      <c r="CD239" s="31"/>
      <c r="CE239" s="31"/>
      <c r="CF239" s="31"/>
      <c r="CG239" s="31"/>
      <c r="CH239" s="31"/>
      <c r="CI239" s="31"/>
      <c r="CJ239" s="31"/>
      <c r="CK239" s="31"/>
      <c r="CL239" s="31"/>
      <c r="CM239" s="31"/>
      <c r="CN239" s="31"/>
      <c r="CO239" s="31"/>
      <c r="CP239" s="31"/>
      <c r="CQ239" s="31"/>
      <c r="CR239" s="31"/>
      <c r="CS239" s="31"/>
      <c r="CT239" s="31"/>
      <c r="CU239" s="31"/>
      <c r="CV239" s="31"/>
      <c r="CW239" s="31"/>
      <c r="CX239" s="31"/>
      <c r="CY239" s="31"/>
      <c r="CZ239" s="31"/>
    </row>
    <row r="240" s="338" customFormat="true" ht="15" customHeight="true" x14ac:dyDescent="0.2">
      <c r="A240" s="629"/>
      <c r="B240" s="408"/>
      <c r="C240" s="434"/>
      <c r="D240" s="432"/>
      <c r="E240" s="432"/>
      <c r="F240" s="432"/>
      <c r="G240" s="436"/>
      <c r="H240" s="433"/>
      <c r="I240" s="432"/>
      <c r="J240" s="432"/>
      <c r="K240" s="432"/>
      <c r="L240" s="435"/>
      <c r="M240" s="434"/>
      <c r="N240" s="432"/>
      <c r="O240" s="432"/>
      <c r="P240" s="432"/>
      <c r="Q240" s="435"/>
      <c r="R240" s="434"/>
      <c r="S240" s="432"/>
      <c r="T240" s="432"/>
      <c r="U240" s="432"/>
      <c r="V240" s="432"/>
      <c r="W240" s="432"/>
      <c r="X240" s="432"/>
      <c r="Y240" s="435"/>
      <c r="Z240" s="435"/>
      <c r="AA240" s="435"/>
      <c r="AB240" s="435"/>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375"/>
      <c r="BA240" s="926"/>
      <c r="BB240" s="622"/>
      <c r="BC240" s="479"/>
      <c r="BD240" s="464"/>
      <c r="BE240" s="464"/>
      <c r="BF240" s="464"/>
      <c r="BG240" s="483"/>
      <c r="BH240" s="479"/>
      <c r="BI240" s="464"/>
      <c r="BJ240" s="464"/>
      <c r="BK240" s="464"/>
      <c r="BL240" s="483"/>
      <c r="BM240" s="479"/>
      <c r="BN240" s="464"/>
      <c r="BO240" s="464"/>
      <c r="BP240" s="464"/>
      <c r="BQ240" s="483"/>
      <c r="BR240" s="479"/>
      <c r="BS240" s="464"/>
      <c r="BT240" s="464"/>
      <c r="BU240" s="464"/>
      <c r="BV240" s="464"/>
      <c r="BW240" s="464"/>
      <c r="BX240" s="464"/>
      <c r="BY240" s="465"/>
      <c r="BZ240" s="465"/>
      <c r="CA240" s="465"/>
      <c r="CB240" s="465"/>
      <c r="CC240" s="31"/>
      <c r="CD240" s="31"/>
      <c r="CE240" s="31"/>
      <c r="CF240" s="31"/>
      <c r="CG240" s="31"/>
      <c r="CH240" s="31"/>
      <c r="CI240" s="31"/>
      <c r="CJ240" s="31"/>
      <c r="CK240" s="31"/>
      <c r="CL240" s="31"/>
      <c r="CM240" s="31"/>
      <c r="CN240" s="31"/>
      <c r="CO240" s="31"/>
      <c r="CP240" s="31"/>
      <c r="CQ240" s="31"/>
      <c r="CR240" s="31"/>
      <c r="CS240" s="31"/>
      <c r="CT240" s="31"/>
      <c r="CU240" s="31"/>
      <c r="CV240" s="31"/>
      <c r="CW240" s="31"/>
      <c r="CX240" s="31"/>
      <c r="CY240" s="31"/>
      <c r="CZ240" s="31"/>
    </row>
    <row r="241" s="338" customFormat="true" ht="15" customHeight="true" x14ac:dyDescent="0.2">
      <c r="A241" s="629"/>
      <c r="B241" s="408"/>
      <c r="C241" s="434"/>
      <c r="D241" s="432"/>
      <c r="E241" s="432"/>
      <c r="F241" s="432"/>
      <c r="G241" s="436"/>
      <c r="H241" s="433"/>
      <c r="I241" s="432"/>
      <c r="J241" s="432"/>
      <c r="K241" s="432"/>
      <c r="L241" s="435"/>
      <c r="M241" s="434"/>
      <c r="N241" s="432"/>
      <c r="O241" s="432"/>
      <c r="P241" s="432"/>
      <c r="Q241" s="435"/>
      <c r="R241" s="434"/>
      <c r="S241" s="432"/>
      <c r="T241" s="432"/>
      <c r="U241" s="432"/>
      <c r="V241" s="432"/>
      <c r="W241" s="432"/>
      <c r="X241" s="432"/>
      <c r="Y241" s="435"/>
      <c r="Z241" s="435"/>
      <c r="AA241" s="435"/>
      <c r="AB241" s="435"/>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375"/>
      <c r="BA241" s="926"/>
      <c r="BB241" s="622"/>
      <c r="BC241" s="479"/>
      <c r="BD241" s="464"/>
      <c r="BE241" s="464"/>
      <c r="BF241" s="464"/>
      <c r="BG241" s="483"/>
      <c r="BH241" s="479"/>
      <c r="BI241" s="464"/>
      <c r="BJ241" s="464"/>
      <c r="BK241" s="464"/>
      <c r="BL241" s="483"/>
      <c r="BM241" s="479"/>
      <c r="BN241" s="464"/>
      <c r="BO241" s="464"/>
      <c r="BP241" s="464"/>
      <c r="BQ241" s="483"/>
      <c r="BR241" s="479"/>
      <c r="BS241" s="464"/>
      <c r="BT241" s="464"/>
      <c r="BU241" s="464"/>
      <c r="BV241" s="464"/>
      <c r="BW241" s="464"/>
      <c r="BX241" s="464"/>
      <c r="BY241" s="465"/>
      <c r="BZ241" s="465"/>
      <c r="CA241" s="465"/>
      <c r="CB241" s="465"/>
      <c r="CC241" s="31"/>
      <c r="CD241" s="31"/>
      <c r="CE241" s="31"/>
      <c r="CF241" s="31"/>
      <c r="CG241" s="31"/>
      <c r="CH241" s="31"/>
      <c r="CI241" s="31"/>
      <c r="CJ241" s="31"/>
      <c r="CK241" s="31"/>
      <c r="CL241" s="31"/>
      <c r="CM241" s="31"/>
      <c r="CN241" s="31"/>
      <c r="CO241" s="31"/>
      <c r="CP241" s="31"/>
      <c r="CQ241" s="31"/>
      <c r="CR241" s="31"/>
      <c r="CS241" s="31"/>
      <c r="CT241" s="31"/>
      <c r="CU241" s="31"/>
      <c r="CV241" s="31"/>
      <c r="CW241" s="31"/>
      <c r="CX241" s="31"/>
      <c r="CY241" s="31"/>
      <c r="CZ241" s="31"/>
    </row>
    <row r="242" s="338" customFormat="true" ht="15" customHeight="true" x14ac:dyDescent="0.2">
      <c r="A242" s="629"/>
      <c r="B242" s="408"/>
      <c r="C242" s="434"/>
      <c r="D242" s="432"/>
      <c r="E242" s="432"/>
      <c r="F242" s="432"/>
      <c r="G242" s="436"/>
      <c r="H242" s="433"/>
      <c r="I242" s="432"/>
      <c r="J242" s="432"/>
      <c r="K242" s="432"/>
      <c r="L242" s="435"/>
      <c r="M242" s="434"/>
      <c r="N242" s="432"/>
      <c r="O242" s="432"/>
      <c r="P242" s="432"/>
      <c r="Q242" s="435"/>
      <c r="R242" s="434"/>
      <c r="S242" s="432"/>
      <c r="T242" s="432"/>
      <c r="U242" s="432"/>
      <c r="V242" s="432"/>
      <c r="W242" s="432"/>
      <c r="X242" s="432"/>
      <c r="Y242" s="435"/>
      <c r="Z242" s="435"/>
      <c r="AA242" s="435"/>
      <c r="AB242" s="435"/>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375"/>
      <c r="BA242" s="926"/>
      <c r="BB242" s="622"/>
      <c r="BC242" s="479"/>
      <c r="BD242" s="464"/>
      <c r="BE242" s="464"/>
      <c r="BF242" s="464"/>
      <c r="BG242" s="483"/>
      <c r="BH242" s="479"/>
      <c r="BI242" s="464"/>
      <c r="BJ242" s="464"/>
      <c r="BK242" s="464"/>
      <c r="BL242" s="483"/>
      <c r="BM242" s="479"/>
      <c r="BN242" s="464"/>
      <c r="BO242" s="464"/>
      <c r="BP242" s="464"/>
      <c r="BQ242" s="483"/>
      <c r="BR242" s="479"/>
      <c r="BS242" s="464"/>
      <c r="BT242" s="464"/>
      <c r="BU242" s="464"/>
      <c r="BV242" s="464"/>
      <c r="BW242" s="464"/>
      <c r="BX242" s="464"/>
      <c r="BY242" s="465"/>
      <c r="BZ242" s="465"/>
      <c r="CA242" s="465"/>
      <c r="CB242" s="465"/>
      <c r="CC242" s="31"/>
      <c r="CD242" s="31"/>
      <c r="CE242" s="31"/>
      <c r="CF242" s="31"/>
      <c r="CG242" s="31"/>
      <c r="CH242" s="31"/>
      <c r="CI242" s="31"/>
      <c r="CJ242" s="31"/>
      <c r="CK242" s="31"/>
      <c r="CL242" s="31"/>
      <c r="CM242" s="31"/>
      <c r="CN242" s="31"/>
      <c r="CO242" s="31"/>
      <c r="CP242" s="31"/>
      <c r="CQ242" s="31"/>
      <c r="CR242" s="31"/>
      <c r="CS242" s="31"/>
      <c r="CT242" s="31"/>
      <c r="CU242" s="31"/>
      <c r="CV242" s="31"/>
      <c r="CW242" s="31"/>
      <c r="CX242" s="31"/>
      <c r="CY242" s="31"/>
      <c r="CZ242" s="31"/>
    </row>
    <row r="243" s="338" customFormat="true" ht="15" customHeight="true" x14ac:dyDescent="0.2">
      <c r="A243" s="629"/>
      <c r="B243" s="408"/>
      <c r="C243" s="434"/>
      <c r="D243" s="432"/>
      <c r="E243" s="432"/>
      <c r="F243" s="432"/>
      <c r="G243" s="436"/>
      <c r="H243" s="433"/>
      <c r="I243" s="432"/>
      <c r="J243" s="432"/>
      <c r="K243" s="432"/>
      <c r="L243" s="435"/>
      <c r="M243" s="434"/>
      <c r="N243" s="432"/>
      <c r="O243" s="432"/>
      <c r="P243" s="432"/>
      <c r="Q243" s="435"/>
      <c r="R243" s="434"/>
      <c r="S243" s="432"/>
      <c r="T243" s="432"/>
      <c r="U243" s="432"/>
      <c r="V243" s="432"/>
      <c r="W243" s="432"/>
      <c r="X243" s="432"/>
      <c r="Y243" s="435"/>
      <c r="Z243" s="435"/>
      <c r="AA243" s="435"/>
      <c r="AB243" s="435"/>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375"/>
      <c r="BA243" s="926"/>
      <c r="BB243" s="622"/>
      <c r="BC243" s="479"/>
      <c r="BD243" s="464"/>
      <c r="BE243" s="464"/>
      <c r="BF243" s="464"/>
      <c r="BG243" s="483"/>
      <c r="BH243" s="479"/>
      <c r="BI243" s="464"/>
      <c r="BJ243" s="464"/>
      <c r="BK243" s="464"/>
      <c r="BL243" s="483"/>
      <c r="BM243" s="479"/>
      <c r="BN243" s="464"/>
      <c r="BO243" s="464"/>
      <c r="BP243" s="464"/>
      <c r="BQ243" s="483"/>
      <c r="BR243" s="479"/>
      <c r="BS243" s="464"/>
      <c r="BT243" s="464"/>
      <c r="BU243" s="464"/>
      <c r="BV243" s="464"/>
      <c r="BW243" s="464"/>
      <c r="BX243" s="464"/>
      <c r="BY243" s="465"/>
      <c r="BZ243" s="465"/>
      <c r="CA243" s="465"/>
      <c r="CB243" s="465"/>
      <c r="CC243" s="31"/>
      <c r="CD243" s="31"/>
      <c r="CE243" s="31"/>
      <c r="CF243" s="31"/>
      <c r="CG243" s="31"/>
      <c r="CH243" s="31"/>
      <c r="CI243" s="31"/>
      <c r="CJ243" s="31"/>
      <c r="CK243" s="31"/>
      <c r="CL243" s="31"/>
      <c r="CM243" s="31"/>
      <c r="CN243" s="31"/>
      <c r="CO243" s="31"/>
      <c r="CP243" s="31"/>
      <c r="CQ243" s="31"/>
      <c r="CR243" s="31"/>
      <c r="CS243" s="31"/>
      <c r="CT243" s="31"/>
      <c r="CU243" s="31"/>
      <c r="CV243" s="31"/>
      <c r="CW243" s="31"/>
      <c r="CX243" s="31"/>
      <c r="CY243" s="31"/>
      <c r="CZ243" s="31"/>
    </row>
    <row r="244" s="338" customFormat="true" ht="15" customHeight="true" x14ac:dyDescent="0.2">
      <c r="A244" s="629"/>
      <c r="B244" s="408"/>
      <c r="C244" s="434"/>
      <c r="D244" s="432"/>
      <c r="E244" s="432"/>
      <c r="F244" s="432"/>
      <c r="G244" s="436"/>
      <c r="H244" s="433"/>
      <c r="I244" s="432"/>
      <c r="J244" s="432"/>
      <c r="K244" s="432"/>
      <c r="L244" s="435"/>
      <c r="M244" s="434"/>
      <c r="N244" s="432"/>
      <c r="O244" s="432"/>
      <c r="P244" s="432"/>
      <c r="Q244" s="435"/>
      <c r="R244" s="434"/>
      <c r="S244" s="432"/>
      <c r="T244" s="432"/>
      <c r="U244" s="432"/>
      <c r="V244" s="432"/>
      <c r="W244" s="432"/>
      <c r="X244" s="432"/>
      <c r="Y244" s="435"/>
      <c r="Z244" s="435"/>
      <c r="AA244" s="435"/>
      <c r="AB244" s="435"/>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375"/>
      <c r="BA244" s="926"/>
      <c r="BB244" s="622"/>
      <c r="BC244" s="479"/>
      <c r="BD244" s="464"/>
      <c r="BE244" s="464"/>
      <c r="BF244" s="464"/>
      <c r="BG244" s="483"/>
      <c r="BH244" s="479"/>
      <c r="BI244" s="464"/>
      <c r="BJ244" s="464"/>
      <c r="BK244" s="464"/>
      <c r="BL244" s="483"/>
      <c r="BM244" s="479"/>
      <c r="BN244" s="464"/>
      <c r="BO244" s="464"/>
      <c r="BP244" s="464"/>
      <c r="BQ244" s="483"/>
      <c r="BR244" s="479"/>
      <c r="BS244" s="464"/>
      <c r="BT244" s="464"/>
      <c r="BU244" s="464"/>
      <c r="BV244" s="464"/>
      <c r="BW244" s="464"/>
      <c r="BX244" s="464"/>
      <c r="BY244" s="465"/>
      <c r="BZ244" s="465"/>
      <c r="CA244" s="465"/>
      <c r="CB244" s="465"/>
      <c r="CC244" s="31"/>
      <c r="CD244" s="31"/>
      <c r="CE244" s="31"/>
      <c r="CF244" s="31"/>
      <c r="CG244" s="31"/>
      <c r="CH244" s="31"/>
      <c r="CI244" s="31"/>
      <c r="CJ244" s="31"/>
      <c r="CK244" s="31"/>
      <c r="CL244" s="31"/>
      <c r="CM244" s="31"/>
      <c r="CN244" s="31"/>
      <c r="CO244" s="31"/>
      <c r="CP244" s="31"/>
      <c r="CQ244" s="31"/>
      <c r="CR244" s="31"/>
      <c r="CS244" s="31"/>
      <c r="CT244" s="31"/>
      <c r="CU244" s="31"/>
      <c r="CV244" s="31"/>
      <c r="CW244" s="31"/>
      <c r="CX244" s="31"/>
      <c r="CY244" s="31"/>
      <c r="CZ244" s="31"/>
    </row>
    <row r="245" s="338" customFormat="true" ht="15" customHeight="true" x14ac:dyDescent="0.2">
      <c r="A245" s="629"/>
      <c r="B245" s="408"/>
      <c r="C245" s="434"/>
      <c r="D245" s="432"/>
      <c r="E245" s="432"/>
      <c r="F245" s="432"/>
      <c r="G245" s="436"/>
      <c r="H245" s="433"/>
      <c r="I245" s="432"/>
      <c r="J245" s="432"/>
      <c r="K245" s="432"/>
      <c r="L245" s="435"/>
      <c r="M245" s="434"/>
      <c r="N245" s="432"/>
      <c r="O245" s="432"/>
      <c r="P245" s="432"/>
      <c r="Q245" s="435"/>
      <c r="R245" s="434"/>
      <c r="S245" s="432"/>
      <c r="T245" s="432"/>
      <c r="U245" s="432"/>
      <c r="V245" s="432"/>
      <c r="W245" s="432"/>
      <c r="X245" s="432"/>
      <c r="Y245" s="435"/>
      <c r="Z245" s="435"/>
      <c r="AA245" s="435"/>
      <c r="AB245" s="435"/>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375"/>
      <c r="BA245" s="926"/>
      <c r="BB245" s="622"/>
      <c r="BC245" s="479"/>
      <c r="BD245" s="464"/>
      <c r="BE245" s="464"/>
      <c r="BF245" s="464"/>
      <c r="BG245" s="483"/>
      <c r="BH245" s="479"/>
      <c r="BI245" s="464"/>
      <c r="BJ245" s="464"/>
      <c r="BK245" s="464"/>
      <c r="BL245" s="483"/>
      <c r="BM245" s="479"/>
      <c r="BN245" s="464"/>
      <c r="BO245" s="464"/>
      <c r="BP245" s="464"/>
      <c r="BQ245" s="483"/>
      <c r="BR245" s="479"/>
      <c r="BS245" s="464"/>
      <c r="BT245" s="464"/>
      <c r="BU245" s="464"/>
      <c r="BV245" s="464"/>
      <c r="BW245" s="464"/>
      <c r="BX245" s="464"/>
      <c r="BY245" s="465"/>
      <c r="BZ245" s="465"/>
      <c r="CA245" s="465"/>
      <c r="CB245" s="465"/>
      <c r="CC245" s="31"/>
      <c r="CD245" s="31"/>
      <c r="CE245" s="31"/>
      <c r="CF245" s="31"/>
      <c r="CG245" s="31"/>
      <c r="CH245" s="31"/>
      <c r="CI245" s="31"/>
      <c r="CJ245" s="31"/>
      <c r="CK245" s="31"/>
      <c r="CL245" s="31"/>
      <c r="CM245" s="31"/>
      <c r="CN245" s="31"/>
      <c r="CO245" s="31"/>
      <c r="CP245" s="31"/>
      <c r="CQ245" s="31"/>
      <c r="CR245" s="31"/>
      <c r="CS245" s="31"/>
      <c r="CT245" s="31"/>
      <c r="CU245" s="31"/>
      <c r="CV245" s="31"/>
      <c r="CW245" s="31"/>
      <c r="CX245" s="31"/>
      <c r="CY245" s="31"/>
      <c r="CZ245" s="31"/>
    </row>
    <row r="246" s="338" customFormat="true" ht="15" customHeight="true" x14ac:dyDescent="0.2">
      <c r="A246" s="629"/>
      <c r="B246" s="408"/>
      <c r="C246" s="434"/>
      <c r="D246" s="432"/>
      <c r="E246" s="432"/>
      <c r="F246" s="432"/>
      <c r="G246" s="436"/>
      <c r="H246" s="433"/>
      <c r="I246" s="432"/>
      <c r="J246" s="432"/>
      <c r="K246" s="432"/>
      <c r="L246" s="435"/>
      <c r="M246" s="434"/>
      <c r="N246" s="432"/>
      <c r="O246" s="432"/>
      <c r="P246" s="432"/>
      <c r="Q246" s="435"/>
      <c r="R246" s="434"/>
      <c r="S246" s="432"/>
      <c r="T246" s="432"/>
      <c r="U246" s="432"/>
      <c r="V246" s="432"/>
      <c r="W246" s="432"/>
      <c r="X246" s="432"/>
      <c r="Y246" s="435"/>
      <c r="Z246" s="435"/>
      <c r="AA246" s="435"/>
      <c r="AB246" s="435"/>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375"/>
      <c r="BA246" s="926"/>
      <c r="BB246" s="622"/>
      <c r="BC246" s="479"/>
      <c r="BD246" s="464"/>
      <c r="BE246" s="464"/>
      <c r="BF246" s="464"/>
      <c r="BG246" s="483"/>
      <c r="BH246" s="479"/>
      <c r="BI246" s="464"/>
      <c r="BJ246" s="464"/>
      <c r="BK246" s="464"/>
      <c r="BL246" s="483"/>
      <c r="BM246" s="479"/>
      <c r="BN246" s="464"/>
      <c r="BO246" s="464"/>
      <c r="BP246" s="464"/>
      <c r="BQ246" s="483"/>
      <c r="BR246" s="479"/>
      <c r="BS246" s="464"/>
      <c r="BT246" s="464"/>
      <c r="BU246" s="464"/>
      <c r="BV246" s="464"/>
      <c r="BW246" s="464"/>
      <c r="BX246" s="464"/>
      <c r="BY246" s="465"/>
      <c r="BZ246" s="465"/>
      <c r="CA246" s="465"/>
      <c r="CB246" s="465"/>
      <c r="CC246" s="31"/>
      <c r="CD246" s="31"/>
      <c r="CE246" s="31"/>
      <c r="CF246" s="31"/>
      <c r="CG246" s="31"/>
      <c r="CH246" s="31"/>
      <c r="CI246" s="31"/>
      <c r="CJ246" s="31"/>
      <c r="CK246" s="31"/>
      <c r="CL246" s="31"/>
      <c r="CM246" s="31"/>
      <c r="CN246" s="31"/>
      <c r="CO246" s="31"/>
      <c r="CP246" s="31"/>
      <c r="CQ246" s="31"/>
      <c r="CR246" s="31"/>
      <c r="CS246" s="31"/>
      <c r="CT246" s="31"/>
      <c r="CU246" s="31"/>
      <c r="CV246" s="31"/>
      <c r="CW246" s="31"/>
      <c r="CX246" s="31"/>
      <c r="CY246" s="31"/>
      <c r="CZ246" s="31"/>
    </row>
    <row r="247" s="338" customFormat="true" ht="15" customHeight="true" x14ac:dyDescent="0.2">
      <c r="A247" s="629"/>
      <c r="B247" s="408"/>
      <c r="C247" s="434"/>
      <c r="D247" s="432"/>
      <c r="E247" s="432"/>
      <c r="F247" s="432"/>
      <c r="G247" s="436"/>
      <c r="H247" s="433"/>
      <c r="I247" s="432"/>
      <c r="J247" s="432"/>
      <c r="K247" s="432"/>
      <c r="L247" s="435"/>
      <c r="M247" s="434"/>
      <c r="N247" s="432"/>
      <c r="O247" s="432"/>
      <c r="P247" s="432"/>
      <c r="Q247" s="435"/>
      <c r="R247" s="434"/>
      <c r="S247" s="432"/>
      <c r="T247" s="432"/>
      <c r="U247" s="432"/>
      <c r="V247" s="432"/>
      <c r="W247" s="432"/>
      <c r="X247" s="432"/>
      <c r="Y247" s="435"/>
      <c r="Z247" s="435"/>
      <c r="AA247" s="435"/>
      <c r="AB247" s="435"/>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375"/>
      <c r="BA247" s="926"/>
      <c r="BB247" s="622"/>
      <c r="BC247" s="479"/>
      <c r="BD247" s="464"/>
      <c r="BE247" s="464"/>
      <c r="BF247" s="464"/>
      <c r="BG247" s="483"/>
      <c r="BH247" s="479"/>
      <c r="BI247" s="464"/>
      <c r="BJ247" s="464"/>
      <c r="BK247" s="464"/>
      <c r="BL247" s="483"/>
      <c r="BM247" s="479"/>
      <c r="BN247" s="464"/>
      <c r="BO247" s="464"/>
      <c r="BP247" s="464"/>
      <c r="BQ247" s="483"/>
      <c r="BR247" s="479"/>
      <c r="BS247" s="464"/>
      <c r="BT247" s="464"/>
      <c r="BU247" s="464"/>
      <c r="BV247" s="464"/>
      <c r="BW247" s="464"/>
      <c r="BX247" s="464"/>
      <c r="BY247" s="465"/>
      <c r="BZ247" s="465"/>
      <c r="CA247" s="465"/>
      <c r="CB247" s="465"/>
      <c r="CC247" s="31"/>
      <c r="CD247" s="31"/>
      <c r="CE247" s="31"/>
      <c r="CF247" s="31"/>
      <c r="CG247" s="31"/>
      <c r="CH247" s="31"/>
      <c r="CI247" s="31"/>
      <c r="CJ247" s="31"/>
      <c r="CK247" s="31"/>
      <c r="CL247" s="31"/>
      <c r="CM247" s="31"/>
      <c r="CN247" s="31"/>
      <c r="CO247" s="31"/>
      <c r="CP247" s="31"/>
      <c r="CQ247" s="31"/>
      <c r="CR247" s="31"/>
      <c r="CS247" s="31"/>
      <c r="CT247" s="31"/>
      <c r="CU247" s="31"/>
      <c r="CV247" s="31"/>
      <c r="CW247" s="31"/>
      <c r="CX247" s="31"/>
      <c r="CY247" s="31"/>
      <c r="CZ247" s="31"/>
    </row>
    <row r="248" s="338" customFormat="true" ht="15" customHeight="true" x14ac:dyDescent="0.2">
      <c r="A248" s="631"/>
      <c r="B248" s="409"/>
      <c r="C248" s="439"/>
      <c r="D248" s="437"/>
      <c r="E248" s="437"/>
      <c r="F248" s="437"/>
      <c r="G248" s="441"/>
      <c r="H248" s="438"/>
      <c r="I248" s="437"/>
      <c r="J248" s="437"/>
      <c r="K248" s="437"/>
      <c r="L248" s="440"/>
      <c r="M248" s="439"/>
      <c r="N248" s="437"/>
      <c r="O248" s="437"/>
      <c r="P248" s="437"/>
      <c r="Q248" s="440"/>
      <c r="R248" s="439"/>
      <c r="S248" s="437"/>
      <c r="T248" s="437"/>
      <c r="U248" s="437"/>
      <c r="V248" s="437"/>
      <c r="W248" s="437"/>
      <c r="X248" s="437"/>
      <c r="Y248" s="440"/>
      <c r="Z248" s="440"/>
      <c r="AA248" s="440"/>
      <c r="AB248" s="440"/>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375"/>
      <c r="BA248" s="926"/>
      <c r="BB248" s="622"/>
      <c r="BC248" s="482"/>
      <c r="BD248" s="481"/>
      <c r="BE248" s="481"/>
      <c r="BF248" s="481"/>
      <c r="BG248" s="485"/>
      <c r="BH248" s="482"/>
      <c r="BI248" s="481"/>
      <c r="BJ248" s="481"/>
      <c r="BK248" s="481"/>
      <c r="BL248" s="485"/>
      <c r="BM248" s="482"/>
      <c r="BN248" s="481"/>
      <c r="BO248" s="481"/>
      <c r="BP248" s="481"/>
      <c r="BQ248" s="485"/>
      <c r="BR248" s="482"/>
      <c r="BS248" s="481"/>
      <c r="BT248" s="481"/>
      <c r="BU248" s="481"/>
      <c r="BV248" s="481"/>
      <c r="BW248" s="481"/>
      <c r="BX248" s="481"/>
      <c r="BY248" s="484"/>
      <c r="BZ248" s="484"/>
      <c r="CA248" s="484"/>
      <c r="CB248" s="484"/>
      <c r="CC248" s="31"/>
      <c r="CD248" s="31"/>
      <c r="CE248" s="31"/>
      <c r="CF248" s="31"/>
      <c r="CG248" s="31"/>
      <c r="CH248" s="31"/>
      <c r="CI248" s="31"/>
      <c r="CJ248" s="31"/>
      <c r="CK248" s="31"/>
      <c r="CL248" s="31"/>
      <c r="CM248" s="31"/>
      <c r="CN248" s="31"/>
      <c r="CO248" s="31"/>
      <c r="CP248" s="31"/>
      <c r="CQ248" s="31"/>
      <c r="CR248" s="31"/>
      <c r="CS248" s="31"/>
      <c r="CT248" s="31"/>
      <c r="CU248" s="31"/>
      <c r="CV248" s="31"/>
      <c r="CW248" s="31"/>
      <c r="CX248" s="31"/>
      <c r="CY248" s="31"/>
      <c r="CZ248" s="31"/>
    </row>
    <row r="249" s="338" customFormat="true" ht="250.15" customHeight="true" x14ac:dyDescent="0.2">
      <c r="A249" s="340"/>
      <c r="B249" s="340"/>
      <c r="C249" s="340"/>
      <c r="D249" s="340"/>
      <c r="E249" s="340"/>
      <c r="F249" s="340"/>
      <c r="G249" s="340"/>
      <c r="H249" s="340"/>
      <c r="I249" s="340"/>
      <c r="J249" s="340"/>
      <c r="K249" s="340"/>
      <c r="L249" s="340"/>
      <c r="M249" s="340"/>
      <c r="N249" s="340"/>
      <c r="O249" s="340"/>
      <c r="P249" s="340"/>
      <c r="Q249" s="340"/>
      <c r="R249" s="516"/>
      <c r="S249" s="340"/>
      <c r="T249" s="340"/>
      <c r="U249" s="340"/>
      <c r="V249" s="340"/>
      <c r="W249" s="340"/>
      <c r="X249" s="340"/>
      <c r="Y249" s="340"/>
      <c r="Z249" s="375"/>
      <c r="AA249" s="375"/>
      <c r="AB249" s="375"/>
      <c r="AC249" s="375"/>
      <c r="AD249" s="375"/>
      <c r="AE249" s="375"/>
      <c r="AF249" s="375"/>
      <c r="AG249" s="375"/>
      <c r="AH249" s="375"/>
      <c r="AI249" s="375"/>
      <c r="AJ249" s="375"/>
      <c r="AK249" s="375"/>
      <c r="AL249" s="375"/>
      <c r="AM249" s="375"/>
      <c r="AN249" s="375"/>
      <c r="AO249" s="375"/>
      <c r="AP249" s="375"/>
      <c r="AQ249" s="375"/>
      <c r="AR249" s="375"/>
      <c r="AS249" s="375"/>
      <c r="AT249" s="375"/>
      <c r="AU249" s="375"/>
      <c r="AV249" s="375"/>
      <c r="AW249" s="375"/>
      <c r="AX249" s="375"/>
      <c r="AY249" s="375"/>
      <c r="AZ249" s="375"/>
      <c r="BA249" s="340"/>
      <c r="BY249" s="340"/>
      <c r="BZ249" s="375"/>
      <c r="CA249" s="375"/>
      <c r="CB249" s="375"/>
      <c r="CC249" s="375"/>
      <c r="CD249" s="375"/>
      <c r="CE249" s="375"/>
      <c r="CF249" s="375"/>
      <c r="CG249" s="375"/>
      <c r="CH249" s="375"/>
      <c r="CI249" s="375"/>
      <c r="CJ249" s="375"/>
      <c r="CK249" s="375"/>
      <c r="CL249" s="375"/>
      <c r="CM249" s="375"/>
      <c r="CN249" s="375"/>
      <c r="CO249" s="375"/>
      <c r="CP249" s="375"/>
      <c r="CQ249" s="375"/>
      <c r="CR249" s="375"/>
      <c r="CS249" s="375"/>
      <c r="CT249" s="375"/>
      <c r="CU249" s="375"/>
      <c r="CV249" s="375"/>
      <c r="CW249" s="375"/>
      <c r="CX249" s="375"/>
      <c r="CY249" s="375"/>
      <c r="CZ249" s="375"/>
    </row>
    <row r="250" ht="19.15" customHeight="true" x14ac:dyDescent="0.2"/>
    <row r="251" ht="22.5" customHeight="true" x14ac:dyDescent="0.35">
      <c r="A251" s="1094" t="str">
        <f>A1026</f>
        <v>Mozambique</v>
      </c>
      <c r="B251" s="1095"/>
    </row>
    <row r="252" ht="22.5" customHeight="true" x14ac:dyDescent="0.35">
      <c r="A252" s="390" t="str">
        <f>A1034</f>
        <v>2018</v>
      </c>
      <c r="B252" s="347"/>
    </row>
    <row r="253" ht="22.5" customHeight="true" x14ac:dyDescent="0.35">
      <c r="A253" s="1138" t="s">
        <v>129</v>
      </c>
      <c r="B253" s="1139"/>
    </row>
    <row r="254" ht="22.5" customHeight="true" x14ac:dyDescent="0.35">
      <c r="A254" s="1138" t="s">
        <v>97</v>
      </c>
      <c r="B254" s="1139"/>
    </row>
    <row r="255" ht="15" customHeight="true" x14ac:dyDescent="0.2">
      <c r="A255" s="1140" t="s">
        <v>98</v>
      </c>
      <c r="B255" s="1141"/>
    </row>
    <row r="256" ht="15" customHeight="true" x14ac:dyDescent="0.2">
      <c r="A256" s="360" t="s">
        <v>40</v>
      </c>
      <c r="B256" s="359"/>
    </row>
    <row r="257" ht="18" customHeight="true" x14ac:dyDescent="0.2">
      <c r="A257" s="358" t="s">
        <v>39</v>
      </c>
      <c r="B257" s="361"/>
    </row>
    <row r="258" ht="18" customHeight="true" x14ac:dyDescent="0.2">
      <c r="A258" s="381" t="s">
        <v>136</v>
      </c>
      <c r="B258" s="382" t="str">
        <f>A1025</f>
        <v>MIS18</v>
      </c>
    </row>
    <row r="259" s="338" customFormat="true" ht="15" customHeight="true" x14ac:dyDescent="0.2">
      <c r="A259" s="345" t="s">
        <v>85</v>
      </c>
      <c r="B259" s="365"/>
      <c r="C259" s="1096" t="s">
        <v>115</v>
      </c>
      <c r="D259" s="1097"/>
      <c r="E259" s="1097"/>
      <c r="F259" s="1097"/>
      <c r="G259" s="1098"/>
      <c r="H259" s="1102" t="s">
        <v>38</v>
      </c>
      <c r="I259" s="1103"/>
      <c r="J259" s="1103"/>
      <c r="K259" s="1103"/>
      <c r="L259" s="1116"/>
      <c r="M259" s="1102" t="s">
        <v>37</v>
      </c>
      <c r="N259" s="1103"/>
      <c r="O259" s="1103"/>
      <c r="P259" s="1103"/>
      <c r="Q259" s="1104"/>
      <c r="R259" s="522" t="s">
        <v>142</v>
      </c>
      <c r="S259" s="486"/>
      <c r="T259" s="486"/>
      <c r="U259" s="486"/>
      <c r="V259" s="486"/>
      <c r="W259" s="486"/>
      <c r="X259" s="486"/>
      <c r="Y259" s="486"/>
      <c r="Z259" s="470"/>
      <c r="AA259" s="470"/>
      <c r="AB259" s="470"/>
      <c r="AC259" s="375"/>
      <c r="AD259" s="375"/>
      <c r="AE259" s="375"/>
      <c r="AF259" s="375"/>
      <c r="AG259" s="375"/>
      <c r="AH259" s="375"/>
      <c r="AI259" s="375"/>
      <c r="AJ259" s="375"/>
      <c r="AK259" s="375"/>
      <c r="AL259" s="375"/>
      <c r="AM259" s="375"/>
      <c r="AN259" s="375"/>
      <c r="AO259" s="375"/>
      <c r="AP259" s="375"/>
      <c r="AQ259" s="375"/>
      <c r="AR259" s="375"/>
      <c r="AS259" s="375"/>
      <c r="AT259" s="375"/>
      <c r="AU259" s="375"/>
      <c r="AV259" s="375"/>
      <c r="AW259" s="375"/>
      <c r="AX259" s="375"/>
      <c r="AY259" s="375"/>
      <c r="AZ259" s="375"/>
      <c r="BA259" s="377" t="s">
        <v>131</v>
      </c>
      <c r="BB259" s="345" t="s">
        <v>85</v>
      </c>
      <c r="BC259" s="1102" t="s">
        <v>115</v>
      </c>
      <c r="BD259" s="1103"/>
      <c r="BE259" s="1103"/>
      <c r="BF259" s="1103"/>
      <c r="BG259" s="1116"/>
      <c r="BH259" s="1102" t="s">
        <v>38</v>
      </c>
      <c r="BI259" s="1103"/>
      <c r="BJ259" s="1103"/>
      <c r="BK259" s="1103"/>
      <c r="BL259" s="1116"/>
      <c r="BM259" s="1102" t="s">
        <v>37</v>
      </c>
      <c r="BN259" s="1103"/>
      <c r="BO259" s="1103"/>
      <c r="BP259" s="1103"/>
      <c r="BQ259" s="1116"/>
      <c r="BR259" s="523" t="s">
        <v>142</v>
      </c>
      <c r="BS259" s="486"/>
      <c r="BT259" s="486"/>
      <c r="BU259" s="486"/>
      <c r="BV259" s="486"/>
      <c r="BW259" s="486"/>
      <c r="BX259" s="486"/>
      <c r="BY259" s="486"/>
      <c r="BZ259" s="470"/>
      <c r="CA259" s="470"/>
      <c r="CB259" s="470"/>
      <c r="CC259" s="375"/>
      <c r="CD259" s="375"/>
      <c r="CE259" s="375"/>
      <c r="CF259" s="375"/>
      <c r="CG259" s="375"/>
      <c r="CH259" s="375"/>
      <c r="CI259" s="375"/>
      <c r="CJ259" s="375"/>
      <c r="CK259" s="375"/>
      <c r="CL259" s="375"/>
      <c r="CM259" s="375"/>
      <c r="CN259" s="375"/>
      <c r="CO259" s="375"/>
      <c r="CP259" s="375"/>
      <c r="CQ259" s="375"/>
      <c r="CR259" s="375"/>
      <c r="CS259" s="375"/>
      <c r="CT259" s="375"/>
      <c r="CU259" s="375"/>
      <c r="CV259" s="375"/>
      <c r="CW259" s="375"/>
      <c r="CX259" s="375"/>
      <c r="CY259" s="375"/>
      <c r="CZ259" s="375"/>
    </row>
    <row r="260" s="338" customFormat="true" ht="24" x14ac:dyDescent="0.2">
      <c r="A260" s="363" t="s">
        <v>88</v>
      </c>
      <c r="B260" s="362"/>
      <c r="C260" s="468" t="s">
        <v>0</v>
      </c>
      <c r="D260" s="448" t="s">
        <v>1</v>
      </c>
      <c r="E260" s="448" t="s">
        <v>2</v>
      </c>
      <c r="F260" s="448" t="s">
        <v>3</v>
      </c>
      <c r="G260" s="469" t="s">
        <v>4</v>
      </c>
      <c r="H260" s="487" t="s">
        <v>0</v>
      </c>
      <c r="I260" s="598" t="s">
        <v>1</v>
      </c>
      <c r="J260" s="598" t="s">
        <v>2</v>
      </c>
      <c r="K260" s="598" t="s">
        <v>3</v>
      </c>
      <c r="L260" s="488" t="s">
        <v>4</v>
      </c>
      <c r="M260" s="487" t="s">
        <v>0</v>
      </c>
      <c r="N260" s="598" t="s">
        <v>1</v>
      </c>
      <c r="O260" s="598" t="s">
        <v>2</v>
      </c>
      <c r="P260" s="598" t="s">
        <v>3</v>
      </c>
      <c r="Q260" s="599" t="s">
        <v>4</v>
      </c>
      <c r="R260" s="487" t="s">
        <v>530</v>
      </c>
      <c r="S260" s="598" t="s">
        <v>531</v>
      </c>
      <c r="T260" s="598" t="s">
        <v>532</v>
      </c>
      <c r="U260" s="598" t="s">
        <v>533</v>
      </c>
      <c r="V260" s="598" t="s">
        <v>534</v>
      </c>
      <c r="W260" s="598" t="s">
        <v>535</v>
      </c>
      <c r="X260" s="598" t="s">
        <v>536</v>
      </c>
      <c r="Y260" s="599" t="s">
        <v>537</v>
      </c>
      <c r="Z260" s="599" t="s">
        <v>538</v>
      </c>
      <c r="AA260" s="599" t="s">
        <v>539</v>
      </c>
      <c r="AB260" s="599" t="s">
        <v>540</v>
      </c>
      <c r="AC260" s="929"/>
      <c r="AD260" s="929"/>
      <c r="AE260" s="929"/>
      <c r="AF260" s="929"/>
      <c r="AG260" s="929"/>
      <c r="AH260" s="929"/>
      <c r="AI260" s="929"/>
      <c r="AJ260" s="929"/>
      <c r="AK260" s="929"/>
      <c r="AL260" s="929"/>
      <c r="AM260" s="929"/>
      <c r="AN260" s="929"/>
      <c r="AO260" s="929"/>
      <c r="AP260" s="929"/>
      <c r="AQ260" s="929"/>
      <c r="AR260" s="929"/>
      <c r="AS260" s="929"/>
      <c r="AT260" s="929"/>
      <c r="AU260" s="929"/>
      <c r="AV260" s="929"/>
      <c r="AW260" s="929"/>
      <c r="AX260" s="929"/>
      <c r="AY260" s="929"/>
      <c r="AZ260" s="375"/>
      <c r="BA260" s="363" t="s">
        <v>119</v>
      </c>
      <c r="BB260" s="362"/>
      <c r="BC260" s="487" t="s">
        <v>0</v>
      </c>
      <c r="BD260" s="598" t="s">
        <v>1</v>
      </c>
      <c r="BE260" s="598" t="s">
        <v>2</v>
      </c>
      <c r="BF260" s="598" t="s">
        <v>3</v>
      </c>
      <c r="BG260" s="488" t="s">
        <v>4</v>
      </c>
      <c r="BH260" s="487" t="s">
        <v>0</v>
      </c>
      <c r="BI260" s="598" t="s">
        <v>1</v>
      </c>
      <c r="BJ260" s="598" t="s">
        <v>2</v>
      </c>
      <c r="BK260" s="598" t="s">
        <v>3</v>
      </c>
      <c r="BL260" s="488" t="s">
        <v>4</v>
      </c>
      <c r="BM260" s="487" t="s">
        <v>0</v>
      </c>
      <c r="BN260" s="598" t="s">
        <v>1</v>
      </c>
      <c r="BO260" s="598" t="s">
        <v>2</v>
      </c>
      <c r="BP260" s="598" t="s">
        <v>3</v>
      </c>
      <c r="BQ260" s="488" t="s">
        <v>4</v>
      </c>
      <c r="BR260" s="487" t="s">
        <v>530</v>
      </c>
      <c r="BS260" s="598" t="s">
        <v>531</v>
      </c>
      <c r="BT260" s="598" t="s">
        <v>532</v>
      </c>
      <c r="BU260" s="598" t="s">
        <v>533</v>
      </c>
      <c r="BV260" s="598" t="s">
        <v>534</v>
      </c>
      <c r="BW260" s="598" t="s">
        <v>535</v>
      </c>
      <c r="BX260" s="598" t="s">
        <v>536</v>
      </c>
      <c r="BY260" s="599" t="s">
        <v>537</v>
      </c>
      <c r="BZ260" s="599" t="s">
        <v>538</v>
      </c>
      <c r="CA260" s="599" t="s">
        <v>539</v>
      </c>
      <c r="CB260" s="599" t="s">
        <v>540</v>
      </c>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row>
    <row r="261" s="338" customFormat="true" ht="15" customHeight="true" x14ac:dyDescent="0.2">
      <c r="A261" s="1114" t="s">
        <v>73</v>
      </c>
      <c r="B261" s="624" t="s">
        <v>49</v>
      </c>
      <c r="C261" s="24" t="s">
        <v>35</v>
      </c>
      <c r="D261" s="20" t="s">
        <v>35</v>
      </c>
      <c r="E261" s="20" t="s">
        <v>35</v>
      </c>
      <c r="F261" s="20" t="s">
        <v>35</v>
      </c>
      <c r="G261" s="16" t="s">
        <v>35</v>
      </c>
      <c r="H261" s="24" t="s">
        <v>35</v>
      </c>
      <c r="I261" s="20" t="s">
        <v>35</v>
      </c>
      <c r="J261" s="20" t="s">
        <v>35</v>
      </c>
      <c r="K261" s="20" t="s">
        <v>35</v>
      </c>
      <c r="L261" s="16" t="s">
        <v>35</v>
      </c>
      <c r="M261" s="24" t="s">
        <v>35</v>
      </c>
      <c r="N261" s="20" t="s">
        <v>35</v>
      </c>
      <c r="O261" s="20" t="s">
        <v>35</v>
      </c>
      <c r="P261" s="20" t="s">
        <v>35</v>
      </c>
      <c r="Q261" s="8" t="s">
        <v>35</v>
      </c>
      <c r="R261" s="24" t="s">
        <v>35</v>
      </c>
      <c r="S261" s="20" t="s">
        <v>35</v>
      </c>
      <c r="T261" s="20" t="s">
        <v>35</v>
      </c>
      <c r="U261" s="20" t="s">
        <v>35</v>
      </c>
      <c r="V261" s="20" t="s">
        <v>35</v>
      </c>
      <c r="W261" s="20" t="s">
        <v>35</v>
      </c>
      <c r="X261" s="20" t="s">
        <v>35</v>
      </c>
      <c r="Y261" s="8" t="s">
        <v>35</v>
      </c>
      <c r="Z261" s="8" t="s">
        <v>35</v>
      </c>
      <c r="AA261" s="8" t="s">
        <v>35</v>
      </c>
      <c r="AB261" s="8" t="s">
        <v>35</v>
      </c>
      <c r="AC261" s="33"/>
      <c r="AD261" s="33"/>
      <c r="AE261" s="33"/>
      <c r="AF261" s="33"/>
      <c r="AG261" s="33"/>
      <c r="AH261" s="33"/>
      <c r="AI261" s="33"/>
      <c r="AJ261" s="33"/>
      <c r="AK261" s="33"/>
      <c r="AL261" s="33"/>
      <c r="AM261" s="33"/>
      <c r="AN261" s="33"/>
      <c r="AO261" s="33"/>
      <c r="AP261" s="33"/>
      <c r="AQ261" s="33"/>
      <c r="AR261" s="33"/>
      <c r="AS261" s="33"/>
      <c r="AT261" s="33"/>
      <c r="AU261" s="33"/>
      <c r="AV261" s="33"/>
      <c r="AW261" s="33"/>
      <c r="AX261" s="33"/>
      <c r="AY261" s="33"/>
      <c r="AZ261" s="375"/>
      <c r="BA261" s="1114" t="s">
        <v>73</v>
      </c>
      <c r="BB261" s="624" t="s">
        <v>49</v>
      </c>
      <c r="BC261" s="87" t="s">
        <v>35</v>
      </c>
      <c r="BD261" s="83" t="s">
        <v>35</v>
      </c>
      <c r="BE261" s="83" t="s">
        <v>35</v>
      </c>
      <c r="BF261" s="83" t="s">
        <v>35</v>
      </c>
      <c r="BG261" s="78" t="s">
        <v>35</v>
      </c>
      <c r="BH261" s="87" t="s">
        <v>35</v>
      </c>
      <c r="BI261" s="83" t="s">
        <v>35</v>
      </c>
      <c r="BJ261" s="83" t="s">
        <v>35</v>
      </c>
      <c r="BK261" s="83" t="s">
        <v>35</v>
      </c>
      <c r="BL261" s="78" t="s">
        <v>35</v>
      </c>
      <c r="BM261" s="87" t="s">
        <v>35</v>
      </c>
      <c r="BN261" s="83" t="s">
        <v>35</v>
      </c>
      <c r="BO261" s="83" t="s">
        <v>35</v>
      </c>
      <c r="BP261" s="83" t="s">
        <v>35</v>
      </c>
      <c r="BQ261" s="78" t="s">
        <v>35</v>
      </c>
      <c r="BR261" s="87" t="s">
        <v>35</v>
      </c>
      <c r="BS261" s="83" t="s">
        <v>35</v>
      </c>
      <c r="BT261" s="83" t="s">
        <v>35</v>
      </c>
      <c r="BU261" s="83" t="s">
        <v>35</v>
      </c>
      <c r="BV261" s="83" t="s">
        <v>35</v>
      </c>
      <c r="BW261" s="83" t="s">
        <v>35</v>
      </c>
      <c r="BX261" s="83" t="s">
        <v>35</v>
      </c>
      <c r="BY261" s="71" t="s">
        <v>35</v>
      </c>
      <c r="BZ261" s="71" t="s">
        <v>35</v>
      </c>
      <c r="CA261" s="71" t="s">
        <v>35</v>
      </c>
      <c r="CB261" s="71" t="s">
        <v>35</v>
      </c>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row>
    <row r="262" s="338" customFormat="true" ht="15" customHeight="true" x14ac:dyDescent="0.2">
      <c r="A262" s="1115"/>
      <c r="B262" s="622" t="s">
        <v>48</v>
      </c>
      <c r="C262" s="27" t="s">
        <v>35</v>
      </c>
      <c r="D262" s="23" t="s">
        <v>35</v>
      </c>
      <c r="E262" s="23" t="s">
        <v>35</v>
      </c>
      <c r="F262" s="23" t="s">
        <v>35</v>
      </c>
      <c r="G262" s="19" t="s">
        <v>35</v>
      </c>
      <c r="H262" s="27" t="s">
        <v>35</v>
      </c>
      <c r="I262" s="23" t="s">
        <v>35</v>
      </c>
      <c r="J262" s="23" t="s">
        <v>35</v>
      </c>
      <c r="K262" s="23" t="s">
        <v>35</v>
      </c>
      <c r="L262" s="19" t="s">
        <v>35</v>
      </c>
      <c r="M262" s="27" t="s">
        <v>35</v>
      </c>
      <c r="N262" s="23" t="s">
        <v>35</v>
      </c>
      <c r="O262" s="23" t="s">
        <v>35</v>
      </c>
      <c r="P262" s="23" t="s">
        <v>35</v>
      </c>
      <c r="Q262" s="12" t="s">
        <v>35</v>
      </c>
      <c r="R262" s="27" t="s">
        <v>35</v>
      </c>
      <c r="S262" s="23" t="s">
        <v>35</v>
      </c>
      <c r="T262" s="23" t="s">
        <v>35</v>
      </c>
      <c r="U262" s="23" t="s">
        <v>35</v>
      </c>
      <c r="V262" s="23" t="s">
        <v>35</v>
      </c>
      <c r="W262" s="23" t="s">
        <v>35</v>
      </c>
      <c r="X262" s="23" t="s">
        <v>35</v>
      </c>
      <c r="Y262" s="12" t="s">
        <v>35</v>
      </c>
      <c r="Z262" s="12" t="s">
        <v>35</v>
      </c>
      <c r="AA262" s="12" t="s">
        <v>35</v>
      </c>
      <c r="AB262" s="12" t="s">
        <v>35</v>
      </c>
      <c r="AC262" s="33"/>
      <c r="AD262" s="33"/>
      <c r="AE262" s="33"/>
      <c r="AF262" s="33"/>
      <c r="AG262" s="33"/>
      <c r="AH262" s="33"/>
      <c r="AI262" s="33"/>
      <c r="AJ262" s="33"/>
      <c r="AK262" s="33"/>
      <c r="AL262" s="33"/>
      <c r="AM262" s="33"/>
      <c r="AN262" s="33"/>
      <c r="AO262" s="33"/>
      <c r="AP262" s="33"/>
      <c r="AQ262" s="33"/>
      <c r="AR262" s="33"/>
      <c r="AS262" s="33"/>
      <c r="AT262" s="33"/>
      <c r="AU262" s="33"/>
      <c r="AV262" s="33"/>
      <c r="AW262" s="33"/>
      <c r="AX262" s="33"/>
      <c r="AY262" s="33"/>
      <c r="AZ262" s="375"/>
      <c r="BA262" s="1115"/>
      <c r="BB262" s="622" t="s">
        <v>48</v>
      </c>
      <c r="BC262" s="86" t="s">
        <v>35</v>
      </c>
      <c r="BD262" s="82" t="s">
        <v>35</v>
      </c>
      <c r="BE262" s="82" t="s">
        <v>35</v>
      </c>
      <c r="BF262" s="82" t="s">
        <v>35</v>
      </c>
      <c r="BG262" s="77" t="s">
        <v>35</v>
      </c>
      <c r="BH262" s="86" t="s">
        <v>35</v>
      </c>
      <c r="BI262" s="82" t="s">
        <v>35</v>
      </c>
      <c r="BJ262" s="82" t="s">
        <v>35</v>
      </c>
      <c r="BK262" s="82" t="s">
        <v>35</v>
      </c>
      <c r="BL262" s="77" t="s">
        <v>35</v>
      </c>
      <c r="BM262" s="86" t="s">
        <v>35</v>
      </c>
      <c r="BN262" s="82" t="s">
        <v>35</v>
      </c>
      <c r="BO262" s="82" t="s">
        <v>35</v>
      </c>
      <c r="BP262" s="82" t="s">
        <v>35</v>
      </c>
      <c r="BQ262" s="77" t="s">
        <v>35</v>
      </c>
      <c r="BR262" s="86" t="s">
        <v>35</v>
      </c>
      <c r="BS262" s="82" t="s">
        <v>35</v>
      </c>
      <c r="BT262" s="82" t="s">
        <v>35</v>
      </c>
      <c r="BU262" s="82" t="s">
        <v>35</v>
      </c>
      <c r="BV262" s="82" t="s">
        <v>35</v>
      </c>
      <c r="BW262" s="82" t="s">
        <v>35</v>
      </c>
      <c r="BX262" s="82" t="s">
        <v>35</v>
      </c>
      <c r="BY262" s="70" t="s">
        <v>35</v>
      </c>
      <c r="BZ262" s="70" t="s">
        <v>35</v>
      </c>
      <c r="CA262" s="70" t="s">
        <v>35</v>
      </c>
      <c r="CB262" s="70" t="s">
        <v>35</v>
      </c>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row>
    <row r="263" s="338" customFormat="true" ht="15" customHeight="true" x14ac:dyDescent="0.2">
      <c r="A263" s="1115"/>
      <c r="B263" s="622" t="s">
        <v>113</v>
      </c>
      <c r="C263" s="27" t="s">
        <v>35</v>
      </c>
      <c r="D263" s="23" t="s">
        <v>35</v>
      </c>
      <c r="E263" s="23" t="s">
        <v>35</v>
      </c>
      <c r="F263" s="987" t="s">
        <v>35</v>
      </c>
      <c r="G263" s="19" t="s">
        <v>35</v>
      </c>
      <c r="H263" s="988" t="s">
        <v>35</v>
      </c>
      <c r="I263" s="987" t="s">
        <v>35</v>
      </c>
      <c r="J263" s="987" t="s">
        <v>35</v>
      </c>
      <c r="K263" s="987" t="s">
        <v>35</v>
      </c>
      <c r="L263" s="989" t="s">
        <v>35</v>
      </c>
      <c r="M263" s="27" t="s">
        <v>35</v>
      </c>
      <c r="N263" s="23" t="s">
        <v>35</v>
      </c>
      <c r="O263" s="23" t="s">
        <v>35</v>
      </c>
      <c r="P263" s="987" t="s">
        <v>35</v>
      </c>
      <c r="Q263" s="12" t="s">
        <v>35</v>
      </c>
      <c r="R263" s="27" t="s">
        <v>35</v>
      </c>
      <c r="S263" s="987" t="s">
        <v>35</v>
      </c>
      <c r="T263" s="23" t="s">
        <v>35</v>
      </c>
      <c r="U263" s="23" t="s">
        <v>35</v>
      </c>
      <c r="V263" s="23" t="s">
        <v>35</v>
      </c>
      <c r="W263" s="987" t="s">
        <v>35</v>
      </c>
      <c r="X263" s="23" t="s">
        <v>35</v>
      </c>
      <c r="Y263" s="12" t="s">
        <v>35</v>
      </c>
      <c r="Z263" s="12" t="s">
        <v>35</v>
      </c>
      <c r="AA263" s="12" t="s">
        <v>35</v>
      </c>
      <c r="AB263" s="12" t="s">
        <v>35</v>
      </c>
      <c r="AC263" s="33"/>
      <c r="AD263" s="33"/>
      <c r="AE263" s="33"/>
      <c r="AF263" s="33"/>
      <c r="AG263" s="33"/>
      <c r="AH263" s="33"/>
      <c r="AI263" s="33"/>
      <c r="AJ263" s="33"/>
      <c r="AK263" s="33"/>
      <c r="AL263" s="33"/>
      <c r="AM263" s="33"/>
      <c r="AN263" s="33"/>
      <c r="AO263" s="33"/>
      <c r="AP263" s="33"/>
      <c r="AQ263" s="33"/>
      <c r="AR263" s="33"/>
      <c r="AS263" s="33"/>
      <c r="AT263" s="33"/>
      <c r="AU263" s="33"/>
      <c r="AV263" s="33"/>
      <c r="AW263" s="33"/>
      <c r="AX263" s="33"/>
      <c r="AY263" s="33"/>
      <c r="AZ263" s="375"/>
      <c r="BA263" s="1115"/>
      <c r="BB263" s="622" t="s">
        <v>113</v>
      </c>
      <c r="BC263" s="86" t="s">
        <v>35</v>
      </c>
      <c r="BD263" s="82" t="s">
        <v>35</v>
      </c>
      <c r="BE263" s="82" t="s">
        <v>35</v>
      </c>
      <c r="BF263" s="82" t="s">
        <v>35</v>
      </c>
      <c r="BG263" s="77" t="s">
        <v>35</v>
      </c>
      <c r="BH263" s="86" t="s">
        <v>35</v>
      </c>
      <c r="BI263" s="82" t="s">
        <v>35</v>
      </c>
      <c r="BJ263" s="82" t="s">
        <v>35</v>
      </c>
      <c r="BK263" s="82" t="s">
        <v>35</v>
      </c>
      <c r="BL263" s="77" t="s">
        <v>35</v>
      </c>
      <c r="BM263" s="86" t="s">
        <v>35</v>
      </c>
      <c r="BN263" s="82" t="s">
        <v>35</v>
      </c>
      <c r="BO263" s="82" t="s">
        <v>35</v>
      </c>
      <c r="BP263" s="82" t="s">
        <v>35</v>
      </c>
      <c r="BQ263" s="77" t="s">
        <v>35</v>
      </c>
      <c r="BR263" s="86" t="s">
        <v>35</v>
      </c>
      <c r="BS263" s="82" t="s">
        <v>35</v>
      </c>
      <c r="BT263" s="82" t="s">
        <v>35</v>
      </c>
      <c r="BU263" s="82" t="s">
        <v>35</v>
      </c>
      <c r="BV263" s="82" t="s">
        <v>35</v>
      </c>
      <c r="BW263" s="82" t="s">
        <v>35</v>
      </c>
      <c r="BX263" s="82" t="s">
        <v>35</v>
      </c>
      <c r="BY263" s="70" t="s">
        <v>35</v>
      </c>
      <c r="BZ263" s="70" t="s">
        <v>35</v>
      </c>
      <c r="CA263" s="70" t="s">
        <v>35</v>
      </c>
      <c r="CB263" s="70" t="s">
        <v>35</v>
      </c>
      <c r="CC263" s="32"/>
      <c r="CD263" s="32"/>
      <c r="CE263" s="32"/>
      <c r="CF263" s="32"/>
      <c r="CG263" s="32"/>
      <c r="CH263" s="32"/>
      <c r="CI263" s="32"/>
      <c r="CJ263" s="32"/>
      <c r="CK263" s="32"/>
      <c r="CL263" s="32"/>
      <c r="CM263" s="32"/>
      <c r="CN263" s="32"/>
      <c r="CO263" s="32"/>
      <c r="CP263" s="32"/>
      <c r="CQ263" s="32"/>
      <c r="CR263" s="32"/>
      <c r="CS263" s="32"/>
      <c r="CT263" s="32"/>
      <c r="CU263" s="32"/>
      <c r="CV263" s="32"/>
      <c r="CW263" s="32"/>
      <c r="CX263" s="32"/>
      <c r="CY263" s="32"/>
      <c r="CZ263" s="32"/>
    </row>
    <row r="264" s="338" customFormat="true" ht="15" customHeight="true" x14ac:dyDescent="0.2">
      <c r="A264" s="1115" t="s">
        <v>74</v>
      </c>
      <c r="B264" s="622" t="s">
        <v>89</v>
      </c>
      <c r="C264" s="27" t="s">
        <v>35</v>
      </c>
      <c r="D264" s="23" t="s">
        <v>35</v>
      </c>
      <c r="E264" s="23" t="s">
        <v>35</v>
      </c>
      <c r="F264" s="23" t="s">
        <v>35</v>
      </c>
      <c r="G264" s="19" t="s">
        <v>35</v>
      </c>
      <c r="H264" s="27" t="s">
        <v>35</v>
      </c>
      <c r="I264" s="23" t="s">
        <v>35</v>
      </c>
      <c r="J264" s="23" t="s">
        <v>35</v>
      </c>
      <c r="K264" s="23" t="s">
        <v>35</v>
      </c>
      <c r="L264" s="19" t="s">
        <v>35</v>
      </c>
      <c r="M264" s="27" t="s">
        <v>35</v>
      </c>
      <c r="N264" s="23" t="s">
        <v>35</v>
      </c>
      <c r="O264" s="23" t="s">
        <v>35</v>
      </c>
      <c r="P264" s="23" t="s">
        <v>35</v>
      </c>
      <c r="Q264" s="12" t="s">
        <v>35</v>
      </c>
      <c r="R264" s="27" t="s">
        <v>35</v>
      </c>
      <c r="S264" s="23" t="s">
        <v>35</v>
      </c>
      <c r="T264" s="23" t="s">
        <v>35</v>
      </c>
      <c r="U264" s="23" t="s">
        <v>35</v>
      </c>
      <c r="V264" s="23" t="s">
        <v>35</v>
      </c>
      <c r="W264" s="23" t="s">
        <v>35</v>
      </c>
      <c r="X264" s="23" t="s">
        <v>35</v>
      </c>
      <c r="Y264" s="12" t="s">
        <v>35</v>
      </c>
      <c r="Z264" s="12" t="s">
        <v>35</v>
      </c>
      <c r="AA264" s="12" t="s">
        <v>35</v>
      </c>
      <c r="AB264" s="12" t="s">
        <v>35</v>
      </c>
      <c r="AC264" s="33"/>
      <c r="AD264" s="33"/>
      <c r="AE264" s="33"/>
      <c r="AF264" s="33"/>
      <c r="AG264" s="33"/>
      <c r="AH264" s="33"/>
      <c r="AI264" s="33"/>
      <c r="AJ264" s="33"/>
      <c r="AK264" s="33"/>
      <c r="AL264" s="33"/>
      <c r="AM264" s="33"/>
      <c r="AN264" s="33"/>
      <c r="AO264" s="33"/>
      <c r="AP264" s="33"/>
      <c r="AQ264" s="33"/>
      <c r="AR264" s="33"/>
      <c r="AS264" s="33"/>
      <c r="AT264" s="33"/>
      <c r="AU264" s="33"/>
      <c r="AV264" s="33"/>
      <c r="AW264" s="33"/>
      <c r="AX264" s="33"/>
      <c r="AY264" s="33"/>
      <c r="AZ264" s="375"/>
      <c r="BA264" s="1115" t="s">
        <v>74</v>
      </c>
      <c r="BB264" s="622" t="s">
        <v>89</v>
      </c>
      <c r="BC264" s="86" t="s">
        <v>35</v>
      </c>
      <c r="BD264" s="82" t="s">
        <v>35</v>
      </c>
      <c r="BE264" s="82" t="s">
        <v>35</v>
      </c>
      <c r="BF264" s="82" t="s">
        <v>35</v>
      </c>
      <c r="BG264" s="77" t="s">
        <v>35</v>
      </c>
      <c r="BH264" s="86" t="s">
        <v>35</v>
      </c>
      <c r="BI264" s="82" t="s">
        <v>35</v>
      </c>
      <c r="BJ264" s="82" t="s">
        <v>35</v>
      </c>
      <c r="BK264" s="82" t="s">
        <v>35</v>
      </c>
      <c r="BL264" s="77" t="s">
        <v>35</v>
      </c>
      <c r="BM264" s="86" t="s">
        <v>35</v>
      </c>
      <c r="BN264" s="82" t="s">
        <v>35</v>
      </c>
      <c r="BO264" s="82" t="s">
        <v>35</v>
      </c>
      <c r="BP264" s="82" t="s">
        <v>35</v>
      </c>
      <c r="BQ264" s="77" t="s">
        <v>35</v>
      </c>
      <c r="BR264" s="86" t="s">
        <v>35</v>
      </c>
      <c r="BS264" s="82" t="s">
        <v>35</v>
      </c>
      <c r="BT264" s="82" t="s">
        <v>35</v>
      </c>
      <c r="BU264" s="82" t="s">
        <v>35</v>
      </c>
      <c r="BV264" s="82" t="s">
        <v>35</v>
      </c>
      <c r="BW264" s="82" t="s">
        <v>35</v>
      </c>
      <c r="BX264" s="82" t="s">
        <v>35</v>
      </c>
      <c r="BY264" s="70" t="s">
        <v>35</v>
      </c>
      <c r="BZ264" s="70" t="s">
        <v>35</v>
      </c>
      <c r="CA264" s="70" t="s">
        <v>35</v>
      </c>
      <c r="CB264" s="70" t="s">
        <v>35</v>
      </c>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row>
    <row r="265" s="338" customFormat="true" ht="15" customHeight="true" x14ac:dyDescent="0.2">
      <c r="A265" s="1115"/>
      <c r="B265" s="622" t="s">
        <v>90</v>
      </c>
      <c r="C265" s="27" t="s">
        <v>35</v>
      </c>
      <c r="D265" s="23" t="s">
        <v>35</v>
      </c>
      <c r="E265" s="23" t="s">
        <v>35</v>
      </c>
      <c r="F265" s="23" t="s">
        <v>35</v>
      </c>
      <c r="G265" s="19" t="s">
        <v>35</v>
      </c>
      <c r="H265" s="27" t="s">
        <v>35</v>
      </c>
      <c r="I265" s="23" t="s">
        <v>35</v>
      </c>
      <c r="J265" s="23" t="s">
        <v>35</v>
      </c>
      <c r="K265" s="23" t="s">
        <v>35</v>
      </c>
      <c r="L265" s="19" t="s">
        <v>35</v>
      </c>
      <c r="M265" s="27" t="s">
        <v>35</v>
      </c>
      <c r="N265" s="23" t="s">
        <v>35</v>
      </c>
      <c r="O265" s="23" t="s">
        <v>35</v>
      </c>
      <c r="P265" s="23" t="s">
        <v>35</v>
      </c>
      <c r="Q265" s="12" t="s">
        <v>35</v>
      </c>
      <c r="R265" s="27" t="s">
        <v>35</v>
      </c>
      <c r="S265" s="23" t="s">
        <v>35</v>
      </c>
      <c r="T265" s="23" t="s">
        <v>35</v>
      </c>
      <c r="U265" s="23" t="s">
        <v>35</v>
      </c>
      <c r="V265" s="23" t="s">
        <v>35</v>
      </c>
      <c r="W265" s="23" t="s">
        <v>35</v>
      </c>
      <c r="X265" s="23" t="s">
        <v>35</v>
      </c>
      <c r="Y265" s="12" t="s">
        <v>35</v>
      </c>
      <c r="Z265" s="12" t="s">
        <v>35</v>
      </c>
      <c r="AA265" s="12" t="s">
        <v>35</v>
      </c>
      <c r="AB265" s="12" t="s">
        <v>35</v>
      </c>
      <c r="AC265" s="33"/>
      <c r="AD265" s="33"/>
      <c r="AE265" s="33"/>
      <c r="AF265" s="33"/>
      <c r="AG265" s="33"/>
      <c r="AH265" s="33"/>
      <c r="AI265" s="33"/>
      <c r="AJ265" s="33"/>
      <c r="AK265" s="33"/>
      <c r="AL265" s="33"/>
      <c r="AM265" s="33"/>
      <c r="AN265" s="33"/>
      <c r="AO265" s="33"/>
      <c r="AP265" s="33"/>
      <c r="AQ265" s="33"/>
      <c r="AR265" s="33"/>
      <c r="AS265" s="33"/>
      <c r="AT265" s="33"/>
      <c r="AU265" s="33"/>
      <c r="AV265" s="33"/>
      <c r="AW265" s="33"/>
      <c r="AX265" s="33"/>
      <c r="AY265" s="33"/>
      <c r="AZ265" s="375"/>
      <c r="BA265" s="1115"/>
      <c r="BB265" s="622" t="s">
        <v>90</v>
      </c>
      <c r="BC265" s="86" t="s">
        <v>35</v>
      </c>
      <c r="BD265" s="82" t="s">
        <v>35</v>
      </c>
      <c r="BE265" s="82" t="s">
        <v>35</v>
      </c>
      <c r="BF265" s="82" t="s">
        <v>35</v>
      </c>
      <c r="BG265" s="77" t="s">
        <v>35</v>
      </c>
      <c r="BH265" s="86" t="s">
        <v>35</v>
      </c>
      <c r="BI265" s="82" t="s">
        <v>35</v>
      </c>
      <c r="BJ265" s="82" t="s">
        <v>35</v>
      </c>
      <c r="BK265" s="82" t="s">
        <v>35</v>
      </c>
      <c r="BL265" s="77" t="s">
        <v>35</v>
      </c>
      <c r="BM265" s="86" t="s">
        <v>35</v>
      </c>
      <c r="BN265" s="82" t="s">
        <v>35</v>
      </c>
      <c r="BO265" s="82" t="s">
        <v>35</v>
      </c>
      <c r="BP265" s="82" t="s">
        <v>35</v>
      </c>
      <c r="BQ265" s="77" t="s">
        <v>35</v>
      </c>
      <c r="BR265" s="86" t="s">
        <v>35</v>
      </c>
      <c r="BS265" s="82" t="s">
        <v>35</v>
      </c>
      <c r="BT265" s="82" t="s">
        <v>35</v>
      </c>
      <c r="BU265" s="82" t="s">
        <v>35</v>
      </c>
      <c r="BV265" s="82" t="s">
        <v>35</v>
      </c>
      <c r="BW265" s="82" t="s">
        <v>35</v>
      </c>
      <c r="BX265" s="82" t="s">
        <v>35</v>
      </c>
      <c r="BY265" s="70" t="s">
        <v>35</v>
      </c>
      <c r="BZ265" s="70" t="s">
        <v>35</v>
      </c>
      <c r="CA265" s="70" t="s">
        <v>35</v>
      </c>
      <c r="CB265" s="70" t="s">
        <v>35</v>
      </c>
      <c r="CC265" s="32"/>
      <c r="CD265" s="32"/>
      <c r="CE265" s="32"/>
      <c r="CF265" s="32"/>
      <c r="CG265" s="32"/>
      <c r="CH265" s="32"/>
      <c r="CI265" s="32"/>
      <c r="CJ265" s="32"/>
      <c r="CK265" s="32"/>
      <c r="CL265" s="32"/>
      <c r="CM265" s="32"/>
      <c r="CN265" s="32"/>
      <c r="CO265" s="32"/>
      <c r="CP265" s="32"/>
      <c r="CQ265" s="32"/>
      <c r="CR265" s="32"/>
      <c r="CS265" s="32"/>
      <c r="CT265" s="32"/>
      <c r="CU265" s="32"/>
      <c r="CV265" s="32"/>
      <c r="CW265" s="32"/>
      <c r="CX265" s="32"/>
      <c r="CY265" s="32"/>
      <c r="CZ265" s="32"/>
    </row>
    <row r="266" s="338" customFormat="true" ht="15" customHeight="true" x14ac:dyDescent="0.2">
      <c r="A266" s="1115"/>
      <c r="B266" s="622" t="s">
        <v>91</v>
      </c>
      <c r="C266" s="27" t="s">
        <v>35</v>
      </c>
      <c r="D266" s="23" t="s">
        <v>35</v>
      </c>
      <c r="E266" s="23" t="s">
        <v>35</v>
      </c>
      <c r="F266" s="23" t="s">
        <v>35</v>
      </c>
      <c r="G266" s="19" t="s">
        <v>35</v>
      </c>
      <c r="H266" s="27" t="s">
        <v>35</v>
      </c>
      <c r="I266" s="23" t="s">
        <v>35</v>
      </c>
      <c r="J266" s="23" t="s">
        <v>35</v>
      </c>
      <c r="K266" s="23" t="s">
        <v>35</v>
      </c>
      <c r="L266" s="19" t="s">
        <v>35</v>
      </c>
      <c r="M266" s="27" t="s">
        <v>35</v>
      </c>
      <c r="N266" s="23" t="s">
        <v>35</v>
      </c>
      <c r="O266" s="23" t="s">
        <v>35</v>
      </c>
      <c r="P266" s="23" t="s">
        <v>35</v>
      </c>
      <c r="Q266" s="12" t="s">
        <v>35</v>
      </c>
      <c r="R266" s="27" t="s">
        <v>35</v>
      </c>
      <c r="S266" s="23" t="s">
        <v>35</v>
      </c>
      <c r="T266" s="23" t="s">
        <v>35</v>
      </c>
      <c r="U266" s="23" t="s">
        <v>35</v>
      </c>
      <c r="V266" s="23" t="s">
        <v>35</v>
      </c>
      <c r="W266" s="23" t="s">
        <v>35</v>
      </c>
      <c r="X266" s="23" t="s">
        <v>35</v>
      </c>
      <c r="Y266" s="12" t="s">
        <v>35</v>
      </c>
      <c r="Z266" s="12" t="s">
        <v>35</v>
      </c>
      <c r="AA266" s="12" t="s">
        <v>35</v>
      </c>
      <c r="AB266" s="12" t="s">
        <v>35</v>
      </c>
      <c r="AC266" s="33"/>
      <c r="AD266" s="33"/>
      <c r="AE266" s="33"/>
      <c r="AF266" s="33"/>
      <c r="AG266" s="33"/>
      <c r="AH266" s="33"/>
      <c r="AI266" s="33"/>
      <c r="AJ266" s="33"/>
      <c r="AK266" s="33"/>
      <c r="AL266" s="33"/>
      <c r="AM266" s="33"/>
      <c r="AN266" s="33"/>
      <c r="AO266" s="33"/>
      <c r="AP266" s="33"/>
      <c r="AQ266" s="33"/>
      <c r="AR266" s="33"/>
      <c r="AS266" s="33"/>
      <c r="AT266" s="33"/>
      <c r="AU266" s="33"/>
      <c r="AV266" s="33"/>
      <c r="AW266" s="33"/>
      <c r="AX266" s="33"/>
      <c r="AY266" s="33"/>
      <c r="AZ266" s="375"/>
      <c r="BA266" s="1115"/>
      <c r="BB266" s="622" t="s">
        <v>91</v>
      </c>
      <c r="BC266" s="86" t="s">
        <v>35</v>
      </c>
      <c r="BD266" s="82" t="s">
        <v>35</v>
      </c>
      <c r="BE266" s="82" t="s">
        <v>35</v>
      </c>
      <c r="BF266" s="82" t="s">
        <v>35</v>
      </c>
      <c r="BG266" s="77" t="s">
        <v>35</v>
      </c>
      <c r="BH266" s="86" t="s">
        <v>35</v>
      </c>
      <c r="BI266" s="82" t="s">
        <v>35</v>
      </c>
      <c r="BJ266" s="82" t="s">
        <v>35</v>
      </c>
      <c r="BK266" s="82" t="s">
        <v>35</v>
      </c>
      <c r="BL266" s="77" t="s">
        <v>35</v>
      </c>
      <c r="BM266" s="86" t="s">
        <v>35</v>
      </c>
      <c r="BN266" s="82" t="s">
        <v>35</v>
      </c>
      <c r="BO266" s="82" t="s">
        <v>35</v>
      </c>
      <c r="BP266" s="82" t="s">
        <v>35</v>
      </c>
      <c r="BQ266" s="77" t="s">
        <v>35</v>
      </c>
      <c r="BR266" s="86" t="s">
        <v>35</v>
      </c>
      <c r="BS266" s="82" t="s">
        <v>35</v>
      </c>
      <c r="BT266" s="82" t="s">
        <v>35</v>
      </c>
      <c r="BU266" s="82" t="s">
        <v>35</v>
      </c>
      <c r="BV266" s="82" t="s">
        <v>35</v>
      </c>
      <c r="BW266" s="82" t="s">
        <v>35</v>
      </c>
      <c r="BX266" s="82" t="s">
        <v>35</v>
      </c>
      <c r="BY266" s="70" t="s">
        <v>35</v>
      </c>
      <c r="BZ266" s="70" t="s">
        <v>35</v>
      </c>
      <c r="CA266" s="70" t="s">
        <v>35</v>
      </c>
      <c r="CB266" s="70" t="s">
        <v>35</v>
      </c>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row>
    <row r="267" s="338" customFormat="true" ht="15" customHeight="true" x14ac:dyDescent="0.2">
      <c r="A267" s="1115"/>
      <c r="B267" s="622" t="s">
        <v>113</v>
      </c>
      <c r="C267" s="27" t="s">
        <v>35</v>
      </c>
      <c r="D267" s="23" t="s">
        <v>35</v>
      </c>
      <c r="E267" s="23" t="s">
        <v>35</v>
      </c>
      <c r="F267" s="23" t="s">
        <v>35</v>
      </c>
      <c r="G267" s="19" t="s">
        <v>35</v>
      </c>
      <c r="H267" s="27" t="s">
        <v>35</v>
      </c>
      <c r="I267" s="23" t="s">
        <v>35</v>
      </c>
      <c r="J267" s="23" t="s">
        <v>35</v>
      </c>
      <c r="K267" s="23" t="s">
        <v>35</v>
      </c>
      <c r="L267" s="19" t="s">
        <v>35</v>
      </c>
      <c r="M267" s="27" t="s">
        <v>35</v>
      </c>
      <c r="N267" s="23" t="s">
        <v>35</v>
      </c>
      <c r="O267" s="23" t="s">
        <v>35</v>
      </c>
      <c r="P267" s="23" t="s">
        <v>35</v>
      </c>
      <c r="Q267" s="12" t="s">
        <v>35</v>
      </c>
      <c r="R267" s="27" t="s">
        <v>35</v>
      </c>
      <c r="S267" s="23" t="s">
        <v>35</v>
      </c>
      <c r="T267" s="23" t="s">
        <v>35</v>
      </c>
      <c r="U267" s="23" t="s">
        <v>35</v>
      </c>
      <c r="V267" s="23" t="s">
        <v>35</v>
      </c>
      <c r="W267" s="23" t="s">
        <v>35</v>
      </c>
      <c r="X267" s="23" t="s">
        <v>35</v>
      </c>
      <c r="Y267" s="12" t="s">
        <v>35</v>
      </c>
      <c r="Z267" s="12" t="s">
        <v>35</v>
      </c>
      <c r="AA267" s="12" t="s">
        <v>35</v>
      </c>
      <c r="AB267" s="12" t="s">
        <v>35</v>
      </c>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75"/>
      <c r="BA267" s="1115"/>
      <c r="BB267" s="622" t="s">
        <v>113</v>
      </c>
      <c r="BC267" s="86" t="s">
        <v>35</v>
      </c>
      <c r="BD267" s="82" t="s">
        <v>35</v>
      </c>
      <c r="BE267" s="82" t="s">
        <v>35</v>
      </c>
      <c r="BF267" s="82" t="s">
        <v>35</v>
      </c>
      <c r="BG267" s="77" t="s">
        <v>35</v>
      </c>
      <c r="BH267" s="86" t="s">
        <v>35</v>
      </c>
      <c r="BI267" s="82" t="s">
        <v>35</v>
      </c>
      <c r="BJ267" s="82" t="s">
        <v>35</v>
      </c>
      <c r="BK267" s="82" t="s">
        <v>35</v>
      </c>
      <c r="BL267" s="77" t="s">
        <v>35</v>
      </c>
      <c r="BM267" s="86" t="s">
        <v>35</v>
      </c>
      <c r="BN267" s="82" t="s">
        <v>35</v>
      </c>
      <c r="BO267" s="82" t="s">
        <v>35</v>
      </c>
      <c r="BP267" s="82" t="s">
        <v>35</v>
      </c>
      <c r="BQ267" s="77" t="s">
        <v>35</v>
      </c>
      <c r="BR267" s="86" t="s">
        <v>35</v>
      </c>
      <c r="BS267" s="82" t="s">
        <v>35</v>
      </c>
      <c r="BT267" s="82" t="s">
        <v>35</v>
      </c>
      <c r="BU267" s="82" t="s">
        <v>35</v>
      </c>
      <c r="BV267" s="82" t="s">
        <v>35</v>
      </c>
      <c r="BW267" s="82" t="s">
        <v>35</v>
      </c>
      <c r="BX267" s="82" t="s">
        <v>35</v>
      </c>
      <c r="BY267" s="70" t="s">
        <v>35</v>
      </c>
      <c r="BZ267" s="70" t="s">
        <v>35</v>
      </c>
      <c r="CA267" s="70" t="s">
        <v>35</v>
      </c>
      <c r="CB267" s="70" t="s">
        <v>35</v>
      </c>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row>
    <row r="268" s="338" customFormat="true" ht="15" customHeight="true" x14ac:dyDescent="0.2">
      <c r="A268" s="1115" t="s">
        <v>116</v>
      </c>
      <c r="B268" s="622" t="s">
        <v>89</v>
      </c>
      <c r="C268" s="27" t="s">
        <v>35</v>
      </c>
      <c r="D268" s="23" t="s">
        <v>35</v>
      </c>
      <c r="E268" s="23" t="s">
        <v>35</v>
      </c>
      <c r="F268" s="23" t="s">
        <v>35</v>
      </c>
      <c r="G268" s="19" t="s">
        <v>35</v>
      </c>
      <c r="H268" s="27" t="s">
        <v>35</v>
      </c>
      <c r="I268" s="23" t="s">
        <v>35</v>
      </c>
      <c r="J268" s="23" t="s">
        <v>35</v>
      </c>
      <c r="K268" s="23" t="s">
        <v>35</v>
      </c>
      <c r="L268" s="19" t="s">
        <v>35</v>
      </c>
      <c r="M268" s="27" t="s">
        <v>35</v>
      </c>
      <c r="N268" s="23" t="s">
        <v>35</v>
      </c>
      <c r="O268" s="23" t="s">
        <v>35</v>
      </c>
      <c r="P268" s="23" t="s">
        <v>35</v>
      </c>
      <c r="Q268" s="12" t="s">
        <v>35</v>
      </c>
      <c r="R268" s="27" t="s">
        <v>35</v>
      </c>
      <c r="S268" s="23" t="s">
        <v>35</v>
      </c>
      <c r="T268" s="23" t="s">
        <v>35</v>
      </c>
      <c r="U268" s="23" t="s">
        <v>35</v>
      </c>
      <c r="V268" s="23" t="s">
        <v>35</v>
      </c>
      <c r="W268" s="23" t="s">
        <v>35</v>
      </c>
      <c r="X268" s="23" t="s">
        <v>35</v>
      </c>
      <c r="Y268" s="12" t="s">
        <v>35</v>
      </c>
      <c r="Z268" s="12" t="s">
        <v>35</v>
      </c>
      <c r="AA268" s="12" t="s">
        <v>35</v>
      </c>
      <c r="AB268" s="12" t="s">
        <v>35</v>
      </c>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75"/>
      <c r="BA268" s="1115" t="s">
        <v>116</v>
      </c>
      <c r="BB268" s="622" t="s">
        <v>89</v>
      </c>
      <c r="BC268" s="86" t="s">
        <v>35</v>
      </c>
      <c r="BD268" s="82" t="s">
        <v>35</v>
      </c>
      <c r="BE268" s="82" t="s">
        <v>35</v>
      </c>
      <c r="BF268" s="82" t="s">
        <v>35</v>
      </c>
      <c r="BG268" s="77" t="s">
        <v>35</v>
      </c>
      <c r="BH268" s="86" t="s">
        <v>35</v>
      </c>
      <c r="BI268" s="82" t="s">
        <v>35</v>
      </c>
      <c r="BJ268" s="82" t="s">
        <v>35</v>
      </c>
      <c r="BK268" s="82" t="s">
        <v>35</v>
      </c>
      <c r="BL268" s="77" t="s">
        <v>35</v>
      </c>
      <c r="BM268" s="86" t="s">
        <v>35</v>
      </c>
      <c r="BN268" s="82" t="s">
        <v>35</v>
      </c>
      <c r="BO268" s="82" t="s">
        <v>35</v>
      </c>
      <c r="BP268" s="82" t="s">
        <v>35</v>
      </c>
      <c r="BQ268" s="77" t="s">
        <v>35</v>
      </c>
      <c r="BR268" s="86" t="s">
        <v>35</v>
      </c>
      <c r="BS268" s="82" t="s">
        <v>35</v>
      </c>
      <c r="BT268" s="82" t="s">
        <v>35</v>
      </c>
      <c r="BU268" s="82" t="s">
        <v>35</v>
      </c>
      <c r="BV268" s="82" t="s">
        <v>35</v>
      </c>
      <c r="BW268" s="82" t="s">
        <v>35</v>
      </c>
      <c r="BX268" s="82" t="s">
        <v>35</v>
      </c>
      <c r="BY268" s="70" t="s">
        <v>35</v>
      </c>
      <c r="BZ268" s="70" t="s">
        <v>35</v>
      </c>
      <c r="CA268" s="70" t="s">
        <v>35</v>
      </c>
      <c r="CB268" s="70" t="s">
        <v>35</v>
      </c>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row>
    <row r="269" s="338" customFormat="true" ht="15" customHeight="true" x14ac:dyDescent="0.2">
      <c r="A269" s="1115"/>
      <c r="B269" s="622" t="s">
        <v>90</v>
      </c>
      <c r="C269" s="27" t="s">
        <v>35</v>
      </c>
      <c r="D269" s="23" t="s">
        <v>35</v>
      </c>
      <c r="E269" s="23" t="s">
        <v>35</v>
      </c>
      <c r="F269" s="23" t="s">
        <v>35</v>
      </c>
      <c r="G269" s="19" t="s">
        <v>35</v>
      </c>
      <c r="H269" s="27" t="s">
        <v>35</v>
      </c>
      <c r="I269" s="23" t="s">
        <v>35</v>
      </c>
      <c r="J269" s="23" t="s">
        <v>35</v>
      </c>
      <c r="K269" s="23" t="s">
        <v>35</v>
      </c>
      <c r="L269" s="19" t="s">
        <v>35</v>
      </c>
      <c r="M269" s="27" t="s">
        <v>35</v>
      </c>
      <c r="N269" s="23" t="s">
        <v>35</v>
      </c>
      <c r="O269" s="23" t="s">
        <v>35</v>
      </c>
      <c r="P269" s="23" t="s">
        <v>35</v>
      </c>
      <c r="Q269" s="12" t="s">
        <v>35</v>
      </c>
      <c r="R269" s="27" t="s">
        <v>35</v>
      </c>
      <c r="S269" s="23" t="s">
        <v>35</v>
      </c>
      <c r="T269" s="23" t="s">
        <v>35</v>
      </c>
      <c r="U269" s="23" t="s">
        <v>35</v>
      </c>
      <c r="V269" s="23" t="s">
        <v>35</v>
      </c>
      <c r="W269" s="23" t="s">
        <v>35</v>
      </c>
      <c r="X269" s="23" t="s">
        <v>35</v>
      </c>
      <c r="Y269" s="12" t="s">
        <v>35</v>
      </c>
      <c r="Z269" s="12" t="s">
        <v>35</v>
      </c>
      <c r="AA269" s="12" t="s">
        <v>35</v>
      </c>
      <c r="AB269" s="12" t="s">
        <v>35</v>
      </c>
      <c r="AC269" s="33"/>
      <c r="AD269" s="33"/>
      <c r="AE269" s="33"/>
      <c r="AF269" s="33"/>
      <c r="AG269" s="33"/>
      <c r="AH269" s="33"/>
      <c r="AI269" s="33"/>
      <c r="AJ269" s="33"/>
      <c r="AK269" s="33"/>
      <c r="AL269" s="33"/>
      <c r="AM269" s="33"/>
      <c r="AN269" s="33"/>
      <c r="AO269" s="33"/>
      <c r="AP269" s="33"/>
      <c r="AQ269" s="33"/>
      <c r="AR269" s="33"/>
      <c r="AS269" s="33"/>
      <c r="AT269" s="33"/>
      <c r="AU269" s="33"/>
      <c r="AV269" s="33"/>
      <c r="AW269" s="33"/>
      <c r="AX269" s="33"/>
      <c r="AY269" s="33"/>
      <c r="AZ269" s="375"/>
      <c r="BA269" s="1115"/>
      <c r="BB269" s="622" t="s">
        <v>90</v>
      </c>
      <c r="BC269" s="86" t="s">
        <v>35</v>
      </c>
      <c r="BD269" s="82" t="s">
        <v>35</v>
      </c>
      <c r="BE269" s="82" t="s">
        <v>35</v>
      </c>
      <c r="BF269" s="82" t="s">
        <v>35</v>
      </c>
      <c r="BG269" s="77" t="s">
        <v>35</v>
      </c>
      <c r="BH269" s="86" t="s">
        <v>35</v>
      </c>
      <c r="BI269" s="82" t="s">
        <v>35</v>
      </c>
      <c r="BJ269" s="82" t="s">
        <v>35</v>
      </c>
      <c r="BK269" s="82" t="s">
        <v>35</v>
      </c>
      <c r="BL269" s="77" t="s">
        <v>35</v>
      </c>
      <c r="BM269" s="86" t="s">
        <v>35</v>
      </c>
      <c r="BN269" s="82" t="s">
        <v>35</v>
      </c>
      <c r="BO269" s="82" t="s">
        <v>35</v>
      </c>
      <c r="BP269" s="82" t="s">
        <v>35</v>
      </c>
      <c r="BQ269" s="77" t="s">
        <v>35</v>
      </c>
      <c r="BR269" s="86" t="s">
        <v>35</v>
      </c>
      <c r="BS269" s="82" t="s">
        <v>35</v>
      </c>
      <c r="BT269" s="82" t="s">
        <v>35</v>
      </c>
      <c r="BU269" s="82" t="s">
        <v>35</v>
      </c>
      <c r="BV269" s="82" t="s">
        <v>35</v>
      </c>
      <c r="BW269" s="82" t="s">
        <v>35</v>
      </c>
      <c r="BX269" s="82" t="s">
        <v>35</v>
      </c>
      <c r="BY269" s="70" t="s">
        <v>35</v>
      </c>
      <c r="BZ269" s="70" t="s">
        <v>35</v>
      </c>
      <c r="CA269" s="70" t="s">
        <v>35</v>
      </c>
      <c r="CB269" s="70" t="s">
        <v>35</v>
      </c>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row>
    <row r="270" s="338" customFormat="true" ht="15" customHeight="true" x14ac:dyDescent="0.2">
      <c r="A270" s="1115"/>
      <c r="B270" s="622" t="s">
        <v>91</v>
      </c>
      <c r="C270" s="27" t="s">
        <v>35</v>
      </c>
      <c r="D270" s="23" t="s">
        <v>35</v>
      </c>
      <c r="E270" s="23" t="s">
        <v>35</v>
      </c>
      <c r="F270" s="23" t="s">
        <v>35</v>
      </c>
      <c r="G270" s="19" t="s">
        <v>35</v>
      </c>
      <c r="H270" s="27" t="s">
        <v>35</v>
      </c>
      <c r="I270" s="23" t="s">
        <v>35</v>
      </c>
      <c r="J270" s="23" t="s">
        <v>35</v>
      </c>
      <c r="K270" s="23" t="s">
        <v>35</v>
      </c>
      <c r="L270" s="19" t="s">
        <v>35</v>
      </c>
      <c r="M270" s="27" t="s">
        <v>35</v>
      </c>
      <c r="N270" s="23" t="s">
        <v>35</v>
      </c>
      <c r="O270" s="23" t="s">
        <v>35</v>
      </c>
      <c r="P270" s="23" t="s">
        <v>35</v>
      </c>
      <c r="Q270" s="12" t="s">
        <v>35</v>
      </c>
      <c r="R270" s="27" t="s">
        <v>35</v>
      </c>
      <c r="S270" s="23" t="s">
        <v>35</v>
      </c>
      <c r="T270" s="23" t="s">
        <v>35</v>
      </c>
      <c r="U270" s="23" t="s">
        <v>35</v>
      </c>
      <c r="V270" s="23" t="s">
        <v>35</v>
      </c>
      <c r="W270" s="23" t="s">
        <v>35</v>
      </c>
      <c r="X270" s="23" t="s">
        <v>35</v>
      </c>
      <c r="Y270" s="12" t="s">
        <v>35</v>
      </c>
      <c r="Z270" s="12" t="s">
        <v>35</v>
      </c>
      <c r="AA270" s="12" t="s">
        <v>35</v>
      </c>
      <c r="AB270" s="12" t="s">
        <v>35</v>
      </c>
      <c r="AC270" s="33"/>
      <c r="AD270" s="33"/>
      <c r="AE270" s="33"/>
      <c r="AF270" s="33"/>
      <c r="AG270" s="33"/>
      <c r="AH270" s="33"/>
      <c r="AI270" s="33"/>
      <c r="AJ270" s="33"/>
      <c r="AK270" s="33"/>
      <c r="AL270" s="33"/>
      <c r="AM270" s="33"/>
      <c r="AN270" s="33"/>
      <c r="AO270" s="33"/>
      <c r="AP270" s="33"/>
      <c r="AQ270" s="33"/>
      <c r="AR270" s="33"/>
      <c r="AS270" s="33"/>
      <c r="AT270" s="33"/>
      <c r="AU270" s="33"/>
      <c r="AV270" s="33"/>
      <c r="AW270" s="33"/>
      <c r="AX270" s="33"/>
      <c r="AY270" s="33"/>
      <c r="AZ270" s="375"/>
      <c r="BA270" s="1115"/>
      <c r="BB270" s="622" t="s">
        <v>91</v>
      </c>
      <c r="BC270" s="86" t="s">
        <v>35</v>
      </c>
      <c r="BD270" s="82" t="s">
        <v>35</v>
      </c>
      <c r="BE270" s="82" t="s">
        <v>35</v>
      </c>
      <c r="BF270" s="82" t="s">
        <v>35</v>
      </c>
      <c r="BG270" s="77" t="s">
        <v>35</v>
      </c>
      <c r="BH270" s="86" t="s">
        <v>35</v>
      </c>
      <c r="BI270" s="82" t="s">
        <v>35</v>
      </c>
      <c r="BJ270" s="82" t="s">
        <v>35</v>
      </c>
      <c r="BK270" s="82" t="s">
        <v>35</v>
      </c>
      <c r="BL270" s="77" t="s">
        <v>35</v>
      </c>
      <c r="BM270" s="86" t="s">
        <v>35</v>
      </c>
      <c r="BN270" s="82" t="s">
        <v>35</v>
      </c>
      <c r="BO270" s="82" t="s">
        <v>35</v>
      </c>
      <c r="BP270" s="82" t="s">
        <v>35</v>
      </c>
      <c r="BQ270" s="77" t="s">
        <v>35</v>
      </c>
      <c r="BR270" s="86" t="s">
        <v>35</v>
      </c>
      <c r="BS270" s="82" t="s">
        <v>35</v>
      </c>
      <c r="BT270" s="82" t="s">
        <v>35</v>
      </c>
      <c r="BU270" s="82" t="s">
        <v>35</v>
      </c>
      <c r="BV270" s="82" t="s">
        <v>35</v>
      </c>
      <c r="BW270" s="82" t="s">
        <v>35</v>
      </c>
      <c r="BX270" s="82" t="s">
        <v>35</v>
      </c>
      <c r="BY270" s="70" t="s">
        <v>35</v>
      </c>
      <c r="BZ270" s="70" t="s">
        <v>35</v>
      </c>
      <c r="CA270" s="70" t="s">
        <v>35</v>
      </c>
      <c r="CB270" s="70" t="s">
        <v>35</v>
      </c>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row>
    <row r="271" s="338" customFormat="true" ht="15" customHeight="true" x14ac:dyDescent="0.2">
      <c r="A271" s="1115" t="s">
        <v>75</v>
      </c>
      <c r="B271" s="622" t="s">
        <v>49</v>
      </c>
      <c r="C271" s="86" t="s">
        <v>35</v>
      </c>
      <c r="D271" s="79" t="s">
        <v>35</v>
      </c>
      <c r="E271" s="79" t="s">
        <v>35</v>
      </c>
      <c r="F271" s="79" t="s">
        <v>35</v>
      </c>
      <c r="G271" s="74" t="s">
        <v>35</v>
      </c>
      <c r="H271" s="86" t="s">
        <v>35</v>
      </c>
      <c r="I271" s="79" t="s">
        <v>35</v>
      </c>
      <c r="J271" s="79" t="s">
        <v>35</v>
      </c>
      <c r="K271" s="79" t="s">
        <v>35</v>
      </c>
      <c r="L271" s="74" t="s">
        <v>35</v>
      </c>
      <c r="M271" s="86" t="s">
        <v>35</v>
      </c>
      <c r="N271" s="79" t="s">
        <v>35</v>
      </c>
      <c r="O271" s="79" t="s">
        <v>35</v>
      </c>
      <c r="P271" s="79" t="s">
        <v>35</v>
      </c>
      <c r="Q271" s="68" t="s">
        <v>35</v>
      </c>
      <c r="R271" s="86" t="s">
        <v>35</v>
      </c>
      <c r="S271" s="79" t="s">
        <v>35</v>
      </c>
      <c r="T271" s="79" t="s">
        <v>35</v>
      </c>
      <c r="U271" s="79" t="s">
        <v>35</v>
      </c>
      <c r="V271" s="79" t="s">
        <v>35</v>
      </c>
      <c r="W271" s="79" t="s">
        <v>35</v>
      </c>
      <c r="X271" s="79" t="s">
        <v>35</v>
      </c>
      <c r="Y271" s="68" t="s">
        <v>35</v>
      </c>
      <c r="Z271" s="68" t="s">
        <v>35</v>
      </c>
      <c r="AA271" s="68" t="s">
        <v>35</v>
      </c>
      <c r="AB271" s="68" t="s">
        <v>35</v>
      </c>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75"/>
      <c r="BA271" s="1115" t="s">
        <v>75</v>
      </c>
      <c r="BB271" s="622" t="s">
        <v>49</v>
      </c>
      <c r="BC271" s="86" t="s">
        <v>35</v>
      </c>
      <c r="BD271" s="79" t="s">
        <v>35</v>
      </c>
      <c r="BE271" s="79" t="s">
        <v>35</v>
      </c>
      <c r="BF271" s="79" t="s">
        <v>35</v>
      </c>
      <c r="BG271" s="74" t="s">
        <v>35</v>
      </c>
      <c r="BH271" s="86" t="s">
        <v>35</v>
      </c>
      <c r="BI271" s="79" t="s">
        <v>35</v>
      </c>
      <c r="BJ271" s="79" t="s">
        <v>35</v>
      </c>
      <c r="BK271" s="79" t="s">
        <v>35</v>
      </c>
      <c r="BL271" s="74" t="s">
        <v>35</v>
      </c>
      <c r="BM271" s="86" t="s">
        <v>35</v>
      </c>
      <c r="BN271" s="79" t="s">
        <v>35</v>
      </c>
      <c r="BO271" s="79" t="s">
        <v>35</v>
      </c>
      <c r="BP271" s="79" t="s">
        <v>35</v>
      </c>
      <c r="BQ271" s="74" t="s">
        <v>35</v>
      </c>
      <c r="BR271" s="86" t="s">
        <v>35</v>
      </c>
      <c r="BS271" s="79" t="s">
        <v>35</v>
      </c>
      <c r="BT271" s="79" t="s">
        <v>35</v>
      </c>
      <c r="BU271" s="79" t="s">
        <v>35</v>
      </c>
      <c r="BV271" s="79" t="s">
        <v>35</v>
      </c>
      <c r="BW271" s="79" t="s">
        <v>35</v>
      </c>
      <c r="BX271" s="79" t="s">
        <v>35</v>
      </c>
      <c r="BY271" s="68" t="s">
        <v>35</v>
      </c>
      <c r="BZ271" s="68" t="s">
        <v>35</v>
      </c>
      <c r="CA271" s="68" t="s">
        <v>35</v>
      </c>
      <c r="CB271" s="68" t="s">
        <v>35</v>
      </c>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row>
    <row r="272" s="338" customFormat="true" ht="15" customHeight="true" x14ac:dyDescent="0.2">
      <c r="A272" s="1115"/>
      <c r="B272" s="622" t="s">
        <v>48</v>
      </c>
      <c r="C272" s="86" t="s">
        <v>35</v>
      </c>
      <c r="D272" s="79" t="s">
        <v>35</v>
      </c>
      <c r="E272" s="79" t="s">
        <v>35</v>
      </c>
      <c r="F272" s="79" t="s">
        <v>35</v>
      </c>
      <c r="G272" s="74" t="s">
        <v>35</v>
      </c>
      <c r="H272" s="86" t="s">
        <v>35</v>
      </c>
      <c r="I272" s="79" t="s">
        <v>35</v>
      </c>
      <c r="J272" s="79" t="s">
        <v>35</v>
      </c>
      <c r="K272" s="79" t="s">
        <v>35</v>
      </c>
      <c r="L272" s="74" t="s">
        <v>35</v>
      </c>
      <c r="M272" s="86" t="s">
        <v>35</v>
      </c>
      <c r="N272" s="79" t="s">
        <v>35</v>
      </c>
      <c r="O272" s="79" t="s">
        <v>35</v>
      </c>
      <c r="P272" s="79" t="s">
        <v>35</v>
      </c>
      <c r="Q272" s="68" t="s">
        <v>35</v>
      </c>
      <c r="R272" s="86" t="s">
        <v>35</v>
      </c>
      <c r="S272" s="79" t="s">
        <v>35</v>
      </c>
      <c r="T272" s="79" t="s">
        <v>35</v>
      </c>
      <c r="U272" s="79" t="s">
        <v>35</v>
      </c>
      <c r="V272" s="79" t="s">
        <v>35</v>
      </c>
      <c r="W272" s="79" t="s">
        <v>35</v>
      </c>
      <c r="X272" s="79" t="s">
        <v>35</v>
      </c>
      <c r="Y272" s="68" t="s">
        <v>35</v>
      </c>
      <c r="Z272" s="68" t="s">
        <v>35</v>
      </c>
      <c r="AA272" s="68" t="s">
        <v>35</v>
      </c>
      <c r="AB272" s="68" t="s">
        <v>35</v>
      </c>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75"/>
      <c r="BA272" s="1115"/>
      <c r="BB272" s="622" t="s">
        <v>48</v>
      </c>
      <c r="BC272" s="86" t="s">
        <v>35</v>
      </c>
      <c r="BD272" s="79" t="s">
        <v>35</v>
      </c>
      <c r="BE272" s="79" t="s">
        <v>35</v>
      </c>
      <c r="BF272" s="79" t="s">
        <v>35</v>
      </c>
      <c r="BG272" s="74" t="s">
        <v>35</v>
      </c>
      <c r="BH272" s="86" t="s">
        <v>35</v>
      </c>
      <c r="BI272" s="79" t="s">
        <v>35</v>
      </c>
      <c r="BJ272" s="79" t="s">
        <v>35</v>
      </c>
      <c r="BK272" s="79" t="s">
        <v>35</v>
      </c>
      <c r="BL272" s="74" t="s">
        <v>35</v>
      </c>
      <c r="BM272" s="86" t="s">
        <v>35</v>
      </c>
      <c r="BN272" s="79" t="s">
        <v>35</v>
      </c>
      <c r="BO272" s="79" t="s">
        <v>35</v>
      </c>
      <c r="BP272" s="79" t="s">
        <v>35</v>
      </c>
      <c r="BQ272" s="74" t="s">
        <v>35</v>
      </c>
      <c r="BR272" s="86" t="s">
        <v>35</v>
      </c>
      <c r="BS272" s="79" t="s">
        <v>35</v>
      </c>
      <c r="BT272" s="79" t="s">
        <v>35</v>
      </c>
      <c r="BU272" s="79" t="s">
        <v>35</v>
      </c>
      <c r="BV272" s="79" t="s">
        <v>35</v>
      </c>
      <c r="BW272" s="79" t="s">
        <v>35</v>
      </c>
      <c r="BX272" s="79" t="s">
        <v>35</v>
      </c>
      <c r="BY272" s="68" t="s">
        <v>35</v>
      </c>
      <c r="BZ272" s="68" t="s">
        <v>35</v>
      </c>
      <c r="CA272" s="68" t="s">
        <v>35</v>
      </c>
      <c r="CB272" s="68" t="s">
        <v>35</v>
      </c>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row>
    <row r="273" s="338" customFormat="true" ht="15" customHeight="true" x14ac:dyDescent="0.2">
      <c r="A273" s="1115"/>
      <c r="B273" s="622" t="s">
        <v>113</v>
      </c>
      <c r="C273" s="86" t="s">
        <v>35</v>
      </c>
      <c r="D273" s="79" t="s">
        <v>35</v>
      </c>
      <c r="E273" s="79" t="s">
        <v>35</v>
      </c>
      <c r="F273" s="79" t="s">
        <v>35</v>
      </c>
      <c r="G273" s="74" t="s">
        <v>35</v>
      </c>
      <c r="H273" s="86" t="s">
        <v>35</v>
      </c>
      <c r="I273" s="79" t="s">
        <v>35</v>
      </c>
      <c r="J273" s="79" t="s">
        <v>35</v>
      </c>
      <c r="K273" s="79" t="s">
        <v>35</v>
      </c>
      <c r="L273" s="74" t="s">
        <v>35</v>
      </c>
      <c r="M273" s="86" t="s">
        <v>35</v>
      </c>
      <c r="N273" s="79" t="s">
        <v>35</v>
      </c>
      <c r="O273" s="79" t="s">
        <v>35</v>
      </c>
      <c r="P273" s="79" t="s">
        <v>35</v>
      </c>
      <c r="Q273" s="68" t="s">
        <v>35</v>
      </c>
      <c r="R273" s="86" t="s">
        <v>35</v>
      </c>
      <c r="S273" s="79" t="s">
        <v>35</v>
      </c>
      <c r="T273" s="79" t="s">
        <v>35</v>
      </c>
      <c r="U273" s="79" t="s">
        <v>35</v>
      </c>
      <c r="V273" s="79" t="s">
        <v>35</v>
      </c>
      <c r="W273" s="79" t="s">
        <v>35</v>
      </c>
      <c r="X273" s="79" t="s">
        <v>35</v>
      </c>
      <c r="Y273" s="68" t="s">
        <v>35</v>
      </c>
      <c r="Z273" s="68" t="s">
        <v>35</v>
      </c>
      <c r="AA273" s="68" t="s">
        <v>35</v>
      </c>
      <c r="AB273" s="68" t="s">
        <v>35</v>
      </c>
      <c r="AC273" s="32"/>
      <c r="AD273" s="32"/>
      <c r="AE273" s="32"/>
      <c r="AF273" s="32"/>
      <c r="AG273" s="32"/>
      <c r="AH273" s="32"/>
      <c r="AI273" s="32"/>
      <c r="AJ273" s="32"/>
      <c r="AK273" s="32"/>
      <c r="AL273" s="32"/>
      <c r="AM273" s="32"/>
      <c r="AN273" s="32"/>
      <c r="AO273" s="32"/>
      <c r="AP273" s="32"/>
      <c r="AQ273" s="32"/>
      <c r="AR273" s="32"/>
      <c r="AS273" s="32"/>
      <c r="AT273" s="32"/>
      <c r="AU273" s="32"/>
      <c r="AV273" s="32"/>
      <c r="AW273" s="32"/>
      <c r="AX273" s="32"/>
      <c r="AY273" s="32"/>
      <c r="AZ273" s="375"/>
      <c r="BA273" s="1115"/>
      <c r="BB273" s="622" t="s">
        <v>113</v>
      </c>
      <c r="BC273" s="86" t="s">
        <v>35</v>
      </c>
      <c r="BD273" s="79" t="s">
        <v>35</v>
      </c>
      <c r="BE273" s="79" t="s">
        <v>35</v>
      </c>
      <c r="BF273" s="79" t="s">
        <v>35</v>
      </c>
      <c r="BG273" s="74" t="s">
        <v>35</v>
      </c>
      <c r="BH273" s="86" t="s">
        <v>35</v>
      </c>
      <c r="BI273" s="79" t="s">
        <v>35</v>
      </c>
      <c r="BJ273" s="79" t="s">
        <v>35</v>
      </c>
      <c r="BK273" s="79" t="s">
        <v>35</v>
      </c>
      <c r="BL273" s="74" t="s">
        <v>35</v>
      </c>
      <c r="BM273" s="86" t="s">
        <v>35</v>
      </c>
      <c r="BN273" s="79" t="s">
        <v>35</v>
      </c>
      <c r="BO273" s="79" t="s">
        <v>35</v>
      </c>
      <c r="BP273" s="79" t="s">
        <v>35</v>
      </c>
      <c r="BQ273" s="74" t="s">
        <v>35</v>
      </c>
      <c r="BR273" s="86" t="s">
        <v>35</v>
      </c>
      <c r="BS273" s="79" t="s">
        <v>35</v>
      </c>
      <c r="BT273" s="79" t="s">
        <v>35</v>
      </c>
      <c r="BU273" s="79" t="s">
        <v>35</v>
      </c>
      <c r="BV273" s="79" t="s">
        <v>35</v>
      </c>
      <c r="BW273" s="79" t="s">
        <v>35</v>
      </c>
      <c r="BX273" s="79" t="s">
        <v>35</v>
      </c>
      <c r="BY273" s="68" t="s">
        <v>35</v>
      </c>
      <c r="BZ273" s="68" t="s">
        <v>35</v>
      </c>
      <c r="CA273" s="68" t="s">
        <v>35</v>
      </c>
      <c r="CB273" s="68" t="s">
        <v>35</v>
      </c>
      <c r="CC273" s="32"/>
      <c r="CD273" s="32"/>
      <c r="CE273" s="32"/>
      <c r="CF273" s="32"/>
      <c r="CG273" s="32"/>
      <c r="CH273" s="32"/>
      <c r="CI273" s="32"/>
      <c r="CJ273" s="32"/>
      <c r="CK273" s="32"/>
      <c r="CL273" s="32"/>
      <c r="CM273" s="32"/>
      <c r="CN273" s="32"/>
      <c r="CO273" s="32"/>
      <c r="CP273" s="32"/>
      <c r="CQ273" s="32"/>
      <c r="CR273" s="32"/>
      <c r="CS273" s="32"/>
      <c r="CT273" s="32"/>
      <c r="CU273" s="32"/>
      <c r="CV273" s="32"/>
      <c r="CW273" s="32"/>
      <c r="CX273" s="32"/>
      <c r="CY273" s="32"/>
      <c r="CZ273" s="32"/>
    </row>
    <row r="274" s="338" customFormat="true" ht="15" customHeight="true" x14ac:dyDescent="0.2">
      <c r="A274" s="1115" t="s">
        <v>76</v>
      </c>
      <c r="B274" s="622" t="s">
        <v>49</v>
      </c>
      <c r="C274" s="27" t="s">
        <v>35</v>
      </c>
      <c r="D274" s="23" t="s">
        <v>35</v>
      </c>
      <c r="E274" s="23" t="s">
        <v>35</v>
      </c>
      <c r="F274" s="23" t="s">
        <v>35</v>
      </c>
      <c r="G274" s="19" t="s">
        <v>35</v>
      </c>
      <c r="H274" s="27" t="s">
        <v>35</v>
      </c>
      <c r="I274" s="23" t="s">
        <v>35</v>
      </c>
      <c r="J274" s="23" t="s">
        <v>35</v>
      </c>
      <c r="K274" s="23" t="s">
        <v>35</v>
      </c>
      <c r="L274" s="19" t="s">
        <v>35</v>
      </c>
      <c r="M274" s="27" t="s">
        <v>35</v>
      </c>
      <c r="N274" s="23" t="s">
        <v>35</v>
      </c>
      <c r="O274" s="23" t="s">
        <v>35</v>
      </c>
      <c r="P274" s="23" t="s">
        <v>35</v>
      </c>
      <c r="Q274" s="12" t="s">
        <v>35</v>
      </c>
      <c r="R274" s="27" t="s">
        <v>35</v>
      </c>
      <c r="S274" s="23" t="s">
        <v>35</v>
      </c>
      <c r="T274" s="23" t="s">
        <v>35</v>
      </c>
      <c r="U274" s="23" t="s">
        <v>35</v>
      </c>
      <c r="V274" s="23" t="s">
        <v>35</v>
      </c>
      <c r="W274" s="23" t="s">
        <v>35</v>
      </c>
      <c r="X274" s="23" t="s">
        <v>35</v>
      </c>
      <c r="Y274" s="12" t="s">
        <v>35</v>
      </c>
      <c r="Z274" s="12" t="s">
        <v>35</v>
      </c>
      <c r="AA274" s="12" t="s">
        <v>35</v>
      </c>
      <c r="AB274" s="12" t="s">
        <v>35</v>
      </c>
      <c r="AC274" s="33"/>
      <c r="AD274" s="33"/>
      <c r="AE274" s="33"/>
      <c r="AF274" s="33"/>
      <c r="AG274" s="33"/>
      <c r="AH274" s="33"/>
      <c r="AI274" s="33"/>
      <c r="AJ274" s="33"/>
      <c r="AK274" s="33"/>
      <c r="AL274" s="33"/>
      <c r="AM274" s="33"/>
      <c r="AN274" s="33"/>
      <c r="AO274" s="33"/>
      <c r="AP274" s="33"/>
      <c r="AQ274" s="33"/>
      <c r="AR274" s="33"/>
      <c r="AS274" s="33"/>
      <c r="AT274" s="33"/>
      <c r="AU274" s="33"/>
      <c r="AV274" s="33"/>
      <c r="AW274" s="33"/>
      <c r="AX274" s="33"/>
      <c r="AY274" s="33"/>
      <c r="AZ274" s="375"/>
      <c r="BA274" s="1115" t="s">
        <v>76</v>
      </c>
      <c r="BB274" s="622" t="s">
        <v>49</v>
      </c>
      <c r="BC274" s="86" t="s">
        <v>35</v>
      </c>
      <c r="BD274" s="82" t="s">
        <v>35</v>
      </c>
      <c r="BE274" s="82" t="s">
        <v>35</v>
      </c>
      <c r="BF274" s="82" t="s">
        <v>35</v>
      </c>
      <c r="BG274" s="77" t="s">
        <v>35</v>
      </c>
      <c r="BH274" s="86" t="s">
        <v>35</v>
      </c>
      <c r="BI274" s="82" t="s">
        <v>35</v>
      </c>
      <c r="BJ274" s="82" t="s">
        <v>35</v>
      </c>
      <c r="BK274" s="82" t="s">
        <v>35</v>
      </c>
      <c r="BL274" s="77" t="s">
        <v>35</v>
      </c>
      <c r="BM274" s="86" t="s">
        <v>35</v>
      </c>
      <c r="BN274" s="82" t="s">
        <v>35</v>
      </c>
      <c r="BO274" s="82" t="s">
        <v>35</v>
      </c>
      <c r="BP274" s="82" t="s">
        <v>35</v>
      </c>
      <c r="BQ274" s="77" t="s">
        <v>35</v>
      </c>
      <c r="BR274" s="86" t="s">
        <v>35</v>
      </c>
      <c r="BS274" s="82" t="s">
        <v>35</v>
      </c>
      <c r="BT274" s="82" t="s">
        <v>35</v>
      </c>
      <c r="BU274" s="82" t="s">
        <v>35</v>
      </c>
      <c r="BV274" s="82" t="s">
        <v>35</v>
      </c>
      <c r="BW274" s="82" t="s">
        <v>35</v>
      </c>
      <c r="BX274" s="82" t="s">
        <v>35</v>
      </c>
      <c r="BY274" s="70" t="s">
        <v>35</v>
      </c>
      <c r="BZ274" s="70" t="s">
        <v>35</v>
      </c>
      <c r="CA274" s="70" t="s">
        <v>35</v>
      </c>
      <c r="CB274" s="70" t="s">
        <v>35</v>
      </c>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row>
    <row r="275" s="338" customFormat="true" ht="15" customHeight="true" x14ac:dyDescent="0.2">
      <c r="A275" s="1115"/>
      <c r="B275" s="622" t="s">
        <v>48</v>
      </c>
      <c r="C275" s="27" t="s">
        <v>35</v>
      </c>
      <c r="D275" s="23" t="s">
        <v>35</v>
      </c>
      <c r="E275" s="23" t="s">
        <v>35</v>
      </c>
      <c r="F275" s="23" t="s">
        <v>35</v>
      </c>
      <c r="G275" s="19" t="s">
        <v>35</v>
      </c>
      <c r="H275" s="27" t="s">
        <v>35</v>
      </c>
      <c r="I275" s="23" t="s">
        <v>35</v>
      </c>
      <c r="J275" s="23" t="s">
        <v>35</v>
      </c>
      <c r="K275" s="23" t="s">
        <v>35</v>
      </c>
      <c r="L275" s="19" t="s">
        <v>35</v>
      </c>
      <c r="M275" s="27" t="s">
        <v>35</v>
      </c>
      <c r="N275" s="23" t="s">
        <v>35</v>
      </c>
      <c r="O275" s="23" t="s">
        <v>35</v>
      </c>
      <c r="P275" s="23" t="s">
        <v>35</v>
      </c>
      <c r="Q275" s="12" t="s">
        <v>35</v>
      </c>
      <c r="R275" s="27" t="s">
        <v>35</v>
      </c>
      <c r="S275" s="23" t="s">
        <v>35</v>
      </c>
      <c r="T275" s="23" t="s">
        <v>35</v>
      </c>
      <c r="U275" s="23" t="s">
        <v>35</v>
      </c>
      <c r="V275" s="23" t="s">
        <v>35</v>
      </c>
      <c r="W275" s="23" t="s">
        <v>35</v>
      </c>
      <c r="X275" s="23" t="s">
        <v>35</v>
      </c>
      <c r="Y275" s="12" t="s">
        <v>35</v>
      </c>
      <c r="Z275" s="12" t="s">
        <v>35</v>
      </c>
      <c r="AA275" s="12" t="s">
        <v>35</v>
      </c>
      <c r="AB275" s="12" t="s">
        <v>35</v>
      </c>
      <c r="AC275" s="33"/>
      <c r="AD275" s="33"/>
      <c r="AE275" s="33"/>
      <c r="AF275" s="33"/>
      <c r="AG275" s="33"/>
      <c r="AH275" s="33"/>
      <c r="AI275" s="33"/>
      <c r="AJ275" s="33"/>
      <c r="AK275" s="33"/>
      <c r="AL275" s="33"/>
      <c r="AM275" s="33"/>
      <c r="AN275" s="33"/>
      <c r="AO275" s="33"/>
      <c r="AP275" s="33"/>
      <c r="AQ275" s="33"/>
      <c r="AR275" s="33"/>
      <c r="AS275" s="33"/>
      <c r="AT275" s="33"/>
      <c r="AU275" s="33"/>
      <c r="AV275" s="33"/>
      <c r="AW275" s="33"/>
      <c r="AX275" s="33"/>
      <c r="AY275" s="33"/>
      <c r="AZ275" s="375"/>
      <c r="BA275" s="1115"/>
      <c r="BB275" s="622" t="s">
        <v>48</v>
      </c>
      <c r="BC275" s="86" t="s">
        <v>35</v>
      </c>
      <c r="BD275" s="82" t="s">
        <v>35</v>
      </c>
      <c r="BE275" s="82" t="s">
        <v>35</v>
      </c>
      <c r="BF275" s="82" t="s">
        <v>35</v>
      </c>
      <c r="BG275" s="77" t="s">
        <v>35</v>
      </c>
      <c r="BH275" s="86" t="s">
        <v>35</v>
      </c>
      <c r="BI275" s="82" t="s">
        <v>35</v>
      </c>
      <c r="BJ275" s="82" t="s">
        <v>35</v>
      </c>
      <c r="BK275" s="82" t="s">
        <v>35</v>
      </c>
      <c r="BL275" s="77" t="s">
        <v>35</v>
      </c>
      <c r="BM275" s="86" t="s">
        <v>35</v>
      </c>
      <c r="BN275" s="82" t="s">
        <v>35</v>
      </c>
      <c r="BO275" s="82" t="s">
        <v>35</v>
      </c>
      <c r="BP275" s="82" t="s">
        <v>35</v>
      </c>
      <c r="BQ275" s="77" t="s">
        <v>35</v>
      </c>
      <c r="BR275" s="86" t="s">
        <v>35</v>
      </c>
      <c r="BS275" s="82" t="s">
        <v>35</v>
      </c>
      <c r="BT275" s="82" t="s">
        <v>35</v>
      </c>
      <c r="BU275" s="82" t="s">
        <v>35</v>
      </c>
      <c r="BV275" s="82" t="s">
        <v>35</v>
      </c>
      <c r="BW275" s="82" t="s">
        <v>35</v>
      </c>
      <c r="BX275" s="82" t="s">
        <v>35</v>
      </c>
      <c r="BY275" s="70" t="s">
        <v>35</v>
      </c>
      <c r="BZ275" s="70" t="s">
        <v>35</v>
      </c>
      <c r="CA275" s="70" t="s">
        <v>35</v>
      </c>
      <c r="CB275" s="70" t="s">
        <v>35</v>
      </c>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row>
    <row r="276" s="338" customFormat="true" ht="15" customHeight="true" x14ac:dyDescent="0.2">
      <c r="A276" s="1115"/>
      <c r="B276" s="622" t="s">
        <v>114</v>
      </c>
      <c r="C276" s="86" t="s">
        <v>35</v>
      </c>
      <c r="D276" s="79" t="s">
        <v>35</v>
      </c>
      <c r="E276" s="79" t="s">
        <v>35</v>
      </c>
      <c r="F276" s="79" t="s">
        <v>35</v>
      </c>
      <c r="G276" s="19" t="s">
        <v>35</v>
      </c>
      <c r="H276" s="27" t="s">
        <v>35</v>
      </c>
      <c r="I276" s="23" t="s">
        <v>35</v>
      </c>
      <c r="J276" s="23" t="s">
        <v>35</v>
      </c>
      <c r="K276" s="23" t="s">
        <v>35</v>
      </c>
      <c r="L276" s="19" t="s">
        <v>35</v>
      </c>
      <c r="M276" s="27" t="s">
        <v>35</v>
      </c>
      <c r="N276" s="23" t="s">
        <v>35</v>
      </c>
      <c r="O276" s="23" t="s">
        <v>35</v>
      </c>
      <c r="P276" s="23" t="s">
        <v>35</v>
      </c>
      <c r="Q276" s="12" t="s">
        <v>35</v>
      </c>
      <c r="R276" s="27" t="s">
        <v>35</v>
      </c>
      <c r="S276" s="23" t="s">
        <v>35</v>
      </c>
      <c r="T276" s="23" t="s">
        <v>35</v>
      </c>
      <c r="U276" s="23" t="s">
        <v>35</v>
      </c>
      <c r="V276" s="23" t="s">
        <v>35</v>
      </c>
      <c r="W276" s="23" t="s">
        <v>35</v>
      </c>
      <c r="X276" s="23" t="s">
        <v>35</v>
      </c>
      <c r="Y276" s="12" t="s">
        <v>35</v>
      </c>
      <c r="Z276" s="12" t="s">
        <v>35</v>
      </c>
      <c r="AA276" s="12" t="s">
        <v>35</v>
      </c>
      <c r="AB276" s="12" t="s">
        <v>35</v>
      </c>
      <c r="AC276" s="33"/>
      <c r="AD276" s="33"/>
      <c r="AE276" s="33"/>
      <c r="AF276" s="33"/>
      <c r="AG276" s="33"/>
      <c r="AH276" s="33"/>
      <c r="AI276" s="33"/>
      <c r="AJ276" s="33"/>
      <c r="AK276" s="33"/>
      <c r="AL276" s="33"/>
      <c r="AM276" s="33"/>
      <c r="AN276" s="33"/>
      <c r="AO276" s="33"/>
      <c r="AP276" s="33"/>
      <c r="AQ276" s="33"/>
      <c r="AR276" s="33"/>
      <c r="AS276" s="33"/>
      <c r="AT276" s="33"/>
      <c r="AU276" s="33"/>
      <c r="AV276" s="33"/>
      <c r="AW276" s="33"/>
      <c r="AX276" s="33"/>
      <c r="AY276" s="33"/>
      <c r="AZ276" s="375"/>
      <c r="BA276" s="1115"/>
      <c r="BB276" s="622" t="s">
        <v>114</v>
      </c>
      <c r="BC276" s="86" t="s">
        <v>35</v>
      </c>
      <c r="BD276" s="82" t="s">
        <v>35</v>
      </c>
      <c r="BE276" s="82" t="s">
        <v>35</v>
      </c>
      <c r="BF276" s="82" t="s">
        <v>35</v>
      </c>
      <c r="BG276" s="77" t="s">
        <v>35</v>
      </c>
      <c r="BH276" s="86" t="s">
        <v>35</v>
      </c>
      <c r="BI276" s="82" t="s">
        <v>35</v>
      </c>
      <c r="BJ276" s="82" t="s">
        <v>35</v>
      </c>
      <c r="BK276" s="82" t="s">
        <v>35</v>
      </c>
      <c r="BL276" s="77" t="s">
        <v>35</v>
      </c>
      <c r="BM276" s="86" t="s">
        <v>35</v>
      </c>
      <c r="BN276" s="82" t="s">
        <v>35</v>
      </c>
      <c r="BO276" s="82" t="s">
        <v>35</v>
      </c>
      <c r="BP276" s="82" t="s">
        <v>35</v>
      </c>
      <c r="BQ276" s="77" t="s">
        <v>35</v>
      </c>
      <c r="BR276" s="86" t="s">
        <v>35</v>
      </c>
      <c r="BS276" s="82" t="s">
        <v>35</v>
      </c>
      <c r="BT276" s="82" t="s">
        <v>35</v>
      </c>
      <c r="BU276" s="82" t="s">
        <v>35</v>
      </c>
      <c r="BV276" s="82" t="s">
        <v>35</v>
      </c>
      <c r="BW276" s="82" t="s">
        <v>35</v>
      </c>
      <c r="BX276" s="82" t="s">
        <v>35</v>
      </c>
      <c r="BY276" s="70" t="s">
        <v>35</v>
      </c>
      <c r="BZ276" s="70" t="s">
        <v>35</v>
      </c>
      <c r="CA276" s="70" t="s">
        <v>35</v>
      </c>
      <c r="CB276" s="70" t="s">
        <v>35</v>
      </c>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row>
    <row r="277" s="338" customFormat="true" ht="15" customHeight="true" x14ac:dyDescent="0.2">
      <c r="A277" s="1115" t="s">
        <v>77</v>
      </c>
      <c r="B277" s="622" t="s">
        <v>78</v>
      </c>
      <c r="C277" s="86" t="s">
        <v>35</v>
      </c>
      <c r="D277" s="23" t="s">
        <v>35</v>
      </c>
      <c r="E277" s="23" t="s">
        <v>35</v>
      </c>
      <c r="F277" s="23" t="s">
        <v>35</v>
      </c>
      <c r="G277" s="19" t="s">
        <v>35</v>
      </c>
      <c r="H277" s="27" t="s">
        <v>35</v>
      </c>
      <c r="I277" s="23" t="s">
        <v>35</v>
      </c>
      <c r="J277" s="23" t="s">
        <v>35</v>
      </c>
      <c r="K277" s="23" t="s">
        <v>35</v>
      </c>
      <c r="L277" s="19" t="s">
        <v>35</v>
      </c>
      <c r="M277" s="27" t="s">
        <v>35</v>
      </c>
      <c r="N277" s="23" t="s">
        <v>35</v>
      </c>
      <c r="O277" s="23" t="s">
        <v>35</v>
      </c>
      <c r="P277" s="23" t="s">
        <v>35</v>
      </c>
      <c r="Q277" s="12" t="s">
        <v>35</v>
      </c>
      <c r="R277" s="27" t="s">
        <v>35</v>
      </c>
      <c r="S277" s="23" t="s">
        <v>35</v>
      </c>
      <c r="T277" s="23" t="s">
        <v>35</v>
      </c>
      <c r="U277" s="23" t="s">
        <v>35</v>
      </c>
      <c r="V277" s="23" t="s">
        <v>35</v>
      </c>
      <c r="W277" s="23" t="s">
        <v>35</v>
      </c>
      <c r="X277" s="23" t="s">
        <v>35</v>
      </c>
      <c r="Y277" s="12" t="s">
        <v>35</v>
      </c>
      <c r="Z277" s="12" t="s">
        <v>35</v>
      </c>
      <c r="AA277" s="12" t="s">
        <v>35</v>
      </c>
      <c r="AB277" s="12" t="s">
        <v>35</v>
      </c>
      <c r="AC277" s="33"/>
      <c r="AD277" s="33"/>
      <c r="AE277" s="33"/>
      <c r="AF277" s="33"/>
      <c r="AG277" s="33"/>
      <c r="AH277" s="33"/>
      <c r="AI277" s="33"/>
      <c r="AJ277" s="33"/>
      <c r="AK277" s="33"/>
      <c r="AL277" s="33"/>
      <c r="AM277" s="33"/>
      <c r="AN277" s="33"/>
      <c r="AO277" s="33"/>
      <c r="AP277" s="33"/>
      <c r="AQ277" s="33"/>
      <c r="AR277" s="33"/>
      <c r="AS277" s="33"/>
      <c r="AT277" s="33"/>
      <c r="AU277" s="33"/>
      <c r="AV277" s="33"/>
      <c r="AW277" s="33"/>
      <c r="AX277" s="33"/>
      <c r="AY277" s="33"/>
      <c r="AZ277" s="375"/>
      <c r="BA277" s="1115" t="s">
        <v>77</v>
      </c>
      <c r="BB277" s="622" t="s">
        <v>78</v>
      </c>
      <c r="BC277" s="86" t="s">
        <v>35</v>
      </c>
      <c r="BD277" s="82" t="s">
        <v>35</v>
      </c>
      <c r="BE277" s="82" t="s">
        <v>35</v>
      </c>
      <c r="BF277" s="82" t="s">
        <v>35</v>
      </c>
      <c r="BG277" s="77" t="s">
        <v>35</v>
      </c>
      <c r="BH277" s="86" t="s">
        <v>35</v>
      </c>
      <c r="BI277" s="82" t="s">
        <v>35</v>
      </c>
      <c r="BJ277" s="82" t="s">
        <v>35</v>
      </c>
      <c r="BK277" s="82" t="s">
        <v>35</v>
      </c>
      <c r="BL277" s="77" t="s">
        <v>35</v>
      </c>
      <c r="BM277" s="86" t="s">
        <v>35</v>
      </c>
      <c r="BN277" s="82" t="s">
        <v>35</v>
      </c>
      <c r="BO277" s="82" t="s">
        <v>35</v>
      </c>
      <c r="BP277" s="82" t="s">
        <v>35</v>
      </c>
      <c r="BQ277" s="77" t="s">
        <v>35</v>
      </c>
      <c r="BR277" s="86" t="s">
        <v>35</v>
      </c>
      <c r="BS277" s="82" t="s">
        <v>35</v>
      </c>
      <c r="BT277" s="82" t="s">
        <v>35</v>
      </c>
      <c r="BU277" s="82" t="s">
        <v>35</v>
      </c>
      <c r="BV277" s="82" t="s">
        <v>35</v>
      </c>
      <c r="BW277" s="82" t="s">
        <v>35</v>
      </c>
      <c r="BX277" s="82" t="s">
        <v>35</v>
      </c>
      <c r="BY277" s="70" t="s">
        <v>35</v>
      </c>
      <c r="BZ277" s="70" t="s">
        <v>35</v>
      </c>
      <c r="CA277" s="70" t="s">
        <v>35</v>
      </c>
      <c r="CB277" s="70" t="s">
        <v>35</v>
      </c>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row>
    <row r="278" s="338" customFormat="true" ht="15" customHeight="true" x14ac:dyDescent="0.2">
      <c r="A278" s="1115"/>
      <c r="B278" s="622" t="s">
        <v>79</v>
      </c>
      <c r="C278" s="86" t="s">
        <v>35</v>
      </c>
      <c r="D278" s="23" t="s">
        <v>35</v>
      </c>
      <c r="E278" s="23" t="s">
        <v>35</v>
      </c>
      <c r="F278" s="23" t="s">
        <v>35</v>
      </c>
      <c r="G278" s="19" t="s">
        <v>35</v>
      </c>
      <c r="H278" s="27" t="s">
        <v>35</v>
      </c>
      <c r="I278" s="23" t="s">
        <v>35</v>
      </c>
      <c r="J278" s="23" t="s">
        <v>35</v>
      </c>
      <c r="K278" s="23" t="s">
        <v>35</v>
      </c>
      <c r="L278" s="19" t="s">
        <v>35</v>
      </c>
      <c r="M278" s="27" t="s">
        <v>35</v>
      </c>
      <c r="N278" s="23" t="s">
        <v>35</v>
      </c>
      <c r="O278" s="23" t="s">
        <v>35</v>
      </c>
      <c r="P278" s="23" t="s">
        <v>35</v>
      </c>
      <c r="Q278" s="12" t="s">
        <v>35</v>
      </c>
      <c r="R278" s="27" t="s">
        <v>35</v>
      </c>
      <c r="S278" s="23" t="s">
        <v>35</v>
      </c>
      <c r="T278" s="23" t="s">
        <v>35</v>
      </c>
      <c r="U278" s="23" t="s">
        <v>35</v>
      </c>
      <c r="V278" s="23" t="s">
        <v>35</v>
      </c>
      <c r="W278" s="23" t="s">
        <v>35</v>
      </c>
      <c r="X278" s="23" t="s">
        <v>35</v>
      </c>
      <c r="Y278" s="12" t="s">
        <v>35</v>
      </c>
      <c r="Z278" s="12" t="s">
        <v>35</v>
      </c>
      <c r="AA278" s="12" t="s">
        <v>35</v>
      </c>
      <c r="AB278" s="12" t="s">
        <v>35</v>
      </c>
      <c r="AC278" s="33"/>
      <c r="AD278" s="33"/>
      <c r="AE278" s="33"/>
      <c r="AF278" s="33"/>
      <c r="AG278" s="33"/>
      <c r="AH278" s="33"/>
      <c r="AI278" s="33"/>
      <c r="AJ278" s="33"/>
      <c r="AK278" s="33"/>
      <c r="AL278" s="33"/>
      <c r="AM278" s="33"/>
      <c r="AN278" s="33"/>
      <c r="AO278" s="33"/>
      <c r="AP278" s="33"/>
      <c r="AQ278" s="33"/>
      <c r="AR278" s="33"/>
      <c r="AS278" s="33"/>
      <c r="AT278" s="33"/>
      <c r="AU278" s="33"/>
      <c r="AV278" s="33"/>
      <c r="AW278" s="33"/>
      <c r="AX278" s="33"/>
      <c r="AY278" s="33"/>
      <c r="AZ278" s="375"/>
      <c r="BA278" s="1115"/>
      <c r="BB278" s="622" t="s">
        <v>79</v>
      </c>
      <c r="BC278" s="86" t="s">
        <v>35</v>
      </c>
      <c r="BD278" s="82" t="s">
        <v>35</v>
      </c>
      <c r="BE278" s="82" t="s">
        <v>35</v>
      </c>
      <c r="BF278" s="82" t="s">
        <v>35</v>
      </c>
      <c r="BG278" s="77" t="s">
        <v>35</v>
      </c>
      <c r="BH278" s="86" t="s">
        <v>35</v>
      </c>
      <c r="BI278" s="82" t="s">
        <v>35</v>
      </c>
      <c r="BJ278" s="82" t="s">
        <v>35</v>
      </c>
      <c r="BK278" s="82" t="s">
        <v>35</v>
      </c>
      <c r="BL278" s="77" t="s">
        <v>35</v>
      </c>
      <c r="BM278" s="86" t="s">
        <v>35</v>
      </c>
      <c r="BN278" s="82" t="s">
        <v>35</v>
      </c>
      <c r="BO278" s="82" t="s">
        <v>35</v>
      </c>
      <c r="BP278" s="82" t="s">
        <v>35</v>
      </c>
      <c r="BQ278" s="77" t="s">
        <v>35</v>
      </c>
      <c r="BR278" s="86" t="s">
        <v>35</v>
      </c>
      <c r="BS278" s="82" t="s">
        <v>35</v>
      </c>
      <c r="BT278" s="82" t="s">
        <v>35</v>
      </c>
      <c r="BU278" s="82" t="s">
        <v>35</v>
      </c>
      <c r="BV278" s="82" t="s">
        <v>35</v>
      </c>
      <c r="BW278" s="82" t="s">
        <v>35</v>
      </c>
      <c r="BX278" s="82" t="s">
        <v>35</v>
      </c>
      <c r="BY278" s="70" t="s">
        <v>35</v>
      </c>
      <c r="BZ278" s="70" t="s">
        <v>35</v>
      </c>
      <c r="CA278" s="70" t="s">
        <v>35</v>
      </c>
      <c r="CB278" s="70" t="s">
        <v>35</v>
      </c>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row>
    <row r="279" s="338" customFormat="true" ht="15" customHeight="true" x14ac:dyDescent="0.2">
      <c r="A279" s="1115"/>
      <c r="B279" s="622" t="s">
        <v>80</v>
      </c>
      <c r="C279" s="86" t="s">
        <v>35</v>
      </c>
      <c r="D279" s="79" t="s">
        <v>35</v>
      </c>
      <c r="E279" s="79" t="s">
        <v>35</v>
      </c>
      <c r="F279" s="79" t="s">
        <v>35</v>
      </c>
      <c r="G279" s="74" t="s">
        <v>35</v>
      </c>
      <c r="H279" s="86" t="s">
        <v>35</v>
      </c>
      <c r="I279" s="79" t="s">
        <v>35</v>
      </c>
      <c r="J279" s="79" t="s">
        <v>35</v>
      </c>
      <c r="K279" s="79" t="s">
        <v>35</v>
      </c>
      <c r="L279" s="74" t="s">
        <v>35</v>
      </c>
      <c r="M279" s="86" t="s">
        <v>35</v>
      </c>
      <c r="N279" s="79" t="s">
        <v>35</v>
      </c>
      <c r="O279" s="79" t="s">
        <v>35</v>
      </c>
      <c r="P279" s="79" t="s">
        <v>35</v>
      </c>
      <c r="Q279" s="68" t="s">
        <v>35</v>
      </c>
      <c r="R279" s="86" t="s">
        <v>35</v>
      </c>
      <c r="S279" s="79" t="s">
        <v>35</v>
      </c>
      <c r="T279" s="79" t="s">
        <v>35</v>
      </c>
      <c r="U279" s="79" t="s">
        <v>35</v>
      </c>
      <c r="V279" s="79" t="s">
        <v>35</v>
      </c>
      <c r="W279" s="79" t="s">
        <v>35</v>
      </c>
      <c r="X279" s="79" t="s">
        <v>35</v>
      </c>
      <c r="Y279" s="68" t="s">
        <v>35</v>
      </c>
      <c r="Z279" s="68" t="s">
        <v>35</v>
      </c>
      <c r="AA279" s="68" t="s">
        <v>35</v>
      </c>
      <c r="AB279" s="68" t="s">
        <v>35</v>
      </c>
      <c r="AC279" s="32"/>
      <c r="AD279" s="32"/>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75"/>
      <c r="BA279" s="1115"/>
      <c r="BB279" s="622" t="s">
        <v>80</v>
      </c>
      <c r="BC279" s="86" t="s">
        <v>35</v>
      </c>
      <c r="BD279" s="79" t="s">
        <v>35</v>
      </c>
      <c r="BE279" s="79" t="s">
        <v>35</v>
      </c>
      <c r="BF279" s="79" t="s">
        <v>35</v>
      </c>
      <c r="BG279" s="74" t="s">
        <v>35</v>
      </c>
      <c r="BH279" s="86" t="s">
        <v>35</v>
      </c>
      <c r="BI279" s="79" t="s">
        <v>35</v>
      </c>
      <c r="BJ279" s="79" t="s">
        <v>35</v>
      </c>
      <c r="BK279" s="79" t="s">
        <v>35</v>
      </c>
      <c r="BL279" s="74" t="s">
        <v>35</v>
      </c>
      <c r="BM279" s="86" t="s">
        <v>35</v>
      </c>
      <c r="BN279" s="79" t="s">
        <v>35</v>
      </c>
      <c r="BO279" s="79" t="s">
        <v>35</v>
      </c>
      <c r="BP279" s="79" t="s">
        <v>35</v>
      </c>
      <c r="BQ279" s="74" t="s">
        <v>35</v>
      </c>
      <c r="BR279" s="86" t="s">
        <v>35</v>
      </c>
      <c r="BS279" s="79" t="s">
        <v>35</v>
      </c>
      <c r="BT279" s="79" t="s">
        <v>35</v>
      </c>
      <c r="BU279" s="79" t="s">
        <v>35</v>
      </c>
      <c r="BV279" s="79" t="s">
        <v>35</v>
      </c>
      <c r="BW279" s="79" t="s">
        <v>35</v>
      </c>
      <c r="BX279" s="79" t="s">
        <v>35</v>
      </c>
      <c r="BY279" s="68" t="s">
        <v>35</v>
      </c>
      <c r="BZ279" s="68" t="s">
        <v>35</v>
      </c>
      <c r="CA279" s="68" t="s">
        <v>35</v>
      </c>
      <c r="CB279" s="68" t="s">
        <v>35</v>
      </c>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row>
    <row r="280" s="338" customFormat="true" ht="15" customHeight="true" x14ac:dyDescent="0.2">
      <c r="A280" s="1115"/>
      <c r="B280" s="622" t="s">
        <v>81</v>
      </c>
      <c r="C280" s="86" t="s">
        <v>35</v>
      </c>
      <c r="D280" s="79" t="s">
        <v>35</v>
      </c>
      <c r="E280" s="79" t="s">
        <v>35</v>
      </c>
      <c r="F280" s="79" t="s">
        <v>35</v>
      </c>
      <c r="G280" s="74" t="s">
        <v>35</v>
      </c>
      <c r="H280" s="86" t="s">
        <v>35</v>
      </c>
      <c r="I280" s="79" t="s">
        <v>35</v>
      </c>
      <c r="J280" s="79" t="s">
        <v>35</v>
      </c>
      <c r="K280" s="79" t="s">
        <v>35</v>
      </c>
      <c r="L280" s="74" t="s">
        <v>35</v>
      </c>
      <c r="M280" s="86" t="s">
        <v>35</v>
      </c>
      <c r="N280" s="79" t="s">
        <v>35</v>
      </c>
      <c r="O280" s="79" t="s">
        <v>35</v>
      </c>
      <c r="P280" s="79" t="s">
        <v>35</v>
      </c>
      <c r="Q280" s="68" t="s">
        <v>35</v>
      </c>
      <c r="R280" s="86" t="s">
        <v>35</v>
      </c>
      <c r="S280" s="79" t="s">
        <v>35</v>
      </c>
      <c r="T280" s="79" t="s">
        <v>35</v>
      </c>
      <c r="U280" s="79" t="s">
        <v>35</v>
      </c>
      <c r="V280" s="79" t="s">
        <v>35</v>
      </c>
      <c r="W280" s="79" t="s">
        <v>35</v>
      </c>
      <c r="X280" s="79" t="s">
        <v>35</v>
      </c>
      <c r="Y280" s="68" t="s">
        <v>35</v>
      </c>
      <c r="Z280" s="68" t="s">
        <v>35</v>
      </c>
      <c r="AA280" s="68" t="s">
        <v>35</v>
      </c>
      <c r="AB280" s="68" t="s">
        <v>35</v>
      </c>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75"/>
      <c r="BA280" s="1115"/>
      <c r="BB280" s="622" t="s">
        <v>81</v>
      </c>
      <c r="BC280" s="86" t="s">
        <v>35</v>
      </c>
      <c r="BD280" s="79" t="s">
        <v>35</v>
      </c>
      <c r="BE280" s="79" t="s">
        <v>35</v>
      </c>
      <c r="BF280" s="79" t="s">
        <v>35</v>
      </c>
      <c r="BG280" s="74" t="s">
        <v>35</v>
      </c>
      <c r="BH280" s="86" t="s">
        <v>35</v>
      </c>
      <c r="BI280" s="79" t="s">
        <v>35</v>
      </c>
      <c r="BJ280" s="79" t="s">
        <v>35</v>
      </c>
      <c r="BK280" s="79" t="s">
        <v>35</v>
      </c>
      <c r="BL280" s="74" t="s">
        <v>35</v>
      </c>
      <c r="BM280" s="86" t="s">
        <v>35</v>
      </c>
      <c r="BN280" s="79" t="s">
        <v>35</v>
      </c>
      <c r="BO280" s="79" t="s">
        <v>35</v>
      </c>
      <c r="BP280" s="79" t="s">
        <v>35</v>
      </c>
      <c r="BQ280" s="74" t="s">
        <v>35</v>
      </c>
      <c r="BR280" s="86" t="s">
        <v>35</v>
      </c>
      <c r="BS280" s="79" t="s">
        <v>35</v>
      </c>
      <c r="BT280" s="79" t="s">
        <v>35</v>
      </c>
      <c r="BU280" s="79" t="s">
        <v>35</v>
      </c>
      <c r="BV280" s="79" t="s">
        <v>35</v>
      </c>
      <c r="BW280" s="79" t="s">
        <v>35</v>
      </c>
      <c r="BX280" s="79" t="s">
        <v>35</v>
      </c>
      <c r="BY280" s="68" t="s">
        <v>35</v>
      </c>
      <c r="BZ280" s="68" t="s">
        <v>35</v>
      </c>
      <c r="CA280" s="68" t="s">
        <v>35</v>
      </c>
      <c r="CB280" s="68" t="s">
        <v>35</v>
      </c>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row>
    <row r="281" s="338" customFormat="true" ht="15" customHeight="true" x14ac:dyDescent="0.2">
      <c r="A281" s="1115"/>
      <c r="B281" s="622" t="s">
        <v>82</v>
      </c>
      <c r="C281" s="86" t="s">
        <v>35</v>
      </c>
      <c r="D281" s="79" t="s">
        <v>35</v>
      </c>
      <c r="E281" s="79" t="s">
        <v>35</v>
      </c>
      <c r="F281" s="79" t="s">
        <v>35</v>
      </c>
      <c r="G281" s="74" t="s">
        <v>35</v>
      </c>
      <c r="H281" s="86" t="s">
        <v>35</v>
      </c>
      <c r="I281" s="79" t="s">
        <v>35</v>
      </c>
      <c r="J281" s="79" t="s">
        <v>35</v>
      </c>
      <c r="K281" s="79" t="s">
        <v>35</v>
      </c>
      <c r="L281" s="74" t="s">
        <v>35</v>
      </c>
      <c r="M281" s="86" t="s">
        <v>35</v>
      </c>
      <c r="N281" s="79" t="s">
        <v>35</v>
      </c>
      <c r="O281" s="79" t="s">
        <v>35</v>
      </c>
      <c r="P281" s="79" t="s">
        <v>35</v>
      </c>
      <c r="Q281" s="68" t="s">
        <v>35</v>
      </c>
      <c r="R281" s="86" t="s">
        <v>35</v>
      </c>
      <c r="S281" s="79" t="s">
        <v>35</v>
      </c>
      <c r="T281" s="79" t="s">
        <v>35</v>
      </c>
      <c r="U281" s="79" t="s">
        <v>35</v>
      </c>
      <c r="V281" s="79" t="s">
        <v>35</v>
      </c>
      <c r="W281" s="79" t="s">
        <v>35</v>
      </c>
      <c r="X281" s="79" t="s">
        <v>35</v>
      </c>
      <c r="Y281" s="68" t="s">
        <v>35</v>
      </c>
      <c r="Z281" s="68" t="s">
        <v>35</v>
      </c>
      <c r="AA281" s="68" t="s">
        <v>35</v>
      </c>
      <c r="AB281" s="68" t="s">
        <v>35</v>
      </c>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75"/>
      <c r="BA281" s="1115"/>
      <c r="BB281" s="622" t="s">
        <v>82</v>
      </c>
      <c r="BC281" s="86" t="s">
        <v>35</v>
      </c>
      <c r="BD281" s="79" t="s">
        <v>35</v>
      </c>
      <c r="BE281" s="79" t="s">
        <v>35</v>
      </c>
      <c r="BF281" s="79" t="s">
        <v>35</v>
      </c>
      <c r="BG281" s="74" t="s">
        <v>35</v>
      </c>
      <c r="BH281" s="86" t="s">
        <v>35</v>
      </c>
      <c r="BI281" s="79" t="s">
        <v>35</v>
      </c>
      <c r="BJ281" s="79" t="s">
        <v>35</v>
      </c>
      <c r="BK281" s="79" t="s">
        <v>35</v>
      </c>
      <c r="BL281" s="74" t="s">
        <v>35</v>
      </c>
      <c r="BM281" s="86" t="s">
        <v>35</v>
      </c>
      <c r="BN281" s="79" t="s">
        <v>35</v>
      </c>
      <c r="BO281" s="79" t="s">
        <v>35</v>
      </c>
      <c r="BP281" s="79" t="s">
        <v>35</v>
      </c>
      <c r="BQ281" s="74" t="s">
        <v>35</v>
      </c>
      <c r="BR281" s="86" t="s">
        <v>35</v>
      </c>
      <c r="BS281" s="79" t="s">
        <v>35</v>
      </c>
      <c r="BT281" s="79" t="s">
        <v>35</v>
      </c>
      <c r="BU281" s="79" t="s">
        <v>35</v>
      </c>
      <c r="BV281" s="79" t="s">
        <v>35</v>
      </c>
      <c r="BW281" s="79" t="s">
        <v>35</v>
      </c>
      <c r="BX281" s="79" t="s">
        <v>35</v>
      </c>
      <c r="BY281" s="68" t="s">
        <v>35</v>
      </c>
      <c r="BZ281" s="68" t="s">
        <v>35</v>
      </c>
      <c r="CA281" s="68" t="s">
        <v>35</v>
      </c>
      <c r="CB281" s="68" t="s">
        <v>35</v>
      </c>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row>
    <row r="282" s="338" customFormat="true" ht="15" customHeight="true" x14ac:dyDescent="0.2">
      <c r="A282" s="1115"/>
      <c r="B282" s="622" t="s">
        <v>83</v>
      </c>
      <c r="C282" s="86" t="s">
        <v>35</v>
      </c>
      <c r="D282" s="79" t="s">
        <v>35</v>
      </c>
      <c r="E282" s="79" t="s">
        <v>35</v>
      </c>
      <c r="F282" s="79" t="s">
        <v>35</v>
      </c>
      <c r="G282" s="74" t="s">
        <v>35</v>
      </c>
      <c r="H282" s="86" t="s">
        <v>35</v>
      </c>
      <c r="I282" s="79" t="s">
        <v>35</v>
      </c>
      <c r="J282" s="79" t="s">
        <v>35</v>
      </c>
      <c r="K282" s="79" t="s">
        <v>35</v>
      </c>
      <c r="L282" s="74" t="s">
        <v>35</v>
      </c>
      <c r="M282" s="86" t="s">
        <v>35</v>
      </c>
      <c r="N282" s="79" t="s">
        <v>35</v>
      </c>
      <c r="O282" s="79" t="s">
        <v>35</v>
      </c>
      <c r="P282" s="79" t="s">
        <v>35</v>
      </c>
      <c r="Q282" s="68" t="s">
        <v>35</v>
      </c>
      <c r="R282" s="86" t="s">
        <v>35</v>
      </c>
      <c r="S282" s="79" t="s">
        <v>35</v>
      </c>
      <c r="T282" s="79" t="s">
        <v>35</v>
      </c>
      <c r="U282" s="79" t="s">
        <v>35</v>
      </c>
      <c r="V282" s="79" t="s">
        <v>35</v>
      </c>
      <c r="W282" s="79" t="s">
        <v>35</v>
      </c>
      <c r="X282" s="79" t="s">
        <v>35</v>
      </c>
      <c r="Y282" s="68" t="s">
        <v>35</v>
      </c>
      <c r="Z282" s="68" t="s">
        <v>35</v>
      </c>
      <c r="AA282" s="68" t="s">
        <v>35</v>
      </c>
      <c r="AB282" s="68" t="s">
        <v>35</v>
      </c>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75"/>
      <c r="BA282" s="1115"/>
      <c r="BB282" s="622" t="s">
        <v>83</v>
      </c>
      <c r="BC282" s="86" t="s">
        <v>35</v>
      </c>
      <c r="BD282" s="79" t="s">
        <v>35</v>
      </c>
      <c r="BE282" s="79" t="s">
        <v>35</v>
      </c>
      <c r="BF282" s="79" t="s">
        <v>35</v>
      </c>
      <c r="BG282" s="74" t="s">
        <v>35</v>
      </c>
      <c r="BH282" s="86" t="s">
        <v>35</v>
      </c>
      <c r="BI282" s="79" t="s">
        <v>35</v>
      </c>
      <c r="BJ282" s="79" t="s">
        <v>35</v>
      </c>
      <c r="BK282" s="79" t="s">
        <v>35</v>
      </c>
      <c r="BL282" s="74" t="s">
        <v>35</v>
      </c>
      <c r="BM282" s="86" t="s">
        <v>35</v>
      </c>
      <c r="BN282" s="79" t="s">
        <v>35</v>
      </c>
      <c r="BO282" s="79" t="s">
        <v>35</v>
      </c>
      <c r="BP282" s="79" t="s">
        <v>35</v>
      </c>
      <c r="BQ282" s="74" t="s">
        <v>35</v>
      </c>
      <c r="BR282" s="86" t="s">
        <v>35</v>
      </c>
      <c r="BS282" s="79" t="s">
        <v>35</v>
      </c>
      <c r="BT282" s="79" t="s">
        <v>35</v>
      </c>
      <c r="BU282" s="79" t="s">
        <v>35</v>
      </c>
      <c r="BV282" s="79" t="s">
        <v>35</v>
      </c>
      <c r="BW282" s="79" t="s">
        <v>35</v>
      </c>
      <c r="BX282" s="79" t="s">
        <v>35</v>
      </c>
      <c r="BY282" s="68" t="s">
        <v>35</v>
      </c>
      <c r="BZ282" s="68" t="s">
        <v>35</v>
      </c>
      <c r="CA282" s="68" t="s">
        <v>35</v>
      </c>
      <c r="CB282" s="68" t="s">
        <v>35</v>
      </c>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row>
    <row r="283" s="338" customFormat="true" ht="15" customHeight="true" x14ac:dyDescent="0.2">
      <c r="A283" s="1115"/>
      <c r="B283" s="622" t="s">
        <v>84</v>
      </c>
      <c r="C283" s="86" t="s">
        <v>35</v>
      </c>
      <c r="D283" s="79" t="s">
        <v>35</v>
      </c>
      <c r="E283" s="79" t="s">
        <v>35</v>
      </c>
      <c r="F283" s="79" t="s">
        <v>35</v>
      </c>
      <c r="G283" s="74" t="s">
        <v>35</v>
      </c>
      <c r="H283" s="86" t="s">
        <v>35</v>
      </c>
      <c r="I283" s="79" t="s">
        <v>35</v>
      </c>
      <c r="J283" s="79" t="s">
        <v>35</v>
      </c>
      <c r="K283" s="79" t="s">
        <v>35</v>
      </c>
      <c r="L283" s="74" t="s">
        <v>35</v>
      </c>
      <c r="M283" s="86" t="s">
        <v>35</v>
      </c>
      <c r="N283" s="79" t="s">
        <v>35</v>
      </c>
      <c r="O283" s="79" t="s">
        <v>35</v>
      </c>
      <c r="P283" s="79" t="s">
        <v>35</v>
      </c>
      <c r="Q283" s="68" t="s">
        <v>35</v>
      </c>
      <c r="R283" s="86" t="s">
        <v>35</v>
      </c>
      <c r="S283" s="79" t="s">
        <v>35</v>
      </c>
      <c r="T283" s="79" t="s">
        <v>35</v>
      </c>
      <c r="U283" s="79" t="s">
        <v>35</v>
      </c>
      <c r="V283" s="79" t="s">
        <v>35</v>
      </c>
      <c r="W283" s="79" t="s">
        <v>35</v>
      </c>
      <c r="X283" s="79" t="s">
        <v>35</v>
      </c>
      <c r="Y283" s="68" t="s">
        <v>35</v>
      </c>
      <c r="Z283" s="68" t="s">
        <v>35</v>
      </c>
      <c r="AA283" s="68" t="s">
        <v>35</v>
      </c>
      <c r="AB283" s="68" t="s">
        <v>35</v>
      </c>
      <c r="AC283" s="32"/>
      <c r="AD283" s="32"/>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75"/>
      <c r="BA283" s="1115"/>
      <c r="BB283" s="622" t="s">
        <v>84</v>
      </c>
      <c r="BC283" s="86" t="s">
        <v>35</v>
      </c>
      <c r="BD283" s="79" t="s">
        <v>35</v>
      </c>
      <c r="BE283" s="79" t="s">
        <v>35</v>
      </c>
      <c r="BF283" s="79" t="s">
        <v>35</v>
      </c>
      <c r="BG283" s="74" t="s">
        <v>35</v>
      </c>
      <c r="BH283" s="86" t="s">
        <v>35</v>
      </c>
      <c r="BI283" s="79" t="s">
        <v>35</v>
      </c>
      <c r="BJ283" s="79" t="s">
        <v>35</v>
      </c>
      <c r="BK283" s="79" t="s">
        <v>35</v>
      </c>
      <c r="BL283" s="74" t="s">
        <v>35</v>
      </c>
      <c r="BM283" s="86" t="s">
        <v>35</v>
      </c>
      <c r="BN283" s="79" t="s">
        <v>35</v>
      </c>
      <c r="BO283" s="79" t="s">
        <v>35</v>
      </c>
      <c r="BP283" s="79" t="s">
        <v>35</v>
      </c>
      <c r="BQ283" s="74" t="s">
        <v>35</v>
      </c>
      <c r="BR283" s="86" t="s">
        <v>35</v>
      </c>
      <c r="BS283" s="79" t="s">
        <v>35</v>
      </c>
      <c r="BT283" s="79" t="s">
        <v>35</v>
      </c>
      <c r="BU283" s="79" t="s">
        <v>35</v>
      </c>
      <c r="BV283" s="79" t="s">
        <v>35</v>
      </c>
      <c r="BW283" s="79" t="s">
        <v>35</v>
      </c>
      <c r="BX283" s="79" t="s">
        <v>35</v>
      </c>
      <c r="BY283" s="68" t="s">
        <v>35</v>
      </c>
      <c r="BZ283" s="68" t="s">
        <v>35</v>
      </c>
      <c r="CA283" s="68" t="s">
        <v>35</v>
      </c>
      <c r="CB283" s="68" t="s">
        <v>35</v>
      </c>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row>
    <row r="284" s="338" customFormat="true" ht="15" customHeight="true" x14ac:dyDescent="0.2">
      <c r="A284" s="1117"/>
      <c r="B284" s="623" t="s">
        <v>114</v>
      </c>
      <c r="C284" s="26" t="s">
        <v>35</v>
      </c>
      <c r="D284" s="22" t="s">
        <v>35</v>
      </c>
      <c r="E284" s="22" t="s">
        <v>35</v>
      </c>
      <c r="F284" s="22" t="s">
        <v>35</v>
      </c>
      <c r="G284" s="18" t="s">
        <v>35</v>
      </c>
      <c r="H284" s="26" t="s">
        <v>35</v>
      </c>
      <c r="I284" s="22" t="s">
        <v>35</v>
      </c>
      <c r="J284" s="22" t="s">
        <v>35</v>
      </c>
      <c r="K284" s="22" t="s">
        <v>35</v>
      </c>
      <c r="L284" s="18" t="s">
        <v>35</v>
      </c>
      <c r="M284" s="26" t="s">
        <v>35</v>
      </c>
      <c r="N284" s="22" t="s">
        <v>35</v>
      </c>
      <c r="O284" s="22" t="s">
        <v>35</v>
      </c>
      <c r="P284" s="22" t="s">
        <v>35</v>
      </c>
      <c r="Q284" s="11" t="s">
        <v>35</v>
      </c>
      <c r="R284" s="26" t="s">
        <v>35</v>
      </c>
      <c r="S284" s="22" t="s">
        <v>35</v>
      </c>
      <c r="T284" s="22" t="s">
        <v>35</v>
      </c>
      <c r="U284" s="22" t="s">
        <v>35</v>
      </c>
      <c r="V284" s="22" t="s">
        <v>35</v>
      </c>
      <c r="W284" s="22" t="s">
        <v>35</v>
      </c>
      <c r="X284" s="22" t="s">
        <v>35</v>
      </c>
      <c r="Y284" s="11" t="s">
        <v>35</v>
      </c>
      <c r="Z284" s="11" t="s">
        <v>35</v>
      </c>
      <c r="AA284" s="11" t="s">
        <v>35</v>
      </c>
      <c r="AB284" s="11" t="s">
        <v>35</v>
      </c>
      <c r="AC284" s="33"/>
      <c r="AD284" s="33"/>
      <c r="AE284" s="33"/>
      <c r="AF284" s="33"/>
      <c r="AG284" s="33"/>
      <c r="AH284" s="33"/>
      <c r="AI284" s="33"/>
      <c r="AJ284" s="33"/>
      <c r="AK284" s="33"/>
      <c r="AL284" s="33"/>
      <c r="AM284" s="33"/>
      <c r="AN284" s="33"/>
      <c r="AO284" s="33"/>
      <c r="AP284" s="33"/>
      <c r="AQ284" s="33"/>
      <c r="AR284" s="33"/>
      <c r="AS284" s="33"/>
      <c r="AT284" s="33"/>
      <c r="AU284" s="33"/>
      <c r="AV284" s="33"/>
      <c r="AW284" s="33"/>
      <c r="AX284" s="33"/>
      <c r="AY284" s="33"/>
      <c r="AZ284" s="375"/>
      <c r="BA284" s="1117"/>
      <c r="BB284" s="623" t="s">
        <v>114</v>
      </c>
      <c r="BC284" s="85" t="s">
        <v>35</v>
      </c>
      <c r="BD284" s="81" t="s">
        <v>35</v>
      </c>
      <c r="BE284" s="81" t="s">
        <v>35</v>
      </c>
      <c r="BF284" s="81" t="s">
        <v>35</v>
      </c>
      <c r="BG284" s="76" t="s">
        <v>35</v>
      </c>
      <c r="BH284" s="85" t="s">
        <v>35</v>
      </c>
      <c r="BI284" s="81" t="s">
        <v>35</v>
      </c>
      <c r="BJ284" s="81" t="s">
        <v>35</v>
      </c>
      <c r="BK284" s="81" t="s">
        <v>35</v>
      </c>
      <c r="BL284" s="76" t="s">
        <v>35</v>
      </c>
      <c r="BM284" s="85" t="s">
        <v>35</v>
      </c>
      <c r="BN284" s="81" t="s">
        <v>35</v>
      </c>
      <c r="BO284" s="81" t="s">
        <v>35</v>
      </c>
      <c r="BP284" s="81" t="s">
        <v>35</v>
      </c>
      <c r="BQ284" s="76" t="s">
        <v>35</v>
      </c>
      <c r="BR284" s="85" t="s">
        <v>35</v>
      </c>
      <c r="BS284" s="81" t="s">
        <v>35</v>
      </c>
      <c r="BT284" s="81" t="s">
        <v>35</v>
      </c>
      <c r="BU284" s="81" t="s">
        <v>35</v>
      </c>
      <c r="BV284" s="81" t="s">
        <v>35</v>
      </c>
      <c r="BW284" s="81" t="s">
        <v>35</v>
      </c>
      <c r="BX284" s="81" t="s">
        <v>35</v>
      </c>
      <c r="BY284" s="69" t="s">
        <v>35</v>
      </c>
      <c r="BZ284" s="69" t="s">
        <v>35</v>
      </c>
      <c r="CA284" s="69" t="s">
        <v>35</v>
      </c>
      <c r="CB284" s="69" t="s">
        <v>35</v>
      </c>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row>
    <row r="285" s="338" customFormat="true" ht="15" customHeight="true" x14ac:dyDescent="0.2">
      <c r="Y285" s="340"/>
      <c r="Z285" s="375"/>
      <c r="AA285" s="375"/>
      <c r="AB285" s="375"/>
      <c r="AC285" s="375"/>
      <c r="AD285" s="375"/>
      <c r="AE285" s="375"/>
      <c r="AF285" s="375"/>
      <c r="AG285" s="375"/>
      <c r="AH285" s="375"/>
      <c r="AI285" s="375"/>
      <c r="AJ285" s="375"/>
      <c r="AK285" s="375"/>
      <c r="AL285" s="375"/>
      <c r="AM285" s="375"/>
      <c r="AN285" s="375"/>
      <c r="AO285" s="375"/>
      <c r="AP285" s="375"/>
      <c r="AQ285" s="375"/>
      <c r="AR285" s="375"/>
      <c r="AS285" s="375"/>
      <c r="AT285" s="375"/>
      <c r="AU285" s="375"/>
      <c r="AV285" s="375"/>
      <c r="AW285" s="375"/>
      <c r="AX285" s="375"/>
      <c r="AY285" s="375"/>
      <c r="AZ285" s="375"/>
      <c r="BA285" s="340"/>
      <c r="BY285" s="340"/>
      <c r="BZ285" s="375"/>
      <c r="CA285" s="375"/>
      <c r="CB285" s="375"/>
      <c r="CC285" s="375"/>
      <c r="CD285" s="375"/>
      <c r="CE285" s="375"/>
      <c r="CF285" s="375"/>
      <c r="CG285" s="375"/>
      <c r="CH285" s="375"/>
      <c r="CI285" s="375"/>
      <c r="CJ285" s="375"/>
      <c r="CK285" s="375"/>
      <c r="CL285" s="375"/>
      <c r="CM285" s="375"/>
      <c r="CN285" s="375"/>
      <c r="CO285" s="375"/>
      <c r="CP285" s="375"/>
      <c r="CQ285" s="375"/>
      <c r="CR285" s="375"/>
      <c r="CS285" s="375"/>
      <c r="CT285" s="375"/>
      <c r="CU285" s="375"/>
      <c r="CV285" s="375"/>
      <c r="CW285" s="375"/>
      <c r="CX285" s="375"/>
      <c r="CY285" s="375"/>
      <c r="CZ285" s="375"/>
    </row>
    <row r="286" s="338" customFormat="true" ht="15" customHeight="true" x14ac:dyDescent="0.2">
      <c r="Y286" s="340"/>
      <c r="Z286" s="375"/>
      <c r="AA286" s="375"/>
      <c r="AB286" s="375"/>
      <c r="AC286" s="375"/>
      <c r="AD286" s="375"/>
      <c r="AE286" s="375"/>
      <c r="AF286" s="375"/>
      <c r="AG286" s="375"/>
      <c r="AH286" s="375"/>
      <c r="AI286" s="375"/>
      <c r="AJ286" s="375"/>
      <c r="AK286" s="375"/>
      <c r="AL286" s="375"/>
      <c r="AM286" s="375"/>
      <c r="AN286" s="375"/>
      <c r="AO286" s="375"/>
      <c r="AP286" s="375"/>
      <c r="AQ286" s="375"/>
      <c r="AR286" s="375"/>
      <c r="AS286" s="375"/>
      <c r="AT286" s="375"/>
      <c r="AU286" s="375"/>
      <c r="AV286" s="375"/>
      <c r="AW286" s="375"/>
      <c r="AX286" s="375"/>
      <c r="AY286" s="375"/>
      <c r="AZ286" s="375"/>
      <c r="BA286" s="340"/>
      <c r="BY286" s="340"/>
      <c r="BZ286" s="375"/>
      <c r="CA286" s="375"/>
      <c r="CB286" s="375"/>
      <c r="CC286" s="375"/>
      <c r="CD286" s="375"/>
      <c r="CE286" s="375"/>
      <c r="CF286" s="375"/>
      <c r="CG286" s="375"/>
      <c r="CH286" s="375"/>
      <c r="CI286" s="375"/>
      <c r="CJ286" s="375"/>
      <c r="CK286" s="375"/>
      <c r="CL286" s="375"/>
      <c r="CM286" s="375"/>
      <c r="CN286" s="375"/>
      <c r="CO286" s="375"/>
      <c r="CP286" s="375"/>
      <c r="CQ286" s="375"/>
      <c r="CR286" s="375"/>
      <c r="CS286" s="375"/>
      <c r="CT286" s="375"/>
      <c r="CU286" s="375"/>
      <c r="CV286" s="375"/>
      <c r="CW286" s="375"/>
      <c r="CX286" s="375"/>
      <c r="CY286" s="375"/>
      <c r="CZ286" s="375"/>
    </row>
    <row r="287" s="338" customFormat="true" ht="15" customHeight="true" x14ac:dyDescent="0.2">
      <c r="Y287" s="340"/>
      <c r="Z287" s="375"/>
      <c r="AA287" s="375"/>
      <c r="AB287" s="375"/>
      <c r="AC287" s="375"/>
      <c r="AD287" s="375"/>
      <c r="AE287" s="375"/>
      <c r="AF287" s="375"/>
      <c r="AG287" s="375"/>
      <c r="AH287" s="375"/>
      <c r="AI287" s="375"/>
      <c r="AJ287" s="375"/>
      <c r="AK287" s="375"/>
      <c r="AL287" s="375"/>
      <c r="AM287" s="375"/>
      <c r="AN287" s="375"/>
      <c r="AO287" s="375"/>
      <c r="AP287" s="375"/>
      <c r="AQ287" s="375"/>
      <c r="AR287" s="375"/>
      <c r="AS287" s="375"/>
      <c r="AT287" s="375"/>
      <c r="AU287" s="375"/>
      <c r="AV287" s="375"/>
      <c r="AW287" s="375"/>
      <c r="AX287" s="375"/>
      <c r="AY287" s="375"/>
      <c r="AZ287" s="375"/>
      <c r="BA287" s="340"/>
      <c r="BY287" s="340"/>
      <c r="BZ287" s="375"/>
      <c r="CA287" s="375"/>
      <c r="CB287" s="375"/>
      <c r="CC287" s="375"/>
      <c r="CD287" s="375"/>
      <c r="CE287" s="375"/>
      <c r="CF287" s="375"/>
      <c r="CG287" s="375"/>
      <c r="CH287" s="375"/>
      <c r="CI287" s="375"/>
      <c r="CJ287" s="375"/>
      <c r="CK287" s="375"/>
      <c r="CL287" s="375"/>
      <c r="CM287" s="375"/>
      <c r="CN287" s="375"/>
      <c r="CO287" s="375"/>
      <c r="CP287" s="375"/>
      <c r="CQ287" s="375"/>
      <c r="CR287" s="375"/>
      <c r="CS287" s="375"/>
      <c r="CT287" s="375"/>
      <c r="CU287" s="375"/>
      <c r="CV287" s="375"/>
      <c r="CW287" s="375"/>
      <c r="CX287" s="375"/>
      <c r="CY287" s="375"/>
      <c r="CZ287" s="375"/>
    </row>
    <row r="288" s="338" customFormat="true" ht="15" customHeight="true" x14ac:dyDescent="0.2">
      <c r="Y288" s="340"/>
      <c r="Z288" s="375"/>
      <c r="AA288" s="375"/>
      <c r="AB288" s="375"/>
      <c r="AC288" s="375"/>
      <c r="AD288" s="375"/>
      <c r="AE288" s="375"/>
      <c r="AF288" s="375"/>
      <c r="AG288" s="375"/>
      <c r="AH288" s="375"/>
      <c r="AI288" s="375"/>
      <c r="AJ288" s="375"/>
      <c r="AK288" s="375"/>
      <c r="AL288" s="375"/>
      <c r="AM288" s="375"/>
      <c r="AN288" s="375"/>
      <c r="AO288" s="375"/>
      <c r="AP288" s="375"/>
      <c r="AQ288" s="375"/>
      <c r="AR288" s="375"/>
      <c r="AS288" s="375"/>
      <c r="AT288" s="375"/>
      <c r="AU288" s="375"/>
      <c r="AV288" s="375"/>
      <c r="AW288" s="375"/>
      <c r="AX288" s="375"/>
      <c r="AY288" s="375"/>
      <c r="AZ288" s="375"/>
      <c r="BA288" s="340"/>
      <c r="BY288" s="340"/>
      <c r="BZ288" s="375"/>
      <c r="CA288" s="375"/>
      <c r="CB288" s="375"/>
      <c r="CC288" s="375"/>
      <c r="CD288" s="375"/>
      <c r="CE288" s="375"/>
      <c r="CF288" s="375"/>
      <c r="CG288" s="375"/>
      <c r="CH288" s="375"/>
      <c r="CI288" s="375"/>
      <c r="CJ288" s="375"/>
      <c r="CK288" s="375"/>
      <c r="CL288" s="375"/>
      <c r="CM288" s="375"/>
      <c r="CN288" s="375"/>
      <c r="CO288" s="375"/>
      <c r="CP288" s="375"/>
      <c r="CQ288" s="375"/>
      <c r="CR288" s="375"/>
      <c r="CS288" s="375"/>
      <c r="CT288" s="375"/>
      <c r="CU288" s="375"/>
      <c r="CV288" s="375"/>
      <c r="CW288" s="375"/>
      <c r="CX288" s="375"/>
      <c r="CY288" s="375"/>
      <c r="CZ288" s="375"/>
    </row>
    <row r="289" s="338" customFormat="true" ht="15" customHeight="true" x14ac:dyDescent="0.2">
      <c r="Y289" s="340"/>
      <c r="Z289" s="375"/>
      <c r="AA289" s="375"/>
      <c r="AB289" s="375"/>
      <c r="AC289" s="375"/>
      <c r="AD289" s="375"/>
      <c r="AE289" s="375"/>
      <c r="AF289" s="375"/>
      <c r="AG289" s="375"/>
      <c r="AH289" s="375"/>
      <c r="AI289" s="375"/>
      <c r="AJ289" s="375"/>
      <c r="AK289" s="375"/>
      <c r="AL289" s="375"/>
      <c r="AM289" s="375"/>
      <c r="AN289" s="375"/>
      <c r="AO289" s="375"/>
      <c r="AP289" s="375"/>
      <c r="AQ289" s="375"/>
      <c r="AR289" s="375"/>
      <c r="AS289" s="375"/>
      <c r="AT289" s="375"/>
      <c r="AU289" s="375"/>
      <c r="AV289" s="375"/>
      <c r="AW289" s="375"/>
      <c r="AX289" s="375"/>
      <c r="AY289" s="375"/>
      <c r="AZ289" s="375"/>
      <c r="BA289" s="340"/>
      <c r="BY289" s="340"/>
      <c r="BZ289" s="375"/>
      <c r="CA289" s="375"/>
      <c r="CB289" s="375"/>
      <c r="CC289" s="375"/>
      <c r="CD289" s="375"/>
      <c r="CE289" s="375"/>
      <c r="CF289" s="375"/>
      <c r="CG289" s="375"/>
      <c r="CH289" s="375"/>
      <c r="CI289" s="375"/>
      <c r="CJ289" s="375"/>
      <c r="CK289" s="375"/>
      <c r="CL289" s="375"/>
      <c r="CM289" s="375"/>
      <c r="CN289" s="375"/>
      <c r="CO289" s="375"/>
      <c r="CP289" s="375"/>
      <c r="CQ289" s="375"/>
      <c r="CR289" s="375"/>
      <c r="CS289" s="375"/>
      <c r="CT289" s="375"/>
      <c r="CU289" s="375"/>
      <c r="CV289" s="375"/>
      <c r="CW289" s="375"/>
      <c r="CX289" s="375"/>
      <c r="CY289" s="375"/>
      <c r="CZ289" s="375"/>
    </row>
    <row r="290" s="338" customFormat="true" ht="15" customHeight="true" x14ac:dyDescent="0.2">
      <c r="Y290" s="340"/>
      <c r="Z290" s="375"/>
      <c r="AA290" s="375"/>
      <c r="AB290" s="375"/>
      <c r="AC290" s="375"/>
      <c r="AD290" s="375"/>
      <c r="AE290" s="375"/>
      <c r="AF290" s="375"/>
      <c r="AG290" s="375"/>
      <c r="AH290" s="375"/>
      <c r="AI290" s="375"/>
      <c r="AJ290" s="375"/>
      <c r="AK290" s="375"/>
      <c r="AL290" s="375"/>
      <c r="AM290" s="375"/>
      <c r="AN290" s="375"/>
      <c r="AO290" s="375"/>
      <c r="AP290" s="375"/>
      <c r="AQ290" s="375"/>
      <c r="AR290" s="375"/>
      <c r="AS290" s="375"/>
      <c r="AT290" s="375"/>
      <c r="AU290" s="375"/>
      <c r="AV290" s="375"/>
      <c r="AW290" s="375"/>
      <c r="AX290" s="375"/>
      <c r="AY290" s="375"/>
      <c r="AZ290" s="375"/>
      <c r="BA290" s="340"/>
      <c r="BY290" s="340"/>
      <c r="BZ290" s="375"/>
      <c r="CA290" s="375"/>
      <c r="CB290" s="375"/>
      <c r="CC290" s="375"/>
      <c r="CD290" s="375"/>
      <c r="CE290" s="375"/>
      <c r="CF290" s="375"/>
      <c r="CG290" s="375"/>
      <c r="CH290" s="375"/>
      <c r="CI290" s="375"/>
      <c r="CJ290" s="375"/>
      <c r="CK290" s="375"/>
      <c r="CL290" s="375"/>
      <c r="CM290" s="375"/>
      <c r="CN290" s="375"/>
      <c r="CO290" s="375"/>
      <c r="CP290" s="375"/>
      <c r="CQ290" s="375"/>
      <c r="CR290" s="375"/>
      <c r="CS290" s="375"/>
      <c r="CT290" s="375"/>
      <c r="CU290" s="375"/>
      <c r="CV290" s="375"/>
      <c r="CW290" s="375"/>
      <c r="CX290" s="375"/>
      <c r="CY290" s="375"/>
      <c r="CZ290" s="375"/>
    </row>
    <row r="291" s="338" customFormat="true" ht="15" customHeight="true" x14ac:dyDescent="0.2">
      <c r="Y291" s="340"/>
      <c r="Z291" s="375"/>
      <c r="AA291" s="375"/>
      <c r="AB291" s="375"/>
      <c r="AC291" s="375"/>
      <c r="AD291" s="375"/>
      <c r="AE291" s="375"/>
      <c r="AF291" s="375"/>
      <c r="AG291" s="375"/>
      <c r="AH291" s="375"/>
      <c r="AI291" s="375"/>
      <c r="AJ291" s="375"/>
      <c r="AK291" s="375"/>
      <c r="AL291" s="375"/>
      <c r="AM291" s="375"/>
      <c r="AN291" s="375"/>
      <c r="AO291" s="375"/>
      <c r="AP291" s="375"/>
      <c r="AQ291" s="375"/>
      <c r="AR291" s="375"/>
      <c r="AS291" s="375"/>
      <c r="AT291" s="375"/>
      <c r="AU291" s="375"/>
      <c r="AV291" s="375"/>
      <c r="AW291" s="375"/>
      <c r="AX291" s="375"/>
      <c r="AY291" s="375"/>
      <c r="AZ291" s="375"/>
      <c r="BA291" s="340"/>
      <c r="BY291" s="340"/>
      <c r="BZ291" s="375"/>
      <c r="CA291" s="375"/>
      <c r="CB291" s="375"/>
      <c r="CC291" s="375"/>
      <c r="CD291" s="375"/>
      <c r="CE291" s="375"/>
      <c r="CF291" s="375"/>
      <c r="CG291" s="375"/>
      <c r="CH291" s="375"/>
      <c r="CI291" s="375"/>
      <c r="CJ291" s="375"/>
      <c r="CK291" s="375"/>
      <c r="CL291" s="375"/>
      <c r="CM291" s="375"/>
      <c r="CN291" s="375"/>
      <c r="CO291" s="375"/>
      <c r="CP291" s="375"/>
      <c r="CQ291" s="375"/>
      <c r="CR291" s="375"/>
      <c r="CS291" s="375"/>
      <c r="CT291" s="375"/>
      <c r="CU291" s="375"/>
      <c r="CV291" s="375"/>
      <c r="CW291" s="375"/>
      <c r="CX291" s="375"/>
      <c r="CY291" s="375"/>
      <c r="CZ291" s="375"/>
    </row>
    <row r="292" s="338" customFormat="true" ht="15" customHeight="true" x14ac:dyDescent="0.2">
      <c r="Y292" s="340"/>
      <c r="Z292" s="375"/>
      <c r="AA292" s="375"/>
      <c r="AB292" s="375"/>
      <c r="AC292" s="375"/>
      <c r="AD292" s="375"/>
      <c r="AE292" s="375"/>
      <c r="AF292" s="375"/>
      <c r="AG292" s="375"/>
      <c r="AH292" s="375"/>
      <c r="AI292" s="375"/>
      <c r="AJ292" s="375"/>
      <c r="AK292" s="375"/>
      <c r="AL292" s="375"/>
      <c r="AM292" s="375"/>
      <c r="AN292" s="375"/>
      <c r="AO292" s="375"/>
      <c r="AP292" s="375"/>
      <c r="AQ292" s="375"/>
      <c r="AR292" s="375"/>
      <c r="AS292" s="375"/>
      <c r="AT292" s="375"/>
      <c r="AU292" s="375"/>
      <c r="AV292" s="375"/>
      <c r="AW292" s="375"/>
      <c r="AX292" s="375"/>
      <c r="AY292" s="375"/>
      <c r="AZ292" s="375"/>
      <c r="BA292" s="340"/>
      <c r="BY292" s="340"/>
      <c r="BZ292" s="375"/>
      <c r="CA292" s="375"/>
      <c r="CB292" s="375"/>
      <c r="CC292" s="375"/>
      <c r="CD292" s="375"/>
      <c r="CE292" s="375"/>
      <c r="CF292" s="375"/>
      <c r="CG292" s="375"/>
      <c r="CH292" s="375"/>
      <c r="CI292" s="375"/>
      <c r="CJ292" s="375"/>
      <c r="CK292" s="375"/>
      <c r="CL292" s="375"/>
      <c r="CM292" s="375"/>
      <c r="CN292" s="375"/>
      <c r="CO292" s="375"/>
      <c r="CP292" s="375"/>
      <c r="CQ292" s="375"/>
      <c r="CR292" s="375"/>
      <c r="CS292" s="375"/>
      <c r="CT292" s="375"/>
      <c r="CU292" s="375"/>
      <c r="CV292" s="375"/>
      <c r="CW292" s="375"/>
      <c r="CX292" s="375"/>
      <c r="CY292" s="375"/>
      <c r="CZ292" s="375"/>
    </row>
    <row r="293" s="338" customFormat="true" ht="15" customHeight="true" x14ac:dyDescent="0.2">
      <c r="Y293" s="340"/>
      <c r="Z293" s="375"/>
      <c r="AA293" s="375"/>
      <c r="AB293" s="375"/>
      <c r="AC293" s="375"/>
      <c r="AD293" s="375"/>
      <c r="AE293" s="375"/>
      <c r="AF293" s="375"/>
      <c r="AG293" s="375"/>
      <c r="AH293" s="375"/>
      <c r="AI293" s="375"/>
      <c r="AJ293" s="375"/>
      <c r="AK293" s="375"/>
      <c r="AL293" s="375"/>
      <c r="AM293" s="375"/>
      <c r="AN293" s="375"/>
      <c r="AO293" s="375"/>
      <c r="AP293" s="375"/>
      <c r="AQ293" s="375"/>
      <c r="AR293" s="375"/>
      <c r="AS293" s="375"/>
      <c r="AT293" s="375"/>
      <c r="AU293" s="375"/>
      <c r="AV293" s="375"/>
      <c r="AW293" s="375"/>
      <c r="AX293" s="375"/>
      <c r="AY293" s="375"/>
      <c r="AZ293" s="375"/>
      <c r="BA293" s="340"/>
      <c r="BY293" s="340"/>
      <c r="BZ293" s="375"/>
      <c r="CA293" s="375"/>
      <c r="CB293" s="375"/>
      <c r="CC293" s="375"/>
      <c r="CD293" s="375"/>
      <c r="CE293" s="375"/>
      <c r="CF293" s="375"/>
      <c r="CG293" s="375"/>
      <c r="CH293" s="375"/>
      <c r="CI293" s="375"/>
      <c r="CJ293" s="375"/>
      <c r="CK293" s="375"/>
      <c r="CL293" s="375"/>
      <c r="CM293" s="375"/>
      <c r="CN293" s="375"/>
      <c r="CO293" s="375"/>
      <c r="CP293" s="375"/>
      <c r="CQ293" s="375"/>
      <c r="CR293" s="375"/>
      <c r="CS293" s="375"/>
      <c r="CT293" s="375"/>
      <c r="CU293" s="375"/>
      <c r="CV293" s="375"/>
      <c r="CW293" s="375"/>
      <c r="CX293" s="375"/>
      <c r="CY293" s="375"/>
      <c r="CZ293" s="375"/>
    </row>
    <row r="294" s="338" customFormat="true" ht="15" customHeight="true" x14ac:dyDescent="0.2">
      <c r="Y294" s="340"/>
      <c r="Z294" s="375"/>
      <c r="AA294" s="375"/>
      <c r="AB294" s="375"/>
      <c r="AC294" s="375"/>
      <c r="AD294" s="375"/>
      <c r="AE294" s="375"/>
      <c r="AF294" s="375"/>
      <c r="AG294" s="375"/>
      <c r="AH294" s="375"/>
      <c r="AI294" s="375"/>
      <c r="AJ294" s="375"/>
      <c r="AK294" s="375"/>
      <c r="AL294" s="375"/>
      <c r="AM294" s="375"/>
      <c r="AN294" s="375"/>
      <c r="AO294" s="375"/>
      <c r="AP294" s="375"/>
      <c r="AQ294" s="375"/>
      <c r="AR294" s="375"/>
      <c r="AS294" s="375"/>
      <c r="AT294" s="375"/>
      <c r="AU294" s="375"/>
      <c r="AV294" s="375"/>
      <c r="AW294" s="375"/>
      <c r="AX294" s="375"/>
      <c r="AY294" s="375"/>
      <c r="AZ294" s="375"/>
      <c r="BA294" s="340"/>
      <c r="BY294" s="340"/>
      <c r="BZ294" s="375"/>
      <c r="CA294" s="375"/>
      <c r="CB294" s="375"/>
      <c r="CC294" s="375"/>
      <c r="CD294" s="375"/>
      <c r="CE294" s="375"/>
      <c r="CF294" s="375"/>
      <c r="CG294" s="375"/>
      <c r="CH294" s="375"/>
      <c r="CI294" s="375"/>
      <c r="CJ294" s="375"/>
      <c r="CK294" s="375"/>
      <c r="CL294" s="375"/>
      <c r="CM294" s="375"/>
      <c r="CN294" s="375"/>
      <c r="CO294" s="375"/>
      <c r="CP294" s="375"/>
      <c r="CQ294" s="375"/>
      <c r="CR294" s="375"/>
      <c r="CS294" s="375"/>
      <c r="CT294" s="375"/>
      <c r="CU294" s="375"/>
      <c r="CV294" s="375"/>
      <c r="CW294" s="375"/>
      <c r="CX294" s="375"/>
      <c r="CY294" s="375"/>
      <c r="CZ294" s="375"/>
    </row>
    <row r="295" s="338" customFormat="true" ht="15" customHeight="true" x14ac:dyDescent="0.2">
      <c r="Y295" s="340"/>
      <c r="Z295" s="375"/>
      <c r="AA295" s="375"/>
      <c r="AB295" s="375"/>
      <c r="AC295" s="375"/>
      <c r="AD295" s="375"/>
      <c r="AE295" s="375"/>
      <c r="AF295" s="375"/>
      <c r="AG295" s="375"/>
      <c r="AH295" s="375"/>
      <c r="AI295" s="375"/>
      <c r="AJ295" s="375"/>
      <c r="AK295" s="375"/>
      <c r="AL295" s="375"/>
      <c r="AM295" s="375"/>
      <c r="AN295" s="375"/>
      <c r="AO295" s="375"/>
      <c r="AP295" s="375"/>
      <c r="AQ295" s="375"/>
      <c r="AR295" s="375"/>
      <c r="AS295" s="375"/>
      <c r="AT295" s="375"/>
      <c r="AU295" s="375"/>
      <c r="AV295" s="375"/>
      <c r="AW295" s="375"/>
      <c r="AX295" s="375"/>
      <c r="AY295" s="375"/>
      <c r="AZ295" s="375"/>
      <c r="BA295" s="340"/>
      <c r="BY295" s="340"/>
      <c r="BZ295" s="375"/>
      <c r="CA295" s="375"/>
      <c r="CB295" s="375"/>
      <c r="CC295" s="375"/>
      <c r="CD295" s="375"/>
      <c r="CE295" s="375"/>
      <c r="CF295" s="375"/>
      <c r="CG295" s="375"/>
      <c r="CH295" s="375"/>
      <c r="CI295" s="375"/>
      <c r="CJ295" s="375"/>
      <c r="CK295" s="375"/>
      <c r="CL295" s="375"/>
      <c r="CM295" s="375"/>
      <c r="CN295" s="375"/>
      <c r="CO295" s="375"/>
      <c r="CP295" s="375"/>
      <c r="CQ295" s="375"/>
      <c r="CR295" s="375"/>
      <c r="CS295" s="375"/>
      <c r="CT295" s="375"/>
      <c r="CU295" s="375"/>
      <c r="CV295" s="375"/>
      <c r="CW295" s="375"/>
      <c r="CX295" s="375"/>
      <c r="CY295" s="375"/>
      <c r="CZ295" s="375"/>
    </row>
    <row r="296" s="338" customFormat="true" ht="15" customHeight="true" x14ac:dyDescent="0.2">
      <c r="Y296" s="340"/>
      <c r="Z296" s="375"/>
      <c r="AA296" s="375"/>
      <c r="AB296" s="375"/>
      <c r="AC296" s="375"/>
      <c r="AD296" s="375"/>
      <c r="AE296" s="375"/>
      <c r="AF296" s="375"/>
      <c r="AG296" s="375"/>
      <c r="AH296" s="375"/>
      <c r="AI296" s="375"/>
      <c r="AJ296" s="375"/>
      <c r="AK296" s="375"/>
      <c r="AL296" s="375"/>
      <c r="AM296" s="375"/>
      <c r="AN296" s="375"/>
      <c r="AO296" s="375"/>
      <c r="AP296" s="375"/>
      <c r="AQ296" s="375"/>
      <c r="AR296" s="375"/>
      <c r="AS296" s="375"/>
      <c r="AT296" s="375"/>
      <c r="AU296" s="375"/>
      <c r="AV296" s="375"/>
      <c r="AW296" s="375"/>
      <c r="AX296" s="375"/>
      <c r="AY296" s="375"/>
      <c r="AZ296" s="375"/>
      <c r="BA296" s="340"/>
      <c r="BY296" s="340"/>
      <c r="BZ296" s="375"/>
      <c r="CA296" s="375"/>
      <c r="CB296" s="375"/>
      <c r="CC296" s="375"/>
      <c r="CD296" s="375"/>
      <c r="CE296" s="375"/>
      <c r="CF296" s="375"/>
      <c r="CG296" s="375"/>
      <c r="CH296" s="375"/>
      <c r="CI296" s="375"/>
      <c r="CJ296" s="375"/>
      <c r="CK296" s="375"/>
      <c r="CL296" s="375"/>
      <c r="CM296" s="375"/>
      <c r="CN296" s="375"/>
      <c r="CO296" s="375"/>
      <c r="CP296" s="375"/>
      <c r="CQ296" s="375"/>
      <c r="CR296" s="375"/>
      <c r="CS296" s="375"/>
      <c r="CT296" s="375"/>
      <c r="CU296" s="375"/>
      <c r="CV296" s="375"/>
      <c r="CW296" s="375"/>
      <c r="CX296" s="375"/>
      <c r="CY296" s="375"/>
      <c r="CZ296" s="375"/>
    </row>
    <row r="297" s="338" customFormat="true" ht="15" customHeight="true" x14ac:dyDescent="0.2">
      <c r="Y297" s="340"/>
      <c r="Z297" s="375"/>
      <c r="AA297" s="375"/>
      <c r="AB297" s="375"/>
      <c r="AC297" s="375"/>
      <c r="AD297" s="375"/>
      <c r="AE297" s="375"/>
      <c r="AF297" s="375"/>
      <c r="AG297" s="375"/>
      <c r="AH297" s="375"/>
      <c r="AI297" s="375"/>
      <c r="AJ297" s="375"/>
      <c r="AK297" s="375"/>
      <c r="AL297" s="375"/>
      <c r="AM297" s="375"/>
      <c r="AN297" s="375"/>
      <c r="AO297" s="375"/>
      <c r="AP297" s="375"/>
      <c r="AQ297" s="375"/>
      <c r="AR297" s="375"/>
      <c r="AS297" s="375"/>
      <c r="AT297" s="375"/>
      <c r="AU297" s="375"/>
      <c r="AV297" s="375"/>
      <c r="AW297" s="375"/>
      <c r="AX297" s="375"/>
      <c r="AY297" s="375"/>
      <c r="AZ297" s="375"/>
      <c r="BA297" s="340"/>
      <c r="BY297" s="340"/>
      <c r="BZ297" s="375"/>
      <c r="CA297" s="375"/>
      <c r="CB297" s="375"/>
      <c r="CC297" s="375"/>
      <c r="CD297" s="375"/>
      <c r="CE297" s="375"/>
      <c r="CF297" s="375"/>
      <c r="CG297" s="375"/>
      <c r="CH297" s="375"/>
      <c r="CI297" s="375"/>
      <c r="CJ297" s="375"/>
      <c r="CK297" s="375"/>
      <c r="CL297" s="375"/>
      <c r="CM297" s="375"/>
      <c r="CN297" s="375"/>
      <c r="CO297" s="375"/>
      <c r="CP297" s="375"/>
      <c r="CQ297" s="375"/>
      <c r="CR297" s="375"/>
      <c r="CS297" s="375"/>
      <c r="CT297" s="375"/>
      <c r="CU297" s="375"/>
      <c r="CV297" s="375"/>
      <c r="CW297" s="375"/>
      <c r="CX297" s="375"/>
      <c r="CY297" s="375"/>
      <c r="CZ297" s="375"/>
    </row>
    <row r="298" s="338" customFormat="true" ht="15" customHeight="true" x14ac:dyDescent="0.2">
      <c r="Y298" s="340"/>
      <c r="Z298" s="375"/>
      <c r="AA298" s="375"/>
      <c r="AB298" s="375"/>
      <c r="AC298" s="375"/>
      <c r="AD298" s="375"/>
      <c r="AE298" s="375"/>
      <c r="AF298" s="375"/>
      <c r="AG298" s="375"/>
      <c r="AH298" s="375"/>
      <c r="AI298" s="375"/>
      <c r="AJ298" s="375"/>
      <c r="AK298" s="375"/>
      <c r="AL298" s="375"/>
      <c r="AM298" s="375"/>
      <c r="AN298" s="375"/>
      <c r="AO298" s="375"/>
      <c r="AP298" s="375"/>
      <c r="AQ298" s="375"/>
      <c r="AR298" s="375"/>
      <c r="AS298" s="375"/>
      <c r="AT298" s="375"/>
      <c r="AU298" s="375"/>
      <c r="AV298" s="375"/>
      <c r="AW298" s="375"/>
      <c r="AX298" s="375"/>
      <c r="AY298" s="375"/>
      <c r="AZ298" s="375"/>
      <c r="BA298" s="340"/>
      <c r="BY298" s="340"/>
      <c r="BZ298" s="375"/>
      <c r="CA298" s="375"/>
      <c r="CB298" s="375"/>
      <c r="CC298" s="375"/>
      <c r="CD298" s="375"/>
      <c r="CE298" s="375"/>
      <c r="CF298" s="375"/>
      <c r="CG298" s="375"/>
      <c r="CH298" s="375"/>
      <c r="CI298" s="375"/>
      <c r="CJ298" s="375"/>
      <c r="CK298" s="375"/>
      <c r="CL298" s="375"/>
      <c r="CM298" s="375"/>
      <c r="CN298" s="375"/>
      <c r="CO298" s="375"/>
      <c r="CP298" s="375"/>
      <c r="CQ298" s="375"/>
      <c r="CR298" s="375"/>
      <c r="CS298" s="375"/>
      <c r="CT298" s="375"/>
      <c r="CU298" s="375"/>
      <c r="CV298" s="375"/>
      <c r="CW298" s="375"/>
      <c r="CX298" s="375"/>
      <c r="CY298" s="375"/>
      <c r="CZ298" s="375"/>
    </row>
    <row r="299" s="338" customFormat="true" ht="15" customHeight="true" x14ac:dyDescent="0.2">
      <c r="Y299" s="340"/>
      <c r="Z299" s="375"/>
      <c r="AA299" s="375"/>
      <c r="AB299" s="375"/>
      <c r="AC299" s="375"/>
      <c r="AD299" s="375"/>
      <c r="AE299" s="375"/>
      <c r="AF299" s="375"/>
      <c r="AG299" s="375"/>
      <c r="AH299" s="375"/>
      <c r="AI299" s="375"/>
      <c r="AJ299" s="375"/>
      <c r="AK299" s="375"/>
      <c r="AL299" s="375"/>
      <c r="AM299" s="375"/>
      <c r="AN299" s="375"/>
      <c r="AO299" s="375"/>
      <c r="AP299" s="375"/>
      <c r="AQ299" s="375"/>
      <c r="AR299" s="375"/>
      <c r="AS299" s="375"/>
      <c r="AT299" s="375"/>
      <c r="AU299" s="375"/>
      <c r="AV299" s="375"/>
      <c r="AW299" s="375"/>
      <c r="AX299" s="375"/>
      <c r="AY299" s="375"/>
      <c r="AZ299" s="375"/>
      <c r="BA299" s="340"/>
      <c r="BY299" s="340"/>
      <c r="BZ299" s="375"/>
      <c r="CA299" s="375"/>
      <c r="CB299" s="375"/>
      <c r="CC299" s="375"/>
      <c r="CD299" s="375"/>
      <c r="CE299" s="375"/>
      <c r="CF299" s="375"/>
      <c r="CG299" s="375"/>
      <c r="CH299" s="375"/>
      <c r="CI299" s="375"/>
      <c r="CJ299" s="375"/>
      <c r="CK299" s="375"/>
      <c r="CL299" s="375"/>
      <c r="CM299" s="375"/>
      <c r="CN299" s="375"/>
      <c r="CO299" s="375"/>
      <c r="CP299" s="375"/>
      <c r="CQ299" s="375"/>
      <c r="CR299" s="375"/>
      <c r="CS299" s="375"/>
      <c r="CT299" s="375"/>
      <c r="CU299" s="375"/>
      <c r="CV299" s="375"/>
      <c r="CW299" s="375"/>
      <c r="CX299" s="375"/>
      <c r="CY299" s="375"/>
      <c r="CZ299" s="375"/>
    </row>
    <row r="300" s="338" customFormat="true" ht="15" customHeight="true" x14ac:dyDescent="0.2">
      <c r="Y300" s="340"/>
      <c r="Z300" s="375"/>
      <c r="AA300" s="375"/>
      <c r="AB300" s="375"/>
      <c r="AC300" s="375"/>
      <c r="AD300" s="375"/>
      <c r="AE300" s="375"/>
      <c r="AF300" s="375"/>
      <c r="AG300" s="375"/>
      <c r="AH300" s="375"/>
      <c r="AI300" s="375"/>
      <c r="AJ300" s="375"/>
      <c r="AK300" s="375"/>
      <c r="AL300" s="375"/>
      <c r="AM300" s="375"/>
      <c r="AN300" s="375"/>
      <c r="AO300" s="375"/>
      <c r="AP300" s="375"/>
      <c r="AQ300" s="375"/>
      <c r="AR300" s="375"/>
      <c r="AS300" s="375"/>
      <c r="AT300" s="375"/>
      <c r="AU300" s="375"/>
      <c r="AV300" s="375"/>
      <c r="AW300" s="375"/>
      <c r="AX300" s="375"/>
      <c r="AY300" s="375"/>
      <c r="AZ300" s="375"/>
      <c r="BA300" s="340"/>
      <c r="BY300" s="340"/>
      <c r="BZ300" s="375"/>
      <c r="CA300" s="375"/>
      <c r="CB300" s="375"/>
      <c r="CC300" s="375"/>
      <c r="CD300" s="375"/>
      <c r="CE300" s="375"/>
      <c r="CF300" s="375"/>
      <c r="CG300" s="375"/>
      <c r="CH300" s="375"/>
      <c r="CI300" s="375"/>
      <c r="CJ300" s="375"/>
      <c r="CK300" s="375"/>
      <c r="CL300" s="375"/>
      <c r="CM300" s="375"/>
      <c r="CN300" s="375"/>
      <c r="CO300" s="375"/>
      <c r="CP300" s="375"/>
      <c r="CQ300" s="375"/>
      <c r="CR300" s="375"/>
      <c r="CS300" s="375"/>
      <c r="CT300" s="375"/>
      <c r="CU300" s="375"/>
      <c r="CV300" s="375"/>
      <c r="CW300" s="375"/>
      <c r="CX300" s="375"/>
      <c r="CY300" s="375"/>
      <c r="CZ300" s="375"/>
    </row>
    <row r="301" s="338" customFormat="true" ht="15" customHeight="true" x14ac:dyDescent="0.2">
      <c r="Y301" s="340"/>
      <c r="Z301" s="375"/>
      <c r="AA301" s="375"/>
      <c r="AB301" s="375"/>
      <c r="AC301" s="375"/>
      <c r="AD301" s="375"/>
      <c r="AE301" s="375"/>
      <c r="AF301" s="375"/>
      <c r="AG301" s="375"/>
      <c r="AH301" s="375"/>
      <c r="AI301" s="375"/>
      <c r="AJ301" s="375"/>
      <c r="AK301" s="375"/>
      <c r="AL301" s="375"/>
      <c r="AM301" s="375"/>
      <c r="AN301" s="375"/>
      <c r="AO301" s="375"/>
      <c r="AP301" s="375"/>
      <c r="AQ301" s="375"/>
      <c r="AR301" s="375"/>
      <c r="AS301" s="375"/>
      <c r="AT301" s="375"/>
      <c r="AU301" s="375"/>
      <c r="AV301" s="375"/>
      <c r="AW301" s="375"/>
      <c r="AX301" s="375"/>
      <c r="AY301" s="375"/>
      <c r="AZ301" s="375"/>
      <c r="BA301" s="340"/>
      <c r="BY301" s="340"/>
      <c r="BZ301" s="375"/>
      <c r="CA301" s="375"/>
      <c r="CB301" s="375"/>
      <c r="CC301" s="375"/>
      <c r="CD301" s="375"/>
      <c r="CE301" s="375"/>
      <c r="CF301" s="375"/>
      <c r="CG301" s="375"/>
      <c r="CH301" s="375"/>
      <c r="CI301" s="375"/>
      <c r="CJ301" s="375"/>
      <c r="CK301" s="375"/>
      <c r="CL301" s="375"/>
      <c r="CM301" s="375"/>
      <c r="CN301" s="375"/>
      <c r="CO301" s="375"/>
      <c r="CP301" s="375"/>
      <c r="CQ301" s="375"/>
      <c r="CR301" s="375"/>
      <c r="CS301" s="375"/>
      <c r="CT301" s="375"/>
      <c r="CU301" s="375"/>
      <c r="CV301" s="375"/>
      <c r="CW301" s="375"/>
      <c r="CX301" s="375"/>
      <c r="CY301" s="375"/>
      <c r="CZ301" s="375"/>
    </row>
    <row r="302" s="338" customFormat="true" ht="15" customHeight="true" x14ac:dyDescent="0.2">
      <c r="Y302" s="340"/>
      <c r="Z302" s="375"/>
      <c r="AA302" s="375"/>
      <c r="AB302" s="375"/>
      <c r="AC302" s="375"/>
      <c r="AD302" s="375"/>
      <c r="AE302" s="375"/>
      <c r="AF302" s="375"/>
      <c r="AG302" s="375"/>
      <c r="AH302" s="375"/>
      <c r="AI302" s="375"/>
      <c r="AJ302" s="375"/>
      <c r="AK302" s="375"/>
      <c r="AL302" s="375"/>
      <c r="AM302" s="375"/>
      <c r="AN302" s="375"/>
      <c r="AO302" s="375"/>
      <c r="AP302" s="375"/>
      <c r="AQ302" s="375"/>
      <c r="AR302" s="375"/>
      <c r="AS302" s="375"/>
      <c r="AT302" s="375"/>
      <c r="AU302" s="375"/>
      <c r="AV302" s="375"/>
      <c r="AW302" s="375"/>
      <c r="AX302" s="375"/>
      <c r="AY302" s="375"/>
      <c r="AZ302" s="375"/>
      <c r="BA302" s="340"/>
      <c r="BY302" s="340"/>
      <c r="BZ302" s="375"/>
      <c r="CA302" s="375"/>
      <c r="CB302" s="375"/>
      <c r="CC302" s="375"/>
      <c r="CD302" s="375"/>
      <c r="CE302" s="375"/>
      <c r="CF302" s="375"/>
      <c r="CG302" s="375"/>
      <c r="CH302" s="375"/>
      <c r="CI302" s="375"/>
      <c r="CJ302" s="375"/>
      <c r="CK302" s="375"/>
      <c r="CL302" s="375"/>
      <c r="CM302" s="375"/>
      <c r="CN302" s="375"/>
      <c r="CO302" s="375"/>
      <c r="CP302" s="375"/>
      <c r="CQ302" s="375"/>
      <c r="CR302" s="375"/>
      <c r="CS302" s="375"/>
      <c r="CT302" s="375"/>
      <c r="CU302" s="375"/>
      <c r="CV302" s="375"/>
      <c r="CW302" s="375"/>
      <c r="CX302" s="375"/>
      <c r="CY302" s="375"/>
      <c r="CZ302" s="375"/>
    </row>
    <row r="303" s="338" customFormat="true" ht="15" customHeight="true" x14ac:dyDescent="0.2">
      <c r="Y303" s="340"/>
      <c r="Z303" s="375"/>
      <c r="AA303" s="375"/>
      <c r="AB303" s="375"/>
      <c r="AC303" s="375"/>
      <c r="AD303" s="375"/>
      <c r="AE303" s="375"/>
      <c r="AF303" s="375"/>
      <c r="AG303" s="375"/>
      <c r="AH303" s="375"/>
      <c r="AI303" s="375"/>
      <c r="AJ303" s="375"/>
      <c r="AK303" s="375"/>
      <c r="AL303" s="375"/>
      <c r="AM303" s="375"/>
      <c r="AN303" s="375"/>
      <c r="AO303" s="375"/>
      <c r="AP303" s="375"/>
      <c r="AQ303" s="375"/>
      <c r="AR303" s="375"/>
      <c r="AS303" s="375"/>
      <c r="AT303" s="375"/>
      <c r="AU303" s="375"/>
      <c r="AV303" s="375"/>
      <c r="AW303" s="375"/>
      <c r="AX303" s="375"/>
      <c r="AY303" s="375"/>
      <c r="AZ303" s="375"/>
      <c r="BA303" s="340"/>
      <c r="BY303" s="340"/>
      <c r="BZ303" s="375"/>
      <c r="CA303" s="375"/>
      <c r="CB303" s="375"/>
      <c r="CC303" s="375"/>
      <c r="CD303" s="375"/>
      <c r="CE303" s="375"/>
      <c r="CF303" s="375"/>
      <c r="CG303" s="375"/>
      <c r="CH303" s="375"/>
      <c r="CI303" s="375"/>
      <c r="CJ303" s="375"/>
      <c r="CK303" s="375"/>
      <c r="CL303" s="375"/>
      <c r="CM303" s="375"/>
      <c r="CN303" s="375"/>
      <c r="CO303" s="375"/>
      <c r="CP303" s="375"/>
      <c r="CQ303" s="375"/>
      <c r="CR303" s="375"/>
      <c r="CS303" s="375"/>
      <c r="CT303" s="375"/>
      <c r="CU303" s="375"/>
      <c r="CV303" s="375"/>
      <c r="CW303" s="375"/>
      <c r="CX303" s="375"/>
      <c r="CY303" s="375"/>
      <c r="CZ303" s="375"/>
    </row>
    <row r="304" s="338" customFormat="true" ht="15" customHeight="true" x14ac:dyDescent="0.2">
      <c r="Y304" s="340"/>
      <c r="Z304" s="375"/>
      <c r="AA304" s="375"/>
      <c r="AB304" s="375"/>
      <c r="AC304" s="375"/>
      <c r="AD304" s="375"/>
      <c r="AE304" s="375"/>
      <c r="AF304" s="375"/>
      <c r="AG304" s="375"/>
      <c r="AH304" s="375"/>
      <c r="AI304" s="375"/>
      <c r="AJ304" s="375"/>
      <c r="AK304" s="375"/>
      <c r="AL304" s="375"/>
      <c r="AM304" s="375"/>
      <c r="AN304" s="375"/>
      <c r="AO304" s="375"/>
      <c r="AP304" s="375"/>
      <c r="AQ304" s="375"/>
      <c r="AR304" s="375"/>
      <c r="AS304" s="375"/>
      <c r="AT304" s="375"/>
      <c r="AU304" s="375"/>
      <c r="AV304" s="375"/>
      <c r="AW304" s="375"/>
      <c r="AX304" s="375"/>
      <c r="AY304" s="375"/>
      <c r="AZ304" s="375"/>
      <c r="BA304" s="340"/>
      <c r="BY304" s="340"/>
      <c r="BZ304" s="375"/>
      <c r="CA304" s="375"/>
      <c r="CB304" s="375"/>
      <c r="CC304" s="375"/>
      <c r="CD304" s="375"/>
      <c r="CE304" s="375"/>
      <c r="CF304" s="375"/>
      <c r="CG304" s="375"/>
      <c r="CH304" s="375"/>
      <c r="CI304" s="375"/>
      <c r="CJ304" s="375"/>
      <c r="CK304" s="375"/>
      <c r="CL304" s="375"/>
      <c r="CM304" s="375"/>
      <c r="CN304" s="375"/>
      <c r="CO304" s="375"/>
      <c r="CP304" s="375"/>
      <c r="CQ304" s="375"/>
      <c r="CR304" s="375"/>
      <c r="CS304" s="375"/>
      <c r="CT304" s="375"/>
      <c r="CU304" s="375"/>
      <c r="CV304" s="375"/>
      <c r="CW304" s="375"/>
      <c r="CX304" s="375"/>
      <c r="CY304" s="375"/>
      <c r="CZ304" s="375"/>
    </row>
    <row r="305" s="338" customFormat="true" ht="15" customHeight="true" x14ac:dyDescent="0.2">
      <c r="Y305" s="340"/>
      <c r="Z305" s="375"/>
      <c r="AA305" s="375"/>
      <c r="AB305" s="375"/>
      <c r="AC305" s="375"/>
      <c r="AD305" s="375"/>
      <c r="AE305" s="375"/>
      <c r="AF305" s="375"/>
      <c r="AG305" s="375"/>
      <c r="AH305" s="375"/>
      <c r="AI305" s="375"/>
      <c r="AJ305" s="375"/>
      <c r="AK305" s="375"/>
      <c r="AL305" s="375"/>
      <c r="AM305" s="375"/>
      <c r="AN305" s="375"/>
      <c r="AO305" s="375"/>
      <c r="AP305" s="375"/>
      <c r="AQ305" s="375"/>
      <c r="AR305" s="375"/>
      <c r="AS305" s="375"/>
      <c r="AT305" s="375"/>
      <c r="AU305" s="375"/>
      <c r="AV305" s="375"/>
      <c r="AW305" s="375"/>
      <c r="AX305" s="375"/>
      <c r="AY305" s="375"/>
      <c r="AZ305" s="375"/>
      <c r="BA305" s="340"/>
      <c r="BY305" s="340"/>
      <c r="BZ305" s="375"/>
      <c r="CA305" s="375"/>
      <c r="CB305" s="375"/>
      <c r="CC305" s="375"/>
      <c r="CD305" s="375"/>
      <c r="CE305" s="375"/>
      <c r="CF305" s="375"/>
      <c r="CG305" s="375"/>
      <c r="CH305" s="375"/>
      <c r="CI305" s="375"/>
      <c r="CJ305" s="375"/>
      <c r="CK305" s="375"/>
      <c r="CL305" s="375"/>
      <c r="CM305" s="375"/>
      <c r="CN305" s="375"/>
      <c r="CO305" s="375"/>
      <c r="CP305" s="375"/>
      <c r="CQ305" s="375"/>
      <c r="CR305" s="375"/>
      <c r="CS305" s="375"/>
      <c r="CT305" s="375"/>
      <c r="CU305" s="375"/>
      <c r="CV305" s="375"/>
      <c r="CW305" s="375"/>
      <c r="CX305" s="375"/>
      <c r="CY305" s="375"/>
      <c r="CZ305" s="375"/>
    </row>
    <row r="306" s="338" customFormat="true" ht="15" customHeight="true" x14ac:dyDescent="0.2">
      <c r="Y306" s="340"/>
      <c r="Z306" s="375"/>
      <c r="AA306" s="375"/>
      <c r="AB306" s="375"/>
      <c r="AC306" s="375"/>
      <c r="AD306" s="375"/>
      <c r="AE306" s="375"/>
      <c r="AF306" s="375"/>
      <c r="AG306" s="375"/>
      <c r="AH306" s="375"/>
      <c r="AI306" s="375"/>
      <c r="AJ306" s="375"/>
      <c r="AK306" s="375"/>
      <c r="AL306" s="375"/>
      <c r="AM306" s="375"/>
      <c r="AN306" s="375"/>
      <c r="AO306" s="375"/>
      <c r="AP306" s="375"/>
      <c r="AQ306" s="375"/>
      <c r="AR306" s="375"/>
      <c r="AS306" s="375"/>
      <c r="AT306" s="375"/>
      <c r="AU306" s="375"/>
      <c r="AV306" s="375"/>
      <c r="AW306" s="375"/>
      <c r="AX306" s="375"/>
      <c r="AY306" s="375"/>
      <c r="AZ306" s="375"/>
      <c r="BA306" s="340"/>
      <c r="BY306" s="340"/>
      <c r="BZ306" s="375"/>
      <c r="CA306" s="375"/>
      <c r="CB306" s="375"/>
      <c r="CC306" s="375"/>
      <c r="CD306" s="375"/>
      <c r="CE306" s="375"/>
      <c r="CF306" s="375"/>
      <c r="CG306" s="375"/>
      <c r="CH306" s="375"/>
      <c r="CI306" s="375"/>
      <c r="CJ306" s="375"/>
      <c r="CK306" s="375"/>
      <c r="CL306" s="375"/>
      <c r="CM306" s="375"/>
      <c r="CN306" s="375"/>
      <c r="CO306" s="375"/>
      <c r="CP306" s="375"/>
      <c r="CQ306" s="375"/>
      <c r="CR306" s="375"/>
      <c r="CS306" s="375"/>
      <c r="CT306" s="375"/>
      <c r="CU306" s="375"/>
      <c r="CV306" s="375"/>
      <c r="CW306" s="375"/>
      <c r="CX306" s="375"/>
      <c r="CY306" s="375"/>
      <c r="CZ306" s="375"/>
    </row>
    <row r="307" s="338" customFormat="true" ht="15" customHeight="true" x14ac:dyDescent="0.2">
      <c r="Y307" s="340"/>
      <c r="Z307" s="375"/>
      <c r="AA307" s="375"/>
      <c r="AB307" s="375"/>
      <c r="AC307" s="375"/>
      <c r="AD307" s="375"/>
      <c r="AE307" s="375"/>
      <c r="AF307" s="375"/>
      <c r="AG307" s="375"/>
      <c r="AH307" s="375"/>
      <c r="AI307" s="375"/>
      <c r="AJ307" s="375"/>
      <c r="AK307" s="375"/>
      <c r="AL307" s="375"/>
      <c r="AM307" s="375"/>
      <c r="AN307" s="375"/>
      <c r="AO307" s="375"/>
      <c r="AP307" s="375"/>
      <c r="AQ307" s="375"/>
      <c r="AR307" s="375"/>
      <c r="AS307" s="375"/>
      <c r="AT307" s="375"/>
      <c r="AU307" s="375"/>
      <c r="AV307" s="375"/>
      <c r="AW307" s="375"/>
      <c r="AX307" s="375"/>
      <c r="AY307" s="375"/>
      <c r="AZ307" s="375"/>
      <c r="BA307" s="340"/>
      <c r="BY307" s="340"/>
      <c r="BZ307" s="375"/>
      <c r="CA307" s="375"/>
      <c r="CB307" s="375"/>
      <c r="CC307" s="375"/>
      <c r="CD307" s="375"/>
      <c r="CE307" s="375"/>
      <c r="CF307" s="375"/>
      <c r="CG307" s="375"/>
      <c r="CH307" s="375"/>
      <c r="CI307" s="375"/>
      <c r="CJ307" s="375"/>
      <c r="CK307" s="375"/>
      <c r="CL307" s="375"/>
      <c r="CM307" s="375"/>
      <c r="CN307" s="375"/>
      <c r="CO307" s="375"/>
      <c r="CP307" s="375"/>
      <c r="CQ307" s="375"/>
      <c r="CR307" s="375"/>
      <c r="CS307" s="375"/>
      <c r="CT307" s="375"/>
      <c r="CU307" s="375"/>
      <c r="CV307" s="375"/>
      <c r="CW307" s="375"/>
      <c r="CX307" s="375"/>
      <c r="CY307" s="375"/>
      <c r="CZ307" s="375"/>
    </row>
    <row r="308" s="338" customFormat="true" ht="15" customHeight="true" x14ac:dyDescent="0.2">
      <c r="Y308" s="340"/>
      <c r="Z308" s="375"/>
      <c r="AA308" s="375"/>
      <c r="AB308" s="375"/>
      <c r="AC308" s="375"/>
      <c r="AD308" s="375"/>
      <c r="AE308" s="375"/>
      <c r="AF308" s="375"/>
      <c r="AG308" s="375"/>
      <c r="AH308" s="375"/>
      <c r="AI308" s="375"/>
      <c r="AJ308" s="375"/>
      <c r="AK308" s="375"/>
      <c r="AL308" s="375"/>
      <c r="AM308" s="375"/>
      <c r="AN308" s="375"/>
      <c r="AO308" s="375"/>
      <c r="AP308" s="375"/>
      <c r="AQ308" s="375"/>
      <c r="AR308" s="375"/>
      <c r="AS308" s="375"/>
      <c r="AT308" s="375"/>
      <c r="AU308" s="375"/>
      <c r="AV308" s="375"/>
      <c r="AW308" s="375"/>
      <c r="AX308" s="375"/>
      <c r="AY308" s="375"/>
      <c r="AZ308" s="375"/>
      <c r="BA308" s="340"/>
      <c r="BY308" s="340"/>
      <c r="BZ308" s="375"/>
      <c r="CA308" s="375"/>
      <c r="CB308" s="375"/>
      <c r="CC308" s="375"/>
      <c r="CD308" s="375"/>
      <c r="CE308" s="375"/>
      <c r="CF308" s="375"/>
      <c r="CG308" s="375"/>
      <c r="CH308" s="375"/>
      <c r="CI308" s="375"/>
      <c r="CJ308" s="375"/>
      <c r="CK308" s="375"/>
      <c r="CL308" s="375"/>
      <c r="CM308" s="375"/>
      <c r="CN308" s="375"/>
      <c r="CO308" s="375"/>
      <c r="CP308" s="375"/>
      <c r="CQ308" s="375"/>
      <c r="CR308" s="375"/>
      <c r="CS308" s="375"/>
      <c r="CT308" s="375"/>
      <c r="CU308" s="375"/>
      <c r="CV308" s="375"/>
      <c r="CW308" s="375"/>
      <c r="CX308" s="375"/>
      <c r="CY308" s="375"/>
      <c r="CZ308" s="375"/>
    </row>
    <row r="309" s="338" customFormat="true" ht="15" customHeight="true" x14ac:dyDescent="0.2">
      <c r="Y309" s="340"/>
      <c r="Z309" s="375"/>
      <c r="AA309" s="375"/>
      <c r="AB309" s="375"/>
      <c r="AC309" s="375"/>
      <c r="AD309" s="375"/>
      <c r="AE309" s="375"/>
      <c r="AF309" s="375"/>
      <c r="AG309" s="375"/>
      <c r="AH309" s="375"/>
      <c r="AI309" s="375"/>
      <c r="AJ309" s="375"/>
      <c r="AK309" s="375"/>
      <c r="AL309" s="375"/>
      <c r="AM309" s="375"/>
      <c r="AN309" s="375"/>
      <c r="AO309" s="375"/>
      <c r="AP309" s="375"/>
      <c r="AQ309" s="375"/>
      <c r="AR309" s="375"/>
      <c r="AS309" s="375"/>
      <c r="AT309" s="375"/>
      <c r="AU309" s="375"/>
      <c r="AV309" s="375"/>
      <c r="AW309" s="375"/>
      <c r="AX309" s="375"/>
      <c r="AY309" s="375"/>
      <c r="AZ309" s="375"/>
      <c r="BA309" s="340"/>
      <c r="BY309" s="340"/>
      <c r="BZ309" s="375"/>
      <c r="CA309" s="375"/>
      <c r="CB309" s="375"/>
      <c r="CC309" s="375"/>
      <c r="CD309" s="375"/>
      <c r="CE309" s="375"/>
      <c r="CF309" s="375"/>
      <c r="CG309" s="375"/>
      <c r="CH309" s="375"/>
      <c r="CI309" s="375"/>
      <c r="CJ309" s="375"/>
      <c r="CK309" s="375"/>
      <c r="CL309" s="375"/>
      <c r="CM309" s="375"/>
      <c r="CN309" s="375"/>
      <c r="CO309" s="375"/>
      <c r="CP309" s="375"/>
      <c r="CQ309" s="375"/>
      <c r="CR309" s="375"/>
      <c r="CS309" s="375"/>
      <c r="CT309" s="375"/>
      <c r="CU309" s="375"/>
      <c r="CV309" s="375"/>
      <c r="CW309" s="375"/>
      <c r="CX309" s="375"/>
      <c r="CY309" s="375"/>
      <c r="CZ309" s="375"/>
    </row>
    <row r="310" s="338" customFormat="true" ht="15" customHeight="true" x14ac:dyDescent="0.2">
      <c r="Y310" s="340"/>
      <c r="Z310" s="375"/>
      <c r="AA310" s="375"/>
      <c r="AB310" s="375"/>
      <c r="AC310" s="375"/>
      <c r="AD310" s="375"/>
      <c r="AE310" s="375"/>
      <c r="AF310" s="375"/>
      <c r="AG310" s="375"/>
      <c r="AH310" s="375"/>
      <c r="AI310" s="375"/>
      <c r="AJ310" s="375"/>
      <c r="AK310" s="375"/>
      <c r="AL310" s="375"/>
      <c r="AM310" s="375"/>
      <c r="AN310" s="375"/>
      <c r="AO310" s="375"/>
      <c r="AP310" s="375"/>
      <c r="AQ310" s="375"/>
      <c r="AR310" s="375"/>
      <c r="AS310" s="375"/>
      <c r="AT310" s="375"/>
      <c r="AU310" s="375"/>
      <c r="AV310" s="375"/>
      <c r="AW310" s="375"/>
      <c r="AX310" s="375"/>
      <c r="AY310" s="375"/>
      <c r="AZ310" s="375"/>
      <c r="BA310" s="340"/>
      <c r="BY310" s="340"/>
      <c r="BZ310" s="375"/>
      <c r="CA310" s="375"/>
      <c r="CB310" s="375"/>
      <c r="CC310" s="375"/>
      <c r="CD310" s="375"/>
      <c r="CE310" s="375"/>
      <c r="CF310" s="375"/>
      <c r="CG310" s="375"/>
      <c r="CH310" s="375"/>
      <c r="CI310" s="375"/>
      <c r="CJ310" s="375"/>
      <c r="CK310" s="375"/>
      <c r="CL310" s="375"/>
      <c r="CM310" s="375"/>
      <c r="CN310" s="375"/>
      <c r="CO310" s="375"/>
      <c r="CP310" s="375"/>
      <c r="CQ310" s="375"/>
      <c r="CR310" s="375"/>
      <c r="CS310" s="375"/>
      <c r="CT310" s="375"/>
      <c r="CU310" s="375"/>
      <c r="CV310" s="375"/>
      <c r="CW310" s="375"/>
      <c r="CX310" s="375"/>
      <c r="CY310" s="375"/>
      <c r="CZ310" s="375"/>
    </row>
    <row r="311" s="338" customFormat="true" ht="15" customHeight="true" x14ac:dyDescent="0.2">
      <c r="Y311" s="340"/>
      <c r="Z311" s="375"/>
      <c r="AA311" s="375"/>
      <c r="AB311" s="375"/>
      <c r="AC311" s="375"/>
      <c r="AD311" s="375"/>
      <c r="AE311" s="375"/>
      <c r="AF311" s="375"/>
      <c r="AG311" s="375"/>
      <c r="AH311" s="375"/>
      <c r="AI311" s="375"/>
      <c r="AJ311" s="375"/>
      <c r="AK311" s="375"/>
      <c r="AL311" s="375"/>
      <c r="AM311" s="375"/>
      <c r="AN311" s="375"/>
      <c r="AO311" s="375"/>
      <c r="AP311" s="375"/>
      <c r="AQ311" s="375"/>
      <c r="AR311" s="375"/>
      <c r="AS311" s="375"/>
      <c r="AT311" s="375"/>
      <c r="AU311" s="375"/>
      <c r="AV311" s="375"/>
      <c r="AW311" s="375"/>
      <c r="AX311" s="375"/>
      <c r="AY311" s="375"/>
      <c r="AZ311" s="375"/>
      <c r="BA311" s="340"/>
      <c r="BY311" s="340"/>
      <c r="BZ311" s="375"/>
      <c r="CA311" s="375"/>
      <c r="CB311" s="375"/>
      <c r="CC311" s="375"/>
      <c r="CD311" s="375"/>
      <c r="CE311" s="375"/>
      <c r="CF311" s="375"/>
      <c r="CG311" s="375"/>
      <c r="CH311" s="375"/>
      <c r="CI311" s="375"/>
      <c r="CJ311" s="375"/>
      <c r="CK311" s="375"/>
      <c r="CL311" s="375"/>
      <c r="CM311" s="375"/>
      <c r="CN311" s="375"/>
      <c r="CO311" s="375"/>
      <c r="CP311" s="375"/>
      <c r="CQ311" s="375"/>
      <c r="CR311" s="375"/>
      <c r="CS311" s="375"/>
      <c r="CT311" s="375"/>
      <c r="CU311" s="375"/>
      <c r="CV311" s="375"/>
      <c r="CW311" s="375"/>
      <c r="CX311" s="375"/>
      <c r="CY311" s="375"/>
      <c r="CZ311" s="375"/>
    </row>
    <row r="312" s="338" customFormat="true" ht="15" customHeight="true" x14ac:dyDescent="0.2">
      <c r="Y312" s="340"/>
      <c r="Z312" s="375"/>
      <c r="AA312" s="375"/>
      <c r="AB312" s="375"/>
      <c r="AC312" s="375"/>
      <c r="AD312" s="375"/>
      <c r="AE312" s="375"/>
      <c r="AF312" s="375"/>
      <c r="AG312" s="375"/>
      <c r="AH312" s="375"/>
      <c r="AI312" s="375"/>
      <c r="AJ312" s="375"/>
      <c r="AK312" s="375"/>
      <c r="AL312" s="375"/>
      <c r="AM312" s="375"/>
      <c r="AN312" s="375"/>
      <c r="AO312" s="375"/>
      <c r="AP312" s="375"/>
      <c r="AQ312" s="375"/>
      <c r="AR312" s="375"/>
      <c r="AS312" s="375"/>
      <c r="AT312" s="375"/>
      <c r="AU312" s="375"/>
      <c r="AV312" s="375"/>
      <c r="AW312" s="375"/>
      <c r="AX312" s="375"/>
      <c r="AY312" s="375"/>
      <c r="AZ312" s="375"/>
      <c r="BA312" s="340"/>
      <c r="BY312" s="340"/>
      <c r="BZ312" s="375"/>
      <c r="CA312" s="375"/>
      <c r="CB312" s="375"/>
      <c r="CC312" s="375"/>
      <c r="CD312" s="375"/>
      <c r="CE312" s="375"/>
      <c r="CF312" s="375"/>
      <c r="CG312" s="375"/>
      <c r="CH312" s="375"/>
      <c r="CI312" s="375"/>
      <c r="CJ312" s="375"/>
      <c r="CK312" s="375"/>
      <c r="CL312" s="375"/>
      <c r="CM312" s="375"/>
      <c r="CN312" s="375"/>
      <c r="CO312" s="375"/>
      <c r="CP312" s="375"/>
      <c r="CQ312" s="375"/>
      <c r="CR312" s="375"/>
      <c r="CS312" s="375"/>
      <c r="CT312" s="375"/>
      <c r="CU312" s="375"/>
      <c r="CV312" s="375"/>
      <c r="CW312" s="375"/>
      <c r="CX312" s="375"/>
      <c r="CY312" s="375"/>
      <c r="CZ312" s="375"/>
    </row>
    <row r="313" s="338" customFormat="true" ht="15" customHeight="true" x14ac:dyDescent="0.2">
      <c r="Y313" s="340"/>
      <c r="Z313" s="375"/>
      <c r="AA313" s="375"/>
      <c r="AB313" s="375"/>
      <c r="AC313" s="375"/>
      <c r="AD313" s="375"/>
      <c r="AE313" s="375"/>
      <c r="AF313" s="375"/>
      <c r="AG313" s="375"/>
      <c r="AH313" s="375"/>
      <c r="AI313" s="375"/>
      <c r="AJ313" s="375"/>
      <c r="AK313" s="375"/>
      <c r="AL313" s="375"/>
      <c r="AM313" s="375"/>
      <c r="AN313" s="375"/>
      <c r="AO313" s="375"/>
      <c r="AP313" s="375"/>
      <c r="AQ313" s="375"/>
      <c r="AR313" s="375"/>
      <c r="AS313" s="375"/>
      <c r="AT313" s="375"/>
      <c r="AU313" s="375"/>
      <c r="AV313" s="375"/>
      <c r="AW313" s="375"/>
      <c r="AX313" s="375"/>
      <c r="AY313" s="375"/>
      <c r="AZ313" s="375"/>
      <c r="BA313" s="340"/>
      <c r="BY313" s="340"/>
      <c r="BZ313" s="375"/>
      <c r="CA313" s="375"/>
      <c r="CB313" s="375"/>
      <c r="CC313" s="375"/>
      <c r="CD313" s="375"/>
      <c r="CE313" s="375"/>
      <c r="CF313" s="375"/>
      <c r="CG313" s="375"/>
      <c r="CH313" s="375"/>
      <c r="CI313" s="375"/>
      <c r="CJ313" s="375"/>
      <c r="CK313" s="375"/>
      <c r="CL313" s="375"/>
      <c r="CM313" s="375"/>
      <c r="CN313" s="375"/>
      <c r="CO313" s="375"/>
      <c r="CP313" s="375"/>
      <c r="CQ313" s="375"/>
      <c r="CR313" s="375"/>
      <c r="CS313" s="375"/>
      <c r="CT313" s="375"/>
      <c r="CU313" s="375"/>
      <c r="CV313" s="375"/>
      <c r="CW313" s="375"/>
      <c r="CX313" s="375"/>
      <c r="CY313" s="375"/>
      <c r="CZ313" s="375"/>
    </row>
    <row r="314" s="338" customFormat="true" ht="15" customHeight="true" x14ac:dyDescent="0.2">
      <c r="Y314" s="340"/>
      <c r="Z314" s="375"/>
      <c r="AA314" s="375"/>
      <c r="AB314" s="375"/>
      <c r="AC314" s="375"/>
      <c r="AD314" s="375"/>
      <c r="AE314" s="375"/>
      <c r="AF314" s="375"/>
      <c r="AG314" s="375"/>
      <c r="AH314" s="375"/>
      <c r="AI314" s="375"/>
      <c r="AJ314" s="375"/>
      <c r="AK314" s="375"/>
      <c r="AL314" s="375"/>
      <c r="AM314" s="375"/>
      <c r="AN314" s="375"/>
      <c r="AO314" s="375"/>
      <c r="AP314" s="375"/>
      <c r="AQ314" s="375"/>
      <c r="AR314" s="375"/>
      <c r="AS314" s="375"/>
      <c r="AT314" s="375"/>
      <c r="AU314" s="375"/>
      <c r="AV314" s="375"/>
      <c r="AW314" s="375"/>
      <c r="AX314" s="375"/>
      <c r="AY314" s="375"/>
      <c r="AZ314" s="375"/>
      <c r="BA314" s="340"/>
      <c r="BY314" s="340"/>
      <c r="BZ314" s="375"/>
      <c r="CA314" s="375"/>
      <c r="CB314" s="375"/>
      <c r="CC314" s="375"/>
      <c r="CD314" s="375"/>
      <c r="CE314" s="375"/>
      <c r="CF314" s="375"/>
      <c r="CG314" s="375"/>
      <c r="CH314" s="375"/>
      <c r="CI314" s="375"/>
      <c r="CJ314" s="375"/>
      <c r="CK314" s="375"/>
      <c r="CL314" s="375"/>
      <c r="CM314" s="375"/>
      <c r="CN314" s="375"/>
      <c r="CO314" s="375"/>
      <c r="CP314" s="375"/>
      <c r="CQ314" s="375"/>
      <c r="CR314" s="375"/>
      <c r="CS314" s="375"/>
      <c r="CT314" s="375"/>
      <c r="CU314" s="375"/>
      <c r="CV314" s="375"/>
      <c r="CW314" s="375"/>
      <c r="CX314" s="375"/>
      <c r="CY314" s="375"/>
      <c r="CZ314" s="375"/>
    </row>
    <row r="315" s="338" customFormat="true" ht="15" customHeight="true" x14ac:dyDescent="0.2">
      <c r="Y315" s="340"/>
      <c r="Z315" s="375"/>
      <c r="AA315" s="375"/>
      <c r="AB315" s="375"/>
      <c r="AC315" s="375"/>
      <c r="AD315" s="375"/>
      <c r="AE315" s="375"/>
      <c r="AF315" s="375"/>
      <c r="AG315" s="375"/>
      <c r="AH315" s="375"/>
      <c r="AI315" s="375"/>
      <c r="AJ315" s="375"/>
      <c r="AK315" s="375"/>
      <c r="AL315" s="375"/>
      <c r="AM315" s="375"/>
      <c r="AN315" s="375"/>
      <c r="AO315" s="375"/>
      <c r="AP315" s="375"/>
      <c r="AQ315" s="375"/>
      <c r="AR315" s="375"/>
      <c r="AS315" s="375"/>
      <c r="AT315" s="375"/>
      <c r="AU315" s="375"/>
      <c r="AV315" s="375"/>
      <c r="AW315" s="375"/>
      <c r="AX315" s="375"/>
      <c r="AY315" s="375"/>
      <c r="AZ315" s="375"/>
      <c r="BA315" s="340"/>
      <c r="BY315" s="340"/>
      <c r="BZ315" s="375"/>
      <c r="CA315" s="375"/>
      <c r="CB315" s="375"/>
      <c r="CC315" s="375"/>
      <c r="CD315" s="375"/>
      <c r="CE315" s="375"/>
      <c r="CF315" s="375"/>
      <c r="CG315" s="375"/>
      <c r="CH315" s="375"/>
      <c r="CI315" s="375"/>
      <c r="CJ315" s="375"/>
      <c r="CK315" s="375"/>
      <c r="CL315" s="375"/>
      <c r="CM315" s="375"/>
      <c r="CN315" s="375"/>
      <c r="CO315" s="375"/>
      <c r="CP315" s="375"/>
      <c r="CQ315" s="375"/>
      <c r="CR315" s="375"/>
      <c r="CS315" s="375"/>
      <c r="CT315" s="375"/>
      <c r="CU315" s="375"/>
      <c r="CV315" s="375"/>
      <c r="CW315" s="375"/>
      <c r="CX315" s="375"/>
      <c r="CY315" s="375"/>
      <c r="CZ315" s="375"/>
    </row>
    <row r="316" s="338" customFormat="true" ht="15" customHeight="true" x14ac:dyDescent="0.2">
      <c r="Y316" s="340"/>
      <c r="Z316" s="375"/>
      <c r="AA316" s="375"/>
      <c r="AB316" s="375"/>
      <c r="AC316" s="375"/>
      <c r="AD316" s="375"/>
      <c r="AE316" s="375"/>
      <c r="AF316" s="375"/>
      <c r="AG316" s="375"/>
      <c r="AH316" s="375"/>
      <c r="AI316" s="375"/>
      <c r="AJ316" s="375"/>
      <c r="AK316" s="375"/>
      <c r="AL316" s="375"/>
      <c r="AM316" s="375"/>
      <c r="AN316" s="375"/>
      <c r="AO316" s="375"/>
      <c r="AP316" s="375"/>
      <c r="AQ316" s="375"/>
      <c r="AR316" s="375"/>
      <c r="AS316" s="375"/>
      <c r="AT316" s="375"/>
      <c r="AU316" s="375"/>
      <c r="AV316" s="375"/>
      <c r="AW316" s="375"/>
      <c r="AX316" s="375"/>
      <c r="AY316" s="375"/>
      <c r="AZ316" s="375"/>
      <c r="BA316" s="340"/>
      <c r="BY316" s="340"/>
      <c r="BZ316" s="375"/>
      <c r="CA316" s="375"/>
      <c r="CB316" s="375"/>
      <c r="CC316" s="375"/>
      <c r="CD316" s="375"/>
      <c r="CE316" s="375"/>
      <c r="CF316" s="375"/>
      <c r="CG316" s="375"/>
      <c r="CH316" s="375"/>
      <c r="CI316" s="375"/>
      <c r="CJ316" s="375"/>
      <c r="CK316" s="375"/>
      <c r="CL316" s="375"/>
      <c r="CM316" s="375"/>
      <c r="CN316" s="375"/>
      <c r="CO316" s="375"/>
      <c r="CP316" s="375"/>
      <c r="CQ316" s="375"/>
      <c r="CR316" s="375"/>
      <c r="CS316" s="375"/>
      <c r="CT316" s="375"/>
      <c r="CU316" s="375"/>
      <c r="CV316" s="375"/>
      <c r="CW316" s="375"/>
      <c r="CX316" s="375"/>
      <c r="CY316" s="375"/>
      <c r="CZ316" s="375"/>
    </row>
    <row r="317" s="338" customFormat="true" ht="15" customHeight="true" x14ac:dyDescent="0.2">
      <c r="Y317" s="340"/>
      <c r="Z317" s="375"/>
      <c r="AA317" s="375"/>
      <c r="AB317" s="375"/>
      <c r="AC317" s="375"/>
      <c r="AD317" s="375"/>
      <c r="AE317" s="375"/>
      <c r="AF317" s="375"/>
      <c r="AG317" s="375"/>
      <c r="AH317" s="375"/>
      <c r="AI317" s="375"/>
      <c r="AJ317" s="375"/>
      <c r="AK317" s="375"/>
      <c r="AL317" s="375"/>
      <c r="AM317" s="375"/>
      <c r="AN317" s="375"/>
      <c r="AO317" s="375"/>
      <c r="AP317" s="375"/>
      <c r="AQ317" s="375"/>
      <c r="AR317" s="375"/>
      <c r="AS317" s="375"/>
      <c r="AT317" s="375"/>
      <c r="AU317" s="375"/>
      <c r="AV317" s="375"/>
      <c r="AW317" s="375"/>
      <c r="AX317" s="375"/>
      <c r="AY317" s="375"/>
      <c r="AZ317" s="375"/>
      <c r="BA317" s="340"/>
      <c r="BY317" s="340"/>
      <c r="BZ317" s="375"/>
      <c r="CA317" s="375"/>
      <c r="CB317" s="375"/>
      <c r="CC317" s="375"/>
      <c r="CD317" s="375"/>
      <c r="CE317" s="375"/>
      <c r="CF317" s="375"/>
      <c r="CG317" s="375"/>
      <c r="CH317" s="375"/>
      <c r="CI317" s="375"/>
      <c r="CJ317" s="375"/>
      <c r="CK317" s="375"/>
      <c r="CL317" s="375"/>
      <c r="CM317" s="375"/>
      <c r="CN317" s="375"/>
      <c r="CO317" s="375"/>
      <c r="CP317" s="375"/>
      <c r="CQ317" s="375"/>
      <c r="CR317" s="375"/>
      <c r="CS317" s="375"/>
      <c r="CT317" s="375"/>
      <c r="CU317" s="375"/>
      <c r="CV317" s="375"/>
      <c r="CW317" s="375"/>
      <c r="CX317" s="375"/>
      <c r="CY317" s="375"/>
      <c r="CZ317" s="375"/>
    </row>
    <row r="318" s="338" customFormat="true" ht="15" customHeight="true" x14ac:dyDescent="0.2">
      <c r="Y318" s="340"/>
      <c r="Z318" s="375"/>
      <c r="AA318" s="375"/>
      <c r="AB318" s="375"/>
      <c r="AC318" s="375"/>
      <c r="AD318" s="375"/>
      <c r="AE318" s="375"/>
      <c r="AF318" s="375"/>
      <c r="AG318" s="375"/>
      <c r="AH318" s="375"/>
      <c r="AI318" s="375"/>
      <c r="AJ318" s="375"/>
      <c r="AK318" s="375"/>
      <c r="AL318" s="375"/>
      <c r="AM318" s="375"/>
      <c r="AN318" s="375"/>
      <c r="AO318" s="375"/>
      <c r="AP318" s="375"/>
      <c r="AQ318" s="375"/>
      <c r="AR318" s="375"/>
      <c r="AS318" s="375"/>
      <c r="AT318" s="375"/>
      <c r="AU318" s="375"/>
      <c r="AV318" s="375"/>
      <c r="AW318" s="375"/>
      <c r="AX318" s="375"/>
      <c r="AY318" s="375"/>
      <c r="AZ318" s="375"/>
      <c r="BA318" s="340"/>
      <c r="BY318" s="340"/>
      <c r="BZ318" s="375"/>
      <c r="CA318" s="375"/>
      <c r="CB318" s="375"/>
      <c r="CC318" s="375"/>
      <c r="CD318" s="375"/>
      <c r="CE318" s="375"/>
      <c r="CF318" s="375"/>
      <c r="CG318" s="375"/>
      <c r="CH318" s="375"/>
      <c r="CI318" s="375"/>
      <c r="CJ318" s="375"/>
      <c r="CK318" s="375"/>
      <c r="CL318" s="375"/>
      <c r="CM318" s="375"/>
      <c r="CN318" s="375"/>
      <c r="CO318" s="375"/>
      <c r="CP318" s="375"/>
      <c r="CQ318" s="375"/>
      <c r="CR318" s="375"/>
      <c r="CS318" s="375"/>
      <c r="CT318" s="375"/>
      <c r="CU318" s="375"/>
      <c r="CV318" s="375"/>
      <c r="CW318" s="375"/>
      <c r="CX318" s="375"/>
      <c r="CY318" s="375"/>
      <c r="CZ318" s="375"/>
    </row>
    <row r="319" s="338" customFormat="true" ht="15" customHeight="true" x14ac:dyDescent="0.2">
      <c r="Y319" s="340"/>
      <c r="Z319" s="375"/>
      <c r="AA319" s="375"/>
      <c r="AB319" s="375"/>
      <c r="AC319" s="375"/>
      <c r="AD319" s="375"/>
      <c r="AE319" s="375"/>
      <c r="AF319" s="375"/>
      <c r="AG319" s="375"/>
      <c r="AH319" s="375"/>
      <c r="AI319" s="375"/>
      <c r="AJ319" s="375"/>
      <c r="AK319" s="375"/>
      <c r="AL319" s="375"/>
      <c r="AM319" s="375"/>
      <c r="AN319" s="375"/>
      <c r="AO319" s="375"/>
      <c r="AP319" s="375"/>
      <c r="AQ319" s="375"/>
      <c r="AR319" s="375"/>
      <c r="AS319" s="375"/>
      <c r="AT319" s="375"/>
      <c r="AU319" s="375"/>
      <c r="AV319" s="375"/>
      <c r="AW319" s="375"/>
      <c r="AX319" s="375"/>
      <c r="AY319" s="375"/>
      <c r="AZ319" s="375"/>
      <c r="BA319" s="340"/>
      <c r="BY319" s="340"/>
      <c r="BZ319" s="375"/>
      <c r="CA319" s="375"/>
      <c r="CB319" s="375"/>
      <c r="CC319" s="375"/>
      <c r="CD319" s="375"/>
      <c r="CE319" s="375"/>
      <c r="CF319" s="375"/>
      <c r="CG319" s="375"/>
      <c r="CH319" s="375"/>
      <c r="CI319" s="375"/>
      <c r="CJ319" s="375"/>
      <c r="CK319" s="375"/>
      <c r="CL319" s="375"/>
      <c r="CM319" s="375"/>
      <c r="CN319" s="375"/>
      <c r="CO319" s="375"/>
      <c r="CP319" s="375"/>
      <c r="CQ319" s="375"/>
      <c r="CR319" s="375"/>
      <c r="CS319" s="375"/>
      <c r="CT319" s="375"/>
      <c r="CU319" s="375"/>
      <c r="CV319" s="375"/>
      <c r="CW319" s="375"/>
      <c r="CX319" s="375"/>
      <c r="CY319" s="375"/>
      <c r="CZ319" s="375"/>
    </row>
    <row r="320" s="338" customFormat="true" ht="15" customHeight="true" x14ac:dyDescent="0.2">
      <c r="Y320" s="340"/>
      <c r="Z320" s="375"/>
      <c r="AA320" s="375"/>
      <c r="AB320" s="375"/>
      <c r="AC320" s="375"/>
      <c r="AD320" s="375"/>
      <c r="AE320" s="375"/>
      <c r="AF320" s="375"/>
      <c r="AG320" s="375"/>
      <c r="AH320" s="375"/>
      <c r="AI320" s="375"/>
      <c r="AJ320" s="375"/>
      <c r="AK320" s="375"/>
      <c r="AL320" s="375"/>
      <c r="AM320" s="375"/>
      <c r="AN320" s="375"/>
      <c r="AO320" s="375"/>
      <c r="AP320" s="375"/>
      <c r="AQ320" s="375"/>
      <c r="AR320" s="375"/>
      <c r="AS320" s="375"/>
      <c r="AT320" s="375"/>
      <c r="AU320" s="375"/>
      <c r="AV320" s="375"/>
      <c r="AW320" s="375"/>
      <c r="AX320" s="375"/>
      <c r="AY320" s="375"/>
      <c r="AZ320" s="375"/>
      <c r="BA320" s="340"/>
      <c r="BY320" s="340"/>
      <c r="BZ320" s="375"/>
      <c r="CA320" s="375"/>
      <c r="CB320" s="375"/>
      <c r="CC320" s="375"/>
      <c r="CD320" s="375"/>
      <c r="CE320" s="375"/>
      <c r="CF320" s="375"/>
      <c r="CG320" s="375"/>
      <c r="CH320" s="375"/>
      <c r="CI320" s="375"/>
      <c r="CJ320" s="375"/>
      <c r="CK320" s="375"/>
      <c r="CL320" s="375"/>
      <c r="CM320" s="375"/>
      <c r="CN320" s="375"/>
      <c r="CO320" s="375"/>
      <c r="CP320" s="375"/>
      <c r="CQ320" s="375"/>
      <c r="CR320" s="375"/>
      <c r="CS320" s="375"/>
      <c r="CT320" s="375"/>
      <c r="CU320" s="375"/>
      <c r="CV320" s="375"/>
      <c r="CW320" s="375"/>
      <c r="CX320" s="375"/>
      <c r="CY320" s="375"/>
      <c r="CZ320" s="375"/>
    </row>
    <row r="321" s="338" customFormat="true" ht="15" customHeight="true" x14ac:dyDescent="0.2">
      <c r="Y321" s="340"/>
      <c r="Z321" s="375"/>
      <c r="AA321" s="375"/>
      <c r="AB321" s="375"/>
      <c r="AC321" s="375"/>
      <c r="AD321" s="375"/>
      <c r="AE321" s="375"/>
      <c r="AF321" s="375"/>
      <c r="AG321" s="375"/>
      <c r="AH321" s="375"/>
      <c r="AI321" s="375"/>
      <c r="AJ321" s="375"/>
      <c r="AK321" s="375"/>
      <c r="AL321" s="375"/>
      <c r="AM321" s="375"/>
      <c r="AN321" s="375"/>
      <c r="AO321" s="375"/>
      <c r="AP321" s="375"/>
      <c r="AQ321" s="375"/>
      <c r="AR321" s="375"/>
      <c r="AS321" s="375"/>
      <c r="AT321" s="375"/>
      <c r="AU321" s="375"/>
      <c r="AV321" s="375"/>
      <c r="AW321" s="375"/>
      <c r="AX321" s="375"/>
      <c r="AY321" s="375"/>
      <c r="AZ321" s="375"/>
      <c r="BA321" s="340"/>
      <c r="BY321" s="340"/>
      <c r="BZ321" s="375"/>
      <c r="CA321" s="375"/>
      <c r="CB321" s="375"/>
      <c r="CC321" s="375"/>
      <c r="CD321" s="375"/>
      <c r="CE321" s="375"/>
      <c r="CF321" s="375"/>
      <c r="CG321" s="375"/>
      <c r="CH321" s="375"/>
      <c r="CI321" s="375"/>
      <c r="CJ321" s="375"/>
      <c r="CK321" s="375"/>
      <c r="CL321" s="375"/>
      <c r="CM321" s="375"/>
      <c r="CN321" s="375"/>
      <c r="CO321" s="375"/>
      <c r="CP321" s="375"/>
      <c r="CQ321" s="375"/>
      <c r="CR321" s="375"/>
      <c r="CS321" s="375"/>
      <c r="CT321" s="375"/>
      <c r="CU321" s="375"/>
      <c r="CV321" s="375"/>
      <c r="CW321" s="375"/>
      <c r="CX321" s="375"/>
      <c r="CY321" s="375"/>
      <c r="CZ321" s="375"/>
    </row>
    <row r="322" s="338" customFormat="true" ht="15" customHeight="true" x14ac:dyDescent="0.2">
      <c r="Y322" s="340"/>
      <c r="Z322" s="375"/>
      <c r="AA322" s="375"/>
      <c r="AB322" s="375"/>
      <c r="AC322" s="375"/>
      <c r="AD322" s="375"/>
      <c r="AE322" s="375"/>
      <c r="AF322" s="375"/>
      <c r="AG322" s="375"/>
      <c r="AH322" s="375"/>
      <c r="AI322" s="375"/>
      <c r="AJ322" s="375"/>
      <c r="AK322" s="375"/>
      <c r="AL322" s="375"/>
      <c r="AM322" s="375"/>
      <c r="AN322" s="375"/>
      <c r="AO322" s="375"/>
      <c r="AP322" s="375"/>
      <c r="AQ322" s="375"/>
      <c r="AR322" s="375"/>
      <c r="AS322" s="375"/>
      <c r="AT322" s="375"/>
      <c r="AU322" s="375"/>
      <c r="AV322" s="375"/>
      <c r="AW322" s="375"/>
      <c r="AX322" s="375"/>
      <c r="AY322" s="375"/>
      <c r="AZ322" s="375"/>
      <c r="BA322" s="340"/>
      <c r="BY322" s="340"/>
      <c r="BZ322" s="375"/>
      <c r="CA322" s="375"/>
      <c r="CB322" s="375"/>
      <c r="CC322" s="375"/>
      <c r="CD322" s="375"/>
      <c r="CE322" s="375"/>
      <c r="CF322" s="375"/>
      <c r="CG322" s="375"/>
      <c r="CH322" s="375"/>
      <c r="CI322" s="375"/>
      <c r="CJ322" s="375"/>
      <c r="CK322" s="375"/>
      <c r="CL322" s="375"/>
      <c r="CM322" s="375"/>
      <c r="CN322" s="375"/>
      <c r="CO322" s="375"/>
      <c r="CP322" s="375"/>
      <c r="CQ322" s="375"/>
      <c r="CR322" s="375"/>
      <c r="CS322" s="375"/>
      <c r="CT322" s="375"/>
      <c r="CU322" s="375"/>
      <c r="CV322" s="375"/>
      <c r="CW322" s="375"/>
      <c r="CX322" s="375"/>
      <c r="CY322" s="375"/>
      <c r="CZ322" s="375"/>
    </row>
    <row r="323" s="338" customFormat="true" ht="15" customHeight="true" x14ac:dyDescent="0.2">
      <c r="Y323" s="340"/>
      <c r="Z323" s="375"/>
      <c r="AA323" s="375"/>
      <c r="AB323" s="375"/>
      <c r="AC323" s="375"/>
      <c r="AD323" s="375"/>
      <c r="AE323" s="375"/>
      <c r="AF323" s="375"/>
      <c r="AG323" s="375"/>
      <c r="AH323" s="375"/>
      <c r="AI323" s="375"/>
      <c r="AJ323" s="375"/>
      <c r="AK323" s="375"/>
      <c r="AL323" s="375"/>
      <c r="AM323" s="375"/>
      <c r="AN323" s="375"/>
      <c r="AO323" s="375"/>
      <c r="AP323" s="375"/>
      <c r="AQ323" s="375"/>
      <c r="AR323" s="375"/>
      <c r="AS323" s="375"/>
      <c r="AT323" s="375"/>
      <c r="AU323" s="375"/>
      <c r="AV323" s="375"/>
      <c r="AW323" s="375"/>
      <c r="AX323" s="375"/>
      <c r="AY323" s="375"/>
      <c r="AZ323" s="375"/>
      <c r="BA323" s="340"/>
      <c r="BY323" s="340"/>
      <c r="BZ323" s="375"/>
      <c r="CA323" s="375"/>
      <c r="CB323" s="375"/>
      <c r="CC323" s="375"/>
      <c r="CD323" s="375"/>
      <c r="CE323" s="375"/>
      <c r="CF323" s="375"/>
      <c r="CG323" s="375"/>
      <c r="CH323" s="375"/>
      <c r="CI323" s="375"/>
      <c r="CJ323" s="375"/>
      <c r="CK323" s="375"/>
      <c r="CL323" s="375"/>
      <c r="CM323" s="375"/>
      <c r="CN323" s="375"/>
      <c r="CO323" s="375"/>
      <c r="CP323" s="375"/>
      <c r="CQ323" s="375"/>
      <c r="CR323" s="375"/>
      <c r="CS323" s="375"/>
      <c r="CT323" s="375"/>
      <c r="CU323" s="375"/>
      <c r="CV323" s="375"/>
      <c r="CW323" s="375"/>
      <c r="CX323" s="375"/>
      <c r="CY323" s="375"/>
      <c r="CZ323" s="375"/>
    </row>
    <row r="324" s="338" customFormat="true" ht="15" customHeight="true" x14ac:dyDescent="0.2">
      <c r="Y324" s="340"/>
      <c r="Z324" s="375"/>
      <c r="AA324" s="375"/>
      <c r="AB324" s="375"/>
      <c r="AC324" s="375"/>
      <c r="AD324" s="375"/>
      <c r="AE324" s="375"/>
      <c r="AF324" s="375"/>
      <c r="AG324" s="375"/>
      <c r="AH324" s="375"/>
      <c r="AI324" s="375"/>
      <c r="AJ324" s="375"/>
      <c r="AK324" s="375"/>
      <c r="AL324" s="375"/>
      <c r="AM324" s="375"/>
      <c r="AN324" s="375"/>
      <c r="AO324" s="375"/>
      <c r="AP324" s="375"/>
      <c r="AQ324" s="375"/>
      <c r="AR324" s="375"/>
      <c r="AS324" s="375"/>
      <c r="AT324" s="375"/>
      <c r="AU324" s="375"/>
      <c r="AV324" s="375"/>
      <c r="AW324" s="375"/>
      <c r="AX324" s="375"/>
      <c r="AY324" s="375"/>
      <c r="AZ324" s="375"/>
      <c r="BA324" s="340"/>
      <c r="BY324" s="340"/>
      <c r="BZ324" s="375"/>
      <c r="CA324" s="375"/>
      <c r="CB324" s="375"/>
      <c r="CC324" s="375"/>
      <c r="CD324" s="375"/>
      <c r="CE324" s="375"/>
      <c r="CF324" s="375"/>
      <c r="CG324" s="375"/>
      <c r="CH324" s="375"/>
      <c r="CI324" s="375"/>
      <c r="CJ324" s="375"/>
      <c r="CK324" s="375"/>
      <c r="CL324" s="375"/>
      <c r="CM324" s="375"/>
      <c r="CN324" s="375"/>
      <c r="CO324" s="375"/>
      <c r="CP324" s="375"/>
      <c r="CQ324" s="375"/>
      <c r="CR324" s="375"/>
      <c r="CS324" s="375"/>
      <c r="CT324" s="375"/>
      <c r="CU324" s="375"/>
      <c r="CV324" s="375"/>
      <c r="CW324" s="375"/>
      <c r="CX324" s="375"/>
      <c r="CY324" s="375"/>
      <c r="CZ324" s="375"/>
    </row>
    <row r="325" s="338" customFormat="true" ht="15" customHeight="true" x14ac:dyDescent="0.2">
      <c r="Y325" s="340"/>
      <c r="Z325" s="375"/>
      <c r="AA325" s="375"/>
      <c r="AB325" s="375"/>
      <c r="AC325" s="375"/>
      <c r="AD325" s="375"/>
      <c r="AE325" s="375"/>
      <c r="AF325" s="375"/>
      <c r="AG325" s="375"/>
      <c r="AH325" s="375"/>
      <c r="AI325" s="375"/>
      <c r="AJ325" s="375"/>
      <c r="AK325" s="375"/>
      <c r="AL325" s="375"/>
      <c r="AM325" s="375"/>
      <c r="AN325" s="375"/>
      <c r="AO325" s="375"/>
      <c r="AP325" s="375"/>
      <c r="AQ325" s="375"/>
      <c r="AR325" s="375"/>
      <c r="AS325" s="375"/>
      <c r="AT325" s="375"/>
      <c r="AU325" s="375"/>
      <c r="AV325" s="375"/>
      <c r="AW325" s="375"/>
      <c r="AX325" s="375"/>
      <c r="AY325" s="375"/>
      <c r="AZ325" s="375"/>
      <c r="BA325" s="340"/>
      <c r="BY325" s="340"/>
      <c r="BZ325" s="375"/>
      <c r="CA325" s="375"/>
      <c r="CB325" s="375"/>
      <c r="CC325" s="375"/>
      <c r="CD325" s="375"/>
      <c r="CE325" s="375"/>
      <c r="CF325" s="375"/>
      <c r="CG325" s="375"/>
      <c r="CH325" s="375"/>
      <c r="CI325" s="375"/>
      <c r="CJ325" s="375"/>
      <c r="CK325" s="375"/>
      <c r="CL325" s="375"/>
      <c r="CM325" s="375"/>
      <c r="CN325" s="375"/>
      <c r="CO325" s="375"/>
      <c r="CP325" s="375"/>
      <c r="CQ325" s="375"/>
      <c r="CR325" s="375"/>
      <c r="CS325" s="375"/>
      <c r="CT325" s="375"/>
      <c r="CU325" s="375"/>
      <c r="CV325" s="375"/>
      <c r="CW325" s="375"/>
      <c r="CX325" s="375"/>
      <c r="CY325" s="375"/>
      <c r="CZ325" s="375"/>
    </row>
    <row r="326" s="338" customFormat="true" ht="15" customHeight="true" x14ac:dyDescent="0.2">
      <c r="Y326" s="340"/>
      <c r="Z326" s="375"/>
      <c r="AA326" s="375"/>
      <c r="AB326" s="375"/>
      <c r="AC326" s="375"/>
      <c r="AD326" s="375"/>
      <c r="AE326" s="375"/>
      <c r="AF326" s="375"/>
      <c r="AG326" s="375"/>
      <c r="AH326" s="375"/>
      <c r="AI326" s="375"/>
      <c r="AJ326" s="375"/>
      <c r="AK326" s="375"/>
      <c r="AL326" s="375"/>
      <c r="AM326" s="375"/>
      <c r="AN326" s="375"/>
      <c r="AO326" s="375"/>
      <c r="AP326" s="375"/>
      <c r="AQ326" s="375"/>
      <c r="AR326" s="375"/>
      <c r="AS326" s="375"/>
      <c r="AT326" s="375"/>
      <c r="AU326" s="375"/>
      <c r="AV326" s="375"/>
      <c r="AW326" s="375"/>
      <c r="AX326" s="375"/>
      <c r="AY326" s="375"/>
      <c r="AZ326" s="375"/>
      <c r="BA326" s="340"/>
      <c r="BY326" s="340"/>
      <c r="BZ326" s="375"/>
      <c r="CA326" s="375"/>
      <c r="CB326" s="375"/>
      <c r="CC326" s="375"/>
      <c r="CD326" s="375"/>
      <c r="CE326" s="375"/>
      <c r="CF326" s="375"/>
      <c r="CG326" s="375"/>
      <c r="CH326" s="375"/>
      <c r="CI326" s="375"/>
      <c r="CJ326" s="375"/>
      <c r="CK326" s="375"/>
      <c r="CL326" s="375"/>
      <c r="CM326" s="375"/>
      <c r="CN326" s="375"/>
      <c r="CO326" s="375"/>
      <c r="CP326" s="375"/>
      <c r="CQ326" s="375"/>
      <c r="CR326" s="375"/>
      <c r="CS326" s="375"/>
      <c r="CT326" s="375"/>
      <c r="CU326" s="375"/>
      <c r="CV326" s="375"/>
      <c r="CW326" s="375"/>
      <c r="CX326" s="375"/>
      <c r="CY326" s="375"/>
      <c r="CZ326" s="375"/>
    </row>
    <row r="327" s="338" customFormat="true" ht="15" customHeight="true" x14ac:dyDescent="0.2">
      <c r="Y327" s="340"/>
      <c r="Z327" s="375"/>
      <c r="AA327" s="375"/>
      <c r="AB327" s="375"/>
      <c r="AC327" s="375"/>
      <c r="AD327" s="375"/>
      <c r="AE327" s="375"/>
      <c r="AF327" s="375"/>
      <c r="AG327" s="375"/>
      <c r="AH327" s="375"/>
      <c r="AI327" s="375"/>
      <c r="AJ327" s="375"/>
      <c r="AK327" s="375"/>
      <c r="AL327" s="375"/>
      <c r="AM327" s="375"/>
      <c r="AN327" s="375"/>
      <c r="AO327" s="375"/>
      <c r="AP327" s="375"/>
      <c r="AQ327" s="375"/>
      <c r="AR327" s="375"/>
      <c r="AS327" s="375"/>
      <c r="AT327" s="375"/>
      <c r="AU327" s="375"/>
      <c r="AV327" s="375"/>
      <c r="AW327" s="375"/>
      <c r="AX327" s="375"/>
      <c r="AY327" s="375"/>
      <c r="AZ327" s="375"/>
      <c r="BA327" s="340"/>
      <c r="BY327" s="340"/>
      <c r="BZ327" s="375"/>
      <c r="CA327" s="375"/>
      <c r="CB327" s="375"/>
      <c r="CC327" s="375"/>
      <c r="CD327" s="375"/>
      <c r="CE327" s="375"/>
      <c r="CF327" s="375"/>
      <c r="CG327" s="375"/>
      <c r="CH327" s="375"/>
      <c r="CI327" s="375"/>
      <c r="CJ327" s="375"/>
      <c r="CK327" s="375"/>
      <c r="CL327" s="375"/>
      <c r="CM327" s="375"/>
      <c r="CN327" s="375"/>
      <c r="CO327" s="375"/>
      <c r="CP327" s="375"/>
      <c r="CQ327" s="375"/>
      <c r="CR327" s="375"/>
      <c r="CS327" s="375"/>
      <c r="CT327" s="375"/>
      <c r="CU327" s="375"/>
      <c r="CV327" s="375"/>
      <c r="CW327" s="375"/>
      <c r="CX327" s="375"/>
      <c r="CY327" s="375"/>
      <c r="CZ327" s="375"/>
    </row>
    <row r="328" s="338" customFormat="true" ht="15" customHeight="true" x14ac:dyDescent="0.2">
      <c r="Y328" s="340"/>
      <c r="Z328" s="375"/>
      <c r="AA328" s="375"/>
      <c r="AB328" s="375"/>
      <c r="AC328" s="375"/>
      <c r="AD328" s="375"/>
      <c r="AE328" s="375"/>
      <c r="AF328" s="375"/>
      <c r="AG328" s="375"/>
      <c r="AH328" s="375"/>
      <c r="AI328" s="375"/>
      <c r="AJ328" s="375"/>
      <c r="AK328" s="375"/>
      <c r="AL328" s="375"/>
      <c r="AM328" s="375"/>
      <c r="AN328" s="375"/>
      <c r="AO328" s="375"/>
      <c r="AP328" s="375"/>
      <c r="AQ328" s="375"/>
      <c r="AR328" s="375"/>
      <c r="AS328" s="375"/>
      <c r="AT328" s="375"/>
      <c r="AU328" s="375"/>
      <c r="AV328" s="375"/>
      <c r="AW328" s="375"/>
      <c r="AX328" s="375"/>
      <c r="AY328" s="375"/>
      <c r="AZ328" s="375"/>
      <c r="BA328" s="340"/>
      <c r="BY328" s="340"/>
      <c r="BZ328" s="375"/>
      <c r="CA328" s="375"/>
      <c r="CB328" s="375"/>
      <c r="CC328" s="375"/>
      <c r="CD328" s="375"/>
      <c r="CE328" s="375"/>
      <c r="CF328" s="375"/>
      <c r="CG328" s="375"/>
      <c r="CH328" s="375"/>
      <c r="CI328" s="375"/>
      <c r="CJ328" s="375"/>
      <c r="CK328" s="375"/>
      <c r="CL328" s="375"/>
      <c r="CM328" s="375"/>
      <c r="CN328" s="375"/>
      <c r="CO328" s="375"/>
      <c r="CP328" s="375"/>
      <c r="CQ328" s="375"/>
      <c r="CR328" s="375"/>
      <c r="CS328" s="375"/>
      <c r="CT328" s="375"/>
      <c r="CU328" s="375"/>
      <c r="CV328" s="375"/>
      <c r="CW328" s="375"/>
      <c r="CX328" s="375"/>
      <c r="CY328" s="375"/>
      <c r="CZ328" s="375"/>
    </row>
    <row r="329" s="338" customFormat="true" ht="250.15" customHeight="true" x14ac:dyDescent="0.2">
      <c r="Y329" s="340"/>
      <c r="Z329" s="375"/>
      <c r="AA329" s="375"/>
      <c r="AB329" s="375"/>
      <c r="AC329" s="375"/>
      <c r="AD329" s="375"/>
      <c r="AE329" s="375"/>
      <c r="AF329" s="375"/>
      <c r="AG329" s="375"/>
      <c r="AH329" s="375"/>
      <c r="AI329" s="375"/>
      <c r="AJ329" s="375"/>
      <c r="AK329" s="375"/>
      <c r="AL329" s="375"/>
      <c r="AM329" s="375"/>
      <c r="AN329" s="375"/>
      <c r="AO329" s="375"/>
      <c r="AP329" s="375"/>
      <c r="AQ329" s="375"/>
      <c r="AR329" s="375"/>
      <c r="AS329" s="375"/>
      <c r="AT329" s="375"/>
      <c r="AU329" s="375"/>
      <c r="AV329" s="375"/>
      <c r="AW329" s="375"/>
      <c r="AX329" s="375"/>
      <c r="AY329" s="375"/>
      <c r="AZ329" s="375"/>
      <c r="BA329" s="340"/>
      <c r="BY329" s="340"/>
      <c r="BZ329" s="375"/>
      <c r="CA329" s="375"/>
      <c r="CB329" s="375"/>
      <c r="CC329" s="375"/>
      <c r="CD329" s="375"/>
      <c r="CE329" s="375"/>
      <c r="CF329" s="375"/>
      <c r="CG329" s="375"/>
      <c r="CH329" s="375"/>
      <c r="CI329" s="375"/>
      <c r="CJ329" s="375"/>
      <c r="CK329" s="375"/>
      <c r="CL329" s="375"/>
      <c r="CM329" s="375"/>
      <c r="CN329" s="375"/>
      <c r="CO329" s="375"/>
      <c r="CP329" s="375"/>
      <c r="CQ329" s="375"/>
      <c r="CR329" s="375"/>
      <c r="CS329" s="375"/>
      <c r="CT329" s="375"/>
      <c r="CU329" s="375"/>
      <c r="CV329" s="375"/>
      <c r="CW329" s="375"/>
      <c r="CX329" s="375"/>
      <c r="CY329" s="375"/>
      <c r="CZ329" s="375"/>
    </row>
    <row r="330" ht="19.15" customHeight="true" x14ac:dyDescent="0.2">
      <c r="A330" s="343"/>
      <c r="B330" s="343"/>
      <c r="BA330" s="343"/>
      <c r="BB330" s="343"/>
    </row>
    <row r="331" ht="22.5" customHeight="true" x14ac:dyDescent="0.2">
      <c r="A331" s="354" t="str">
        <f>A1026</f>
        <v>Mozambique</v>
      </c>
      <c r="B331" s="355"/>
      <c r="BA331" s="343"/>
      <c r="BB331" s="343"/>
    </row>
    <row r="332" ht="22.5" customHeight="true" x14ac:dyDescent="0.2">
      <c r="A332" s="352" t="str">
        <f>A1034</f>
        <v>2018</v>
      </c>
      <c r="B332" s="353"/>
      <c r="BA332" s="343"/>
      <c r="BB332" s="343"/>
    </row>
    <row r="333" ht="22.5" customHeight="true" x14ac:dyDescent="0.2">
      <c r="A333" s="356" t="s">
        <v>128</v>
      </c>
      <c r="B333" s="357"/>
      <c r="BA333" s="343"/>
      <c r="BB333" s="343"/>
    </row>
    <row r="334" ht="22.5" customHeight="true" x14ac:dyDescent="0.2">
      <c r="A334" s="356" t="s">
        <v>97</v>
      </c>
      <c r="B334" s="357"/>
      <c r="BA334" s="343"/>
      <c r="BB334" s="343"/>
    </row>
    <row r="335" ht="15" customHeight="true" x14ac:dyDescent="0.2">
      <c r="A335" s="358" t="s">
        <v>98</v>
      </c>
      <c r="B335" s="359"/>
      <c r="BA335" s="343"/>
      <c r="BB335" s="343"/>
    </row>
    <row r="336" ht="15" customHeight="true" x14ac:dyDescent="0.2">
      <c r="A336" s="360" t="s">
        <v>40</v>
      </c>
      <c r="B336" s="359"/>
      <c r="BA336" s="343"/>
      <c r="BB336" s="343"/>
    </row>
    <row r="337" ht="18" customHeight="true" x14ac:dyDescent="0.2">
      <c r="A337" s="358" t="s">
        <v>39</v>
      </c>
      <c r="B337" s="361"/>
      <c r="BA337" s="343"/>
      <c r="BB337" s="343"/>
    </row>
    <row r="338" ht="18" customHeight="true" x14ac:dyDescent="0.2">
      <c r="A338" s="381" t="s">
        <v>136</v>
      </c>
      <c r="B338" s="382" t="str">
        <f>A1025</f>
        <v>MIS18</v>
      </c>
      <c r="BA338" s="343"/>
      <c r="BB338" s="343"/>
    </row>
    <row r="339" s="338" customFormat="true" ht="15" customHeight="true" x14ac:dyDescent="0.2">
      <c r="A339" s="325" t="s">
        <v>130</v>
      </c>
      <c r="B339" s="364"/>
      <c r="C339" s="1096" t="s">
        <v>115</v>
      </c>
      <c r="D339" s="1097"/>
      <c r="E339" s="1097"/>
      <c r="F339" s="1097"/>
      <c r="G339" s="1098"/>
      <c r="H339" s="1102" t="s">
        <v>38</v>
      </c>
      <c r="I339" s="1103"/>
      <c r="J339" s="1103"/>
      <c r="K339" s="1103"/>
      <c r="L339" s="1116"/>
      <c r="M339" s="1102" t="s">
        <v>37</v>
      </c>
      <c r="N339" s="1103"/>
      <c r="O339" s="1103"/>
      <c r="P339" s="1103"/>
      <c r="Q339" s="1116"/>
      <c r="R339" s="523" t="s">
        <v>142</v>
      </c>
      <c r="S339" s="486"/>
      <c r="T339" s="486"/>
      <c r="U339" s="486"/>
      <c r="V339" s="486"/>
      <c r="W339" s="486"/>
      <c r="X339" s="486"/>
      <c r="Y339" s="486"/>
      <c r="Z339" s="470"/>
      <c r="AA339" s="470"/>
      <c r="AB339" s="470"/>
      <c r="AC339" s="375"/>
      <c r="AD339" s="375"/>
      <c r="AE339" s="375"/>
      <c r="AF339" s="375"/>
      <c r="AG339" s="375"/>
      <c r="AH339" s="375"/>
      <c r="AI339" s="375"/>
      <c r="AJ339" s="375"/>
      <c r="AK339" s="375"/>
      <c r="AL339" s="375"/>
      <c r="AM339" s="375"/>
      <c r="AN339" s="375"/>
      <c r="AO339" s="375"/>
      <c r="AP339" s="375"/>
      <c r="AQ339" s="375"/>
      <c r="AR339" s="375"/>
      <c r="AS339" s="375"/>
      <c r="AT339" s="375"/>
      <c r="AU339" s="375"/>
      <c r="AV339" s="375"/>
      <c r="AW339" s="375"/>
      <c r="AX339" s="375"/>
      <c r="AY339" s="375"/>
      <c r="AZ339" s="375"/>
      <c r="BA339" s="377" t="s">
        <v>131</v>
      </c>
      <c r="BB339" s="325" t="s">
        <v>130</v>
      </c>
      <c r="BC339" s="1102" t="s">
        <v>115</v>
      </c>
      <c r="BD339" s="1103"/>
      <c r="BE339" s="1103"/>
      <c r="BF339" s="1103"/>
      <c r="BG339" s="1116"/>
      <c r="BH339" s="1102" t="s">
        <v>38</v>
      </c>
      <c r="BI339" s="1103"/>
      <c r="BJ339" s="1103"/>
      <c r="BK339" s="1103"/>
      <c r="BL339" s="1116"/>
      <c r="BM339" s="1102" t="s">
        <v>37</v>
      </c>
      <c r="BN339" s="1103"/>
      <c r="BO339" s="1103"/>
      <c r="BP339" s="1103"/>
      <c r="BQ339" s="1116"/>
      <c r="BR339" s="523" t="s">
        <v>142</v>
      </c>
      <c r="BS339" s="486"/>
      <c r="BT339" s="486"/>
      <c r="BU339" s="486"/>
      <c r="BV339" s="486"/>
      <c r="BW339" s="486"/>
      <c r="BX339" s="486"/>
      <c r="BY339" s="486"/>
      <c r="BZ339" s="470"/>
      <c r="CA339" s="470"/>
      <c r="CB339" s="470"/>
      <c r="CC339" s="375"/>
      <c r="CD339" s="375"/>
      <c r="CE339" s="375"/>
      <c r="CF339" s="375"/>
      <c r="CG339" s="375"/>
      <c r="CH339" s="375"/>
      <c r="CI339" s="375"/>
      <c r="CJ339" s="375"/>
      <c r="CK339" s="375"/>
      <c r="CL339" s="375"/>
      <c r="CM339" s="375"/>
      <c r="CN339" s="375"/>
      <c r="CO339" s="375"/>
      <c r="CP339" s="375"/>
      <c r="CQ339" s="375"/>
      <c r="CR339" s="375"/>
      <c r="CS339" s="375"/>
      <c r="CT339" s="375"/>
      <c r="CU339" s="375"/>
      <c r="CV339" s="375"/>
      <c r="CW339" s="375"/>
      <c r="CX339" s="375"/>
      <c r="CY339" s="375"/>
      <c r="CZ339" s="375"/>
    </row>
    <row r="340" s="338" customFormat="true" ht="24" x14ac:dyDescent="0.2">
      <c r="A340" s="363" t="s">
        <v>69</v>
      </c>
      <c r="B340" s="362"/>
      <c r="C340" s="468" t="s">
        <v>0</v>
      </c>
      <c r="D340" s="448" t="s">
        <v>1</v>
      </c>
      <c r="E340" s="448" t="s">
        <v>2</v>
      </c>
      <c r="F340" s="448" t="s">
        <v>3</v>
      </c>
      <c r="G340" s="469" t="s">
        <v>4</v>
      </c>
      <c r="H340" s="487" t="s">
        <v>0</v>
      </c>
      <c r="I340" s="598" t="s">
        <v>1</v>
      </c>
      <c r="J340" s="598" t="s">
        <v>2</v>
      </c>
      <c r="K340" s="598" t="s">
        <v>3</v>
      </c>
      <c r="L340" s="488" t="s">
        <v>4</v>
      </c>
      <c r="M340" s="487" t="s">
        <v>0</v>
      </c>
      <c r="N340" s="598" t="s">
        <v>1</v>
      </c>
      <c r="O340" s="598" t="s">
        <v>2</v>
      </c>
      <c r="P340" s="598" t="s">
        <v>3</v>
      </c>
      <c r="Q340" s="488" t="s">
        <v>4</v>
      </c>
      <c r="R340" s="487" t="s">
        <v>530</v>
      </c>
      <c r="S340" s="598" t="s">
        <v>531</v>
      </c>
      <c r="T340" s="598" t="s">
        <v>532</v>
      </c>
      <c r="U340" s="598" t="s">
        <v>533</v>
      </c>
      <c r="V340" s="598" t="s">
        <v>534</v>
      </c>
      <c r="W340" s="598" t="s">
        <v>535</v>
      </c>
      <c r="X340" s="598" t="s">
        <v>536</v>
      </c>
      <c r="Y340" s="599" t="s">
        <v>537</v>
      </c>
      <c r="Z340" s="599" t="s">
        <v>538</v>
      </c>
      <c r="AA340" s="599" t="s">
        <v>539</v>
      </c>
      <c r="AB340" s="599" t="s">
        <v>540</v>
      </c>
      <c r="AC340" s="929"/>
      <c r="AD340" s="929"/>
      <c r="AE340" s="929"/>
      <c r="AF340" s="929"/>
      <c r="AG340" s="929"/>
      <c r="AH340" s="929"/>
      <c r="AI340" s="929"/>
      <c r="AJ340" s="929"/>
      <c r="AK340" s="929"/>
      <c r="AL340" s="929"/>
      <c r="AM340" s="929"/>
      <c r="AN340" s="929"/>
      <c r="AO340" s="929"/>
      <c r="AP340" s="929"/>
      <c r="AQ340" s="929"/>
      <c r="AR340" s="929"/>
      <c r="AS340" s="929"/>
      <c r="AT340" s="929"/>
      <c r="AU340" s="929"/>
      <c r="AV340" s="929"/>
      <c r="AW340" s="929"/>
      <c r="AX340" s="929"/>
      <c r="AY340" s="929"/>
      <c r="AZ340" s="375"/>
      <c r="BA340" s="363" t="s">
        <v>127</v>
      </c>
      <c r="BB340" s="362"/>
      <c r="BC340" s="487" t="s">
        <v>0</v>
      </c>
      <c r="BD340" s="598" t="s">
        <v>1</v>
      </c>
      <c r="BE340" s="598" t="s">
        <v>2</v>
      </c>
      <c r="BF340" s="598" t="s">
        <v>3</v>
      </c>
      <c r="BG340" s="488" t="s">
        <v>4</v>
      </c>
      <c r="BH340" s="487" t="s">
        <v>0</v>
      </c>
      <c r="BI340" s="598" t="s">
        <v>1</v>
      </c>
      <c r="BJ340" s="598" t="s">
        <v>2</v>
      </c>
      <c r="BK340" s="598" t="s">
        <v>3</v>
      </c>
      <c r="BL340" s="488" t="s">
        <v>4</v>
      </c>
      <c r="BM340" s="487" t="s">
        <v>0</v>
      </c>
      <c r="BN340" s="598" t="s">
        <v>1</v>
      </c>
      <c r="BO340" s="598" t="s">
        <v>2</v>
      </c>
      <c r="BP340" s="598" t="s">
        <v>3</v>
      </c>
      <c r="BQ340" s="488" t="s">
        <v>4</v>
      </c>
      <c r="BR340" s="487" t="s">
        <v>530</v>
      </c>
      <c r="BS340" s="598" t="s">
        <v>531</v>
      </c>
      <c r="BT340" s="598" t="s">
        <v>532</v>
      </c>
      <c r="BU340" s="598" t="s">
        <v>533</v>
      </c>
      <c r="BV340" s="598" t="s">
        <v>534</v>
      </c>
      <c r="BW340" s="598" t="s">
        <v>535</v>
      </c>
      <c r="BX340" s="598" t="s">
        <v>536</v>
      </c>
      <c r="BY340" s="599" t="s">
        <v>537</v>
      </c>
      <c r="BZ340" s="599" t="s">
        <v>538</v>
      </c>
      <c r="CA340" s="599" t="s">
        <v>539</v>
      </c>
      <c r="CB340" s="599" t="s">
        <v>540</v>
      </c>
      <c r="CC340" s="929"/>
      <c r="CD340" s="929"/>
      <c r="CE340" s="929"/>
      <c r="CF340" s="929"/>
      <c r="CG340" s="929"/>
      <c r="CH340" s="929"/>
      <c r="CI340" s="929"/>
      <c r="CJ340" s="929"/>
      <c r="CK340" s="929"/>
      <c r="CL340" s="929"/>
      <c r="CM340" s="929"/>
      <c r="CN340" s="929"/>
      <c r="CO340" s="929"/>
      <c r="CP340" s="929"/>
      <c r="CQ340" s="929"/>
      <c r="CR340" s="929"/>
      <c r="CS340" s="929"/>
      <c r="CT340" s="929"/>
      <c r="CU340" s="929"/>
      <c r="CV340" s="929"/>
      <c r="CW340" s="929"/>
      <c r="CX340" s="929"/>
      <c r="CY340" s="929"/>
      <c r="CZ340" s="929"/>
    </row>
    <row r="341" s="338" customFormat="true" ht="15" customHeight="true" x14ac:dyDescent="0.2">
      <c r="A341" s="1165" t="s">
        <v>149</v>
      </c>
      <c r="B341" s="624" t="s">
        <v>49</v>
      </c>
      <c r="C341" s="24" t="s">
        <v>35</v>
      </c>
      <c r="D341" s="20" t="s">
        <v>35</v>
      </c>
      <c r="E341" s="20" t="s">
        <v>35</v>
      </c>
      <c r="F341" s="20" t="s">
        <v>35</v>
      </c>
      <c r="G341" s="16" t="s">
        <v>35</v>
      </c>
      <c r="H341" s="24" t="s">
        <v>35</v>
      </c>
      <c r="I341" s="20" t="s">
        <v>35</v>
      </c>
      <c r="J341" s="20" t="s">
        <v>35</v>
      </c>
      <c r="K341" s="20" t="s">
        <v>35</v>
      </c>
      <c r="L341" s="16" t="s">
        <v>35</v>
      </c>
      <c r="M341" s="24" t="s">
        <v>35</v>
      </c>
      <c r="N341" s="20" t="s">
        <v>35</v>
      </c>
      <c r="O341" s="20" t="s">
        <v>35</v>
      </c>
      <c r="P341" s="20" t="s">
        <v>35</v>
      </c>
      <c r="Q341" s="16" t="s">
        <v>35</v>
      </c>
      <c r="R341" s="24" t="s">
        <v>35</v>
      </c>
      <c r="S341" s="20" t="s">
        <v>35</v>
      </c>
      <c r="T341" s="20" t="s">
        <v>35</v>
      </c>
      <c r="U341" s="20" t="s">
        <v>35</v>
      </c>
      <c r="V341" s="20" t="s">
        <v>35</v>
      </c>
      <c r="W341" s="20" t="s">
        <v>35</v>
      </c>
      <c r="X341" s="20" t="s">
        <v>35</v>
      </c>
      <c r="Y341" s="8" t="s">
        <v>35</v>
      </c>
      <c r="Z341" s="8" t="s">
        <v>35</v>
      </c>
      <c r="AA341" s="8" t="s">
        <v>35</v>
      </c>
      <c r="AB341" s="8" t="s">
        <v>35</v>
      </c>
      <c r="AC341" s="33"/>
      <c r="AD341" s="33"/>
      <c r="AE341" s="33"/>
      <c r="AF341" s="33"/>
      <c r="AG341" s="33"/>
      <c r="AH341" s="33"/>
      <c r="AI341" s="33"/>
      <c r="AJ341" s="33"/>
      <c r="AK341" s="33"/>
      <c r="AL341" s="33"/>
      <c r="AM341" s="33"/>
      <c r="AN341" s="33"/>
      <c r="AO341" s="33"/>
      <c r="AP341" s="33"/>
      <c r="AQ341" s="33"/>
      <c r="AR341" s="33"/>
      <c r="AS341" s="33"/>
      <c r="AT341" s="33"/>
      <c r="AU341" s="33"/>
      <c r="AV341" s="33"/>
      <c r="AW341" s="33"/>
      <c r="AX341" s="33"/>
      <c r="AY341" s="33"/>
      <c r="AZ341" s="375"/>
      <c r="BA341" s="1120" t="s">
        <v>155</v>
      </c>
      <c r="BB341" s="624" t="s">
        <v>49</v>
      </c>
      <c r="BC341" s="87" t="s">
        <v>35</v>
      </c>
      <c r="BD341" s="83" t="s">
        <v>35</v>
      </c>
      <c r="BE341" s="83" t="s">
        <v>35</v>
      </c>
      <c r="BF341" s="83" t="s">
        <v>35</v>
      </c>
      <c r="BG341" s="78" t="s">
        <v>35</v>
      </c>
      <c r="BH341" s="87" t="s">
        <v>35</v>
      </c>
      <c r="BI341" s="83" t="s">
        <v>35</v>
      </c>
      <c r="BJ341" s="83" t="s">
        <v>35</v>
      </c>
      <c r="BK341" s="83" t="s">
        <v>35</v>
      </c>
      <c r="BL341" s="78" t="s">
        <v>35</v>
      </c>
      <c r="BM341" s="87" t="s">
        <v>35</v>
      </c>
      <c r="BN341" s="83" t="s">
        <v>35</v>
      </c>
      <c r="BO341" s="83" t="s">
        <v>35</v>
      </c>
      <c r="BP341" s="83" t="s">
        <v>35</v>
      </c>
      <c r="BQ341" s="78" t="s">
        <v>35</v>
      </c>
      <c r="BR341" s="87" t="s">
        <v>35</v>
      </c>
      <c r="BS341" s="83" t="s">
        <v>35</v>
      </c>
      <c r="BT341" s="83" t="s">
        <v>35</v>
      </c>
      <c r="BU341" s="83" t="s">
        <v>35</v>
      </c>
      <c r="BV341" s="83" t="s">
        <v>35</v>
      </c>
      <c r="BW341" s="83" t="s">
        <v>35</v>
      </c>
      <c r="BX341" s="83" t="s">
        <v>35</v>
      </c>
      <c r="BY341" s="71" t="s">
        <v>35</v>
      </c>
      <c r="BZ341" s="71" t="s">
        <v>35</v>
      </c>
      <c r="CA341" s="71" t="s">
        <v>35</v>
      </c>
      <c r="CB341" s="71" t="s">
        <v>35</v>
      </c>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row>
    <row r="342" s="338" customFormat="true" ht="15" customHeight="true" x14ac:dyDescent="0.2">
      <c r="A342" s="1163"/>
      <c r="B342" s="622" t="s">
        <v>48</v>
      </c>
      <c r="C342" s="27" t="s">
        <v>35</v>
      </c>
      <c r="D342" s="23" t="s">
        <v>35</v>
      </c>
      <c r="E342" s="23" t="s">
        <v>35</v>
      </c>
      <c r="F342" s="23" t="s">
        <v>35</v>
      </c>
      <c r="G342" s="19" t="s">
        <v>35</v>
      </c>
      <c r="H342" s="27" t="s">
        <v>35</v>
      </c>
      <c r="I342" s="23" t="s">
        <v>35</v>
      </c>
      <c r="J342" s="23" t="s">
        <v>35</v>
      </c>
      <c r="K342" s="23" t="s">
        <v>35</v>
      </c>
      <c r="L342" s="19" t="s">
        <v>35</v>
      </c>
      <c r="M342" s="27" t="s">
        <v>35</v>
      </c>
      <c r="N342" s="23" t="s">
        <v>35</v>
      </c>
      <c r="O342" s="23" t="s">
        <v>35</v>
      </c>
      <c r="P342" s="23" t="s">
        <v>35</v>
      </c>
      <c r="Q342" s="19" t="s">
        <v>35</v>
      </c>
      <c r="R342" s="27" t="s">
        <v>35</v>
      </c>
      <c r="S342" s="23" t="s">
        <v>35</v>
      </c>
      <c r="T342" s="23" t="s">
        <v>35</v>
      </c>
      <c r="U342" s="23" t="s">
        <v>35</v>
      </c>
      <c r="V342" s="23" t="s">
        <v>35</v>
      </c>
      <c r="W342" s="23" t="s">
        <v>35</v>
      </c>
      <c r="X342" s="23" t="s">
        <v>35</v>
      </c>
      <c r="Y342" s="12" t="s">
        <v>35</v>
      </c>
      <c r="Z342" s="12" t="s">
        <v>35</v>
      </c>
      <c r="AA342" s="12" t="s">
        <v>35</v>
      </c>
      <c r="AB342" s="12" t="s">
        <v>35</v>
      </c>
      <c r="AC342" s="33"/>
      <c r="AD342" s="33"/>
      <c r="AE342" s="33"/>
      <c r="AF342" s="33"/>
      <c r="AG342" s="33"/>
      <c r="AH342" s="33"/>
      <c r="AI342" s="33"/>
      <c r="AJ342" s="33"/>
      <c r="AK342" s="33"/>
      <c r="AL342" s="33"/>
      <c r="AM342" s="33"/>
      <c r="AN342" s="33"/>
      <c r="AO342" s="33"/>
      <c r="AP342" s="33"/>
      <c r="AQ342" s="33"/>
      <c r="AR342" s="33"/>
      <c r="AS342" s="33"/>
      <c r="AT342" s="33"/>
      <c r="AU342" s="33"/>
      <c r="AV342" s="33"/>
      <c r="AW342" s="33"/>
      <c r="AX342" s="33"/>
      <c r="AY342" s="33"/>
      <c r="AZ342" s="375"/>
      <c r="BA342" s="1115"/>
      <c r="BB342" s="622" t="s">
        <v>48</v>
      </c>
      <c r="BC342" s="86" t="s">
        <v>35</v>
      </c>
      <c r="BD342" s="82" t="s">
        <v>35</v>
      </c>
      <c r="BE342" s="82" t="s">
        <v>35</v>
      </c>
      <c r="BF342" s="82" t="s">
        <v>35</v>
      </c>
      <c r="BG342" s="77" t="s">
        <v>35</v>
      </c>
      <c r="BH342" s="86" t="s">
        <v>35</v>
      </c>
      <c r="BI342" s="82" t="s">
        <v>35</v>
      </c>
      <c r="BJ342" s="82" t="s">
        <v>35</v>
      </c>
      <c r="BK342" s="82" t="s">
        <v>35</v>
      </c>
      <c r="BL342" s="77" t="s">
        <v>35</v>
      </c>
      <c r="BM342" s="86" t="s">
        <v>35</v>
      </c>
      <c r="BN342" s="82" t="s">
        <v>35</v>
      </c>
      <c r="BO342" s="82" t="s">
        <v>35</v>
      </c>
      <c r="BP342" s="82" t="s">
        <v>35</v>
      </c>
      <c r="BQ342" s="77" t="s">
        <v>35</v>
      </c>
      <c r="BR342" s="86" t="s">
        <v>35</v>
      </c>
      <c r="BS342" s="82" t="s">
        <v>35</v>
      </c>
      <c r="BT342" s="82" t="s">
        <v>35</v>
      </c>
      <c r="BU342" s="82" t="s">
        <v>35</v>
      </c>
      <c r="BV342" s="82" t="s">
        <v>35</v>
      </c>
      <c r="BW342" s="82" t="s">
        <v>35</v>
      </c>
      <c r="BX342" s="82" t="s">
        <v>35</v>
      </c>
      <c r="BY342" s="70" t="s">
        <v>35</v>
      </c>
      <c r="BZ342" s="70" t="s">
        <v>35</v>
      </c>
      <c r="CA342" s="70" t="s">
        <v>35</v>
      </c>
      <c r="CB342" s="70" t="s">
        <v>35</v>
      </c>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row>
    <row r="343" s="338" customFormat="true" ht="15" customHeight="true" x14ac:dyDescent="0.2">
      <c r="A343" s="1163" t="s">
        <v>144</v>
      </c>
      <c r="B343" s="622" t="s">
        <v>49</v>
      </c>
      <c r="C343" s="497">
        <v>6.7272727272727275</v>
      </c>
      <c r="D343" s="490">
        <v>7.9606784888203554</v>
      </c>
      <c r="E343" s="490">
        <v>13.041666666666666</v>
      </c>
      <c r="F343" s="490">
        <v>35.102892931702954</v>
      </c>
      <c r="G343" s="502">
        <v>77.158736613799647</v>
      </c>
      <c r="H343" s="497">
        <v>17.428167687235042</v>
      </c>
      <c r="I343" s="490">
        <v>41.588050314465406</v>
      </c>
      <c r="J343" s="490">
        <v>61.456272259596354</v>
      </c>
      <c r="K343" s="490">
        <v>74.722662440570517</v>
      </c>
      <c r="L343" s="502">
        <v>88.400633412509904</v>
      </c>
      <c r="M343" s="497">
        <v>4.5077891945641362</v>
      </c>
      <c r="N343" s="490">
        <v>8.3852691218130317</v>
      </c>
      <c r="O343" s="490">
        <v>7.697101900903708</v>
      </c>
      <c r="P343" s="490">
        <v>11.072664359861593</v>
      </c>
      <c r="Q343" s="502">
        <v>33.498178032274858</v>
      </c>
      <c r="R343" s="497">
        <v>12.96523517382413</v>
      </c>
      <c r="S343" s="490">
        <v>36.400146038700257</v>
      </c>
      <c r="T343" s="490">
        <v>36.584440227703986</v>
      </c>
      <c r="U343" s="490">
        <v>19.245524296675192</v>
      </c>
      <c r="V343" s="490">
        <v>83.263757115749527</v>
      </c>
      <c r="W343" s="490">
        <v>56.199616122840688</v>
      </c>
      <c r="X343" s="490">
        <v>26.141414141414142</v>
      </c>
      <c r="Y343" s="499">
        <v>24.860557768924302</v>
      </c>
      <c r="Z343" s="499">
        <v>27.617328519855594</v>
      </c>
      <c r="AA343" s="499">
        <v>15.020080321285139</v>
      </c>
      <c r="AB343" s="499">
        <v>18.153727307840864</v>
      </c>
      <c r="AC343" s="923"/>
      <c r="AD343" s="923"/>
      <c r="AE343" s="923"/>
      <c r="AF343" s="923"/>
      <c r="AG343" s="923"/>
      <c r="AH343" s="923"/>
      <c r="AI343" s="923"/>
      <c r="AJ343" s="923"/>
      <c r="AK343" s="923"/>
      <c r="AL343" s="923"/>
      <c r="AM343" s="923"/>
      <c r="AN343" s="923"/>
      <c r="AO343" s="923"/>
      <c r="AP343" s="923"/>
      <c r="AQ343" s="923"/>
      <c r="AR343" s="923"/>
      <c r="AS343" s="923"/>
      <c r="AT343" s="923"/>
      <c r="AU343" s="923"/>
      <c r="AV343" s="923"/>
      <c r="AW343" s="923"/>
      <c r="AX343" s="923"/>
      <c r="AY343" s="923"/>
      <c r="AZ343" s="375"/>
      <c r="BA343" s="1119" t="s">
        <v>150</v>
      </c>
      <c r="BB343" s="622" t="s">
        <v>49</v>
      </c>
      <c r="BC343" s="508">
        <v>333</v>
      </c>
      <c r="BD343" s="505">
        <v>413</v>
      </c>
      <c r="BE343" s="505">
        <v>626</v>
      </c>
      <c r="BF343" s="505">
        <v>2354</v>
      </c>
      <c r="BG343" s="514">
        <v>5692</v>
      </c>
      <c r="BH343" s="508">
        <v>370</v>
      </c>
      <c r="BI343" s="505">
        <v>1058</v>
      </c>
      <c r="BJ343" s="505">
        <v>1553</v>
      </c>
      <c r="BK343" s="505">
        <v>1886</v>
      </c>
      <c r="BL343" s="514">
        <v>2233</v>
      </c>
      <c r="BM343" s="508">
        <v>136</v>
      </c>
      <c r="BN343" s="505">
        <v>296</v>
      </c>
      <c r="BO343" s="505">
        <v>247</v>
      </c>
      <c r="BP343" s="505">
        <v>352</v>
      </c>
      <c r="BQ343" s="514">
        <v>1287</v>
      </c>
      <c r="BR343" s="508">
        <v>317</v>
      </c>
      <c r="BS343" s="505">
        <v>997</v>
      </c>
      <c r="BT343" s="505">
        <v>964</v>
      </c>
      <c r="BU343" s="505">
        <v>602</v>
      </c>
      <c r="BV343" s="505">
        <v>2194</v>
      </c>
      <c r="BW343" s="505">
        <v>1464</v>
      </c>
      <c r="BX343" s="505">
        <v>647</v>
      </c>
      <c r="BY343" s="511">
        <v>624</v>
      </c>
      <c r="BZ343" s="511">
        <v>765</v>
      </c>
      <c r="CA343" s="511">
        <v>374</v>
      </c>
      <c r="CB343" s="511">
        <v>470</v>
      </c>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2"/>
    </row>
    <row r="344" s="338" customFormat="true" ht="15" customHeight="true" x14ac:dyDescent="0.2">
      <c r="A344" s="1163"/>
      <c r="B344" s="622" t="s">
        <v>48</v>
      </c>
      <c r="C344" s="497">
        <v>93.27272727272728</v>
      </c>
      <c r="D344" s="490">
        <v>92.039321511179651</v>
      </c>
      <c r="E344" s="490">
        <v>86.958333333333343</v>
      </c>
      <c r="F344" s="490">
        <v>64.897107068297046</v>
      </c>
      <c r="G344" s="502">
        <v>22.841263386200353</v>
      </c>
      <c r="H344" s="497">
        <v>82.571832312764954</v>
      </c>
      <c r="I344" s="490">
        <v>58.411949685534594</v>
      </c>
      <c r="J344" s="490">
        <v>38.543727740403639</v>
      </c>
      <c r="K344" s="490">
        <v>25.277337559429476</v>
      </c>
      <c r="L344" s="502">
        <v>11.599366587490103</v>
      </c>
      <c r="M344" s="497">
        <v>95.49221080543586</v>
      </c>
      <c r="N344" s="490">
        <v>91.614730878186961</v>
      </c>
      <c r="O344" s="490">
        <v>92.302898099096282</v>
      </c>
      <c r="P344" s="490">
        <v>88.927335640138409</v>
      </c>
      <c r="Q344" s="502">
        <v>66.501821967725135</v>
      </c>
      <c r="R344" s="497">
        <v>87.034764826175874</v>
      </c>
      <c r="S344" s="490">
        <v>63.599853961299743</v>
      </c>
      <c r="T344" s="490">
        <v>63.415559772296014</v>
      </c>
      <c r="U344" s="490">
        <v>80.754475703324815</v>
      </c>
      <c r="V344" s="490">
        <v>16.736242884250473</v>
      </c>
      <c r="W344" s="490">
        <v>43.800383877159312</v>
      </c>
      <c r="X344" s="490">
        <v>73.858585858585855</v>
      </c>
      <c r="Y344" s="499">
        <v>75.139442231075691</v>
      </c>
      <c r="Z344" s="499">
        <v>72.382671480144396</v>
      </c>
      <c r="AA344" s="499">
        <v>84.97991967871485</v>
      </c>
      <c r="AB344" s="499">
        <v>81.846272692159133</v>
      </c>
      <c r="AC344" s="923"/>
      <c r="AD344" s="923"/>
      <c r="AE344" s="923"/>
      <c r="AF344" s="923"/>
      <c r="AG344" s="923"/>
      <c r="AH344" s="923"/>
      <c r="AI344" s="923"/>
      <c r="AJ344" s="923"/>
      <c r="AK344" s="923"/>
      <c r="AL344" s="923"/>
      <c r="AM344" s="923"/>
      <c r="AN344" s="923"/>
      <c r="AO344" s="923"/>
      <c r="AP344" s="923"/>
      <c r="AQ344" s="923"/>
      <c r="AR344" s="923"/>
      <c r="AS344" s="923"/>
      <c r="AT344" s="923"/>
      <c r="AU344" s="923"/>
      <c r="AV344" s="923"/>
      <c r="AW344" s="923"/>
      <c r="AX344" s="923"/>
      <c r="AY344" s="923"/>
      <c r="AZ344" s="375"/>
      <c r="BA344" s="1115"/>
      <c r="BB344" s="622" t="s">
        <v>48</v>
      </c>
      <c r="BC344" s="508">
        <v>4617</v>
      </c>
      <c r="BD344" s="505">
        <v>4775</v>
      </c>
      <c r="BE344" s="505">
        <v>4174</v>
      </c>
      <c r="BF344" s="505">
        <v>4352</v>
      </c>
      <c r="BG344" s="514">
        <v>1685</v>
      </c>
      <c r="BH344" s="508">
        <v>1753</v>
      </c>
      <c r="BI344" s="505">
        <v>1486</v>
      </c>
      <c r="BJ344" s="505">
        <v>974</v>
      </c>
      <c r="BK344" s="505">
        <v>638</v>
      </c>
      <c r="BL344" s="514">
        <v>293</v>
      </c>
      <c r="BM344" s="508">
        <v>2881</v>
      </c>
      <c r="BN344" s="505">
        <v>3234</v>
      </c>
      <c r="BO344" s="505">
        <v>2962</v>
      </c>
      <c r="BP344" s="505">
        <v>2827</v>
      </c>
      <c r="BQ344" s="514">
        <v>2555</v>
      </c>
      <c r="BR344" s="508">
        <v>2128</v>
      </c>
      <c r="BS344" s="505">
        <v>1742</v>
      </c>
      <c r="BT344" s="505">
        <v>1671</v>
      </c>
      <c r="BU344" s="505">
        <v>2526</v>
      </c>
      <c r="BV344" s="505">
        <v>441</v>
      </c>
      <c r="BW344" s="505">
        <v>1141</v>
      </c>
      <c r="BX344" s="505">
        <v>1828</v>
      </c>
      <c r="BY344" s="511">
        <v>1886</v>
      </c>
      <c r="BZ344" s="511">
        <v>2005</v>
      </c>
      <c r="CA344" s="511">
        <v>2116</v>
      </c>
      <c r="CB344" s="511">
        <v>2119</v>
      </c>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2"/>
    </row>
    <row r="345" s="338" customFormat="true" ht="15" customHeight="true" x14ac:dyDescent="0.2">
      <c r="A345" s="1163" t="s">
        <v>145</v>
      </c>
      <c r="B345" s="622" t="s">
        <v>49</v>
      </c>
      <c r="C345" s="27" t="s">
        <v>35</v>
      </c>
      <c r="D345" s="23" t="s">
        <v>35</v>
      </c>
      <c r="E345" s="23" t="s">
        <v>35</v>
      </c>
      <c r="F345" s="23" t="s">
        <v>35</v>
      </c>
      <c r="G345" s="19" t="s">
        <v>35</v>
      </c>
      <c r="H345" s="27" t="s">
        <v>35</v>
      </c>
      <c r="I345" s="23" t="s">
        <v>35</v>
      </c>
      <c r="J345" s="23" t="s">
        <v>35</v>
      </c>
      <c r="K345" s="23" t="s">
        <v>35</v>
      </c>
      <c r="L345" s="19" t="s">
        <v>35</v>
      </c>
      <c r="M345" s="27" t="s">
        <v>35</v>
      </c>
      <c r="N345" s="23" t="s">
        <v>35</v>
      </c>
      <c r="O345" s="23" t="s">
        <v>35</v>
      </c>
      <c r="P345" s="23" t="s">
        <v>35</v>
      </c>
      <c r="Q345" s="19" t="s">
        <v>35</v>
      </c>
      <c r="R345" s="27" t="s">
        <v>35</v>
      </c>
      <c r="S345" s="23" t="s">
        <v>35</v>
      </c>
      <c r="T345" s="23" t="s">
        <v>35</v>
      </c>
      <c r="U345" s="23" t="s">
        <v>35</v>
      </c>
      <c r="V345" s="23" t="s">
        <v>35</v>
      </c>
      <c r="W345" s="23" t="s">
        <v>35</v>
      </c>
      <c r="X345" s="23" t="s">
        <v>35</v>
      </c>
      <c r="Y345" s="12" t="s">
        <v>35</v>
      </c>
      <c r="Z345" s="12" t="s">
        <v>35</v>
      </c>
      <c r="AA345" s="12" t="s">
        <v>35</v>
      </c>
      <c r="AB345" s="12" t="s">
        <v>35</v>
      </c>
      <c r="AC345" s="33"/>
      <c r="AD345" s="33"/>
      <c r="AE345" s="33"/>
      <c r="AF345" s="33"/>
      <c r="AG345" s="33"/>
      <c r="AH345" s="33"/>
      <c r="AI345" s="33"/>
      <c r="AJ345" s="33"/>
      <c r="AK345" s="33"/>
      <c r="AL345" s="33"/>
      <c r="AM345" s="33"/>
      <c r="AN345" s="33"/>
      <c r="AO345" s="33"/>
      <c r="AP345" s="33"/>
      <c r="AQ345" s="33"/>
      <c r="AR345" s="33"/>
      <c r="AS345" s="33"/>
      <c r="AT345" s="33"/>
      <c r="AU345" s="33"/>
      <c r="AV345" s="33"/>
      <c r="AW345" s="33"/>
      <c r="AX345" s="33"/>
      <c r="AY345" s="33"/>
      <c r="AZ345" s="375"/>
      <c r="BA345" s="1119" t="s">
        <v>151</v>
      </c>
      <c r="BB345" s="622" t="s">
        <v>49</v>
      </c>
      <c r="BC345" s="86" t="s">
        <v>35</v>
      </c>
      <c r="BD345" s="82" t="s">
        <v>35</v>
      </c>
      <c r="BE345" s="82" t="s">
        <v>35</v>
      </c>
      <c r="BF345" s="82" t="s">
        <v>35</v>
      </c>
      <c r="BG345" s="77" t="s">
        <v>35</v>
      </c>
      <c r="BH345" s="86" t="s">
        <v>35</v>
      </c>
      <c r="BI345" s="82" t="s">
        <v>35</v>
      </c>
      <c r="BJ345" s="82" t="s">
        <v>35</v>
      </c>
      <c r="BK345" s="82" t="s">
        <v>35</v>
      </c>
      <c r="BL345" s="77" t="s">
        <v>35</v>
      </c>
      <c r="BM345" s="86" t="s">
        <v>35</v>
      </c>
      <c r="BN345" s="82" t="s">
        <v>35</v>
      </c>
      <c r="BO345" s="82" t="s">
        <v>35</v>
      </c>
      <c r="BP345" s="82" t="s">
        <v>35</v>
      </c>
      <c r="BQ345" s="77" t="s">
        <v>35</v>
      </c>
      <c r="BR345" s="86" t="s">
        <v>35</v>
      </c>
      <c r="BS345" s="82" t="s">
        <v>35</v>
      </c>
      <c r="BT345" s="82" t="s">
        <v>35</v>
      </c>
      <c r="BU345" s="82" t="s">
        <v>35</v>
      </c>
      <c r="BV345" s="82" t="s">
        <v>35</v>
      </c>
      <c r="BW345" s="82" t="s">
        <v>35</v>
      </c>
      <c r="BX345" s="82" t="s">
        <v>35</v>
      </c>
      <c r="BY345" s="70" t="s">
        <v>35</v>
      </c>
      <c r="BZ345" s="70" t="s">
        <v>35</v>
      </c>
      <c r="CA345" s="70" t="s">
        <v>35</v>
      </c>
      <c r="CB345" s="70" t="s">
        <v>35</v>
      </c>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row>
    <row r="346" s="338" customFormat="true" ht="15" customHeight="true" x14ac:dyDescent="0.2">
      <c r="A346" s="1163"/>
      <c r="B346" s="622" t="s">
        <v>48</v>
      </c>
      <c r="C346" s="27" t="s">
        <v>35</v>
      </c>
      <c r="D346" s="23" t="s">
        <v>35</v>
      </c>
      <c r="E346" s="23" t="s">
        <v>35</v>
      </c>
      <c r="F346" s="23" t="s">
        <v>35</v>
      </c>
      <c r="G346" s="19" t="s">
        <v>35</v>
      </c>
      <c r="H346" s="27" t="s">
        <v>35</v>
      </c>
      <c r="I346" s="23" t="s">
        <v>35</v>
      </c>
      <c r="J346" s="23" t="s">
        <v>35</v>
      </c>
      <c r="K346" s="23" t="s">
        <v>35</v>
      </c>
      <c r="L346" s="19" t="s">
        <v>35</v>
      </c>
      <c r="M346" s="27" t="s">
        <v>35</v>
      </c>
      <c r="N346" s="23" t="s">
        <v>35</v>
      </c>
      <c r="O346" s="23" t="s">
        <v>35</v>
      </c>
      <c r="P346" s="23" t="s">
        <v>35</v>
      </c>
      <c r="Q346" s="19" t="s">
        <v>35</v>
      </c>
      <c r="R346" s="27" t="s">
        <v>35</v>
      </c>
      <c r="S346" s="23" t="s">
        <v>35</v>
      </c>
      <c r="T346" s="23" t="s">
        <v>35</v>
      </c>
      <c r="U346" s="23" t="s">
        <v>35</v>
      </c>
      <c r="V346" s="23" t="s">
        <v>35</v>
      </c>
      <c r="W346" s="23" t="s">
        <v>35</v>
      </c>
      <c r="X346" s="23" t="s">
        <v>35</v>
      </c>
      <c r="Y346" s="12" t="s">
        <v>35</v>
      </c>
      <c r="Z346" s="12" t="s">
        <v>35</v>
      </c>
      <c r="AA346" s="12" t="s">
        <v>35</v>
      </c>
      <c r="AB346" s="12" t="s">
        <v>35</v>
      </c>
      <c r="AC346" s="33"/>
      <c r="AD346" s="33"/>
      <c r="AE346" s="33"/>
      <c r="AF346" s="33"/>
      <c r="AG346" s="33"/>
      <c r="AH346" s="33"/>
      <c r="AI346" s="33"/>
      <c r="AJ346" s="33"/>
      <c r="AK346" s="33"/>
      <c r="AL346" s="33"/>
      <c r="AM346" s="33"/>
      <c r="AN346" s="33"/>
      <c r="AO346" s="33"/>
      <c r="AP346" s="33"/>
      <c r="AQ346" s="33"/>
      <c r="AR346" s="33"/>
      <c r="AS346" s="33"/>
      <c r="AT346" s="33"/>
      <c r="AU346" s="33"/>
      <c r="AV346" s="33"/>
      <c r="AW346" s="33"/>
      <c r="AX346" s="33"/>
      <c r="AY346" s="33"/>
      <c r="AZ346" s="375"/>
      <c r="BA346" s="1115"/>
      <c r="BB346" s="622" t="s">
        <v>48</v>
      </c>
      <c r="BC346" s="86" t="s">
        <v>35</v>
      </c>
      <c r="BD346" s="82" t="s">
        <v>35</v>
      </c>
      <c r="BE346" s="82" t="s">
        <v>35</v>
      </c>
      <c r="BF346" s="82" t="s">
        <v>35</v>
      </c>
      <c r="BG346" s="77" t="s">
        <v>35</v>
      </c>
      <c r="BH346" s="86" t="s">
        <v>35</v>
      </c>
      <c r="BI346" s="82" t="s">
        <v>35</v>
      </c>
      <c r="BJ346" s="82" t="s">
        <v>35</v>
      </c>
      <c r="BK346" s="82" t="s">
        <v>35</v>
      </c>
      <c r="BL346" s="77" t="s">
        <v>35</v>
      </c>
      <c r="BM346" s="86" t="s">
        <v>35</v>
      </c>
      <c r="BN346" s="82" t="s">
        <v>35</v>
      </c>
      <c r="BO346" s="82" t="s">
        <v>35</v>
      </c>
      <c r="BP346" s="82" t="s">
        <v>35</v>
      </c>
      <c r="BQ346" s="77" t="s">
        <v>35</v>
      </c>
      <c r="BR346" s="86" t="s">
        <v>35</v>
      </c>
      <c r="BS346" s="82" t="s">
        <v>35</v>
      </c>
      <c r="BT346" s="82" t="s">
        <v>35</v>
      </c>
      <c r="BU346" s="82" t="s">
        <v>35</v>
      </c>
      <c r="BV346" s="82" t="s">
        <v>35</v>
      </c>
      <c r="BW346" s="82" t="s">
        <v>35</v>
      </c>
      <c r="BX346" s="82" t="s">
        <v>35</v>
      </c>
      <c r="BY346" s="70" t="s">
        <v>35</v>
      </c>
      <c r="BZ346" s="70" t="s">
        <v>35</v>
      </c>
      <c r="CA346" s="70" t="s">
        <v>35</v>
      </c>
      <c r="CB346" s="70" t="s">
        <v>35</v>
      </c>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row>
    <row r="347" s="338" customFormat="true" ht="15" customHeight="true" x14ac:dyDescent="0.2">
      <c r="A347" s="1163" t="s">
        <v>146</v>
      </c>
      <c r="B347" s="622" t="s">
        <v>49</v>
      </c>
      <c r="C347" s="27" t="s">
        <v>35</v>
      </c>
      <c r="D347" s="23" t="s">
        <v>35</v>
      </c>
      <c r="E347" s="23" t="s">
        <v>35</v>
      </c>
      <c r="F347" s="23" t="s">
        <v>35</v>
      </c>
      <c r="G347" s="19" t="s">
        <v>35</v>
      </c>
      <c r="H347" s="27" t="s">
        <v>35</v>
      </c>
      <c r="I347" s="23" t="s">
        <v>35</v>
      </c>
      <c r="J347" s="23" t="s">
        <v>35</v>
      </c>
      <c r="K347" s="23" t="s">
        <v>35</v>
      </c>
      <c r="L347" s="19" t="s">
        <v>35</v>
      </c>
      <c r="M347" s="27" t="s">
        <v>35</v>
      </c>
      <c r="N347" s="23" t="s">
        <v>35</v>
      </c>
      <c r="O347" s="23" t="s">
        <v>35</v>
      </c>
      <c r="P347" s="23" t="s">
        <v>35</v>
      </c>
      <c r="Q347" s="19" t="s">
        <v>35</v>
      </c>
      <c r="R347" s="27" t="s">
        <v>35</v>
      </c>
      <c r="S347" s="23" t="s">
        <v>35</v>
      </c>
      <c r="T347" s="23" t="s">
        <v>35</v>
      </c>
      <c r="U347" s="23" t="s">
        <v>35</v>
      </c>
      <c r="V347" s="23" t="s">
        <v>35</v>
      </c>
      <c r="W347" s="23" t="s">
        <v>35</v>
      </c>
      <c r="X347" s="23" t="s">
        <v>35</v>
      </c>
      <c r="Y347" s="12" t="s">
        <v>35</v>
      </c>
      <c r="Z347" s="12" t="s">
        <v>35</v>
      </c>
      <c r="AA347" s="12" t="s">
        <v>35</v>
      </c>
      <c r="AB347" s="12" t="s">
        <v>35</v>
      </c>
      <c r="AC347" s="33"/>
      <c r="AD347" s="33"/>
      <c r="AE347" s="33"/>
      <c r="AF347" s="33"/>
      <c r="AG347" s="33"/>
      <c r="AH347" s="33"/>
      <c r="AI347" s="33"/>
      <c r="AJ347" s="33"/>
      <c r="AK347" s="33"/>
      <c r="AL347" s="33"/>
      <c r="AM347" s="33"/>
      <c r="AN347" s="33"/>
      <c r="AO347" s="33"/>
      <c r="AP347" s="33"/>
      <c r="AQ347" s="33"/>
      <c r="AR347" s="33"/>
      <c r="AS347" s="33"/>
      <c r="AT347" s="33"/>
      <c r="AU347" s="33"/>
      <c r="AV347" s="33"/>
      <c r="AW347" s="33"/>
      <c r="AX347" s="33"/>
      <c r="AY347" s="33"/>
      <c r="AZ347" s="375"/>
      <c r="BA347" s="1119" t="s">
        <v>152</v>
      </c>
      <c r="BB347" s="622" t="s">
        <v>49</v>
      </c>
      <c r="BC347" s="86" t="s">
        <v>35</v>
      </c>
      <c r="BD347" s="82" t="s">
        <v>35</v>
      </c>
      <c r="BE347" s="82" t="s">
        <v>35</v>
      </c>
      <c r="BF347" s="82" t="s">
        <v>35</v>
      </c>
      <c r="BG347" s="77" t="s">
        <v>35</v>
      </c>
      <c r="BH347" s="86" t="s">
        <v>35</v>
      </c>
      <c r="BI347" s="82" t="s">
        <v>35</v>
      </c>
      <c r="BJ347" s="82" t="s">
        <v>35</v>
      </c>
      <c r="BK347" s="82" t="s">
        <v>35</v>
      </c>
      <c r="BL347" s="77" t="s">
        <v>35</v>
      </c>
      <c r="BM347" s="86" t="s">
        <v>35</v>
      </c>
      <c r="BN347" s="82" t="s">
        <v>35</v>
      </c>
      <c r="BO347" s="82" t="s">
        <v>35</v>
      </c>
      <c r="BP347" s="82" t="s">
        <v>35</v>
      </c>
      <c r="BQ347" s="77" t="s">
        <v>35</v>
      </c>
      <c r="BR347" s="86" t="s">
        <v>35</v>
      </c>
      <c r="BS347" s="82" t="s">
        <v>35</v>
      </c>
      <c r="BT347" s="82" t="s">
        <v>35</v>
      </c>
      <c r="BU347" s="82" t="s">
        <v>35</v>
      </c>
      <c r="BV347" s="82" t="s">
        <v>35</v>
      </c>
      <c r="BW347" s="82" t="s">
        <v>35</v>
      </c>
      <c r="BX347" s="82" t="s">
        <v>35</v>
      </c>
      <c r="BY347" s="70" t="s">
        <v>35</v>
      </c>
      <c r="BZ347" s="70" t="s">
        <v>35</v>
      </c>
      <c r="CA347" s="70" t="s">
        <v>35</v>
      </c>
      <c r="CB347" s="70" t="s">
        <v>35</v>
      </c>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row>
    <row r="348" s="338" customFormat="true" ht="15" customHeight="true" x14ac:dyDescent="0.2">
      <c r="A348" s="1163"/>
      <c r="B348" s="622" t="s">
        <v>48</v>
      </c>
      <c r="C348" s="27" t="s">
        <v>35</v>
      </c>
      <c r="D348" s="23" t="s">
        <v>35</v>
      </c>
      <c r="E348" s="23" t="s">
        <v>35</v>
      </c>
      <c r="F348" s="23" t="s">
        <v>35</v>
      </c>
      <c r="G348" s="19" t="s">
        <v>35</v>
      </c>
      <c r="H348" s="27" t="s">
        <v>35</v>
      </c>
      <c r="I348" s="23" t="s">
        <v>35</v>
      </c>
      <c r="J348" s="23" t="s">
        <v>35</v>
      </c>
      <c r="K348" s="23" t="s">
        <v>35</v>
      </c>
      <c r="L348" s="19" t="s">
        <v>35</v>
      </c>
      <c r="M348" s="27" t="s">
        <v>35</v>
      </c>
      <c r="N348" s="23" t="s">
        <v>35</v>
      </c>
      <c r="O348" s="23" t="s">
        <v>35</v>
      </c>
      <c r="P348" s="23" t="s">
        <v>35</v>
      </c>
      <c r="Q348" s="19" t="s">
        <v>35</v>
      </c>
      <c r="R348" s="27" t="s">
        <v>35</v>
      </c>
      <c r="S348" s="23" t="s">
        <v>35</v>
      </c>
      <c r="T348" s="23" t="s">
        <v>35</v>
      </c>
      <c r="U348" s="23" t="s">
        <v>35</v>
      </c>
      <c r="V348" s="23" t="s">
        <v>35</v>
      </c>
      <c r="W348" s="23" t="s">
        <v>35</v>
      </c>
      <c r="X348" s="23" t="s">
        <v>35</v>
      </c>
      <c r="Y348" s="12" t="s">
        <v>35</v>
      </c>
      <c r="Z348" s="12" t="s">
        <v>35</v>
      </c>
      <c r="AA348" s="12" t="s">
        <v>35</v>
      </c>
      <c r="AB348" s="12" t="s">
        <v>35</v>
      </c>
      <c r="AC348" s="33"/>
      <c r="AD348" s="33"/>
      <c r="AE348" s="33"/>
      <c r="AF348" s="33"/>
      <c r="AG348" s="33"/>
      <c r="AH348" s="33"/>
      <c r="AI348" s="33"/>
      <c r="AJ348" s="33"/>
      <c r="AK348" s="33"/>
      <c r="AL348" s="33"/>
      <c r="AM348" s="33"/>
      <c r="AN348" s="33"/>
      <c r="AO348" s="33"/>
      <c r="AP348" s="33"/>
      <c r="AQ348" s="33"/>
      <c r="AR348" s="33"/>
      <c r="AS348" s="33"/>
      <c r="AT348" s="33"/>
      <c r="AU348" s="33"/>
      <c r="AV348" s="33"/>
      <c r="AW348" s="33"/>
      <c r="AX348" s="33"/>
      <c r="AY348" s="33"/>
      <c r="AZ348" s="375"/>
      <c r="BA348" s="1115"/>
      <c r="BB348" s="622" t="s">
        <v>48</v>
      </c>
      <c r="BC348" s="86" t="s">
        <v>35</v>
      </c>
      <c r="BD348" s="82" t="s">
        <v>35</v>
      </c>
      <c r="BE348" s="82" t="s">
        <v>35</v>
      </c>
      <c r="BF348" s="82" t="s">
        <v>35</v>
      </c>
      <c r="BG348" s="77" t="s">
        <v>35</v>
      </c>
      <c r="BH348" s="86" t="s">
        <v>35</v>
      </c>
      <c r="BI348" s="82" t="s">
        <v>35</v>
      </c>
      <c r="BJ348" s="82" t="s">
        <v>35</v>
      </c>
      <c r="BK348" s="82" t="s">
        <v>35</v>
      </c>
      <c r="BL348" s="77" t="s">
        <v>35</v>
      </c>
      <c r="BM348" s="86" t="s">
        <v>35</v>
      </c>
      <c r="BN348" s="82" t="s">
        <v>35</v>
      </c>
      <c r="BO348" s="82" t="s">
        <v>35</v>
      </c>
      <c r="BP348" s="82" t="s">
        <v>35</v>
      </c>
      <c r="BQ348" s="77" t="s">
        <v>35</v>
      </c>
      <c r="BR348" s="86" t="s">
        <v>35</v>
      </c>
      <c r="BS348" s="82" t="s">
        <v>35</v>
      </c>
      <c r="BT348" s="82" t="s">
        <v>35</v>
      </c>
      <c r="BU348" s="82" t="s">
        <v>35</v>
      </c>
      <c r="BV348" s="82" t="s">
        <v>35</v>
      </c>
      <c r="BW348" s="82" t="s">
        <v>35</v>
      </c>
      <c r="BX348" s="82" t="s">
        <v>35</v>
      </c>
      <c r="BY348" s="70" t="s">
        <v>35</v>
      </c>
      <c r="BZ348" s="70" t="s">
        <v>35</v>
      </c>
      <c r="CA348" s="70" t="s">
        <v>35</v>
      </c>
      <c r="CB348" s="70" t="s">
        <v>35</v>
      </c>
      <c r="CC348" s="32"/>
      <c r="CD348" s="32"/>
      <c r="CE348" s="32"/>
      <c r="CF348" s="32"/>
      <c r="CG348" s="32"/>
      <c r="CH348" s="32"/>
      <c r="CI348" s="32"/>
      <c r="CJ348" s="32"/>
      <c r="CK348" s="32"/>
      <c r="CL348" s="32"/>
      <c r="CM348" s="32"/>
      <c r="CN348" s="32"/>
      <c r="CO348" s="32"/>
      <c r="CP348" s="32"/>
      <c r="CQ348" s="32"/>
      <c r="CR348" s="32"/>
      <c r="CS348" s="32"/>
      <c r="CT348" s="32"/>
      <c r="CU348" s="32"/>
      <c r="CV348" s="32"/>
      <c r="CW348" s="32"/>
      <c r="CX348" s="32"/>
      <c r="CY348" s="32"/>
      <c r="CZ348" s="32"/>
    </row>
    <row r="349" s="338" customFormat="true" ht="15" customHeight="true" x14ac:dyDescent="0.2">
      <c r="A349" s="1163" t="s">
        <v>147</v>
      </c>
      <c r="B349" s="622" t="s">
        <v>49</v>
      </c>
      <c r="C349" s="497">
        <v>34.343434343434339</v>
      </c>
      <c r="D349" s="490">
        <v>34.714726291441792</v>
      </c>
      <c r="E349" s="490">
        <v>47.145833333333329</v>
      </c>
      <c r="F349" s="490">
        <v>77.408291082612593</v>
      </c>
      <c r="G349" s="502">
        <v>97.383760336180018</v>
      </c>
      <c r="H349" s="497">
        <v>54.262835609985871</v>
      </c>
      <c r="I349" s="490">
        <v>87.185534591194966</v>
      </c>
      <c r="J349" s="490">
        <v>95.172140878512067</v>
      </c>
      <c r="K349" s="490">
        <v>98.494453248811411</v>
      </c>
      <c r="L349" s="502">
        <v>99.326999208234369</v>
      </c>
      <c r="M349" s="497">
        <v>33.476963871395427</v>
      </c>
      <c r="N349" s="490">
        <v>32.067988668555245</v>
      </c>
      <c r="O349" s="490">
        <v>33.717669055780618</v>
      </c>
      <c r="P349" s="490">
        <v>46.398238439760931</v>
      </c>
      <c r="Q349" s="502">
        <v>69.495054659031751</v>
      </c>
      <c r="R349" s="497">
        <v>43.067484662576689</v>
      </c>
      <c r="S349" s="490">
        <v>69.258853596202997</v>
      </c>
      <c r="T349" s="490">
        <v>73.282732447817835</v>
      </c>
      <c r="U349" s="490">
        <v>49.968030690537084</v>
      </c>
      <c r="V349" s="490">
        <v>99.430740037950656</v>
      </c>
      <c r="W349" s="490">
        <v>93.20537428023033</v>
      </c>
      <c r="X349" s="490">
        <v>57.45454545454546</v>
      </c>
      <c r="Y349" s="499">
        <v>49.561752988047807</v>
      </c>
      <c r="Z349" s="499">
        <v>64.04332129963899</v>
      </c>
      <c r="AA349" s="499">
        <v>42.329317269076306</v>
      </c>
      <c r="AB349" s="499">
        <v>44.53456933178834</v>
      </c>
      <c r="AC349" s="923"/>
      <c r="AD349" s="923"/>
      <c r="AE349" s="923"/>
      <c r="AF349" s="923"/>
      <c r="AG349" s="923"/>
      <c r="AH349" s="923"/>
      <c r="AI349" s="923"/>
      <c r="AJ349" s="923"/>
      <c r="AK349" s="923"/>
      <c r="AL349" s="923"/>
      <c r="AM349" s="923"/>
      <c r="AN349" s="923"/>
      <c r="AO349" s="923"/>
      <c r="AP349" s="923"/>
      <c r="AQ349" s="923"/>
      <c r="AR349" s="923"/>
      <c r="AS349" s="923"/>
      <c r="AT349" s="923"/>
      <c r="AU349" s="923"/>
      <c r="AV349" s="923"/>
      <c r="AW349" s="923"/>
      <c r="AX349" s="923"/>
      <c r="AY349" s="923"/>
      <c r="AZ349" s="375"/>
      <c r="BA349" s="1119" t="s">
        <v>153</v>
      </c>
      <c r="BB349" s="622" t="s">
        <v>49</v>
      </c>
      <c r="BC349" s="508">
        <v>1700</v>
      </c>
      <c r="BD349" s="505">
        <v>1801</v>
      </c>
      <c r="BE349" s="505">
        <v>2263</v>
      </c>
      <c r="BF349" s="505">
        <v>5191</v>
      </c>
      <c r="BG349" s="514">
        <v>7184</v>
      </c>
      <c r="BH349" s="508">
        <v>1152</v>
      </c>
      <c r="BI349" s="505">
        <v>2218</v>
      </c>
      <c r="BJ349" s="505">
        <v>2405</v>
      </c>
      <c r="BK349" s="505">
        <v>2486</v>
      </c>
      <c r="BL349" s="514">
        <v>2509</v>
      </c>
      <c r="BM349" s="508">
        <v>1010</v>
      </c>
      <c r="BN349" s="505">
        <v>1132</v>
      </c>
      <c r="BO349" s="505">
        <v>1082</v>
      </c>
      <c r="BP349" s="505">
        <v>1475</v>
      </c>
      <c r="BQ349" s="514">
        <v>2670</v>
      </c>
      <c r="BR349" s="508">
        <v>1053</v>
      </c>
      <c r="BS349" s="505">
        <v>1897</v>
      </c>
      <c r="BT349" s="505">
        <v>1931</v>
      </c>
      <c r="BU349" s="505">
        <v>1563</v>
      </c>
      <c r="BV349" s="505">
        <v>2620</v>
      </c>
      <c r="BW349" s="505">
        <v>2428</v>
      </c>
      <c r="BX349" s="505">
        <v>1422</v>
      </c>
      <c r="BY349" s="511">
        <v>1244</v>
      </c>
      <c r="BZ349" s="511">
        <v>1774</v>
      </c>
      <c r="CA349" s="511">
        <v>1054</v>
      </c>
      <c r="CB349" s="511">
        <v>1153</v>
      </c>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2"/>
    </row>
    <row r="350" s="338" customFormat="true" ht="15" customHeight="true" x14ac:dyDescent="0.2">
      <c r="A350" s="1163"/>
      <c r="B350" s="622" t="s">
        <v>48</v>
      </c>
      <c r="C350" s="497">
        <v>65.656565656565661</v>
      </c>
      <c r="D350" s="490">
        <v>65.285273708558208</v>
      </c>
      <c r="E350" s="490">
        <v>52.854166666666671</v>
      </c>
      <c r="F350" s="490">
        <v>22.591708917387415</v>
      </c>
      <c r="G350" s="502">
        <v>2.616239663819981</v>
      </c>
      <c r="H350" s="497">
        <v>45.737164390014129</v>
      </c>
      <c r="I350" s="490">
        <v>12.814465408805031</v>
      </c>
      <c r="J350" s="490">
        <v>4.8278591214879301</v>
      </c>
      <c r="K350" s="490">
        <v>1.5055467511885896</v>
      </c>
      <c r="L350" s="502">
        <v>0.67300079176563732</v>
      </c>
      <c r="M350" s="497">
        <v>66.523036128604573</v>
      </c>
      <c r="N350" s="490">
        <v>67.93201133144477</v>
      </c>
      <c r="O350" s="490">
        <v>66.282330944219382</v>
      </c>
      <c r="P350" s="490">
        <v>53.601761560239069</v>
      </c>
      <c r="Q350" s="502">
        <v>30.504945340968249</v>
      </c>
      <c r="R350" s="497">
        <v>56.932515337423318</v>
      </c>
      <c r="S350" s="490">
        <v>30.741146403797003</v>
      </c>
      <c r="T350" s="490">
        <v>26.717267552182161</v>
      </c>
      <c r="U350" s="490">
        <v>50.031969309462923</v>
      </c>
      <c r="V350" s="490">
        <v>0.56925996204933582</v>
      </c>
      <c r="W350" s="490">
        <v>6.794625719769674</v>
      </c>
      <c r="X350" s="490">
        <v>42.545454545454547</v>
      </c>
      <c r="Y350" s="499">
        <v>50.438247011952186</v>
      </c>
      <c r="Z350" s="499">
        <v>35.95667870036101</v>
      </c>
      <c r="AA350" s="499">
        <v>57.670682730923694</v>
      </c>
      <c r="AB350" s="499">
        <v>55.465430668211667</v>
      </c>
      <c r="AC350" s="923"/>
      <c r="AD350" s="923"/>
      <c r="AE350" s="923"/>
      <c r="AF350" s="923"/>
      <c r="AG350" s="923"/>
      <c r="AH350" s="923"/>
      <c r="AI350" s="923"/>
      <c r="AJ350" s="923"/>
      <c r="AK350" s="923"/>
      <c r="AL350" s="923"/>
      <c r="AM350" s="923"/>
      <c r="AN350" s="923"/>
      <c r="AO350" s="923"/>
      <c r="AP350" s="923"/>
      <c r="AQ350" s="923"/>
      <c r="AR350" s="923"/>
      <c r="AS350" s="923"/>
      <c r="AT350" s="923"/>
      <c r="AU350" s="923"/>
      <c r="AV350" s="923"/>
      <c r="AW350" s="923"/>
      <c r="AX350" s="923"/>
      <c r="AY350" s="923"/>
      <c r="AZ350" s="375"/>
      <c r="BA350" s="1115"/>
      <c r="BB350" s="622" t="s">
        <v>48</v>
      </c>
      <c r="BC350" s="508">
        <v>3250</v>
      </c>
      <c r="BD350" s="505">
        <v>3387</v>
      </c>
      <c r="BE350" s="505">
        <v>2537</v>
      </c>
      <c r="BF350" s="505">
        <v>1515</v>
      </c>
      <c r="BG350" s="514">
        <v>193</v>
      </c>
      <c r="BH350" s="508">
        <v>971</v>
      </c>
      <c r="BI350" s="505">
        <v>326</v>
      </c>
      <c r="BJ350" s="505">
        <v>122</v>
      </c>
      <c r="BK350" s="505">
        <v>38</v>
      </c>
      <c r="BL350" s="514">
        <v>17</v>
      </c>
      <c r="BM350" s="508">
        <v>2007</v>
      </c>
      <c r="BN350" s="505">
        <v>2398</v>
      </c>
      <c r="BO350" s="505">
        <v>2127</v>
      </c>
      <c r="BP350" s="505">
        <v>1704</v>
      </c>
      <c r="BQ350" s="514">
        <v>1172</v>
      </c>
      <c r="BR350" s="508">
        <v>1392</v>
      </c>
      <c r="BS350" s="505">
        <v>842</v>
      </c>
      <c r="BT350" s="505">
        <v>704</v>
      </c>
      <c r="BU350" s="505">
        <v>1565</v>
      </c>
      <c r="BV350" s="505">
        <v>15</v>
      </c>
      <c r="BW350" s="505">
        <v>177</v>
      </c>
      <c r="BX350" s="505">
        <v>1053</v>
      </c>
      <c r="BY350" s="511">
        <v>1266</v>
      </c>
      <c r="BZ350" s="511">
        <v>996</v>
      </c>
      <c r="CA350" s="511">
        <v>1436</v>
      </c>
      <c r="CB350" s="511">
        <v>1436</v>
      </c>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2"/>
    </row>
    <row r="351" s="338" customFormat="true" ht="15" customHeight="true" x14ac:dyDescent="0.2">
      <c r="A351" s="1163" t="s">
        <v>148</v>
      </c>
      <c r="B351" s="622" t="s">
        <v>49</v>
      </c>
      <c r="C351" s="497">
        <v>17.01010101010101</v>
      </c>
      <c r="D351" s="490">
        <v>19.121048573631459</v>
      </c>
      <c r="E351" s="490">
        <v>21.75</v>
      </c>
      <c r="F351" s="490">
        <v>41.589621234715182</v>
      </c>
      <c r="G351" s="502">
        <v>78.487189914599426</v>
      </c>
      <c r="H351" s="497">
        <v>30.193122939236929</v>
      </c>
      <c r="I351" s="490">
        <v>46.422955974842765</v>
      </c>
      <c r="J351" s="490">
        <v>63.316185199841712</v>
      </c>
      <c r="K351" s="490">
        <v>75.871632329635503</v>
      </c>
      <c r="L351" s="502">
        <v>88.796516231195568</v>
      </c>
      <c r="M351" s="497">
        <v>12.860457408021214</v>
      </c>
      <c r="N351" s="490">
        <v>20.56657223796034</v>
      </c>
      <c r="O351" s="490">
        <v>17.014646307260829</v>
      </c>
      <c r="P351" s="490">
        <v>19.34570619691727</v>
      </c>
      <c r="Q351" s="502">
        <v>41.697032795419055</v>
      </c>
      <c r="R351" s="497">
        <v>33.619631901840492</v>
      </c>
      <c r="S351" s="490">
        <v>39.247900693683825</v>
      </c>
      <c r="T351" s="490">
        <v>44.364326375711578</v>
      </c>
      <c r="U351" s="490">
        <v>23.337595907928389</v>
      </c>
      <c r="V351" s="490">
        <v>83.5673624288425</v>
      </c>
      <c r="W351" s="490">
        <v>58.771593090211127</v>
      </c>
      <c r="X351" s="490">
        <v>33.858585858585862</v>
      </c>
      <c r="Y351" s="499">
        <v>42.151394422310759</v>
      </c>
      <c r="Z351" s="499">
        <v>32.202166064981952</v>
      </c>
      <c r="AA351" s="499">
        <v>16.425702811244982</v>
      </c>
      <c r="AB351" s="499">
        <v>28.234839706450366</v>
      </c>
      <c r="AC351" s="923"/>
      <c r="AD351" s="923"/>
      <c r="AE351" s="923"/>
      <c r="AF351" s="923"/>
      <c r="AG351" s="923"/>
      <c r="AH351" s="923"/>
      <c r="AI351" s="923"/>
      <c r="AJ351" s="923"/>
      <c r="AK351" s="923"/>
      <c r="AL351" s="923"/>
      <c r="AM351" s="923"/>
      <c r="AN351" s="923"/>
      <c r="AO351" s="923"/>
      <c r="AP351" s="923"/>
      <c r="AQ351" s="923"/>
      <c r="AR351" s="923"/>
      <c r="AS351" s="923"/>
      <c r="AT351" s="923"/>
      <c r="AU351" s="923"/>
      <c r="AV351" s="923"/>
      <c r="AW351" s="923"/>
      <c r="AX351" s="923"/>
      <c r="AY351" s="923"/>
      <c r="AZ351" s="375"/>
      <c r="BA351" s="1119" t="s">
        <v>154</v>
      </c>
      <c r="BB351" s="622" t="s">
        <v>49</v>
      </c>
      <c r="BC351" s="508">
        <v>842</v>
      </c>
      <c r="BD351" s="505">
        <v>992</v>
      </c>
      <c r="BE351" s="505">
        <v>1044</v>
      </c>
      <c r="BF351" s="505">
        <v>2789</v>
      </c>
      <c r="BG351" s="514">
        <v>5790</v>
      </c>
      <c r="BH351" s="508">
        <v>641</v>
      </c>
      <c r="BI351" s="505">
        <v>1181</v>
      </c>
      <c r="BJ351" s="505">
        <v>1600</v>
      </c>
      <c r="BK351" s="505">
        <v>1915</v>
      </c>
      <c r="BL351" s="514">
        <v>2243</v>
      </c>
      <c r="BM351" s="508">
        <v>388</v>
      </c>
      <c r="BN351" s="505">
        <v>726</v>
      </c>
      <c r="BO351" s="505">
        <v>546</v>
      </c>
      <c r="BP351" s="505">
        <v>615</v>
      </c>
      <c r="BQ351" s="514">
        <v>1602</v>
      </c>
      <c r="BR351" s="508">
        <v>822</v>
      </c>
      <c r="BS351" s="505">
        <v>1075</v>
      </c>
      <c r="BT351" s="505">
        <v>1169</v>
      </c>
      <c r="BU351" s="505">
        <v>730</v>
      </c>
      <c r="BV351" s="505">
        <v>2202</v>
      </c>
      <c r="BW351" s="505">
        <v>1531</v>
      </c>
      <c r="BX351" s="505">
        <v>838</v>
      </c>
      <c r="BY351" s="511">
        <v>1058</v>
      </c>
      <c r="BZ351" s="511">
        <v>892</v>
      </c>
      <c r="CA351" s="511">
        <v>409</v>
      </c>
      <c r="CB351" s="511">
        <v>731</v>
      </c>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2"/>
    </row>
    <row r="352" s="338" customFormat="true" ht="15" customHeight="true" x14ac:dyDescent="0.2">
      <c r="A352" s="1163"/>
      <c r="B352" s="622" t="s">
        <v>48</v>
      </c>
      <c r="C352" s="497">
        <v>82.98989898989899</v>
      </c>
      <c r="D352" s="490">
        <v>80.878951426368545</v>
      </c>
      <c r="E352" s="490">
        <v>78.25</v>
      </c>
      <c r="F352" s="490">
        <v>58.410378765284818</v>
      </c>
      <c r="G352" s="502">
        <v>21.51281008540057</v>
      </c>
      <c r="H352" s="497">
        <v>69.806877060763071</v>
      </c>
      <c r="I352" s="490">
        <v>53.577044025157228</v>
      </c>
      <c r="J352" s="490">
        <v>36.683814800158295</v>
      </c>
      <c r="K352" s="490">
        <v>24.128367670364501</v>
      </c>
      <c r="L352" s="502">
        <v>11.203483768804434</v>
      </c>
      <c r="M352" s="497">
        <v>87.139542591978795</v>
      </c>
      <c r="N352" s="490">
        <v>79.43342776203967</v>
      </c>
      <c r="O352" s="490">
        <v>82.985353692739167</v>
      </c>
      <c r="P352" s="490">
        <v>80.654293803082737</v>
      </c>
      <c r="Q352" s="502">
        <v>58.302967204580945</v>
      </c>
      <c r="R352" s="497">
        <v>66.380368098159508</v>
      </c>
      <c r="S352" s="490">
        <v>60.752099306316175</v>
      </c>
      <c r="T352" s="490">
        <v>55.63567362428843</v>
      </c>
      <c r="U352" s="490">
        <v>76.662404092071611</v>
      </c>
      <c r="V352" s="490">
        <v>16.432637571157496</v>
      </c>
      <c r="W352" s="490">
        <v>41.228406909788866</v>
      </c>
      <c r="X352" s="490">
        <v>66.141414141414145</v>
      </c>
      <c r="Y352" s="499">
        <v>57.848605577689241</v>
      </c>
      <c r="Z352" s="499">
        <v>67.797833935018048</v>
      </c>
      <c r="AA352" s="499">
        <v>83.574297188755025</v>
      </c>
      <c r="AB352" s="499">
        <v>71.765160293549641</v>
      </c>
      <c r="AC352" s="923"/>
      <c r="AD352" s="923"/>
      <c r="AE352" s="923"/>
      <c r="AF352" s="923"/>
      <c r="AG352" s="923"/>
      <c r="AH352" s="923"/>
      <c r="AI352" s="923"/>
      <c r="AJ352" s="923"/>
      <c r="AK352" s="923"/>
      <c r="AL352" s="923"/>
      <c r="AM352" s="923"/>
      <c r="AN352" s="923"/>
      <c r="AO352" s="923"/>
      <c r="AP352" s="923"/>
      <c r="AQ352" s="923"/>
      <c r="AR352" s="923"/>
      <c r="AS352" s="923"/>
      <c r="AT352" s="923"/>
      <c r="AU352" s="923"/>
      <c r="AV352" s="923"/>
      <c r="AW352" s="923"/>
      <c r="AX352" s="923"/>
      <c r="AY352" s="923"/>
      <c r="AZ352" s="375"/>
      <c r="BA352" s="1115"/>
      <c r="BB352" s="622" t="s">
        <v>48</v>
      </c>
      <c r="BC352" s="508">
        <v>4108</v>
      </c>
      <c r="BD352" s="505">
        <v>4196</v>
      </c>
      <c r="BE352" s="505">
        <v>3756</v>
      </c>
      <c r="BF352" s="505">
        <v>3917</v>
      </c>
      <c r="BG352" s="514">
        <v>1587</v>
      </c>
      <c r="BH352" s="508">
        <v>1482</v>
      </c>
      <c r="BI352" s="505">
        <v>1363</v>
      </c>
      <c r="BJ352" s="505">
        <v>927</v>
      </c>
      <c r="BK352" s="505">
        <v>609</v>
      </c>
      <c r="BL352" s="514">
        <v>283</v>
      </c>
      <c r="BM352" s="508">
        <v>2629</v>
      </c>
      <c r="BN352" s="505">
        <v>2804</v>
      </c>
      <c r="BO352" s="505">
        <v>2663</v>
      </c>
      <c r="BP352" s="505">
        <v>2564</v>
      </c>
      <c r="BQ352" s="514">
        <v>2240</v>
      </c>
      <c r="BR352" s="508">
        <v>1623</v>
      </c>
      <c r="BS352" s="505">
        <v>1664</v>
      </c>
      <c r="BT352" s="505">
        <v>1466</v>
      </c>
      <c r="BU352" s="505">
        <v>2398</v>
      </c>
      <c r="BV352" s="505">
        <v>433</v>
      </c>
      <c r="BW352" s="505">
        <v>1074</v>
      </c>
      <c r="BX352" s="505">
        <v>1637</v>
      </c>
      <c r="BY352" s="511">
        <v>1452</v>
      </c>
      <c r="BZ352" s="511">
        <v>1878</v>
      </c>
      <c r="CA352" s="511">
        <v>2081</v>
      </c>
      <c r="CB352" s="511">
        <v>1858</v>
      </c>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2"/>
    </row>
    <row r="353" s="338" customFormat="true" ht="15" customHeight="true" x14ac:dyDescent="0.2">
      <c r="A353" s="1163" t="s">
        <v>137</v>
      </c>
      <c r="B353" s="622" t="s">
        <v>49</v>
      </c>
      <c r="C353" s="27" t="s">
        <v>35</v>
      </c>
      <c r="D353" s="23" t="s">
        <v>35</v>
      </c>
      <c r="E353" s="23" t="s">
        <v>35</v>
      </c>
      <c r="F353" s="23" t="s">
        <v>35</v>
      </c>
      <c r="G353" s="19" t="s">
        <v>35</v>
      </c>
      <c r="H353" s="27" t="s">
        <v>35</v>
      </c>
      <c r="I353" s="23" t="s">
        <v>35</v>
      </c>
      <c r="J353" s="23" t="s">
        <v>35</v>
      </c>
      <c r="K353" s="23" t="s">
        <v>35</v>
      </c>
      <c r="L353" s="19" t="s">
        <v>35</v>
      </c>
      <c r="M353" s="27" t="s">
        <v>35</v>
      </c>
      <c r="N353" s="23" t="s">
        <v>35</v>
      </c>
      <c r="O353" s="23" t="s">
        <v>35</v>
      </c>
      <c r="P353" s="23" t="s">
        <v>35</v>
      </c>
      <c r="Q353" s="19" t="s">
        <v>35</v>
      </c>
      <c r="R353" s="27" t="s">
        <v>35</v>
      </c>
      <c r="S353" s="23" t="s">
        <v>35</v>
      </c>
      <c r="T353" s="23" t="s">
        <v>35</v>
      </c>
      <c r="U353" s="23" t="s">
        <v>35</v>
      </c>
      <c r="V353" s="23" t="s">
        <v>35</v>
      </c>
      <c r="W353" s="23" t="s">
        <v>35</v>
      </c>
      <c r="X353" s="23" t="s">
        <v>35</v>
      </c>
      <c r="Y353" s="12" t="s">
        <v>35</v>
      </c>
      <c r="Z353" s="12" t="s">
        <v>35</v>
      </c>
      <c r="AA353" s="12" t="s">
        <v>35</v>
      </c>
      <c r="AB353" s="12" t="s">
        <v>35</v>
      </c>
      <c r="AC353" s="33"/>
      <c r="AD353" s="33"/>
      <c r="AE353" s="33"/>
      <c r="AF353" s="33"/>
      <c r="AG353" s="33"/>
      <c r="AH353" s="33"/>
      <c r="AI353" s="33"/>
      <c r="AJ353" s="33"/>
      <c r="AK353" s="33"/>
      <c r="AL353" s="33"/>
      <c r="AM353" s="33"/>
      <c r="AN353" s="33"/>
      <c r="AO353" s="33"/>
      <c r="AP353" s="33"/>
      <c r="AQ353" s="33"/>
      <c r="AR353" s="33"/>
      <c r="AS353" s="33"/>
      <c r="AT353" s="33"/>
      <c r="AU353" s="33"/>
      <c r="AV353" s="33"/>
      <c r="AW353" s="33"/>
      <c r="AX353" s="33"/>
      <c r="AY353" s="33"/>
      <c r="AZ353" s="375"/>
      <c r="BA353" s="1119" t="s">
        <v>143</v>
      </c>
      <c r="BB353" s="622" t="s">
        <v>49</v>
      </c>
      <c r="BC353" s="86" t="s">
        <v>35</v>
      </c>
      <c r="BD353" s="82" t="s">
        <v>35</v>
      </c>
      <c r="BE353" s="82" t="s">
        <v>35</v>
      </c>
      <c r="BF353" s="82" t="s">
        <v>35</v>
      </c>
      <c r="BG353" s="77" t="s">
        <v>35</v>
      </c>
      <c r="BH353" s="86" t="s">
        <v>35</v>
      </c>
      <c r="BI353" s="82" t="s">
        <v>35</v>
      </c>
      <c r="BJ353" s="82" t="s">
        <v>35</v>
      </c>
      <c r="BK353" s="82" t="s">
        <v>35</v>
      </c>
      <c r="BL353" s="77" t="s">
        <v>35</v>
      </c>
      <c r="BM353" s="86" t="s">
        <v>35</v>
      </c>
      <c r="BN353" s="82" t="s">
        <v>35</v>
      </c>
      <c r="BO353" s="82" t="s">
        <v>35</v>
      </c>
      <c r="BP353" s="82" t="s">
        <v>35</v>
      </c>
      <c r="BQ353" s="77" t="s">
        <v>35</v>
      </c>
      <c r="BR353" s="86" t="s">
        <v>35</v>
      </c>
      <c r="BS353" s="82" t="s">
        <v>35</v>
      </c>
      <c r="BT353" s="82" t="s">
        <v>35</v>
      </c>
      <c r="BU353" s="82" t="s">
        <v>35</v>
      </c>
      <c r="BV353" s="82" t="s">
        <v>35</v>
      </c>
      <c r="BW353" s="82" t="s">
        <v>35</v>
      </c>
      <c r="BX353" s="82" t="s">
        <v>35</v>
      </c>
      <c r="BY353" s="70" t="s">
        <v>35</v>
      </c>
      <c r="BZ353" s="70" t="s">
        <v>35</v>
      </c>
      <c r="CA353" s="70" t="s">
        <v>35</v>
      </c>
      <c r="CB353" s="70" t="s">
        <v>35</v>
      </c>
      <c r="CC353" s="32"/>
      <c r="CD353" s="32"/>
      <c r="CE353" s="32"/>
      <c r="CF353" s="32"/>
      <c r="CG353" s="32"/>
      <c r="CH353" s="32"/>
      <c r="CI353" s="32"/>
      <c r="CJ353" s="32"/>
      <c r="CK353" s="32"/>
      <c r="CL353" s="32"/>
      <c r="CM353" s="32"/>
      <c r="CN353" s="32"/>
      <c r="CO353" s="32"/>
      <c r="CP353" s="32"/>
      <c r="CQ353" s="32"/>
      <c r="CR353" s="32"/>
      <c r="CS353" s="32"/>
      <c r="CT353" s="32"/>
      <c r="CU353" s="32"/>
      <c r="CV353" s="32"/>
      <c r="CW353" s="32"/>
      <c r="CX353" s="32"/>
      <c r="CY353" s="32"/>
      <c r="CZ353" s="32"/>
    </row>
    <row r="354" s="338" customFormat="true" ht="15" customHeight="true" x14ac:dyDescent="0.2">
      <c r="A354" s="1164"/>
      <c r="B354" s="623" t="s">
        <v>48</v>
      </c>
      <c r="C354" s="495">
        <v>100</v>
      </c>
      <c r="D354" s="491">
        <v>100</v>
      </c>
      <c r="E354" s="491">
        <v>100</v>
      </c>
      <c r="F354" s="491">
        <v>100</v>
      </c>
      <c r="G354" s="503">
        <v>100</v>
      </c>
      <c r="H354" s="495">
        <v>100</v>
      </c>
      <c r="I354" s="491">
        <v>100</v>
      </c>
      <c r="J354" s="491">
        <v>100</v>
      </c>
      <c r="K354" s="491">
        <v>100</v>
      </c>
      <c r="L354" s="503">
        <v>100</v>
      </c>
      <c r="M354" s="495">
        <v>100</v>
      </c>
      <c r="N354" s="491">
        <v>100</v>
      </c>
      <c r="O354" s="491">
        <v>100</v>
      </c>
      <c r="P354" s="491">
        <v>100</v>
      </c>
      <c r="Q354" s="503">
        <v>100</v>
      </c>
      <c r="R354" s="495">
        <v>100</v>
      </c>
      <c r="S354" s="491">
        <v>100</v>
      </c>
      <c r="T354" s="491">
        <v>100</v>
      </c>
      <c r="U354" s="491">
        <v>100</v>
      </c>
      <c r="V354" s="491">
        <v>100</v>
      </c>
      <c r="W354" s="491">
        <v>100</v>
      </c>
      <c r="X354" s="491">
        <v>100</v>
      </c>
      <c r="Y354" s="500">
        <v>100</v>
      </c>
      <c r="Z354" s="500">
        <v>100</v>
      </c>
      <c r="AA354" s="500">
        <v>100</v>
      </c>
      <c r="AB354" s="500">
        <v>100</v>
      </c>
      <c r="AC354" s="923"/>
      <c r="AD354" s="923"/>
      <c r="AE354" s="923"/>
      <c r="AF354" s="923"/>
      <c r="AG354" s="923"/>
      <c r="AH354" s="923"/>
      <c r="AI354" s="923"/>
      <c r="AJ354" s="923"/>
      <c r="AK354" s="923"/>
      <c r="AL354" s="923"/>
      <c r="AM354" s="923"/>
      <c r="AN354" s="923"/>
      <c r="AO354" s="923"/>
      <c r="AP354" s="923"/>
      <c r="AQ354" s="923"/>
      <c r="AR354" s="923"/>
      <c r="AS354" s="923"/>
      <c r="AT354" s="923"/>
      <c r="AU354" s="923"/>
      <c r="AV354" s="923"/>
      <c r="AW354" s="923"/>
      <c r="AX354" s="923"/>
      <c r="AY354" s="923"/>
      <c r="AZ354" s="375"/>
      <c r="BA354" s="1117"/>
      <c r="BB354" s="623" t="s">
        <v>48</v>
      </c>
      <c r="BC354" s="509">
        <v>4950</v>
      </c>
      <c r="BD354" s="506">
        <v>5188</v>
      </c>
      <c r="BE354" s="506">
        <v>4800</v>
      </c>
      <c r="BF354" s="506">
        <v>6706</v>
      </c>
      <c r="BG354" s="515">
        <v>7377</v>
      </c>
      <c r="BH354" s="509">
        <v>2123</v>
      </c>
      <c r="BI354" s="506">
        <v>2544</v>
      </c>
      <c r="BJ354" s="506">
        <v>2527</v>
      </c>
      <c r="BK354" s="506">
        <v>2524</v>
      </c>
      <c r="BL354" s="515">
        <v>2526</v>
      </c>
      <c r="BM354" s="509">
        <v>3017</v>
      </c>
      <c r="BN354" s="506">
        <v>3530</v>
      </c>
      <c r="BO354" s="506">
        <v>3209</v>
      </c>
      <c r="BP354" s="506">
        <v>3179</v>
      </c>
      <c r="BQ354" s="515">
        <v>3842</v>
      </c>
      <c r="BR354" s="509">
        <v>2445</v>
      </c>
      <c r="BS354" s="506">
        <v>2739</v>
      </c>
      <c r="BT354" s="506">
        <v>2635</v>
      </c>
      <c r="BU354" s="506">
        <v>3128</v>
      </c>
      <c r="BV354" s="506">
        <v>2635</v>
      </c>
      <c r="BW354" s="506">
        <v>2605</v>
      </c>
      <c r="BX354" s="506">
        <v>2475</v>
      </c>
      <c r="BY354" s="512">
        <v>2510</v>
      </c>
      <c r="BZ354" s="512">
        <v>2770</v>
      </c>
      <c r="CA354" s="512">
        <v>2490</v>
      </c>
      <c r="CB354" s="512">
        <v>2589</v>
      </c>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2"/>
    </row>
    <row r="355" s="402" customFormat="true" ht="15" customHeight="true" x14ac:dyDescent="0.2">
      <c r="A355" s="343"/>
      <c r="B355" s="343"/>
      <c r="C355" s="343"/>
      <c r="D355" s="343"/>
      <c r="E355" s="343"/>
      <c r="F355" s="343"/>
      <c r="G355" s="343"/>
      <c r="Z355" s="376"/>
      <c r="AA355" s="376"/>
      <c r="AB355" s="376"/>
      <c r="AC355" s="376"/>
      <c r="AD355" s="376"/>
      <c r="AE355" s="376"/>
      <c r="AF355" s="376"/>
      <c r="AG355" s="376"/>
      <c r="AH355" s="376"/>
      <c r="AI355" s="376"/>
      <c r="AJ355" s="376"/>
      <c r="AK355" s="376"/>
      <c r="AL355" s="376"/>
      <c r="AM355" s="376"/>
      <c r="AN355" s="376"/>
      <c r="AO355" s="376"/>
      <c r="AP355" s="376"/>
      <c r="AQ355" s="376"/>
      <c r="AR355" s="376"/>
      <c r="AS355" s="376"/>
      <c r="AT355" s="376"/>
      <c r="AU355" s="376"/>
      <c r="AV355" s="376"/>
      <c r="AW355" s="376"/>
      <c r="AX355" s="376"/>
      <c r="AY355" s="376"/>
      <c r="AZ355" s="376"/>
      <c r="BB355" s="343"/>
      <c r="BC355" s="466"/>
      <c r="BD355" s="466"/>
      <c r="BE355" s="466"/>
      <c r="BF355" s="466"/>
      <c r="BG355" s="466"/>
      <c r="BH355" s="466"/>
      <c r="BI355" s="466"/>
      <c r="BJ355" s="466"/>
      <c r="BK355" s="466"/>
      <c r="BL355" s="466"/>
      <c r="BM355" s="466"/>
      <c r="BN355" s="466"/>
      <c r="BO355" s="466"/>
      <c r="BP355" s="466"/>
      <c r="BQ355" s="466"/>
      <c r="BR355" s="466"/>
      <c r="BS355" s="466"/>
      <c r="BT355" s="466"/>
      <c r="BU355" s="466"/>
      <c r="BV355" s="466"/>
      <c r="BW355" s="466"/>
      <c r="BX355" s="466"/>
      <c r="BY355" s="466"/>
      <c r="BZ355" s="467"/>
      <c r="CA355" s="467"/>
      <c r="CB355" s="467"/>
      <c r="CC355" s="467"/>
      <c r="CD355" s="467"/>
      <c r="CE355" s="467"/>
      <c r="CF355" s="467"/>
      <c r="CG355" s="467"/>
      <c r="CH355" s="467"/>
      <c r="CI355" s="467"/>
      <c r="CJ355" s="467"/>
      <c r="CK355" s="467"/>
      <c r="CL355" s="467"/>
      <c r="CM355" s="467"/>
      <c r="CN355" s="467"/>
      <c r="CO355" s="467"/>
      <c r="CP355" s="467"/>
      <c r="CQ355" s="467"/>
      <c r="CR355" s="467"/>
      <c r="CS355" s="467"/>
      <c r="CT355" s="467"/>
      <c r="CU355" s="467"/>
      <c r="CV355" s="467"/>
      <c r="CW355" s="467"/>
      <c r="CX355" s="467"/>
      <c r="CY355" s="467"/>
      <c r="CZ355" s="467"/>
    </row>
    <row r="356" s="402" customFormat="true" ht="15" customHeight="true" x14ac:dyDescent="0.2">
      <c r="A356" s="343"/>
      <c r="B356" s="343"/>
      <c r="C356" s="343"/>
      <c r="D356" s="343"/>
      <c r="E356" s="343"/>
      <c r="F356" s="343"/>
      <c r="G356" s="343"/>
      <c r="Z356" s="376"/>
      <c r="AA356" s="376"/>
      <c r="AB356" s="376"/>
      <c r="AC356" s="376"/>
      <c r="AD356" s="376"/>
      <c r="AE356" s="376"/>
      <c r="AF356" s="376"/>
      <c r="AG356" s="376"/>
      <c r="AH356" s="376"/>
      <c r="AI356" s="376"/>
      <c r="AJ356" s="376"/>
      <c r="AK356" s="376"/>
      <c r="AL356" s="376"/>
      <c r="AM356" s="376"/>
      <c r="AN356" s="376"/>
      <c r="AO356" s="376"/>
      <c r="AP356" s="376"/>
      <c r="AQ356" s="376"/>
      <c r="AR356" s="376"/>
      <c r="AS356" s="376"/>
      <c r="AT356" s="376"/>
      <c r="AU356" s="376"/>
      <c r="AV356" s="376"/>
      <c r="AW356" s="376"/>
      <c r="AX356" s="376"/>
      <c r="AY356" s="376"/>
      <c r="AZ356" s="376"/>
      <c r="BB356" s="343"/>
      <c r="BZ356" s="376"/>
      <c r="CA356" s="376"/>
      <c r="CB356" s="376"/>
      <c r="CC356" s="376"/>
      <c r="CD356" s="376"/>
      <c r="CE356" s="376"/>
      <c r="CF356" s="376"/>
      <c r="CG356" s="376"/>
      <c r="CH356" s="376"/>
      <c r="CI356" s="376"/>
      <c r="CJ356" s="376"/>
      <c r="CK356" s="376"/>
      <c r="CL356" s="376"/>
      <c r="CM356" s="376"/>
      <c r="CN356" s="376"/>
      <c r="CO356" s="376"/>
      <c r="CP356" s="376"/>
      <c r="CQ356" s="376"/>
      <c r="CR356" s="376"/>
      <c r="CS356" s="376"/>
      <c r="CT356" s="376"/>
      <c r="CU356" s="376"/>
      <c r="CV356" s="376"/>
      <c r="CW356" s="376"/>
      <c r="CX356" s="376"/>
      <c r="CY356" s="376"/>
      <c r="CZ356" s="376"/>
    </row>
    <row r="357" s="402" customFormat="true" ht="15" customHeight="true" x14ac:dyDescent="0.2">
      <c r="A357" s="343"/>
      <c r="B357" s="343"/>
      <c r="C357" s="343"/>
      <c r="D357" s="343"/>
      <c r="E357" s="343"/>
      <c r="F357" s="343"/>
      <c r="G357" s="343"/>
      <c r="Z357" s="376"/>
      <c r="AA357" s="376"/>
      <c r="AB357" s="376"/>
      <c r="AC357" s="376"/>
      <c r="AD357" s="376"/>
      <c r="AE357" s="376"/>
      <c r="AF357" s="376"/>
      <c r="AG357" s="376"/>
      <c r="AH357" s="376"/>
      <c r="AI357" s="376"/>
      <c r="AJ357" s="376"/>
      <c r="AK357" s="376"/>
      <c r="AL357" s="376"/>
      <c r="AM357" s="376"/>
      <c r="AN357" s="376"/>
      <c r="AO357" s="376"/>
      <c r="AP357" s="376"/>
      <c r="AQ357" s="376"/>
      <c r="AR357" s="376"/>
      <c r="AS357" s="376"/>
      <c r="AT357" s="376"/>
      <c r="AU357" s="376"/>
      <c r="AV357" s="376"/>
      <c r="AW357" s="376"/>
      <c r="AX357" s="376"/>
      <c r="AY357" s="376"/>
      <c r="AZ357" s="376"/>
      <c r="BB357" s="343"/>
      <c r="BZ357" s="376"/>
      <c r="CA357" s="376"/>
      <c r="CB357" s="376"/>
      <c r="CC357" s="376"/>
      <c r="CD357" s="376"/>
      <c r="CE357" s="376"/>
      <c r="CF357" s="376"/>
      <c r="CG357" s="376"/>
      <c r="CH357" s="376"/>
      <c r="CI357" s="376"/>
      <c r="CJ357" s="376"/>
      <c r="CK357" s="376"/>
      <c r="CL357" s="376"/>
      <c r="CM357" s="376"/>
      <c r="CN357" s="376"/>
      <c r="CO357" s="376"/>
      <c r="CP357" s="376"/>
      <c r="CQ357" s="376"/>
      <c r="CR357" s="376"/>
      <c r="CS357" s="376"/>
      <c r="CT357" s="376"/>
      <c r="CU357" s="376"/>
      <c r="CV357" s="376"/>
      <c r="CW357" s="376"/>
      <c r="CX357" s="376"/>
      <c r="CY357" s="376"/>
      <c r="CZ357" s="376"/>
    </row>
    <row r="358" s="402" customFormat="true" ht="15" customHeight="true" x14ac:dyDescent="0.2">
      <c r="A358" s="343"/>
      <c r="B358" s="343"/>
      <c r="C358" s="343"/>
      <c r="D358" s="343"/>
      <c r="E358" s="343"/>
      <c r="F358" s="343"/>
      <c r="G358" s="343"/>
      <c r="Z358" s="376"/>
      <c r="AA358" s="376"/>
      <c r="AB358" s="376"/>
      <c r="AC358" s="376"/>
      <c r="AD358" s="376"/>
      <c r="AE358" s="376"/>
      <c r="AF358" s="376"/>
      <c r="AG358" s="376"/>
      <c r="AH358" s="376"/>
      <c r="AI358" s="376"/>
      <c r="AJ358" s="376"/>
      <c r="AK358" s="376"/>
      <c r="AL358" s="376"/>
      <c r="AM358" s="376"/>
      <c r="AN358" s="376"/>
      <c r="AO358" s="376"/>
      <c r="AP358" s="376"/>
      <c r="AQ358" s="376"/>
      <c r="AR358" s="376"/>
      <c r="AS358" s="376"/>
      <c r="AT358" s="376"/>
      <c r="AU358" s="376"/>
      <c r="AV358" s="376"/>
      <c r="AW358" s="376"/>
      <c r="AX358" s="376"/>
      <c r="AY358" s="376"/>
      <c r="AZ358" s="376"/>
      <c r="BB358" s="343"/>
      <c r="BZ358" s="376"/>
      <c r="CA358" s="376"/>
      <c r="CB358" s="376"/>
      <c r="CC358" s="376"/>
      <c r="CD358" s="376"/>
      <c r="CE358" s="376"/>
      <c r="CF358" s="376"/>
      <c r="CG358" s="376"/>
      <c r="CH358" s="376"/>
      <c r="CI358" s="376"/>
      <c r="CJ358" s="376"/>
      <c r="CK358" s="376"/>
      <c r="CL358" s="376"/>
      <c r="CM358" s="376"/>
      <c r="CN358" s="376"/>
      <c r="CO358" s="376"/>
      <c r="CP358" s="376"/>
      <c r="CQ358" s="376"/>
      <c r="CR358" s="376"/>
      <c r="CS358" s="376"/>
      <c r="CT358" s="376"/>
      <c r="CU358" s="376"/>
      <c r="CV358" s="376"/>
      <c r="CW358" s="376"/>
      <c r="CX358" s="376"/>
      <c r="CY358" s="376"/>
      <c r="CZ358" s="376"/>
    </row>
    <row r="359" s="402" customFormat="true" ht="15" customHeight="true" x14ac:dyDescent="0.2">
      <c r="A359" s="343"/>
      <c r="B359" s="343"/>
      <c r="C359" s="343"/>
      <c r="D359" s="343"/>
      <c r="E359" s="343"/>
      <c r="F359" s="343"/>
      <c r="G359" s="343"/>
      <c r="Z359" s="376"/>
      <c r="AA359" s="376"/>
      <c r="AB359" s="376"/>
      <c r="AC359" s="376"/>
      <c r="AD359" s="376"/>
      <c r="AE359" s="376"/>
      <c r="AF359" s="376"/>
      <c r="AG359" s="376"/>
      <c r="AH359" s="376"/>
      <c r="AI359" s="376"/>
      <c r="AJ359" s="376"/>
      <c r="AK359" s="376"/>
      <c r="AL359" s="376"/>
      <c r="AM359" s="376"/>
      <c r="AN359" s="376"/>
      <c r="AO359" s="376"/>
      <c r="AP359" s="376"/>
      <c r="AQ359" s="376"/>
      <c r="AR359" s="376"/>
      <c r="AS359" s="376"/>
      <c r="AT359" s="376"/>
      <c r="AU359" s="376"/>
      <c r="AV359" s="376"/>
      <c r="AW359" s="376"/>
      <c r="AX359" s="376"/>
      <c r="AY359" s="376"/>
      <c r="AZ359" s="376"/>
      <c r="BB359" s="343"/>
      <c r="BZ359" s="376"/>
      <c r="CA359" s="376"/>
      <c r="CB359" s="376"/>
      <c r="CC359" s="376"/>
      <c r="CD359" s="376"/>
      <c r="CE359" s="376"/>
      <c r="CF359" s="376"/>
      <c r="CG359" s="376"/>
      <c r="CH359" s="376"/>
      <c r="CI359" s="376"/>
      <c r="CJ359" s="376"/>
      <c r="CK359" s="376"/>
      <c r="CL359" s="376"/>
      <c r="CM359" s="376"/>
      <c r="CN359" s="376"/>
      <c r="CO359" s="376"/>
      <c r="CP359" s="376"/>
      <c r="CQ359" s="376"/>
      <c r="CR359" s="376"/>
      <c r="CS359" s="376"/>
      <c r="CT359" s="376"/>
      <c r="CU359" s="376"/>
      <c r="CV359" s="376"/>
      <c r="CW359" s="376"/>
      <c r="CX359" s="376"/>
      <c r="CY359" s="376"/>
      <c r="CZ359" s="376"/>
    </row>
    <row r="360" s="402" customFormat="true" ht="15" customHeight="true" x14ac:dyDescent="0.2">
      <c r="A360" s="343"/>
      <c r="B360" s="343"/>
      <c r="C360" s="343"/>
      <c r="D360" s="343"/>
      <c r="E360" s="343"/>
      <c r="F360" s="343"/>
      <c r="G360" s="343"/>
      <c r="Z360" s="376"/>
      <c r="AA360" s="376"/>
      <c r="AB360" s="376"/>
      <c r="AC360" s="376"/>
      <c r="AD360" s="376"/>
      <c r="AE360" s="376"/>
      <c r="AF360" s="376"/>
      <c r="AG360" s="376"/>
      <c r="AH360" s="376"/>
      <c r="AI360" s="376"/>
      <c r="AJ360" s="376"/>
      <c r="AK360" s="376"/>
      <c r="AL360" s="376"/>
      <c r="AM360" s="376"/>
      <c r="AN360" s="376"/>
      <c r="AO360" s="376"/>
      <c r="AP360" s="376"/>
      <c r="AQ360" s="376"/>
      <c r="AR360" s="376"/>
      <c r="AS360" s="376"/>
      <c r="AT360" s="376"/>
      <c r="AU360" s="376"/>
      <c r="AV360" s="376"/>
      <c r="AW360" s="376"/>
      <c r="AX360" s="376"/>
      <c r="AY360" s="376"/>
      <c r="AZ360" s="376"/>
      <c r="BB360" s="343"/>
      <c r="BZ360" s="376"/>
      <c r="CA360" s="376"/>
      <c r="CB360" s="376"/>
      <c r="CC360" s="376"/>
      <c r="CD360" s="376"/>
      <c r="CE360" s="376"/>
      <c r="CF360" s="376"/>
      <c r="CG360" s="376"/>
      <c r="CH360" s="376"/>
      <c r="CI360" s="376"/>
      <c r="CJ360" s="376"/>
      <c r="CK360" s="376"/>
      <c r="CL360" s="376"/>
      <c r="CM360" s="376"/>
      <c r="CN360" s="376"/>
      <c r="CO360" s="376"/>
      <c r="CP360" s="376"/>
      <c r="CQ360" s="376"/>
      <c r="CR360" s="376"/>
      <c r="CS360" s="376"/>
      <c r="CT360" s="376"/>
      <c r="CU360" s="376"/>
      <c r="CV360" s="376"/>
      <c r="CW360" s="376"/>
      <c r="CX360" s="376"/>
      <c r="CY360" s="376"/>
      <c r="CZ360" s="376"/>
    </row>
    <row r="361" s="402" customFormat="true" ht="15" customHeight="true" x14ac:dyDescent="0.2">
      <c r="A361" s="343"/>
      <c r="B361" s="343"/>
      <c r="C361" s="343"/>
      <c r="D361" s="343"/>
      <c r="E361" s="343"/>
      <c r="F361" s="343"/>
      <c r="G361" s="343"/>
      <c r="Z361" s="376"/>
      <c r="AA361" s="376"/>
      <c r="AB361" s="376"/>
      <c r="AC361" s="376"/>
      <c r="AD361" s="376"/>
      <c r="AE361" s="376"/>
      <c r="AF361" s="376"/>
      <c r="AG361" s="376"/>
      <c r="AH361" s="376"/>
      <c r="AI361" s="376"/>
      <c r="AJ361" s="376"/>
      <c r="AK361" s="376"/>
      <c r="AL361" s="376"/>
      <c r="AM361" s="376"/>
      <c r="AN361" s="376"/>
      <c r="AO361" s="376"/>
      <c r="AP361" s="376"/>
      <c r="AQ361" s="376"/>
      <c r="AR361" s="376"/>
      <c r="AS361" s="376"/>
      <c r="AT361" s="376"/>
      <c r="AU361" s="376"/>
      <c r="AV361" s="376"/>
      <c r="AW361" s="376"/>
      <c r="AX361" s="376"/>
      <c r="AY361" s="376"/>
      <c r="AZ361" s="376"/>
      <c r="BB361" s="343"/>
      <c r="BZ361" s="376"/>
      <c r="CA361" s="376"/>
      <c r="CB361" s="376"/>
      <c r="CC361" s="376"/>
      <c r="CD361" s="376"/>
      <c r="CE361" s="376"/>
      <c r="CF361" s="376"/>
      <c r="CG361" s="376"/>
      <c r="CH361" s="376"/>
      <c r="CI361" s="376"/>
      <c r="CJ361" s="376"/>
      <c r="CK361" s="376"/>
      <c r="CL361" s="376"/>
      <c r="CM361" s="376"/>
      <c r="CN361" s="376"/>
      <c r="CO361" s="376"/>
      <c r="CP361" s="376"/>
      <c r="CQ361" s="376"/>
      <c r="CR361" s="376"/>
      <c r="CS361" s="376"/>
      <c r="CT361" s="376"/>
      <c r="CU361" s="376"/>
      <c r="CV361" s="376"/>
      <c r="CW361" s="376"/>
      <c r="CX361" s="376"/>
      <c r="CY361" s="376"/>
      <c r="CZ361" s="376"/>
    </row>
    <row r="362" s="402" customFormat="true" ht="15" customHeight="true" x14ac:dyDescent="0.2">
      <c r="A362" s="343"/>
      <c r="B362" s="343"/>
      <c r="C362" s="343"/>
      <c r="D362" s="343"/>
      <c r="E362" s="343"/>
      <c r="F362" s="343"/>
      <c r="G362" s="343"/>
      <c r="Z362" s="376"/>
      <c r="AA362" s="376"/>
      <c r="AB362" s="376"/>
      <c r="AC362" s="376"/>
      <c r="AD362" s="376"/>
      <c r="AE362" s="376"/>
      <c r="AF362" s="376"/>
      <c r="AG362" s="376"/>
      <c r="AH362" s="376"/>
      <c r="AI362" s="376"/>
      <c r="AJ362" s="376"/>
      <c r="AK362" s="376"/>
      <c r="AL362" s="376"/>
      <c r="AM362" s="376"/>
      <c r="AN362" s="376"/>
      <c r="AO362" s="376"/>
      <c r="AP362" s="376"/>
      <c r="AQ362" s="376"/>
      <c r="AR362" s="376"/>
      <c r="AS362" s="376"/>
      <c r="AT362" s="376"/>
      <c r="AU362" s="376"/>
      <c r="AV362" s="376"/>
      <c r="AW362" s="376"/>
      <c r="AX362" s="376"/>
      <c r="AY362" s="376"/>
      <c r="AZ362" s="376"/>
      <c r="BB362" s="343"/>
      <c r="BZ362" s="376"/>
      <c r="CA362" s="376"/>
      <c r="CB362" s="376"/>
      <c r="CC362" s="376"/>
      <c r="CD362" s="376"/>
      <c r="CE362" s="376"/>
      <c r="CF362" s="376"/>
      <c r="CG362" s="376"/>
      <c r="CH362" s="376"/>
      <c r="CI362" s="376"/>
      <c r="CJ362" s="376"/>
      <c r="CK362" s="376"/>
      <c r="CL362" s="376"/>
      <c r="CM362" s="376"/>
      <c r="CN362" s="376"/>
      <c r="CO362" s="376"/>
      <c r="CP362" s="376"/>
      <c r="CQ362" s="376"/>
      <c r="CR362" s="376"/>
      <c r="CS362" s="376"/>
      <c r="CT362" s="376"/>
      <c r="CU362" s="376"/>
      <c r="CV362" s="376"/>
      <c r="CW362" s="376"/>
      <c r="CX362" s="376"/>
      <c r="CY362" s="376"/>
      <c r="CZ362" s="376"/>
    </row>
    <row r="363" s="402" customFormat="true" ht="15" customHeight="true" x14ac:dyDescent="0.2">
      <c r="A363" s="343"/>
      <c r="B363" s="343"/>
      <c r="C363" s="343"/>
      <c r="D363" s="343"/>
      <c r="E363" s="343"/>
      <c r="F363" s="343"/>
      <c r="G363" s="343"/>
      <c r="Z363" s="376"/>
      <c r="AA363" s="376"/>
      <c r="AB363" s="376"/>
      <c r="AC363" s="376"/>
      <c r="AD363" s="376"/>
      <c r="AE363" s="376"/>
      <c r="AF363" s="376"/>
      <c r="AG363" s="376"/>
      <c r="AH363" s="376"/>
      <c r="AI363" s="376"/>
      <c r="AJ363" s="376"/>
      <c r="AK363" s="376"/>
      <c r="AL363" s="376"/>
      <c r="AM363" s="376"/>
      <c r="AN363" s="376"/>
      <c r="AO363" s="376"/>
      <c r="AP363" s="376"/>
      <c r="AQ363" s="376"/>
      <c r="AR363" s="376"/>
      <c r="AS363" s="376"/>
      <c r="AT363" s="376"/>
      <c r="AU363" s="376"/>
      <c r="AV363" s="376"/>
      <c r="AW363" s="376"/>
      <c r="AX363" s="376"/>
      <c r="AY363" s="376"/>
      <c r="AZ363" s="376"/>
      <c r="BB363" s="343"/>
      <c r="BZ363" s="376"/>
      <c r="CA363" s="376"/>
      <c r="CB363" s="376"/>
      <c r="CC363" s="376"/>
      <c r="CD363" s="376"/>
      <c r="CE363" s="376"/>
      <c r="CF363" s="376"/>
      <c r="CG363" s="376"/>
      <c r="CH363" s="376"/>
      <c r="CI363" s="376"/>
      <c r="CJ363" s="376"/>
      <c r="CK363" s="376"/>
      <c r="CL363" s="376"/>
      <c r="CM363" s="376"/>
      <c r="CN363" s="376"/>
      <c r="CO363" s="376"/>
      <c r="CP363" s="376"/>
      <c r="CQ363" s="376"/>
      <c r="CR363" s="376"/>
      <c r="CS363" s="376"/>
      <c r="CT363" s="376"/>
      <c r="CU363" s="376"/>
      <c r="CV363" s="376"/>
      <c r="CW363" s="376"/>
      <c r="CX363" s="376"/>
      <c r="CY363" s="376"/>
      <c r="CZ363" s="376"/>
    </row>
    <row r="364" s="402" customFormat="true" ht="15" customHeight="true" x14ac:dyDescent="0.2">
      <c r="A364" s="343"/>
      <c r="B364" s="343"/>
      <c r="C364" s="343"/>
      <c r="D364" s="343"/>
      <c r="E364" s="343"/>
      <c r="F364" s="343"/>
      <c r="G364" s="343"/>
      <c r="Z364" s="376"/>
      <c r="AA364" s="376"/>
      <c r="AB364" s="376"/>
      <c r="AC364" s="376"/>
      <c r="AD364" s="376"/>
      <c r="AE364" s="376"/>
      <c r="AF364" s="376"/>
      <c r="AG364" s="376"/>
      <c r="AH364" s="376"/>
      <c r="AI364" s="376"/>
      <c r="AJ364" s="376"/>
      <c r="AK364" s="376"/>
      <c r="AL364" s="376"/>
      <c r="AM364" s="376"/>
      <c r="AN364" s="376"/>
      <c r="AO364" s="376"/>
      <c r="AP364" s="376"/>
      <c r="AQ364" s="376"/>
      <c r="AR364" s="376"/>
      <c r="AS364" s="376"/>
      <c r="AT364" s="376"/>
      <c r="AU364" s="376"/>
      <c r="AV364" s="376"/>
      <c r="AW364" s="376"/>
      <c r="AX364" s="376"/>
      <c r="AY364" s="376"/>
      <c r="AZ364" s="376"/>
      <c r="BB364" s="343"/>
      <c r="BZ364" s="376"/>
      <c r="CA364" s="376"/>
      <c r="CB364" s="376"/>
      <c r="CC364" s="376"/>
      <c r="CD364" s="376"/>
      <c r="CE364" s="376"/>
      <c r="CF364" s="376"/>
      <c r="CG364" s="376"/>
      <c r="CH364" s="376"/>
      <c r="CI364" s="376"/>
      <c r="CJ364" s="376"/>
      <c r="CK364" s="376"/>
      <c r="CL364" s="376"/>
      <c r="CM364" s="376"/>
      <c r="CN364" s="376"/>
      <c r="CO364" s="376"/>
      <c r="CP364" s="376"/>
      <c r="CQ364" s="376"/>
      <c r="CR364" s="376"/>
      <c r="CS364" s="376"/>
      <c r="CT364" s="376"/>
      <c r="CU364" s="376"/>
      <c r="CV364" s="376"/>
      <c r="CW364" s="376"/>
      <c r="CX364" s="376"/>
      <c r="CY364" s="376"/>
      <c r="CZ364" s="376"/>
    </row>
    <row r="365" s="402" customFormat="true" ht="15" customHeight="true" x14ac:dyDescent="0.2">
      <c r="A365" s="343"/>
      <c r="B365" s="343"/>
      <c r="C365" s="343"/>
      <c r="D365" s="343"/>
      <c r="E365" s="343"/>
      <c r="F365" s="343"/>
      <c r="G365" s="343"/>
      <c r="Z365" s="376"/>
      <c r="AA365" s="376"/>
      <c r="AB365" s="376"/>
      <c r="AC365" s="376"/>
      <c r="AD365" s="376"/>
      <c r="AE365" s="376"/>
      <c r="AF365" s="376"/>
      <c r="AG365" s="376"/>
      <c r="AH365" s="376"/>
      <c r="AI365" s="376"/>
      <c r="AJ365" s="376"/>
      <c r="AK365" s="376"/>
      <c r="AL365" s="376"/>
      <c r="AM365" s="376"/>
      <c r="AN365" s="376"/>
      <c r="AO365" s="376"/>
      <c r="AP365" s="376"/>
      <c r="AQ365" s="376"/>
      <c r="AR365" s="376"/>
      <c r="AS365" s="376"/>
      <c r="AT365" s="376"/>
      <c r="AU365" s="376"/>
      <c r="AV365" s="376"/>
      <c r="AW365" s="376"/>
      <c r="AX365" s="376"/>
      <c r="AY365" s="376"/>
      <c r="AZ365" s="376"/>
      <c r="BB365" s="343"/>
      <c r="BZ365" s="376"/>
      <c r="CA365" s="376"/>
      <c r="CB365" s="376"/>
      <c r="CC365" s="376"/>
      <c r="CD365" s="376"/>
      <c r="CE365" s="376"/>
      <c r="CF365" s="376"/>
      <c r="CG365" s="376"/>
      <c r="CH365" s="376"/>
      <c r="CI365" s="376"/>
      <c r="CJ365" s="376"/>
      <c r="CK365" s="376"/>
      <c r="CL365" s="376"/>
      <c r="CM365" s="376"/>
      <c r="CN365" s="376"/>
      <c r="CO365" s="376"/>
      <c r="CP365" s="376"/>
      <c r="CQ365" s="376"/>
      <c r="CR365" s="376"/>
      <c r="CS365" s="376"/>
      <c r="CT365" s="376"/>
      <c r="CU365" s="376"/>
      <c r="CV365" s="376"/>
      <c r="CW365" s="376"/>
      <c r="CX365" s="376"/>
      <c r="CY365" s="376"/>
      <c r="CZ365" s="376"/>
    </row>
    <row r="366" s="402" customFormat="true" ht="15" customHeight="true" x14ac:dyDescent="0.2">
      <c r="A366" s="343"/>
      <c r="B366" s="343"/>
      <c r="C366" s="343"/>
      <c r="D366" s="343"/>
      <c r="E366" s="343"/>
      <c r="F366" s="343"/>
      <c r="G366" s="343"/>
      <c r="Z366" s="376"/>
      <c r="AA366" s="376"/>
      <c r="AB366" s="376"/>
      <c r="AC366" s="376"/>
      <c r="AD366" s="376"/>
      <c r="AE366" s="376"/>
      <c r="AF366" s="376"/>
      <c r="AG366" s="376"/>
      <c r="AH366" s="376"/>
      <c r="AI366" s="376"/>
      <c r="AJ366" s="376"/>
      <c r="AK366" s="376"/>
      <c r="AL366" s="376"/>
      <c r="AM366" s="376"/>
      <c r="AN366" s="376"/>
      <c r="AO366" s="376"/>
      <c r="AP366" s="376"/>
      <c r="AQ366" s="376"/>
      <c r="AR366" s="376"/>
      <c r="AS366" s="376"/>
      <c r="AT366" s="376"/>
      <c r="AU366" s="376"/>
      <c r="AV366" s="376"/>
      <c r="AW366" s="376"/>
      <c r="AX366" s="376"/>
      <c r="AY366" s="376"/>
      <c r="AZ366" s="376"/>
      <c r="BB366" s="343"/>
      <c r="BZ366" s="376"/>
      <c r="CA366" s="376"/>
      <c r="CB366" s="376"/>
      <c r="CC366" s="376"/>
      <c r="CD366" s="376"/>
      <c r="CE366" s="376"/>
      <c r="CF366" s="376"/>
      <c r="CG366" s="376"/>
      <c r="CH366" s="376"/>
      <c r="CI366" s="376"/>
      <c r="CJ366" s="376"/>
      <c r="CK366" s="376"/>
      <c r="CL366" s="376"/>
      <c r="CM366" s="376"/>
      <c r="CN366" s="376"/>
      <c r="CO366" s="376"/>
      <c r="CP366" s="376"/>
      <c r="CQ366" s="376"/>
      <c r="CR366" s="376"/>
      <c r="CS366" s="376"/>
      <c r="CT366" s="376"/>
      <c r="CU366" s="376"/>
      <c r="CV366" s="376"/>
      <c r="CW366" s="376"/>
      <c r="CX366" s="376"/>
      <c r="CY366" s="376"/>
      <c r="CZ366" s="376"/>
    </row>
    <row r="367" s="402" customFormat="true" ht="15" customHeight="true" x14ac:dyDescent="0.2">
      <c r="A367" s="343"/>
      <c r="B367" s="343"/>
      <c r="C367" s="343"/>
      <c r="D367" s="343"/>
      <c r="E367" s="343"/>
      <c r="F367" s="343"/>
      <c r="G367" s="343"/>
      <c r="Z367" s="376"/>
      <c r="AA367" s="376"/>
      <c r="AB367" s="376"/>
      <c r="AC367" s="376"/>
      <c r="AD367" s="376"/>
      <c r="AE367" s="376"/>
      <c r="AF367" s="376"/>
      <c r="AG367" s="376"/>
      <c r="AH367" s="376"/>
      <c r="AI367" s="376"/>
      <c r="AJ367" s="376"/>
      <c r="AK367" s="376"/>
      <c r="AL367" s="376"/>
      <c r="AM367" s="376"/>
      <c r="AN367" s="376"/>
      <c r="AO367" s="376"/>
      <c r="AP367" s="376"/>
      <c r="AQ367" s="376"/>
      <c r="AR367" s="376"/>
      <c r="AS367" s="376"/>
      <c r="AT367" s="376"/>
      <c r="AU367" s="376"/>
      <c r="AV367" s="376"/>
      <c r="AW367" s="376"/>
      <c r="AX367" s="376"/>
      <c r="AY367" s="376"/>
      <c r="AZ367" s="376"/>
      <c r="BB367" s="343"/>
      <c r="BZ367" s="376"/>
      <c r="CA367" s="376"/>
      <c r="CB367" s="376"/>
      <c r="CC367" s="376"/>
      <c r="CD367" s="376"/>
      <c r="CE367" s="376"/>
      <c r="CF367" s="376"/>
      <c r="CG367" s="376"/>
      <c r="CH367" s="376"/>
      <c r="CI367" s="376"/>
      <c r="CJ367" s="376"/>
      <c r="CK367" s="376"/>
      <c r="CL367" s="376"/>
      <c r="CM367" s="376"/>
      <c r="CN367" s="376"/>
      <c r="CO367" s="376"/>
      <c r="CP367" s="376"/>
      <c r="CQ367" s="376"/>
      <c r="CR367" s="376"/>
      <c r="CS367" s="376"/>
      <c r="CT367" s="376"/>
      <c r="CU367" s="376"/>
      <c r="CV367" s="376"/>
      <c r="CW367" s="376"/>
      <c r="CX367" s="376"/>
      <c r="CY367" s="376"/>
      <c r="CZ367" s="376"/>
    </row>
    <row r="368" s="402" customFormat="true" ht="15" customHeight="true" x14ac:dyDescent="0.2">
      <c r="A368" s="343"/>
      <c r="B368" s="343"/>
      <c r="C368" s="343"/>
      <c r="D368" s="343"/>
      <c r="E368" s="343"/>
      <c r="F368" s="343"/>
      <c r="G368" s="343"/>
      <c r="Z368" s="376"/>
      <c r="AA368" s="376"/>
      <c r="AB368" s="376"/>
      <c r="AC368" s="376"/>
      <c r="AD368" s="376"/>
      <c r="AE368" s="376"/>
      <c r="AF368" s="376"/>
      <c r="AG368" s="376"/>
      <c r="AH368" s="376"/>
      <c r="AI368" s="376"/>
      <c r="AJ368" s="376"/>
      <c r="AK368" s="376"/>
      <c r="AL368" s="376"/>
      <c r="AM368" s="376"/>
      <c r="AN368" s="376"/>
      <c r="AO368" s="376"/>
      <c r="AP368" s="376"/>
      <c r="AQ368" s="376"/>
      <c r="AR368" s="376"/>
      <c r="AS368" s="376"/>
      <c r="AT368" s="376"/>
      <c r="AU368" s="376"/>
      <c r="AV368" s="376"/>
      <c r="AW368" s="376"/>
      <c r="AX368" s="376"/>
      <c r="AY368" s="376"/>
      <c r="AZ368" s="376"/>
      <c r="BB368" s="343"/>
      <c r="BZ368" s="376"/>
      <c r="CA368" s="376"/>
      <c r="CB368" s="376"/>
      <c r="CC368" s="376"/>
      <c r="CD368" s="376"/>
      <c r="CE368" s="376"/>
      <c r="CF368" s="376"/>
      <c r="CG368" s="376"/>
      <c r="CH368" s="376"/>
      <c r="CI368" s="376"/>
      <c r="CJ368" s="376"/>
      <c r="CK368" s="376"/>
      <c r="CL368" s="376"/>
      <c r="CM368" s="376"/>
      <c r="CN368" s="376"/>
      <c r="CO368" s="376"/>
      <c r="CP368" s="376"/>
      <c r="CQ368" s="376"/>
      <c r="CR368" s="376"/>
      <c r="CS368" s="376"/>
      <c r="CT368" s="376"/>
      <c r="CU368" s="376"/>
      <c r="CV368" s="376"/>
      <c r="CW368" s="376"/>
      <c r="CX368" s="376"/>
      <c r="CY368" s="376"/>
      <c r="CZ368" s="376"/>
    </row>
    <row r="369" s="402" customFormat="true" ht="15" customHeight="true" x14ac:dyDescent="0.2">
      <c r="A369" s="343"/>
      <c r="B369" s="343"/>
      <c r="C369" s="343"/>
      <c r="D369" s="343"/>
      <c r="E369" s="343"/>
      <c r="F369" s="343"/>
      <c r="G369" s="343"/>
      <c r="Z369" s="376"/>
      <c r="AA369" s="376"/>
      <c r="AB369" s="376"/>
      <c r="AC369" s="376"/>
      <c r="AD369" s="376"/>
      <c r="AE369" s="376"/>
      <c r="AF369" s="376"/>
      <c r="AG369" s="376"/>
      <c r="AH369" s="376"/>
      <c r="AI369" s="376"/>
      <c r="AJ369" s="376"/>
      <c r="AK369" s="376"/>
      <c r="AL369" s="376"/>
      <c r="AM369" s="376"/>
      <c r="AN369" s="376"/>
      <c r="AO369" s="376"/>
      <c r="AP369" s="376"/>
      <c r="AQ369" s="376"/>
      <c r="AR369" s="376"/>
      <c r="AS369" s="376"/>
      <c r="AT369" s="376"/>
      <c r="AU369" s="376"/>
      <c r="AV369" s="376"/>
      <c r="AW369" s="376"/>
      <c r="AX369" s="376"/>
      <c r="AY369" s="376"/>
      <c r="AZ369" s="376"/>
      <c r="BB369" s="343"/>
      <c r="BZ369" s="376"/>
      <c r="CA369" s="376"/>
      <c r="CB369" s="376"/>
      <c r="CC369" s="376"/>
      <c r="CD369" s="376"/>
      <c r="CE369" s="376"/>
      <c r="CF369" s="376"/>
      <c r="CG369" s="376"/>
      <c r="CH369" s="376"/>
      <c r="CI369" s="376"/>
      <c r="CJ369" s="376"/>
      <c r="CK369" s="376"/>
      <c r="CL369" s="376"/>
      <c r="CM369" s="376"/>
      <c r="CN369" s="376"/>
      <c r="CO369" s="376"/>
      <c r="CP369" s="376"/>
      <c r="CQ369" s="376"/>
      <c r="CR369" s="376"/>
      <c r="CS369" s="376"/>
      <c r="CT369" s="376"/>
      <c r="CU369" s="376"/>
      <c r="CV369" s="376"/>
      <c r="CW369" s="376"/>
      <c r="CX369" s="376"/>
      <c r="CY369" s="376"/>
      <c r="CZ369" s="376"/>
    </row>
    <row r="370" s="402" customFormat="true" ht="15" customHeight="true" x14ac:dyDescent="0.2">
      <c r="A370" s="343"/>
      <c r="B370" s="343"/>
      <c r="C370" s="343"/>
      <c r="D370" s="343"/>
      <c r="E370" s="343"/>
      <c r="F370" s="343"/>
      <c r="G370" s="343"/>
      <c r="Z370" s="376"/>
      <c r="AA370" s="376"/>
      <c r="AB370" s="376"/>
      <c r="AC370" s="376"/>
      <c r="AD370" s="376"/>
      <c r="AE370" s="376"/>
      <c r="AF370" s="376"/>
      <c r="AG370" s="376"/>
      <c r="AH370" s="376"/>
      <c r="AI370" s="376"/>
      <c r="AJ370" s="376"/>
      <c r="AK370" s="376"/>
      <c r="AL370" s="376"/>
      <c r="AM370" s="376"/>
      <c r="AN370" s="376"/>
      <c r="AO370" s="376"/>
      <c r="AP370" s="376"/>
      <c r="AQ370" s="376"/>
      <c r="AR370" s="376"/>
      <c r="AS370" s="376"/>
      <c r="AT370" s="376"/>
      <c r="AU370" s="376"/>
      <c r="AV370" s="376"/>
      <c r="AW370" s="376"/>
      <c r="AX370" s="376"/>
      <c r="AY370" s="376"/>
      <c r="AZ370" s="376"/>
      <c r="BB370" s="343"/>
      <c r="BZ370" s="376"/>
      <c r="CA370" s="376"/>
      <c r="CB370" s="376"/>
      <c r="CC370" s="376"/>
      <c r="CD370" s="376"/>
      <c r="CE370" s="376"/>
      <c r="CF370" s="376"/>
      <c r="CG370" s="376"/>
      <c r="CH370" s="376"/>
      <c r="CI370" s="376"/>
      <c r="CJ370" s="376"/>
      <c r="CK370" s="376"/>
      <c r="CL370" s="376"/>
      <c r="CM370" s="376"/>
      <c r="CN370" s="376"/>
      <c r="CO370" s="376"/>
      <c r="CP370" s="376"/>
      <c r="CQ370" s="376"/>
      <c r="CR370" s="376"/>
      <c r="CS370" s="376"/>
      <c r="CT370" s="376"/>
      <c r="CU370" s="376"/>
      <c r="CV370" s="376"/>
      <c r="CW370" s="376"/>
      <c r="CX370" s="376"/>
      <c r="CY370" s="376"/>
      <c r="CZ370" s="376"/>
    </row>
    <row r="371" s="402" customFormat="true" ht="15" customHeight="true" x14ac:dyDescent="0.2">
      <c r="A371" s="343"/>
      <c r="B371" s="343"/>
      <c r="C371" s="343"/>
      <c r="D371" s="343"/>
      <c r="E371" s="343"/>
      <c r="F371" s="343"/>
      <c r="G371" s="343"/>
      <c r="Z371" s="376"/>
      <c r="AA371" s="376"/>
      <c r="AB371" s="376"/>
      <c r="AC371" s="376"/>
      <c r="AD371" s="376"/>
      <c r="AE371" s="376"/>
      <c r="AF371" s="376"/>
      <c r="AG371" s="376"/>
      <c r="AH371" s="376"/>
      <c r="AI371" s="376"/>
      <c r="AJ371" s="376"/>
      <c r="AK371" s="376"/>
      <c r="AL371" s="376"/>
      <c r="AM371" s="376"/>
      <c r="AN371" s="376"/>
      <c r="AO371" s="376"/>
      <c r="AP371" s="376"/>
      <c r="AQ371" s="376"/>
      <c r="AR371" s="376"/>
      <c r="AS371" s="376"/>
      <c r="AT371" s="376"/>
      <c r="AU371" s="376"/>
      <c r="AV371" s="376"/>
      <c r="AW371" s="376"/>
      <c r="AX371" s="376"/>
      <c r="AY371" s="376"/>
      <c r="AZ371" s="376"/>
      <c r="BB371" s="343"/>
      <c r="BZ371" s="376"/>
      <c r="CA371" s="376"/>
      <c r="CB371" s="376"/>
      <c r="CC371" s="376"/>
      <c r="CD371" s="376"/>
      <c r="CE371" s="376"/>
      <c r="CF371" s="376"/>
      <c r="CG371" s="376"/>
      <c r="CH371" s="376"/>
      <c r="CI371" s="376"/>
      <c r="CJ371" s="376"/>
      <c r="CK371" s="376"/>
      <c r="CL371" s="376"/>
      <c r="CM371" s="376"/>
      <c r="CN371" s="376"/>
      <c r="CO371" s="376"/>
      <c r="CP371" s="376"/>
      <c r="CQ371" s="376"/>
      <c r="CR371" s="376"/>
      <c r="CS371" s="376"/>
      <c r="CT371" s="376"/>
      <c r="CU371" s="376"/>
      <c r="CV371" s="376"/>
      <c r="CW371" s="376"/>
      <c r="CX371" s="376"/>
      <c r="CY371" s="376"/>
      <c r="CZ371" s="376"/>
    </row>
    <row r="372" s="402" customFormat="true" ht="15" customHeight="true" x14ac:dyDescent="0.2">
      <c r="A372" s="343"/>
      <c r="B372" s="343"/>
      <c r="C372" s="343"/>
      <c r="D372" s="343"/>
      <c r="E372" s="343"/>
      <c r="F372" s="343"/>
      <c r="G372" s="343"/>
      <c r="Z372" s="376"/>
      <c r="AA372" s="376"/>
      <c r="AB372" s="376"/>
      <c r="AC372" s="376"/>
      <c r="AD372" s="376"/>
      <c r="AE372" s="376"/>
      <c r="AF372" s="376"/>
      <c r="AG372" s="376"/>
      <c r="AH372" s="376"/>
      <c r="AI372" s="376"/>
      <c r="AJ372" s="376"/>
      <c r="AK372" s="376"/>
      <c r="AL372" s="376"/>
      <c r="AM372" s="376"/>
      <c r="AN372" s="376"/>
      <c r="AO372" s="376"/>
      <c r="AP372" s="376"/>
      <c r="AQ372" s="376"/>
      <c r="AR372" s="376"/>
      <c r="AS372" s="376"/>
      <c r="AT372" s="376"/>
      <c r="AU372" s="376"/>
      <c r="AV372" s="376"/>
      <c r="AW372" s="376"/>
      <c r="AX372" s="376"/>
      <c r="AY372" s="376"/>
      <c r="AZ372" s="376"/>
      <c r="BB372" s="343"/>
      <c r="BZ372" s="376"/>
      <c r="CA372" s="376"/>
      <c r="CB372" s="376"/>
      <c r="CC372" s="376"/>
      <c r="CD372" s="376"/>
      <c r="CE372" s="376"/>
      <c r="CF372" s="376"/>
      <c r="CG372" s="376"/>
      <c r="CH372" s="376"/>
      <c r="CI372" s="376"/>
      <c r="CJ372" s="376"/>
      <c r="CK372" s="376"/>
      <c r="CL372" s="376"/>
      <c r="CM372" s="376"/>
      <c r="CN372" s="376"/>
      <c r="CO372" s="376"/>
      <c r="CP372" s="376"/>
      <c r="CQ372" s="376"/>
      <c r="CR372" s="376"/>
      <c r="CS372" s="376"/>
      <c r="CT372" s="376"/>
      <c r="CU372" s="376"/>
      <c r="CV372" s="376"/>
      <c r="CW372" s="376"/>
      <c r="CX372" s="376"/>
      <c r="CY372" s="376"/>
      <c r="CZ372" s="376"/>
    </row>
    <row r="373" s="402" customFormat="true" ht="15" customHeight="true" x14ac:dyDescent="0.2">
      <c r="A373" s="343"/>
      <c r="B373" s="343"/>
      <c r="C373" s="343"/>
      <c r="D373" s="343"/>
      <c r="E373" s="343"/>
      <c r="F373" s="343"/>
      <c r="G373" s="343"/>
      <c r="Z373" s="376"/>
      <c r="AA373" s="376"/>
      <c r="AB373" s="376"/>
      <c r="AC373" s="376"/>
      <c r="AD373" s="376"/>
      <c r="AE373" s="376"/>
      <c r="AF373" s="376"/>
      <c r="AG373" s="376"/>
      <c r="AH373" s="376"/>
      <c r="AI373" s="376"/>
      <c r="AJ373" s="376"/>
      <c r="AK373" s="376"/>
      <c r="AL373" s="376"/>
      <c r="AM373" s="376"/>
      <c r="AN373" s="376"/>
      <c r="AO373" s="376"/>
      <c r="AP373" s="376"/>
      <c r="AQ373" s="376"/>
      <c r="AR373" s="376"/>
      <c r="AS373" s="376"/>
      <c r="AT373" s="376"/>
      <c r="AU373" s="376"/>
      <c r="AV373" s="376"/>
      <c r="AW373" s="376"/>
      <c r="AX373" s="376"/>
      <c r="AY373" s="376"/>
      <c r="AZ373" s="376"/>
      <c r="BB373" s="343"/>
      <c r="BZ373" s="376"/>
      <c r="CA373" s="376"/>
      <c r="CB373" s="376"/>
      <c r="CC373" s="376"/>
      <c r="CD373" s="376"/>
      <c r="CE373" s="376"/>
      <c r="CF373" s="376"/>
      <c r="CG373" s="376"/>
      <c r="CH373" s="376"/>
      <c r="CI373" s="376"/>
      <c r="CJ373" s="376"/>
      <c r="CK373" s="376"/>
      <c r="CL373" s="376"/>
      <c r="CM373" s="376"/>
      <c r="CN373" s="376"/>
      <c r="CO373" s="376"/>
      <c r="CP373" s="376"/>
      <c r="CQ373" s="376"/>
      <c r="CR373" s="376"/>
      <c r="CS373" s="376"/>
      <c r="CT373" s="376"/>
      <c r="CU373" s="376"/>
      <c r="CV373" s="376"/>
      <c r="CW373" s="376"/>
      <c r="CX373" s="376"/>
      <c r="CY373" s="376"/>
      <c r="CZ373" s="376"/>
    </row>
    <row r="374" s="402" customFormat="true" ht="15" customHeight="true" x14ac:dyDescent="0.2">
      <c r="A374" s="343"/>
      <c r="B374" s="343"/>
      <c r="C374" s="343"/>
      <c r="D374" s="343"/>
      <c r="E374" s="343"/>
      <c r="F374" s="343"/>
      <c r="G374" s="343"/>
      <c r="Z374" s="376"/>
      <c r="AA374" s="376"/>
      <c r="AB374" s="376"/>
      <c r="AC374" s="376"/>
      <c r="AD374" s="376"/>
      <c r="AE374" s="376"/>
      <c r="AF374" s="376"/>
      <c r="AG374" s="376"/>
      <c r="AH374" s="376"/>
      <c r="AI374" s="376"/>
      <c r="AJ374" s="376"/>
      <c r="AK374" s="376"/>
      <c r="AL374" s="376"/>
      <c r="AM374" s="376"/>
      <c r="AN374" s="376"/>
      <c r="AO374" s="376"/>
      <c r="AP374" s="376"/>
      <c r="AQ374" s="376"/>
      <c r="AR374" s="376"/>
      <c r="AS374" s="376"/>
      <c r="AT374" s="376"/>
      <c r="AU374" s="376"/>
      <c r="AV374" s="376"/>
      <c r="AW374" s="376"/>
      <c r="AX374" s="376"/>
      <c r="AY374" s="376"/>
      <c r="AZ374" s="376"/>
      <c r="BB374" s="343"/>
      <c r="BZ374" s="376"/>
      <c r="CA374" s="376"/>
      <c r="CB374" s="376"/>
      <c r="CC374" s="376"/>
      <c r="CD374" s="376"/>
      <c r="CE374" s="376"/>
      <c r="CF374" s="376"/>
      <c r="CG374" s="376"/>
      <c r="CH374" s="376"/>
      <c r="CI374" s="376"/>
      <c r="CJ374" s="376"/>
      <c r="CK374" s="376"/>
      <c r="CL374" s="376"/>
      <c r="CM374" s="376"/>
      <c r="CN374" s="376"/>
      <c r="CO374" s="376"/>
      <c r="CP374" s="376"/>
      <c r="CQ374" s="376"/>
      <c r="CR374" s="376"/>
      <c r="CS374" s="376"/>
      <c r="CT374" s="376"/>
      <c r="CU374" s="376"/>
      <c r="CV374" s="376"/>
      <c r="CW374" s="376"/>
      <c r="CX374" s="376"/>
      <c r="CY374" s="376"/>
      <c r="CZ374" s="376"/>
    </row>
    <row r="375" s="338" customFormat="true" ht="15" customHeight="true" x14ac:dyDescent="0.2">
      <c r="Y375" s="340"/>
      <c r="Z375" s="375"/>
      <c r="AA375" s="375"/>
      <c r="AB375" s="375"/>
      <c r="AC375" s="375"/>
      <c r="AD375" s="375"/>
      <c r="AE375" s="375"/>
      <c r="AF375" s="375"/>
      <c r="AG375" s="375"/>
      <c r="AH375" s="375"/>
      <c r="AI375" s="375"/>
      <c r="AJ375" s="375"/>
      <c r="AK375" s="375"/>
      <c r="AL375" s="375"/>
      <c r="AM375" s="375"/>
      <c r="AN375" s="375"/>
      <c r="AO375" s="375"/>
      <c r="AP375" s="375"/>
      <c r="AQ375" s="375"/>
      <c r="AR375" s="375"/>
      <c r="AS375" s="375"/>
      <c r="AT375" s="375"/>
      <c r="AU375" s="375"/>
      <c r="AV375" s="375"/>
      <c r="AW375" s="375"/>
      <c r="AX375" s="375"/>
      <c r="AY375" s="375"/>
      <c r="AZ375" s="375"/>
      <c r="BA375" s="340"/>
      <c r="BY375" s="340"/>
      <c r="BZ375" s="375"/>
      <c r="CA375" s="375"/>
      <c r="CB375" s="375"/>
      <c r="CC375" s="375"/>
      <c r="CD375" s="375"/>
      <c r="CE375" s="375"/>
      <c r="CF375" s="375"/>
      <c r="CG375" s="375"/>
      <c r="CH375" s="375"/>
      <c r="CI375" s="375"/>
      <c r="CJ375" s="375"/>
      <c r="CK375" s="375"/>
      <c r="CL375" s="375"/>
      <c r="CM375" s="375"/>
      <c r="CN375" s="375"/>
      <c r="CO375" s="375"/>
      <c r="CP375" s="375"/>
      <c r="CQ375" s="375"/>
      <c r="CR375" s="375"/>
      <c r="CS375" s="375"/>
      <c r="CT375" s="375"/>
      <c r="CU375" s="375"/>
      <c r="CV375" s="375"/>
      <c r="CW375" s="375"/>
      <c r="CX375" s="375"/>
      <c r="CY375" s="375"/>
      <c r="CZ375" s="375"/>
    </row>
    <row r="376" s="338" customFormat="true" ht="15" customHeight="true" x14ac:dyDescent="0.2">
      <c r="Y376" s="340"/>
      <c r="Z376" s="375"/>
      <c r="AA376" s="375"/>
      <c r="AB376" s="375"/>
      <c r="AC376" s="375"/>
      <c r="AD376" s="375"/>
      <c r="AE376" s="375"/>
      <c r="AF376" s="375"/>
      <c r="AG376" s="375"/>
      <c r="AH376" s="375"/>
      <c r="AI376" s="375"/>
      <c r="AJ376" s="375"/>
      <c r="AK376" s="375"/>
      <c r="AL376" s="375"/>
      <c r="AM376" s="375"/>
      <c r="AN376" s="375"/>
      <c r="AO376" s="375"/>
      <c r="AP376" s="375"/>
      <c r="AQ376" s="375"/>
      <c r="AR376" s="375"/>
      <c r="AS376" s="375"/>
      <c r="AT376" s="375"/>
      <c r="AU376" s="375"/>
      <c r="AV376" s="375"/>
      <c r="AW376" s="375"/>
      <c r="AX376" s="375"/>
      <c r="AY376" s="375"/>
      <c r="AZ376" s="375"/>
      <c r="BA376" s="340"/>
      <c r="BY376" s="340"/>
      <c r="BZ376" s="375"/>
      <c r="CA376" s="375"/>
      <c r="CB376" s="375"/>
      <c r="CC376" s="375"/>
      <c r="CD376" s="375"/>
      <c r="CE376" s="375"/>
      <c r="CF376" s="375"/>
      <c r="CG376" s="375"/>
      <c r="CH376" s="375"/>
      <c r="CI376" s="375"/>
      <c r="CJ376" s="375"/>
      <c r="CK376" s="375"/>
      <c r="CL376" s="375"/>
      <c r="CM376" s="375"/>
      <c r="CN376" s="375"/>
      <c r="CO376" s="375"/>
      <c r="CP376" s="375"/>
      <c r="CQ376" s="375"/>
      <c r="CR376" s="375"/>
      <c r="CS376" s="375"/>
      <c r="CT376" s="375"/>
      <c r="CU376" s="375"/>
      <c r="CV376" s="375"/>
      <c r="CW376" s="375"/>
      <c r="CX376" s="375"/>
      <c r="CY376" s="375"/>
      <c r="CZ376" s="375"/>
    </row>
    <row r="377" s="338" customFormat="true" ht="15" customHeight="true" x14ac:dyDescent="0.2">
      <c r="Y377" s="340"/>
      <c r="Z377" s="375"/>
      <c r="AA377" s="375"/>
      <c r="AB377" s="375"/>
      <c r="AC377" s="375"/>
      <c r="AD377" s="375"/>
      <c r="AE377" s="375"/>
      <c r="AF377" s="375"/>
      <c r="AG377" s="375"/>
      <c r="AH377" s="375"/>
      <c r="AI377" s="375"/>
      <c r="AJ377" s="375"/>
      <c r="AK377" s="375"/>
      <c r="AL377" s="375"/>
      <c r="AM377" s="375"/>
      <c r="AN377" s="375"/>
      <c r="AO377" s="375"/>
      <c r="AP377" s="375"/>
      <c r="AQ377" s="375"/>
      <c r="AR377" s="375"/>
      <c r="AS377" s="375"/>
      <c r="AT377" s="375"/>
      <c r="AU377" s="375"/>
      <c r="AV377" s="375"/>
      <c r="AW377" s="375"/>
      <c r="AX377" s="375"/>
      <c r="AY377" s="375"/>
      <c r="AZ377" s="375"/>
      <c r="BA377" s="340"/>
      <c r="BY377" s="340"/>
      <c r="BZ377" s="375"/>
      <c r="CA377" s="375"/>
      <c r="CB377" s="375"/>
      <c r="CC377" s="375"/>
      <c r="CD377" s="375"/>
      <c r="CE377" s="375"/>
      <c r="CF377" s="375"/>
      <c r="CG377" s="375"/>
      <c r="CH377" s="375"/>
      <c r="CI377" s="375"/>
      <c r="CJ377" s="375"/>
      <c r="CK377" s="375"/>
      <c r="CL377" s="375"/>
      <c r="CM377" s="375"/>
      <c r="CN377" s="375"/>
      <c r="CO377" s="375"/>
      <c r="CP377" s="375"/>
      <c r="CQ377" s="375"/>
      <c r="CR377" s="375"/>
      <c r="CS377" s="375"/>
      <c r="CT377" s="375"/>
      <c r="CU377" s="375"/>
      <c r="CV377" s="375"/>
      <c r="CW377" s="375"/>
      <c r="CX377" s="375"/>
      <c r="CY377" s="375"/>
      <c r="CZ377" s="375"/>
    </row>
    <row r="378" s="338" customFormat="true" ht="15" customHeight="true" x14ac:dyDescent="0.2">
      <c r="Y378" s="340"/>
      <c r="Z378" s="375"/>
      <c r="AA378" s="375"/>
      <c r="AB378" s="375"/>
      <c r="AC378" s="375"/>
      <c r="AD378" s="375"/>
      <c r="AE378" s="375"/>
      <c r="AF378" s="375"/>
      <c r="AG378" s="375"/>
      <c r="AH378" s="375"/>
      <c r="AI378" s="375"/>
      <c r="AJ378" s="375"/>
      <c r="AK378" s="375"/>
      <c r="AL378" s="375"/>
      <c r="AM378" s="375"/>
      <c r="AN378" s="375"/>
      <c r="AO378" s="375"/>
      <c r="AP378" s="375"/>
      <c r="AQ378" s="375"/>
      <c r="AR378" s="375"/>
      <c r="AS378" s="375"/>
      <c r="AT378" s="375"/>
      <c r="AU378" s="375"/>
      <c r="AV378" s="375"/>
      <c r="AW378" s="375"/>
      <c r="AX378" s="375"/>
      <c r="AY378" s="375"/>
      <c r="AZ378" s="375"/>
      <c r="BA378" s="340"/>
      <c r="BY378" s="340"/>
      <c r="BZ378" s="375"/>
      <c r="CA378" s="375"/>
      <c r="CB378" s="375"/>
      <c r="CC378" s="375"/>
      <c r="CD378" s="375"/>
      <c r="CE378" s="375"/>
      <c r="CF378" s="375"/>
      <c r="CG378" s="375"/>
      <c r="CH378" s="375"/>
      <c r="CI378" s="375"/>
      <c r="CJ378" s="375"/>
      <c r="CK378" s="375"/>
      <c r="CL378" s="375"/>
      <c r="CM378" s="375"/>
      <c r="CN378" s="375"/>
      <c r="CO378" s="375"/>
      <c r="CP378" s="375"/>
      <c r="CQ378" s="375"/>
      <c r="CR378" s="375"/>
      <c r="CS378" s="375"/>
      <c r="CT378" s="375"/>
      <c r="CU378" s="375"/>
      <c r="CV378" s="375"/>
      <c r="CW378" s="375"/>
      <c r="CX378" s="375"/>
      <c r="CY378" s="375"/>
      <c r="CZ378" s="375"/>
    </row>
    <row r="379" s="338" customFormat="true" ht="15" customHeight="true" x14ac:dyDescent="0.2">
      <c r="Y379" s="340"/>
      <c r="Z379" s="375"/>
      <c r="AA379" s="375"/>
      <c r="AB379" s="375"/>
      <c r="AC379" s="375"/>
      <c r="AD379" s="375"/>
      <c r="AE379" s="375"/>
      <c r="AF379" s="375"/>
      <c r="AG379" s="375"/>
      <c r="AH379" s="375"/>
      <c r="AI379" s="375"/>
      <c r="AJ379" s="375"/>
      <c r="AK379" s="375"/>
      <c r="AL379" s="375"/>
      <c r="AM379" s="375"/>
      <c r="AN379" s="375"/>
      <c r="AO379" s="375"/>
      <c r="AP379" s="375"/>
      <c r="AQ379" s="375"/>
      <c r="AR379" s="375"/>
      <c r="AS379" s="375"/>
      <c r="AT379" s="375"/>
      <c r="AU379" s="375"/>
      <c r="AV379" s="375"/>
      <c r="AW379" s="375"/>
      <c r="AX379" s="375"/>
      <c r="AY379" s="375"/>
      <c r="AZ379" s="375"/>
      <c r="BA379" s="340"/>
      <c r="BY379" s="340"/>
      <c r="BZ379" s="375"/>
      <c r="CA379" s="375"/>
      <c r="CB379" s="375"/>
      <c r="CC379" s="375"/>
      <c r="CD379" s="375"/>
      <c r="CE379" s="375"/>
      <c r="CF379" s="375"/>
      <c r="CG379" s="375"/>
      <c r="CH379" s="375"/>
      <c r="CI379" s="375"/>
      <c r="CJ379" s="375"/>
      <c r="CK379" s="375"/>
      <c r="CL379" s="375"/>
      <c r="CM379" s="375"/>
      <c r="CN379" s="375"/>
      <c r="CO379" s="375"/>
      <c r="CP379" s="375"/>
      <c r="CQ379" s="375"/>
      <c r="CR379" s="375"/>
      <c r="CS379" s="375"/>
      <c r="CT379" s="375"/>
      <c r="CU379" s="375"/>
      <c r="CV379" s="375"/>
      <c r="CW379" s="375"/>
      <c r="CX379" s="375"/>
      <c r="CY379" s="375"/>
      <c r="CZ379" s="375"/>
    </row>
    <row r="380" s="338" customFormat="true" ht="15" customHeight="true" x14ac:dyDescent="0.2">
      <c r="Y380" s="340"/>
      <c r="Z380" s="375"/>
      <c r="AA380" s="375"/>
      <c r="AB380" s="375"/>
      <c r="AC380" s="375"/>
      <c r="AD380" s="375"/>
      <c r="AE380" s="375"/>
      <c r="AF380" s="375"/>
      <c r="AG380" s="375"/>
      <c r="AH380" s="375"/>
      <c r="AI380" s="375"/>
      <c r="AJ380" s="375"/>
      <c r="AK380" s="375"/>
      <c r="AL380" s="375"/>
      <c r="AM380" s="375"/>
      <c r="AN380" s="375"/>
      <c r="AO380" s="375"/>
      <c r="AP380" s="375"/>
      <c r="AQ380" s="375"/>
      <c r="AR380" s="375"/>
      <c r="AS380" s="375"/>
      <c r="AT380" s="375"/>
      <c r="AU380" s="375"/>
      <c r="AV380" s="375"/>
      <c r="AW380" s="375"/>
      <c r="AX380" s="375"/>
      <c r="AY380" s="375"/>
      <c r="AZ380" s="375"/>
      <c r="BA380" s="340"/>
      <c r="BY380" s="340"/>
      <c r="BZ380" s="375"/>
      <c r="CA380" s="375"/>
      <c r="CB380" s="375"/>
      <c r="CC380" s="375"/>
      <c r="CD380" s="375"/>
      <c r="CE380" s="375"/>
      <c r="CF380" s="375"/>
      <c r="CG380" s="375"/>
      <c r="CH380" s="375"/>
      <c r="CI380" s="375"/>
      <c r="CJ380" s="375"/>
      <c r="CK380" s="375"/>
      <c r="CL380" s="375"/>
      <c r="CM380" s="375"/>
      <c r="CN380" s="375"/>
      <c r="CO380" s="375"/>
      <c r="CP380" s="375"/>
      <c r="CQ380" s="375"/>
      <c r="CR380" s="375"/>
      <c r="CS380" s="375"/>
      <c r="CT380" s="375"/>
      <c r="CU380" s="375"/>
      <c r="CV380" s="375"/>
      <c r="CW380" s="375"/>
      <c r="CX380" s="375"/>
      <c r="CY380" s="375"/>
      <c r="CZ380" s="375"/>
    </row>
    <row r="381" s="338" customFormat="true" ht="15" customHeight="true" x14ac:dyDescent="0.2">
      <c r="Y381" s="340"/>
      <c r="Z381" s="375"/>
      <c r="AA381" s="375"/>
      <c r="AB381" s="375"/>
      <c r="AC381" s="375"/>
      <c r="AD381" s="375"/>
      <c r="AE381" s="375"/>
      <c r="AF381" s="375"/>
      <c r="AG381" s="375"/>
      <c r="AH381" s="375"/>
      <c r="AI381" s="375"/>
      <c r="AJ381" s="375"/>
      <c r="AK381" s="375"/>
      <c r="AL381" s="375"/>
      <c r="AM381" s="375"/>
      <c r="AN381" s="375"/>
      <c r="AO381" s="375"/>
      <c r="AP381" s="375"/>
      <c r="AQ381" s="375"/>
      <c r="AR381" s="375"/>
      <c r="AS381" s="375"/>
      <c r="AT381" s="375"/>
      <c r="AU381" s="375"/>
      <c r="AV381" s="375"/>
      <c r="AW381" s="375"/>
      <c r="AX381" s="375"/>
      <c r="AY381" s="375"/>
      <c r="AZ381" s="375"/>
      <c r="BA381" s="340"/>
      <c r="BY381" s="340"/>
      <c r="BZ381" s="375"/>
      <c r="CA381" s="375"/>
      <c r="CB381" s="375"/>
      <c r="CC381" s="375"/>
      <c r="CD381" s="375"/>
      <c r="CE381" s="375"/>
      <c r="CF381" s="375"/>
      <c r="CG381" s="375"/>
      <c r="CH381" s="375"/>
      <c r="CI381" s="375"/>
      <c r="CJ381" s="375"/>
      <c r="CK381" s="375"/>
      <c r="CL381" s="375"/>
      <c r="CM381" s="375"/>
      <c r="CN381" s="375"/>
      <c r="CO381" s="375"/>
      <c r="CP381" s="375"/>
      <c r="CQ381" s="375"/>
      <c r="CR381" s="375"/>
      <c r="CS381" s="375"/>
      <c r="CT381" s="375"/>
      <c r="CU381" s="375"/>
      <c r="CV381" s="375"/>
      <c r="CW381" s="375"/>
      <c r="CX381" s="375"/>
      <c r="CY381" s="375"/>
      <c r="CZ381" s="375"/>
    </row>
    <row r="382" s="338" customFormat="true" ht="15" customHeight="true" x14ac:dyDescent="0.2">
      <c r="Y382" s="340"/>
      <c r="Z382" s="375"/>
      <c r="AA382" s="375"/>
      <c r="AB382" s="375"/>
      <c r="AC382" s="375"/>
      <c r="AD382" s="375"/>
      <c r="AE382" s="375"/>
      <c r="AF382" s="375"/>
      <c r="AG382" s="375"/>
      <c r="AH382" s="375"/>
      <c r="AI382" s="375"/>
      <c r="AJ382" s="375"/>
      <c r="AK382" s="375"/>
      <c r="AL382" s="375"/>
      <c r="AM382" s="375"/>
      <c r="AN382" s="375"/>
      <c r="AO382" s="375"/>
      <c r="AP382" s="375"/>
      <c r="AQ382" s="375"/>
      <c r="AR382" s="375"/>
      <c r="AS382" s="375"/>
      <c r="AT382" s="375"/>
      <c r="AU382" s="375"/>
      <c r="AV382" s="375"/>
      <c r="AW382" s="375"/>
      <c r="AX382" s="375"/>
      <c r="AY382" s="375"/>
      <c r="AZ382" s="375"/>
      <c r="BA382" s="340"/>
      <c r="BY382" s="340"/>
      <c r="BZ382" s="375"/>
      <c r="CA382" s="375"/>
      <c r="CB382" s="375"/>
      <c r="CC382" s="375"/>
      <c r="CD382" s="375"/>
      <c r="CE382" s="375"/>
      <c r="CF382" s="375"/>
      <c r="CG382" s="375"/>
      <c r="CH382" s="375"/>
      <c r="CI382" s="375"/>
      <c r="CJ382" s="375"/>
      <c r="CK382" s="375"/>
      <c r="CL382" s="375"/>
      <c r="CM382" s="375"/>
      <c r="CN382" s="375"/>
      <c r="CO382" s="375"/>
      <c r="CP382" s="375"/>
      <c r="CQ382" s="375"/>
      <c r="CR382" s="375"/>
      <c r="CS382" s="375"/>
      <c r="CT382" s="375"/>
      <c r="CU382" s="375"/>
      <c r="CV382" s="375"/>
      <c r="CW382" s="375"/>
      <c r="CX382" s="375"/>
      <c r="CY382" s="375"/>
      <c r="CZ382" s="375"/>
    </row>
    <row r="383" s="338" customFormat="true" ht="15" customHeight="true" x14ac:dyDescent="0.2">
      <c r="Y383" s="340"/>
      <c r="Z383" s="375"/>
      <c r="AA383" s="375"/>
      <c r="AB383" s="375"/>
      <c r="AC383" s="375"/>
      <c r="AD383" s="375"/>
      <c r="AE383" s="375"/>
      <c r="AF383" s="375"/>
      <c r="AG383" s="375"/>
      <c r="AH383" s="375"/>
      <c r="AI383" s="375"/>
      <c r="AJ383" s="375"/>
      <c r="AK383" s="375"/>
      <c r="AL383" s="375"/>
      <c r="AM383" s="375"/>
      <c r="AN383" s="375"/>
      <c r="AO383" s="375"/>
      <c r="AP383" s="375"/>
      <c r="AQ383" s="375"/>
      <c r="AR383" s="375"/>
      <c r="AS383" s="375"/>
      <c r="AT383" s="375"/>
      <c r="AU383" s="375"/>
      <c r="AV383" s="375"/>
      <c r="AW383" s="375"/>
      <c r="AX383" s="375"/>
      <c r="AY383" s="375"/>
      <c r="AZ383" s="375"/>
      <c r="BA383" s="340"/>
      <c r="BY383" s="340"/>
      <c r="BZ383" s="375"/>
      <c r="CA383" s="375"/>
      <c r="CB383" s="375"/>
      <c r="CC383" s="375"/>
      <c r="CD383" s="375"/>
      <c r="CE383" s="375"/>
      <c r="CF383" s="375"/>
      <c r="CG383" s="375"/>
      <c r="CH383" s="375"/>
      <c r="CI383" s="375"/>
      <c r="CJ383" s="375"/>
      <c r="CK383" s="375"/>
      <c r="CL383" s="375"/>
      <c r="CM383" s="375"/>
      <c r="CN383" s="375"/>
      <c r="CO383" s="375"/>
      <c r="CP383" s="375"/>
      <c r="CQ383" s="375"/>
      <c r="CR383" s="375"/>
      <c r="CS383" s="375"/>
      <c r="CT383" s="375"/>
      <c r="CU383" s="375"/>
      <c r="CV383" s="375"/>
      <c r="CW383" s="375"/>
      <c r="CX383" s="375"/>
      <c r="CY383" s="375"/>
      <c r="CZ383" s="375"/>
    </row>
    <row r="384" s="338" customFormat="true" ht="15" customHeight="true" x14ac:dyDescent="0.2">
      <c r="Y384" s="340"/>
      <c r="Z384" s="375"/>
      <c r="AA384" s="375"/>
      <c r="AB384" s="375"/>
      <c r="AC384" s="375"/>
      <c r="AD384" s="375"/>
      <c r="AE384" s="375"/>
      <c r="AF384" s="375"/>
      <c r="AG384" s="375"/>
      <c r="AH384" s="375"/>
      <c r="AI384" s="375"/>
      <c r="AJ384" s="375"/>
      <c r="AK384" s="375"/>
      <c r="AL384" s="375"/>
      <c r="AM384" s="375"/>
      <c r="AN384" s="375"/>
      <c r="AO384" s="375"/>
      <c r="AP384" s="375"/>
      <c r="AQ384" s="375"/>
      <c r="AR384" s="375"/>
      <c r="AS384" s="375"/>
      <c r="AT384" s="375"/>
      <c r="AU384" s="375"/>
      <c r="AV384" s="375"/>
      <c r="AW384" s="375"/>
      <c r="AX384" s="375"/>
      <c r="AY384" s="375"/>
      <c r="AZ384" s="375"/>
      <c r="BA384" s="340"/>
      <c r="BY384" s="340"/>
      <c r="BZ384" s="375"/>
      <c r="CA384" s="375"/>
      <c r="CB384" s="375"/>
      <c r="CC384" s="375"/>
      <c r="CD384" s="375"/>
      <c r="CE384" s="375"/>
      <c r="CF384" s="375"/>
      <c r="CG384" s="375"/>
      <c r="CH384" s="375"/>
      <c r="CI384" s="375"/>
      <c r="CJ384" s="375"/>
      <c r="CK384" s="375"/>
      <c r="CL384" s="375"/>
      <c r="CM384" s="375"/>
      <c r="CN384" s="375"/>
      <c r="CO384" s="375"/>
      <c r="CP384" s="375"/>
      <c r="CQ384" s="375"/>
      <c r="CR384" s="375"/>
      <c r="CS384" s="375"/>
      <c r="CT384" s="375"/>
      <c r="CU384" s="375"/>
      <c r="CV384" s="375"/>
      <c r="CW384" s="375"/>
      <c r="CX384" s="375"/>
      <c r="CY384" s="375"/>
      <c r="CZ384" s="375"/>
    </row>
    <row r="385" s="338" customFormat="true" ht="15" customHeight="true" x14ac:dyDescent="0.2">
      <c r="Y385" s="340"/>
      <c r="Z385" s="375"/>
      <c r="AA385" s="375"/>
      <c r="AB385" s="375"/>
      <c r="AC385" s="375"/>
      <c r="AD385" s="375"/>
      <c r="AE385" s="375"/>
      <c r="AF385" s="375"/>
      <c r="AG385" s="375"/>
      <c r="AH385" s="375"/>
      <c r="AI385" s="375"/>
      <c r="AJ385" s="375"/>
      <c r="AK385" s="375"/>
      <c r="AL385" s="375"/>
      <c r="AM385" s="375"/>
      <c r="AN385" s="375"/>
      <c r="AO385" s="375"/>
      <c r="AP385" s="375"/>
      <c r="AQ385" s="375"/>
      <c r="AR385" s="375"/>
      <c r="AS385" s="375"/>
      <c r="AT385" s="375"/>
      <c r="AU385" s="375"/>
      <c r="AV385" s="375"/>
      <c r="AW385" s="375"/>
      <c r="AX385" s="375"/>
      <c r="AY385" s="375"/>
      <c r="AZ385" s="375"/>
      <c r="BA385" s="340"/>
      <c r="BY385" s="340"/>
      <c r="BZ385" s="375"/>
      <c r="CA385" s="375"/>
      <c r="CB385" s="375"/>
      <c r="CC385" s="375"/>
      <c r="CD385" s="375"/>
      <c r="CE385" s="375"/>
      <c r="CF385" s="375"/>
      <c r="CG385" s="375"/>
      <c r="CH385" s="375"/>
      <c r="CI385" s="375"/>
      <c r="CJ385" s="375"/>
      <c r="CK385" s="375"/>
      <c r="CL385" s="375"/>
      <c r="CM385" s="375"/>
      <c r="CN385" s="375"/>
      <c r="CO385" s="375"/>
      <c r="CP385" s="375"/>
      <c r="CQ385" s="375"/>
      <c r="CR385" s="375"/>
      <c r="CS385" s="375"/>
      <c r="CT385" s="375"/>
      <c r="CU385" s="375"/>
      <c r="CV385" s="375"/>
      <c r="CW385" s="375"/>
      <c r="CX385" s="375"/>
      <c r="CY385" s="375"/>
      <c r="CZ385" s="375"/>
    </row>
    <row r="386" s="338" customFormat="true" ht="15" customHeight="true" x14ac:dyDescent="0.2">
      <c r="Y386" s="340"/>
      <c r="Z386" s="375"/>
      <c r="AA386" s="375"/>
      <c r="AB386" s="375"/>
      <c r="AC386" s="375"/>
      <c r="AD386" s="375"/>
      <c r="AE386" s="375"/>
      <c r="AF386" s="375"/>
      <c r="AG386" s="375"/>
      <c r="AH386" s="375"/>
      <c r="AI386" s="375"/>
      <c r="AJ386" s="375"/>
      <c r="AK386" s="375"/>
      <c r="AL386" s="375"/>
      <c r="AM386" s="375"/>
      <c r="AN386" s="375"/>
      <c r="AO386" s="375"/>
      <c r="AP386" s="375"/>
      <c r="AQ386" s="375"/>
      <c r="AR386" s="375"/>
      <c r="AS386" s="375"/>
      <c r="AT386" s="375"/>
      <c r="AU386" s="375"/>
      <c r="AV386" s="375"/>
      <c r="AW386" s="375"/>
      <c r="AX386" s="375"/>
      <c r="AY386" s="375"/>
      <c r="AZ386" s="375"/>
      <c r="BA386" s="340"/>
      <c r="BY386" s="340"/>
      <c r="BZ386" s="375"/>
      <c r="CA386" s="375"/>
      <c r="CB386" s="375"/>
      <c r="CC386" s="375"/>
      <c r="CD386" s="375"/>
      <c r="CE386" s="375"/>
      <c r="CF386" s="375"/>
      <c r="CG386" s="375"/>
      <c r="CH386" s="375"/>
      <c r="CI386" s="375"/>
      <c r="CJ386" s="375"/>
      <c r="CK386" s="375"/>
      <c r="CL386" s="375"/>
      <c r="CM386" s="375"/>
      <c r="CN386" s="375"/>
      <c r="CO386" s="375"/>
      <c r="CP386" s="375"/>
      <c r="CQ386" s="375"/>
      <c r="CR386" s="375"/>
      <c r="CS386" s="375"/>
      <c r="CT386" s="375"/>
      <c r="CU386" s="375"/>
      <c r="CV386" s="375"/>
      <c r="CW386" s="375"/>
      <c r="CX386" s="375"/>
      <c r="CY386" s="375"/>
      <c r="CZ386" s="375"/>
    </row>
    <row r="387" s="338" customFormat="true" ht="15" customHeight="true" x14ac:dyDescent="0.2">
      <c r="Y387" s="340"/>
      <c r="Z387" s="375"/>
      <c r="AA387" s="375"/>
      <c r="AB387" s="375"/>
      <c r="AC387" s="375"/>
      <c r="AD387" s="375"/>
      <c r="AE387" s="375"/>
      <c r="AF387" s="375"/>
      <c r="AG387" s="375"/>
      <c r="AH387" s="375"/>
      <c r="AI387" s="375"/>
      <c r="AJ387" s="375"/>
      <c r="AK387" s="375"/>
      <c r="AL387" s="375"/>
      <c r="AM387" s="375"/>
      <c r="AN387" s="375"/>
      <c r="AO387" s="375"/>
      <c r="AP387" s="375"/>
      <c r="AQ387" s="375"/>
      <c r="AR387" s="375"/>
      <c r="AS387" s="375"/>
      <c r="AT387" s="375"/>
      <c r="AU387" s="375"/>
      <c r="AV387" s="375"/>
      <c r="AW387" s="375"/>
      <c r="AX387" s="375"/>
      <c r="AY387" s="375"/>
      <c r="AZ387" s="375"/>
      <c r="BA387" s="340"/>
      <c r="BY387" s="340"/>
      <c r="BZ387" s="375"/>
      <c r="CA387" s="375"/>
      <c r="CB387" s="375"/>
      <c r="CC387" s="375"/>
      <c r="CD387" s="375"/>
      <c r="CE387" s="375"/>
      <c r="CF387" s="375"/>
      <c r="CG387" s="375"/>
      <c r="CH387" s="375"/>
      <c r="CI387" s="375"/>
      <c r="CJ387" s="375"/>
      <c r="CK387" s="375"/>
      <c r="CL387" s="375"/>
      <c r="CM387" s="375"/>
      <c r="CN387" s="375"/>
      <c r="CO387" s="375"/>
      <c r="CP387" s="375"/>
      <c r="CQ387" s="375"/>
      <c r="CR387" s="375"/>
      <c r="CS387" s="375"/>
      <c r="CT387" s="375"/>
      <c r="CU387" s="375"/>
      <c r="CV387" s="375"/>
      <c r="CW387" s="375"/>
      <c r="CX387" s="375"/>
      <c r="CY387" s="375"/>
      <c r="CZ387" s="375"/>
    </row>
    <row r="388" s="338" customFormat="true" ht="15" customHeight="true" x14ac:dyDescent="0.2">
      <c r="Y388" s="340"/>
      <c r="Z388" s="375"/>
      <c r="AA388" s="375"/>
      <c r="AB388" s="375"/>
      <c r="AC388" s="375"/>
      <c r="AD388" s="375"/>
      <c r="AE388" s="375"/>
      <c r="AF388" s="375"/>
      <c r="AG388" s="375"/>
      <c r="AH388" s="375"/>
      <c r="AI388" s="375"/>
      <c r="AJ388" s="375"/>
      <c r="AK388" s="375"/>
      <c r="AL388" s="375"/>
      <c r="AM388" s="375"/>
      <c r="AN388" s="375"/>
      <c r="AO388" s="375"/>
      <c r="AP388" s="375"/>
      <c r="AQ388" s="375"/>
      <c r="AR388" s="375"/>
      <c r="AS388" s="375"/>
      <c r="AT388" s="375"/>
      <c r="AU388" s="375"/>
      <c r="AV388" s="375"/>
      <c r="AW388" s="375"/>
      <c r="AX388" s="375"/>
      <c r="AY388" s="375"/>
      <c r="AZ388" s="375"/>
      <c r="BA388" s="340"/>
      <c r="BY388" s="340"/>
      <c r="BZ388" s="375"/>
      <c r="CA388" s="375"/>
      <c r="CB388" s="375"/>
      <c r="CC388" s="375"/>
      <c r="CD388" s="375"/>
      <c r="CE388" s="375"/>
      <c r="CF388" s="375"/>
      <c r="CG388" s="375"/>
      <c r="CH388" s="375"/>
      <c r="CI388" s="375"/>
      <c r="CJ388" s="375"/>
      <c r="CK388" s="375"/>
      <c r="CL388" s="375"/>
      <c r="CM388" s="375"/>
      <c r="CN388" s="375"/>
      <c r="CO388" s="375"/>
      <c r="CP388" s="375"/>
      <c r="CQ388" s="375"/>
      <c r="CR388" s="375"/>
      <c r="CS388" s="375"/>
      <c r="CT388" s="375"/>
      <c r="CU388" s="375"/>
      <c r="CV388" s="375"/>
      <c r="CW388" s="375"/>
      <c r="CX388" s="375"/>
      <c r="CY388" s="375"/>
      <c r="CZ388" s="375"/>
    </row>
    <row r="389" s="338" customFormat="true" ht="15" customHeight="true" x14ac:dyDescent="0.2">
      <c r="Y389" s="340"/>
      <c r="Z389" s="375"/>
      <c r="AA389" s="375"/>
      <c r="AB389" s="375"/>
      <c r="AC389" s="375"/>
      <c r="AD389" s="375"/>
      <c r="AE389" s="375"/>
      <c r="AF389" s="375"/>
      <c r="AG389" s="375"/>
      <c r="AH389" s="375"/>
      <c r="AI389" s="375"/>
      <c r="AJ389" s="375"/>
      <c r="AK389" s="375"/>
      <c r="AL389" s="375"/>
      <c r="AM389" s="375"/>
      <c r="AN389" s="375"/>
      <c r="AO389" s="375"/>
      <c r="AP389" s="375"/>
      <c r="AQ389" s="375"/>
      <c r="AR389" s="375"/>
      <c r="AS389" s="375"/>
      <c r="AT389" s="375"/>
      <c r="AU389" s="375"/>
      <c r="AV389" s="375"/>
      <c r="AW389" s="375"/>
      <c r="AX389" s="375"/>
      <c r="AY389" s="375"/>
      <c r="AZ389" s="375"/>
      <c r="BA389" s="340"/>
      <c r="BY389" s="340"/>
      <c r="BZ389" s="375"/>
      <c r="CA389" s="375"/>
      <c r="CB389" s="375"/>
      <c r="CC389" s="375"/>
      <c r="CD389" s="375"/>
      <c r="CE389" s="375"/>
      <c r="CF389" s="375"/>
      <c r="CG389" s="375"/>
      <c r="CH389" s="375"/>
      <c r="CI389" s="375"/>
      <c r="CJ389" s="375"/>
      <c r="CK389" s="375"/>
      <c r="CL389" s="375"/>
      <c r="CM389" s="375"/>
      <c r="CN389" s="375"/>
      <c r="CO389" s="375"/>
      <c r="CP389" s="375"/>
      <c r="CQ389" s="375"/>
      <c r="CR389" s="375"/>
      <c r="CS389" s="375"/>
      <c r="CT389" s="375"/>
      <c r="CU389" s="375"/>
      <c r="CV389" s="375"/>
      <c r="CW389" s="375"/>
      <c r="CX389" s="375"/>
      <c r="CY389" s="375"/>
      <c r="CZ389" s="375"/>
    </row>
    <row r="390" s="338" customFormat="true" ht="15" customHeight="true" x14ac:dyDescent="0.2">
      <c r="Y390" s="340"/>
      <c r="Z390" s="375"/>
      <c r="AA390" s="375"/>
      <c r="AB390" s="375"/>
      <c r="AC390" s="375"/>
      <c r="AD390" s="375"/>
      <c r="AE390" s="375"/>
      <c r="AF390" s="375"/>
      <c r="AG390" s="375"/>
      <c r="AH390" s="375"/>
      <c r="AI390" s="375"/>
      <c r="AJ390" s="375"/>
      <c r="AK390" s="375"/>
      <c r="AL390" s="375"/>
      <c r="AM390" s="375"/>
      <c r="AN390" s="375"/>
      <c r="AO390" s="375"/>
      <c r="AP390" s="375"/>
      <c r="AQ390" s="375"/>
      <c r="AR390" s="375"/>
      <c r="AS390" s="375"/>
      <c r="AT390" s="375"/>
      <c r="AU390" s="375"/>
      <c r="AV390" s="375"/>
      <c r="AW390" s="375"/>
      <c r="AX390" s="375"/>
      <c r="AY390" s="375"/>
      <c r="AZ390" s="375"/>
      <c r="BA390" s="340"/>
      <c r="BY390" s="340"/>
      <c r="BZ390" s="375"/>
      <c r="CA390" s="375"/>
      <c r="CB390" s="375"/>
      <c r="CC390" s="375"/>
      <c r="CD390" s="375"/>
      <c r="CE390" s="375"/>
      <c r="CF390" s="375"/>
      <c r="CG390" s="375"/>
      <c r="CH390" s="375"/>
      <c r="CI390" s="375"/>
      <c r="CJ390" s="375"/>
      <c r="CK390" s="375"/>
      <c r="CL390" s="375"/>
      <c r="CM390" s="375"/>
      <c r="CN390" s="375"/>
      <c r="CO390" s="375"/>
      <c r="CP390" s="375"/>
      <c r="CQ390" s="375"/>
      <c r="CR390" s="375"/>
      <c r="CS390" s="375"/>
      <c r="CT390" s="375"/>
      <c r="CU390" s="375"/>
      <c r="CV390" s="375"/>
      <c r="CW390" s="375"/>
      <c r="CX390" s="375"/>
      <c r="CY390" s="375"/>
      <c r="CZ390" s="375"/>
    </row>
    <row r="391" s="338" customFormat="true" ht="15" customHeight="true" x14ac:dyDescent="0.2">
      <c r="Y391" s="340"/>
      <c r="Z391" s="375"/>
      <c r="AA391" s="375"/>
      <c r="AB391" s="375"/>
      <c r="AC391" s="375"/>
      <c r="AD391" s="375"/>
      <c r="AE391" s="375"/>
      <c r="AF391" s="375"/>
      <c r="AG391" s="375"/>
      <c r="AH391" s="375"/>
      <c r="AI391" s="375"/>
      <c r="AJ391" s="375"/>
      <c r="AK391" s="375"/>
      <c r="AL391" s="375"/>
      <c r="AM391" s="375"/>
      <c r="AN391" s="375"/>
      <c r="AO391" s="375"/>
      <c r="AP391" s="375"/>
      <c r="AQ391" s="375"/>
      <c r="AR391" s="375"/>
      <c r="AS391" s="375"/>
      <c r="AT391" s="375"/>
      <c r="AU391" s="375"/>
      <c r="AV391" s="375"/>
      <c r="AW391" s="375"/>
      <c r="AX391" s="375"/>
      <c r="AY391" s="375"/>
      <c r="AZ391" s="375"/>
      <c r="BA391" s="340"/>
      <c r="BY391" s="340"/>
      <c r="BZ391" s="375"/>
      <c r="CA391" s="375"/>
      <c r="CB391" s="375"/>
      <c r="CC391" s="375"/>
      <c r="CD391" s="375"/>
      <c r="CE391" s="375"/>
      <c r="CF391" s="375"/>
      <c r="CG391" s="375"/>
      <c r="CH391" s="375"/>
      <c r="CI391" s="375"/>
      <c r="CJ391" s="375"/>
      <c r="CK391" s="375"/>
      <c r="CL391" s="375"/>
      <c r="CM391" s="375"/>
      <c r="CN391" s="375"/>
      <c r="CO391" s="375"/>
      <c r="CP391" s="375"/>
      <c r="CQ391" s="375"/>
      <c r="CR391" s="375"/>
      <c r="CS391" s="375"/>
      <c r="CT391" s="375"/>
      <c r="CU391" s="375"/>
      <c r="CV391" s="375"/>
      <c r="CW391" s="375"/>
      <c r="CX391" s="375"/>
      <c r="CY391" s="375"/>
      <c r="CZ391" s="375"/>
    </row>
    <row r="392" s="338" customFormat="true" ht="15" customHeight="true" x14ac:dyDescent="0.2">
      <c r="Y392" s="340"/>
      <c r="Z392" s="375"/>
      <c r="AA392" s="375"/>
      <c r="AB392" s="375"/>
      <c r="AC392" s="375"/>
      <c r="AD392" s="375"/>
      <c r="AE392" s="375"/>
      <c r="AF392" s="375"/>
      <c r="AG392" s="375"/>
      <c r="AH392" s="375"/>
      <c r="AI392" s="375"/>
      <c r="AJ392" s="375"/>
      <c r="AK392" s="375"/>
      <c r="AL392" s="375"/>
      <c r="AM392" s="375"/>
      <c r="AN392" s="375"/>
      <c r="AO392" s="375"/>
      <c r="AP392" s="375"/>
      <c r="AQ392" s="375"/>
      <c r="AR392" s="375"/>
      <c r="AS392" s="375"/>
      <c r="AT392" s="375"/>
      <c r="AU392" s="375"/>
      <c r="AV392" s="375"/>
      <c r="AW392" s="375"/>
      <c r="AX392" s="375"/>
      <c r="AY392" s="375"/>
      <c r="AZ392" s="375"/>
      <c r="BA392" s="340"/>
      <c r="BY392" s="340"/>
      <c r="BZ392" s="375"/>
      <c r="CA392" s="375"/>
      <c r="CB392" s="375"/>
      <c r="CC392" s="375"/>
      <c r="CD392" s="375"/>
      <c r="CE392" s="375"/>
      <c r="CF392" s="375"/>
      <c r="CG392" s="375"/>
      <c r="CH392" s="375"/>
      <c r="CI392" s="375"/>
      <c r="CJ392" s="375"/>
      <c r="CK392" s="375"/>
      <c r="CL392" s="375"/>
      <c r="CM392" s="375"/>
      <c r="CN392" s="375"/>
      <c r="CO392" s="375"/>
      <c r="CP392" s="375"/>
      <c r="CQ392" s="375"/>
      <c r="CR392" s="375"/>
      <c r="CS392" s="375"/>
      <c r="CT392" s="375"/>
      <c r="CU392" s="375"/>
      <c r="CV392" s="375"/>
      <c r="CW392" s="375"/>
      <c r="CX392" s="375"/>
      <c r="CY392" s="375"/>
      <c r="CZ392" s="375"/>
    </row>
    <row r="393" s="338" customFormat="true" ht="15" customHeight="true" x14ac:dyDescent="0.2">
      <c r="Y393" s="340"/>
      <c r="Z393" s="375"/>
      <c r="AA393" s="375"/>
      <c r="AB393" s="375"/>
      <c r="AC393" s="375"/>
      <c r="AD393" s="375"/>
      <c r="AE393" s="375"/>
      <c r="AF393" s="375"/>
      <c r="AG393" s="375"/>
      <c r="AH393" s="375"/>
      <c r="AI393" s="375"/>
      <c r="AJ393" s="375"/>
      <c r="AK393" s="375"/>
      <c r="AL393" s="375"/>
      <c r="AM393" s="375"/>
      <c r="AN393" s="375"/>
      <c r="AO393" s="375"/>
      <c r="AP393" s="375"/>
      <c r="AQ393" s="375"/>
      <c r="AR393" s="375"/>
      <c r="AS393" s="375"/>
      <c r="AT393" s="375"/>
      <c r="AU393" s="375"/>
      <c r="AV393" s="375"/>
      <c r="AW393" s="375"/>
      <c r="AX393" s="375"/>
      <c r="AY393" s="375"/>
      <c r="AZ393" s="375"/>
      <c r="BA393" s="340"/>
      <c r="BY393" s="340"/>
      <c r="BZ393" s="375"/>
      <c r="CA393" s="375"/>
      <c r="CB393" s="375"/>
      <c r="CC393" s="375"/>
      <c r="CD393" s="375"/>
      <c r="CE393" s="375"/>
      <c r="CF393" s="375"/>
      <c r="CG393" s="375"/>
      <c r="CH393" s="375"/>
      <c r="CI393" s="375"/>
      <c r="CJ393" s="375"/>
      <c r="CK393" s="375"/>
      <c r="CL393" s="375"/>
      <c r="CM393" s="375"/>
      <c r="CN393" s="375"/>
      <c r="CO393" s="375"/>
      <c r="CP393" s="375"/>
      <c r="CQ393" s="375"/>
      <c r="CR393" s="375"/>
      <c r="CS393" s="375"/>
      <c r="CT393" s="375"/>
      <c r="CU393" s="375"/>
      <c r="CV393" s="375"/>
      <c r="CW393" s="375"/>
      <c r="CX393" s="375"/>
      <c r="CY393" s="375"/>
      <c r="CZ393" s="375"/>
    </row>
    <row r="394" s="338" customFormat="true" ht="15" customHeight="true" x14ac:dyDescent="0.2">
      <c r="Y394" s="340"/>
      <c r="Z394" s="375"/>
      <c r="AA394" s="375"/>
      <c r="AB394" s="375"/>
      <c r="AC394" s="375"/>
      <c r="AD394" s="375"/>
      <c r="AE394" s="375"/>
      <c r="AF394" s="375"/>
      <c r="AG394" s="375"/>
      <c r="AH394" s="375"/>
      <c r="AI394" s="375"/>
      <c r="AJ394" s="375"/>
      <c r="AK394" s="375"/>
      <c r="AL394" s="375"/>
      <c r="AM394" s="375"/>
      <c r="AN394" s="375"/>
      <c r="AO394" s="375"/>
      <c r="AP394" s="375"/>
      <c r="AQ394" s="375"/>
      <c r="AR394" s="375"/>
      <c r="AS394" s="375"/>
      <c r="AT394" s="375"/>
      <c r="AU394" s="375"/>
      <c r="AV394" s="375"/>
      <c r="AW394" s="375"/>
      <c r="AX394" s="375"/>
      <c r="AY394" s="375"/>
      <c r="AZ394" s="375"/>
      <c r="BA394" s="340"/>
      <c r="BY394" s="340"/>
      <c r="BZ394" s="375"/>
      <c r="CA394" s="375"/>
      <c r="CB394" s="375"/>
      <c r="CC394" s="375"/>
      <c r="CD394" s="375"/>
      <c r="CE394" s="375"/>
      <c r="CF394" s="375"/>
      <c r="CG394" s="375"/>
      <c r="CH394" s="375"/>
      <c r="CI394" s="375"/>
      <c r="CJ394" s="375"/>
      <c r="CK394" s="375"/>
      <c r="CL394" s="375"/>
      <c r="CM394" s="375"/>
      <c r="CN394" s="375"/>
      <c r="CO394" s="375"/>
      <c r="CP394" s="375"/>
      <c r="CQ394" s="375"/>
      <c r="CR394" s="375"/>
      <c r="CS394" s="375"/>
      <c r="CT394" s="375"/>
      <c r="CU394" s="375"/>
      <c r="CV394" s="375"/>
      <c r="CW394" s="375"/>
      <c r="CX394" s="375"/>
      <c r="CY394" s="375"/>
      <c r="CZ394" s="375"/>
    </row>
    <row r="395" s="338" customFormat="true" ht="15" customHeight="true" x14ac:dyDescent="0.2">
      <c r="Y395" s="340"/>
      <c r="Z395" s="375"/>
      <c r="AA395" s="375"/>
      <c r="AB395" s="375"/>
      <c r="AC395" s="375"/>
      <c r="AD395" s="375"/>
      <c r="AE395" s="375"/>
      <c r="AF395" s="375"/>
      <c r="AG395" s="375"/>
      <c r="AH395" s="375"/>
      <c r="AI395" s="375"/>
      <c r="AJ395" s="375"/>
      <c r="AK395" s="375"/>
      <c r="AL395" s="375"/>
      <c r="AM395" s="375"/>
      <c r="AN395" s="375"/>
      <c r="AO395" s="375"/>
      <c r="AP395" s="375"/>
      <c r="AQ395" s="375"/>
      <c r="AR395" s="375"/>
      <c r="AS395" s="375"/>
      <c r="AT395" s="375"/>
      <c r="AU395" s="375"/>
      <c r="AV395" s="375"/>
      <c r="AW395" s="375"/>
      <c r="AX395" s="375"/>
      <c r="AY395" s="375"/>
      <c r="AZ395" s="375"/>
      <c r="BA395" s="340"/>
      <c r="BY395" s="340"/>
      <c r="BZ395" s="375"/>
      <c r="CA395" s="375"/>
      <c r="CB395" s="375"/>
      <c r="CC395" s="375"/>
      <c r="CD395" s="375"/>
      <c r="CE395" s="375"/>
      <c r="CF395" s="375"/>
      <c r="CG395" s="375"/>
      <c r="CH395" s="375"/>
      <c r="CI395" s="375"/>
      <c r="CJ395" s="375"/>
      <c r="CK395" s="375"/>
      <c r="CL395" s="375"/>
      <c r="CM395" s="375"/>
      <c r="CN395" s="375"/>
      <c r="CO395" s="375"/>
      <c r="CP395" s="375"/>
      <c r="CQ395" s="375"/>
      <c r="CR395" s="375"/>
      <c r="CS395" s="375"/>
      <c r="CT395" s="375"/>
      <c r="CU395" s="375"/>
      <c r="CV395" s="375"/>
      <c r="CW395" s="375"/>
      <c r="CX395" s="375"/>
      <c r="CY395" s="375"/>
      <c r="CZ395" s="375"/>
    </row>
    <row r="396" s="338" customFormat="true" ht="15" customHeight="true" x14ac:dyDescent="0.2">
      <c r="Y396" s="340"/>
      <c r="Z396" s="375"/>
      <c r="AA396" s="375"/>
      <c r="AB396" s="375"/>
      <c r="AC396" s="375"/>
      <c r="AD396" s="375"/>
      <c r="AE396" s="375"/>
      <c r="AF396" s="375"/>
      <c r="AG396" s="375"/>
      <c r="AH396" s="375"/>
      <c r="AI396" s="375"/>
      <c r="AJ396" s="375"/>
      <c r="AK396" s="375"/>
      <c r="AL396" s="375"/>
      <c r="AM396" s="375"/>
      <c r="AN396" s="375"/>
      <c r="AO396" s="375"/>
      <c r="AP396" s="375"/>
      <c r="AQ396" s="375"/>
      <c r="AR396" s="375"/>
      <c r="AS396" s="375"/>
      <c r="AT396" s="375"/>
      <c r="AU396" s="375"/>
      <c r="AV396" s="375"/>
      <c r="AW396" s="375"/>
      <c r="AX396" s="375"/>
      <c r="AY396" s="375"/>
      <c r="AZ396" s="375"/>
      <c r="BA396" s="340"/>
      <c r="BY396" s="340"/>
      <c r="BZ396" s="375"/>
      <c r="CA396" s="375"/>
      <c r="CB396" s="375"/>
      <c r="CC396" s="375"/>
      <c r="CD396" s="375"/>
      <c r="CE396" s="375"/>
      <c r="CF396" s="375"/>
      <c r="CG396" s="375"/>
      <c r="CH396" s="375"/>
      <c r="CI396" s="375"/>
      <c r="CJ396" s="375"/>
      <c r="CK396" s="375"/>
      <c r="CL396" s="375"/>
      <c r="CM396" s="375"/>
      <c r="CN396" s="375"/>
      <c r="CO396" s="375"/>
      <c r="CP396" s="375"/>
      <c r="CQ396" s="375"/>
      <c r="CR396" s="375"/>
      <c r="CS396" s="375"/>
      <c r="CT396" s="375"/>
      <c r="CU396" s="375"/>
      <c r="CV396" s="375"/>
      <c r="CW396" s="375"/>
      <c r="CX396" s="375"/>
      <c r="CY396" s="375"/>
      <c r="CZ396" s="375"/>
    </row>
    <row r="397" s="338" customFormat="true" ht="15" customHeight="true" x14ac:dyDescent="0.2">
      <c r="Y397" s="340"/>
      <c r="Z397" s="375"/>
      <c r="AA397" s="375"/>
      <c r="AB397" s="375"/>
      <c r="AC397" s="375"/>
      <c r="AD397" s="375"/>
      <c r="AE397" s="375"/>
      <c r="AF397" s="375"/>
      <c r="AG397" s="375"/>
      <c r="AH397" s="375"/>
      <c r="AI397" s="375"/>
      <c r="AJ397" s="375"/>
      <c r="AK397" s="375"/>
      <c r="AL397" s="375"/>
      <c r="AM397" s="375"/>
      <c r="AN397" s="375"/>
      <c r="AO397" s="375"/>
      <c r="AP397" s="375"/>
      <c r="AQ397" s="375"/>
      <c r="AR397" s="375"/>
      <c r="AS397" s="375"/>
      <c r="AT397" s="375"/>
      <c r="AU397" s="375"/>
      <c r="AV397" s="375"/>
      <c r="AW397" s="375"/>
      <c r="AX397" s="375"/>
      <c r="AY397" s="375"/>
      <c r="AZ397" s="375"/>
      <c r="BA397" s="340"/>
      <c r="BY397" s="340"/>
      <c r="BZ397" s="375"/>
      <c r="CA397" s="375"/>
      <c r="CB397" s="375"/>
      <c r="CC397" s="375"/>
      <c r="CD397" s="375"/>
      <c r="CE397" s="375"/>
      <c r="CF397" s="375"/>
      <c r="CG397" s="375"/>
      <c r="CH397" s="375"/>
      <c r="CI397" s="375"/>
      <c r="CJ397" s="375"/>
      <c r="CK397" s="375"/>
      <c r="CL397" s="375"/>
      <c r="CM397" s="375"/>
      <c r="CN397" s="375"/>
      <c r="CO397" s="375"/>
      <c r="CP397" s="375"/>
      <c r="CQ397" s="375"/>
      <c r="CR397" s="375"/>
      <c r="CS397" s="375"/>
      <c r="CT397" s="375"/>
      <c r="CU397" s="375"/>
      <c r="CV397" s="375"/>
      <c r="CW397" s="375"/>
      <c r="CX397" s="375"/>
      <c r="CY397" s="375"/>
      <c r="CZ397" s="375"/>
    </row>
    <row r="398" s="338" customFormat="true" ht="15" customHeight="true" x14ac:dyDescent="0.2">
      <c r="Y398" s="340"/>
      <c r="Z398" s="375"/>
      <c r="AA398" s="375"/>
      <c r="AB398" s="375"/>
      <c r="AC398" s="375"/>
      <c r="AD398" s="375"/>
      <c r="AE398" s="375"/>
      <c r="AF398" s="375"/>
      <c r="AG398" s="375"/>
      <c r="AH398" s="375"/>
      <c r="AI398" s="375"/>
      <c r="AJ398" s="375"/>
      <c r="AK398" s="375"/>
      <c r="AL398" s="375"/>
      <c r="AM398" s="375"/>
      <c r="AN398" s="375"/>
      <c r="AO398" s="375"/>
      <c r="AP398" s="375"/>
      <c r="AQ398" s="375"/>
      <c r="AR398" s="375"/>
      <c r="AS398" s="375"/>
      <c r="AT398" s="375"/>
      <c r="AU398" s="375"/>
      <c r="AV398" s="375"/>
      <c r="AW398" s="375"/>
      <c r="AX398" s="375"/>
      <c r="AY398" s="375"/>
      <c r="AZ398" s="375"/>
      <c r="BA398" s="340"/>
      <c r="BY398" s="340"/>
      <c r="BZ398" s="375"/>
      <c r="CA398" s="375"/>
      <c r="CB398" s="375"/>
      <c r="CC398" s="375"/>
      <c r="CD398" s="375"/>
      <c r="CE398" s="375"/>
      <c r="CF398" s="375"/>
      <c r="CG398" s="375"/>
      <c r="CH398" s="375"/>
      <c r="CI398" s="375"/>
      <c r="CJ398" s="375"/>
      <c r="CK398" s="375"/>
      <c r="CL398" s="375"/>
      <c r="CM398" s="375"/>
      <c r="CN398" s="375"/>
      <c r="CO398" s="375"/>
      <c r="CP398" s="375"/>
      <c r="CQ398" s="375"/>
      <c r="CR398" s="375"/>
      <c r="CS398" s="375"/>
      <c r="CT398" s="375"/>
      <c r="CU398" s="375"/>
      <c r="CV398" s="375"/>
      <c r="CW398" s="375"/>
      <c r="CX398" s="375"/>
      <c r="CY398" s="375"/>
      <c r="CZ398" s="375"/>
    </row>
    <row r="399" s="870" customFormat="true" ht="15" customHeight="true" x14ac:dyDescent="0.25">
      <c r="A399" s="344"/>
      <c r="B399" s="344"/>
      <c r="C399" s="1084" t="s">
        <v>132</v>
      </c>
      <c r="D399" s="1085"/>
      <c r="E399" s="1085"/>
      <c r="F399" s="1085"/>
      <c r="G399" s="344"/>
      <c r="H399" s="1089" t="s">
        <v>133</v>
      </c>
      <c r="I399" s="1090"/>
      <c r="J399" s="1090"/>
      <c r="K399" s="1090"/>
      <c r="M399" s="1089" t="s">
        <v>134</v>
      </c>
      <c r="N399" s="1090"/>
      <c r="O399" s="1090"/>
      <c r="P399" s="1090"/>
      <c r="Z399" s="371"/>
      <c r="AA399" s="371"/>
      <c r="AB399" s="371"/>
      <c r="AC399" s="371"/>
      <c r="AD399" s="371"/>
      <c r="AE399" s="371"/>
      <c r="AF399" s="371"/>
      <c r="AG399" s="371"/>
      <c r="AH399" s="371"/>
      <c r="AI399" s="371"/>
      <c r="AJ399" s="371"/>
      <c r="AK399" s="371"/>
      <c r="AL399" s="371"/>
      <c r="AM399" s="371"/>
      <c r="AN399" s="371"/>
      <c r="AO399" s="371"/>
      <c r="AP399" s="371"/>
      <c r="AQ399" s="371"/>
      <c r="AR399" s="371"/>
      <c r="AS399" s="371"/>
      <c r="AT399" s="371"/>
      <c r="AU399" s="371"/>
      <c r="AV399" s="371"/>
      <c r="AW399" s="371"/>
      <c r="AX399" s="371"/>
      <c r="AY399" s="371"/>
      <c r="AZ399" s="371"/>
      <c r="BB399" s="344"/>
      <c r="BZ399" s="371"/>
      <c r="CA399" s="371"/>
      <c r="CB399" s="371"/>
      <c r="CC399" s="371"/>
      <c r="CD399" s="371"/>
      <c r="CE399" s="371"/>
      <c r="CF399" s="371"/>
      <c r="CG399" s="371"/>
      <c r="CH399" s="371"/>
      <c r="CI399" s="371"/>
      <c r="CJ399" s="371"/>
      <c r="CK399" s="371"/>
      <c r="CL399" s="371"/>
      <c r="CM399" s="371"/>
      <c r="CN399" s="371"/>
      <c r="CO399" s="371"/>
      <c r="CP399" s="371"/>
      <c r="CQ399" s="371"/>
      <c r="CR399" s="371"/>
      <c r="CS399" s="371"/>
      <c r="CT399" s="371"/>
      <c r="CU399" s="371"/>
      <c r="CV399" s="371"/>
      <c r="CW399" s="371"/>
      <c r="CX399" s="371"/>
      <c r="CY399" s="371"/>
      <c r="CZ399" s="371"/>
    </row>
    <row r="400" s="870" customFormat="true" ht="15" customHeight="true" x14ac:dyDescent="0.2">
      <c r="A400" s="344"/>
      <c r="B400" s="344"/>
      <c r="C400" s="1166" t="s">
        <v>203</v>
      </c>
      <c r="D400" s="1167"/>
      <c r="E400" s="1167"/>
      <c r="F400"/>
      <c r="G400"/>
      <c r="H400" s="1167" t="s">
        <v>203</v>
      </c>
      <c r="I400" s="1167"/>
      <c r="J400" s="1167"/>
      <c r="K400"/>
      <c r="L400"/>
      <c r="M400" s="1167" t="s">
        <v>203</v>
      </c>
      <c r="N400" s="1167"/>
      <c r="O400" s="1167"/>
      <c r="P400"/>
      <c r="Q400"/>
      <c r="R400" s="371"/>
      <c r="Z400" s="371"/>
      <c r="AA400" s="371"/>
      <c r="AB400" s="371"/>
      <c r="AC400" s="371"/>
      <c r="AD400" s="371"/>
      <c r="AE400" s="371"/>
      <c r="AF400" s="371"/>
      <c r="AG400" s="371"/>
      <c r="AH400" s="371"/>
      <c r="AI400" s="371"/>
      <c r="AJ400" s="371"/>
      <c r="AK400" s="371"/>
      <c r="AL400" s="371"/>
      <c r="AM400" s="371"/>
      <c r="AN400" s="371"/>
      <c r="AO400" s="371"/>
      <c r="AP400" s="371"/>
      <c r="AQ400" s="371"/>
      <c r="AR400" s="371"/>
      <c r="AS400" s="371"/>
      <c r="AT400" s="371"/>
      <c r="AU400" s="371"/>
      <c r="AV400" s="371"/>
      <c r="AW400" s="371"/>
      <c r="AX400" s="371"/>
      <c r="AY400" s="371"/>
      <c r="AZ400" s="371"/>
      <c r="BB400" s="344"/>
      <c r="BZ400" s="371"/>
      <c r="CA400" s="371"/>
      <c r="CB400" s="371"/>
      <c r="CC400" s="371"/>
      <c r="CD400" s="371"/>
      <c r="CE400" s="371"/>
      <c r="CF400" s="371"/>
      <c r="CG400" s="371"/>
      <c r="CH400" s="371"/>
      <c r="CI400" s="371"/>
      <c r="CJ400" s="371"/>
      <c r="CK400" s="371"/>
      <c r="CL400" s="371"/>
      <c r="CM400" s="371"/>
      <c r="CN400" s="371"/>
      <c r="CO400" s="371"/>
      <c r="CP400" s="371"/>
      <c r="CQ400" s="371"/>
      <c r="CR400" s="371"/>
      <c r="CS400" s="371"/>
      <c r="CT400" s="371"/>
      <c r="CU400" s="371"/>
      <c r="CV400" s="371"/>
      <c r="CW400" s="371"/>
      <c r="CX400" s="371"/>
      <c r="CY400" s="371"/>
      <c r="CZ400" s="371"/>
    </row>
    <row r="401" s="870" customFormat="true" ht="25.15" customHeight="true" x14ac:dyDescent="0.2">
      <c r="A401" s="344"/>
      <c r="B401" s="344"/>
      <c r="C401" s="1161" t="s">
        <v>192</v>
      </c>
      <c r="D401" s="1162"/>
      <c r="E401" s="942" t="s">
        <v>204</v>
      </c>
      <c r="F401" s="28"/>
      <c r="G401" s="28"/>
      <c r="H401" s="1162" t="s">
        <v>192</v>
      </c>
      <c r="I401" s="1162"/>
      <c r="J401" s="943" t="s">
        <v>204</v>
      </c>
      <c r="K401" s="28"/>
      <c r="L401" s="28"/>
      <c r="M401" s="1162" t="s">
        <v>192</v>
      </c>
      <c r="N401" s="1162"/>
      <c r="O401" s="944" t="s">
        <v>204</v>
      </c>
      <c r="P401" s="28"/>
      <c r="Q401" s="28"/>
      <c r="R401" s="371"/>
      <c r="Z401" s="371"/>
      <c r="AA401" s="371"/>
      <c r="AB401" s="371"/>
      <c r="AC401" s="371"/>
      <c r="AD401" s="371"/>
      <c r="AE401" s="371"/>
      <c r="AF401" s="371"/>
      <c r="AG401" s="371"/>
      <c r="AH401" s="371"/>
      <c r="AI401" s="371"/>
      <c r="AJ401" s="371"/>
      <c r="AK401" s="371"/>
      <c r="AL401" s="371"/>
      <c r="AM401" s="371"/>
      <c r="AN401" s="371"/>
      <c r="AO401" s="371"/>
      <c r="AP401" s="371"/>
      <c r="AQ401" s="371"/>
      <c r="AR401" s="371"/>
      <c r="AS401" s="371"/>
      <c r="AT401" s="371"/>
      <c r="AU401" s="371"/>
      <c r="AV401" s="371"/>
      <c r="AW401" s="371"/>
      <c r="AX401" s="371"/>
      <c r="AY401" s="371"/>
      <c r="AZ401" s="371"/>
      <c r="BB401" s="344"/>
      <c r="BZ401" s="371"/>
      <c r="CA401" s="371"/>
      <c r="CB401" s="371"/>
      <c r="CC401" s="371"/>
      <c r="CD401" s="371"/>
      <c r="CE401" s="371"/>
      <c r="CF401" s="371"/>
      <c r="CG401" s="371"/>
      <c r="CH401" s="371"/>
      <c r="CI401" s="371"/>
      <c r="CJ401" s="371"/>
      <c r="CK401" s="371"/>
      <c r="CL401" s="371"/>
      <c r="CM401" s="371"/>
      <c r="CN401" s="371"/>
      <c r="CO401" s="371"/>
      <c r="CP401" s="371"/>
      <c r="CQ401" s="371"/>
      <c r="CR401" s="371"/>
      <c r="CS401" s="371"/>
      <c r="CT401" s="371"/>
      <c r="CU401" s="371"/>
      <c r="CV401" s="371"/>
      <c r="CW401" s="371"/>
      <c r="CX401" s="371"/>
      <c r="CY401" s="371"/>
      <c r="CZ401" s="371"/>
    </row>
    <row r="402" s="870" customFormat="true" ht="25.15" customHeight="true" x14ac:dyDescent="0.2">
      <c r="A402" s="344"/>
      <c r="B402" s="1093" t="s">
        <v>139</v>
      </c>
      <c r="C402" s="1162"/>
      <c r="D402" s="1162"/>
      <c r="E402" s="945" t="s">
        <v>205</v>
      </c>
      <c r="F402" s="28"/>
      <c r="G402" s="28"/>
      <c r="H402" s="1162"/>
      <c r="I402" s="1162"/>
      <c r="J402" s="946" t="s">
        <v>205</v>
      </c>
      <c r="K402" s="28"/>
      <c r="L402" s="28"/>
      <c r="M402" s="1162"/>
      <c r="N402" s="1162"/>
      <c r="O402" s="947" t="s">
        <v>205</v>
      </c>
      <c r="P402" s="28"/>
      <c r="Q402" s="28"/>
      <c r="R402" s="371"/>
      <c r="Z402" s="371"/>
      <c r="AA402" s="371"/>
      <c r="AB402" s="371"/>
      <c r="AC402" s="371"/>
      <c r="AD402" s="371"/>
      <c r="AE402" s="371"/>
      <c r="AF402" s="371"/>
      <c r="AG402" s="371"/>
      <c r="AH402" s="371"/>
      <c r="AI402" s="371"/>
      <c r="AJ402" s="371"/>
      <c r="AK402" s="371"/>
      <c r="AL402" s="371"/>
      <c r="AM402" s="371"/>
      <c r="AN402" s="371"/>
      <c r="AO402" s="371"/>
      <c r="AP402" s="371"/>
      <c r="AQ402" s="371"/>
      <c r="AR402" s="371"/>
      <c r="AS402" s="371"/>
      <c r="AT402" s="371"/>
      <c r="AU402" s="371"/>
      <c r="AV402" s="371"/>
      <c r="AW402" s="371"/>
      <c r="AX402" s="371"/>
      <c r="AY402" s="371"/>
      <c r="AZ402" s="371"/>
      <c r="BB402" s="344"/>
      <c r="BZ402" s="371"/>
      <c r="CA402" s="371"/>
      <c r="CB402" s="371"/>
      <c r="CC402" s="371"/>
      <c r="CD402" s="371"/>
      <c r="CE402" s="371"/>
      <c r="CF402" s="371"/>
      <c r="CG402" s="371"/>
      <c r="CH402" s="371"/>
      <c r="CI402" s="371"/>
      <c r="CJ402" s="371"/>
      <c r="CK402" s="371"/>
      <c r="CL402" s="371"/>
      <c r="CM402" s="371"/>
      <c r="CN402" s="371"/>
      <c r="CO402" s="371"/>
      <c r="CP402" s="371"/>
      <c r="CQ402" s="371"/>
      <c r="CR402" s="371"/>
      <c r="CS402" s="371"/>
      <c r="CT402" s="371"/>
      <c r="CU402" s="371"/>
      <c r="CV402" s="371"/>
      <c r="CW402" s="371"/>
      <c r="CX402" s="371"/>
      <c r="CY402" s="371"/>
      <c r="CZ402" s="371"/>
    </row>
    <row r="403" s="373" customFormat="true" ht="25.15" customHeight="true" x14ac:dyDescent="0.2">
      <c r="A403" s="449"/>
      <c r="B403" s="992"/>
      <c r="C403" s="1161" t="s">
        <v>570</v>
      </c>
      <c r="D403" s="1162"/>
      <c r="E403" s="948">
        <v>0.84854347629694094</v>
      </c>
      <c r="F403" s="28"/>
      <c r="G403" s="28"/>
      <c r="H403" s="1162" t="s">
        <v>571</v>
      </c>
      <c r="I403" s="1162"/>
      <c r="J403" s="949">
        <v>0.78750441051084585</v>
      </c>
      <c r="K403" s="28"/>
      <c r="L403" s="28"/>
      <c r="M403" s="1162" t="s">
        <v>493</v>
      </c>
      <c r="N403" s="1162"/>
      <c r="O403" s="950">
        <v>-0.76461302165774159</v>
      </c>
      <c r="P403" s="28"/>
      <c r="Q403" s="28"/>
      <c r="R403" s="374"/>
      <c r="Z403" s="374"/>
      <c r="AA403" s="374"/>
      <c r="AB403" s="374"/>
      <c r="AC403" s="374"/>
      <c r="AD403" s="374"/>
      <c r="AE403" s="374"/>
      <c r="AF403" s="374"/>
      <c r="AG403" s="374"/>
      <c r="AH403" s="374"/>
      <c r="AI403" s="374"/>
      <c r="AJ403" s="374"/>
      <c r="AK403" s="374"/>
      <c r="AL403" s="374"/>
      <c r="AM403" s="374"/>
      <c r="AN403" s="374"/>
      <c r="AO403" s="374"/>
      <c r="AP403" s="374"/>
      <c r="AQ403" s="374"/>
      <c r="AR403" s="374"/>
      <c r="AS403" s="374"/>
      <c r="AT403" s="374"/>
      <c r="AU403" s="374"/>
      <c r="AV403" s="374"/>
      <c r="AW403" s="374"/>
      <c r="AX403" s="374"/>
      <c r="AY403" s="374"/>
      <c r="AZ403" s="374"/>
      <c r="BB403" s="449"/>
      <c r="BZ403" s="374"/>
      <c r="CA403" s="374"/>
      <c r="CB403" s="374"/>
      <c r="CC403" s="374"/>
      <c r="CD403" s="374"/>
      <c r="CE403" s="374"/>
      <c r="CF403" s="374"/>
      <c r="CG403" s="374"/>
      <c r="CH403" s="374"/>
      <c r="CI403" s="374"/>
      <c r="CJ403" s="374"/>
      <c r="CK403" s="374"/>
      <c r="CL403" s="374"/>
      <c r="CM403" s="374"/>
      <c r="CN403" s="374"/>
      <c r="CO403" s="374"/>
      <c r="CP403" s="374"/>
      <c r="CQ403" s="374"/>
      <c r="CR403" s="374"/>
      <c r="CS403" s="374"/>
      <c r="CT403" s="374"/>
      <c r="CU403" s="374"/>
      <c r="CV403" s="374"/>
      <c r="CW403" s="374"/>
      <c r="CX403" s="374"/>
      <c r="CY403" s="374"/>
      <c r="CZ403" s="374"/>
    </row>
    <row r="404" s="373" customFormat="true" ht="25.15" customHeight="true" x14ac:dyDescent="0.2">
      <c r="A404" s="449"/>
      <c r="B404" s="992"/>
      <c r="C404" s="1161" t="s">
        <v>571</v>
      </c>
      <c r="D404" s="1162"/>
      <c r="E404" s="951">
        <v>0.84547667691906303</v>
      </c>
      <c r="F404" s="28"/>
      <c r="G404" s="28"/>
      <c r="H404" s="1162" t="s">
        <v>570</v>
      </c>
      <c r="I404" s="1162"/>
      <c r="J404" s="952">
        <v>0.78688669179110304</v>
      </c>
      <c r="K404" s="28"/>
      <c r="L404" s="28"/>
      <c r="M404" s="1162" t="s">
        <v>492</v>
      </c>
      <c r="N404" s="1162"/>
      <c r="O404" s="953">
        <v>0.75611770368203912</v>
      </c>
      <c r="P404" s="28"/>
      <c r="Q404" s="28"/>
      <c r="R404" s="374"/>
      <c r="Z404" s="374"/>
      <c r="AA404" s="374"/>
      <c r="AB404" s="374"/>
      <c r="AC404" s="374"/>
      <c r="AD404" s="374"/>
      <c r="AE404" s="374"/>
      <c r="AF404" s="374"/>
      <c r="AG404" s="374"/>
      <c r="AH404" s="374"/>
      <c r="AI404" s="374"/>
      <c r="AJ404" s="374"/>
      <c r="AK404" s="374"/>
      <c r="AL404" s="374"/>
      <c r="AM404" s="374"/>
      <c r="AN404" s="374"/>
      <c r="AO404" s="374"/>
      <c r="AP404" s="374"/>
      <c r="AQ404" s="374"/>
      <c r="AR404" s="374"/>
      <c r="AS404" s="374"/>
      <c r="AT404" s="374"/>
      <c r="AU404" s="374"/>
      <c r="AV404" s="374"/>
      <c r="AW404" s="374"/>
      <c r="AX404" s="374"/>
      <c r="AY404" s="374"/>
      <c r="AZ404" s="374"/>
      <c r="BB404" s="449"/>
      <c r="BZ404" s="374"/>
      <c r="CA404" s="374"/>
      <c r="CB404" s="374"/>
      <c r="CC404" s="374"/>
      <c r="CD404" s="374"/>
      <c r="CE404" s="374"/>
      <c r="CF404" s="374"/>
      <c r="CG404" s="374"/>
      <c r="CH404" s="374"/>
      <c r="CI404" s="374"/>
      <c r="CJ404" s="374"/>
      <c r="CK404" s="374"/>
      <c r="CL404" s="374"/>
      <c r="CM404" s="374"/>
      <c r="CN404" s="374"/>
      <c r="CO404" s="374"/>
      <c r="CP404" s="374"/>
      <c r="CQ404" s="374"/>
      <c r="CR404" s="374"/>
      <c r="CS404" s="374"/>
      <c r="CT404" s="374"/>
      <c r="CU404" s="374"/>
      <c r="CV404" s="374"/>
      <c r="CW404" s="374"/>
      <c r="CX404" s="374"/>
      <c r="CY404" s="374"/>
      <c r="CZ404" s="374"/>
    </row>
    <row r="405" s="373" customFormat="true" ht="25.15" customHeight="true" x14ac:dyDescent="0.2">
      <c r="A405" s="449"/>
      <c r="B405" s="992"/>
      <c r="C405" s="1161" t="s">
        <v>493</v>
      </c>
      <c r="D405" s="1162"/>
      <c r="E405" s="951">
        <v>-0.80153148916922246</v>
      </c>
      <c r="F405" s="28"/>
      <c r="G405" s="28"/>
      <c r="H405" s="1162" t="s">
        <v>493</v>
      </c>
      <c r="I405" s="1162"/>
      <c r="J405" s="952">
        <v>-0.76018479673689021</v>
      </c>
      <c r="K405" s="28"/>
      <c r="L405" s="28"/>
      <c r="M405" s="1162" t="s">
        <v>570</v>
      </c>
      <c r="N405" s="1162"/>
      <c r="O405" s="953">
        <v>0.74700334601265772</v>
      </c>
      <c r="P405" s="28"/>
      <c r="Q405" s="28"/>
      <c r="R405" s="374"/>
      <c r="Z405" s="374"/>
      <c r="AA405" s="374"/>
      <c r="AB405" s="374"/>
      <c r="AC405" s="374"/>
      <c r="AD405" s="374"/>
      <c r="AE405" s="374"/>
      <c r="AF405" s="374"/>
      <c r="AG405" s="374"/>
      <c r="AH405" s="374"/>
      <c r="AI405" s="374"/>
      <c r="AJ405" s="374"/>
      <c r="AK405" s="374"/>
      <c r="AL405" s="374"/>
      <c r="AM405" s="374"/>
      <c r="AN405" s="374"/>
      <c r="AO405" s="374"/>
      <c r="AP405" s="374"/>
      <c r="AQ405" s="374"/>
      <c r="AR405" s="374"/>
      <c r="AS405" s="374"/>
      <c r="AT405" s="374"/>
      <c r="AU405" s="374"/>
      <c r="AV405" s="374"/>
      <c r="AW405" s="374"/>
      <c r="AX405" s="374"/>
      <c r="AY405" s="374"/>
      <c r="AZ405" s="374"/>
      <c r="BB405" s="449"/>
      <c r="BZ405" s="374"/>
      <c r="CA405" s="374"/>
      <c r="CB405" s="374"/>
      <c r="CC405" s="374"/>
      <c r="CD405" s="374"/>
      <c r="CE405" s="374"/>
      <c r="CF405" s="374"/>
      <c r="CG405" s="374"/>
      <c r="CH405" s="374"/>
      <c r="CI405" s="374"/>
      <c r="CJ405" s="374"/>
      <c r="CK405" s="374"/>
      <c r="CL405" s="374"/>
      <c r="CM405" s="374"/>
      <c r="CN405" s="374"/>
      <c r="CO405" s="374"/>
      <c r="CP405" s="374"/>
      <c r="CQ405" s="374"/>
      <c r="CR405" s="374"/>
      <c r="CS405" s="374"/>
      <c r="CT405" s="374"/>
      <c r="CU405" s="374"/>
      <c r="CV405" s="374"/>
      <c r="CW405" s="374"/>
      <c r="CX405" s="374"/>
      <c r="CY405" s="374"/>
      <c r="CZ405" s="374"/>
    </row>
    <row r="406" s="373" customFormat="true" ht="25.15" customHeight="true" x14ac:dyDescent="0.2">
      <c r="A406" s="449"/>
      <c r="B406" s="992"/>
      <c r="C406" s="1161" t="s">
        <v>572</v>
      </c>
      <c r="D406" s="1162"/>
      <c r="E406" s="951">
        <v>0.79961999701467357</v>
      </c>
      <c r="F406" s="28"/>
      <c r="G406" s="28"/>
      <c r="H406" s="1162" t="s">
        <v>572</v>
      </c>
      <c r="I406" s="1162"/>
      <c r="J406" s="952">
        <v>0.73771344952096551</v>
      </c>
      <c r="K406" s="28"/>
      <c r="L406" s="28"/>
      <c r="M406" s="1162" t="s">
        <v>406</v>
      </c>
      <c r="N406" s="1162"/>
      <c r="O406" s="953">
        <v>0.73966117890548133</v>
      </c>
      <c r="P406" s="28"/>
      <c r="Q406" s="28"/>
      <c r="R406" s="374"/>
      <c r="Z406" s="374"/>
      <c r="AA406" s="374"/>
      <c r="AB406" s="374"/>
      <c r="AC406" s="374"/>
      <c r="AD406" s="374"/>
      <c r="AE406" s="374"/>
      <c r="AF406" s="374"/>
      <c r="AG406" s="374"/>
      <c r="AH406" s="374"/>
      <c r="AI406" s="374"/>
      <c r="AJ406" s="374"/>
      <c r="AK406" s="374"/>
      <c r="AL406" s="374"/>
      <c r="AM406" s="374"/>
      <c r="AN406" s="374"/>
      <c r="AO406" s="374"/>
      <c r="AP406" s="374"/>
      <c r="AQ406" s="374"/>
      <c r="AR406" s="374"/>
      <c r="AS406" s="374"/>
      <c r="AT406" s="374"/>
      <c r="AU406" s="374"/>
      <c r="AV406" s="374"/>
      <c r="AW406" s="374"/>
      <c r="AX406" s="374"/>
      <c r="AY406" s="374"/>
      <c r="AZ406" s="374"/>
      <c r="BB406" s="449"/>
      <c r="BZ406" s="374"/>
      <c r="CA406" s="374"/>
      <c r="CB406" s="374"/>
      <c r="CC406" s="374"/>
      <c r="CD406" s="374"/>
      <c r="CE406" s="374"/>
      <c r="CF406" s="374"/>
      <c r="CG406" s="374"/>
      <c r="CH406" s="374"/>
      <c r="CI406" s="374"/>
      <c r="CJ406" s="374"/>
      <c r="CK406" s="374"/>
      <c r="CL406" s="374"/>
      <c r="CM406" s="374"/>
      <c r="CN406" s="374"/>
      <c r="CO406" s="374"/>
      <c r="CP406" s="374"/>
      <c r="CQ406" s="374"/>
      <c r="CR406" s="374"/>
      <c r="CS406" s="374"/>
      <c r="CT406" s="374"/>
      <c r="CU406" s="374"/>
      <c r="CV406" s="374"/>
      <c r="CW406" s="374"/>
      <c r="CX406" s="374"/>
      <c r="CY406" s="374"/>
      <c r="CZ406" s="374"/>
    </row>
    <row r="407" s="373" customFormat="true" ht="25.15" customHeight="true" x14ac:dyDescent="0.2">
      <c r="A407" s="449"/>
      <c r="B407" s="992"/>
      <c r="C407" s="1161" t="s">
        <v>384</v>
      </c>
      <c r="D407" s="1162"/>
      <c r="E407" s="951">
        <v>-0.76035229582637209</v>
      </c>
      <c r="F407" s="28"/>
      <c r="G407" s="28"/>
      <c r="H407" s="1162" t="s">
        <v>495</v>
      </c>
      <c r="I407" s="1162"/>
      <c r="J407" s="952">
        <v>-0.72712809340299456</v>
      </c>
      <c r="K407" s="28"/>
      <c r="L407" s="28"/>
      <c r="M407" s="1162" t="s">
        <v>571</v>
      </c>
      <c r="N407" s="1162"/>
      <c r="O407" s="953">
        <v>0.68815308879394899</v>
      </c>
      <c r="P407" s="28"/>
      <c r="Q407" s="28"/>
      <c r="R407" s="374"/>
      <c r="Z407" s="374"/>
      <c r="AA407" s="374"/>
      <c r="AB407" s="374"/>
      <c r="AC407" s="374"/>
      <c r="AD407" s="374"/>
      <c r="AE407" s="374"/>
      <c r="AF407" s="374"/>
      <c r="AG407" s="374"/>
      <c r="AH407" s="374"/>
      <c r="AI407" s="374"/>
      <c r="AJ407" s="374"/>
      <c r="AK407" s="374"/>
      <c r="AL407" s="374"/>
      <c r="AM407" s="374"/>
      <c r="AN407" s="374"/>
      <c r="AO407" s="374"/>
      <c r="AP407" s="374"/>
      <c r="AQ407" s="374"/>
      <c r="AR407" s="374"/>
      <c r="AS407" s="374"/>
      <c r="AT407" s="374"/>
      <c r="AU407" s="374"/>
      <c r="AV407" s="374"/>
      <c r="AW407" s="374"/>
      <c r="AX407" s="374"/>
      <c r="AY407" s="374"/>
      <c r="AZ407" s="374"/>
      <c r="BB407" s="449"/>
      <c r="BZ407" s="374"/>
      <c r="CA407" s="374"/>
      <c r="CB407" s="374"/>
      <c r="CC407" s="374"/>
      <c r="CD407" s="374"/>
      <c r="CE407" s="374"/>
      <c r="CF407" s="374"/>
      <c r="CG407" s="374"/>
      <c r="CH407" s="374"/>
      <c r="CI407" s="374"/>
      <c r="CJ407" s="374"/>
      <c r="CK407" s="374"/>
      <c r="CL407" s="374"/>
      <c r="CM407" s="374"/>
      <c r="CN407" s="374"/>
      <c r="CO407" s="374"/>
      <c r="CP407" s="374"/>
      <c r="CQ407" s="374"/>
      <c r="CR407" s="374"/>
      <c r="CS407" s="374"/>
      <c r="CT407" s="374"/>
      <c r="CU407" s="374"/>
      <c r="CV407" s="374"/>
      <c r="CW407" s="374"/>
      <c r="CX407" s="374"/>
      <c r="CY407" s="374"/>
      <c r="CZ407" s="374"/>
    </row>
    <row r="408" s="373" customFormat="true" ht="25.15" customHeight="true" x14ac:dyDescent="0.2">
      <c r="A408" s="449"/>
      <c r="B408" s="992"/>
      <c r="C408" s="1161" t="s">
        <v>495</v>
      </c>
      <c r="D408" s="1162"/>
      <c r="E408" s="951">
        <v>-0.7507322129286913</v>
      </c>
      <c r="F408" s="28"/>
      <c r="G408" s="28"/>
      <c r="H408" s="1162" t="s">
        <v>384</v>
      </c>
      <c r="I408" s="1162"/>
      <c r="J408" s="952">
        <v>-0.62689559100171843</v>
      </c>
      <c r="K408" s="28"/>
      <c r="L408" s="28"/>
      <c r="M408" s="1162" t="s">
        <v>572</v>
      </c>
      <c r="N408" s="1162"/>
      <c r="O408" s="953">
        <v>0.66650236773371563</v>
      </c>
      <c r="P408" s="28"/>
      <c r="Q408" s="28"/>
      <c r="R408" s="374"/>
      <c r="Z408" s="374"/>
      <c r="AA408" s="374"/>
      <c r="AB408" s="374"/>
      <c r="AC408" s="374"/>
      <c r="AD408" s="374"/>
      <c r="AE408" s="374"/>
      <c r="AF408" s="374"/>
      <c r="AG408" s="374"/>
      <c r="AH408" s="374"/>
      <c r="AI408" s="374"/>
      <c r="AJ408" s="374"/>
      <c r="AK408" s="374"/>
      <c r="AL408" s="374"/>
      <c r="AM408" s="374"/>
      <c r="AN408" s="374"/>
      <c r="AO408" s="374"/>
      <c r="AP408" s="374"/>
      <c r="AQ408" s="374"/>
      <c r="AR408" s="374"/>
      <c r="AS408" s="374"/>
      <c r="AT408" s="374"/>
      <c r="AU408" s="374"/>
      <c r="AV408" s="374"/>
      <c r="AW408" s="374"/>
      <c r="AX408" s="374"/>
      <c r="AY408" s="374"/>
      <c r="AZ408" s="374"/>
      <c r="BB408" s="449"/>
      <c r="BZ408" s="374"/>
      <c r="CA408" s="374"/>
      <c r="CB408" s="374"/>
      <c r="CC408" s="374"/>
      <c r="CD408" s="374"/>
      <c r="CE408" s="374"/>
      <c r="CF408" s="374"/>
      <c r="CG408" s="374"/>
      <c r="CH408" s="374"/>
      <c r="CI408" s="374"/>
      <c r="CJ408" s="374"/>
      <c r="CK408" s="374"/>
      <c r="CL408" s="374"/>
      <c r="CM408" s="374"/>
      <c r="CN408" s="374"/>
      <c r="CO408" s="374"/>
      <c r="CP408" s="374"/>
      <c r="CQ408" s="374"/>
      <c r="CR408" s="374"/>
      <c r="CS408" s="374"/>
      <c r="CT408" s="374"/>
      <c r="CU408" s="374"/>
      <c r="CV408" s="374"/>
      <c r="CW408" s="374"/>
      <c r="CX408" s="374"/>
      <c r="CY408" s="374"/>
      <c r="CZ408" s="374"/>
    </row>
    <row r="409" s="373" customFormat="true" ht="25.15" customHeight="true" x14ac:dyDescent="0.2">
      <c r="A409" s="449"/>
      <c r="B409" s="992"/>
      <c r="C409" s="1161" t="s">
        <v>492</v>
      </c>
      <c r="D409" s="1162"/>
      <c r="E409" s="951">
        <v>0.72113172077692733</v>
      </c>
      <c r="F409" s="28"/>
      <c r="G409" s="28"/>
      <c r="H409" s="1162" t="s">
        <v>514</v>
      </c>
      <c r="I409" s="1162"/>
      <c r="J409" s="952">
        <v>0.61571452170979268</v>
      </c>
      <c r="K409" s="28"/>
      <c r="L409" s="28"/>
      <c r="M409" s="1162" t="s">
        <v>495</v>
      </c>
      <c r="N409" s="1162"/>
      <c r="O409" s="953">
        <v>-0.66145305112948682</v>
      </c>
      <c r="P409" s="28"/>
      <c r="Q409" s="28"/>
      <c r="R409" s="374"/>
      <c r="Z409" s="374"/>
      <c r="AA409" s="374"/>
      <c r="AB409" s="374"/>
      <c r="AC409" s="374"/>
      <c r="AD409" s="374"/>
      <c r="AE409" s="374"/>
      <c r="AF409" s="374"/>
      <c r="AG409" s="374"/>
      <c r="AH409" s="374"/>
      <c r="AI409" s="374"/>
      <c r="AJ409" s="374"/>
      <c r="AK409" s="374"/>
      <c r="AL409" s="374"/>
      <c r="AM409" s="374"/>
      <c r="AN409" s="374"/>
      <c r="AO409" s="374"/>
      <c r="AP409" s="374"/>
      <c r="AQ409" s="374"/>
      <c r="AR409" s="374"/>
      <c r="AS409" s="374"/>
      <c r="AT409" s="374"/>
      <c r="AU409" s="374"/>
      <c r="AV409" s="374"/>
      <c r="AW409" s="374"/>
      <c r="AX409" s="374"/>
      <c r="AY409" s="374"/>
      <c r="AZ409" s="374"/>
      <c r="BB409" s="449"/>
      <c r="BZ409" s="374"/>
      <c r="CA409" s="374"/>
      <c r="CB409" s="374"/>
      <c r="CC409" s="374"/>
      <c r="CD409" s="374"/>
      <c r="CE409" s="374"/>
      <c r="CF409" s="374"/>
      <c r="CG409" s="374"/>
      <c r="CH409" s="374"/>
      <c r="CI409" s="374"/>
      <c r="CJ409" s="374"/>
      <c r="CK409" s="374"/>
      <c r="CL409" s="374"/>
      <c r="CM409" s="374"/>
      <c r="CN409" s="374"/>
      <c r="CO409" s="374"/>
      <c r="CP409" s="374"/>
      <c r="CQ409" s="374"/>
      <c r="CR409" s="374"/>
      <c r="CS409" s="374"/>
      <c r="CT409" s="374"/>
      <c r="CU409" s="374"/>
      <c r="CV409" s="374"/>
      <c r="CW409" s="374"/>
      <c r="CX409" s="374"/>
      <c r="CY409" s="374"/>
      <c r="CZ409" s="374"/>
    </row>
    <row r="410" s="373" customFormat="true" ht="25.15" customHeight="true" x14ac:dyDescent="0.2">
      <c r="A410" s="449"/>
      <c r="B410" s="992"/>
      <c r="C410" s="1161" t="s">
        <v>514</v>
      </c>
      <c r="D410" s="1162"/>
      <c r="E410" s="951">
        <v>0.70300577443902468</v>
      </c>
      <c r="F410" s="28"/>
      <c r="G410" s="28"/>
      <c r="H410" s="1162" t="s">
        <v>492</v>
      </c>
      <c r="I410" s="1162"/>
      <c r="J410" s="952">
        <v>0.57024694743167459</v>
      </c>
      <c r="K410" s="28"/>
      <c r="L410" s="28"/>
      <c r="M410" s="1162" t="s">
        <v>514</v>
      </c>
      <c r="N410" s="1162"/>
      <c r="O410" s="953">
        <v>0.60359728651708089</v>
      </c>
      <c r="P410" s="28"/>
      <c r="Q410" s="28"/>
      <c r="R410" s="374"/>
      <c r="Z410" s="374"/>
      <c r="AA410" s="374"/>
      <c r="AB410" s="374"/>
      <c r="AC410" s="374"/>
      <c r="AD410" s="374"/>
      <c r="AE410" s="374"/>
      <c r="AF410" s="374"/>
      <c r="AG410" s="374"/>
      <c r="AH410" s="374"/>
      <c r="AI410" s="374"/>
      <c r="AJ410" s="374"/>
      <c r="AK410" s="374"/>
      <c r="AL410" s="374"/>
      <c r="AM410" s="374"/>
      <c r="AN410" s="374"/>
      <c r="AO410" s="374"/>
      <c r="AP410" s="374"/>
      <c r="AQ410" s="374"/>
      <c r="AR410" s="374"/>
      <c r="AS410" s="374"/>
      <c r="AT410" s="374"/>
      <c r="AU410" s="374"/>
      <c r="AV410" s="374"/>
      <c r="AW410" s="374"/>
      <c r="AX410" s="374"/>
      <c r="AY410" s="374"/>
      <c r="AZ410" s="374"/>
      <c r="BB410" s="449"/>
      <c r="BZ410" s="374"/>
      <c r="CA410" s="374"/>
      <c r="CB410" s="374"/>
      <c r="CC410" s="374"/>
      <c r="CD410" s="374"/>
      <c r="CE410" s="374"/>
      <c r="CF410" s="374"/>
      <c r="CG410" s="374"/>
      <c r="CH410" s="374"/>
      <c r="CI410" s="374"/>
      <c r="CJ410" s="374"/>
      <c r="CK410" s="374"/>
      <c r="CL410" s="374"/>
      <c r="CM410" s="374"/>
      <c r="CN410" s="374"/>
      <c r="CO410" s="374"/>
      <c r="CP410" s="374"/>
      <c r="CQ410" s="374"/>
      <c r="CR410" s="374"/>
      <c r="CS410" s="374"/>
      <c r="CT410" s="374"/>
      <c r="CU410" s="374"/>
      <c r="CV410" s="374"/>
      <c r="CW410" s="374"/>
      <c r="CX410" s="374"/>
      <c r="CY410" s="374"/>
      <c r="CZ410" s="374"/>
    </row>
    <row r="411" s="373" customFormat="true" ht="25.15" customHeight="true" x14ac:dyDescent="0.2">
      <c r="A411" s="449"/>
      <c r="B411" s="992"/>
      <c r="C411" s="1161" t="s">
        <v>406</v>
      </c>
      <c r="D411" s="1162"/>
      <c r="E411" s="951">
        <v>0.66865810357998323</v>
      </c>
      <c r="F411" s="28"/>
      <c r="G411" s="28"/>
      <c r="H411" s="1162" t="s">
        <v>573</v>
      </c>
      <c r="I411" s="1162"/>
      <c r="J411" s="952">
        <v>0.56912996164053653</v>
      </c>
      <c r="K411" s="28"/>
      <c r="L411" s="28"/>
      <c r="M411" s="1162" t="s">
        <v>574</v>
      </c>
      <c r="N411" s="1162"/>
      <c r="O411" s="953">
        <v>0.49622742281399262</v>
      </c>
      <c r="P411" s="28"/>
      <c r="Q411" s="28"/>
      <c r="R411" s="374"/>
      <c r="Z411" s="374"/>
      <c r="AA411" s="374"/>
      <c r="AB411" s="374"/>
      <c r="AC411" s="374"/>
      <c r="AD411" s="374"/>
      <c r="AE411" s="374"/>
      <c r="AF411" s="374"/>
      <c r="AG411" s="374"/>
      <c r="AH411" s="374"/>
      <c r="AI411" s="374"/>
      <c r="AJ411" s="374"/>
      <c r="AK411" s="374"/>
      <c r="AL411" s="374"/>
      <c r="AM411" s="374"/>
      <c r="AN411" s="374"/>
      <c r="AO411" s="374"/>
      <c r="AP411" s="374"/>
      <c r="AQ411" s="374"/>
      <c r="AR411" s="374"/>
      <c r="AS411" s="374"/>
      <c r="AT411" s="374"/>
      <c r="AU411" s="374"/>
      <c r="AV411" s="374"/>
      <c r="AW411" s="374"/>
      <c r="AX411" s="374"/>
      <c r="AY411" s="374"/>
      <c r="AZ411" s="374"/>
      <c r="BB411" s="449"/>
      <c r="BZ411" s="374"/>
      <c r="CA411" s="374"/>
      <c r="CB411" s="374"/>
      <c r="CC411" s="374"/>
      <c r="CD411" s="374"/>
      <c r="CE411" s="374"/>
      <c r="CF411" s="374"/>
      <c r="CG411" s="374"/>
      <c r="CH411" s="374"/>
      <c r="CI411" s="374"/>
      <c r="CJ411" s="374"/>
      <c r="CK411" s="374"/>
      <c r="CL411" s="374"/>
      <c r="CM411" s="374"/>
      <c r="CN411" s="374"/>
      <c r="CO411" s="374"/>
      <c r="CP411" s="374"/>
      <c r="CQ411" s="374"/>
      <c r="CR411" s="374"/>
      <c r="CS411" s="374"/>
      <c r="CT411" s="374"/>
      <c r="CU411" s="374"/>
      <c r="CV411" s="374"/>
      <c r="CW411" s="374"/>
      <c r="CX411" s="374"/>
      <c r="CY411" s="374"/>
      <c r="CZ411" s="374"/>
    </row>
    <row r="412" s="373" customFormat="true" ht="25.15" customHeight="true" x14ac:dyDescent="0.2">
      <c r="A412" s="449"/>
      <c r="B412" s="992"/>
      <c r="C412" s="1161" t="s">
        <v>574</v>
      </c>
      <c r="D412" s="1162"/>
      <c r="E412" s="951">
        <v>0.60212023822774319</v>
      </c>
      <c r="F412" s="28"/>
      <c r="G412" s="28"/>
      <c r="H412" s="1162" t="s">
        <v>575</v>
      </c>
      <c r="I412" s="1162"/>
      <c r="J412" s="952">
        <v>0.48913630013575671</v>
      </c>
      <c r="K412" s="28"/>
      <c r="L412" s="28"/>
      <c r="M412" s="1162" t="s">
        <v>384</v>
      </c>
      <c r="N412" s="1162"/>
      <c r="O412" s="953">
        <v>-0.47554994036726073</v>
      </c>
      <c r="P412" s="28"/>
      <c r="Q412" s="28"/>
      <c r="R412" s="374"/>
      <c r="Z412" s="374"/>
      <c r="AA412" s="374"/>
      <c r="AB412" s="374"/>
      <c r="AC412" s="374"/>
      <c r="AD412" s="374"/>
      <c r="AE412" s="374"/>
      <c r="AF412" s="374"/>
      <c r="AG412" s="374"/>
      <c r="AH412" s="374"/>
      <c r="AI412" s="374"/>
      <c r="AJ412" s="374"/>
      <c r="AK412" s="374"/>
      <c r="AL412" s="374"/>
      <c r="AM412" s="374"/>
      <c r="AN412" s="374"/>
      <c r="AO412" s="374"/>
      <c r="AP412" s="374"/>
      <c r="AQ412" s="374"/>
      <c r="AR412" s="374"/>
      <c r="AS412" s="374"/>
      <c r="AT412" s="374"/>
      <c r="AU412" s="374"/>
      <c r="AV412" s="374"/>
      <c r="AW412" s="374"/>
      <c r="AX412" s="374"/>
      <c r="AY412" s="374"/>
      <c r="AZ412" s="374"/>
      <c r="BB412" s="449"/>
      <c r="BZ412" s="374"/>
      <c r="CA412" s="374"/>
      <c r="CB412" s="374"/>
      <c r="CC412" s="374"/>
      <c r="CD412" s="374"/>
      <c r="CE412" s="374"/>
      <c r="CF412" s="374"/>
      <c r="CG412" s="374"/>
      <c r="CH412" s="374"/>
      <c r="CI412" s="374"/>
      <c r="CJ412" s="374"/>
      <c r="CK412" s="374"/>
      <c r="CL412" s="374"/>
      <c r="CM412" s="374"/>
      <c r="CN412" s="374"/>
      <c r="CO412" s="374"/>
      <c r="CP412" s="374"/>
      <c r="CQ412" s="374"/>
      <c r="CR412" s="374"/>
      <c r="CS412" s="374"/>
      <c r="CT412" s="374"/>
      <c r="CU412" s="374"/>
      <c r="CV412" s="374"/>
      <c r="CW412" s="374"/>
      <c r="CX412" s="374"/>
      <c r="CY412" s="374"/>
      <c r="CZ412" s="374"/>
    </row>
    <row r="413" s="373" customFormat="true" ht="25.15" customHeight="true" x14ac:dyDescent="0.2">
      <c r="A413" s="449"/>
      <c r="B413" s="992"/>
      <c r="C413" s="1161" t="s">
        <v>575</v>
      </c>
      <c r="D413" s="1162"/>
      <c r="E413" s="951">
        <v>0.57138198080299629</v>
      </c>
      <c r="F413" s="28"/>
      <c r="G413" s="28"/>
      <c r="H413" s="1162" t="s">
        <v>574</v>
      </c>
      <c r="I413" s="1162"/>
      <c r="J413" s="952">
        <v>0.47276433188926875</v>
      </c>
      <c r="K413" s="28"/>
      <c r="L413" s="28"/>
      <c r="M413" s="1162" t="s">
        <v>575</v>
      </c>
      <c r="N413" s="1162"/>
      <c r="O413" s="953">
        <v>0.46705164077741124</v>
      </c>
      <c r="P413" s="28"/>
      <c r="Q413" s="28"/>
      <c r="R413" s="374"/>
      <c r="Z413" s="374"/>
      <c r="AA413" s="374"/>
      <c r="AB413" s="374"/>
      <c r="AC413" s="374"/>
      <c r="AD413" s="374"/>
      <c r="AE413" s="374"/>
      <c r="AF413" s="374"/>
      <c r="AG413" s="374"/>
      <c r="AH413" s="374"/>
      <c r="AI413" s="374"/>
      <c r="AJ413" s="374"/>
      <c r="AK413" s="374"/>
      <c r="AL413" s="374"/>
      <c r="AM413" s="374"/>
      <c r="AN413" s="374"/>
      <c r="AO413" s="374"/>
      <c r="AP413" s="374"/>
      <c r="AQ413" s="374"/>
      <c r="AR413" s="374"/>
      <c r="AS413" s="374"/>
      <c r="AT413" s="374"/>
      <c r="AU413" s="374"/>
      <c r="AV413" s="374"/>
      <c r="AW413" s="374"/>
      <c r="AX413" s="374"/>
      <c r="AY413" s="374"/>
      <c r="AZ413" s="374"/>
      <c r="BB413" s="449"/>
      <c r="BZ413" s="374"/>
      <c r="CA413" s="374"/>
      <c r="CB413" s="374"/>
      <c r="CC413" s="374"/>
      <c r="CD413" s="374"/>
      <c r="CE413" s="374"/>
      <c r="CF413" s="374"/>
      <c r="CG413" s="374"/>
      <c r="CH413" s="374"/>
      <c r="CI413" s="374"/>
      <c r="CJ413" s="374"/>
      <c r="CK413" s="374"/>
      <c r="CL413" s="374"/>
      <c r="CM413" s="374"/>
      <c r="CN413" s="374"/>
      <c r="CO413" s="374"/>
      <c r="CP413" s="374"/>
      <c r="CQ413" s="374"/>
      <c r="CR413" s="374"/>
      <c r="CS413" s="374"/>
      <c r="CT413" s="374"/>
      <c r="CU413" s="374"/>
      <c r="CV413" s="374"/>
      <c r="CW413" s="374"/>
      <c r="CX413" s="374"/>
      <c r="CY413" s="374"/>
      <c r="CZ413" s="374"/>
    </row>
    <row r="414" s="373" customFormat="true" ht="25.15" customHeight="true" x14ac:dyDescent="0.2">
      <c r="A414" s="449"/>
      <c r="B414" s="992"/>
      <c r="C414" s="1161" t="s">
        <v>388</v>
      </c>
      <c r="D414" s="1162"/>
      <c r="E414" s="951">
        <v>0.55054585882448925</v>
      </c>
      <c r="F414" s="28"/>
      <c r="G414" s="28"/>
      <c r="H414" s="1162" t="s">
        <v>406</v>
      </c>
      <c r="I414" s="1162"/>
      <c r="J414" s="952">
        <v>0.47123673257081727</v>
      </c>
      <c r="K414" s="28"/>
      <c r="L414" s="28"/>
      <c r="M414" s="1162" t="s">
        <v>573</v>
      </c>
      <c r="N414" s="1162"/>
      <c r="O414" s="953">
        <v>0.46285359439402818</v>
      </c>
      <c r="P414" s="28"/>
      <c r="Q414" s="28"/>
      <c r="R414" s="374"/>
      <c r="Z414" s="374"/>
      <c r="AA414" s="374"/>
      <c r="AB414" s="374"/>
      <c r="AC414" s="374"/>
      <c r="AD414" s="374"/>
      <c r="AE414" s="374"/>
      <c r="AF414" s="374"/>
      <c r="AG414" s="374"/>
      <c r="AH414" s="374"/>
      <c r="AI414" s="374"/>
      <c r="AJ414" s="374"/>
      <c r="AK414" s="374"/>
      <c r="AL414" s="374"/>
      <c r="AM414" s="374"/>
      <c r="AN414" s="374"/>
      <c r="AO414" s="374"/>
      <c r="AP414" s="374"/>
      <c r="AQ414" s="374"/>
      <c r="AR414" s="374"/>
      <c r="AS414" s="374"/>
      <c r="AT414" s="374"/>
      <c r="AU414" s="374"/>
      <c r="AV414" s="374"/>
      <c r="AW414" s="374"/>
      <c r="AX414" s="374"/>
      <c r="AY414" s="374"/>
      <c r="AZ414" s="374"/>
      <c r="BB414" s="449"/>
      <c r="BZ414" s="374"/>
      <c r="CA414" s="374"/>
      <c r="CB414" s="374"/>
      <c r="CC414" s="374"/>
      <c r="CD414" s="374"/>
      <c r="CE414" s="374"/>
      <c r="CF414" s="374"/>
      <c r="CG414" s="374"/>
      <c r="CH414" s="374"/>
      <c r="CI414" s="374"/>
      <c r="CJ414" s="374"/>
      <c r="CK414" s="374"/>
      <c r="CL414" s="374"/>
      <c r="CM414" s="374"/>
      <c r="CN414" s="374"/>
      <c r="CO414" s="374"/>
      <c r="CP414" s="374"/>
      <c r="CQ414" s="374"/>
      <c r="CR414" s="374"/>
      <c r="CS414" s="374"/>
      <c r="CT414" s="374"/>
      <c r="CU414" s="374"/>
      <c r="CV414" s="374"/>
      <c r="CW414" s="374"/>
      <c r="CX414" s="374"/>
      <c r="CY414" s="374"/>
      <c r="CZ414" s="374"/>
    </row>
    <row r="415" s="373" customFormat="true" ht="25.15" customHeight="true" x14ac:dyDescent="0.2">
      <c r="A415" s="449"/>
      <c r="B415" s="992"/>
      <c r="C415" s="1161" t="s">
        <v>576</v>
      </c>
      <c r="D415" s="1162"/>
      <c r="E415" s="951">
        <v>0.53203037918418661</v>
      </c>
      <c r="F415" s="28"/>
      <c r="G415" s="28"/>
      <c r="H415" s="1162" t="s">
        <v>576</v>
      </c>
      <c r="I415" s="1162"/>
      <c r="J415" s="952">
        <v>0.46674324213659091</v>
      </c>
      <c r="K415" s="28"/>
      <c r="L415" s="28"/>
      <c r="M415" s="1162" t="s">
        <v>388</v>
      </c>
      <c r="N415" s="1162"/>
      <c r="O415" s="953">
        <v>0.38359923692965187</v>
      </c>
      <c r="P415" s="28"/>
      <c r="Q415" s="28"/>
      <c r="R415" s="374"/>
      <c r="Z415" s="374"/>
      <c r="AA415" s="374"/>
      <c r="AB415" s="374"/>
      <c r="AC415" s="374"/>
      <c r="AD415" s="374"/>
      <c r="AE415" s="374"/>
      <c r="AF415" s="374"/>
      <c r="AG415" s="374"/>
      <c r="AH415" s="374"/>
      <c r="AI415" s="374"/>
      <c r="AJ415" s="374"/>
      <c r="AK415" s="374"/>
      <c r="AL415" s="374"/>
      <c r="AM415" s="374"/>
      <c r="AN415" s="374"/>
      <c r="AO415" s="374"/>
      <c r="AP415" s="374"/>
      <c r="AQ415" s="374"/>
      <c r="AR415" s="374"/>
      <c r="AS415" s="374"/>
      <c r="AT415" s="374"/>
      <c r="AU415" s="374"/>
      <c r="AV415" s="374"/>
      <c r="AW415" s="374"/>
      <c r="AX415" s="374"/>
      <c r="AY415" s="374"/>
      <c r="AZ415" s="374"/>
      <c r="BB415" s="449"/>
      <c r="BZ415" s="374"/>
      <c r="CA415" s="374"/>
      <c r="CB415" s="374"/>
      <c r="CC415" s="374"/>
      <c r="CD415" s="374"/>
      <c r="CE415" s="374"/>
      <c r="CF415" s="374"/>
      <c r="CG415" s="374"/>
      <c r="CH415" s="374"/>
      <c r="CI415" s="374"/>
      <c r="CJ415" s="374"/>
      <c r="CK415" s="374"/>
      <c r="CL415" s="374"/>
      <c r="CM415" s="374"/>
      <c r="CN415" s="374"/>
      <c r="CO415" s="374"/>
      <c r="CP415" s="374"/>
      <c r="CQ415" s="374"/>
      <c r="CR415" s="374"/>
      <c r="CS415" s="374"/>
      <c r="CT415" s="374"/>
      <c r="CU415" s="374"/>
      <c r="CV415" s="374"/>
      <c r="CW415" s="374"/>
      <c r="CX415" s="374"/>
      <c r="CY415" s="374"/>
      <c r="CZ415" s="374"/>
    </row>
    <row r="416" s="373" customFormat="true" ht="25.15" customHeight="true" x14ac:dyDescent="0.2">
      <c r="A416" s="449"/>
      <c r="B416" s="992"/>
      <c r="C416" s="1161" t="s">
        <v>573</v>
      </c>
      <c r="D416" s="1162"/>
      <c r="E416" s="951">
        <v>0.52692331892507871</v>
      </c>
      <c r="F416" s="28"/>
      <c r="G416" s="28"/>
      <c r="H416" s="1162" t="s">
        <v>518</v>
      </c>
      <c r="I416" s="1162"/>
      <c r="J416" s="952">
        <v>-0.44440458537103256</v>
      </c>
      <c r="K416" s="28"/>
      <c r="L416" s="28"/>
      <c r="M416" s="1162" t="s">
        <v>577</v>
      </c>
      <c r="N416" s="1162"/>
      <c r="O416" s="953">
        <v>0.38326164589572986</v>
      </c>
      <c r="P416" s="28"/>
      <c r="Q416" s="28"/>
      <c r="R416" s="374"/>
      <c r="Z416" s="374"/>
      <c r="AA416" s="374"/>
      <c r="AB416" s="374"/>
      <c r="AC416" s="374"/>
      <c r="AD416" s="374"/>
      <c r="AE416" s="374"/>
      <c r="AF416" s="374"/>
      <c r="AG416" s="374"/>
      <c r="AH416" s="374"/>
      <c r="AI416" s="374"/>
      <c r="AJ416" s="374"/>
      <c r="AK416" s="374"/>
      <c r="AL416" s="374"/>
      <c r="AM416" s="374"/>
      <c r="AN416" s="374"/>
      <c r="AO416" s="374"/>
      <c r="AP416" s="374"/>
      <c r="AQ416" s="374"/>
      <c r="AR416" s="374"/>
      <c r="AS416" s="374"/>
      <c r="AT416" s="374"/>
      <c r="AU416" s="374"/>
      <c r="AV416" s="374"/>
      <c r="AW416" s="374"/>
      <c r="AX416" s="374"/>
      <c r="AY416" s="374"/>
      <c r="AZ416" s="374"/>
      <c r="BB416" s="449"/>
      <c r="BZ416" s="374"/>
      <c r="CA416" s="374"/>
      <c r="CB416" s="374"/>
      <c r="CC416" s="374"/>
      <c r="CD416" s="374"/>
      <c r="CE416" s="374"/>
      <c r="CF416" s="374"/>
      <c r="CG416" s="374"/>
      <c r="CH416" s="374"/>
      <c r="CI416" s="374"/>
      <c r="CJ416" s="374"/>
      <c r="CK416" s="374"/>
      <c r="CL416" s="374"/>
      <c r="CM416" s="374"/>
      <c r="CN416" s="374"/>
      <c r="CO416" s="374"/>
      <c r="CP416" s="374"/>
      <c r="CQ416" s="374"/>
      <c r="CR416" s="374"/>
      <c r="CS416" s="374"/>
      <c r="CT416" s="374"/>
      <c r="CU416" s="374"/>
      <c r="CV416" s="374"/>
      <c r="CW416" s="374"/>
      <c r="CX416" s="374"/>
      <c r="CY416" s="374"/>
      <c r="CZ416" s="374"/>
    </row>
    <row r="417" s="373" customFormat="true" ht="25.15" customHeight="true" x14ac:dyDescent="0.2">
      <c r="A417" s="449"/>
      <c r="B417" s="992"/>
      <c r="C417" s="1161" t="s">
        <v>578</v>
      </c>
      <c r="D417" s="1162"/>
      <c r="E417" s="951">
        <v>0.41846260817941999</v>
      </c>
      <c r="F417" s="28"/>
      <c r="G417" s="28"/>
      <c r="H417" s="1162" t="s">
        <v>578</v>
      </c>
      <c r="I417" s="1162"/>
      <c r="J417" s="952">
        <v>0.38128891487502425</v>
      </c>
      <c r="K417" s="28"/>
      <c r="L417" s="28"/>
      <c r="M417" s="1162" t="s">
        <v>578</v>
      </c>
      <c r="N417" s="1162"/>
      <c r="O417" s="953">
        <v>0.37936042052129326</v>
      </c>
      <c r="P417" s="28"/>
      <c r="Q417" s="28"/>
      <c r="R417" s="374"/>
      <c r="Z417" s="374"/>
      <c r="AA417" s="374"/>
      <c r="AB417" s="374"/>
      <c r="AC417" s="374"/>
      <c r="AD417" s="374"/>
      <c r="AE417" s="374"/>
      <c r="AF417" s="374"/>
      <c r="AG417" s="374"/>
      <c r="AH417" s="374"/>
      <c r="AI417" s="374"/>
      <c r="AJ417" s="374"/>
      <c r="AK417" s="374"/>
      <c r="AL417" s="374"/>
      <c r="AM417" s="374"/>
      <c r="AN417" s="374"/>
      <c r="AO417" s="374"/>
      <c r="AP417" s="374"/>
      <c r="AQ417" s="374"/>
      <c r="AR417" s="374"/>
      <c r="AS417" s="374"/>
      <c r="AT417" s="374"/>
      <c r="AU417" s="374"/>
      <c r="AV417" s="374"/>
      <c r="AW417" s="374"/>
      <c r="AX417" s="374"/>
      <c r="AY417" s="374"/>
      <c r="AZ417" s="374"/>
      <c r="BB417" s="449"/>
      <c r="BZ417" s="374"/>
      <c r="CA417" s="374"/>
      <c r="CB417" s="374"/>
      <c r="CC417" s="374"/>
      <c r="CD417" s="374"/>
      <c r="CE417" s="374"/>
      <c r="CF417" s="374"/>
      <c r="CG417" s="374"/>
      <c r="CH417" s="374"/>
      <c r="CI417" s="374"/>
      <c r="CJ417" s="374"/>
      <c r="CK417" s="374"/>
      <c r="CL417" s="374"/>
      <c r="CM417" s="374"/>
      <c r="CN417" s="374"/>
      <c r="CO417" s="374"/>
      <c r="CP417" s="374"/>
      <c r="CQ417" s="374"/>
      <c r="CR417" s="374"/>
      <c r="CS417" s="374"/>
      <c r="CT417" s="374"/>
      <c r="CU417" s="374"/>
      <c r="CV417" s="374"/>
      <c r="CW417" s="374"/>
      <c r="CX417" s="374"/>
      <c r="CY417" s="374"/>
      <c r="CZ417" s="374"/>
    </row>
    <row r="418" s="373" customFormat="true" ht="25.15" customHeight="true" x14ac:dyDescent="0.2">
      <c r="A418" s="449"/>
      <c r="B418" s="992"/>
      <c r="C418" s="1161" t="s">
        <v>397</v>
      </c>
      <c r="D418" s="1162"/>
      <c r="E418" s="951">
        <v>-0.37846749039376953</v>
      </c>
      <c r="F418" s="28"/>
      <c r="G418" s="28"/>
      <c r="H418" s="1162" t="s">
        <v>577</v>
      </c>
      <c r="I418" s="1162"/>
      <c r="J418" s="952">
        <v>0.33955377417749388</v>
      </c>
      <c r="K418" s="28"/>
      <c r="L418" s="28"/>
      <c r="M418" s="1162" t="s">
        <v>576</v>
      </c>
      <c r="N418" s="1162"/>
      <c r="O418" s="953">
        <v>0.37077034377521961</v>
      </c>
      <c r="P418" s="28"/>
      <c r="Q418" s="28"/>
      <c r="R418" s="374"/>
      <c r="Z418" s="374"/>
      <c r="AA418" s="374"/>
      <c r="AB418" s="374"/>
      <c r="AC418" s="374"/>
      <c r="AD418" s="374"/>
      <c r="AE418" s="374"/>
      <c r="AF418" s="374"/>
      <c r="AG418" s="374"/>
      <c r="AH418" s="374"/>
      <c r="AI418" s="374"/>
      <c r="AJ418" s="374"/>
      <c r="AK418" s="374"/>
      <c r="AL418" s="374"/>
      <c r="AM418" s="374"/>
      <c r="AN418" s="374"/>
      <c r="AO418" s="374"/>
      <c r="AP418" s="374"/>
      <c r="AQ418" s="374"/>
      <c r="AR418" s="374"/>
      <c r="AS418" s="374"/>
      <c r="AT418" s="374"/>
      <c r="AU418" s="374"/>
      <c r="AV418" s="374"/>
      <c r="AW418" s="374"/>
      <c r="AX418" s="374"/>
      <c r="AY418" s="374"/>
      <c r="AZ418" s="374"/>
      <c r="BB418" s="449"/>
      <c r="BZ418" s="374"/>
      <c r="CA418" s="374"/>
      <c r="CB418" s="374"/>
      <c r="CC418" s="374"/>
      <c r="CD418" s="374"/>
      <c r="CE418" s="374"/>
      <c r="CF418" s="374"/>
      <c r="CG418" s="374"/>
      <c r="CH418" s="374"/>
      <c r="CI418" s="374"/>
      <c r="CJ418" s="374"/>
      <c r="CK418" s="374"/>
      <c r="CL418" s="374"/>
      <c r="CM418" s="374"/>
      <c r="CN418" s="374"/>
      <c r="CO418" s="374"/>
      <c r="CP418" s="374"/>
      <c r="CQ418" s="374"/>
      <c r="CR418" s="374"/>
      <c r="CS418" s="374"/>
      <c r="CT418" s="374"/>
      <c r="CU418" s="374"/>
      <c r="CV418" s="374"/>
      <c r="CW418" s="374"/>
      <c r="CX418" s="374"/>
      <c r="CY418" s="374"/>
      <c r="CZ418" s="374"/>
    </row>
    <row r="419" s="373" customFormat="true" ht="25.15" customHeight="true" x14ac:dyDescent="0.2">
      <c r="A419" s="449"/>
      <c r="B419" s="992"/>
      <c r="C419" s="1161" t="s">
        <v>404</v>
      </c>
      <c r="D419" s="1162"/>
      <c r="E419" s="951">
        <v>0.3597361915112261</v>
      </c>
      <c r="F419" s="28"/>
      <c r="G419" s="28"/>
      <c r="H419" s="1162" t="s">
        <v>388</v>
      </c>
      <c r="I419" s="1162"/>
      <c r="J419" s="952">
        <v>0.32389258960826267</v>
      </c>
      <c r="K419" s="28"/>
      <c r="L419" s="28"/>
      <c r="M419" s="1162" t="s">
        <v>387</v>
      </c>
      <c r="N419" s="1162"/>
      <c r="O419" s="953">
        <v>0.33666852221592597</v>
      </c>
      <c r="P419" s="28"/>
      <c r="Q419" s="28"/>
      <c r="R419" s="374"/>
      <c r="Z419" s="374"/>
      <c r="AA419" s="374"/>
      <c r="AB419" s="374"/>
      <c r="AC419" s="374"/>
      <c r="AD419" s="374"/>
      <c r="AE419" s="374"/>
      <c r="AF419" s="374"/>
      <c r="AG419" s="374"/>
      <c r="AH419" s="374"/>
      <c r="AI419" s="374"/>
      <c r="AJ419" s="374"/>
      <c r="AK419" s="374"/>
      <c r="AL419" s="374"/>
      <c r="AM419" s="374"/>
      <c r="AN419" s="374"/>
      <c r="AO419" s="374"/>
      <c r="AP419" s="374"/>
      <c r="AQ419" s="374"/>
      <c r="AR419" s="374"/>
      <c r="AS419" s="374"/>
      <c r="AT419" s="374"/>
      <c r="AU419" s="374"/>
      <c r="AV419" s="374"/>
      <c r="AW419" s="374"/>
      <c r="AX419" s="374"/>
      <c r="AY419" s="374"/>
      <c r="AZ419" s="374"/>
      <c r="BB419" s="449"/>
      <c r="BZ419" s="374"/>
      <c r="CA419" s="374"/>
      <c r="CB419" s="374"/>
      <c r="CC419" s="374"/>
      <c r="CD419" s="374"/>
      <c r="CE419" s="374"/>
      <c r="CF419" s="374"/>
      <c r="CG419" s="374"/>
      <c r="CH419" s="374"/>
      <c r="CI419" s="374"/>
      <c r="CJ419" s="374"/>
      <c r="CK419" s="374"/>
      <c r="CL419" s="374"/>
      <c r="CM419" s="374"/>
      <c r="CN419" s="374"/>
      <c r="CO419" s="374"/>
      <c r="CP419" s="374"/>
      <c r="CQ419" s="374"/>
      <c r="CR419" s="374"/>
      <c r="CS419" s="374"/>
      <c r="CT419" s="374"/>
      <c r="CU419" s="374"/>
      <c r="CV419" s="374"/>
      <c r="CW419" s="374"/>
      <c r="CX419" s="374"/>
      <c r="CY419" s="374"/>
      <c r="CZ419" s="374"/>
    </row>
    <row r="420" s="373" customFormat="true" ht="25.15" customHeight="true" x14ac:dyDescent="0.2">
      <c r="A420" s="449"/>
      <c r="B420" s="992"/>
      <c r="C420" s="1161" t="s">
        <v>222</v>
      </c>
      <c r="D420" s="1162"/>
      <c r="E420" s="951">
        <v>-0.32908359266905174</v>
      </c>
      <c r="F420" s="28"/>
      <c r="G420" s="28"/>
      <c r="H420" s="1162" t="s">
        <v>404</v>
      </c>
      <c r="I420" s="1162"/>
      <c r="J420" s="952">
        <v>0.31380251205197812</v>
      </c>
      <c r="K420" s="28"/>
      <c r="L420" s="28"/>
      <c r="M420" s="1162" t="s">
        <v>397</v>
      </c>
      <c r="N420" s="1162"/>
      <c r="O420" s="953">
        <v>-0.31194461109139265</v>
      </c>
      <c r="P420" s="28"/>
      <c r="Q420" s="28"/>
      <c r="R420" s="374"/>
      <c r="Z420" s="374"/>
      <c r="AA420" s="374"/>
      <c r="AB420" s="374"/>
      <c r="AC420" s="374"/>
      <c r="AD420" s="374"/>
      <c r="AE420" s="374"/>
      <c r="AF420" s="374"/>
      <c r="AG420" s="374"/>
      <c r="AH420" s="374"/>
      <c r="AI420" s="374"/>
      <c r="AJ420" s="374"/>
      <c r="AK420" s="374"/>
      <c r="AL420" s="374"/>
      <c r="AM420" s="374"/>
      <c r="AN420" s="374"/>
      <c r="AO420" s="374"/>
      <c r="AP420" s="374"/>
      <c r="AQ420" s="374"/>
      <c r="AR420" s="374"/>
      <c r="AS420" s="374"/>
      <c r="AT420" s="374"/>
      <c r="AU420" s="374"/>
      <c r="AV420" s="374"/>
      <c r="AW420" s="374"/>
      <c r="AX420" s="374"/>
      <c r="AY420" s="374"/>
      <c r="AZ420" s="374"/>
      <c r="BB420" s="449"/>
      <c r="BZ420" s="374"/>
      <c r="CA420" s="374"/>
      <c r="CB420" s="374"/>
      <c r="CC420" s="374"/>
      <c r="CD420" s="374"/>
      <c r="CE420" s="374"/>
      <c r="CF420" s="374"/>
      <c r="CG420" s="374"/>
      <c r="CH420" s="374"/>
      <c r="CI420" s="374"/>
      <c r="CJ420" s="374"/>
      <c r="CK420" s="374"/>
      <c r="CL420" s="374"/>
      <c r="CM420" s="374"/>
      <c r="CN420" s="374"/>
      <c r="CO420" s="374"/>
      <c r="CP420" s="374"/>
      <c r="CQ420" s="374"/>
      <c r="CR420" s="374"/>
      <c r="CS420" s="374"/>
      <c r="CT420" s="374"/>
      <c r="CU420" s="374"/>
      <c r="CV420" s="374"/>
      <c r="CW420" s="374"/>
      <c r="CX420" s="374"/>
      <c r="CY420" s="374"/>
      <c r="CZ420" s="374"/>
    </row>
    <row r="421" s="373" customFormat="true" ht="25.15" customHeight="true" x14ac:dyDescent="0.2">
      <c r="A421" s="449"/>
      <c r="B421" s="992"/>
      <c r="C421" s="1161" t="s">
        <v>577</v>
      </c>
      <c r="D421" s="1162"/>
      <c r="E421" s="951">
        <v>0.30417220675975304</v>
      </c>
      <c r="F421" s="28"/>
      <c r="G421" s="28"/>
      <c r="H421" s="1162" t="s">
        <v>500</v>
      </c>
      <c r="I421" s="1162"/>
      <c r="J421" s="952">
        <v>-0.28293262440541361</v>
      </c>
      <c r="K421" s="28"/>
      <c r="L421" s="28"/>
      <c r="M421" s="1162" t="s">
        <v>510</v>
      </c>
      <c r="N421" s="1162"/>
      <c r="O421" s="953">
        <v>-0.26032264712958453</v>
      </c>
      <c r="P421" s="28"/>
      <c r="Q421" s="28"/>
      <c r="R421" s="374"/>
      <c r="Z421" s="374"/>
      <c r="AA421" s="374"/>
      <c r="AB421" s="374"/>
      <c r="AC421" s="374"/>
      <c r="AD421" s="374"/>
      <c r="AE421" s="374"/>
      <c r="AF421" s="374"/>
      <c r="AG421" s="374"/>
      <c r="AH421" s="374"/>
      <c r="AI421" s="374"/>
      <c r="AJ421" s="374"/>
      <c r="AK421" s="374"/>
      <c r="AL421" s="374"/>
      <c r="AM421" s="374"/>
      <c r="AN421" s="374"/>
      <c r="AO421" s="374"/>
      <c r="AP421" s="374"/>
      <c r="AQ421" s="374"/>
      <c r="AR421" s="374"/>
      <c r="AS421" s="374"/>
      <c r="AT421" s="374"/>
      <c r="AU421" s="374"/>
      <c r="AV421" s="374"/>
      <c r="AW421" s="374"/>
      <c r="AX421" s="374"/>
      <c r="AY421" s="374"/>
      <c r="AZ421" s="374"/>
      <c r="BB421" s="449"/>
      <c r="BZ421" s="374"/>
      <c r="CA421" s="374"/>
      <c r="CB421" s="374"/>
      <c r="CC421" s="374"/>
      <c r="CD421" s="374"/>
      <c r="CE421" s="374"/>
      <c r="CF421" s="374"/>
      <c r="CG421" s="374"/>
      <c r="CH421" s="374"/>
      <c r="CI421" s="374"/>
      <c r="CJ421" s="374"/>
      <c r="CK421" s="374"/>
      <c r="CL421" s="374"/>
      <c r="CM421" s="374"/>
      <c r="CN421" s="374"/>
      <c r="CO421" s="374"/>
      <c r="CP421" s="374"/>
      <c r="CQ421" s="374"/>
      <c r="CR421" s="374"/>
      <c r="CS421" s="374"/>
      <c r="CT421" s="374"/>
      <c r="CU421" s="374"/>
      <c r="CV421" s="374"/>
      <c r="CW421" s="374"/>
      <c r="CX421" s="374"/>
      <c r="CY421" s="374"/>
      <c r="CZ421" s="374"/>
    </row>
    <row r="422" s="373" customFormat="true" ht="25.15" customHeight="true" x14ac:dyDescent="0.2">
      <c r="A422" s="449"/>
      <c r="B422" s="992"/>
      <c r="C422" s="1161" t="s">
        <v>399</v>
      </c>
      <c r="D422" s="1162"/>
      <c r="E422" s="951">
        <v>0.29256630885246737</v>
      </c>
      <c r="F422" s="28"/>
      <c r="G422" s="28"/>
      <c r="H422" s="1162" t="s">
        <v>222</v>
      </c>
      <c r="I422" s="1162"/>
      <c r="J422" s="952">
        <v>-0.28179865784037289</v>
      </c>
      <c r="K422" s="28"/>
      <c r="L422" s="28"/>
      <c r="M422" s="1162" t="s">
        <v>222</v>
      </c>
      <c r="N422" s="1162"/>
      <c r="O422" s="953">
        <v>-0.22542749181271185</v>
      </c>
      <c r="P422" s="28"/>
      <c r="Q422" s="28"/>
      <c r="R422" s="374"/>
      <c r="Z422" s="374"/>
      <c r="AA422" s="374"/>
      <c r="AB422" s="374"/>
      <c r="AC422" s="374"/>
      <c r="AD422" s="374"/>
      <c r="AE422" s="374"/>
      <c r="AF422" s="374"/>
      <c r="AG422" s="374"/>
      <c r="AH422" s="374"/>
      <c r="AI422" s="374"/>
      <c r="AJ422" s="374"/>
      <c r="AK422" s="374"/>
      <c r="AL422" s="374"/>
      <c r="AM422" s="374"/>
      <c r="AN422" s="374"/>
      <c r="AO422" s="374"/>
      <c r="AP422" s="374"/>
      <c r="AQ422" s="374"/>
      <c r="AR422" s="374"/>
      <c r="AS422" s="374"/>
      <c r="AT422" s="374"/>
      <c r="AU422" s="374"/>
      <c r="AV422" s="374"/>
      <c r="AW422" s="374"/>
      <c r="AX422" s="374"/>
      <c r="AY422" s="374"/>
      <c r="AZ422" s="374"/>
      <c r="BB422" s="449"/>
      <c r="BZ422" s="374"/>
      <c r="CA422" s="374"/>
      <c r="CB422" s="374"/>
      <c r="CC422" s="374"/>
      <c r="CD422" s="374"/>
      <c r="CE422" s="374"/>
      <c r="CF422" s="374"/>
      <c r="CG422" s="374"/>
      <c r="CH422" s="374"/>
      <c r="CI422" s="374"/>
      <c r="CJ422" s="374"/>
      <c r="CK422" s="374"/>
      <c r="CL422" s="374"/>
      <c r="CM422" s="374"/>
      <c r="CN422" s="374"/>
      <c r="CO422" s="374"/>
      <c r="CP422" s="374"/>
      <c r="CQ422" s="374"/>
      <c r="CR422" s="374"/>
      <c r="CS422" s="374"/>
      <c r="CT422" s="374"/>
      <c r="CU422" s="374"/>
      <c r="CV422" s="374"/>
      <c r="CW422" s="374"/>
      <c r="CX422" s="374"/>
      <c r="CY422" s="374"/>
      <c r="CZ422" s="374"/>
    </row>
    <row r="423" s="373" customFormat="true" ht="25.15" customHeight="true" x14ac:dyDescent="0.2">
      <c r="A423" s="449"/>
      <c r="B423" s="992"/>
      <c r="C423" s="1161" t="s">
        <v>518</v>
      </c>
      <c r="D423" s="1162"/>
      <c r="E423" s="951">
        <v>-0.29047259965812233</v>
      </c>
      <c r="F423" s="28"/>
      <c r="G423" s="28"/>
      <c r="H423" s="1162" t="s">
        <v>424</v>
      </c>
      <c r="I423" s="1162"/>
      <c r="J423" s="952">
        <v>-0.27679338091262962</v>
      </c>
      <c r="K423" s="28"/>
      <c r="L423" s="28"/>
      <c r="M423" s="1162" t="s">
        <v>399</v>
      </c>
      <c r="N423" s="1162"/>
      <c r="O423" s="953">
        <v>0.22412406417417546</v>
      </c>
      <c r="P423" s="28"/>
      <c r="Q423" s="28"/>
      <c r="R423" s="374"/>
      <c r="Z423" s="374"/>
      <c r="AA423" s="374"/>
      <c r="AB423" s="374"/>
      <c r="AC423" s="374"/>
      <c r="AD423" s="374"/>
      <c r="AE423" s="374"/>
      <c r="AF423" s="374"/>
      <c r="AG423" s="374"/>
      <c r="AH423" s="374"/>
      <c r="AI423" s="374"/>
      <c r="AJ423" s="374"/>
      <c r="AK423" s="374"/>
      <c r="AL423" s="374"/>
      <c r="AM423" s="374"/>
      <c r="AN423" s="374"/>
      <c r="AO423" s="374"/>
      <c r="AP423" s="374"/>
      <c r="AQ423" s="374"/>
      <c r="AR423" s="374"/>
      <c r="AS423" s="374"/>
      <c r="AT423" s="374"/>
      <c r="AU423" s="374"/>
      <c r="AV423" s="374"/>
      <c r="AW423" s="374"/>
      <c r="AX423" s="374"/>
      <c r="AY423" s="374"/>
      <c r="AZ423" s="374"/>
      <c r="BB423" s="449"/>
      <c r="BZ423" s="374"/>
      <c r="CA423" s="374"/>
      <c r="CB423" s="374"/>
      <c r="CC423" s="374"/>
      <c r="CD423" s="374"/>
      <c r="CE423" s="374"/>
      <c r="CF423" s="374"/>
      <c r="CG423" s="374"/>
      <c r="CH423" s="374"/>
      <c r="CI423" s="374"/>
      <c r="CJ423" s="374"/>
      <c r="CK423" s="374"/>
      <c r="CL423" s="374"/>
      <c r="CM423" s="374"/>
      <c r="CN423" s="374"/>
      <c r="CO423" s="374"/>
      <c r="CP423" s="374"/>
      <c r="CQ423" s="374"/>
      <c r="CR423" s="374"/>
      <c r="CS423" s="374"/>
      <c r="CT423" s="374"/>
      <c r="CU423" s="374"/>
      <c r="CV423" s="374"/>
      <c r="CW423" s="374"/>
      <c r="CX423" s="374"/>
      <c r="CY423" s="374"/>
      <c r="CZ423" s="374"/>
    </row>
    <row r="424" s="373" customFormat="true" ht="25.15" customHeight="true" x14ac:dyDescent="0.2">
      <c r="A424" s="449"/>
      <c r="B424" s="992"/>
      <c r="C424" s="1161" t="s">
        <v>387</v>
      </c>
      <c r="D424" s="1162"/>
      <c r="E424" s="951">
        <v>0.25974701489952906</v>
      </c>
      <c r="F424" s="28"/>
      <c r="G424" s="28"/>
      <c r="H424" s="1162" t="s">
        <v>397</v>
      </c>
      <c r="I424" s="1162"/>
      <c r="J424" s="952">
        <v>-0.26496813884832254</v>
      </c>
      <c r="K424" s="28"/>
      <c r="L424" s="28"/>
      <c r="M424" s="1162" t="s">
        <v>404</v>
      </c>
      <c r="N424" s="1162"/>
      <c r="O424" s="953">
        <v>0.21938180102907029</v>
      </c>
      <c r="P424" s="28"/>
      <c r="Q424" s="28"/>
      <c r="R424" s="374"/>
      <c r="Z424" s="374"/>
      <c r="AA424" s="374"/>
      <c r="AB424" s="374"/>
      <c r="AC424" s="374"/>
      <c r="AD424" s="374"/>
      <c r="AE424" s="374"/>
      <c r="AF424" s="374"/>
      <c r="AG424" s="374"/>
      <c r="AH424" s="374"/>
      <c r="AI424" s="374"/>
      <c r="AJ424" s="374"/>
      <c r="AK424" s="374"/>
      <c r="AL424" s="374"/>
      <c r="AM424" s="374"/>
      <c r="AN424" s="374"/>
      <c r="AO424" s="374"/>
      <c r="AP424" s="374"/>
      <c r="AQ424" s="374"/>
      <c r="AR424" s="374"/>
      <c r="AS424" s="374"/>
      <c r="AT424" s="374"/>
      <c r="AU424" s="374"/>
      <c r="AV424" s="374"/>
      <c r="AW424" s="374"/>
      <c r="AX424" s="374"/>
      <c r="AY424" s="374"/>
      <c r="AZ424" s="374"/>
      <c r="BB424" s="449"/>
      <c r="BZ424" s="374"/>
      <c r="CA424" s="374"/>
      <c r="CB424" s="374"/>
      <c r="CC424" s="374"/>
      <c r="CD424" s="374"/>
      <c r="CE424" s="374"/>
      <c r="CF424" s="374"/>
      <c r="CG424" s="374"/>
      <c r="CH424" s="374"/>
      <c r="CI424" s="374"/>
      <c r="CJ424" s="374"/>
      <c r="CK424" s="374"/>
      <c r="CL424" s="374"/>
      <c r="CM424" s="374"/>
      <c r="CN424" s="374"/>
      <c r="CO424" s="374"/>
      <c r="CP424" s="374"/>
      <c r="CQ424" s="374"/>
      <c r="CR424" s="374"/>
      <c r="CS424" s="374"/>
      <c r="CT424" s="374"/>
      <c r="CU424" s="374"/>
      <c r="CV424" s="374"/>
      <c r="CW424" s="374"/>
      <c r="CX424" s="374"/>
      <c r="CY424" s="374"/>
      <c r="CZ424" s="374"/>
    </row>
    <row r="425" s="373" customFormat="true" ht="25.15" customHeight="true" x14ac:dyDescent="0.2">
      <c r="A425" s="449"/>
      <c r="B425" s="992"/>
      <c r="C425" s="1161" t="s">
        <v>403</v>
      </c>
      <c r="D425" s="1162"/>
      <c r="E425" s="951">
        <v>0.22040117899439002</v>
      </c>
      <c r="F425" s="28"/>
      <c r="G425" s="28"/>
      <c r="H425" s="1162" t="s">
        <v>399</v>
      </c>
      <c r="I425" s="1162"/>
      <c r="J425" s="952">
        <v>0.22693649256178386</v>
      </c>
      <c r="K425" s="28"/>
      <c r="L425" s="28"/>
      <c r="M425" s="1162" t="s">
        <v>579</v>
      </c>
      <c r="N425" s="1162"/>
      <c r="O425" s="953">
        <v>0.2161264079293202</v>
      </c>
      <c r="P425" s="28"/>
      <c r="Q425" s="28"/>
      <c r="R425" s="374"/>
      <c r="Z425" s="374"/>
      <c r="AA425" s="374"/>
      <c r="AB425" s="374"/>
      <c r="AC425" s="374"/>
      <c r="AD425" s="374"/>
      <c r="AE425" s="374"/>
      <c r="AF425" s="374"/>
      <c r="AG425" s="374"/>
      <c r="AH425" s="374"/>
      <c r="AI425" s="374"/>
      <c r="AJ425" s="374"/>
      <c r="AK425" s="374"/>
      <c r="AL425" s="374"/>
      <c r="AM425" s="374"/>
      <c r="AN425" s="374"/>
      <c r="AO425" s="374"/>
      <c r="AP425" s="374"/>
      <c r="AQ425" s="374"/>
      <c r="AR425" s="374"/>
      <c r="AS425" s="374"/>
      <c r="AT425" s="374"/>
      <c r="AU425" s="374"/>
      <c r="AV425" s="374"/>
      <c r="AW425" s="374"/>
      <c r="AX425" s="374"/>
      <c r="AY425" s="374"/>
      <c r="AZ425" s="374"/>
      <c r="BB425" s="449"/>
      <c r="BZ425" s="374"/>
      <c r="CA425" s="374"/>
      <c r="CB425" s="374"/>
      <c r="CC425" s="374"/>
      <c r="CD425" s="374"/>
      <c r="CE425" s="374"/>
      <c r="CF425" s="374"/>
      <c r="CG425" s="374"/>
      <c r="CH425" s="374"/>
      <c r="CI425" s="374"/>
      <c r="CJ425" s="374"/>
      <c r="CK425" s="374"/>
      <c r="CL425" s="374"/>
      <c r="CM425" s="374"/>
      <c r="CN425" s="374"/>
      <c r="CO425" s="374"/>
      <c r="CP425" s="374"/>
      <c r="CQ425" s="374"/>
      <c r="CR425" s="374"/>
      <c r="CS425" s="374"/>
      <c r="CT425" s="374"/>
      <c r="CU425" s="374"/>
      <c r="CV425" s="374"/>
      <c r="CW425" s="374"/>
      <c r="CX425" s="374"/>
      <c r="CY425" s="374"/>
      <c r="CZ425" s="374"/>
    </row>
    <row r="426" s="373" customFormat="true" ht="25.15" customHeight="true" x14ac:dyDescent="0.2">
      <c r="A426" s="449"/>
      <c r="B426" s="992"/>
      <c r="C426" s="1161" t="s">
        <v>580</v>
      </c>
      <c r="D426" s="1162"/>
      <c r="E426" s="951">
        <v>-0.20811539236641849</v>
      </c>
      <c r="F426" s="28"/>
      <c r="G426" s="28"/>
      <c r="H426" s="1162" t="s">
        <v>392</v>
      </c>
      <c r="I426" s="1162"/>
      <c r="J426" s="952">
        <v>0.17474288500840188</v>
      </c>
      <c r="K426" s="28"/>
      <c r="L426" s="28"/>
      <c r="M426" s="1162" t="s">
        <v>403</v>
      </c>
      <c r="N426" s="1162"/>
      <c r="O426" s="953">
        <v>0.18983422510146036</v>
      </c>
      <c r="P426" s="28"/>
      <c r="Q426" s="28"/>
      <c r="R426" s="374"/>
      <c r="Z426" s="374"/>
      <c r="AA426" s="374"/>
      <c r="AB426" s="374"/>
      <c r="AC426" s="374"/>
      <c r="AD426" s="374"/>
      <c r="AE426" s="374"/>
      <c r="AF426" s="374"/>
      <c r="AG426" s="374"/>
      <c r="AH426" s="374"/>
      <c r="AI426" s="374"/>
      <c r="AJ426" s="374"/>
      <c r="AK426" s="374"/>
      <c r="AL426" s="374"/>
      <c r="AM426" s="374"/>
      <c r="AN426" s="374"/>
      <c r="AO426" s="374"/>
      <c r="AP426" s="374"/>
      <c r="AQ426" s="374"/>
      <c r="AR426" s="374"/>
      <c r="AS426" s="374"/>
      <c r="AT426" s="374"/>
      <c r="AU426" s="374"/>
      <c r="AV426" s="374"/>
      <c r="AW426" s="374"/>
      <c r="AX426" s="374"/>
      <c r="AY426" s="374"/>
      <c r="AZ426" s="374"/>
      <c r="BB426" s="449"/>
      <c r="BZ426" s="374"/>
      <c r="CA426" s="374"/>
      <c r="CB426" s="374"/>
      <c r="CC426" s="374"/>
      <c r="CD426" s="374"/>
      <c r="CE426" s="374"/>
      <c r="CF426" s="374"/>
      <c r="CG426" s="374"/>
      <c r="CH426" s="374"/>
      <c r="CI426" s="374"/>
      <c r="CJ426" s="374"/>
      <c r="CK426" s="374"/>
      <c r="CL426" s="374"/>
      <c r="CM426" s="374"/>
      <c r="CN426" s="374"/>
      <c r="CO426" s="374"/>
      <c r="CP426" s="374"/>
      <c r="CQ426" s="374"/>
      <c r="CR426" s="374"/>
      <c r="CS426" s="374"/>
      <c r="CT426" s="374"/>
      <c r="CU426" s="374"/>
      <c r="CV426" s="374"/>
      <c r="CW426" s="374"/>
      <c r="CX426" s="374"/>
      <c r="CY426" s="374"/>
      <c r="CZ426" s="374"/>
    </row>
    <row r="427" s="373" customFormat="true" ht="25.15" customHeight="true" x14ac:dyDescent="0.2">
      <c r="A427" s="449"/>
      <c r="B427" s="992"/>
      <c r="C427" s="1161" t="s">
        <v>392</v>
      </c>
      <c r="D427" s="1162"/>
      <c r="E427" s="951">
        <v>0.19647653775767693</v>
      </c>
      <c r="F427" s="28"/>
      <c r="G427" s="28"/>
      <c r="H427" s="1162" t="s">
        <v>403</v>
      </c>
      <c r="I427" s="1162"/>
      <c r="J427" s="952">
        <v>0.17028262921146112</v>
      </c>
      <c r="K427" s="28"/>
      <c r="L427" s="28"/>
      <c r="M427" s="1162" t="s">
        <v>581</v>
      </c>
      <c r="N427" s="1162"/>
      <c r="O427" s="953">
        <v>0.18317803501111521</v>
      </c>
      <c r="P427" s="28"/>
      <c r="Q427" s="28"/>
      <c r="R427" s="374"/>
      <c r="Z427" s="374"/>
      <c r="AA427" s="374"/>
      <c r="AB427" s="374"/>
      <c r="AC427" s="374"/>
      <c r="AD427" s="374"/>
      <c r="AE427" s="374"/>
      <c r="AF427" s="374"/>
      <c r="AG427" s="374"/>
      <c r="AH427" s="374"/>
      <c r="AI427" s="374"/>
      <c r="AJ427" s="374"/>
      <c r="AK427" s="374"/>
      <c r="AL427" s="374"/>
      <c r="AM427" s="374"/>
      <c r="AN427" s="374"/>
      <c r="AO427" s="374"/>
      <c r="AP427" s="374"/>
      <c r="AQ427" s="374"/>
      <c r="AR427" s="374"/>
      <c r="AS427" s="374"/>
      <c r="AT427" s="374"/>
      <c r="AU427" s="374"/>
      <c r="AV427" s="374"/>
      <c r="AW427" s="374"/>
      <c r="AX427" s="374"/>
      <c r="AY427" s="374"/>
      <c r="AZ427" s="374"/>
      <c r="BB427" s="449"/>
      <c r="BZ427" s="374"/>
      <c r="CA427" s="374"/>
      <c r="CB427" s="374"/>
      <c r="CC427" s="374"/>
      <c r="CD427" s="374"/>
      <c r="CE427" s="374"/>
      <c r="CF427" s="374"/>
      <c r="CG427" s="374"/>
      <c r="CH427" s="374"/>
      <c r="CI427" s="374"/>
      <c r="CJ427" s="374"/>
      <c r="CK427" s="374"/>
      <c r="CL427" s="374"/>
      <c r="CM427" s="374"/>
      <c r="CN427" s="374"/>
      <c r="CO427" s="374"/>
      <c r="CP427" s="374"/>
      <c r="CQ427" s="374"/>
      <c r="CR427" s="374"/>
      <c r="CS427" s="374"/>
      <c r="CT427" s="374"/>
      <c r="CU427" s="374"/>
      <c r="CV427" s="374"/>
      <c r="CW427" s="374"/>
      <c r="CX427" s="374"/>
      <c r="CY427" s="374"/>
      <c r="CZ427" s="374"/>
    </row>
    <row r="428" s="373" customFormat="true" ht="25.15" customHeight="true" x14ac:dyDescent="0.2">
      <c r="A428" s="449"/>
      <c r="B428" s="992"/>
      <c r="C428" s="1161" t="s">
        <v>383</v>
      </c>
      <c r="D428" s="1162"/>
      <c r="E428" s="951">
        <v>0.19643709352715785</v>
      </c>
      <c r="F428" s="28"/>
      <c r="G428" s="28"/>
      <c r="H428" s="1162" t="s">
        <v>387</v>
      </c>
      <c r="I428" s="1162"/>
      <c r="J428" s="952">
        <v>0.13997835352136273</v>
      </c>
      <c r="K428" s="28"/>
      <c r="L428" s="28"/>
      <c r="M428" s="1162" t="s">
        <v>582</v>
      </c>
      <c r="N428" s="1162"/>
      <c r="O428" s="953">
        <v>0.17000561411837503</v>
      </c>
      <c r="P428" s="28"/>
      <c r="Q428" s="28"/>
      <c r="R428" s="374"/>
      <c r="Z428" s="374"/>
      <c r="AA428" s="374"/>
      <c r="AB428" s="374"/>
      <c r="AC428" s="374"/>
      <c r="AD428" s="374"/>
      <c r="AE428" s="374"/>
      <c r="AF428" s="374"/>
      <c r="AG428" s="374"/>
      <c r="AH428" s="374"/>
      <c r="AI428" s="374"/>
      <c r="AJ428" s="374"/>
      <c r="AK428" s="374"/>
      <c r="AL428" s="374"/>
      <c r="AM428" s="374"/>
      <c r="AN428" s="374"/>
      <c r="AO428" s="374"/>
      <c r="AP428" s="374"/>
      <c r="AQ428" s="374"/>
      <c r="AR428" s="374"/>
      <c r="AS428" s="374"/>
      <c r="AT428" s="374"/>
      <c r="AU428" s="374"/>
      <c r="AV428" s="374"/>
      <c r="AW428" s="374"/>
      <c r="AX428" s="374"/>
      <c r="AY428" s="374"/>
      <c r="AZ428" s="374"/>
      <c r="BB428" s="449"/>
      <c r="BZ428" s="374"/>
      <c r="CA428" s="374"/>
      <c r="CB428" s="374"/>
      <c r="CC428" s="374"/>
      <c r="CD428" s="374"/>
      <c r="CE428" s="374"/>
      <c r="CF428" s="374"/>
      <c r="CG428" s="374"/>
      <c r="CH428" s="374"/>
      <c r="CI428" s="374"/>
      <c r="CJ428" s="374"/>
      <c r="CK428" s="374"/>
      <c r="CL428" s="374"/>
      <c r="CM428" s="374"/>
      <c r="CN428" s="374"/>
      <c r="CO428" s="374"/>
      <c r="CP428" s="374"/>
      <c r="CQ428" s="374"/>
      <c r="CR428" s="374"/>
      <c r="CS428" s="374"/>
      <c r="CT428" s="374"/>
      <c r="CU428" s="374"/>
      <c r="CV428" s="374"/>
      <c r="CW428" s="374"/>
      <c r="CX428" s="374"/>
      <c r="CY428" s="374"/>
      <c r="CZ428" s="374"/>
    </row>
    <row r="429" s="373" customFormat="true" ht="25.15" customHeight="true" x14ac:dyDescent="0.2">
      <c r="A429" s="449"/>
      <c r="B429" s="992"/>
      <c r="C429" s="1161" t="s">
        <v>424</v>
      </c>
      <c r="D429" s="1162"/>
      <c r="E429" s="951">
        <v>-0.16890740000676763</v>
      </c>
      <c r="F429" s="28"/>
      <c r="G429" s="28"/>
      <c r="H429" s="1162" t="s">
        <v>580</v>
      </c>
      <c r="I429" s="1162"/>
      <c r="J429" s="952">
        <v>-0.12553520235984447</v>
      </c>
      <c r="K429" s="28"/>
      <c r="L429" s="28"/>
      <c r="M429" s="1162" t="s">
        <v>518</v>
      </c>
      <c r="N429" s="1162"/>
      <c r="O429" s="953">
        <v>-0.16066584692161059</v>
      </c>
      <c r="P429" s="28"/>
      <c r="Q429" s="28"/>
      <c r="R429" s="374"/>
      <c r="Z429" s="374"/>
      <c r="AA429" s="374"/>
      <c r="AB429" s="374"/>
      <c r="AC429" s="374"/>
      <c r="AD429" s="374"/>
      <c r="AE429" s="374"/>
      <c r="AF429" s="374"/>
      <c r="AG429" s="374"/>
      <c r="AH429" s="374"/>
      <c r="AI429" s="374"/>
      <c r="AJ429" s="374"/>
      <c r="AK429" s="374"/>
      <c r="AL429" s="374"/>
      <c r="AM429" s="374"/>
      <c r="AN429" s="374"/>
      <c r="AO429" s="374"/>
      <c r="AP429" s="374"/>
      <c r="AQ429" s="374"/>
      <c r="AR429" s="374"/>
      <c r="AS429" s="374"/>
      <c r="AT429" s="374"/>
      <c r="AU429" s="374"/>
      <c r="AV429" s="374"/>
      <c r="AW429" s="374"/>
      <c r="AX429" s="374"/>
      <c r="AY429" s="374"/>
      <c r="AZ429" s="374"/>
      <c r="BB429" s="449"/>
      <c r="BZ429" s="374"/>
      <c r="CA429" s="374"/>
      <c r="CB429" s="374"/>
      <c r="CC429" s="374"/>
      <c r="CD429" s="374"/>
      <c r="CE429" s="374"/>
      <c r="CF429" s="374"/>
      <c r="CG429" s="374"/>
      <c r="CH429" s="374"/>
      <c r="CI429" s="374"/>
      <c r="CJ429" s="374"/>
      <c r="CK429" s="374"/>
      <c r="CL429" s="374"/>
      <c r="CM429" s="374"/>
      <c r="CN429" s="374"/>
      <c r="CO429" s="374"/>
      <c r="CP429" s="374"/>
      <c r="CQ429" s="374"/>
      <c r="CR429" s="374"/>
      <c r="CS429" s="374"/>
      <c r="CT429" s="374"/>
      <c r="CU429" s="374"/>
      <c r="CV429" s="374"/>
      <c r="CW429" s="374"/>
      <c r="CX429" s="374"/>
      <c r="CY429" s="374"/>
      <c r="CZ429" s="374"/>
    </row>
    <row r="430" s="373" customFormat="true" ht="25.15" customHeight="true" x14ac:dyDescent="0.2">
      <c r="A430" s="449"/>
      <c r="B430" s="992"/>
      <c r="C430" s="1161" t="s">
        <v>500</v>
      </c>
      <c r="D430" s="1162"/>
      <c r="E430" s="951">
        <v>-0.16671455344769298</v>
      </c>
      <c r="F430" s="28"/>
      <c r="G430" s="28"/>
      <c r="H430" s="1162" t="s">
        <v>525</v>
      </c>
      <c r="I430" s="1162"/>
      <c r="J430" s="952">
        <v>-0.1225995510730902</v>
      </c>
      <c r="K430" s="28"/>
      <c r="L430" s="28"/>
      <c r="M430" s="1162" t="s">
        <v>583</v>
      </c>
      <c r="N430" s="1162"/>
      <c r="O430" s="953">
        <v>0.15562992781554155</v>
      </c>
      <c r="P430" s="28"/>
      <c r="Q430" s="28"/>
      <c r="R430" s="374"/>
      <c r="Z430" s="374"/>
      <c r="AA430" s="374"/>
      <c r="AB430" s="374"/>
      <c r="AC430" s="374"/>
      <c r="AD430" s="374"/>
      <c r="AE430" s="374"/>
      <c r="AF430" s="374"/>
      <c r="AG430" s="374"/>
      <c r="AH430" s="374"/>
      <c r="AI430" s="374"/>
      <c r="AJ430" s="374"/>
      <c r="AK430" s="374"/>
      <c r="AL430" s="374"/>
      <c r="AM430" s="374"/>
      <c r="AN430" s="374"/>
      <c r="AO430" s="374"/>
      <c r="AP430" s="374"/>
      <c r="AQ430" s="374"/>
      <c r="AR430" s="374"/>
      <c r="AS430" s="374"/>
      <c r="AT430" s="374"/>
      <c r="AU430" s="374"/>
      <c r="AV430" s="374"/>
      <c r="AW430" s="374"/>
      <c r="AX430" s="374"/>
      <c r="AY430" s="374"/>
      <c r="AZ430" s="374"/>
      <c r="BB430" s="449"/>
      <c r="BZ430" s="374"/>
      <c r="CA430" s="374"/>
      <c r="CB430" s="374"/>
      <c r="CC430" s="374"/>
      <c r="CD430" s="374"/>
      <c r="CE430" s="374"/>
      <c r="CF430" s="374"/>
      <c r="CG430" s="374"/>
      <c r="CH430" s="374"/>
      <c r="CI430" s="374"/>
      <c r="CJ430" s="374"/>
      <c r="CK430" s="374"/>
      <c r="CL430" s="374"/>
      <c r="CM430" s="374"/>
      <c r="CN430" s="374"/>
      <c r="CO430" s="374"/>
      <c r="CP430" s="374"/>
      <c r="CQ430" s="374"/>
      <c r="CR430" s="374"/>
      <c r="CS430" s="374"/>
      <c r="CT430" s="374"/>
      <c r="CU430" s="374"/>
      <c r="CV430" s="374"/>
      <c r="CW430" s="374"/>
      <c r="CX430" s="374"/>
      <c r="CY430" s="374"/>
      <c r="CZ430" s="374"/>
    </row>
    <row r="431" s="373" customFormat="true" ht="25.15" customHeight="true" x14ac:dyDescent="0.2">
      <c r="A431" s="449"/>
      <c r="B431" s="992"/>
      <c r="C431" s="1161" t="s">
        <v>584</v>
      </c>
      <c r="D431" s="1162"/>
      <c r="E431" s="951">
        <v>0.15913038854260975</v>
      </c>
      <c r="F431" s="28"/>
      <c r="G431" s="28"/>
      <c r="H431" s="1162" t="s">
        <v>584</v>
      </c>
      <c r="I431" s="1162"/>
      <c r="J431" s="952">
        <v>0.12065925629725599</v>
      </c>
      <c r="K431" s="28"/>
      <c r="L431" s="28"/>
      <c r="M431" s="1162" t="s">
        <v>585</v>
      </c>
      <c r="N431" s="1162"/>
      <c r="O431" s="953">
        <v>0.13333662306255123</v>
      </c>
      <c r="P431" s="28"/>
      <c r="Q431" s="28"/>
      <c r="R431" s="374"/>
      <c r="Z431" s="374"/>
      <c r="AA431" s="374"/>
      <c r="AB431" s="374"/>
      <c r="AC431" s="374"/>
      <c r="AD431" s="374"/>
      <c r="AE431" s="374"/>
      <c r="AF431" s="374"/>
      <c r="AG431" s="374"/>
      <c r="AH431" s="374"/>
      <c r="AI431" s="374"/>
      <c r="AJ431" s="374"/>
      <c r="AK431" s="374"/>
      <c r="AL431" s="374"/>
      <c r="AM431" s="374"/>
      <c r="AN431" s="374"/>
      <c r="AO431" s="374"/>
      <c r="AP431" s="374"/>
      <c r="AQ431" s="374"/>
      <c r="AR431" s="374"/>
      <c r="AS431" s="374"/>
      <c r="AT431" s="374"/>
      <c r="AU431" s="374"/>
      <c r="AV431" s="374"/>
      <c r="AW431" s="374"/>
      <c r="AX431" s="374"/>
      <c r="AY431" s="374"/>
      <c r="AZ431" s="374"/>
      <c r="BB431" s="449"/>
      <c r="BZ431" s="374"/>
      <c r="CA431" s="374"/>
      <c r="CB431" s="374"/>
      <c r="CC431" s="374"/>
      <c r="CD431" s="374"/>
      <c r="CE431" s="374"/>
      <c r="CF431" s="374"/>
      <c r="CG431" s="374"/>
      <c r="CH431" s="374"/>
      <c r="CI431" s="374"/>
      <c r="CJ431" s="374"/>
      <c r="CK431" s="374"/>
      <c r="CL431" s="374"/>
      <c r="CM431" s="374"/>
      <c r="CN431" s="374"/>
      <c r="CO431" s="374"/>
      <c r="CP431" s="374"/>
      <c r="CQ431" s="374"/>
      <c r="CR431" s="374"/>
      <c r="CS431" s="374"/>
      <c r="CT431" s="374"/>
      <c r="CU431" s="374"/>
      <c r="CV431" s="374"/>
      <c r="CW431" s="374"/>
      <c r="CX431" s="374"/>
      <c r="CY431" s="374"/>
      <c r="CZ431" s="374"/>
    </row>
    <row r="432" s="373" customFormat="true" ht="25.15" customHeight="true" x14ac:dyDescent="0.2">
      <c r="A432" s="449"/>
      <c r="B432" s="992"/>
      <c r="C432" s="1161" t="s">
        <v>499</v>
      </c>
      <c r="D432" s="1162"/>
      <c r="E432" s="951">
        <v>-0.11749471697123651</v>
      </c>
      <c r="F432" s="28"/>
      <c r="G432" s="28"/>
      <c r="H432" s="1162" t="s">
        <v>383</v>
      </c>
      <c r="I432" s="1162"/>
      <c r="J432" s="952">
        <v>0.11422201248090987</v>
      </c>
      <c r="K432" s="28"/>
      <c r="L432" s="28"/>
      <c r="M432" s="1162" t="s">
        <v>584</v>
      </c>
      <c r="N432" s="1162"/>
      <c r="O432" s="953">
        <v>0.12920616880396116</v>
      </c>
      <c r="P432" s="28"/>
      <c r="Q432" s="28"/>
      <c r="R432" s="374"/>
      <c r="Z432" s="374"/>
      <c r="AA432" s="374"/>
      <c r="AB432" s="374"/>
      <c r="AC432" s="374"/>
      <c r="AD432" s="374"/>
      <c r="AE432" s="374"/>
      <c r="AF432" s="374"/>
      <c r="AG432" s="374"/>
      <c r="AH432" s="374"/>
      <c r="AI432" s="374"/>
      <c r="AJ432" s="374"/>
      <c r="AK432" s="374"/>
      <c r="AL432" s="374"/>
      <c r="AM432" s="374"/>
      <c r="AN432" s="374"/>
      <c r="AO432" s="374"/>
      <c r="AP432" s="374"/>
      <c r="AQ432" s="374"/>
      <c r="AR432" s="374"/>
      <c r="AS432" s="374"/>
      <c r="AT432" s="374"/>
      <c r="AU432" s="374"/>
      <c r="AV432" s="374"/>
      <c r="AW432" s="374"/>
      <c r="AX432" s="374"/>
      <c r="AY432" s="374"/>
      <c r="AZ432" s="374"/>
      <c r="BB432" s="449"/>
      <c r="BZ432" s="374"/>
      <c r="CA432" s="374"/>
      <c r="CB432" s="374"/>
      <c r="CC432" s="374"/>
      <c r="CD432" s="374"/>
      <c r="CE432" s="374"/>
      <c r="CF432" s="374"/>
      <c r="CG432" s="374"/>
      <c r="CH432" s="374"/>
      <c r="CI432" s="374"/>
      <c r="CJ432" s="374"/>
      <c r="CK432" s="374"/>
      <c r="CL432" s="374"/>
      <c r="CM432" s="374"/>
      <c r="CN432" s="374"/>
      <c r="CO432" s="374"/>
      <c r="CP432" s="374"/>
      <c r="CQ432" s="374"/>
      <c r="CR432" s="374"/>
      <c r="CS432" s="374"/>
      <c r="CT432" s="374"/>
      <c r="CU432" s="374"/>
      <c r="CV432" s="374"/>
      <c r="CW432" s="374"/>
      <c r="CX432" s="374"/>
      <c r="CY432" s="374"/>
      <c r="CZ432" s="374"/>
    </row>
    <row r="433" s="373" customFormat="true" ht="25.15" customHeight="true" x14ac:dyDescent="0.2">
      <c r="A433" s="449"/>
      <c r="B433" s="992"/>
      <c r="C433" s="1161" t="s">
        <v>586</v>
      </c>
      <c r="D433" s="1162"/>
      <c r="E433" s="951">
        <v>-9.8176968895853922E-2</v>
      </c>
      <c r="F433" s="28"/>
      <c r="G433" s="28"/>
      <c r="H433" s="1162" t="s">
        <v>499</v>
      </c>
      <c r="I433" s="1162"/>
      <c r="J433" s="952">
        <v>-9.5160023589695178E-2</v>
      </c>
      <c r="K433" s="28"/>
      <c r="L433" s="28"/>
      <c r="M433" s="1162" t="s">
        <v>587</v>
      </c>
      <c r="N433" s="1162"/>
      <c r="O433" s="953">
        <v>-0.11912524665095103</v>
      </c>
      <c r="P433" s="28"/>
      <c r="Q433" s="28"/>
      <c r="R433" s="374"/>
      <c r="Z433" s="374"/>
      <c r="AA433" s="374"/>
      <c r="AB433" s="374"/>
      <c r="AC433" s="374"/>
      <c r="AD433" s="374"/>
      <c r="AE433" s="374"/>
      <c r="AF433" s="374"/>
      <c r="AG433" s="374"/>
      <c r="AH433" s="374"/>
      <c r="AI433" s="374"/>
      <c r="AJ433" s="374"/>
      <c r="AK433" s="374"/>
      <c r="AL433" s="374"/>
      <c r="AM433" s="374"/>
      <c r="AN433" s="374"/>
      <c r="AO433" s="374"/>
      <c r="AP433" s="374"/>
      <c r="AQ433" s="374"/>
      <c r="AR433" s="374"/>
      <c r="AS433" s="374"/>
      <c r="AT433" s="374"/>
      <c r="AU433" s="374"/>
      <c r="AV433" s="374"/>
      <c r="AW433" s="374"/>
      <c r="AX433" s="374"/>
      <c r="AY433" s="374"/>
      <c r="AZ433" s="374"/>
      <c r="BB433" s="449"/>
      <c r="BZ433" s="374"/>
      <c r="CA433" s="374"/>
      <c r="CB433" s="374"/>
      <c r="CC433" s="374"/>
      <c r="CD433" s="374"/>
      <c r="CE433" s="374"/>
      <c r="CF433" s="374"/>
      <c r="CG433" s="374"/>
      <c r="CH433" s="374"/>
      <c r="CI433" s="374"/>
      <c r="CJ433" s="374"/>
      <c r="CK433" s="374"/>
      <c r="CL433" s="374"/>
      <c r="CM433" s="374"/>
      <c r="CN433" s="374"/>
      <c r="CO433" s="374"/>
      <c r="CP433" s="374"/>
      <c r="CQ433" s="374"/>
      <c r="CR433" s="374"/>
      <c r="CS433" s="374"/>
      <c r="CT433" s="374"/>
      <c r="CU433" s="374"/>
      <c r="CV433" s="374"/>
      <c r="CW433" s="374"/>
      <c r="CX433" s="374"/>
      <c r="CY433" s="374"/>
      <c r="CZ433" s="374"/>
    </row>
    <row r="434" s="373" customFormat="true" ht="25.15" customHeight="true" x14ac:dyDescent="0.2">
      <c r="A434" s="449"/>
      <c r="B434" s="992"/>
      <c r="C434" s="1161" t="s">
        <v>395</v>
      </c>
      <c r="D434" s="1162"/>
      <c r="E434" s="951">
        <v>9.580734931008017E-2</v>
      </c>
      <c r="F434" s="28"/>
      <c r="G434" s="28"/>
      <c r="H434" s="1162" t="s">
        <v>581</v>
      </c>
      <c r="I434" s="1162"/>
      <c r="J434" s="952">
        <v>7.9075324222825524E-2</v>
      </c>
      <c r="K434" s="28"/>
      <c r="L434" s="28"/>
      <c r="M434" s="1162" t="s">
        <v>392</v>
      </c>
      <c r="N434" s="1162"/>
      <c r="O434" s="953">
        <v>0.10890824954328317</v>
      </c>
      <c r="P434" s="28"/>
      <c r="Q434" s="28"/>
      <c r="R434" s="374"/>
      <c r="Z434" s="374"/>
      <c r="AA434" s="374"/>
      <c r="AB434" s="374"/>
      <c r="AC434" s="374"/>
      <c r="AD434" s="374"/>
      <c r="AE434" s="374"/>
      <c r="AF434" s="374"/>
      <c r="AG434" s="374"/>
      <c r="AH434" s="374"/>
      <c r="AI434" s="374"/>
      <c r="AJ434" s="374"/>
      <c r="AK434" s="374"/>
      <c r="AL434" s="374"/>
      <c r="AM434" s="374"/>
      <c r="AN434" s="374"/>
      <c r="AO434" s="374"/>
      <c r="AP434" s="374"/>
      <c r="AQ434" s="374"/>
      <c r="AR434" s="374"/>
      <c r="AS434" s="374"/>
      <c r="AT434" s="374"/>
      <c r="AU434" s="374"/>
      <c r="AV434" s="374"/>
      <c r="AW434" s="374"/>
      <c r="AX434" s="374"/>
      <c r="AY434" s="374"/>
      <c r="AZ434" s="374"/>
      <c r="BB434" s="449"/>
      <c r="BZ434" s="374"/>
      <c r="CA434" s="374"/>
      <c r="CB434" s="374"/>
      <c r="CC434" s="374"/>
      <c r="CD434" s="374"/>
      <c r="CE434" s="374"/>
      <c r="CF434" s="374"/>
      <c r="CG434" s="374"/>
      <c r="CH434" s="374"/>
      <c r="CI434" s="374"/>
      <c r="CJ434" s="374"/>
      <c r="CK434" s="374"/>
      <c r="CL434" s="374"/>
      <c r="CM434" s="374"/>
      <c r="CN434" s="374"/>
      <c r="CO434" s="374"/>
      <c r="CP434" s="374"/>
      <c r="CQ434" s="374"/>
      <c r="CR434" s="374"/>
      <c r="CS434" s="374"/>
      <c r="CT434" s="374"/>
      <c r="CU434" s="374"/>
      <c r="CV434" s="374"/>
      <c r="CW434" s="374"/>
      <c r="CX434" s="374"/>
      <c r="CY434" s="374"/>
      <c r="CZ434" s="374"/>
    </row>
    <row r="435" s="373" customFormat="true" ht="25.15" customHeight="true" x14ac:dyDescent="0.2">
      <c r="A435" s="449"/>
      <c r="B435" s="992"/>
      <c r="C435" s="1161" t="s">
        <v>581</v>
      </c>
      <c r="D435" s="1162"/>
      <c r="E435" s="951">
        <v>9.2131810781495849E-2</v>
      </c>
      <c r="F435" s="28"/>
      <c r="G435" s="28"/>
      <c r="H435" s="1162" t="s">
        <v>395</v>
      </c>
      <c r="I435" s="1162"/>
      <c r="J435" s="952">
        <v>7.8183772637732518E-2</v>
      </c>
      <c r="K435" s="28"/>
      <c r="L435" s="28"/>
      <c r="M435" s="1162" t="s">
        <v>588</v>
      </c>
      <c r="N435" s="1162"/>
      <c r="O435" s="953">
        <v>0.10772812540792595</v>
      </c>
      <c r="P435" s="28"/>
      <c r="Q435" s="28"/>
      <c r="R435" s="374"/>
      <c r="Z435" s="374"/>
      <c r="AA435" s="374"/>
      <c r="AB435" s="374"/>
      <c r="AC435" s="374"/>
      <c r="AD435" s="374"/>
      <c r="AE435" s="374"/>
      <c r="AF435" s="374"/>
      <c r="AG435" s="374"/>
      <c r="AH435" s="374"/>
      <c r="AI435" s="374"/>
      <c r="AJ435" s="374"/>
      <c r="AK435" s="374"/>
      <c r="AL435" s="374"/>
      <c r="AM435" s="374"/>
      <c r="AN435" s="374"/>
      <c r="AO435" s="374"/>
      <c r="AP435" s="374"/>
      <c r="AQ435" s="374"/>
      <c r="AR435" s="374"/>
      <c r="AS435" s="374"/>
      <c r="AT435" s="374"/>
      <c r="AU435" s="374"/>
      <c r="AV435" s="374"/>
      <c r="AW435" s="374"/>
      <c r="AX435" s="374"/>
      <c r="AY435" s="374"/>
      <c r="AZ435" s="374"/>
      <c r="BB435" s="449"/>
      <c r="BZ435" s="374"/>
      <c r="CA435" s="374"/>
      <c r="CB435" s="374"/>
      <c r="CC435" s="374"/>
      <c r="CD435" s="374"/>
      <c r="CE435" s="374"/>
      <c r="CF435" s="374"/>
      <c r="CG435" s="374"/>
      <c r="CH435" s="374"/>
      <c r="CI435" s="374"/>
      <c r="CJ435" s="374"/>
      <c r="CK435" s="374"/>
      <c r="CL435" s="374"/>
      <c r="CM435" s="374"/>
      <c r="CN435" s="374"/>
      <c r="CO435" s="374"/>
      <c r="CP435" s="374"/>
      <c r="CQ435" s="374"/>
      <c r="CR435" s="374"/>
      <c r="CS435" s="374"/>
      <c r="CT435" s="374"/>
      <c r="CU435" s="374"/>
      <c r="CV435" s="374"/>
      <c r="CW435" s="374"/>
      <c r="CX435" s="374"/>
      <c r="CY435" s="374"/>
      <c r="CZ435" s="374"/>
    </row>
    <row r="436" s="373" customFormat="true" ht="25.15" customHeight="true" x14ac:dyDescent="0.2">
      <c r="A436" s="449"/>
      <c r="B436" s="992"/>
      <c r="C436" s="1161" t="s">
        <v>413</v>
      </c>
      <c r="D436" s="1162"/>
      <c r="E436" s="951">
        <v>8.9564249955645048E-2</v>
      </c>
      <c r="F436" s="28"/>
      <c r="G436" s="28"/>
      <c r="H436" s="1162" t="s">
        <v>586</v>
      </c>
      <c r="I436" s="1162"/>
      <c r="J436" s="952">
        <v>-6.0507864952669584E-2</v>
      </c>
      <c r="K436" s="28"/>
      <c r="L436" s="28"/>
      <c r="M436" s="1162" t="s">
        <v>383</v>
      </c>
      <c r="N436" s="1162"/>
      <c r="O436" s="953">
        <v>0.10138463238185469</v>
      </c>
      <c r="P436" s="28"/>
      <c r="Q436" s="28"/>
      <c r="R436" s="374"/>
      <c r="Z436" s="374"/>
      <c r="AA436" s="374"/>
      <c r="AB436" s="374"/>
      <c r="AC436" s="374"/>
      <c r="AD436" s="374"/>
      <c r="AE436" s="374"/>
      <c r="AF436" s="374"/>
      <c r="AG436" s="374"/>
      <c r="AH436" s="374"/>
      <c r="AI436" s="374"/>
      <c r="AJ436" s="374"/>
      <c r="AK436" s="374"/>
      <c r="AL436" s="374"/>
      <c r="AM436" s="374"/>
      <c r="AN436" s="374"/>
      <c r="AO436" s="374"/>
      <c r="AP436" s="374"/>
      <c r="AQ436" s="374"/>
      <c r="AR436" s="374"/>
      <c r="AS436" s="374"/>
      <c r="AT436" s="374"/>
      <c r="AU436" s="374"/>
      <c r="AV436" s="374"/>
      <c r="AW436" s="374"/>
      <c r="AX436" s="374"/>
      <c r="AY436" s="374"/>
      <c r="AZ436" s="374"/>
      <c r="BB436" s="449"/>
      <c r="BZ436" s="374"/>
      <c r="CA436" s="374"/>
      <c r="CB436" s="374"/>
      <c r="CC436" s="374"/>
      <c r="CD436" s="374"/>
      <c r="CE436" s="374"/>
      <c r="CF436" s="374"/>
      <c r="CG436" s="374"/>
      <c r="CH436" s="374"/>
      <c r="CI436" s="374"/>
      <c r="CJ436" s="374"/>
      <c r="CK436" s="374"/>
      <c r="CL436" s="374"/>
      <c r="CM436" s="374"/>
      <c r="CN436" s="374"/>
      <c r="CO436" s="374"/>
      <c r="CP436" s="374"/>
      <c r="CQ436" s="374"/>
      <c r="CR436" s="374"/>
      <c r="CS436" s="374"/>
      <c r="CT436" s="374"/>
      <c r="CU436" s="374"/>
      <c r="CV436" s="374"/>
      <c r="CW436" s="374"/>
      <c r="CX436" s="374"/>
      <c r="CY436" s="374"/>
      <c r="CZ436" s="374"/>
    </row>
    <row r="437" s="373" customFormat="true" ht="25.15" customHeight="true" x14ac:dyDescent="0.2">
      <c r="A437" s="449"/>
      <c r="B437" s="992"/>
      <c r="C437" s="1161" t="s">
        <v>494</v>
      </c>
      <c r="D437" s="1162"/>
      <c r="E437" s="951">
        <v>8.1719775762962563E-2</v>
      </c>
      <c r="F437" s="28"/>
      <c r="G437" s="28"/>
      <c r="H437" s="1162" t="s">
        <v>391</v>
      </c>
      <c r="I437" s="1162"/>
      <c r="J437" s="952">
        <v>-5.3940258041842472E-2</v>
      </c>
      <c r="K437" s="28"/>
      <c r="L437" s="28"/>
      <c r="M437" s="1162" t="s">
        <v>589</v>
      </c>
      <c r="N437" s="1162"/>
      <c r="O437" s="953">
        <v>9.9895542866235226E-2</v>
      </c>
      <c r="P437" s="28"/>
      <c r="Q437" s="28"/>
      <c r="R437" s="374"/>
      <c r="Z437" s="374"/>
      <c r="AA437" s="374"/>
      <c r="AB437" s="374"/>
      <c r="AC437" s="374"/>
      <c r="AD437" s="374"/>
      <c r="AE437" s="374"/>
      <c r="AF437" s="374"/>
      <c r="AG437" s="374"/>
      <c r="AH437" s="374"/>
      <c r="AI437" s="374"/>
      <c r="AJ437" s="374"/>
      <c r="AK437" s="374"/>
      <c r="AL437" s="374"/>
      <c r="AM437" s="374"/>
      <c r="AN437" s="374"/>
      <c r="AO437" s="374"/>
      <c r="AP437" s="374"/>
      <c r="AQ437" s="374"/>
      <c r="AR437" s="374"/>
      <c r="AS437" s="374"/>
      <c r="AT437" s="374"/>
      <c r="AU437" s="374"/>
      <c r="AV437" s="374"/>
      <c r="AW437" s="374"/>
      <c r="AX437" s="374"/>
      <c r="AY437" s="374"/>
      <c r="AZ437" s="374"/>
      <c r="BB437" s="449"/>
      <c r="BZ437" s="374"/>
      <c r="CA437" s="374"/>
      <c r="CB437" s="374"/>
      <c r="CC437" s="374"/>
      <c r="CD437" s="374"/>
      <c r="CE437" s="374"/>
      <c r="CF437" s="374"/>
      <c r="CG437" s="374"/>
      <c r="CH437" s="374"/>
      <c r="CI437" s="374"/>
      <c r="CJ437" s="374"/>
      <c r="CK437" s="374"/>
      <c r="CL437" s="374"/>
      <c r="CM437" s="374"/>
      <c r="CN437" s="374"/>
      <c r="CO437" s="374"/>
      <c r="CP437" s="374"/>
      <c r="CQ437" s="374"/>
      <c r="CR437" s="374"/>
      <c r="CS437" s="374"/>
      <c r="CT437" s="374"/>
      <c r="CU437" s="374"/>
      <c r="CV437" s="374"/>
      <c r="CW437" s="374"/>
      <c r="CX437" s="374"/>
      <c r="CY437" s="374"/>
      <c r="CZ437" s="374"/>
    </row>
    <row r="438" s="373" customFormat="true" ht="25.15" customHeight="true" x14ac:dyDescent="0.2">
      <c r="A438" s="449"/>
      <c r="B438" s="992"/>
      <c r="C438" s="1161" t="s">
        <v>391</v>
      </c>
      <c r="D438" s="1162"/>
      <c r="E438" s="951">
        <v>-7.2933427607519516E-2</v>
      </c>
      <c r="F438" s="28"/>
      <c r="G438" s="28"/>
      <c r="H438" s="1162" t="s">
        <v>473</v>
      </c>
      <c r="I438" s="1162"/>
      <c r="J438" s="952">
        <v>4.6434236396531839E-2</v>
      </c>
      <c r="K438" s="28"/>
      <c r="L438" s="28"/>
      <c r="M438" s="1162" t="s">
        <v>590</v>
      </c>
      <c r="N438" s="1162"/>
      <c r="O438" s="953">
        <v>9.8612272174187499E-2</v>
      </c>
      <c r="P438" s="28"/>
      <c r="Q438" s="28"/>
      <c r="R438" s="374"/>
      <c r="Z438" s="374"/>
      <c r="AA438" s="374"/>
      <c r="AB438" s="374"/>
      <c r="AC438" s="374"/>
      <c r="AD438" s="374"/>
      <c r="AE438" s="374"/>
      <c r="AF438" s="374"/>
      <c r="AG438" s="374"/>
      <c r="AH438" s="374"/>
      <c r="AI438" s="374"/>
      <c r="AJ438" s="374"/>
      <c r="AK438" s="374"/>
      <c r="AL438" s="374"/>
      <c r="AM438" s="374"/>
      <c r="AN438" s="374"/>
      <c r="AO438" s="374"/>
      <c r="AP438" s="374"/>
      <c r="AQ438" s="374"/>
      <c r="AR438" s="374"/>
      <c r="AS438" s="374"/>
      <c r="AT438" s="374"/>
      <c r="AU438" s="374"/>
      <c r="AV438" s="374"/>
      <c r="AW438" s="374"/>
      <c r="AX438" s="374"/>
      <c r="AY438" s="374"/>
      <c r="AZ438" s="374"/>
      <c r="BB438" s="449"/>
      <c r="BZ438" s="374"/>
      <c r="CA438" s="374"/>
      <c r="CB438" s="374"/>
      <c r="CC438" s="374"/>
      <c r="CD438" s="374"/>
      <c r="CE438" s="374"/>
      <c r="CF438" s="374"/>
      <c r="CG438" s="374"/>
      <c r="CH438" s="374"/>
      <c r="CI438" s="374"/>
      <c r="CJ438" s="374"/>
      <c r="CK438" s="374"/>
      <c r="CL438" s="374"/>
      <c r="CM438" s="374"/>
      <c r="CN438" s="374"/>
      <c r="CO438" s="374"/>
      <c r="CP438" s="374"/>
      <c r="CQ438" s="374"/>
      <c r="CR438" s="374"/>
      <c r="CS438" s="374"/>
      <c r="CT438" s="374"/>
      <c r="CU438" s="374"/>
      <c r="CV438" s="374"/>
      <c r="CW438" s="374"/>
      <c r="CX438" s="374"/>
      <c r="CY438" s="374"/>
      <c r="CZ438" s="374"/>
    </row>
    <row r="439" s="373" customFormat="true" ht="25.15" customHeight="true" x14ac:dyDescent="0.2">
      <c r="A439" s="449"/>
      <c r="B439" s="992"/>
      <c r="C439" s="1161" t="s">
        <v>525</v>
      </c>
      <c r="D439" s="1162"/>
      <c r="E439" s="951">
        <v>-7.2522911428155271E-2</v>
      </c>
      <c r="F439" s="28"/>
      <c r="G439" s="28"/>
      <c r="H439" s="1162" t="s">
        <v>502</v>
      </c>
      <c r="I439" s="1162"/>
      <c r="J439" s="952">
        <v>4.4005659414345623E-2</v>
      </c>
      <c r="K439" s="28"/>
      <c r="L439" s="28"/>
      <c r="M439" s="1162" t="s">
        <v>494</v>
      </c>
      <c r="N439" s="1162"/>
      <c r="O439" s="953">
        <v>9.1763776635953379E-2</v>
      </c>
      <c r="P439" s="28"/>
      <c r="Q439" s="28"/>
      <c r="R439" s="374"/>
      <c r="Z439" s="374"/>
      <c r="AA439" s="374"/>
      <c r="AB439" s="374"/>
      <c r="AC439" s="374"/>
      <c r="AD439" s="374"/>
      <c r="AE439" s="374"/>
      <c r="AF439" s="374"/>
      <c r="AG439" s="374"/>
      <c r="AH439" s="374"/>
      <c r="AI439" s="374"/>
      <c r="AJ439" s="374"/>
      <c r="AK439" s="374"/>
      <c r="AL439" s="374"/>
      <c r="AM439" s="374"/>
      <c r="AN439" s="374"/>
      <c r="AO439" s="374"/>
      <c r="AP439" s="374"/>
      <c r="AQ439" s="374"/>
      <c r="AR439" s="374"/>
      <c r="AS439" s="374"/>
      <c r="AT439" s="374"/>
      <c r="AU439" s="374"/>
      <c r="AV439" s="374"/>
      <c r="AW439" s="374"/>
      <c r="AX439" s="374"/>
      <c r="AY439" s="374"/>
      <c r="AZ439" s="374"/>
      <c r="BB439" s="449"/>
      <c r="BZ439" s="374"/>
      <c r="CA439" s="374"/>
      <c r="CB439" s="374"/>
      <c r="CC439" s="374"/>
      <c r="CD439" s="374"/>
      <c r="CE439" s="374"/>
      <c r="CF439" s="374"/>
      <c r="CG439" s="374"/>
      <c r="CH439" s="374"/>
      <c r="CI439" s="374"/>
      <c r="CJ439" s="374"/>
      <c r="CK439" s="374"/>
      <c r="CL439" s="374"/>
      <c r="CM439" s="374"/>
      <c r="CN439" s="374"/>
      <c r="CO439" s="374"/>
      <c r="CP439" s="374"/>
      <c r="CQ439" s="374"/>
      <c r="CR439" s="374"/>
      <c r="CS439" s="374"/>
      <c r="CT439" s="374"/>
      <c r="CU439" s="374"/>
      <c r="CV439" s="374"/>
      <c r="CW439" s="374"/>
      <c r="CX439" s="374"/>
      <c r="CY439" s="374"/>
      <c r="CZ439" s="374"/>
    </row>
    <row r="440" s="373" customFormat="true" ht="25.15" customHeight="true" x14ac:dyDescent="0.2">
      <c r="A440" s="449"/>
      <c r="B440" s="992"/>
      <c r="C440" s="1161" t="s">
        <v>473</v>
      </c>
      <c r="D440" s="1162"/>
      <c r="E440" s="951">
        <v>5.7231912941539571E-2</v>
      </c>
      <c r="F440" s="28"/>
      <c r="G440" s="28"/>
      <c r="H440" s="1162" t="s">
        <v>591</v>
      </c>
      <c r="I440" s="1162"/>
      <c r="J440" s="952">
        <v>-4.1812737139046395E-2</v>
      </c>
      <c r="K440" s="28"/>
      <c r="L440" s="28"/>
      <c r="M440" s="1162" t="s">
        <v>524</v>
      </c>
      <c r="N440" s="1162"/>
      <c r="O440" s="953">
        <v>8.7877955451342291E-2</v>
      </c>
      <c r="P440" s="28"/>
      <c r="Q440" s="28"/>
      <c r="R440" s="374"/>
      <c r="Z440" s="374"/>
      <c r="AA440" s="374"/>
      <c r="AB440" s="374"/>
      <c r="AC440" s="374"/>
      <c r="AD440" s="374"/>
      <c r="AE440" s="374"/>
      <c r="AF440" s="374"/>
      <c r="AG440" s="374"/>
      <c r="AH440" s="374"/>
      <c r="AI440" s="374"/>
      <c r="AJ440" s="374"/>
      <c r="AK440" s="374"/>
      <c r="AL440" s="374"/>
      <c r="AM440" s="374"/>
      <c r="AN440" s="374"/>
      <c r="AO440" s="374"/>
      <c r="AP440" s="374"/>
      <c r="AQ440" s="374"/>
      <c r="AR440" s="374"/>
      <c r="AS440" s="374"/>
      <c r="AT440" s="374"/>
      <c r="AU440" s="374"/>
      <c r="AV440" s="374"/>
      <c r="AW440" s="374"/>
      <c r="AX440" s="374"/>
      <c r="AY440" s="374"/>
      <c r="AZ440" s="374"/>
      <c r="BB440" s="449"/>
      <c r="BZ440" s="374"/>
      <c r="CA440" s="374"/>
      <c r="CB440" s="374"/>
      <c r="CC440" s="374"/>
      <c r="CD440" s="374"/>
      <c r="CE440" s="374"/>
      <c r="CF440" s="374"/>
      <c r="CG440" s="374"/>
      <c r="CH440" s="374"/>
      <c r="CI440" s="374"/>
      <c r="CJ440" s="374"/>
      <c r="CK440" s="374"/>
      <c r="CL440" s="374"/>
      <c r="CM440" s="374"/>
      <c r="CN440" s="374"/>
      <c r="CO440" s="374"/>
      <c r="CP440" s="374"/>
      <c r="CQ440" s="374"/>
      <c r="CR440" s="374"/>
      <c r="CS440" s="374"/>
      <c r="CT440" s="374"/>
      <c r="CU440" s="374"/>
      <c r="CV440" s="374"/>
      <c r="CW440" s="374"/>
      <c r="CX440" s="374"/>
      <c r="CY440" s="374"/>
      <c r="CZ440" s="374"/>
    </row>
    <row r="441" s="373" customFormat="true" ht="25.15" customHeight="true" x14ac:dyDescent="0.2">
      <c r="A441" s="449"/>
      <c r="B441" s="992"/>
      <c r="C441" s="1161" t="s">
        <v>585</v>
      </c>
      <c r="D441" s="1162"/>
      <c r="E441" s="951">
        <v>5.4717629005361777E-2</v>
      </c>
      <c r="F441" s="28"/>
      <c r="G441" s="28"/>
      <c r="H441" s="1162" t="s">
        <v>430</v>
      </c>
      <c r="I441" s="1162"/>
      <c r="J441" s="952">
        <v>-3.562761053780461E-2</v>
      </c>
      <c r="K441" s="28"/>
      <c r="L441" s="28"/>
      <c r="M441" s="1162" t="s">
        <v>586</v>
      </c>
      <c r="N441" s="1162"/>
      <c r="O441" s="953">
        <v>-8.65196365156536E-2</v>
      </c>
      <c r="P441" s="28"/>
      <c r="Q441" s="28"/>
      <c r="R441" s="374"/>
      <c r="Z441" s="374"/>
      <c r="AA441" s="374"/>
      <c r="AB441" s="374"/>
      <c r="AC441" s="374"/>
      <c r="AD441" s="374"/>
      <c r="AE441" s="374"/>
      <c r="AF441" s="374"/>
      <c r="AG441" s="374"/>
      <c r="AH441" s="374"/>
      <c r="AI441" s="374"/>
      <c r="AJ441" s="374"/>
      <c r="AK441" s="374"/>
      <c r="AL441" s="374"/>
      <c r="AM441" s="374"/>
      <c r="AN441" s="374"/>
      <c r="AO441" s="374"/>
      <c r="AP441" s="374"/>
      <c r="AQ441" s="374"/>
      <c r="AR441" s="374"/>
      <c r="AS441" s="374"/>
      <c r="AT441" s="374"/>
      <c r="AU441" s="374"/>
      <c r="AV441" s="374"/>
      <c r="AW441" s="374"/>
      <c r="AX441" s="374"/>
      <c r="AY441" s="374"/>
      <c r="AZ441" s="374"/>
      <c r="BB441" s="449"/>
      <c r="BZ441" s="374"/>
      <c r="CA441" s="374"/>
      <c r="CB441" s="374"/>
      <c r="CC441" s="374"/>
      <c r="CD441" s="374"/>
      <c r="CE441" s="374"/>
      <c r="CF441" s="374"/>
      <c r="CG441" s="374"/>
      <c r="CH441" s="374"/>
      <c r="CI441" s="374"/>
      <c r="CJ441" s="374"/>
      <c r="CK441" s="374"/>
      <c r="CL441" s="374"/>
      <c r="CM441" s="374"/>
      <c r="CN441" s="374"/>
      <c r="CO441" s="374"/>
      <c r="CP441" s="374"/>
      <c r="CQ441" s="374"/>
      <c r="CR441" s="374"/>
      <c r="CS441" s="374"/>
      <c r="CT441" s="374"/>
      <c r="CU441" s="374"/>
      <c r="CV441" s="374"/>
      <c r="CW441" s="374"/>
      <c r="CX441" s="374"/>
      <c r="CY441" s="374"/>
      <c r="CZ441" s="374"/>
    </row>
    <row r="442" s="373" customFormat="true" ht="25.15" customHeight="true" x14ac:dyDescent="0.2">
      <c r="A442" s="449"/>
      <c r="B442" s="992"/>
      <c r="C442" s="1161" t="s">
        <v>502</v>
      </c>
      <c r="D442" s="1162"/>
      <c r="E442" s="951">
        <v>5.1254122558461963E-2</v>
      </c>
      <c r="F442" s="28"/>
      <c r="G442" s="28"/>
      <c r="H442" s="1162" t="s">
        <v>592</v>
      </c>
      <c r="I442" s="1162"/>
      <c r="J442" s="952">
        <v>3.2852163408622251E-2</v>
      </c>
      <c r="K442" s="28"/>
      <c r="L442" s="28"/>
      <c r="M442" s="1162" t="s">
        <v>424</v>
      </c>
      <c r="N442" s="1162"/>
      <c r="O442" s="953">
        <v>-7.9903851866884285E-2</v>
      </c>
      <c r="P442" s="28"/>
      <c r="Q442" s="28"/>
      <c r="R442" s="374"/>
      <c r="Z442" s="374"/>
      <c r="AA442" s="374"/>
      <c r="AB442" s="374"/>
      <c r="AC442" s="374"/>
      <c r="AD442" s="374"/>
      <c r="AE442" s="374"/>
      <c r="AF442" s="374"/>
      <c r="AG442" s="374"/>
      <c r="AH442" s="374"/>
      <c r="AI442" s="374"/>
      <c r="AJ442" s="374"/>
      <c r="AK442" s="374"/>
      <c r="AL442" s="374"/>
      <c r="AM442" s="374"/>
      <c r="AN442" s="374"/>
      <c r="AO442" s="374"/>
      <c r="AP442" s="374"/>
      <c r="AQ442" s="374"/>
      <c r="AR442" s="374"/>
      <c r="AS442" s="374"/>
      <c r="AT442" s="374"/>
      <c r="AU442" s="374"/>
      <c r="AV442" s="374"/>
      <c r="AW442" s="374"/>
      <c r="AX442" s="374"/>
      <c r="AY442" s="374"/>
      <c r="AZ442" s="374"/>
      <c r="BB442" s="449"/>
      <c r="BZ442" s="374"/>
      <c r="CA442" s="374"/>
      <c r="CB442" s="374"/>
      <c r="CC442" s="374"/>
      <c r="CD442" s="374"/>
      <c r="CE442" s="374"/>
      <c r="CF442" s="374"/>
      <c r="CG442" s="374"/>
      <c r="CH442" s="374"/>
      <c r="CI442" s="374"/>
      <c r="CJ442" s="374"/>
      <c r="CK442" s="374"/>
      <c r="CL442" s="374"/>
      <c r="CM442" s="374"/>
      <c r="CN442" s="374"/>
      <c r="CO442" s="374"/>
      <c r="CP442" s="374"/>
      <c r="CQ442" s="374"/>
      <c r="CR442" s="374"/>
      <c r="CS442" s="374"/>
      <c r="CT442" s="374"/>
      <c r="CU442" s="374"/>
      <c r="CV442" s="374"/>
      <c r="CW442" s="374"/>
      <c r="CX442" s="374"/>
      <c r="CY442" s="374"/>
      <c r="CZ442" s="374"/>
    </row>
    <row r="443" s="373" customFormat="true" ht="25.15" customHeight="true" x14ac:dyDescent="0.2">
      <c r="A443" s="449"/>
      <c r="B443" s="992"/>
      <c r="C443" s="1161" t="s">
        <v>592</v>
      </c>
      <c r="D443" s="1162"/>
      <c r="E443" s="951">
        <v>4.3018732985679986E-2</v>
      </c>
      <c r="F443" s="28"/>
      <c r="G443" s="28"/>
      <c r="H443" s="1162" t="s">
        <v>494</v>
      </c>
      <c r="I443" s="1162"/>
      <c r="J443" s="952">
        <v>2.9014169768262391E-2</v>
      </c>
      <c r="K443" s="28"/>
      <c r="L443" s="28"/>
      <c r="M443" s="1162" t="s">
        <v>391</v>
      </c>
      <c r="N443" s="1162"/>
      <c r="O443" s="953">
        <v>-7.1283095912779315E-2</v>
      </c>
      <c r="P443" s="28"/>
      <c r="Q443" s="28"/>
      <c r="R443" s="374"/>
      <c r="Z443" s="374"/>
      <c r="AA443" s="374"/>
      <c r="AB443" s="374"/>
      <c r="AC443" s="374"/>
      <c r="AD443" s="374"/>
      <c r="AE443" s="374"/>
      <c r="AF443" s="374"/>
      <c r="AG443" s="374"/>
      <c r="AH443" s="374"/>
      <c r="AI443" s="374"/>
      <c r="AJ443" s="374"/>
      <c r="AK443" s="374"/>
      <c r="AL443" s="374"/>
      <c r="AM443" s="374"/>
      <c r="AN443" s="374"/>
      <c r="AO443" s="374"/>
      <c r="AP443" s="374"/>
      <c r="AQ443" s="374"/>
      <c r="AR443" s="374"/>
      <c r="AS443" s="374"/>
      <c r="AT443" s="374"/>
      <c r="AU443" s="374"/>
      <c r="AV443" s="374"/>
      <c r="AW443" s="374"/>
      <c r="AX443" s="374"/>
      <c r="AY443" s="374"/>
      <c r="AZ443" s="374"/>
      <c r="BB443" s="449"/>
      <c r="BZ443" s="374"/>
      <c r="CA443" s="374"/>
      <c r="CB443" s="374"/>
      <c r="CC443" s="374"/>
      <c r="CD443" s="374"/>
      <c r="CE443" s="374"/>
      <c r="CF443" s="374"/>
      <c r="CG443" s="374"/>
      <c r="CH443" s="374"/>
      <c r="CI443" s="374"/>
      <c r="CJ443" s="374"/>
      <c r="CK443" s="374"/>
      <c r="CL443" s="374"/>
      <c r="CM443" s="374"/>
      <c r="CN443" s="374"/>
      <c r="CO443" s="374"/>
      <c r="CP443" s="374"/>
      <c r="CQ443" s="374"/>
      <c r="CR443" s="374"/>
      <c r="CS443" s="374"/>
      <c r="CT443" s="374"/>
      <c r="CU443" s="374"/>
      <c r="CV443" s="374"/>
      <c r="CW443" s="374"/>
      <c r="CX443" s="374"/>
      <c r="CY443" s="374"/>
      <c r="CZ443" s="374"/>
    </row>
    <row r="444" s="373" customFormat="true" ht="25.15" customHeight="true" x14ac:dyDescent="0.2">
      <c r="A444" s="449"/>
      <c r="B444" s="992"/>
      <c r="C444" s="1161" t="s">
        <v>591</v>
      </c>
      <c r="D444" s="1162"/>
      <c r="E444" s="951">
        <v>-3.8949889186406329E-2</v>
      </c>
      <c r="F444" s="28"/>
      <c r="G444" s="28"/>
      <c r="H444" s="1162" t="s">
        <v>434</v>
      </c>
      <c r="I444" s="1162"/>
      <c r="J444" s="952">
        <v>-2.7579911500624884E-2</v>
      </c>
      <c r="K444" s="28"/>
      <c r="L444" s="28"/>
      <c r="M444" s="1162" t="s">
        <v>593</v>
      </c>
      <c r="N444" s="1162"/>
      <c r="O444" s="953">
        <v>6.7962627444883406E-2</v>
      </c>
      <c r="P444" s="28"/>
      <c r="Q444" s="28"/>
      <c r="R444" s="374"/>
      <c r="Z444" s="374"/>
      <c r="AA444" s="374"/>
      <c r="AB444" s="374"/>
      <c r="AC444" s="374"/>
      <c r="AD444" s="374"/>
      <c r="AE444" s="374"/>
      <c r="AF444" s="374"/>
      <c r="AG444" s="374"/>
      <c r="AH444" s="374"/>
      <c r="AI444" s="374"/>
      <c r="AJ444" s="374"/>
      <c r="AK444" s="374"/>
      <c r="AL444" s="374"/>
      <c r="AM444" s="374"/>
      <c r="AN444" s="374"/>
      <c r="AO444" s="374"/>
      <c r="AP444" s="374"/>
      <c r="AQ444" s="374"/>
      <c r="AR444" s="374"/>
      <c r="AS444" s="374"/>
      <c r="AT444" s="374"/>
      <c r="AU444" s="374"/>
      <c r="AV444" s="374"/>
      <c r="AW444" s="374"/>
      <c r="AX444" s="374"/>
      <c r="AY444" s="374"/>
      <c r="AZ444" s="374"/>
      <c r="BB444" s="449"/>
      <c r="BZ444" s="374"/>
      <c r="CA444" s="374"/>
      <c r="CB444" s="374"/>
      <c r="CC444" s="374"/>
      <c r="CD444" s="374"/>
      <c r="CE444" s="374"/>
      <c r="CF444" s="374"/>
      <c r="CG444" s="374"/>
      <c r="CH444" s="374"/>
      <c r="CI444" s="374"/>
      <c r="CJ444" s="374"/>
      <c r="CK444" s="374"/>
      <c r="CL444" s="374"/>
      <c r="CM444" s="374"/>
      <c r="CN444" s="374"/>
      <c r="CO444" s="374"/>
      <c r="CP444" s="374"/>
      <c r="CQ444" s="374"/>
      <c r="CR444" s="374"/>
      <c r="CS444" s="374"/>
      <c r="CT444" s="374"/>
      <c r="CU444" s="374"/>
      <c r="CV444" s="374"/>
      <c r="CW444" s="374"/>
      <c r="CX444" s="374"/>
      <c r="CY444" s="374"/>
      <c r="CZ444" s="374"/>
    </row>
    <row r="445" s="373" customFormat="true" ht="25.15" customHeight="true" x14ac:dyDescent="0.2">
      <c r="A445" s="449"/>
      <c r="B445" s="992"/>
      <c r="C445" s="1161" t="s">
        <v>415</v>
      </c>
      <c r="D445" s="1162"/>
      <c r="E445" s="951">
        <v>-3.7116268917774087E-2</v>
      </c>
      <c r="F445" s="28"/>
      <c r="G445" s="28"/>
      <c r="H445" s="1162" t="s">
        <v>594</v>
      </c>
      <c r="I445" s="1162"/>
      <c r="J445" s="952">
        <v>-2.6555334850014593E-2</v>
      </c>
      <c r="K445" s="28"/>
      <c r="L445" s="28"/>
      <c r="M445" s="1162" t="s">
        <v>499</v>
      </c>
      <c r="N445" s="1162"/>
      <c r="O445" s="953">
        <v>-6.780449098102162E-2</v>
      </c>
      <c r="P445" s="28"/>
      <c r="Q445" s="28"/>
      <c r="R445" s="374"/>
      <c r="Z445" s="374"/>
      <c r="AA445" s="374"/>
      <c r="AB445" s="374"/>
      <c r="AC445" s="374"/>
      <c r="AD445" s="374"/>
      <c r="AE445" s="374"/>
      <c r="AF445" s="374"/>
      <c r="AG445" s="374"/>
      <c r="AH445" s="374"/>
      <c r="AI445" s="374"/>
      <c r="AJ445" s="374"/>
      <c r="AK445" s="374"/>
      <c r="AL445" s="374"/>
      <c r="AM445" s="374"/>
      <c r="AN445" s="374"/>
      <c r="AO445" s="374"/>
      <c r="AP445" s="374"/>
      <c r="AQ445" s="374"/>
      <c r="AR445" s="374"/>
      <c r="AS445" s="374"/>
      <c r="AT445" s="374"/>
      <c r="AU445" s="374"/>
      <c r="AV445" s="374"/>
      <c r="AW445" s="374"/>
      <c r="AX445" s="374"/>
      <c r="AY445" s="374"/>
      <c r="AZ445" s="374"/>
      <c r="BB445" s="449"/>
      <c r="BZ445" s="374"/>
      <c r="CA445" s="374"/>
      <c r="CB445" s="374"/>
      <c r="CC445" s="374"/>
      <c r="CD445" s="374"/>
      <c r="CE445" s="374"/>
      <c r="CF445" s="374"/>
      <c r="CG445" s="374"/>
      <c r="CH445" s="374"/>
      <c r="CI445" s="374"/>
      <c r="CJ445" s="374"/>
      <c r="CK445" s="374"/>
      <c r="CL445" s="374"/>
      <c r="CM445" s="374"/>
      <c r="CN445" s="374"/>
      <c r="CO445" s="374"/>
      <c r="CP445" s="374"/>
      <c r="CQ445" s="374"/>
      <c r="CR445" s="374"/>
      <c r="CS445" s="374"/>
      <c r="CT445" s="374"/>
      <c r="CU445" s="374"/>
      <c r="CV445" s="374"/>
      <c r="CW445" s="374"/>
      <c r="CX445" s="374"/>
      <c r="CY445" s="374"/>
      <c r="CZ445" s="374"/>
    </row>
    <row r="446" s="373" customFormat="true" ht="25.15" customHeight="true" x14ac:dyDescent="0.2">
      <c r="A446" s="449"/>
      <c r="B446" s="449"/>
      <c r="C446" s="1161" t="s">
        <v>595</v>
      </c>
      <c r="D446" s="1162"/>
      <c r="E446" s="951">
        <v>2.752309893141671E-2</v>
      </c>
      <c r="F446" s="28"/>
      <c r="G446" s="28"/>
      <c r="H446" s="1162" t="s">
        <v>583</v>
      </c>
      <c r="I446" s="1162"/>
      <c r="J446" s="952">
        <v>2.6399750662119619E-2</v>
      </c>
      <c r="K446" s="28"/>
      <c r="L446" s="28"/>
      <c r="M446" s="1162" t="s">
        <v>596</v>
      </c>
      <c r="N446" s="1162"/>
      <c r="O446" s="953">
        <v>6.5992410176738278E-2</v>
      </c>
      <c r="P446" s="28"/>
      <c r="Q446" s="28"/>
      <c r="R446" s="374"/>
      <c r="Z446" s="374"/>
      <c r="AA446" s="374"/>
      <c r="AB446" s="374"/>
      <c r="AC446" s="374"/>
      <c r="AD446" s="374"/>
      <c r="AE446" s="374"/>
      <c r="AF446" s="374"/>
      <c r="AG446" s="374"/>
      <c r="AH446" s="374"/>
      <c r="AI446" s="374"/>
      <c r="AJ446" s="374"/>
      <c r="AK446" s="374"/>
      <c r="AL446" s="374"/>
      <c r="AM446" s="374"/>
      <c r="AN446" s="374"/>
      <c r="AO446" s="374"/>
      <c r="AP446" s="374"/>
      <c r="AQ446" s="374"/>
      <c r="AR446" s="374"/>
      <c r="AS446" s="374"/>
      <c r="AT446" s="374"/>
      <c r="AU446" s="374"/>
      <c r="AV446" s="374"/>
      <c r="AW446" s="374"/>
      <c r="AX446" s="374"/>
      <c r="AY446" s="374"/>
      <c r="AZ446" s="374"/>
      <c r="BB446" s="449"/>
      <c r="BZ446" s="374"/>
      <c r="CA446" s="374"/>
      <c r="CB446" s="374"/>
      <c r="CC446" s="374"/>
      <c r="CD446" s="374"/>
      <c r="CE446" s="374"/>
      <c r="CF446" s="374"/>
      <c r="CG446" s="374"/>
      <c r="CH446" s="374"/>
      <c r="CI446" s="374"/>
      <c r="CJ446" s="374"/>
      <c r="CK446" s="374"/>
      <c r="CL446" s="374"/>
      <c r="CM446" s="374"/>
      <c r="CN446" s="374"/>
      <c r="CO446" s="374"/>
      <c r="CP446" s="374"/>
      <c r="CQ446" s="374"/>
      <c r="CR446" s="374"/>
      <c r="CS446" s="374"/>
      <c r="CT446" s="374"/>
      <c r="CU446" s="374"/>
      <c r="CV446" s="374"/>
      <c r="CW446" s="374"/>
      <c r="CX446" s="374"/>
      <c r="CY446" s="374"/>
      <c r="CZ446" s="374"/>
    </row>
    <row r="447" s="373" customFormat="true" ht="25.15" customHeight="true" x14ac:dyDescent="0.2">
      <c r="A447" s="449"/>
      <c r="B447" s="449"/>
      <c r="C447" s="1161" t="s">
        <v>597</v>
      </c>
      <c r="D447" s="1162"/>
      <c r="E447" s="951">
        <v>2.4018847633453251E-2</v>
      </c>
      <c r="F447" s="28"/>
      <c r="G447" s="28"/>
      <c r="H447" s="1162" t="s">
        <v>412</v>
      </c>
      <c r="I447" s="1162"/>
      <c r="J447" s="952">
        <v>2.3124041647150841E-2</v>
      </c>
      <c r="K447" s="28"/>
      <c r="L447" s="28"/>
      <c r="M447" s="1162" t="s">
        <v>415</v>
      </c>
      <c r="N447" s="1162"/>
      <c r="O447" s="953">
        <v>-5.7375614976222969E-2</v>
      </c>
      <c r="P447" s="28"/>
      <c r="Q447" s="28"/>
      <c r="R447" s="374"/>
      <c r="Z447" s="374"/>
      <c r="AA447" s="374"/>
      <c r="AB447" s="374"/>
      <c r="AC447" s="374"/>
      <c r="AD447" s="374"/>
      <c r="AE447" s="374"/>
      <c r="AF447" s="374"/>
      <c r="AG447" s="374"/>
      <c r="AH447" s="374"/>
      <c r="AI447" s="374"/>
      <c r="AJ447" s="374"/>
      <c r="AK447" s="374"/>
      <c r="AL447" s="374"/>
      <c r="AM447" s="374"/>
      <c r="AN447" s="374"/>
      <c r="AO447" s="374"/>
      <c r="AP447" s="374"/>
      <c r="AQ447" s="374"/>
      <c r="AR447" s="374"/>
      <c r="AS447" s="374"/>
      <c r="AT447" s="374"/>
      <c r="AU447" s="374"/>
      <c r="AV447" s="374"/>
      <c r="AW447" s="374"/>
      <c r="AX447" s="374"/>
      <c r="AY447" s="374"/>
      <c r="AZ447" s="374"/>
      <c r="BB447" s="449"/>
      <c r="BZ447" s="374"/>
      <c r="CA447" s="374"/>
      <c r="CB447" s="374"/>
      <c r="CC447" s="374"/>
      <c r="CD447" s="374"/>
      <c r="CE447" s="374"/>
      <c r="CF447" s="374"/>
      <c r="CG447" s="374"/>
      <c r="CH447" s="374"/>
      <c r="CI447" s="374"/>
      <c r="CJ447" s="374"/>
      <c r="CK447" s="374"/>
      <c r="CL447" s="374"/>
      <c r="CM447" s="374"/>
      <c r="CN447" s="374"/>
      <c r="CO447" s="374"/>
      <c r="CP447" s="374"/>
      <c r="CQ447" s="374"/>
      <c r="CR447" s="374"/>
      <c r="CS447" s="374"/>
      <c r="CT447" s="374"/>
      <c r="CU447" s="374"/>
      <c r="CV447" s="374"/>
      <c r="CW447" s="374"/>
      <c r="CX447" s="374"/>
      <c r="CY447" s="374"/>
      <c r="CZ447" s="374"/>
    </row>
    <row r="448" s="373" customFormat="true" ht="25.15" customHeight="true" x14ac:dyDescent="0.2">
      <c r="A448" s="449"/>
      <c r="B448" s="449"/>
      <c r="C448" s="1161" t="s">
        <v>412</v>
      </c>
      <c r="D448" s="1162"/>
      <c r="E448" s="951">
        <v>1.8496799576029118E-2</v>
      </c>
      <c r="F448" s="28"/>
      <c r="G448" s="28"/>
      <c r="H448" s="1162" t="s">
        <v>436</v>
      </c>
      <c r="I448" s="1162"/>
      <c r="J448" s="952">
        <v>-1.9956835282564037E-2</v>
      </c>
      <c r="K448" s="28"/>
      <c r="L448" s="28"/>
      <c r="M448" s="1162" t="s">
        <v>598</v>
      </c>
      <c r="N448" s="1162"/>
      <c r="O448" s="953">
        <v>5.5363638566210009E-2</v>
      </c>
      <c r="P448" s="28"/>
      <c r="Q448" s="28"/>
      <c r="R448" s="374"/>
      <c r="Z448" s="374"/>
      <c r="AA448" s="374"/>
      <c r="AB448" s="374"/>
      <c r="AC448" s="374"/>
      <c r="AD448" s="374"/>
      <c r="AE448" s="374"/>
      <c r="AF448" s="374"/>
      <c r="AG448" s="374"/>
      <c r="AH448" s="374"/>
      <c r="AI448" s="374"/>
      <c r="AJ448" s="374"/>
      <c r="AK448" s="374"/>
      <c r="AL448" s="374"/>
      <c r="AM448" s="374"/>
      <c r="AN448" s="374"/>
      <c r="AO448" s="374"/>
      <c r="AP448" s="374"/>
      <c r="AQ448" s="374"/>
      <c r="AR448" s="374"/>
      <c r="AS448" s="374"/>
      <c r="AT448" s="374"/>
      <c r="AU448" s="374"/>
      <c r="AV448" s="374"/>
      <c r="AW448" s="374"/>
      <c r="AX448" s="374"/>
      <c r="AY448" s="374"/>
      <c r="AZ448" s="374"/>
      <c r="BB448" s="449"/>
      <c r="BZ448" s="374"/>
      <c r="CA448" s="374"/>
      <c r="CB448" s="374"/>
      <c r="CC448" s="374"/>
      <c r="CD448" s="374"/>
      <c r="CE448" s="374"/>
      <c r="CF448" s="374"/>
      <c r="CG448" s="374"/>
      <c r="CH448" s="374"/>
      <c r="CI448" s="374"/>
      <c r="CJ448" s="374"/>
      <c r="CK448" s="374"/>
      <c r="CL448" s="374"/>
      <c r="CM448" s="374"/>
      <c r="CN448" s="374"/>
      <c r="CO448" s="374"/>
      <c r="CP448" s="374"/>
      <c r="CQ448" s="374"/>
      <c r="CR448" s="374"/>
      <c r="CS448" s="374"/>
      <c r="CT448" s="374"/>
      <c r="CU448" s="374"/>
      <c r="CV448" s="374"/>
      <c r="CW448" s="374"/>
      <c r="CX448" s="374"/>
      <c r="CY448" s="374"/>
      <c r="CZ448" s="374"/>
    </row>
    <row r="449" s="373" customFormat="true" ht="25.15" customHeight="true" x14ac:dyDescent="0.2">
      <c r="A449" s="449"/>
      <c r="B449" s="449"/>
      <c r="C449" s="1161" t="s">
        <v>419</v>
      </c>
      <c r="D449" s="1162"/>
      <c r="E449" s="951">
        <v>1.7825743994501972E-2</v>
      </c>
      <c r="F449" s="28"/>
      <c r="G449" s="28"/>
      <c r="H449" s="1162" t="s">
        <v>597</v>
      </c>
      <c r="I449" s="1162"/>
      <c r="J449" s="952">
        <v>-1.5577662703908399E-2</v>
      </c>
      <c r="K449" s="28"/>
      <c r="L449" s="28"/>
      <c r="M449" s="1162" t="s">
        <v>595</v>
      </c>
      <c r="N449" s="1162"/>
      <c r="O449" s="953">
        <v>5.1586165439380174E-2</v>
      </c>
      <c r="P449" s="28"/>
      <c r="Q449" s="28"/>
      <c r="R449" s="374"/>
      <c r="Z449" s="374"/>
      <c r="AA449" s="374"/>
      <c r="AB449" s="374"/>
      <c r="AC449" s="374"/>
      <c r="AD449" s="374"/>
      <c r="AE449" s="374"/>
      <c r="AF449" s="374"/>
      <c r="AG449" s="374"/>
      <c r="AH449" s="374"/>
      <c r="AI449" s="374"/>
      <c r="AJ449" s="374"/>
      <c r="AK449" s="374"/>
      <c r="AL449" s="374"/>
      <c r="AM449" s="374"/>
      <c r="AN449" s="374"/>
      <c r="AO449" s="374"/>
      <c r="AP449" s="374"/>
      <c r="AQ449" s="374"/>
      <c r="AR449" s="374"/>
      <c r="AS449" s="374"/>
      <c r="AT449" s="374"/>
      <c r="AU449" s="374"/>
      <c r="AV449" s="374"/>
      <c r="AW449" s="374"/>
      <c r="AX449" s="374"/>
      <c r="AY449" s="374"/>
      <c r="AZ449" s="374"/>
      <c r="BB449" s="449"/>
      <c r="BZ449" s="374"/>
      <c r="CA449" s="374"/>
      <c r="CB449" s="374"/>
      <c r="CC449" s="374"/>
      <c r="CD449" s="374"/>
      <c r="CE449" s="374"/>
      <c r="CF449" s="374"/>
      <c r="CG449" s="374"/>
      <c r="CH449" s="374"/>
      <c r="CI449" s="374"/>
      <c r="CJ449" s="374"/>
      <c r="CK449" s="374"/>
      <c r="CL449" s="374"/>
      <c r="CM449" s="374"/>
      <c r="CN449" s="374"/>
      <c r="CO449" s="374"/>
      <c r="CP449" s="374"/>
      <c r="CQ449" s="374"/>
      <c r="CR449" s="374"/>
      <c r="CS449" s="374"/>
      <c r="CT449" s="374"/>
      <c r="CU449" s="374"/>
      <c r="CV449" s="374"/>
      <c r="CW449" s="374"/>
      <c r="CX449" s="374"/>
      <c r="CY449" s="374"/>
      <c r="CZ449" s="374"/>
    </row>
    <row r="450" s="373" customFormat="true" ht="25.15" customHeight="true" x14ac:dyDescent="0.2">
      <c r="A450" s="449"/>
      <c r="B450" s="449"/>
      <c r="C450" s="1161" t="s">
        <v>599</v>
      </c>
      <c r="D450" s="1162"/>
      <c r="E450" s="951">
        <v>-1.6960620178277295E-2</v>
      </c>
      <c r="F450" s="28"/>
      <c r="G450" s="28"/>
      <c r="H450" s="1162" t="s">
        <v>585</v>
      </c>
      <c r="I450" s="1162"/>
      <c r="J450" s="952">
        <v>-1.2595295281575849E-2</v>
      </c>
      <c r="K450" s="28"/>
      <c r="L450" s="28"/>
      <c r="M450" s="1162" t="s">
        <v>600</v>
      </c>
      <c r="N450" s="1162"/>
      <c r="O450" s="953">
        <v>4.8122752719394056E-2</v>
      </c>
      <c r="P450" s="28"/>
      <c r="Q450" s="28"/>
      <c r="R450" s="374"/>
      <c r="Z450" s="374"/>
      <c r="AA450" s="374"/>
      <c r="AB450" s="374"/>
      <c r="AC450" s="374"/>
      <c r="AD450" s="374"/>
      <c r="AE450" s="374"/>
      <c r="AF450" s="374"/>
      <c r="AG450" s="374"/>
      <c r="AH450" s="374"/>
      <c r="AI450" s="374"/>
      <c r="AJ450" s="374"/>
      <c r="AK450" s="374"/>
      <c r="AL450" s="374"/>
      <c r="AM450" s="374"/>
      <c r="AN450" s="374"/>
      <c r="AO450" s="374"/>
      <c r="AP450" s="374"/>
      <c r="AQ450" s="374"/>
      <c r="AR450" s="374"/>
      <c r="AS450" s="374"/>
      <c r="AT450" s="374"/>
      <c r="AU450" s="374"/>
      <c r="AV450" s="374"/>
      <c r="AW450" s="374"/>
      <c r="AX450" s="374"/>
      <c r="AY450" s="374"/>
      <c r="AZ450" s="374"/>
      <c r="BB450" s="449"/>
      <c r="BZ450" s="374"/>
      <c r="CA450" s="374"/>
      <c r="CB450" s="374"/>
      <c r="CC450" s="374"/>
      <c r="CD450" s="374"/>
      <c r="CE450" s="374"/>
      <c r="CF450" s="374"/>
      <c r="CG450" s="374"/>
      <c r="CH450" s="374"/>
      <c r="CI450" s="374"/>
      <c r="CJ450" s="374"/>
      <c r="CK450" s="374"/>
      <c r="CL450" s="374"/>
      <c r="CM450" s="374"/>
      <c r="CN450" s="374"/>
      <c r="CO450" s="374"/>
      <c r="CP450" s="374"/>
      <c r="CQ450" s="374"/>
      <c r="CR450" s="374"/>
      <c r="CS450" s="374"/>
      <c r="CT450" s="374"/>
      <c r="CU450" s="374"/>
      <c r="CV450" s="374"/>
      <c r="CW450" s="374"/>
      <c r="CX450" s="374"/>
      <c r="CY450" s="374"/>
      <c r="CZ450" s="374"/>
    </row>
    <row r="451" s="373" customFormat="true" ht="25.15" customHeight="true" x14ac:dyDescent="0.2">
      <c r="A451" s="449"/>
      <c r="B451" s="449"/>
      <c r="C451" s="1161" t="s">
        <v>427</v>
      </c>
      <c r="D451" s="1162"/>
      <c r="E451" s="951">
        <v>1.5861048488593783E-2</v>
      </c>
      <c r="F451" s="28"/>
      <c r="G451" s="28"/>
      <c r="H451" s="1162" t="s">
        <v>435</v>
      </c>
      <c r="I451" s="1162"/>
      <c r="J451" s="952">
        <v>1.2451713288402552E-2</v>
      </c>
      <c r="K451" s="28"/>
      <c r="L451" s="28"/>
      <c r="M451" s="1162" t="s">
        <v>601</v>
      </c>
      <c r="N451" s="1162"/>
      <c r="O451" s="953">
        <v>4.4649554192133185E-2</v>
      </c>
      <c r="P451" s="28"/>
      <c r="Q451" s="28"/>
      <c r="R451" s="374"/>
      <c r="Z451" s="374"/>
      <c r="AA451" s="374"/>
      <c r="AB451" s="374"/>
      <c r="AC451" s="374"/>
      <c r="AD451" s="374"/>
      <c r="AE451" s="374"/>
      <c r="AF451" s="374"/>
      <c r="AG451" s="374"/>
      <c r="AH451" s="374"/>
      <c r="AI451" s="374"/>
      <c r="AJ451" s="374"/>
      <c r="AK451" s="374"/>
      <c r="AL451" s="374"/>
      <c r="AM451" s="374"/>
      <c r="AN451" s="374"/>
      <c r="AO451" s="374"/>
      <c r="AP451" s="374"/>
      <c r="AQ451" s="374"/>
      <c r="AR451" s="374"/>
      <c r="AS451" s="374"/>
      <c r="AT451" s="374"/>
      <c r="AU451" s="374"/>
      <c r="AV451" s="374"/>
      <c r="AW451" s="374"/>
      <c r="AX451" s="374"/>
      <c r="AY451" s="374"/>
      <c r="AZ451" s="374"/>
      <c r="BB451" s="449"/>
      <c r="BZ451" s="374"/>
      <c r="CA451" s="374"/>
      <c r="CB451" s="374"/>
      <c r="CC451" s="374"/>
      <c r="CD451" s="374"/>
      <c r="CE451" s="374"/>
      <c r="CF451" s="374"/>
      <c r="CG451" s="374"/>
      <c r="CH451" s="374"/>
      <c r="CI451" s="374"/>
      <c r="CJ451" s="374"/>
      <c r="CK451" s="374"/>
      <c r="CL451" s="374"/>
      <c r="CM451" s="374"/>
      <c r="CN451" s="374"/>
      <c r="CO451" s="374"/>
      <c r="CP451" s="374"/>
      <c r="CQ451" s="374"/>
      <c r="CR451" s="374"/>
      <c r="CS451" s="374"/>
      <c r="CT451" s="374"/>
      <c r="CU451" s="374"/>
      <c r="CV451" s="374"/>
      <c r="CW451" s="374"/>
      <c r="CX451" s="374"/>
      <c r="CY451" s="374"/>
      <c r="CZ451" s="374"/>
    </row>
    <row r="452" s="373" customFormat="true" ht="25.15" customHeight="true" x14ac:dyDescent="0.2">
      <c r="A452" s="449"/>
      <c r="B452" s="449"/>
      <c r="C452" s="1161" t="s">
        <v>602</v>
      </c>
      <c r="D452" s="1162"/>
      <c r="E452" s="951">
        <v>1.1774591096757646E-2</v>
      </c>
      <c r="F452" s="28"/>
      <c r="G452" s="28"/>
      <c r="H452" s="1162" t="s">
        <v>415</v>
      </c>
      <c r="I452" s="1162"/>
      <c r="J452" s="952">
        <v>1.2016474169854257E-2</v>
      </c>
      <c r="K452" s="28"/>
      <c r="L452" s="28"/>
      <c r="M452" s="1162" t="s">
        <v>603</v>
      </c>
      <c r="N452" s="1162"/>
      <c r="O452" s="953">
        <v>4.3707505623955652E-2</v>
      </c>
      <c r="P452" s="28"/>
      <c r="Q452" s="28"/>
      <c r="R452" s="374"/>
      <c r="Z452" s="374"/>
      <c r="AA452" s="374"/>
      <c r="AB452" s="374"/>
      <c r="AC452" s="374"/>
      <c r="AD452" s="374"/>
      <c r="AE452" s="374"/>
      <c r="AF452" s="374"/>
      <c r="AG452" s="374"/>
      <c r="AH452" s="374"/>
      <c r="AI452" s="374"/>
      <c r="AJ452" s="374"/>
      <c r="AK452" s="374"/>
      <c r="AL452" s="374"/>
      <c r="AM452" s="374"/>
      <c r="AN452" s="374"/>
      <c r="AO452" s="374"/>
      <c r="AP452" s="374"/>
      <c r="AQ452" s="374"/>
      <c r="AR452" s="374"/>
      <c r="AS452" s="374"/>
      <c r="AT452" s="374"/>
      <c r="AU452" s="374"/>
      <c r="AV452" s="374"/>
      <c r="AW452" s="374"/>
      <c r="AX452" s="374"/>
      <c r="AY452" s="374"/>
      <c r="AZ452" s="374"/>
      <c r="BB452" s="449"/>
      <c r="BZ452" s="374"/>
      <c r="CA452" s="374"/>
      <c r="CB452" s="374"/>
      <c r="CC452" s="374"/>
      <c r="CD452" s="374"/>
      <c r="CE452" s="374"/>
      <c r="CF452" s="374"/>
      <c r="CG452" s="374"/>
      <c r="CH452" s="374"/>
      <c r="CI452" s="374"/>
      <c r="CJ452" s="374"/>
      <c r="CK452" s="374"/>
      <c r="CL452" s="374"/>
      <c r="CM452" s="374"/>
      <c r="CN452" s="374"/>
      <c r="CO452" s="374"/>
      <c r="CP452" s="374"/>
      <c r="CQ452" s="374"/>
      <c r="CR452" s="374"/>
      <c r="CS452" s="374"/>
      <c r="CT452" s="374"/>
      <c r="CU452" s="374"/>
      <c r="CV452" s="374"/>
      <c r="CW452" s="374"/>
      <c r="CX452" s="374"/>
      <c r="CY452" s="374"/>
      <c r="CZ452" s="374"/>
    </row>
    <row r="453" s="373" customFormat="true" ht="25.15" customHeight="true" x14ac:dyDescent="0.2">
      <c r="A453" s="449"/>
      <c r="B453" s="449"/>
      <c r="C453" s="1161" t="s">
        <v>434</v>
      </c>
      <c r="D453" s="1162"/>
      <c r="E453" s="951">
        <v>-1.1710531555716075E-2</v>
      </c>
      <c r="F453" s="28"/>
      <c r="G453" s="28"/>
      <c r="H453" s="1162" t="s">
        <v>427</v>
      </c>
      <c r="I453" s="1162"/>
      <c r="J453" s="952">
        <v>9.6803601763793528E-3</v>
      </c>
      <c r="K453" s="28"/>
      <c r="L453" s="28"/>
      <c r="M453" s="1162" t="s">
        <v>604</v>
      </c>
      <c r="N453" s="1162"/>
      <c r="O453" s="953">
        <v>-4.1297007837777275E-2</v>
      </c>
      <c r="P453" s="28"/>
      <c r="Q453" s="28"/>
      <c r="R453" s="374"/>
      <c r="Z453" s="374"/>
      <c r="AA453" s="374"/>
      <c r="AB453" s="374"/>
      <c r="AC453" s="374"/>
      <c r="AD453" s="374"/>
      <c r="AE453" s="374"/>
      <c r="AF453" s="374"/>
      <c r="AG453" s="374"/>
      <c r="AH453" s="374"/>
      <c r="AI453" s="374"/>
      <c r="AJ453" s="374"/>
      <c r="AK453" s="374"/>
      <c r="AL453" s="374"/>
      <c r="AM453" s="374"/>
      <c r="AN453" s="374"/>
      <c r="AO453" s="374"/>
      <c r="AP453" s="374"/>
      <c r="AQ453" s="374"/>
      <c r="AR453" s="374"/>
      <c r="AS453" s="374"/>
      <c r="AT453" s="374"/>
      <c r="AU453" s="374"/>
      <c r="AV453" s="374"/>
      <c r="AW453" s="374"/>
      <c r="AX453" s="374"/>
      <c r="AY453" s="374"/>
      <c r="AZ453" s="374"/>
      <c r="BB453" s="449"/>
      <c r="BZ453" s="374"/>
      <c r="CA453" s="374"/>
      <c r="CB453" s="374"/>
      <c r="CC453" s="374"/>
      <c r="CD453" s="374"/>
      <c r="CE453" s="374"/>
      <c r="CF453" s="374"/>
      <c r="CG453" s="374"/>
      <c r="CH453" s="374"/>
      <c r="CI453" s="374"/>
      <c r="CJ453" s="374"/>
      <c r="CK453" s="374"/>
      <c r="CL453" s="374"/>
      <c r="CM453" s="374"/>
      <c r="CN453" s="374"/>
      <c r="CO453" s="374"/>
      <c r="CP453" s="374"/>
      <c r="CQ453" s="374"/>
      <c r="CR453" s="374"/>
      <c r="CS453" s="374"/>
      <c r="CT453" s="374"/>
      <c r="CU453" s="374"/>
      <c r="CV453" s="374"/>
      <c r="CW453" s="374"/>
      <c r="CX453" s="374"/>
      <c r="CY453" s="374"/>
      <c r="CZ453" s="374"/>
    </row>
    <row r="454" s="373" customFormat="true" ht="25.15" customHeight="true" x14ac:dyDescent="0.2">
      <c r="A454" s="449"/>
      <c r="B454" s="449"/>
      <c r="C454" s="1161" t="s">
        <v>583</v>
      </c>
      <c r="D454" s="1162"/>
      <c r="E454" s="951">
        <v>-1.1694938368604907E-2</v>
      </c>
      <c r="F454" s="28"/>
      <c r="G454" s="28"/>
      <c r="H454" s="1162" t="s">
        <v>595</v>
      </c>
      <c r="I454" s="1162"/>
      <c r="J454" s="952">
        <v>-8.518620494017963E-3</v>
      </c>
      <c r="K454" s="28"/>
      <c r="L454" s="28"/>
      <c r="M454" s="1162" t="s">
        <v>525</v>
      </c>
      <c r="N454" s="1162"/>
      <c r="O454" s="953">
        <v>-3.7459176520222542E-2</v>
      </c>
      <c r="P454" s="28"/>
      <c r="Q454" s="28"/>
      <c r="R454" s="374"/>
      <c r="Z454" s="374"/>
      <c r="AA454" s="374"/>
      <c r="AB454" s="374"/>
      <c r="AC454" s="374"/>
      <c r="AD454" s="374"/>
      <c r="AE454" s="374"/>
      <c r="AF454" s="374"/>
      <c r="AG454" s="374"/>
      <c r="AH454" s="374"/>
      <c r="AI454" s="374"/>
      <c r="AJ454" s="374"/>
      <c r="AK454" s="374"/>
      <c r="AL454" s="374"/>
      <c r="AM454" s="374"/>
      <c r="AN454" s="374"/>
      <c r="AO454" s="374"/>
      <c r="AP454" s="374"/>
      <c r="AQ454" s="374"/>
      <c r="AR454" s="374"/>
      <c r="AS454" s="374"/>
      <c r="AT454" s="374"/>
      <c r="AU454" s="374"/>
      <c r="AV454" s="374"/>
      <c r="AW454" s="374"/>
      <c r="AX454" s="374"/>
      <c r="AY454" s="374"/>
      <c r="AZ454" s="374"/>
      <c r="BB454" s="449"/>
      <c r="BZ454" s="374"/>
      <c r="CA454" s="374"/>
      <c r="CB454" s="374"/>
      <c r="CC454" s="374"/>
      <c r="CD454" s="374"/>
      <c r="CE454" s="374"/>
      <c r="CF454" s="374"/>
      <c r="CG454" s="374"/>
      <c r="CH454" s="374"/>
      <c r="CI454" s="374"/>
      <c r="CJ454" s="374"/>
      <c r="CK454" s="374"/>
      <c r="CL454" s="374"/>
      <c r="CM454" s="374"/>
      <c r="CN454" s="374"/>
      <c r="CO454" s="374"/>
      <c r="CP454" s="374"/>
      <c r="CQ454" s="374"/>
      <c r="CR454" s="374"/>
      <c r="CS454" s="374"/>
      <c r="CT454" s="374"/>
      <c r="CU454" s="374"/>
      <c r="CV454" s="374"/>
      <c r="CW454" s="374"/>
      <c r="CX454" s="374"/>
      <c r="CY454" s="374"/>
      <c r="CZ454" s="374"/>
    </row>
    <row r="455" s="373" customFormat="true" ht="25.15" customHeight="true" x14ac:dyDescent="0.2">
      <c r="A455" s="449"/>
      <c r="B455" s="449"/>
      <c r="C455" s="1161" t="s">
        <v>435</v>
      </c>
      <c r="D455" s="1162"/>
      <c r="E455" s="951">
        <v>1.1136369702905503E-2</v>
      </c>
      <c r="F455" s="28"/>
      <c r="G455" s="28"/>
      <c r="H455" s="1162" t="s">
        <v>419</v>
      </c>
      <c r="I455" s="1162"/>
      <c r="J455" s="952">
        <v>7.7309487760181097E-3</v>
      </c>
      <c r="K455" s="28"/>
      <c r="L455" s="28"/>
      <c r="M455" s="1162" t="s">
        <v>597</v>
      </c>
      <c r="N455" s="1162"/>
      <c r="O455" s="953">
        <v>3.6078908003197969E-2</v>
      </c>
      <c r="P455" s="28"/>
      <c r="Q455" s="28"/>
      <c r="R455" s="374"/>
      <c r="Z455" s="374"/>
      <c r="AA455" s="374"/>
      <c r="AB455" s="374"/>
      <c r="AC455" s="374"/>
      <c r="AD455" s="374"/>
      <c r="AE455" s="374"/>
      <c r="AF455" s="374"/>
      <c r="AG455" s="374"/>
      <c r="AH455" s="374"/>
      <c r="AI455" s="374"/>
      <c r="AJ455" s="374"/>
      <c r="AK455" s="374"/>
      <c r="AL455" s="374"/>
      <c r="AM455" s="374"/>
      <c r="AN455" s="374"/>
      <c r="AO455" s="374"/>
      <c r="AP455" s="374"/>
      <c r="AQ455" s="374"/>
      <c r="AR455" s="374"/>
      <c r="AS455" s="374"/>
      <c r="AT455" s="374"/>
      <c r="AU455" s="374"/>
      <c r="AV455" s="374"/>
      <c r="AW455" s="374"/>
      <c r="AX455" s="374"/>
      <c r="AY455" s="374"/>
      <c r="AZ455" s="374"/>
      <c r="BB455" s="449"/>
      <c r="BZ455" s="374"/>
      <c r="CA455" s="374"/>
      <c r="CB455" s="374"/>
      <c r="CC455" s="374"/>
      <c r="CD455" s="374"/>
      <c r="CE455" s="374"/>
      <c r="CF455" s="374"/>
      <c r="CG455" s="374"/>
      <c r="CH455" s="374"/>
      <c r="CI455" s="374"/>
      <c r="CJ455" s="374"/>
      <c r="CK455" s="374"/>
      <c r="CL455" s="374"/>
      <c r="CM455" s="374"/>
      <c r="CN455" s="374"/>
      <c r="CO455" s="374"/>
      <c r="CP455" s="374"/>
      <c r="CQ455" s="374"/>
      <c r="CR455" s="374"/>
      <c r="CS455" s="374"/>
      <c r="CT455" s="374"/>
      <c r="CU455" s="374"/>
      <c r="CV455" s="374"/>
      <c r="CW455" s="374"/>
      <c r="CX455" s="374"/>
      <c r="CY455" s="374"/>
      <c r="CZ455" s="374"/>
    </row>
    <row r="456" s="373" customFormat="true" ht="25.15" customHeight="true" x14ac:dyDescent="0.2">
      <c r="A456" s="449"/>
      <c r="B456" s="449"/>
      <c r="C456" s="1161" t="s">
        <v>594</v>
      </c>
      <c r="D456" s="1162"/>
      <c r="E456" s="951">
        <v>-9.6274744120151967E-3</v>
      </c>
      <c r="F456" s="28"/>
      <c r="G456" s="28"/>
      <c r="H456" s="1162" t="s">
        <v>420</v>
      </c>
      <c r="I456" s="1162"/>
      <c r="J456" s="952">
        <v>5.8905125464198708E-3</v>
      </c>
      <c r="K456" s="28"/>
      <c r="L456" s="28"/>
      <c r="M456" s="1162" t="s">
        <v>506</v>
      </c>
      <c r="N456" s="1162"/>
      <c r="O456" s="953">
        <v>3.5627790983407737E-2</v>
      </c>
      <c r="P456" s="28"/>
      <c r="Q456" s="28"/>
      <c r="R456" s="374"/>
      <c r="Z456" s="374"/>
      <c r="AA456" s="374"/>
      <c r="AB456" s="374"/>
      <c r="AC456" s="374"/>
      <c r="AD456" s="374"/>
      <c r="AE456" s="374"/>
      <c r="AF456" s="374"/>
      <c r="AG456" s="374"/>
      <c r="AH456" s="374"/>
      <c r="AI456" s="374"/>
      <c r="AJ456" s="374"/>
      <c r="AK456" s="374"/>
      <c r="AL456" s="374"/>
      <c r="AM456" s="374"/>
      <c r="AN456" s="374"/>
      <c r="AO456" s="374"/>
      <c r="AP456" s="374"/>
      <c r="AQ456" s="374"/>
      <c r="AR456" s="374"/>
      <c r="AS456" s="374"/>
      <c r="AT456" s="374"/>
      <c r="AU456" s="374"/>
      <c r="AV456" s="374"/>
      <c r="AW456" s="374"/>
      <c r="AX456" s="374"/>
      <c r="AY456" s="374"/>
      <c r="AZ456" s="374"/>
      <c r="BB456" s="449"/>
      <c r="BZ456" s="374"/>
      <c r="CA456" s="374"/>
      <c r="CB456" s="374"/>
      <c r="CC456" s="374"/>
      <c r="CD456" s="374"/>
      <c r="CE456" s="374"/>
      <c r="CF456" s="374"/>
      <c r="CG456" s="374"/>
      <c r="CH456" s="374"/>
      <c r="CI456" s="374"/>
      <c r="CJ456" s="374"/>
      <c r="CK456" s="374"/>
      <c r="CL456" s="374"/>
      <c r="CM456" s="374"/>
      <c r="CN456" s="374"/>
      <c r="CO456" s="374"/>
      <c r="CP456" s="374"/>
      <c r="CQ456" s="374"/>
      <c r="CR456" s="374"/>
      <c r="CS456" s="374"/>
      <c r="CT456" s="374"/>
      <c r="CU456" s="374"/>
      <c r="CV456" s="374"/>
      <c r="CW456" s="374"/>
      <c r="CX456" s="374"/>
      <c r="CY456" s="374"/>
      <c r="CZ456" s="374"/>
    </row>
    <row r="457" s="373" customFormat="true" ht="25.15" customHeight="true" x14ac:dyDescent="0.2">
      <c r="A457" s="449"/>
      <c r="B457" s="449"/>
      <c r="C457" s="1161" t="s">
        <v>421</v>
      </c>
      <c r="D457" s="1162"/>
      <c r="E457" s="951">
        <v>-9.1038761716755838E-3</v>
      </c>
      <c r="F457" s="28"/>
      <c r="G457" s="28"/>
      <c r="H457" s="1162" t="s">
        <v>605</v>
      </c>
      <c r="I457" s="1162"/>
      <c r="J457" s="952">
        <v>-4.8578941495306949E-3</v>
      </c>
      <c r="K457" s="28"/>
      <c r="L457" s="28"/>
      <c r="M457" s="1162" t="s">
        <v>502</v>
      </c>
      <c r="N457" s="1162"/>
      <c r="O457" s="953">
        <v>3.3315825778117814E-2</v>
      </c>
      <c r="P457" s="28"/>
      <c r="Q457" s="28"/>
      <c r="R457" s="374"/>
      <c r="Z457" s="374"/>
      <c r="AA457" s="374"/>
      <c r="AB457" s="374"/>
      <c r="AC457" s="374"/>
      <c r="AD457" s="374"/>
      <c r="AE457" s="374"/>
      <c r="AF457" s="374"/>
      <c r="AG457" s="374"/>
      <c r="AH457" s="374"/>
      <c r="AI457" s="374"/>
      <c r="AJ457" s="374"/>
      <c r="AK457" s="374"/>
      <c r="AL457" s="374"/>
      <c r="AM457" s="374"/>
      <c r="AN457" s="374"/>
      <c r="AO457" s="374"/>
      <c r="AP457" s="374"/>
      <c r="AQ457" s="374"/>
      <c r="AR457" s="374"/>
      <c r="AS457" s="374"/>
      <c r="AT457" s="374"/>
      <c r="AU457" s="374"/>
      <c r="AV457" s="374"/>
      <c r="AW457" s="374"/>
      <c r="AX457" s="374"/>
      <c r="AY457" s="374"/>
      <c r="AZ457" s="374"/>
      <c r="BB457" s="449"/>
      <c r="BZ457" s="374"/>
      <c r="CA457" s="374"/>
      <c r="CB457" s="374"/>
      <c r="CC457" s="374"/>
      <c r="CD457" s="374"/>
      <c r="CE457" s="374"/>
      <c r="CF457" s="374"/>
      <c r="CG457" s="374"/>
      <c r="CH457" s="374"/>
      <c r="CI457" s="374"/>
      <c r="CJ457" s="374"/>
      <c r="CK457" s="374"/>
      <c r="CL457" s="374"/>
      <c r="CM457" s="374"/>
      <c r="CN457" s="374"/>
      <c r="CO457" s="374"/>
      <c r="CP457" s="374"/>
      <c r="CQ457" s="374"/>
      <c r="CR457" s="374"/>
      <c r="CS457" s="374"/>
      <c r="CT457" s="374"/>
      <c r="CU457" s="374"/>
      <c r="CV457" s="374"/>
      <c r="CW457" s="374"/>
      <c r="CX457" s="374"/>
      <c r="CY457" s="374"/>
      <c r="CZ457" s="374"/>
    </row>
    <row r="458" s="373" customFormat="true" ht="25.15" customHeight="true" x14ac:dyDescent="0.2">
      <c r="A458" s="449"/>
      <c r="B458" s="449"/>
      <c r="C458" s="1161" t="s">
        <v>430</v>
      </c>
      <c r="D458" s="1162"/>
      <c r="E458" s="951">
        <v>-8.6879831220427507E-3</v>
      </c>
      <c r="F458" s="28"/>
      <c r="G458" s="28"/>
      <c r="H458" s="1162" t="s">
        <v>413</v>
      </c>
      <c r="I458" s="1162"/>
      <c r="J458" s="952">
        <v>2.5653891928029858E-3</v>
      </c>
      <c r="K458" s="28"/>
      <c r="L458" s="28"/>
      <c r="M458" s="1162" t="s">
        <v>412</v>
      </c>
      <c r="N458" s="1162"/>
      <c r="O458" s="953">
        <v>3.3000504077731523E-2</v>
      </c>
      <c r="P458" s="28"/>
      <c r="Q458" s="28"/>
      <c r="R458" s="374"/>
      <c r="Z458" s="374"/>
      <c r="AA458" s="374"/>
      <c r="AB458" s="374"/>
      <c r="AC458" s="374"/>
      <c r="AD458" s="374"/>
      <c r="AE458" s="374"/>
      <c r="AF458" s="374"/>
      <c r="AG458" s="374"/>
      <c r="AH458" s="374"/>
      <c r="AI458" s="374"/>
      <c r="AJ458" s="374"/>
      <c r="AK458" s="374"/>
      <c r="AL458" s="374"/>
      <c r="AM458" s="374"/>
      <c r="AN458" s="374"/>
      <c r="AO458" s="374"/>
      <c r="AP458" s="374"/>
      <c r="AQ458" s="374"/>
      <c r="AR458" s="374"/>
      <c r="AS458" s="374"/>
      <c r="AT458" s="374"/>
      <c r="AU458" s="374"/>
      <c r="AV458" s="374"/>
      <c r="AW458" s="374"/>
      <c r="AX458" s="374"/>
      <c r="AY458" s="374"/>
      <c r="AZ458" s="374"/>
      <c r="BB458" s="449"/>
      <c r="BZ458" s="374"/>
      <c r="CA458" s="374"/>
      <c r="CB458" s="374"/>
      <c r="CC458" s="374"/>
      <c r="CD458" s="374"/>
      <c r="CE458" s="374"/>
      <c r="CF458" s="374"/>
      <c r="CG458" s="374"/>
      <c r="CH458" s="374"/>
      <c r="CI458" s="374"/>
      <c r="CJ458" s="374"/>
      <c r="CK458" s="374"/>
      <c r="CL458" s="374"/>
      <c r="CM458" s="374"/>
      <c r="CN458" s="374"/>
      <c r="CO458" s="374"/>
      <c r="CP458" s="374"/>
      <c r="CQ458" s="374"/>
      <c r="CR458" s="374"/>
      <c r="CS458" s="374"/>
      <c r="CT458" s="374"/>
      <c r="CU458" s="374"/>
      <c r="CV458" s="374"/>
      <c r="CW458" s="374"/>
      <c r="CX458" s="374"/>
      <c r="CY458" s="374"/>
      <c r="CZ458" s="374"/>
    </row>
    <row r="459" s="373" customFormat="true" ht="25.15" customHeight="true" x14ac:dyDescent="0.2">
      <c r="A459" s="449"/>
      <c r="B459" s="449"/>
      <c r="C459" s="1161" t="s">
        <v>606</v>
      </c>
      <c r="D459" s="1162"/>
      <c r="E459" s="951">
        <v>-8.1617324782752437E-3</v>
      </c>
      <c r="F459" s="28"/>
      <c r="G459" s="28"/>
      <c r="H459" s="1162" t="s">
        <v>602</v>
      </c>
      <c r="I459" s="1162"/>
      <c r="J459" s="954">
        <v>8.1142995915656809E-4</v>
      </c>
      <c r="K459" s="28"/>
      <c r="L459" s="28"/>
      <c r="M459" s="1162" t="s">
        <v>473</v>
      </c>
      <c r="N459" s="1162"/>
      <c r="O459" s="953">
        <v>3.1744535313509903E-2</v>
      </c>
      <c r="P459" s="28"/>
      <c r="Q459" s="28"/>
      <c r="R459" s="374"/>
      <c r="Z459" s="374"/>
      <c r="AA459" s="374"/>
      <c r="AB459" s="374"/>
      <c r="AC459" s="374"/>
      <c r="AD459" s="374"/>
      <c r="AE459" s="374"/>
      <c r="AF459" s="374"/>
      <c r="AG459" s="374"/>
      <c r="AH459" s="374"/>
      <c r="AI459" s="374"/>
      <c r="AJ459" s="374"/>
      <c r="AK459" s="374"/>
      <c r="AL459" s="374"/>
      <c r="AM459" s="374"/>
      <c r="AN459" s="374"/>
      <c r="AO459" s="374"/>
      <c r="AP459" s="374"/>
      <c r="AQ459" s="374"/>
      <c r="AR459" s="374"/>
      <c r="AS459" s="374"/>
      <c r="AT459" s="374"/>
      <c r="AU459" s="374"/>
      <c r="AV459" s="374"/>
      <c r="AW459" s="374"/>
      <c r="AX459" s="374"/>
      <c r="AY459" s="374"/>
      <c r="AZ459" s="374"/>
      <c r="BB459" s="449"/>
      <c r="BZ459" s="374"/>
      <c r="CA459" s="374"/>
      <c r="CB459" s="374"/>
      <c r="CC459" s="374"/>
      <c r="CD459" s="374"/>
      <c r="CE459" s="374"/>
      <c r="CF459" s="374"/>
      <c r="CG459" s="374"/>
      <c r="CH459" s="374"/>
      <c r="CI459" s="374"/>
      <c r="CJ459" s="374"/>
      <c r="CK459" s="374"/>
      <c r="CL459" s="374"/>
      <c r="CM459" s="374"/>
      <c r="CN459" s="374"/>
      <c r="CO459" s="374"/>
      <c r="CP459" s="374"/>
      <c r="CQ459" s="374"/>
      <c r="CR459" s="374"/>
      <c r="CS459" s="374"/>
      <c r="CT459" s="374"/>
      <c r="CU459" s="374"/>
      <c r="CV459" s="374"/>
      <c r="CW459" s="374"/>
      <c r="CX459" s="374"/>
      <c r="CY459" s="374"/>
      <c r="CZ459" s="374"/>
    </row>
    <row r="460" s="373" customFormat="true" ht="25.15" customHeight="true" x14ac:dyDescent="0.2">
      <c r="A460" s="449"/>
      <c r="B460" s="449"/>
      <c r="C460" s="1161" t="s">
        <v>605</v>
      </c>
      <c r="D460" s="1162"/>
      <c r="E460" s="951">
        <v>-6.7907206044059976E-3</v>
      </c>
      <c r="F460" s="28"/>
      <c r="G460" s="28"/>
      <c r="H460" s="1174"/>
      <c r="I460" s="1174"/>
      <c r="J460" s="28"/>
      <c r="K460" s="28"/>
      <c r="L460" s="28"/>
      <c r="M460" s="1162" t="s">
        <v>607</v>
      </c>
      <c r="N460" s="1162"/>
      <c r="O460" s="953">
        <v>2.8650050354117891E-2</v>
      </c>
      <c r="P460" s="28"/>
      <c r="Q460" s="28"/>
      <c r="R460" s="374"/>
      <c r="Z460" s="374"/>
      <c r="AA460" s="374"/>
      <c r="AB460" s="374"/>
      <c r="AC460" s="374"/>
      <c r="AD460" s="374"/>
      <c r="AE460" s="374"/>
      <c r="AF460" s="374"/>
      <c r="AG460" s="374"/>
      <c r="AH460" s="374"/>
      <c r="AI460" s="374"/>
      <c r="AJ460" s="374"/>
      <c r="AK460" s="374"/>
      <c r="AL460" s="374"/>
      <c r="AM460" s="374"/>
      <c r="AN460" s="374"/>
      <c r="AO460" s="374"/>
      <c r="AP460" s="374"/>
      <c r="AQ460" s="374"/>
      <c r="AR460" s="374"/>
      <c r="AS460" s="374"/>
      <c r="AT460" s="374"/>
      <c r="AU460" s="374"/>
      <c r="AV460" s="374"/>
      <c r="AW460" s="374"/>
      <c r="AX460" s="374"/>
      <c r="AY460" s="374"/>
      <c r="AZ460" s="374"/>
      <c r="BB460" s="449"/>
      <c r="BZ460" s="374"/>
      <c r="CA460" s="374"/>
      <c r="CB460" s="374"/>
      <c r="CC460" s="374"/>
      <c r="CD460" s="374"/>
      <c r="CE460" s="374"/>
      <c r="CF460" s="374"/>
      <c r="CG460" s="374"/>
      <c r="CH460" s="374"/>
      <c r="CI460" s="374"/>
      <c r="CJ460" s="374"/>
      <c r="CK460" s="374"/>
      <c r="CL460" s="374"/>
      <c r="CM460" s="374"/>
      <c r="CN460" s="374"/>
      <c r="CO460" s="374"/>
      <c r="CP460" s="374"/>
      <c r="CQ460" s="374"/>
      <c r="CR460" s="374"/>
      <c r="CS460" s="374"/>
      <c r="CT460" s="374"/>
      <c r="CU460" s="374"/>
      <c r="CV460" s="374"/>
      <c r="CW460" s="374"/>
      <c r="CX460" s="374"/>
      <c r="CY460" s="374"/>
      <c r="CZ460" s="374"/>
    </row>
    <row r="461" s="373" customFormat="true" ht="25.15" customHeight="true" x14ac:dyDescent="0.2">
      <c r="A461" s="449"/>
      <c r="B461" s="449"/>
      <c r="C461" s="1161" t="s">
        <v>436</v>
      </c>
      <c r="D461" s="1162"/>
      <c r="E461" s="951">
        <v>4.5545314000535412E-3</v>
      </c>
      <c r="F461" s="28"/>
      <c r="G461" s="28"/>
      <c r="H461" s="1174"/>
      <c r="I461" s="1174"/>
      <c r="J461" s="28"/>
      <c r="K461" s="28"/>
      <c r="L461" s="28"/>
      <c r="M461" s="1162" t="s">
        <v>395</v>
      </c>
      <c r="N461" s="1162"/>
      <c r="O461" s="953">
        <v>2.5339397945088826E-2</v>
      </c>
      <c r="P461" s="28"/>
      <c r="Q461" s="28"/>
      <c r="R461" s="374"/>
      <c r="Z461" s="374"/>
      <c r="AA461" s="374"/>
      <c r="AB461" s="374"/>
      <c r="AC461" s="374"/>
      <c r="AD461" s="374"/>
      <c r="AE461" s="374"/>
      <c r="AF461" s="374"/>
      <c r="AG461" s="374"/>
      <c r="AH461" s="374"/>
      <c r="AI461" s="374"/>
      <c r="AJ461" s="374"/>
      <c r="AK461" s="374"/>
      <c r="AL461" s="374"/>
      <c r="AM461" s="374"/>
      <c r="AN461" s="374"/>
      <c r="AO461" s="374"/>
      <c r="AP461" s="374"/>
      <c r="AQ461" s="374"/>
      <c r="AR461" s="374"/>
      <c r="AS461" s="374"/>
      <c r="AT461" s="374"/>
      <c r="AU461" s="374"/>
      <c r="AV461" s="374"/>
      <c r="AW461" s="374"/>
      <c r="AX461" s="374"/>
      <c r="AY461" s="374"/>
      <c r="AZ461" s="374"/>
      <c r="BB461" s="449"/>
      <c r="BZ461" s="374"/>
      <c r="CA461" s="374"/>
      <c r="CB461" s="374"/>
      <c r="CC461" s="374"/>
      <c r="CD461" s="374"/>
      <c r="CE461" s="374"/>
      <c r="CF461" s="374"/>
      <c r="CG461" s="374"/>
      <c r="CH461" s="374"/>
      <c r="CI461" s="374"/>
      <c r="CJ461" s="374"/>
      <c r="CK461" s="374"/>
      <c r="CL461" s="374"/>
      <c r="CM461" s="374"/>
      <c r="CN461" s="374"/>
      <c r="CO461" s="374"/>
      <c r="CP461" s="374"/>
      <c r="CQ461" s="374"/>
      <c r="CR461" s="374"/>
      <c r="CS461" s="374"/>
      <c r="CT461" s="374"/>
      <c r="CU461" s="374"/>
      <c r="CV461" s="374"/>
      <c r="CW461" s="374"/>
      <c r="CX461" s="374"/>
      <c r="CY461" s="374"/>
      <c r="CZ461" s="374"/>
    </row>
    <row r="462" s="373" customFormat="true" ht="25.15" customHeight="true" x14ac:dyDescent="0.2">
      <c r="A462" s="449"/>
      <c r="B462" s="449"/>
      <c r="C462" s="1161" t="s">
        <v>420</v>
      </c>
      <c r="D462" s="1162"/>
      <c r="E462" s="955">
        <v>1.4748859048284841E-3</v>
      </c>
      <c r="F462" s="28"/>
      <c r="G462" s="28"/>
      <c r="H462" s="1174"/>
      <c r="I462" s="1174"/>
      <c r="J462" s="28"/>
      <c r="K462" s="28"/>
      <c r="L462" s="28"/>
      <c r="M462" s="1162" t="s">
        <v>500</v>
      </c>
      <c r="N462" s="1162"/>
      <c r="O462" s="953">
        <v>-2.416458498846439E-2</v>
      </c>
      <c r="P462" s="28"/>
      <c r="Q462" s="28"/>
      <c r="R462" s="374"/>
      <c r="Z462" s="374"/>
      <c r="AA462" s="374"/>
      <c r="AB462" s="374"/>
      <c r="AC462" s="374"/>
      <c r="AD462" s="374"/>
      <c r="AE462" s="374"/>
      <c r="AF462" s="374"/>
      <c r="AG462" s="374"/>
      <c r="AH462" s="374"/>
      <c r="AI462" s="374"/>
      <c r="AJ462" s="374"/>
      <c r="AK462" s="374"/>
      <c r="AL462" s="374"/>
      <c r="AM462" s="374"/>
      <c r="AN462" s="374"/>
      <c r="AO462" s="374"/>
      <c r="AP462" s="374"/>
      <c r="AQ462" s="374"/>
      <c r="AR462" s="374"/>
      <c r="AS462" s="374"/>
      <c r="AT462" s="374"/>
      <c r="AU462" s="374"/>
      <c r="AV462" s="374"/>
      <c r="AW462" s="374"/>
      <c r="AX462" s="374"/>
      <c r="AY462" s="374"/>
      <c r="AZ462" s="374"/>
      <c r="BB462" s="449"/>
      <c r="BZ462" s="374"/>
      <c r="CA462" s="374"/>
      <c r="CB462" s="374"/>
      <c r="CC462" s="374"/>
      <c r="CD462" s="374"/>
      <c r="CE462" s="374"/>
      <c r="CF462" s="374"/>
      <c r="CG462" s="374"/>
      <c r="CH462" s="374"/>
      <c r="CI462" s="374"/>
      <c r="CJ462" s="374"/>
      <c r="CK462" s="374"/>
      <c r="CL462" s="374"/>
      <c r="CM462" s="374"/>
      <c r="CN462" s="374"/>
      <c r="CO462" s="374"/>
      <c r="CP462" s="374"/>
      <c r="CQ462" s="374"/>
      <c r="CR462" s="374"/>
      <c r="CS462" s="374"/>
      <c r="CT462" s="374"/>
      <c r="CU462" s="374"/>
      <c r="CV462" s="374"/>
      <c r="CW462" s="374"/>
      <c r="CX462" s="374"/>
      <c r="CY462" s="374"/>
      <c r="CZ462" s="374"/>
    </row>
    <row r="463" s="373" customFormat="true" ht="25.15" customHeight="true" x14ac:dyDescent="0.2">
      <c r="A463" s="449"/>
      <c r="B463" s="449"/>
      <c r="C463" s="1161"/>
      <c r="D463" s="1174"/>
      <c r="E463" s="28"/>
      <c r="F463" s="28"/>
      <c r="G463" s="28"/>
      <c r="H463" s="1162" t="s">
        <v>230</v>
      </c>
      <c r="I463" s="1162"/>
      <c r="J463" s="1162"/>
      <c r="K463" s="28"/>
      <c r="L463" s="28"/>
      <c r="M463" s="1162" t="s">
        <v>591</v>
      </c>
      <c r="N463" s="1162"/>
      <c r="O463" s="953">
        <v>-2.0628894401786679E-2</v>
      </c>
      <c r="P463" s="28"/>
      <c r="Q463" s="28"/>
      <c r="R463" s="374"/>
      <c r="Z463" s="374"/>
      <c r="AA463" s="374"/>
      <c r="AB463" s="374"/>
      <c r="AC463" s="374"/>
      <c r="AD463" s="374"/>
      <c r="AE463" s="374"/>
      <c r="AF463" s="374"/>
      <c r="AG463" s="374"/>
      <c r="AH463" s="374"/>
      <c r="AI463" s="374"/>
      <c r="AJ463" s="374"/>
      <c r="AK463" s="374"/>
      <c r="AL463" s="374"/>
      <c r="AM463" s="374"/>
      <c r="AN463" s="374"/>
      <c r="AO463" s="374"/>
      <c r="AP463" s="374"/>
      <c r="AQ463" s="374"/>
      <c r="AR463" s="374"/>
      <c r="AS463" s="374"/>
      <c r="AT463" s="374"/>
      <c r="AU463" s="374"/>
      <c r="AV463" s="374"/>
      <c r="AW463" s="374"/>
      <c r="AX463" s="374"/>
      <c r="AY463" s="374"/>
      <c r="AZ463" s="374"/>
      <c r="BB463" s="449"/>
      <c r="BZ463" s="374"/>
      <c r="CA463" s="374"/>
      <c r="CB463" s="374"/>
      <c r="CC463" s="374"/>
      <c r="CD463" s="374"/>
      <c r="CE463" s="374"/>
      <c r="CF463" s="374"/>
      <c r="CG463" s="374"/>
      <c r="CH463" s="374"/>
      <c r="CI463" s="374"/>
      <c r="CJ463" s="374"/>
      <c r="CK463" s="374"/>
      <c r="CL463" s="374"/>
      <c r="CM463" s="374"/>
      <c r="CN463" s="374"/>
      <c r="CO463" s="374"/>
      <c r="CP463" s="374"/>
      <c r="CQ463" s="374"/>
      <c r="CR463" s="374"/>
      <c r="CS463" s="374"/>
      <c r="CT463" s="374"/>
      <c r="CU463" s="374"/>
      <c r="CV463" s="374"/>
      <c r="CW463" s="374"/>
      <c r="CX463" s="374"/>
      <c r="CY463" s="374"/>
      <c r="CZ463" s="374"/>
    </row>
    <row r="464" s="373" customFormat="true" ht="25.15" customHeight="true" x14ac:dyDescent="0.2">
      <c r="A464" s="449"/>
      <c r="B464" s="449"/>
      <c r="C464" s="1161"/>
      <c r="D464" s="1174"/>
      <c r="E464" s="28"/>
      <c r="F464" s="28"/>
      <c r="G464" s="28"/>
      <c r="H464" s="1162" t="s">
        <v>192</v>
      </c>
      <c r="I464" s="1162"/>
      <c r="J464" s="956" t="s">
        <v>231</v>
      </c>
      <c r="K464" s="28"/>
      <c r="L464" s="28"/>
      <c r="M464" s="1162" t="s">
        <v>436</v>
      </c>
      <c r="N464" s="1162"/>
      <c r="O464" s="953">
        <v>2.0205902954332281E-2</v>
      </c>
      <c r="P464" s="28"/>
      <c r="Q464" s="28"/>
      <c r="R464" s="374"/>
      <c r="Z464" s="374"/>
      <c r="AA464" s="374"/>
      <c r="AB464" s="374"/>
      <c r="AC464" s="374"/>
      <c r="AD464" s="374"/>
      <c r="AE464" s="374"/>
      <c r="AF464" s="374"/>
      <c r="AG464" s="374"/>
      <c r="AH464" s="374"/>
      <c r="AI464" s="374"/>
      <c r="AJ464" s="374"/>
      <c r="AK464" s="374"/>
      <c r="AL464" s="374"/>
      <c r="AM464" s="374"/>
      <c r="AN464" s="374"/>
      <c r="AO464" s="374"/>
      <c r="AP464" s="374"/>
      <c r="AQ464" s="374"/>
      <c r="AR464" s="374"/>
      <c r="AS464" s="374"/>
      <c r="AT464" s="374"/>
      <c r="AU464" s="374"/>
      <c r="AV464" s="374"/>
      <c r="AW464" s="374"/>
      <c r="AX464" s="374"/>
      <c r="AY464" s="374"/>
      <c r="AZ464" s="374"/>
      <c r="BB464" s="449"/>
      <c r="BZ464" s="374"/>
      <c r="CA464" s="374"/>
      <c r="CB464" s="374"/>
      <c r="CC464" s="374"/>
      <c r="CD464" s="374"/>
      <c r="CE464" s="374"/>
      <c r="CF464" s="374"/>
      <c r="CG464" s="374"/>
      <c r="CH464" s="374"/>
      <c r="CI464" s="374"/>
      <c r="CJ464" s="374"/>
      <c r="CK464" s="374"/>
      <c r="CL464" s="374"/>
      <c r="CM464" s="374"/>
      <c r="CN464" s="374"/>
      <c r="CO464" s="374"/>
      <c r="CP464" s="374"/>
      <c r="CQ464" s="374"/>
      <c r="CR464" s="374"/>
      <c r="CS464" s="374"/>
      <c r="CT464" s="374"/>
      <c r="CU464" s="374"/>
      <c r="CV464" s="374"/>
      <c r="CW464" s="374"/>
      <c r="CX464" s="374"/>
      <c r="CY464" s="374"/>
      <c r="CZ464" s="374"/>
    </row>
    <row r="465" s="373" customFormat="true" ht="25.15" customHeight="true" x14ac:dyDescent="0.2">
      <c r="A465" s="449"/>
      <c r="B465" s="449"/>
      <c r="C465" s="1161"/>
      <c r="D465" s="1174"/>
      <c r="E465" s="28"/>
      <c r="F465" s="28"/>
      <c r="G465" s="28"/>
      <c r="H465" s="1162" t="s">
        <v>222</v>
      </c>
      <c r="I465" s="1162"/>
      <c r="J465" s="949">
        <v>7.9410483560635556E-2</v>
      </c>
      <c r="K465" s="28"/>
      <c r="L465" s="28"/>
      <c r="M465" s="1162" t="s">
        <v>413</v>
      </c>
      <c r="N465" s="1162"/>
      <c r="O465" s="953">
        <v>1.7984873476056797E-2</v>
      </c>
      <c r="P465" s="28"/>
      <c r="Q465" s="28"/>
      <c r="R465" s="374"/>
      <c r="Z465" s="374"/>
      <c r="AA465" s="374"/>
      <c r="AB465" s="374"/>
      <c r="AC465" s="374"/>
      <c r="AD465" s="374"/>
      <c r="AE465" s="374"/>
      <c r="AF465" s="374"/>
      <c r="AG465" s="374"/>
      <c r="AH465" s="374"/>
      <c r="AI465" s="374"/>
      <c r="AJ465" s="374"/>
      <c r="AK465" s="374"/>
      <c r="AL465" s="374"/>
      <c r="AM465" s="374"/>
      <c r="AN465" s="374"/>
      <c r="AO465" s="374"/>
      <c r="AP465" s="374"/>
      <c r="AQ465" s="374"/>
      <c r="AR465" s="374"/>
      <c r="AS465" s="374"/>
      <c r="AT465" s="374"/>
      <c r="AU465" s="374"/>
      <c r="AV465" s="374"/>
      <c r="AW465" s="374"/>
      <c r="AX465" s="374"/>
      <c r="AY465" s="374"/>
      <c r="AZ465" s="374"/>
      <c r="BB465" s="449"/>
      <c r="BZ465" s="374"/>
      <c r="CA465" s="374"/>
      <c r="CB465" s="374"/>
      <c r="CC465" s="374"/>
      <c r="CD465" s="374"/>
      <c r="CE465" s="374"/>
      <c r="CF465" s="374"/>
      <c r="CG465" s="374"/>
      <c r="CH465" s="374"/>
      <c r="CI465" s="374"/>
      <c r="CJ465" s="374"/>
      <c r="CK465" s="374"/>
      <c r="CL465" s="374"/>
      <c r="CM465" s="374"/>
      <c r="CN465" s="374"/>
      <c r="CO465" s="374"/>
      <c r="CP465" s="374"/>
      <c r="CQ465" s="374"/>
      <c r="CR465" s="374"/>
      <c r="CS465" s="374"/>
      <c r="CT465" s="374"/>
      <c r="CU465" s="374"/>
      <c r="CV465" s="374"/>
      <c r="CW465" s="374"/>
      <c r="CX465" s="374"/>
      <c r="CY465" s="374"/>
      <c r="CZ465" s="374"/>
    </row>
    <row r="466" s="373" customFormat="true" ht="25.15" customHeight="true" x14ac:dyDescent="0.2">
      <c r="A466" s="449"/>
      <c r="B466" s="449"/>
      <c r="C466" s="1161" t="s">
        <v>230</v>
      </c>
      <c r="D466" s="1162"/>
      <c r="E466" s="1162"/>
      <c r="F466" s="28"/>
      <c r="G466" s="28"/>
      <c r="H466" s="1162" t="s">
        <v>571</v>
      </c>
      <c r="I466" s="1162"/>
      <c r="J466" s="952">
        <v>0.62016319657403485</v>
      </c>
      <c r="K466" s="28"/>
      <c r="L466" s="28"/>
      <c r="M466" s="1162" t="s">
        <v>599</v>
      </c>
      <c r="N466" s="1162"/>
      <c r="O466" s="953">
        <v>-1.6973778798923912E-2</v>
      </c>
      <c r="P466" s="28"/>
      <c r="Q466" s="28"/>
      <c r="R466" s="374"/>
      <c r="Z466" s="374"/>
      <c r="AA466" s="374"/>
      <c r="AB466" s="374"/>
      <c r="AC466" s="374"/>
      <c r="AD466" s="374"/>
      <c r="AE466" s="374"/>
      <c r="AF466" s="374"/>
      <c r="AG466" s="374"/>
      <c r="AH466" s="374"/>
      <c r="AI466" s="374"/>
      <c r="AJ466" s="374"/>
      <c r="AK466" s="374"/>
      <c r="AL466" s="374"/>
      <c r="AM466" s="374"/>
      <c r="AN466" s="374"/>
      <c r="AO466" s="374"/>
      <c r="AP466" s="374"/>
      <c r="AQ466" s="374"/>
      <c r="AR466" s="374"/>
      <c r="AS466" s="374"/>
      <c r="AT466" s="374"/>
      <c r="AU466" s="374"/>
      <c r="AV466" s="374"/>
      <c r="AW466" s="374"/>
      <c r="AX466" s="374"/>
      <c r="AY466" s="374"/>
      <c r="AZ466" s="374"/>
      <c r="BB466" s="449"/>
      <c r="BZ466" s="374"/>
      <c r="CA466" s="374"/>
      <c r="CB466" s="374"/>
      <c r="CC466" s="374"/>
      <c r="CD466" s="374"/>
      <c r="CE466" s="374"/>
      <c r="CF466" s="374"/>
      <c r="CG466" s="374"/>
      <c r="CH466" s="374"/>
      <c r="CI466" s="374"/>
      <c r="CJ466" s="374"/>
      <c r="CK466" s="374"/>
      <c r="CL466" s="374"/>
      <c r="CM466" s="374"/>
      <c r="CN466" s="374"/>
      <c r="CO466" s="374"/>
      <c r="CP466" s="374"/>
      <c r="CQ466" s="374"/>
      <c r="CR466" s="374"/>
      <c r="CS466" s="374"/>
      <c r="CT466" s="374"/>
      <c r="CU466" s="374"/>
      <c r="CV466" s="374"/>
      <c r="CW466" s="374"/>
      <c r="CX466" s="374"/>
      <c r="CY466" s="374"/>
      <c r="CZ466" s="374"/>
    </row>
    <row r="467" s="373" customFormat="true" ht="25.15" customHeight="true" x14ac:dyDescent="0.2">
      <c r="A467" s="449"/>
      <c r="B467" s="449"/>
      <c r="C467" s="1161" t="s">
        <v>192</v>
      </c>
      <c r="D467" s="1162"/>
      <c r="E467" s="957" t="s">
        <v>231</v>
      </c>
      <c r="F467" s="28"/>
      <c r="G467" s="28"/>
      <c r="H467" s="1162" t="s">
        <v>577</v>
      </c>
      <c r="I467" s="1162"/>
      <c r="J467" s="952">
        <v>0.11529676555818051</v>
      </c>
      <c r="K467" s="28"/>
      <c r="L467" s="28"/>
      <c r="M467" s="1162" t="s">
        <v>608</v>
      </c>
      <c r="N467" s="1162"/>
      <c r="O467" s="953">
        <v>1.5293618004803024E-2</v>
      </c>
      <c r="P467" s="28"/>
      <c r="Q467" s="28"/>
      <c r="R467" s="374"/>
      <c r="Z467" s="374"/>
      <c r="AA467" s="374"/>
      <c r="AB467" s="374"/>
      <c r="AC467" s="374"/>
      <c r="AD467" s="374"/>
      <c r="AE467" s="374"/>
      <c r="AF467" s="374"/>
      <c r="AG467" s="374"/>
      <c r="AH467" s="374"/>
      <c r="AI467" s="374"/>
      <c r="AJ467" s="374"/>
      <c r="AK467" s="374"/>
      <c r="AL467" s="374"/>
      <c r="AM467" s="374"/>
      <c r="AN467" s="374"/>
      <c r="AO467" s="374"/>
      <c r="AP467" s="374"/>
      <c r="AQ467" s="374"/>
      <c r="AR467" s="374"/>
      <c r="AS467" s="374"/>
      <c r="AT467" s="374"/>
      <c r="AU467" s="374"/>
      <c r="AV467" s="374"/>
      <c r="AW467" s="374"/>
      <c r="AX467" s="374"/>
      <c r="AY467" s="374"/>
      <c r="AZ467" s="374"/>
      <c r="BB467" s="449"/>
      <c r="BZ467" s="374"/>
      <c r="CA467" s="374"/>
      <c r="CB467" s="374"/>
      <c r="CC467" s="374"/>
      <c r="CD467" s="374"/>
      <c r="CE467" s="374"/>
      <c r="CF467" s="374"/>
      <c r="CG467" s="374"/>
      <c r="CH467" s="374"/>
      <c r="CI467" s="374"/>
      <c r="CJ467" s="374"/>
      <c r="CK467" s="374"/>
      <c r="CL467" s="374"/>
      <c r="CM467" s="374"/>
      <c r="CN467" s="374"/>
      <c r="CO467" s="374"/>
      <c r="CP467" s="374"/>
      <c r="CQ467" s="374"/>
      <c r="CR467" s="374"/>
      <c r="CS467" s="374"/>
      <c r="CT467" s="374"/>
      <c r="CU467" s="374"/>
      <c r="CV467" s="374"/>
      <c r="CW467" s="374"/>
      <c r="CX467" s="374"/>
      <c r="CY467" s="374"/>
      <c r="CZ467" s="374"/>
    </row>
    <row r="468" s="373" customFormat="true" ht="25.15" customHeight="true" x14ac:dyDescent="0.2">
      <c r="A468" s="449"/>
      <c r="B468" s="449"/>
      <c r="C468" s="1161" t="s">
        <v>222</v>
      </c>
      <c r="D468" s="1162"/>
      <c r="E468" s="948">
        <v>0.10829601096397036</v>
      </c>
      <c r="F468" s="28"/>
      <c r="G468" s="28"/>
      <c r="H468" s="1162" t="s">
        <v>570</v>
      </c>
      <c r="I468" s="1162"/>
      <c r="J468" s="952">
        <v>0.61919066571794634</v>
      </c>
      <c r="K468" s="28"/>
      <c r="L468" s="28"/>
      <c r="M468" s="1162" t="s">
        <v>609</v>
      </c>
      <c r="N468" s="1162"/>
      <c r="O468" s="953">
        <v>1.500162142604943E-2</v>
      </c>
      <c r="P468" s="28"/>
      <c r="Q468" s="28"/>
      <c r="R468" s="374"/>
      <c r="Z468" s="374"/>
      <c r="AA468" s="374"/>
      <c r="AB468" s="374"/>
      <c r="AC468" s="374"/>
      <c r="AD468" s="374"/>
      <c r="AE468" s="374"/>
      <c r="AF468" s="374"/>
      <c r="AG468" s="374"/>
      <c r="AH468" s="374"/>
      <c r="AI468" s="374"/>
      <c r="AJ468" s="374"/>
      <c r="AK468" s="374"/>
      <c r="AL468" s="374"/>
      <c r="AM468" s="374"/>
      <c r="AN468" s="374"/>
      <c r="AO468" s="374"/>
      <c r="AP468" s="374"/>
      <c r="AQ468" s="374"/>
      <c r="AR468" s="374"/>
      <c r="AS468" s="374"/>
      <c r="AT468" s="374"/>
      <c r="AU468" s="374"/>
      <c r="AV468" s="374"/>
      <c r="AW468" s="374"/>
      <c r="AX468" s="374"/>
      <c r="AY468" s="374"/>
      <c r="AZ468" s="374"/>
      <c r="BB468" s="449"/>
      <c r="BZ468" s="374"/>
      <c r="CA468" s="374"/>
      <c r="CB468" s="374"/>
      <c r="CC468" s="374"/>
      <c r="CD468" s="374"/>
      <c r="CE468" s="374"/>
      <c r="CF468" s="374"/>
      <c r="CG468" s="374"/>
      <c r="CH468" s="374"/>
      <c r="CI468" s="374"/>
      <c r="CJ468" s="374"/>
      <c r="CK468" s="374"/>
      <c r="CL468" s="374"/>
      <c r="CM468" s="374"/>
      <c r="CN468" s="374"/>
      <c r="CO468" s="374"/>
      <c r="CP468" s="374"/>
      <c r="CQ468" s="374"/>
      <c r="CR468" s="374"/>
      <c r="CS468" s="374"/>
      <c r="CT468" s="374"/>
      <c r="CU468" s="374"/>
      <c r="CV468" s="374"/>
      <c r="CW468" s="374"/>
      <c r="CX468" s="374"/>
      <c r="CY468" s="374"/>
      <c r="CZ468" s="374"/>
    </row>
    <row r="469" s="373" customFormat="true" ht="25.15" customHeight="true" x14ac:dyDescent="0.2">
      <c r="A469" s="449"/>
      <c r="B469" s="449"/>
      <c r="C469" s="1161" t="s">
        <v>571</v>
      </c>
      <c r="D469" s="1162"/>
      <c r="E469" s="951">
        <v>0.71483081121410164</v>
      </c>
      <c r="F469" s="28"/>
      <c r="G469" s="28"/>
      <c r="H469" s="1162" t="s">
        <v>572</v>
      </c>
      <c r="I469" s="1162"/>
      <c r="J469" s="952">
        <v>0.54422113360412216</v>
      </c>
      <c r="K469" s="28"/>
      <c r="L469" s="28"/>
      <c r="M469" s="1162" t="s">
        <v>435</v>
      </c>
      <c r="N469" s="1162"/>
      <c r="O469" s="953">
        <v>-1.3309909108180838E-2</v>
      </c>
      <c r="P469" s="28"/>
      <c r="Q469" s="28"/>
      <c r="R469" s="374"/>
      <c r="Z469" s="374"/>
      <c r="AA469" s="374"/>
      <c r="AB469" s="374"/>
      <c r="AC469" s="374"/>
      <c r="AD469" s="374"/>
      <c r="AE469" s="374"/>
      <c r="AF469" s="374"/>
      <c r="AG469" s="374"/>
      <c r="AH469" s="374"/>
      <c r="AI469" s="374"/>
      <c r="AJ469" s="374"/>
      <c r="AK469" s="374"/>
      <c r="AL469" s="374"/>
      <c r="AM469" s="374"/>
      <c r="AN469" s="374"/>
      <c r="AO469" s="374"/>
      <c r="AP469" s="374"/>
      <c r="AQ469" s="374"/>
      <c r="AR469" s="374"/>
      <c r="AS469" s="374"/>
      <c r="AT469" s="374"/>
      <c r="AU469" s="374"/>
      <c r="AV469" s="374"/>
      <c r="AW469" s="374"/>
      <c r="AX469" s="374"/>
      <c r="AY469" s="374"/>
      <c r="AZ469" s="374"/>
      <c r="BB469" s="449"/>
      <c r="BZ469" s="374"/>
      <c r="CA469" s="374"/>
      <c r="CB469" s="374"/>
      <c r="CC469" s="374"/>
      <c r="CD469" s="374"/>
      <c r="CE469" s="374"/>
      <c r="CF469" s="374"/>
      <c r="CG469" s="374"/>
      <c r="CH469" s="374"/>
      <c r="CI469" s="374"/>
      <c r="CJ469" s="374"/>
      <c r="CK469" s="374"/>
      <c r="CL469" s="374"/>
      <c r="CM469" s="374"/>
      <c r="CN469" s="374"/>
      <c r="CO469" s="374"/>
      <c r="CP469" s="374"/>
      <c r="CQ469" s="374"/>
      <c r="CR469" s="374"/>
      <c r="CS469" s="374"/>
      <c r="CT469" s="374"/>
      <c r="CU469" s="374"/>
      <c r="CV469" s="374"/>
      <c r="CW469" s="374"/>
      <c r="CX469" s="374"/>
      <c r="CY469" s="374"/>
      <c r="CZ469" s="374"/>
    </row>
    <row r="470" s="373" customFormat="true" ht="25.15" customHeight="true" x14ac:dyDescent="0.2">
      <c r="A470" s="449"/>
      <c r="B470" s="449"/>
      <c r="C470" s="1161" t="s">
        <v>577</v>
      </c>
      <c r="D470" s="1162"/>
      <c r="E470" s="951">
        <v>9.2520731365097947E-2</v>
      </c>
      <c r="F470" s="28"/>
      <c r="G470" s="28"/>
      <c r="H470" s="1162" t="s">
        <v>580</v>
      </c>
      <c r="I470" s="1162"/>
      <c r="J470" s="952">
        <v>1.5759087031527102E-2</v>
      </c>
      <c r="K470" s="28"/>
      <c r="L470" s="28"/>
      <c r="M470" s="1162" t="s">
        <v>610</v>
      </c>
      <c r="N470" s="1162"/>
      <c r="O470" s="953">
        <v>1.2541692376059241E-2</v>
      </c>
      <c r="P470" s="28"/>
      <c r="Q470" s="28"/>
      <c r="R470" s="374"/>
      <c r="Z470" s="374"/>
      <c r="AA470" s="374"/>
      <c r="AB470" s="374"/>
      <c r="AC470" s="374"/>
      <c r="AD470" s="374"/>
      <c r="AE470" s="374"/>
      <c r="AF470" s="374"/>
      <c r="AG470" s="374"/>
      <c r="AH470" s="374"/>
      <c r="AI470" s="374"/>
      <c r="AJ470" s="374"/>
      <c r="AK470" s="374"/>
      <c r="AL470" s="374"/>
      <c r="AM470" s="374"/>
      <c r="AN470" s="374"/>
      <c r="AO470" s="374"/>
      <c r="AP470" s="374"/>
      <c r="AQ470" s="374"/>
      <c r="AR470" s="374"/>
      <c r="AS470" s="374"/>
      <c r="AT470" s="374"/>
      <c r="AU470" s="374"/>
      <c r="AV470" s="374"/>
      <c r="AW470" s="374"/>
      <c r="AX470" s="374"/>
      <c r="AY470" s="374"/>
      <c r="AZ470" s="374"/>
      <c r="BB470" s="449"/>
      <c r="BZ470" s="374"/>
      <c r="CA470" s="374"/>
      <c r="CB470" s="374"/>
      <c r="CC470" s="374"/>
      <c r="CD470" s="374"/>
      <c r="CE470" s="374"/>
      <c r="CF470" s="374"/>
      <c r="CG470" s="374"/>
      <c r="CH470" s="374"/>
      <c r="CI470" s="374"/>
      <c r="CJ470" s="374"/>
      <c r="CK470" s="374"/>
      <c r="CL470" s="374"/>
      <c r="CM470" s="374"/>
      <c r="CN470" s="374"/>
      <c r="CO470" s="374"/>
      <c r="CP470" s="374"/>
      <c r="CQ470" s="374"/>
      <c r="CR470" s="374"/>
      <c r="CS470" s="374"/>
      <c r="CT470" s="374"/>
      <c r="CU470" s="374"/>
      <c r="CV470" s="374"/>
      <c r="CW470" s="374"/>
      <c r="CX470" s="374"/>
      <c r="CY470" s="374"/>
      <c r="CZ470" s="374"/>
    </row>
    <row r="471" s="373" customFormat="true" ht="25.15" customHeight="true" x14ac:dyDescent="0.2">
      <c r="A471" s="449"/>
      <c r="B471" s="449"/>
      <c r="C471" s="1161" t="s">
        <v>570</v>
      </c>
      <c r="D471" s="1162"/>
      <c r="E471" s="951">
        <v>0.7200260311660972</v>
      </c>
      <c r="F471" s="28"/>
      <c r="G471" s="28"/>
      <c r="H471" s="1162" t="s">
        <v>581</v>
      </c>
      <c r="I471" s="1162"/>
      <c r="J471" s="952">
        <v>6.2529069009449774E-3</v>
      </c>
      <c r="K471" s="28"/>
      <c r="L471" s="28"/>
      <c r="M471" s="1162" t="s">
        <v>605</v>
      </c>
      <c r="N471" s="1162"/>
      <c r="O471" s="953">
        <v>-9.3652651624546238E-3</v>
      </c>
      <c r="P471" s="28"/>
      <c r="Q471" s="28"/>
      <c r="R471" s="374"/>
      <c r="Z471" s="374"/>
      <c r="AA471" s="374"/>
      <c r="AB471" s="374"/>
      <c r="AC471" s="374"/>
      <c r="AD471" s="374"/>
      <c r="AE471" s="374"/>
      <c r="AF471" s="374"/>
      <c r="AG471" s="374"/>
      <c r="AH471" s="374"/>
      <c r="AI471" s="374"/>
      <c r="AJ471" s="374"/>
      <c r="AK471" s="374"/>
      <c r="AL471" s="374"/>
      <c r="AM471" s="374"/>
      <c r="AN471" s="374"/>
      <c r="AO471" s="374"/>
      <c r="AP471" s="374"/>
      <c r="AQ471" s="374"/>
      <c r="AR471" s="374"/>
      <c r="AS471" s="374"/>
      <c r="AT471" s="374"/>
      <c r="AU471" s="374"/>
      <c r="AV471" s="374"/>
      <c r="AW471" s="374"/>
      <c r="AX471" s="374"/>
      <c r="AY471" s="374"/>
      <c r="AZ471" s="374"/>
      <c r="BB471" s="449"/>
      <c r="BZ471" s="374"/>
      <c r="CA471" s="374"/>
      <c r="CB471" s="374"/>
      <c r="CC471" s="374"/>
      <c r="CD471" s="374"/>
      <c r="CE471" s="374"/>
      <c r="CF471" s="374"/>
      <c r="CG471" s="374"/>
      <c r="CH471" s="374"/>
      <c r="CI471" s="374"/>
      <c r="CJ471" s="374"/>
      <c r="CK471" s="374"/>
      <c r="CL471" s="374"/>
      <c r="CM471" s="374"/>
      <c r="CN471" s="374"/>
      <c r="CO471" s="374"/>
      <c r="CP471" s="374"/>
      <c r="CQ471" s="374"/>
      <c r="CR471" s="374"/>
      <c r="CS471" s="374"/>
      <c r="CT471" s="374"/>
      <c r="CU471" s="374"/>
      <c r="CV471" s="374"/>
      <c r="CW471" s="374"/>
      <c r="CX471" s="374"/>
      <c r="CY471" s="374"/>
      <c r="CZ471" s="374"/>
    </row>
    <row r="472" s="373" customFormat="true" ht="25.15" customHeight="true" x14ac:dyDescent="0.2">
      <c r="A472" s="449"/>
      <c r="B472" s="449"/>
      <c r="C472" s="1161" t="s">
        <v>572</v>
      </c>
      <c r="D472" s="1162"/>
      <c r="E472" s="951">
        <v>0.63939213962574659</v>
      </c>
      <c r="F472" s="28"/>
      <c r="G472" s="28"/>
      <c r="H472" s="1162" t="s">
        <v>578</v>
      </c>
      <c r="I472" s="1162"/>
      <c r="J472" s="952">
        <v>0.14538123660657348</v>
      </c>
      <c r="K472" s="28"/>
      <c r="L472" s="28"/>
      <c r="M472" s="1162" t="s">
        <v>434</v>
      </c>
      <c r="N472" s="1162"/>
      <c r="O472" s="953">
        <v>-8.1138586442966263E-3</v>
      </c>
      <c r="P472" s="28"/>
      <c r="Q472" s="28"/>
      <c r="R472" s="374"/>
      <c r="Z472" s="374"/>
      <c r="AA472" s="374"/>
      <c r="AB472" s="374"/>
      <c r="AC472" s="374"/>
      <c r="AD472" s="374"/>
      <c r="AE472" s="374"/>
      <c r="AF472" s="374"/>
      <c r="AG472" s="374"/>
      <c r="AH472" s="374"/>
      <c r="AI472" s="374"/>
      <c r="AJ472" s="374"/>
      <c r="AK472" s="374"/>
      <c r="AL472" s="374"/>
      <c r="AM472" s="374"/>
      <c r="AN472" s="374"/>
      <c r="AO472" s="374"/>
      <c r="AP472" s="374"/>
      <c r="AQ472" s="374"/>
      <c r="AR472" s="374"/>
      <c r="AS472" s="374"/>
      <c r="AT472" s="374"/>
      <c r="AU472" s="374"/>
      <c r="AV472" s="374"/>
      <c r="AW472" s="374"/>
      <c r="AX472" s="374"/>
      <c r="AY472" s="374"/>
      <c r="AZ472" s="374"/>
      <c r="BB472" s="449"/>
      <c r="BZ472" s="374"/>
      <c r="CA472" s="374"/>
      <c r="CB472" s="374"/>
      <c r="CC472" s="374"/>
      <c r="CD472" s="374"/>
      <c r="CE472" s="374"/>
      <c r="CF472" s="374"/>
      <c r="CG472" s="374"/>
      <c r="CH472" s="374"/>
      <c r="CI472" s="374"/>
      <c r="CJ472" s="374"/>
      <c r="CK472" s="374"/>
      <c r="CL472" s="374"/>
      <c r="CM472" s="374"/>
      <c r="CN472" s="374"/>
      <c r="CO472" s="374"/>
      <c r="CP472" s="374"/>
      <c r="CQ472" s="374"/>
      <c r="CR472" s="374"/>
      <c r="CS472" s="374"/>
      <c r="CT472" s="374"/>
      <c r="CU472" s="374"/>
      <c r="CV472" s="374"/>
      <c r="CW472" s="374"/>
      <c r="CX472" s="374"/>
      <c r="CY472" s="374"/>
      <c r="CZ472" s="374"/>
    </row>
    <row r="473" s="373" customFormat="true" ht="25.15" customHeight="true" x14ac:dyDescent="0.2">
      <c r="A473" s="449"/>
      <c r="B473" s="449"/>
      <c r="C473" s="1161" t="s">
        <v>580</v>
      </c>
      <c r="D473" s="1162"/>
      <c r="E473" s="951">
        <v>4.3312016539828316E-2</v>
      </c>
      <c r="F473" s="28"/>
      <c r="G473" s="28"/>
      <c r="H473" s="1162" t="s">
        <v>584</v>
      </c>
      <c r="I473" s="1162"/>
      <c r="J473" s="952">
        <v>1.4558656130206909E-2</v>
      </c>
      <c r="K473" s="28"/>
      <c r="L473" s="28"/>
      <c r="M473" s="1162" t="s">
        <v>594</v>
      </c>
      <c r="N473" s="1162"/>
      <c r="O473" s="953">
        <v>-7.2977539891177284E-3</v>
      </c>
      <c r="P473" s="28"/>
      <c r="Q473" s="28"/>
      <c r="R473" s="374"/>
      <c r="Z473" s="374"/>
      <c r="AA473" s="374"/>
      <c r="AB473" s="374"/>
      <c r="AC473" s="374"/>
      <c r="AD473" s="374"/>
      <c r="AE473" s="374"/>
      <c r="AF473" s="374"/>
      <c r="AG473" s="374"/>
      <c r="AH473" s="374"/>
      <c r="AI473" s="374"/>
      <c r="AJ473" s="374"/>
      <c r="AK473" s="374"/>
      <c r="AL473" s="374"/>
      <c r="AM473" s="374"/>
      <c r="AN473" s="374"/>
      <c r="AO473" s="374"/>
      <c r="AP473" s="374"/>
      <c r="AQ473" s="374"/>
      <c r="AR473" s="374"/>
      <c r="AS473" s="374"/>
      <c r="AT473" s="374"/>
      <c r="AU473" s="374"/>
      <c r="AV473" s="374"/>
      <c r="AW473" s="374"/>
      <c r="AX473" s="374"/>
      <c r="AY473" s="374"/>
      <c r="AZ473" s="374"/>
      <c r="BB473" s="449"/>
      <c r="BZ473" s="374"/>
      <c r="CA473" s="374"/>
      <c r="CB473" s="374"/>
      <c r="CC473" s="374"/>
      <c r="CD473" s="374"/>
      <c r="CE473" s="374"/>
      <c r="CF473" s="374"/>
      <c r="CG473" s="374"/>
      <c r="CH473" s="374"/>
      <c r="CI473" s="374"/>
      <c r="CJ473" s="374"/>
      <c r="CK473" s="374"/>
      <c r="CL473" s="374"/>
      <c r="CM473" s="374"/>
      <c r="CN473" s="374"/>
      <c r="CO473" s="374"/>
      <c r="CP473" s="374"/>
      <c r="CQ473" s="374"/>
      <c r="CR473" s="374"/>
      <c r="CS473" s="374"/>
      <c r="CT473" s="374"/>
      <c r="CU473" s="374"/>
      <c r="CV473" s="374"/>
      <c r="CW473" s="374"/>
      <c r="CX473" s="374"/>
      <c r="CY473" s="374"/>
      <c r="CZ473" s="374"/>
    </row>
    <row r="474" s="373" customFormat="true" ht="25.15" customHeight="true" x14ac:dyDescent="0.2">
      <c r="A474" s="449"/>
      <c r="B474" s="449"/>
      <c r="C474" s="1161" t="s">
        <v>581</v>
      </c>
      <c r="D474" s="1162"/>
      <c r="E474" s="951">
        <v>8.4882705578773546E-3</v>
      </c>
      <c r="F474" s="28"/>
      <c r="G474" s="28"/>
      <c r="H474" s="1162" t="s">
        <v>573</v>
      </c>
      <c r="I474" s="1162"/>
      <c r="J474" s="952">
        <v>0.32390891323695858</v>
      </c>
      <c r="K474" s="28"/>
      <c r="L474" s="28"/>
      <c r="M474" s="1162" t="s">
        <v>606</v>
      </c>
      <c r="N474" s="1162"/>
      <c r="O474" s="953">
        <v>-6.9305831526230632E-3</v>
      </c>
      <c r="P474" s="28"/>
      <c r="Q474" s="28"/>
      <c r="R474" s="374"/>
      <c r="Z474" s="374"/>
      <c r="AA474" s="374"/>
      <c r="AB474" s="374"/>
      <c r="AC474" s="374"/>
      <c r="AD474" s="374"/>
      <c r="AE474" s="374"/>
      <c r="AF474" s="374"/>
      <c r="AG474" s="374"/>
      <c r="AH474" s="374"/>
      <c r="AI474" s="374"/>
      <c r="AJ474" s="374"/>
      <c r="AK474" s="374"/>
      <c r="AL474" s="374"/>
      <c r="AM474" s="374"/>
      <c r="AN474" s="374"/>
      <c r="AO474" s="374"/>
      <c r="AP474" s="374"/>
      <c r="AQ474" s="374"/>
      <c r="AR474" s="374"/>
      <c r="AS474" s="374"/>
      <c r="AT474" s="374"/>
      <c r="AU474" s="374"/>
      <c r="AV474" s="374"/>
      <c r="AW474" s="374"/>
      <c r="AX474" s="374"/>
      <c r="AY474" s="374"/>
      <c r="AZ474" s="374"/>
      <c r="BB474" s="449"/>
      <c r="BZ474" s="374"/>
      <c r="CA474" s="374"/>
      <c r="CB474" s="374"/>
      <c r="CC474" s="374"/>
      <c r="CD474" s="374"/>
      <c r="CE474" s="374"/>
      <c r="CF474" s="374"/>
      <c r="CG474" s="374"/>
      <c r="CH474" s="374"/>
      <c r="CI474" s="374"/>
      <c r="CJ474" s="374"/>
      <c r="CK474" s="374"/>
      <c r="CL474" s="374"/>
      <c r="CM474" s="374"/>
      <c r="CN474" s="374"/>
      <c r="CO474" s="374"/>
      <c r="CP474" s="374"/>
      <c r="CQ474" s="374"/>
      <c r="CR474" s="374"/>
      <c r="CS474" s="374"/>
      <c r="CT474" s="374"/>
      <c r="CU474" s="374"/>
      <c r="CV474" s="374"/>
      <c r="CW474" s="374"/>
      <c r="CX474" s="374"/>
      <c r="CY474" s="374"/>
      <c r="CZ474" s="374"/>
    </row>
    <row r="475" s="373" customFormat="true" ht="25.15" customHeight="true" x14ac:dyDescent="0.2">
      <c r="A475" s="449"/>
      <c r="B475" s="449"/>
      <c r="C475" s="1161" t="s">
        <v>578</v>
      </c>
      <c r="D475" s="1162"/>
      <c r="E475" s="951">
        <v>0.17511095444432279</v>
      </c>
      <c r="F475" s="28"/>
      <c r="G475" s="28"/>
      <c r="H475" s="1162" t="s">
        <v>575</v>
      </c>
      <c r="I475" s="1162"/>
      <c r="J475" s="952">
        <v>0.23925432011049708</v>
      </c>
      <c r="K475" s="28"/>
      <c r="L475" s="28"/>
      <c r="M475" s="1162" t="s">
        <v>421</v>
      </c>
      <c r="N475" s="1162"/>
      <c r="O475" s="953">
        <v>-6.5327886632703305E-3</v>
      </c>
      <c r="P475" s="28"/>
      <c r="Q475" s="28"/>
      <c r="R475" s="374"/>
      <c r="Z475" s="374"/>
      <c r="AA475" s="374"/>
      <c r="AB475" s="374"/>
      <c r="AC475" s="374"/>
      <c r="AD475" s="374"/>
      <c r="AE475" s="374"/>
      <c r="AF475" s="374"/>
      <c r="AG475" s="374"/>
      <c r="AH475" s="374"/>
      <c r="AI475" s="374"/>
      <c r="AJ475" s="374"/>
      <c r="AK475" s="374"/>
      <c r="AL475" s="374"/>
      <c r="AM475" s="374"/>
      <c r="AN475" s="374"/>
      <c r="AO475" s="374"/>
      <c r="AP475" s="374"/>
      <c r="AQ475" s="374"/>
      <c r="AR475" s="374"/>
      <c r="AS475" s="374"/>
      <c r="AT475" s="374"/>
      <c r="AU475" s="374"/>
      <c r="AV475" s="374"/>
      <c r="AW475" s="374"/>
      <c r="AX475" s="374"/>
      <c r="AY475" s="374"/>
      <c r="AZ475" s="374"/>
      <c r="BB475" s="449"/>
      <c r="BZ475" s="374"/>
      <c r="CA475" s="374"/>
      <c r="CB475" s="374"/>
      <c r="CC475" s="374"/>
      <c r="CD475" s="374"/>
      <c r="CE475" s="374"/>
      <c r="CF475" s="374"/>
      <c r="CG475" s="374"/>
      <c r="CH475" s="374"/>
      <c r="CI475" s="374"/>
      <c r="CJ475" s="374"/>
      <c r="CK475" s="374"/>
      <c r="CL475" s="374"/>
      <c r="CM475" s="374"/>
      <c r="CN475" s="374"/>
      <c r="CO475" s="374"/>
      <c r="CP475" s="374"/>
      <c r="CQ475" s="374"/>
      <c r="CR475" s="374"/>
      <c r="CS475" s="374"/>
      <c r="CT475" s="374"/>
      <c r="CU475" s="374"/>
      <c r="CV475" s="374"/>
      <c r="CW475" s="374"/>
      <c r="CX475" s="374"/>
      <c r="CY475" s="374"/>
      <c r="CZ475" s="374"/>
    </row>
    <row r="476" s="373" customFormat="true" ht="25.15" customHeight="true" x14ac:dyDescent="0.2">
      <c r="A476" s="449"/>
      <c r="B476" s="449"/>
      <c r="C476" s="1161" t="s">
        <v>584</v>
      </c>
      <c r="D476" s="1162"/>
      <c r="E476" s="951">
        <v>2.5322480557721943E-2</v>
      </c>
      <c r="F476" s="28"/>
      <c r="G476" s="28"/>
      <c r="H476" s="1162" t="s">
        <v>583</v>
      </c>
      <c r="I476" s="1162"/>
      <c r="J476" s="952">
        <v>6.9694683502208527E-4</v>
      </c>
      <c r="K476" s="28"/>
      <c r="L476" s="28"/>
      <c r="M476" s="1162" t="s">
        <v>611</v>
      </c>
      <c r="N476" s="1162"/>
      <c r="O476" s="953">
        <v>-6.3074297962247283E-3</v>
      </c>
      <c r="P476" s="28"/>
      <c r="Q476" s="28"/>
      <c r="R476" s="374"/>
      <c r="Z476" s="374"/>
      <c r="AA476" s="374"/>
      <c r="AB476" s="374"/>
      <c r="AC476" s="374"/>
      <c r="AD476" s="374"/>
      <c r="AE476" s="374"/>
      <c r="AF476" s="374"/>
      <c r="AG476" s="374"/>
      <c r="AH476" s="374"/>
      <c r="AI476" s="374"/>
      <c r="AJ476" s="374"/>
      <c r="AK476" s="374"/>
      <c r="AL476" s="374"/>
      <c r="AM476" s="374"/>
      <c r="AN476" s="374"/>
      <c r="AO476" s="374"/>
      <c r="AP476" s="374"/>
      <c r="AQ476" s="374"/>
      <c r="AR476" s="374"/>
      <c r="AS476" s="374"/>
      <c r="AT476" s="374"/>
      <c r="AU476" s="374"/>
      <c r="AV476" s="374"/>
      <c r="AW476" s="374"/>
      <c r="AX476" s="374"/>
      <c r="AY476" s="374"/>
      <c r="AZ476" s="374"/>
      <c r="BB476" s="449"/>
      <c r="BZ476" s="374"/>
      <c r="CA476" s="374"/>
      <c r="CB476" s="374"/>
      <c r="CC476" s="374"/>
      <c r="CD476" s="374"/>
      <c r="CE476" s="374"/>
      <c r="CF476" s="374"/>
      <c r="CG476" s="374"/>
      <c r="CH476" s="374"/>
      <c r="CI476" s="374"/>
      <c r="CJ476" s="374"/>
      <c r="CK476" s="374"/>
      <c r="CL476" s="374"/>
      <c r="CM476" s="374"/>
      <c r="CN476" s="374"/>
      <c r="CO476" s="374"/>
      <c r="CP476" s="374"/>
      <c r="CQ476" s="374"/>
      <c r="CR476" s="374"/>
      <c r="CS476" s="374"/>
      <c r="CT476" s="374"/>
      <c r="CU476" s="374"/>
      <c r="CV476" s="374"/>
      <c r="CW476" s="374"/>
      <c r="CX476" s="374"/>
      <c r="CY476" s="374"/>
      <c r="CZ476" s="374"/>
    </row>
    <row r="477" s="373" customFormat="true" ht="25.15" customHeight="true" x14ac:dyDescent="0.2">
      <c r="A477" s="449"/>
      <c r="B477" s="449"/>
      <c r="C477" s="1161" t="s">
        <v>573</v>
      </c>
      <c r="D477" s="1162"/>
      <c r="E477" s="951">
        <v>0.27764818402702018</v>
      </c>
      <c r="F477" s="28"/>
      <c r="G477" s="28"/>
      <c r="H477" s="1162" t="s">
        <v>597</v>
      </c>
      <c r="I477" s="1162"/>
      <c r="J477" s="952">
        <v>2.4266357531673875E-4</v>
      </c>
      <c r="K477" s="28"/>
      <c r="L477" s="28"/>
      <c r="M477" s="1162" t="s">
        <v>580</v>
      </c>
      <c r="N477" s="1162"/>
      <c r="O477" s="953">
        <v>-2.6562066404946984E-3</v>
      </c>
      <c r="P477" s="28"/>
      <c r="Q477" s="28"/>
      <c r="R477" s="374"/>
      <c r="Z477" s="374"/>
      <c r="AA477" s="374"/>
      <c r="AB477" s="374"/>
      <c r="AC477" s="374"/>
      <c r="AD477" s="374"/>
      <c r="AE477" s="374"/>
      <c r="AF477" s="374"/>
      <c r="AG477" s="374"/>
      <c r="AH477" s="374"/>
      <c r="AI477" s="374"/>
      <c r="AJ477" s="374"/>
      <c r="AK477" s="374"/>
      <c r="AL477" s="374"/>
      <c r="AM477" s="374"/>
      <c r="AN477" s="374"/>
      <c r="AO477" s="374"/>
      <c r="AP477" s="374"/>
      <c r="AQ477" s="374"/>
      <c r="AR477" s="374"/>
      <c r="AS477" s="374"/>
      <c r="AT477" s="374"/>
      <c r="AU477" s="374"/>
      <c r="AV477" s="374"/>
      <c r="AW477" s="374"/>
      <c r="AX477" s="374"/>
      <c r="AY477" s="374"/>
      <c r="AZ477" s="374"/>
      <c r="BB477" s="449"/>
      <c r="BZ477" s="374"/>
      <c r="CA477" s="374"/>
      <c r="CB477" s="374"/>
      <c r="CC477" s="374"/>
      <c r="CD477" s="374"/>
      <c r="CE477" s="374"/>
      <c r="CF477" s="374"/>
      <c r="CG477" s="374"/>
      <c r="CH477" s="374"/>
      <c r="CI477" s="374"/>
      <c r="CJ477" s="374"/>
      <c r="CK477" s="374"/>
      <c r="CL477" s="374"/>
      <c r="CM477" s="374"/>
      <c r="CN477" s="374"/>
      <c r="CO477" s="374"/>
      <c r="CP477" s="374"/>
      <c r="CQ477" s="374"/>
      <c r="CR477" s="374"/>
      <c r="CS477" s="374"/>
      <c r="CT477" s="374"/>
      <c r="CU477" s="374"/>
      <c r="CV477" s="374"/>
      <c r="CW477" s="374"/>
      <c r="CX477" s="374"/>
      <c r="CY477" s="374"/>
      <c r="CZ477" s="374"/>
    </row>
    <row r="478" s="373" customFormat="true" ht="25.15" customHeight="true" x14ac:dyDescent="0.2">
      <c r="A478" s="449"/>
      <c r="B478" s="449"/>
      <c r="C478" s="1161" t="s">
        <v>575</v>
      </c>
      <c r="D478" s="1162"/>
      <c r="E478" s="951">
        <v>0.32647736798635563</v>
      </c>
      <c r="F478" s="28"/>
      <c r="G478" s="28"/>
      <c r="H478" s="1162" t="s">
        <v>576</v>
      </c>
      <c r="I478" s="1162"/>
      <c r="J478" s="952">
        <v>0.21784925408017633</v>
      </c>
      <c r="K478" s="28"/>
      <c r="L478" s="28"/>
      <c r="M478" s="1162" t="s">
        <v>420</v>
      </c>
      <c r="N478" s="1162"/>
      <c r="O478" s="953">
        <v>1.2945514152523116E-3</v>
      </c>
      <c r="P478" s="28"/>
      <c r="Q478" s="28"/>
      <c r="R478" s="374"/>
      <c r="Z478" s="374"/>
      <c r="AA478" s="374"/>
      <c r="AB478" s="374"/>
      <c r="AC478" s="374"/>
      <c r="AD478" s="374"/>
      <c r="AE478" s="374"/>
      <c r="AF478" s="374"/>
      <c r="AG478" s="374"/>
      <c r="AH478" s="374"/>
      <c r="AI478" s="374"/>
      <c r="AJ478" s="374"/>
      <c r="AK478" s="374"/>
      <c r="AL478" s="374"/>
      <c r="AM478" s="374"/>
      <c r="AN478" s="374"/>
      <c r="AO478" s="374"/>
      <c r="AP478" s="374"/>
      <c r="AQ478" s="374"/>
      <c r="AR478" s="374"/>
      <c r="AS478" s="374"/>
      <c r="AT478" s="374"/>
      <c r="AU478" s="374"/>
      <c r="AV478" s="374"/>
      <c r="AW478" s="374"/>
      <c r="AX478" s="374"/>
      <c r="AY478" s="374"/>
      <c r="AZ478" s="374"/>
      <c r="BB478" s="449"/>
      <c r="BZ478" s="374"/>
      <c r="CA478" s="374"/>
      <c r="CB478" s="374"/>
      <c r="CC478" s="374"/>
      <c r="CD478" s="374"/>
      <c r="CE478" s="374"/>
      <c r="CF478" s="374"/>
      <c r="CG478" s="374"/>
      <c r="CH478" s="374"/>
      <c r="CI478" s="374"/>
      <c r="CJ478" s="374"/>
      <c r="CK478" s="374"/>
      <c r="CL478" s="374"/>
      <c r="CM478" s="374"/>
      <c r="CN478" s="374"/>
      <c r="CO478" s="374"/>
      <c r="CP478" s="374"/>
      <c r="CQ478" s="374"/>
      <c r="CR478" s="374"/>
      <c r="CS478" s="374"/>
      <c r="CT478" s="374"/>
      <c r="CU478" s="374"/>
      <c r="CV478" s="374"/>
      <c r="CW478" s="374"/>
      <c r="CX478" s="374"/>
      <c r="CY478" s="374"/>
      <c r="CZ478" s="374"/>
    </row>
    <row r="479" s="373" customFormat="true" ht="25.15" customHeight="true" x14ac:dyDescent="0.2">
      <c r="A479" s="449"/>
      <c r="B479" s="449"/>
      <c r="C479" s="1161" t="s">
        <v>583</v>
      </c>
      <c r="D479" s="1162"/>
      <c r="E479" s="951">
        <v>1.367715834454672E-4</v>
      </c>
      <c r="F479" s="28"/>
      <c r="G479" s="28"/>
      <c r="H479" s="1162" t="s">
        <v>495</v>
      </c>
      <c r="I479" s="1162"/>
      <c r="J479" s="952">
        <v>0.528715264215874</v>
      </c>
      <c r="K479" s="28"/>
      <c r="L479" s="28"/>
      <c r="M479" s="1162" t="s">
        <v>419</v>
      </c>
      <c r="N479" s="1162"/>
      <c r="O479" s="958">
        <v>-8.2524109797669517E-5</v>
      </c>
      <c r="P479" s="28"/>
      <c r="Q479" s="28"/>
      <c r="R479" s="374"/>
      <c r="Z479" s="374"/>
      <c r="AA479" s="374"/>
      <c r="AB479" s="374"/>
      <c r="AC479" s="374"/>
      <c r="AD479" s="374"/>
      <c r="AE479" s="374"/>
      <c r="AF479" s="374"/>
      <c r="AG479" s="374"/>
      <c r="AH479" s="374"/>
      <c r="AI479" s="374"/>
      <c r="AJ479" s="374"/>
      <c r="AK479" s="374"/>
      <c r="AL479" s="374"/>
      <c r="AM479" s="374"/>
      <c r="AN479" s="374"/>
      <c r="AO479" s="374"/>
      <c r="AP479" s="374"/>
      <c r="AQ479" s="374"/>
      <c r="AR479" s="374"/>
      <c r="AS479" s="374"/>
      <c r="AT479" s="374"/>
      <c r="AU479" s="374"/>
      <c r="AV479" s="374"/>
      <c r="AW479" s="374"/>
      <c r="AX479" s="374"/>
      <c r="AY479" s="374"/>
      <c r="AZ479" s="374"/>
      <c r="BB479" s="449"/>
      <c r="BZ479" s="374"/>
      <c r="CA479" s="374"/>
      <c r="CB479" s="374"/>
      <c r="CC479" s="374"/>
      <c r="CD479" s="374"/>
      <c r="CE479" s="374"/>
      <c r="CF479" s="374"/>
      <c r="CG479" s="374"/>
      <c r="CH479" s="374"/>
      <c r="CI479" s="374"/>
      <c r="CJ479" s="374"/>
      <c r="CK479" s="374"/>
      <c r="CL479" s="374"/>
      <c r="CM479" s="374"/>
      <c r="CN479" s="374"/>
      <c r="CO479" s="374"/>
      <c r="CP479" s="374"/>
      <c r="CQ479" s="374"/>
      <c r="CR479" s="374"/>
      <c r="CS479" s="374"/>
      <c r="CT479" s="374"/>
      <c r="CU479" s="374"/>
      <c r="CV479" s="374"/>
      <c r="CW479" s="374"/>
      <c r="CX479" s="374"/>
      <c r="CY479" s="374"/>
      <c r="CZ479" s="374"/>
    </row>
    <row r="480" s="373" customFormat="true" ht="25.15" customHeight="true" x14ac:dyDescent="0.2">
      <c r="A480" s="449"/>
      <c r="B480" s="449"/>
      <c r="C480" s="1161" t="s">
        <v>597</v>
      </c>
      <c r="D480" s="1162"/>
      <c r="E480" s="951">
        <v>5.7690504163904286E-4</v>
      </c>
      <c r="F480" s="28"/>
      <c r="G480" s="28"/>
      <c r="H480" s="1162" t="s">
        <v>420</v>
      </c>
      <c r="I480" s="1162"/>
      <c r="J480" s="959">
        <v>3.4698138059529912E-5</v>
      </c>
      <c r="K480" s="28"/>
      <c r="L480" s="28"/>
      <c r="M480" s="1174"/>
      <c r="N480" s="1174"/>
      <c r="O480" s="28"/>
      <c r="P480" s="28"/>
      <c r="Q480" s="28"/>
      <c r="R480" s="374"/>
      <c r="Z480" s="374"/>
      <c r="AA480" s="374"/>
      <c r="AB480" s="374"/>
      <c r="AC480" s="374"/>
      <c r="AD480" s="374"/>
      <c r="AE480" s="374"/>
      <c r="AF480" s="374"/>
      <c r="AG480" s="374"/>
      <c r="AH480" s="374"/>
      <c r="AI480" s="374"/>
      <c r="AJ480" s="374"/>
      <c r="AK480" s="374"/>
      <c r="AL480" s="374"/>
      <c r="AM480" s="374"/>
      <c r="AN480" s="374"/>
      <c r="AO480" s="374"/>
      <c r="AP480" s="374"/>
      <c r="AQ480" s="374"/>
      <c r="AR480" s="374"/>
      <c r="AS480" s="374"/>
      <c r="AT480" s="374"/>
      <c r="AU480" s="374"/>
      <c r="AV480" s="374"/>
      <c r="AW480" s="374"/>
      <c r="AX480" s="374"/>
      <c r="AY480" s="374"/>
      <c r="AZ480" s="374"/>
      <c r="BB480" s="449"/>
      <c r="BZ480" s="374"/>
      <c r="CA480" s="374"/>
      <c r="CB480" s="374"/>
      <c r="CC480" s="374"/>
      <c r="CD480" s="374"/>
      <c r="CE480" s="374"/>
      <c r="CF480" s="374"/>
      <c r="CG480" s="374"/>
      <c r="CH480" s="374"/>
      <c r="CI480" s="374"/>
      <c r="CJ480" s="374"/>
      <c r="CK480" s="374"/>
      <c r="CL480" s="374"/>
      <c r="CM480" s="374"/>
      <c r="CN480" s="374"/>
      <c r="CO480" s="374"/>
      <c r="CP480" s="374"/>
      <c r="CQ480" s="374"/>
      <c r="CR480" s="374"/>
      <c r="CS480" s="374"/>
      <c r="CT480" s="374"/>
      <c r="CU480" s="374"/>
      <c r="CV480" s="374"/>
      <c r="CW480" s="374"/>
      <c r="CX480" s="374"/>
      <c r="CY480" s="374"/>
      <c r="CZ480" s="374"/>
    </row>
    <row r="481" s="373" customFormat="true" ht="25.15" customHeight="true" x14ac:dyDescent="0.2">
      <c r="A481" s="449"/>
      <c r="B481" s="449"/>
      <c r="C481" s="1161" t="s">
        <v>576</v>
      </c>
      <c r="D481" s="1162"/>
      <c r="E481" s="951">
        <v>0.28305632437486938</v>
      </c>
      <c r="F481" s="28"/>
      <c r="G481" s="28"/>
      <c r="H481" s="1162" t="s">
        <v>395</v>
      </c>
      <c r="I481" s="1162"/>
      <c r="J481" s="952">
        <v>6.1127023038686518E-3</v>
      </c>
      <c r="K481" s="28"/>
      <c r="L481" s="28"/>
      <c r="M481" s="1174"/>
      <c r="N481" s="1174"/>
      <c r="O481" s="28"/>
      <c r="P481" s="28"/>
      <c r="Q481" s="28"/>
      <c r="R481" s="374"/>
      <c r="Z481" s="374"/>
      <c r="AA481" s="374"/>
      <c r="AB481" s="374"/>
      <c r="AC481" s="374"/>
      <c r="AD481" s="374"/>
      <c r="AE481" s="374"/>
      <c r="AF481" s="374"/>
      <c r="AG481" s="374"/>
      <c r="AH481" s="374"/>
      <c r="AI481" s="374"/>
      <c r="AJ481" s="374"/>
      <c r="AK481" s="374"/>
      <c r="AL481" s="374"/>
      <c r="AM481" s="374"/>
      <c r="AN481" s="374"/>
      <c r="AO481" s="374"/>
      <c r="AP481" s="374"/>
      <c r="AQ481" s="374"/>
      <c r="AR481" s="374"/>
      <c r="AS481" s="374"/>
      <c r="AT481" s="374"/>
      <c r="AU481" s="374"/>
      <c r="AV481" s="374"/>
      <c r="AW481" s="374"/>
      <c r="AX481" s="374"/>
      <c r="AY481" s="374"/>
      <c r="AZ481" s="374"/>
      <c r="BB481" s="449"/>
      <c r="BZ481" s="374"/>
      <c r="CA481" s="374"/>
      <c r="CB481" s="374"/>
      <c r="CC481" s="374"/>
      <c r="CD481" s="374"/>
      <c r="CE481" s="374"/>
      <c r="CF481" s="374"/>
      <c r="CG481" s="374"/>
      <c r="CH481" s="374"/>
      <c r="CI481" s="374"/>
      <c r="CJ481" s="374"/>
      <c r="CK481" s="374"/>
      <c r="CL481" s="374"/>
      <c r="CM481" s="374"/>
      <c r="CN481" s="374"/>
      <c r="CO481" s="374"/>
      <c r="CP481" s="374"/>
      <c r="CQ481" s="374"/>
      <c r="CR481" s="374"/>
      <c r="CS481" s="374"/>
      <c r="CT481" s="374"/>
      <c r="CU481" s="374"/>
      <c r="CV481" s="374"/>
      <c r="CW481" s="374"/>
      <c r="CX481" s="374"/>
      <c r="CY481" s="374"/>
      <c r="CZ481" s="374"/>
    </row>
    <row r="482" s="373" customFormat="true" ht="25.15" customHeight="true" x14ac:dyDescent="0.2">
      <c r="A482" s="449"/>
      <c r="B482" s="449"/>
      <c r="C482" s="1161" t="s">
        <v>495</v>
      </c>
      <c r="D482" s="1162"/>
      <c r="E482" s="951">
        <v>0.56359885552880984</v>
      </c>
      <c r="F482" s="28"/>
      <c r="G482" s="28"/>
      <c r="H482" s="1162" t="s">
        <v>502</v>
      </c>
      <c r="I482" s="1162"/>
      <c r="J482" s="952">
        <v>1.9364980604913856E-3</v>
      </c>
      <c r="K482" s="28"/>
      <c r="L482" s="28"/>
      <c r="M482" s="1174"/>
      <c r="N482" s="1174"/>
      <c r="O482" s="28"/>
      <c r="P482" s="28"/>
      <c r="Q482" s="28"/>
      <c r="R482" s="374"/>
      <c r="Z482" s="374"/>
      <c r="AA482" s="374"/>
      <c r="AB482" s="374"/>
      <c r="AC482" s="374"/>
      <c r="AD482" s="374"/>
      <c r="AE482" s="374"/>
      <c r="AF482" s="374"/>
      <c r="AG482" s="374"/>
      <c r="AH482" s="374"/>
      <c r="AI482" s="374"/>
      <c r="AJ482" s="374"/>
      <c r="AK482" s="374"/>
      <c r="AL482" s="374"/>
      <c r="AM482" s="374"/>
      <c r="AN482" s="374"/>
      <c r="AO482" s="374"/>
      <c r="AP482" s="374"/>
      <c r="AQ482" s="374"/>
      <c r="AR482" s="374"/>
      <c r="AS482" s="374"/>
      <c r="AT482" s="374"/>
      <c r="AU482" s="374"/>
      <c r="AV482" s="374"/>
      <c r="AW482" s="374"/>
      <c r="AX482" s="374"/>
      <c r="AY482" s="374"/>
      <c r="AZ482" s="374"/>
      <c r="BB482" s="449"/>
      <c r="BZ482" s="374"/>
      <c r="CA482" s="374"/>
      <c r="CB482" s="374"/>
      <c r="CC482" s="374"/>
      <c r="CD482" s="374"/>
      <c r="CE482" s="374"/>
      <c r="CF482" s="374"/>
      <c r="CG482" s="374"/>
      <c r="CH482" s="374"/>
      <c r="CI482" s="374"/>
      <c r="CJ482" s="374"/>
      <c r="CK482" s="374"/>
      <c r="CL482" s="374"/>
      <c r="CM482" s="374"/>
      <c r="CN482" s="374"/>
      <c r="CO482" s="374"/>
      <c r="CP482" s="374"/>
      <c r="CQ482" s="374"/>
      <c r="CR482" s="374"/>
      <c r="CS482" s="374"/>
      <c r="CT482" s="374"/>
      <c r="CU482" s="374"/>
      <c r="CV482" s="374"/>
      <c r="CW482" s="374"/>
      <c r="CX482" s="374"/>
      <c r="CY482" s="374"/>
      <c r="CZ482" s="374"/>
    </row>
    <row r="483" s="373" customFormat="true" ht="25.15" customHeight="true" x14ac:dyDescent="0.2">
      <c r="A483" s="449"/>
      <c r="B483" s="449"/>
      <c r="C483" s="1161" t="s">
        <v>420</v>
      </c>
      <c r="D483" s="1162"/>
      <c r="E483" s="960">
        <v>2.1752884322617363E-6</v>
      </c>
      <c r="F483" s="28"/>
      <c r="G483" s="28"/>
      <c r="H483" s="1162" t="s">
        <v>399</v>
      </c>
      <c r="I483" s="1162"/>
      <c r="J483" s="952">
        <v>5.1500171656244584E-2</v>
      </c>
      <c r="K483" s="28"/>
      <c r="L483" s="28"/>
      <c r="M483" s="1162" t="s">
        <v>230</v>
      </c>
      <c r="N483" s="1162"/>
      <c r="O483" s="1162"/>
      <c r="P483" s="28"/>
      <c r="Q483" s="28"/>
      <c r="R483" s="374"/>
      <c r="Z483" s="374"/>
      <c r="AA483" s="374"/>
      <c r="AB483" s="374"/>
      <c r="AC483" s="374"/>
      <c r="AD483" s="374"/>
      <c r="AE483" s="374"/>
      <c r="AF483" s="374"/>
      <c r="AG483" s="374"/>
      <c r="AH483" s="374"/>
      <c r="AI483" s="374"/>
      <c r="AJ483" s="374"/>
      <c r="AK483" s="374"/>
      <c r="AL483" s="374"/>
      <c r="AM483" s="374"/>
      <c r="AN483" s="374"/>
      <c r="AO483" s="374"/>
      <c r="AP483" s="374"/>
      <c r="AQ483" s="374"/>
      <c r="AR483" s="374"/>
      <c r="AS483" s="374"/>
      <c r="AT483" s="374"/>
      <c r="AU483" s="374"/>
      <c r="AV483" s="374"/>
      <c r="AW483" s="374"/>
      <c r="AX483" s="374"/>
      <c r="AY483" s="374"/>
      <c r="AZ483" s="374"/>
      <c r="BB483" s="449"/>
      <c r="BZ483" s="374"/>
      <c r="CA483" s="374"/>
      <c r="CB483" s="374"/>
      <c r="CC483" s="374"/>
      <c r="CD483" s="374"/>
      <c r="CE483" s="374"/>
      <c r="CF483" s="374"/>
      <c r="CG483" s="374"/>
      <c r="CH483" s="374"/>
      <c r="CI483" s="374"/>
      <c r="CJ483" s="374"/>
      <c r="CK483" s="374"/>
      <c r="CL483" s="374"/>
      <c r="CM483" s="374"/>
      <c r="CN483" s="374"/>
      <c r="CO483" s="374"/>
      <c r="CP483" s="374"/>
      <c r="CQ483" s="374"/>
      <c r="CR483" s="374"/>
      <c r="CS483" s="374"/>
      <c r="CT483" s="374"/>
      <c r="CU483" s="374"/>
      <c r="CV483" s="374"/>
      <c r="CW483" s="374"/>
      <c r="CX483" s="374"/>
      <c r="CY483" s="374"/>
      <c r="CZ483" s="374"/>
    </row>
    <row r="484" s="373" customFormat="true" ht="25.15" customHeight="true" x14ac:dyDescent="0.2">
      <c r="A484" s="449"/>
      <c r="B484" s="449"/>
      <c r="C484" s="1161" t="s">
        <v>599</v>
      </c>
      <c r="D484" s="1162"/>
      <c r="E484" s="951">
        <v>2.8766263683178696E-4</v>
      </c>
      <c r="F484" s="28"/>
      <c r="G484" s="28"/>
      <c r="H484" s="1162" t="s">
        <v>492</v>
      </c>
      <c r="I484" s="1162"/>
      <c r="J484" s="952">
        <v>0.32518158105514305</v>
      </c>
      <c r="K484" s="28"/>
      <c r="L484" s="28"/>
      <c r="M484" s="1162" t="s">
        <v>192</v>
      </c>
      <c r="N484" s="1162"/>
      <c r="O484" s="961" t="s">
        <v>231</v>
      </c>
      <c r="P484" s="28"/>
      <c r="Q484" s="28"/>
      <c r="R484" s="374"/>
      <c r="Z484" s="374"/>
      <c r="AA484" s="374"/>
      <c r="AB484" s="374"/>
      <c r="AC484" s="374"/>
      <c r="AD484" s="374"/>
      <c r="AE484" s="374"/>
      <c r="AF484" s="374"/>
      <c r="AG484" s="374"/>
      <c r="AH484" s="374"/>
      <c r="AI484" s="374"/>
      <c r="AJ484" s="374"/>
      <c r="AK484" s="374"/>
      <c r="AL484" s="374"/>
      <c r="AM484" s="374"/>
      <c r="AN484" s="374"/>
      <c r="AO484" s="374"/>
      <c r="AP484" s="374"/>
      <c r="AQ484" s="374"/>
      <c r="AR484" s="374"/>
      <c r="AS484" s="374"/>
      <c r="AT484" s="374"/>
      <c r="AU484" s="374"/>
      <c r="AV484" s="374"/>
      <c r="AW484" s="374"/>
      <c r="AX484" s="374"/>
      <c r="AY484" s="374"/>
      <c r="AZ484" s="374"/>
      <c r="BB484" s="449"/>
      <c r="BZ484" s="374"/>
      <c r="CA484" s="374"/>
      <c r="CB484" s="374"/>
      <c r="CC484" s="374"/>
      <c r="CD484" s="374"/>
      <c r="CE484" s="374"/>
      <c r="CF484" s="374"/>
      <c r="CG484" s="374"/>
      <c r="CH484" s="374"/>
      <c r="CI484" s="374"/>
      <c r="CJ484" s="374"/>
      <c r="CK484" s="374"/>
      <c r="CL484" s="374"/>
      <c r="CM484" s="374"/>
      <c r="CN484" s="374"/>
      <c r="CO484" s="374"/>
      <c r="CP484" s="374"/>
      <c r="CQ484" s="374"/>
      <c r="CR484" s="374"/>
      <c r="CS484" s="374"/>
      <c r="CT484" s="374"/>
      <c r="CU484" s="374"/>
      <c r="CV484" s="374"/>
      <c r="CW484" s="374"/>
      <c r="CX484" s="374"/>
      <c r="CY484" s="374"/>
      <c r="CZ484" s="374"/>
    </row>
    <row r="485" s="373" customFormat="true" ht="25.15" customHeight="true" x14ac:dyDescent="0.2">
      <c r="A485" s="449"/>
      <c r="B485" s="449"/>
      <c r="C485" s="1161" t="s">
        <v>395</v>
      </c>
      <c r="D485" s="1162"/>
      <c r="E485" s="951">
        <v>9.1790481818237197E-3</v>
      </c>
      <c r="F485" s="28"/>
      <c r="G485" s="28"/>
      <c r="H485" s="1162" t="s">
        <v>595</v>
      </c>
      <c r="I485" s="1162"/>
      <c r="J485" s="959">
        <v>7.2566895121102846E-5</v>
      </c>
      <c r="K485" s="28"/>
      <c r="L485" s="28"/>
      <c r="M485" s="1162" t="s">
        <v>222</v>
      </c>
      <c r="N485" s="1162"/>
      <c r="O485" s="950">
        <v>5.0817554064970266E-2</v>
      </c>
      <c r="P485" s="28"/>
      <c r="Q485" s="28"/>
      <c r="R485" s="374"/>
      <c r="Z485" s="374"/>
      <c r="AA485" s="374"/>
      <c r="AB485" s="374"/>
      <c r="AC485" s="374"/>
      <c r="AD485" s="374"/>
      <c r="AE485" s="374"/>
      <c r="AF485" s="374"/>
      <c r="AG485" s="374"/>
      <c r="AH485" s="374"/>
      <c r="AI485" s="374"/>
      <c r="AJ485" s="374"/>
      <c r="AK485" s="374"/>
      <c r="AL485" s="374"/>
      <c r="AM485" s="374"/>
      <c r="AN485" s="374"/>
      <c r="AO485" s="374"/>
      <c r="AP485" s="374"/>
      <c r="AQ485" s="374"/>
      <c r="AR485" s="374"/>
      <c r="AS485" s="374"/>
      <c r="AT485" s="374"/>
      <c r="AU485" s="374"/>
      <c r="AV485" s="374"/>
      <c r="AW485" s="374"/>
      <c r="AX485" s="374"/>
      <c r="AY485" s="374"/>
      <c r="AZ485" s="374"/>
      <c r="BB485" s="449"/>
      <c r="BZ485" s="374"/>
      <c r="CA485" s="374"/>
      <c r="CB485" s="374"/>
      <c r="CC485" s="374"/>
      <c r="CD485" s="374"/>
      <c r="CE485" s="374"/>
      <c r="CF485" s="374"/>
      <c r="CG485" s="374"/>
      <c r="CH485" s="374"/>
      <c r="CI485" s="374"/>
      <c r="CJ485" s="374"/>
      <c r="CK485" s="374"/>
      <c r="CL485" s="374"/>
      <c r="CM485" s="374"/>
      <c r="CN485" s="374"/>
      <c r="CO485" s="374"/>
      <c r="CP485" s="374"/>
      <c r="CQ485" s="374"/>
      <c r="CR485" s="374"/>
      <c r="CS485" s="374"/>
      <c r="CT485" s="374"/>
      <c r="CU485" s="374"/>
      <c r="CV485" s="374"/>
      <c r="CW485" s="374"/>
      <c r="CX485" s="374"/>
      <c r="CY485" s="374"/>
      <c r="CZ485" s="374"/>
    </row>
    <row r="486" s="373" customFormat="true" ht="25.15" customHeight="true" x14ac:dyDescent="0.2">
      <c r="A486" s="449"/>
      <c r="B486" s="449"/>
      <c r="C486" s="1161" t="s">
        <v>502</v>
      </c>
      <c r="D486" s="1162"/>
      <c r="E486" s="951">
        <v>2.6269850792378395E-3</v>
      </c>
      <c r="F486" s="28"/>
      <c r="G486" s="28"/>
      <c r="H486" s="1162" t="s">
        <v>419</v>
      </c>
      <c r="I486" s="1162"/>
      <c r="J486" s="959">
        <v>5.9767568977415908E-5</v>
      </c>
      <c r="K486" s="28"/>
      <c r="L486" s="28"/>
      <c r="M486" s="1162" t="s">
        <v>571</v>
      </c>
      <c r="N486" s="1162"/>
      <c r="O486" s="953">
        <v>0.47355467361665265</v>
      </c>
      <c r="P486" s="28"/>
      <c r="Q486" s="28"/>
      <c r="R486" s="374"/>
      <c r="Z486" s="374"/>
      <c r="AA486" s="374"/>
      <c r="AB486" s="374"/>
      <c r="AC486" s="374"/>
      <c r="AD486" s="374"/>
      <c r="AE486" s="374"/>
      <c r="AF486" s="374"/>
      <c r="AG486" s="374"/>
      <c r="AH486" s="374"/>
      <c r="AI486" s="374"/>
      <c r="AJ486" s="374"/>
      <c r="AK486" s="374"/>
      <c r="AL486" s="374"/>
      <c r="AM486" s="374"/>
      <c r="AN486" s="374"/>
      <c r="AO486" s="374"/>
      <c r="AP486" s="374"/>
      <c r="AQ486" s="374"/>
      <c r="AR486" s="374"/>
      <c r="AS486" s="374"/>
      <c r="AT486" s="374"/>
      <c r="AU486" s="374"/>
      <c r="AV486" s="374"/>
      <c r="AW486" s="374"/>
      <c r="AX486" s="374"/>
      <c r="AY486" s="374"/>
      <c r="AZ486" s="374"/>
      <c r="BB486" s="449"/>
      <c r="BZ486" s="374"/>
      <c r="CA486" s="374"/>
      <c r="CB486" s="374"/>
      <c r="CC486" s="374"/>
      <c r="CD486" s="374"/>
      <c r="CE486" s="374"/>
      <c r="CF486" s="374"/>
      <c r="CG486" s="374"/>
      <c r="CH486" s="374"/>
      <c r="CI486" s="374"/>
      <c r="CJ486" s="374"/>
      <c r="CK486" s="374"/>
      <c r="CL486" s="374"/>
      <c r="CM486" s="374"/>
      <c r="CN486" s="374"/>
      <c r="CO486" s="374"/>
      <c r="CP486" s="374"/>
      <c r="CQ486" s="374"/>
      <c r="CR486" s="374"/>
      <c r="CS486" s="374"/>
      <c r="CT486" s="374"/>
      <c r="CU486" s="374"/>
      <c r="CV486" s="374"/>
      <c r="CW486" s="374"/>
      <c r="CX486" s="374"/>
      <c r="CY486" s="374"/>
      <c r="CZ486" s="374"/>
    </row>
    <row r="487" s="373" customFormat="true" ht="25.15" customHeight="true" x14ac:dyDescent="0.2">
      <c r="A487" s="449"/>
      <c r="B487" s="449"/>
      <c r="C487" s="1161" t="s">
        <v>399</v>
      </c>
      <c r="D487" s="1162"/>
      <c r="E487" s="951">
        <v>8.5595045075557333E-2</v>
      </c>
      <c r="F487" s="28"/>
      <c r="G487" s="28"/>
      <c r="H487" s="1162" t="s">
        <v>415</v>
      </c>
      <c r="I487" s="1162"/>
      <c r="J487" s="952">
        <v>1.4439565147477453E-4</v>
      </c>
      <c r="K487" s="28"/>
      <c r="L487" s="28"/>
      <c r="M487" s="1162" t="s">
        <v>577</v>
      </c>
      <c r="N487" s="1162"/>
      <c r="O487" s="953">
        <v>0.14688948921470382</v>
      </c>
      <c r="P487" s="28"/>
      <c r="Q487" s="28"/>
      <c r="R487" s="374"/>
      <c r="Z487" s="374"/>
      <c r="AA487" s="374"/>
      <c r="AB487" s="374"/>
      <c r="AC487" s="374"/>
      <c r="AD487" s="374"/>
      <c r="AE487" s="374"/>
      <c r="AF487" s="374"/>
      <c r="AG487" s="374"/>
      <c r="AH487" s="374"/>
      <c r="AI487" s="374"/>
      <c r="AJ487" s="374"/>
      <c r="AK487" s="374"/>
      <c r="AL487" s="374"/>
      <c r="AM487" s="374"/>
      <c r="AN487" s="374"/>
      <c r="AO487" s="374"/>
      <c r="AP487" s="374"/>
      <c r="AQ487" s="374"/>
      <c r="AR487" s="374"/>
      <c r="AS487" s="374"/>
      <c r="AT487" s="374"/>
      <c r="AU487" s="374"/>
      <c r="AV487" s="374"/>
      <c r="AW487" s="374"/>
      <c r="AX487" s="374"/>
      <c r="AY487" s="374"/>
      <c r="AZ487" s="374"/>
      <c r="BB487" s="449"/>
      <c r="BZ487" s="374"/>
      <c r="CA487" s="374"/>
      <c r="CB487" s="374"/>
      <c r="CC487" s="374"/>
      <c r="CD487" s="374"/>
      <c r="CE487" s="374"/>
      <c r="CF487" s="374"/>
      <c r="CG487" s="374"/>
      <c r="CH487" s="374"/>
      <c r="CI487" s="374"/>
      <c r="CJ487" s="374"/>
      <c r="CK487" s="374"/>
      <c r="CL487" s="374"/>
      <c r="CM487" s="374"/>
      <c r="CN487" s="374"/>
      <c r="CO487" s="374"/>
      <c r="CP487" s="374"/>
      <c r="CQ487" s="374"/>
      <c r="CR487" s="374"/>
      <c r="CS487" s="374"/>
      <c r="CT487" s="374"/>
      <c r="CU487" s="374"/>
      <c r="CV487" s="374"/>
      <c r="CW487" s="374"/>
      <c r="CX487" s="374"/>
      <c r="CY487" s="374"/>
      <c r="CZ487" s="374"/>
    </row>
    <row r="488" s="373" customFormat="true" ht="25.15" customHeight="true" x14ac:dyDescent="0.2">
      <c r="A488" s="449"/>
      <c r="B488" s="449"/>
      <c r="C488" s="1161" t="s">
        <v>492</v>
      </c>
      <c r="D488" s="1162"/>
      <c r="E488" s="951">
        <v>0.52003095871069227</v>
      </c>
      <c r="F488" s="28"/>
      <c r="G488" s="28"/>
      <c r="H488" s="1162" t="s">
        <v>500</v>
      </c>
      <c r="I488" s="1162"/>
      <c r="J488" s="952">
        <v>8.0050869952934853E-2</v>
      </c>
      <c r="K488" s="28"/>
      <c r="L488" s="28"/>
      <c r="M488" s="1162" t="s">
        <v>570</v>
      </c>
      <c r="N488" s="1162"/>
      <c r="O488" s="953">
        <v>0.55801399895410642</v>
      </c>
      <c r="P488" s="28"/>
      <c r="Q488" s="28"/>
      <c r="R488" s="374"/>
      <c r="Z488" s="374"/>
      <c r="AA488" s="374"/>
      <c r="AB488" s="374"/>
      <c r="AC488" s="374"/>
      <c r="AD488" s="374"/>
      <c r="AE488" s="374"/>
      <c r="AF488" s="374"/>
      <c r="AG488" s="374"/>
      <c r="AH488" s="374"/>
      <c r="AI488" s="374"/>
      <c r="AJ488" s="374"/>
      <c r="AK488" s="374"/>
      <c r="AL488" s="374"/>
      <c r="AM488" s="374"/>
      <c r="AN488" s="374"/>
      <c r="AO488" s="374"/>
      <c r="AP488" s="374"/>
      <c r="AQ488" s="374"/>
      <c r="AR488" s="374"/>
      <c r="AS488" s="374"/>
      <c r="AT488" s="374"/>
      <c r="AU488" s="374"/>
      <c r="AV488" s="374"/>
      <c r="AW488" s="374"/>
      <c r="AX488" s="374"/>
      <c r="AY488" s="374"/>
      <c r="AZ488" s="374"/>
      <c r="BB488" s="449"/>
      <c r="BZ488" s="374"/>
      <c r="CA488" s="374"/>
      <c r="CB488" s="374"/>
      <c r="CC488" s="374"/>
      <c r="CD488" s="374"/>
      <c r="CE488" s="374"/>
      <c r="CF488" s="374"/>
      <c r="CG488" s="374"/>
      <c r="CH488" s="374"/>
      <c r="CI488" s="374"/>
      <c r="CJ488" s="374"/>
      <c r="CK488" s="374"/>
      <c r="CL488" s="374"/>
      <c r="CM488" s="374"/>
      <c r="CN488" s="374"/>
      <c r="CO488" s="374"/>
      <c r="CP488" s="374"/>
      <c r="CQ488" s="374"/>
      <c r="CR488" s="374"/>
      <c r="CS488" s="374"/>
      <c r="CT488" s="374"/>
      <c r="CU488" s="374"/>
      <c r="CV488" s="374"/>
      <c r="CW488" s="374"/>
      <c r="CX488" s="374"/>
      <c r="CY488" s="374"/>
      <c r="CZ488" s="374"/>
    </row>
    <row r="489" s="373" customFormat="true" ht="25.15" customHeight="true" x14ac:dyDescent="0.2">
      <c r="A489" s="449"/>
      <c r="B489" s="449"/>
      <c r="C489" s="1161" t="s">
        <v>595</v>
      </c>
      <c r="D489" s="1162"/>
      <c r="E489" s="951">
        <v>7.5752097478855166E-4</v>
      </c>
      <c r="F489" s="28"/>
      <c r="G489" s="28"/>
      <c r="H489" s="1162" t="s">
        <v>397</v>
      </c>
      <c r="I489" s="1162"/>
      <c r="J489" s="952">
        <v>7.0208114604743938E-2</v>
      </c>
      <c r="K489" s="28"/>
      <c r="L489" s="28"/>
      <c r="M489" s="1162" t="s">
        <v>572</v>
      </c>
      <c r="N489" s="1162"/>
      <c r="O489" s="953">
        <v>0.44422540619464912</v>
      </c>
      <c r="P489" s="28"/>
      <c r="Q489" s="28"/>
      <c r="R489" s="374"/>
      <c r="Z489" s="374"/>
      <c r="AA489" s="374"/>
      <c r="AB489" s="374"/>
      <c r="AC489" s="374"/>
      <c r="AD489" s="374"/>
      <c r="AE489" s="374"/>
      <c r="AF489" s="374"/>
      <c r="AG489" s="374"/>
      <c r="AH489" s="374"/>
      <c r="AI489" s="374"/>
      <c r="AJ489" s="374"/>
      <c r="AK489" s="374"/>
      <c r="AL489" s="374"/>
      <c r="AM489" s="374"/>
      <c r="AN489" s="374"/>
      <c r="AO489" s="374"/>
      <c r="AP489" s="374"/>
      <c r="AQ489" s="374"/>
      <c r="AR489" s="374"/>
      <c r="AS489" s="374"/>
      <c r="AT489" s="374"/>
      <c r="AU489" s="374"/>
      <c r="AV489" s="374"/>
      <c r="AW489" s="374"/>
      <c r="AX489" s="374"/>
      <c r="AY489" s="374"/>
      <c r="AZ489" s="374"/>
      <c r="BB489" s="449"/>
      <c r="BZ489" s="374"/>
      <c r="CA489" s="374"/>
      <c r="CB489" s="374"/>
      <c r="CC489" s="374"/>
      <c r="CD489" s="374"/>
      <c r="CE489" s="374"/>
      <c r="CF489" s="374"/>
      <c r="CG489" s="374"/>
      <c r="CH489" s="374"/>
      <c r="CI489" s="374"/>
      <c r="CJ489" s="374"/>
      <c r="CK489" s="374"/>
      <c r="CL489" s="374"/>
      <c r="CM489" s="374"/>
      <c r="CN489" s="374"/>
      <c r="CO489" s="374"/>
      <c r="CP489" s="374"/>
      <c r="CQ489" s="374"/>
      <c r="CR489" s="374"/>
      <c r="CS489" s="374"/>
      <c r="CT489" s="374"/>
      <c r="CU489" s="374"/>
      <c r="CV489" s="374"/>
      <c r="CW489" s="374"/>
      <c r="CX489" s="374"/>
      <c r="CY489" s="374"/>
      <c r="CZ489" s="374"/>
    </row>
    <row r="490" s="373" customFormat="true" ht="25.15" customHeight="true" x14ac:dyDescent="0.2">
      <c r="A490" s="449"/>
      <c r="B490" s="449"/>
      <c r="C490" s="1161" t="s">
        <v>419</v>
      </c>
      <c r="D490" s="1162"/>
      <c r="E490" s="951">
        <v>3.1775714895752313E-4</v>
      </c>
      <c r="F490" s="28"/>
      <c r="G490" s="28"/>
      <c r="H490" s="1162" t="s">
        <v>499</v>
      </c>
      <c r="I490" s="1162"/>
      <c r="J490" s="952">
        <v>9.0554300895913428E-3</v>
      </c>
      <c r="K490" s="28"/>
      <c r="L490" s="28"/>
      <c r="M490" s="1162" t="s">
        <v>580</v>
      </c>
      <c r="N490" s="1162"/>
      <c r="O490" s="962">
        <v>7.055433717008132E-6</v>
      </c>
      <c r="P490" s="28"/>
      <c r="Q490" s="28"/>
      <c r="R490" s="374"/>
      <c r="Z490" s="374"/>
      <c r="AA490" s="374"/>
      <c r="AB490" s="374"/>
      <c r="AC490" s="374"/>
      <c r="AD490" s="374"/>
      <c r="AE490" s="374"/>
      <c r="AF490" s="374"/>
      <c r="AG490" s="374"/>
      <c r="AH490" s="374"/>
      <c r="AI490" s="374"/>
      <c r="AJ490" s="374"/>
      <c r="AK490" s="374"/>
      <c r="AL490" s="374"/>
      <c r="AM490" s="374"/>
      <c r="AN490" s="374"/>
      <c r="AO490" s="374"/>
      <c r="AP490" s="374"/>
      <c r="AQ490" s="374"/>
      <c r="AR490" s="374"/>
      <c r="AS490" s="374"/>
      <c r="AT490" s="374"/>
      <c r="AU490" s="374"/>
      <c r="AV490" s="374"/>
      <c r="AW490" s="374"/>
      <c r="AX490" s="374"/>
      <c r="AY490" s="374"/>
      <c r="AZ490" s="374"/>
      <c r="BB490" s="449"/>
      <c r="BZ490" s="374"/>
      <c r="CA490" s="374"/>
      <c r="CB490" s="374"/>
      <c r="CC490" s="374"/>
      <c r="CD490" s="374"/>
      <c r="CE490" s="374"/>
      <c r="CF490" s="374"/>
      <c r="CG490" s="374"/>
      <c r="CH490" s="374"/>
      <c r="CI490" s="374"/>
      <c r="CJ490" s="374"/>
      <c r="CK490" s="374"/>
      <c r="CL490" s="374"/>
      <c r="CM490" s="374"/>
      <c r="CN490" s="374"/>
      <c r="CO490" s="374"/>
      <c r="CP490" s="374"/>
      <c r="CQ490" s="374"/>
      <c r="CR490" s="374"/>
      <c r="CS490" s="374"/>
      <c r="CT490" s="374"/>
      <c r="CU490" s="374"/>
      <c r="CV490" s="374"/>
      <c r="CW490" s="374"/>
      <c r="CX490" s="374"/>
      <c r="CY490" s="374"/>
      <c r="CZ490" s="374"/>
    </row>
    <row r="491" s="373" customFormat="true" ht="25.15" customHeight="true" x14ac:dyDescent="0.2">
      <c r="A491" s="449"/>
      <c r="B491" s="449"/>
      <c r="C491" s="1161" t="s">
        <v>415</v>
      </c>
      <c r="D491" s="1162"/>
      <c r="E491" s="951">
        <v>1.3776174183765227E-3</v>
      </c>
      <c r="F491" s="28"/>
      <c r="G491" s="28"/>
      <c r="H491" s="1162" t="s">
        <v>525</v>
      </c>
      <c r="I491" s="1162"/>
      <c r="J491" s="952">
        <v>1.5030649923323253E-2</v>
      </c>
      <c r="K491" s="28"/>
      <c r="L491" s="28"/>
      <c r="M491" s="1162" t="s">
        <v>581</v>
      </c>
      <c r="N491" s="1162"/>
      <c r="O491" s="953">
        <v>3.3554192510533348E-2</v>
      </c>
      <c r="P491" s="28"/>
      <c r="Q491" s="28"/>
      <c r="R491" s="374"/>
      <c r="Z491" s="374"/>
      <c r="AA491" s="374"/>
      <c r="AB491" s="374"/>
      <c r="AC491" s="374"/>
      <c r="AD491" s="374"/>
      <c r="AE491" s="374"/>
      <c r="AF491" s="374"/>
      <c r="AG491" s="374"/>
      <c r="AH491" s="374"/>
      <c r="AI491" s="374"/>
      <c r="AJ491" s="374"/>
      <c r="AK491" s="374"/>
      <c r="AL491" s="374"/>
      <c r="AM491" s="374"/>
      <c r="AN491" s="374"/>
      <c r="AO491" s="374"/>
      <c r="AP491" s="374"/>
      <c r="AQ491" s="374"/>
      <c r="AR491" s="374"/>
      <c r="AS491" s="374"/>
      <c r="AT491" s="374"/>
      <c r="AU491" s="374"/>
      <c r="AV491" s="374"/>
      <c r="AW491" s="374"/>
      <c r="AX491" s="374"/>
      <c r="AY491" s="374"/>
      <c r="AZ491" s="374"/>
      <c r="BB491" s="449"/>
      <c r="BZ491" s="374"/>
      <c r="CA491" s="374"/>
      <c r="CB491" s="374"/>
      <c r="CC491" s="374"/>
      <c r="CD491" s="374"/>
      <c r="CE491" s="374"/>
      <c r="CF491" s="374"/>
      <c r="CG491" s="374"/>
      <c r="CH491" s="374"/>
      <c r="CI491" s="374"/>
      <c r="CJ491" s="374"/>
      <c r="CK491" s="374"/>
      <c r="CL491" s="374"/>
      <c r="CM491" s="374"/>
      <c r="CN491" s="374"/>
      <c r="CO491" s="374"/>
      <c r="CP491" s="374"/>
      <c r="CQ491" s="374"/>
      <c r="CR491" s="374"/>
      <c r="CS491" s="374"/>
      <c r="CT491" s="374"/>
      <c r="CU491" s="374"/>
      <c r="CV491" s="374"/>
      <c r="CW491" s="374"/>
      <c r="CX491" s="374"/>
      <c r="CY491" s="374"/>
      <c r="CZ491" s="374"/>
    </row>
    <row r="492" s="373" customFormat="true" ht="25.15" customHeight="true" x14ac:dyDescent="0.2">
      <c r="A492" s="449"/>
      <c r="B492" s="449"/>
      <c r="C492" s="1161" t="s">
        <v>500</v>
      </c>
      <c r="D492" s="1162"/>
      <c r="E492" s="951">
        <v>2.7793742331263679E-2</v>
      </c>
      <c r="F492" s="28"/>
      <c r="G492" s="28"/>
      <c r="H492" s="1162" t="s">
        <v>518</v>
      </c>
      <c r="I492" s="1162"/>
      <c r="J492" s="952">
        <v>0.19749543549879936</v>
      </c>
      <c r="K492" s="28"/>
      <c r="L492" s="28"/>
      <c r="M492" s="1162" t="s">
        <v>578</v>
      </c>
      <c r="N492" s="1162"/>
      <c r="O492" s="953">
        <v>0.14391432865809245</v>
      </c>
      <c r="P492" s="28"/>
      <c r="Q492" s="28"/>
      <c r="R492" s="374"/>
      <c r="Z492" s="374"/>
      <c r="AA492" s="374"/>
      <c r="AB492" s="374"/>
      <c r="AC492" s="374"/>
      <c r="AD492" s="374"/>
      <c r="AE492" s="374"/>
      <c r="AF492" s="374"/>
      <c r="AG492" s="374"/>
      <c r="AH492" s="374"/>
      <c r="AI492" s="374"/>
      <c r="AJ492" s="374"/>
      <c r="AK492" s="374"/>
      <c r="AL492" s="374"/>
      <c r="AM492" s="374"/>
      <c r="AN492" s="374"/>
      <c r="AO492" s="374"/>
      <c r="AP492" s="374"/>
      <c r="AQ492" s="374"/>
      <c r="AR492" s="374"/>
      <c r="AS492" s="374"/>
      <c r="AT492" s="374"/>
      <c r="AU492" s="374"/>
      <c r="AV492" s="374"/>
      <c r="AW492" s="374"/>
      <c r="AX492" s="374"/>
      <c r="AY492" s="374"/>
      <c r="AZ492" s="374"/>
      <c r="BB492" s="449"/>
      <c r="BZ492" s="374"/>
      <c r="CA492" s="374"/>
      <c r="CB492" s="374"/>
      <c r="CC492" s="374"/>
      <c r="CD492" s="374"/>
      <c r="CE492" s="374"/>
      <c r="CF492" s="374"/>
      <c r="CG492" s="374"/>
      <c r="CH492" s="374"/>
      <c r="CI492" s="374"/>
      <c r="CJ492" s="374"/>
      <c r="CK492" s="374"/>
      <c r="CL492" s="374"/>
      <c r="CM492" s="374"/>
      <c r="CN492" s="374"/>
      <c r="CO492" s="374"/>
      <c r="CP492" s="374"/>
      <c r="CQ492" s="374"/>
      <c r="CR492" s="374"/>
      <c r="CS492" s="374"/>
      <c r="CT492" s="374"/>
      <c r="CU492" s="374"/>
      <c r="CV492" s="374"/>
      <c r="CW492" s="374"/>
      <c r="CX492" s="374"/>
      <c r="CY492" s="374"/>
      <c r="CZ492" s="374"/>
    </row>
    <row r="493" s="373" customFormat="true" ht="25.15" customHeight="true" x14ac:dyDescent="0.2">
      <c r="A493" s="449"/>
      <c r="B493" s="449"/>
      <c r="C493" s="1161" t="s">
        <v>397</v>
      </c>
      <c r="D493" s="1162"/>
      <c r="E493" s="951">
        <v>0.14323764128495803</v>
      </c>
      <c r="F493" s="28"/>
      <c r="G493" s="28"/>
      <c r="H493" s="1162" t="s">
        <v>427</v>
      </c>
      <c r="I493" s="1162"/>
      <c r="J493" s="959">
        <v>9.3709373144431295E-5</v>
      </c>
      <c r="K493" s="28"/>
      <c r="L493" s="28"/>
      <c r="M493" s="1162" t="s">
        <v>584</v>
      </c>
      <c r="N493" s="1162"/>
      <c r="O493" s="953">
        <v>1.6694234056997704E-2</v>
      </c>
      <c r="P493" s="28"/>
      <c r="Q493" s="28"/>
      <c r="R493" s="374"/>
      <c r="Z493" s="374"/>
      <c r="AA493" s="374"/>
      <c r="AB493" s="374"/>
      <c r="AC493" s="374"/>
      <c r="AD493" s="374"/>
      <c r="AE493" s="374"/>
      <c r="AF493" s="374"/>
      <c r="AG493" s="374"/>
      <c r="AH493" s="374"/>
      <c r="AI493" s="374"/>
      <c r="AJ493" s="374"/>
      <c r="AK493" s="374"/>
      <c r="AL493" s="374"/>
      <c r="AM493" s="374"/>
      <c r="AN493" s="374"/>
      <c r="AO493" s="374"/>
      <c r="AP493" s="374"/>
      <c r="AQ493" s="374"/>
      <c r="AR493" s="374"/>
      <c r="AS493" s="374"/>
      <c r="AT493" s="374"/>
      <c r="AU493" s="374"/>
      <c r="AV493" s="374"/>
      <c r="AW493" s="374"/>
      <c r="AX493" s="374"/>
      <c r="AY493" s="374"/>
      <c r="AZ493" s="374"/>
      <c r="BB493" s="449"/>
      <c r="BZ493" s="374"/>
      <c r="CA493" s="374"/>
      <c r="CB493" s="374"/>
      <c r="CC493" s="374"/>
      <c r="CD493" s="374"/>
      <c r="CE493" s="374"/>
      <c r="CF493" s="374"/>
      <c r="CG493" s="374"/>
      <c r="CH493" s="374"/>
      <c r="CI493" s="374"/>
      <c r="CJ493" s="374"/>
      <c r="CK493" s="374"/>
      <c r="CL493" s="374"/>
      <c r="CM493" s="374"/>
      <c r="CN493" s="374"/>
      <c r="CO493" s="374"/>
      <c r="CP493" s="374"/>
      <c r="CQ493" s="374"/>
      <c r="CR493" s="374"/>
      <c r="CS493" s="374"/>
      <c r="CT493" s="374"/>
      <c r="CU493" s="374"/>
      <c r="CV493" s="374"/>
      <c r="CW493" s="374"/>
      <c r="CX493" s="374"/>
      <c r="CY493" s="374"/>
      <c r="CZ493" s="374"/>
    </row>
    <row r="494" s="373" customFormat="true" ht="25.15" customHeight="true" x14ac:dyDescent="0.2">
      <c r="A494" s="449"/>
      <c r="B494" s="449"/>
      <c r="C494" s="1161" t="s">
        <v>499</v>
      </c>
      <c r="D494" s="1162"/>
      <c r="E494" s="951">
        <v>1.3805008516150971E-2</v>
      </c>
      <c r="F494" s="28"/>
      <c r="G494" s="28"/>
      <c r="H494" s="1162" t="s">
        <v>605</v>
      </c>
      <c r="I494" s="1162"/>
      <c r="J494" s="959">
        <v>2.3599135568044552E-5</v>
      </c>
      <c r="K494" s="28"/>
      <c r="L494" s="28"/>
      <c r="M494" s="1162" t="s">
        <v>573</v>
      </c>
      <c r="N494" s="1162"/>
      <c r="O494" s="953">
        <v>0.21423344984347156</v>
      </c>
      <c r="P494" s="28"/>
      <c r="Q494" s="28"/>
      <c r="R494" s="374"/>
      <c r="Z494" s="374"/>
      <c r="AA494" s="374"/>
      <c r="AB494" s="374"/>
      <c r="AC494" s="374"/>
      <c r="AD494" s="374"/>
      <c r="AE494" s="374"/>
      <c r="AF494" s="374"/>
      <c r="AG494" s="374"/>
      <c r="AH494" s="374"/>
      <c r="AI494" s="374"/>
      <c r="AJ494" s="374"/>
      <c r="AK494" s="374"/>
      <c r="AL494" s="374"/>
      <c r="AM494" s="374"/>
      <c r="AN494" s="374"/>
      <c r="AO494" s="374"/>
      <c r="AP494" s="374"/>
      <c r="AQ494" s="374"/>
      <c r="AR494" s="374"/>
      <c r="AS494" s="374"/>
      <c r="AT494" s="374"/>
      <c r="AU494" s="374"/>
      <c r="AV494" s="374"/>
      <c r="AW494" s="374"/>
      <c r="AX494" s="374"/>
      <c r="AY494" s="374"/>
      <c r="AZ494" s="374"/>
      <c r="BB494" s="449"/>
      <c r="BZ494" s="374"/>
      <c r="CA494" s="374"/>
      <c r="CB494" s="374"/>
      <c r="CC494" s="374"/>
      <c r="CD494" s="374"/>
      <c r="CE494" s="374"/>
      <c r="CF494" s="374"/>
      <c r="CG494" s="374"/>
      <c r="CH494" s="374"/>
      <c r="CI494" s="374"/>
      <c r="CJ494" s="374"/>
      <c r="CK494" s="374"/>
      <c r="CL494" s="374"/>
      <c r="CM494" s="374"/>
      <c r="CN494" s="374"/>
      <c r="CO494" s="374"/>
      <c r="CP494" s="374"/>
      <c r="CQ494" s="374"/>
      <c r="CR494" s="374"/>
      <c r="CS494" s="374"/>
      <c r="CT494" s="374"/>
      <c r="CU494" s="374"/>
      <c r="CV494" s="374"/>
      <c r="CW494" s="374"/>
      <c r="CX494" s="374"/>
      <c r="CY494" s="374"/>
      <c r="CZ494" s="374"/>
    </row>
    <row r="495" s="373" customFormat="true" ht="25.15" customHeight="true" x14ac:dyDescent="0.2">
      <c r="A495" s="449"/>
      <c r="B495" s="449"/>
      <c r="C495" s="1161" t="s">
        <v>525</v>
      </c>
      <c r="D495" s="1162"/>
      <c r="E495" s="951">
        <v>5.2595726820160544E-3</v>
      </c>
      <c r="F495" s="28"/>
      <c r="G495" s="28"/>
      <c r="H495" s="1162" t="s">
        <v>602</v>
      </c>
      <c r="I495" s="1162"/>
      <c r="J495" s="959">
        <v>6.5841857861682979E-7</v>
      </c>
      <c r="K495" s="28"/>
      <c r="L495" s="28"/>
      <c r="M495" s="1162" t="s">
        <v>575</v>
      </c>
      <c r="N495" s="1162"/>
      <c r="O495" s="953">
        <v>0.21813723515287198</v>
      </c>
      <c r="P495" s="28"/>
      <c r="Q495" s="28"/>
      <c r="R495" s="374"/>
      <c r="Z495" s="374"/>
      <c r="AA495" s="374"/>
      <c r="AB495" s="374"/>
      <c r="AC495" s="374"/>
      <c r="AD495" s="374"/>
      <c r="AE495" s="374"/>
      <c r="AF495" s="374"/>
      <c r="AG495" s="374"/>
      <c r="AH495" s="374"/>
      <c r="AI495" s="374"/>
      <c r="AJ495" s="374"/>
      <c r="AK495" s="374"/>
      <c r="AL495" s="374"/>
      <c r="AM495" s="374"/>
      <c r="AN495" s="374"/>
      <c r="AO495" s="374"/>
      <c r="AP495" s="374"/>
      <c r="AQ495" s="374"/>
      <c r="AR495" s="374"/>
      <c r="AS495" s="374"/>
      <c r="AT495" s="374"/>
      <c r="AU495" s="374"/>
      <c r="AV495" s="374"/>
      <c r="AW495" s="374"/>
      <c r="AX495" s="374"/>
      <c r="AY495" s="374"/>
      <c r="AZ495" s="374"/>
      <c r="BB495" s="449"/>
      <c r="BZ495" s="374"/>
      <c r="CA495" s="374"/>
      <c r="CB495" s="374"/>
      <c r="CC495" s="374"/>
      <c r="CD495" s="374"/>
      <c r="CE495" s="374"/>
      <c r="CF495" s="374"/>
      <c r="CG495" s="374"/>
      <c r="CH495" s="374"/>
      <c r="CI495" s="374"/>
      <c r="CJ495" s="374"/>
      <c r="CK495" s="374"/>
      <c r="CL495" s="374"/>
      <c r="CM495" s="374"/>
      <c r="CN495" s="374"/>
      <c r="CO495" s="374"/>
      <c r="CP495" s="374"/>
      <c r="CQ495" s="374"/>
      <c r="CR495" s="374"/>
      <c r="CS495" s="374"/>
      <c r="CT495" s="374"/>
      <c r="CU495" s="374"/>
      <c r="CV495" s="374"/>
      <c r="CW495" s="374"/>
      <c r="CX495" s="374"/>
      <c r="CY495" s="374"/>
      <c r="CZ495" s="374"/>
    </row>
    <row r="496" s="373" customFormat="true" ht="25.15" customHeight="true" x14ac:dyDescent="0.2">
      <c r="A496" s="449"/>
      <c r="B496" s="449"/>
      <c r="C496" s="1161" t="s">
        <v>518</v>
      </c>
      <c r="D496" s="1162"/>
      <c r="E496" s="951">
        <v>8.4374331152147805E-2</v>
      </c>
      <c r="F496" s="28"/>
      <c r="G496" s="28"/>
      <c r="H496" s="1162" t="s">
        <v>585</v>
      </c>
      <c r="I496" s="1162"/>
      <c r="J496" s="952">
        <v>1.5864146323008683E-4</v>
      </c>
      <c r="K496" s="28"/>
      <c r="L496" s="28"/>
      <c r="M496" s="1162" t="s">
        <v>583</v>
      </c>
      <c r="N496" s="1162"/>
      <c r="O496" s="953">
        <v>2.4220674431870676E-2</v>
      </c>
      <c r="P496" s="28"/>
      <c r="Q496" s="28"/>
      <c r="R496" s="374"/>
      <c r="Z496" s="374"/>
      <c r="AA496" s="374"/>
      <c r="AB496" s="374"/>
      <c r="AC496" s="374"/>
      <c r="AD496" s="374"/>
      <c r="AE496" s="374"/>
      <c r="AF496" s="374"/>
      <c r="AG496" s="374"/>
      <c r="AH496" s="374"/>
      <c r="AI496" s="374"/>
      <c r="AJ496" s="374"/>
      <c r="AK496" s="374"/>
      <c r="AL496" s="374"/>
      <c r="AM496" s="374"/>
      <c r="AN496" s="374"/>
      <c r="AO496" s="374"/>
      <c r="AP496" s="374"/>
      <c r="AQ496" s="374"/>
      <c r="AR496" s="374"/>
      <c r="AS496" s="374"/>
      <c r="AT496" s="374"/>
      <c r="AU496" s="374"/>
      <c r="AV496" s="374"/>
      <c r="AW496" s="374"/>
      <c r="AX496" s="374"/>
      <c r="AY496" s="374"/>
      <c r="AZ496" s="374"/>
      <c r="BB496" s="449"/>
      <c r="BZ496" s="374"/>
      <c r="CA496" s="374"/>
      <c r="CB496" s="374"/>
      <c r="CC496" s="374"/>
      <c r="CD496" s="374"/>
      <c r="CE496" s="374"/>
      <c r="CF496" s="374"/>
      <c r="CG496" s="374"/>
      <c r="CH496" s="374"/>
      <c r="CI496" s="374"/>
      <c r="CJ496" s="374"/>
      <c r="CK496" s="374"/>
      <c r="CL496" s="374"/>
      <c r="CM496" s="374"/>
      <c r="CN496" s="374"/>
      <c r="CO496" s="374"/>
      <c r="CP496" s="374"/>
      <c r="CQ496" s="374"/>
      <c r="CR496" s="374"/>
      <c r="CS496" s="374"/>
      <c r="CT496" s="374"/>
      <c r="CU496" s="374"/>
      <c r="CV496" s="374"/>
      <c r="CW496" s="374"/>
      <c r="CX496" s="374"/>
      <c r="CY496" s="374"/>
      <c r="CZ496" s="374"/>
    </row>
    <row r="497" s="373" customFormat="true" ht="25.15" customHeight="true" x14ac:dyDescent="0.2">
      <c r="A497" s="449"/>
      <c r="B497" s="449"/>
      <c r="C497" s="1161" t="s">
        <v>427</v>
      </c>
      <c r="D497" s="1162"/>
      <c r="E497" s="951">
        <v>2.515728591575231E-4</v>
      </c>
      <c r="F497" s="28"/>
      <c r="G497" s="28"/>
      <c r="H497" s="1162" t="s">
        <v>514</v>
      </c>
      <c r="I497" s="1162"/>
      <c r="J497" s="952">
        <v>0.37910437224431875</v>
      </c>
      <c r="K497" s="28"/>
      <c r="L497" s="28"/>
      <c r="M497" s="1162" t="s">
        <v>597</v>
      </c>
      <c r="N497" s="1162"/>
      <c r="O497" s="953">
        <v>1.3016876027032226E-3</v>
      </c>
      <c r="P497" s="28"/>
      <c r="Q497" s="28"/>
      <c r="R497" s="374"/>
      <c r="Z497" s="374"/>
      <c r="AA497" s="374"/>
      <c r="AB497" s="374"/>
      <c r="AC497" s="374"/>
      <c r="AD497" s="374"/>
      <c r="AE497" s="374"/>
      <c r="AF497" s="374"/>
      <c r="AG497" s="374"/>
      <c r="AH497" s="374"/>
      <c r="AI497" s="374"/>
      <c r="AJ497" s="374"/>
      <c r="AK497" s="374"/>
      <c r="AL497" s="374"/>
      <c r="AM497" s="374"/>
      <c r="AN497" s="374"/>
      <c r="AO497" s="374"/>
      <c r="AP497" s="374"/>
      <c r="AQ497" s="374"/>
      <c r="AR497" s="374"/>
      <c r="AS497" s="374"/>
      <c r="AT497" s="374"/>
      <c r="AU497" s="374"/>
      <c r="AV497" s="374"/>
      <c r="AW497" s="374"/>
      <c r="AX497" s="374"/>
      <c r="AY497" s="374"/>
      <c r="AZ497" s="374"/>
      <c r="BB497" s="449"/>
      <c r="BZ497" s="374"/>
      <c r="CA497" s="374"/>
      <c r="CB497" s="374"/>
      <c r="CC497" s="374"/>
      <c r="CD497" s="374"/>
      <c r="CE497" s="374"/>
      <c r="CF497" s="374"/>
      <c r="CG497" s="374"/>
      <c r="CH497" s="374"/>
      <c r="CI497" s="374"/>
      <c r="CJ497" s="374"/>
      <c r="CK497" s="374"/>
      <c r="CL497" s="374"/>
      <c r="CM497" s="374"/>
      <c r="CN497" s="374"/>
      <c r="CO497" s="374"/>
      <c r="CP497" s="374"/>
      <c r="CQ497" s="374"/>
      <c r="CR497" s="374"/>
      <c r="CS497" s="374"/>
      <c r="CT497" s="374"/>
      <c r="CU497" s="374"/>
      <c r="CV497" s="374"/>
      <c r="CW497" s="374"/>
      <c r="CX497" s="374"/>
      <c r="CY497" s="374"/>
      <c r="CZ497" s="374"/>
    </row>
    <row r="498" s="373" customFormat="true" ht="25.15" customHeight="true" x14ac:dyDescent="0.2">
      <c r="A498" s="449"/>
      <c r="B498" s="449"/>
      <c r="C498" s="1161" t="s">
        <v>605</v>
      </c>
      <c r="D498" s="1162"/>
      <c r="E498" s="960">
        <v>4.6113886327104155E-5</v>
      </c>
      <c r="F498" s="28"/>
      <c r="G498" s="28"/>
      <c r="H498" s="1162" t="s">
        <v>494</v>
      </c>
      <c r="I498" s="1162"/>
      <c r="J498" s="952">
        <v>8.4182204734155124E-4</v>
      </c>
      <c r="K498" s="28"/>
      <c r="L498" s="28"/>
      <c r="M498" s="1162" t="s">
        <v>576</v>
      </c>
      <c r="N498" s="1162"/>
      <c r="O498" s="953">
        <v>0.13747064782319454</v>
      </c>
      <c r="P498" s="28"/>
      <c r="Q498" s="28"/>
      <c r="R498" s="374"/>
      <c r="Z498" s="374"/>
      <c r="AA498" s="374"/>
      <c r="AB498" s="374"/>
      <c r="AC498" s="374"/>
      <c r="AD498" s="374"/>
      <c r="AE498" s="374"/>
      <c r="AF498" s="374"/>
      <c r="AG498" s="374"/>
      <c r="AH498" s="374"/>
      <c r="AI498" s="374"/>
      <c r="AJ498" s="374"/>
      <c r="AK498" s="374"/>
      <c r="AL498" s="374"/>
      <c r="AM498" s="374"/>
      <c r="AN498" s="374"/>
      <c r="AO498" s="374"/>
      <c r="AP498" s="374"/>
      <c r="AQ498" s="374"/>
      <c r="AR498" s="374"/>
      <c r="AS498" s="374"/>
      <c r="AT498" s="374"/>
      <c r="AU498" s="374"/>
      <c r="AV498" s="374"/>
      <c r="AW498" s="374"/>
      <c r="AX498" s="374"/>
      <c r="AY498" s="374"/>
      <c r="AZ498" s="374"/>
      <c r="BB498" s="449"/>
      <c r="BZ498" s="374"/>
      <c r="CA498" s="374"/>
      <c r="CB498" s="374"/>
      <c r="CC498" s="374"/>
      <c r="CD498" s="374"/>
      <c r="CE498" s="374"/>
      <c r="CF498" s="374"/>
      <c r="CG498" s="374"/>
      <c r="CH498" s="374"/>
      <c r="CI498" s="374"/>
      <c r="CJ498" s="374"/>
      <c r="CK498" s="374"/>
      <c r="CL498" s="374"/>
      <c r="CM498" s="374"/>
      <c r="CN498" s="374"/>
      <c r="CO498" s="374"/>
      <c r="CP498" s="374"/>
      <c r="CQ498" s="374"/>
      <c r="CR498" s="374"/>
      <c r="CS498" s="374"/>
      <c r="CT498" s="374"/>
      <c r="CU498" s="374"/>
      <c r="CV498" s="374"/>
      <c r="CW498" s="374"/>
      <c r="CX498" s="374"/>
      <c r="CY498" s="374"/>
      <c r="CZ498" s="374"/>
    </row>
    <row r="499" s="373" customFormat="true" ht="25.15" customHeight="true" x14ac:dyDescent="0.2">
      <c r="A499" s="449"/>
      <c r="B499" s="449"/>
      <c r="C499" s="1161" t="s">
        <v>602</v>
      </c>
      <c r="D499" s="1162"/>
      <c r="E499" s="951">
        <v>1.3864099549584444E-4</v>
      </c>
      <c r="F499" s="28"/>
      <c r="G499" s="28"/>
      <c r="H499" s="1162" t="s">
        <v>424</v>
      </c>
      <c r="I499" s="1162"/>
      <c r="J499" s="952">
        <v>7.6614575717044067E-2</v>
      </c>
      <c r="K499" s="28"/>
      <c r="L499" s="28"/>
      <c r="M499" s="1162" t="s">
        <v>495</v>
      </c>
      <c r="N499" s="1162"/>
      <c r="O499" s="953">
        <v>0.43752013884850749</v>
      </c>
      <c r="P499" s="28"/>
      <c r="Q499" s="28"/>
      <c r="R499" s="374"/>
      <c r="Z499" s="374"/>
      <c r="AA499" s="374"/>
      <c r="AB499" s="374"/>
      <c r="AC499" s="374"/>
      <c r="AD499" s="374"/>
      <c r="AE499" s="374"/>
      <c r="AF499" s="374"/>
      <c r="AG499" s="374"/>
      <c r="AH499" s="374"/>
      <c r="AI499" s="374"/>
      <c r="AJ499" s="374"/>
      <c r="AK499" s="374"/>
      <c r="AL499" s="374"/>
      <c r="AM499" s="374"/>
      <c r="AN499" s="374"/>
      <c r="AO499" s="374"/>
      <c r="AP499" s="374"/>
      <c r="AQ499" s="374"/>
      <c r="AR499" s="374"/>
      <c r="AS499" s="374"/>
      <c r="AT499" s="374"/>
      <c r="AU499" s="374"/>
      <c r="AV499" s="374"/>
      <c r="AW499" s="374"/>
      <c r="AX499" s="374"/>
      <c r="AY499" s="374"/>
      <c r="AZ499" s="374"/>
      <c r="BB499" s="449"/>
      <c r="BZ499" s="374"/>
      <c r="CA499" s="374"/>
      <c r="CB499" s="374"/>
      <c r="CC499" s="374"/>
      <c r="CD499" s="374"/>
      <c r="CE499" s="374"/>
      <c r="CF499" s="374"/>
      <c r="CG499" s="374"/>
      <c r="CH499" s="374"/>
      <c r="CI499" s="374"/>
      <c r="CJ499" s="374"/>
      <c r="CK499" s="374"/>
      <c r="CL499" s="374"/>
      <c r="CM499" s="374"/>
      <c r="CN499" s="374"/>
      <c r="CO499" s="374"/>
      <c r="CP499" s="374"/>
      <c r="CQ499" s="374"/>
      <c r="CR499" s="374"/>
      <c r="CS499" s="374"/>
      <c r="CT499" s="374"/>
      <c r="CU499" s="374"/>
      <c r="CV499" s="374"/>
      <c r="CW499" s="374"/>
      <c r="CX499" s="374"/>
      <c r="CY499" s="374"/>
      <c r="CZ499" s="374"/>
    </row>
    <row r="500" s="373" customFormat="true" ht="25.15" customHeight="true" x14ac:dyDescent="0.2">
      <c r="A500" s="449"/>
      <c r="B500" s="449"/>
      <c r="C500" s="1161" t="s">
        <v>585</v>
      </c>
      <c r="D500" s="1162"/>
      <c r="E500" s="951">
        <v>2.9940189239684085E-3</v>
      </c>
      <c r="F500" s="28"/>
      <c r="G500" s="28"/>
      <c r="H500" s="1162" t="s">
        <v>387</v>
      </c>
      <c r="I500" s="1162"/>
      <c r="J500" s="952">
        <v>1.9593939454551602E-2</v>
      </c>
      <c r="K500" s="28"/>
      <c r="L500" s="28"/>
      <c r="M500" s="1162" t="s">
        <v>420</v>
      </c>
      <c r="N500" s="1162"/>
      <c r="O500" s="962">
        <v>1.675863366731763E-6</v>
      </c>
      <c r="P500" s="28"/>
      <c r="Q500" s="28"/>
      <c r="R500" s="374"/>
      <c r="Z500" s="374"/>
      <c r="AA500" s="374"/>
      <c r="AB500" s="374"/>
      <c r="AC500" s="374"/>
      <c r="AD500" s="374"/>
      <c r="AE500" s="374"/>
      <c r="AF500" s="374"/>
      <c r="AG500" s="374"/>
      <c r="AH500" s="374"/>
      <c r="AI500" s="374"/>
      <c r="AJ500" s="374"/>
      <c r="AK500" s="374"/>
      <c r="AL500" s="374"/>
      <c r="AM500" s="374"/>
      <c r="AN500" s="374"/>
      <c r="AO500" s="374"/>
      <c r="AP500" s="374"/>
      <c r="AQ500" s="374"/>
      <c r="AR500" s="374"/>
      <c r="AS500" s="374"/>
      <c r="AT500" s="374"/>
      <c r="AU500" s="374"/>
      <c r="AV500" s="374"/>
      <c r="AW500" s="374"/>
      <c r="AX500" s="374"/>
      <c r="AY500" s="374"/>
      <c r="AZ500" s="374"/>
      <c r="BB500" s="449"/>
      <c r="BZ500" s="374"/>
      <c r="CA500" s="374"/>
      <c r="CB500" s="374"/>
      <c r="CC500" s="374"/>
      <c r="CD500" s="374"/>
      <c r="CE500" s="374"/>
      <c r="CF500" s="374"/>
      <c r="CG500" s="374"/>
      <c r="CH500" s="374"/>
      <c r="CI500" s="374"/>
      <c r="CJ500" s="374"/>
      <c r="CK500" s="374"/>
      <c r="CL500" s="374"/>
      <c r="CM500" s="374"/>
      <c r="CN500" s="374"/>
      <c r="CO500" s="374"/>
      <c r="CP500" s="374"/>
      <c r="CQ500" s="374"/>
      <c r="CR500" s="374"/>
      <c r="CS500" s="374"/>
      <c r="CT500" s="374"/>
      <c r="CU500" s="374"/>
      <c r="CV500" s="374"/>
      <c r="CW500" s="374"/>
      <c r="CX500" s="374"/>
      <c r="CY500" s="374"/>
      <c r="CZ500" s="374"/>
    </row>
    <row r="501" s="373" customFormat="true" ht="25.15" customHeight="true" x14ac:dyDescent="0.2">
      <c r="A501" s="449"/>
      <c r="B501" s="449"/>
      <c r="C501" s="1161" t="s">
        <v>514</v>
      </c>
      <c r="D501" s="1162"/>
      <c r="E501" s="951">
        <v>0.49421711889461284</v>
      </c>
      <c r="F501" s="28"/>
      <c r="G501" s="28"/>
      <c r="H501" s="1162" t="s">
        <v>586</v>
      </c>
      <c r="I501" s="1162"/>
      <c r="J501" s="952">
        <v>3.6612017211305001E-3</v>
      </c>
      <c r="K501" s="28"/>
      <c r="L501" s="28"/>
      <c r="M501" s="1162" t="s">
        <v>599</v>
      </c>
      <c r="N501" s="1162"/>
      <c r="O501" s="953">
        <v>2.8810916671479886E-4</v>
      </c>
      <c r="P501" s="28"/>
      <c r="Q501" s="28"/>
      <c r="R501" s="374"/>
      <c r="Z501" s="374"/>
      <c r="AA501" s="374"/>
      <c r="AB501" s="374"/>
      <c r="AC501" s="374"/>
      <c r="AD501" s="374"/>
      <c r="AE501" s="374"/>
      <c r="AF501" s="374"/>
      <c r="AG501" s="374"/>
      <c r="AH501" s="374"/>
      <c r="AI501" s="374"/>
      <c r="AJ501" s="374"/>
      <c r="AK501" s="374"/>
      <c r="AL501" s="374"/>
      <c r="AM501" s="374"/>
      <c r="AN501" s="374"/>
      <c r="AO501" s="374"/>
      <c r="AP501" s="374"/>
      <c r="AQ501" s="374"/>
      <c r="AR501" s="374"/>
      <c r="AS501" s="374"/>
      <c r="AT501" s="374"/>
      <c r="AU501" s="374"/>
      <c r="AV501" s="374"/>
      <c r="AW501" s="374"/>
      <c r="AX501" s="374"/>
      <c r="AY501" s="374"/>
      <c r="AZ501" s="374"/>
      <c r="BB501" s="449"/>
      <c r="BZ501" s="374"/>
      <c r="CA501" s="374"/>
      <c r="CB501" s="374"/>
      <c r="CC501" s="374"/>
      <c r="CD501" s="374"/>
      <c r="CE501" s="374"/>
      <c r="CF501" s="374"/>
      <c r="CG501" s="374"/>
      <c r="CH501" s="374"/>
      <c r="CI501" s="374"/>
      <c r="CJ501" s="374"/>
      <c r="CK501" s="374"/>
      <c r="CL501" s="374"/>
      <c r="CM501" s="374"/>
      <c r="CN501" s="374"/>
      <c r="CO501" s="374"/>
      <c r="CP501" s="374"/>
      <c r="CQ501" s="374"/>
      <c r="CR501" s="374"/>
      <c r="CS501" s="374"/>
      <c r="CT501" s="374"/>
      <c r="CU501" s="374"/>
      <c r="CV501" s="374"/>
      <c r="CW501" s="374"/>
      <c r="CX501" s="374"/>
      <c r="CY501" s="374"/>
      <c r="CZ501" s="374"/>
    </row>
    <row r="502" s="373" customFormat="true" ht="25.15" customHeight="true" x14ac:dyDescent="0.2">
      <c r="A502" s="449"/>
      <c r="B502" s="449"/>
      <c r="C502" s="1161" t="s">
        <v>494</v>
      </c>
      <c r="D502" s="1162"/>
      <c r="E502" s="951">
        <v>6.6781217507488836E-3</v>
      </c>
      <c r="F502" s="28"/>
      <c r="G502" s="28"/>
      <c r="H502" s="1162" t="s">
        <v>391</v>
      </c>
      <c r="I502" s="1162"/>
      <c r="J502" s="952">
        <v>2.9095514376205516E-3</v>
      </c>
      <c r="K502" s="28"/>
      <c r="L502" s="28"/>
      <c r="M502" s="1162" t="s">
        <v>395</v>
      </c>
      <c r="N502" s="1162"/>
      <c r="O502" s="953">
        <v>6.4208508821957187E-4</v>
      </c>
      <c r="P502" s="28"/>
      <c r="Q502" s="28"/>
      <c r="R502" s="374"/>
      <c r="Z502" s="374"/>
      <c r="AA502" s="374"/>
      <c r="AB502" s="374"/>
      <c r="AC502" s="374"/>
      <c r="AD502" s="374"/>
      <c r="AE502" s="374"/>
      <c r="AF502" s="374"/>
      <c r="AG502" s="374"/>
      <c r="AH502" s="374"/>
      <c r="AI502" s="374"/>
      <c r="AJ502" s="374"/>
      <c r="AK502" s="374"/>
      <c r="AL502" s="374"/>
      <c r="AM502" s="374"/>
      <c r="AN502" s="374"/>
      <c r="AO502" s="374"/>
      <c r="AP502" s="374"/>
      <c r="AQ502" s="374"/>
      <c r="AR502" s="374"/>
      <c r="AS502" s="374"/>
      <c r="AT502" s="374"/>
      <c r="AU502" s="374"/>
      <c r="AV502" s="374"/>
      <c r="AW502" s="374"/>
      <c r="AX502" s="374"/>
      <c r="AY502" s="374"/>
      <c r="AZ502" s="374"/>
      <c r="BB502" s="449"/>
      <c r="BZ502" s="374"/>
      <c r="CA502" s="374"/>
      <c r="CB502" s="374"/>
      <c r="CC502" s="374"/>
      <c r="CD502" s="374"/>
      <c r="CE502" s="374"/>
      <c r="CF502" s="374"/>
      <c r="CG502" s="374"/>
      <c r="CH502" s="374"/>
      <c r="CI502" s="374"/>
      <c r="CJ502" s="374"/>
      <c r="CK502" s="374"/>
      <c r="CL502" s="374"/>
      <c r="CM502" s="374"/>
      <c r="CN502" s="374"/>
      <c r="CO502" s="374"/>
      <c r="CP502" s="374"/>
      <c r="CQ502" s="374"/>
      <c r="CR502" s="374"/>
      <c r="CS502" s="374"/>
      <c r="CT502" s="374"/>
      <c r="CU502" s="374"/>
      <c r="CV502" s="374"/>
      <c r="CW502" s="374"/>
      <c r="CX502" s="374"/>
      <c r="CY502" s="374"/>
      <c r="CZ502" s="374"/>
    </row>
    <row r="503" s="373" customFormat="true" ht="25.15" customHeight="true" x14ac:dyDescent="0.2">
      <c r="A503" s="449"/>
      <c r="B503" s="449"/>
      <c r="C503" s="1161" t="s">
        <v>424</v>
      </c>
      <c r="D503" s="1162"/>
      <c r="E503" s="951">
        <v>2.8529709777046205E-2</v>
      </c>
      <c r="F503" s="28"/>
      <c r="G503" s="28"/>
      <c r="H503" s="1162" t="s">
        <v>412</v>
      </c>
      <c r="I503" s="1162"/>
      <c r="J503" s="952">
        <v>5.3472130209916658E-4</v>
      </c>
      <c r="K503" s="28"/>
      <c r="L503" s="28"/>
      <c r="M503" s="1162" t="s">
        <v>502</v>
      </c>
      <c r="N503" s="1162"/>
      <c r="O503" s="953">
        <v>1.1099442472778994E-3</v>
      </c>
      <c r="P503" s="28"/>
      <c r="Q503" s="28"/>
      <c r="R503" s="374"/>
      <c r="Z503" s="374"/>
      <c r="AA503" s="374"/>
      <c r="AB503" s="374"/>
      <c r="AC503" s="374"/>
      <c r="AD503" s="374"/>
      <c r="AE503" s="374"/>
      <c r="AF503" s="374"/>
      <c r="AG503" s="374"/>
      <c r="AH503" s="374"/>
      <c r="AI503" s="374"/>
      <c r="AJ503" s="374"/>
      <c r="AK503" s="374"/>
      <c r="AL503" s="374"/>
      <c r="AM503" s="374"/>
      <c r="AN503" s="374"/>
      <c r="AO503" s="374"/>
      <c r="AP503" s="374"/>
      <c r="AQ503" s="374"/>
      <c r="AR503" s="374"/>
      <c r="AS503" s="374"/>
      <c r="AT503" s="374"/>
      <c r="AU503" s="374"/>
      <c r="AV503" s="374"/>
      <c r="AW503" s="374"/>
      <c r="AX503" s="374"/>
      <c r="AY503" s="374"/>
      <c r="AZ503" s="374"/>
      <c r="BB503" s="449"/>
      <c r="BZ503" s="374"/>
      <c r="CA503" s="374"/>
      <c r="CB503" s="374"/>
      <c r="CC503" s="374"/>
      <c r="CD503" s="374"/>
      <c r="CE503" s="374"/>
      <c r="CF503" s="374"/>
      <c r="CG503" s="374"/>
      <c r="CH503" s="374"/>
      <c r="CI503" s="374"/>
      <c r="CJ503" s="374"/>
      <c r="CK503" s="374"/>
      <c r="CL503" s="374"/>
      <c r="CM503" s="374"/>
      <c r="CN503" s="374"/>
      <c r="CO503" s="374"/>
      <c r="CP503" s="374"/>
      <c r="CQ503" s="374"/>
      <c r="CR503" s="374"/>
      <c r="CS503" s="374"/>
      <c r="CT503" s="374"/>
      <c r="CU503" s="374"/>
      <c r="CV503" s="374"/>
      <c r="CW503" s="374"/>
      <c r="CX503" s="374"/>
      <c r="CY503" s="374"/>
      <c r="CZ503" s="374"/>
    </row>
    <row r="504" s="373" customFormat="true" ht="25.15" customHeight="true" x14ac:dyDescent="0.2">
      <c r="A504" s="449"/>
      <c r="B504" s="449"/>
      <c r="C504" s="1161" t="s">
        <v>387</v>
      </c>
      <c r="D504" s="1162"/>
      <c r="E504" s="951">
        <v>6.746851174921617E-2</v>
      </c>
      <c r="F504" s="28"/>
      <c r="G504" s="28"/>
      <c r="H504" s="1162" t="s">
        <v>493</v>
      </c>
      <c r="I504" s="1162"/>
      <c r="J504" s="952">
        <v>0.57788092518990708</v>
      </c>
      <c r="K504" s="28"/>
      <c r="L504" s="28"/>
      <c r="M504" s="1162" t="s">
        <v>399</v>
      </c>
      <c r="N504" s="1162"/>
      <c r="O504" s="953">
        <v>5.023159614194992E-2</v>
      </c>
      <c r="P504" s="28"/>
      <c r="Q504" s="28"/>
      <c r="R504" s="374"/>
      <c r="Z504" s="374"/>
      <c r="AA504" s="374"/>
      <c r="AB504" s="374"/>
      <c r="AC504" s="374"/>
      <c r="AD504" s="374"/>
      <c r="AE504" s="374"/>
      <c r="AF504" s="374"/>
      <c r="AG504" s="374"/>
      <c r="AH504" s="374"/>
      <c r="AI504" s="374"/>
      <c r="AJ504" s="374"/>
      <c r="AK504" s="374"/>
      <c r="AL504" s="374"/>
      <c r="AM504" s="374"/>
      <c r="AN504" s="374"/>
      <c r="AO504" s="374"/>
      <c r="AP504" s="374"/>
      <c r="AQ504" s="374"/>
      <c r="AR504" s="374"/>
      <c r="AS504" s="374"/>
      <c r="AT504" s="374"/>
      <c r="AU504" s="374"/>
      <c r="AV504" s="374"/>
      <c r="AW504" s="374"/>
      <c r="AX504" s="374"/>
      <c r="AY504" s="374"/>
      <c r="AZ504" s="374"/>
      <c r="BB504" s="449"/>
      <c r="BZ504" s="374"/>
      <c r="CA504" s="374"/>
      <c r="CB504" s="374"/>
      <c r="CC504" s="374"/>
      <c r="CD504" s="374"/>
      <c r="CE504" s="374"/>
      <c r="CF504" s="374"/>
      <c r="CG504" s="374"/>
      <c r="CH504" s="374"/>
      <c r="CI504" s="374"/>
      <c r="CJ504" s="374"/>
      <c r="CK504" s="374"/>
      <c r="CL504" s="374"/>
      <c r="CM504" s="374"/>
      <c r="CN504" s="374"/>
      <c r="CO504" s="374"/>
      <c r="CP504" s="374"/>
      <c r="CQ504" s="374"/>
      <c r="CR504" s="374"/>
      <c r="CS504" s="374"/>
      <c r="CT504" s="374"/>
      <c r="CU504" s="374"/>
      <c r="CV504" s="374"/>
      <c r="CW504" s="374"/>
      <c r="CX504" s="374"/>
      <c r="CY504" s="374"/>
      <c r="CZ504" s="374"/>
    </row>
    <row r="505" s="373" customFormat="true" ht="25.15" customHeight="true" x14ac:dyDescent="0.2">
      <c r="A505" s="449"/>
      <c r="B505" s="449"/>
      <c r="C505" s="1161" t="s">
        <v>586</v>
      </c>
      <c r="D505" s="1162"/>
      <c r="E505" s="951">
        <v>9.638717221577468E-3</v>
      </c>
      <c r="F505" s="28"/>
      <c r="G505" s="28"/>
      <c r="H505" s="1162" t="s">
        <v>434</v>
      </c>
      <c r="I505" s="1162"/>
      <c r="J505" s="952">
        <v>7.6065151838230073E-4</v>
      </c>
      <c r="K505" s="28"/>
      <c r="L505" s="28"/>
      <c r="M505" s="1162" t="s">
        <v>492</v>
      </c>
      <c r="N505" s="1162"/>
      <c r="O505" s="953">
        <v>0.57171398182139987</v>
      </c>
      <c r="P505" s="28"/>
      <c r="Q505" s="28"/>
      <c r="R505" s="374"/>
      <c r="Z505" s="374"/>
      <c r="AA505" s="374"/>
      <c r="AB505" s="374"/>
      <c r="AC505" s="374"/>
      <c r="AD505" s="374"/>
      <c r="AE505" s="374"/>
      <c r="AF505" s="374"/>
      <c r="AG505" s="374"/>
      <c r="AH505" s="374"/>
      <c r="AI505" s="374"/>
      <c r="AJ505" s="374"/>
      <c r="AK505" s="374"/>
      <c r="AL505" s="374"/>
      <c r="AM505" s="374"/>
      <c r="AN505" s="374"/>
      <c r="AO505" s="374"/>
      <c r="AP505" s="374"/>
      <c r="AQ505" s="374"/>
      <c r="AR505" s="374"/>
      <c r="AS505" s="374"/>
      <c r="AT505" s="374"/>
      <c r="AU505" s="374"/>
      <c r="AV505" s="374"/>
      <c r="AW505" s="374"/>
      <c r="AX505" s="374"/>
      <c r="AY505" s="374"/>
      <c r="AZ505" s="374"/>
      <c r="BB505" s="449"/>
      <c r="BZ505" s="374"/>
      <c r="CA505" s="374"/>
      <c r="CB505" s="374"/>
      <c r="CC505" s="374"/>
      <c r="CD505" s="374"/>
      <c r="CE505" s="374"/>
      <c r="CF505" s="374"/>
      <c r="CG505" s="374"/>
      <c r="CH505" s="374"/>
      <c r="CI505" s="374"/>
      <c r="CJ505" s="374"/>
      <c r="CK505" s="374"/>
      <c r="CL505" s="374"/>
      <c r="CM505" s="374"/>
      <c r="CN505" s="374"/>
      <c r="CO505" s="374"/>
      <c r="CP505" s="374"/>
      <c r="CQ505" s="374"/>
      <c r="CR505" s="374"/>
      <c r="CS505" s="374"/>
      <c r="CT505" s="374"/>
      <c r="CU505" s="374"/>
      <c r="CV505" s="374"/>
      <c r="CW505" s="374"/>
      <c r="CX505" s="374"/>
      <c r="CY505" s="374"/>
      <c r="CZ505" s="374"/>
    </row>
    <row r="506" s="373" customFormat="true" ht="25.15" customHeight="true" x14ac:dyDescent="0.2">
      <c r="A506" s="449"/>
      <c r="B506" s="449"/>
      <c r="C506" s="1161" t="s">
        <v>391</v>
      </c>
      <c r="D506" s="1162"/>
      <c r="E506" s="951">
        <v>5.3192848625812899E-3</v>
      </c>
      <c r="F506" s="28"/>
      <c r="G506" s="28"/>
      <c r="H506" s="1162" t="s">
        <v>435</v>
      </c>
      <c r="I506" s="1162"/>
      <c r="J506" s="952">
        <v>1.5504516381658069E-4</v>
      </c>
      <c r="K506" s="28"/>
      <c r="L506" s="28"/>
      <c r="M506" s="1162" t="s">
        <v>595</v>
      </c>
      <c r="N506" s="1162"/>
      <c r="O506" s="953">
        <v>2.6611324647391014E-3</v>
      </c>
      <c r="P506" s="28"/>
      <c r="Q506" s="28"/>
      <c r="R506" s="374"/>
      <c r="Z506" s="374"/>
      <c r="AA506" s="374"/>
      <c r="AB506" s="374"/>
      <c r="AC506" s="374"/>
      <c r="AD506" s="374"/>
      <c r="AE506" s="374"/>
      <c r="AF506" s="374"/>
      <c r="AG506" s="374"/>
      <c r="AH506" s="374"/>
      <c r="AI506" s="374"/>
      <c r="AJ506" s="374"/>
      <c r="AK506" s="374"/>
      <c r="AL506" s="374"/>
      <c r="AM506" s="374"/>
      <c r="AN506" s="374"/>
      <c r="AO506" s="374"/>
      <c r="AP506" s="374"/>
      <c r="AQ506" s="374"/>
      <c r="AR506" s="374"/>
      <c r="AS506" s="374"/>
      <c r="AT506" s="374"/>
      <c r="AU506" s="374"/>
      <c r="AV506" s="374"/>
      <c r="AW506" s="374"/>
      <c r="AX506" s="374"/>
      <c r="AY506" s="374"/>
      <c r="AZ506" s="374"/>
      <c r="BB506" s="449"/>
      <c r="BZ506" s="374"/>
      <c r="CA506" s="374"/>
      <c r="CB506" s="374"/>
      <c r="CC506" s="374"/>
      <c r="CD506" s="374"/>
      <c r="CE506" s="374"/>
      <c r="CF506" s="374"/>
      <c r="CG506" s="374"/>
      <c r="CH506" s="374"/>
      <c r="CI506" s="374"/>
      <c r="CJ506" s="374"/>
      <c r="CK506" s="374"/>
      <c r="CL506" s="374"/>
      <c r="CM506" s="374"/>
      <c r="CN506" s="374"/>
      <c r="CO506" s="374"/>
      <c r="CP506" s="374"/>
      <c r="CQ506" s="374"/>
      <c r="CR506" s="374"/>
      <c r="CS506" s="374"/>
      <c r="CT506" s="374"/>
      <c r="CU506" s="374"/>
      <c r="CV506" s="374"/>
      <c r="CW506" s="374"/>
      <c r="CX506" s="374"/>
      <c r="CY506" s="374"/>
      <c r="CZ506" s="374"/>
    </row>
    <row r="507" s="373" customFormat="true" ht="25.15" customHeight="true" x14ac:dyDescent="0.2">
      <c r="A507" s="449"/>
      <c r="B507" s="449"/>
      <c r="C507" s="1161" t="s">
        <v>412</v>
      </c>
      <c r="D507" s="1162"/>
      <c r="E507" s="951">
        <v>3.4213159455579096E-4</v>
      </c>
      <c r="F507" s="28"/>
      <c r="G507" s="28"/>
      <c r="H507" s="1162" t="s">
        <v>591</v>
      </c>
      <c r="I507" s="1162"/>
      <c r="J507" s="952">
        <v>1.7483049870589897E-3</v>
      </c>
      <c r="K507" s="28"/>
      <c r="L507" s="28"/>
      <c r="M507" s="1162" t="s">
        <v>419</v>
      </c>
      <c r="N507" s="1162"/>
      <c r="O507" s="962">
        <v>6.8102286978978135E-9</v>
      </c>
      <c r="P507" s="28"/>
      <c r="Q507" s="28"/>
      <c r="R507" s="374"/>
      <c r="Z507" s="374"/>
      <c r="AA507" s="374"/>
      <c r="AB507" s="374"/>
      <c r="AC507" s="374"/>
      <c r="AD507" s="374"/>
      <c r="AE507" s="374"/>
      <c r="AF507" s="374"/>
      <c r="AG507" s="374"/>
      <c r="AH507" s="374"/>
      <c r="AI507" s="374"/>
      <c r="AJ507" s="374"/>
      <c r="AK507" s="374"/>
      <c r="AL507" s="374"/>
      <c r="AM507" s="374"/>
      <c r="AN507" s="374"/>
      <c r="AO507" s="374"/>
      <c r="AP507" s="374"/>
      <c r="AQ507" s="374"/>
      <c r="AR507" s="374"/>
      <c r="AS507" s="374"/>
      <c r="AT507" s="374"/>
      <c r="AU507" s="374"/>
      <c r="AV507" s="374"/>
      <c r="AW507" s="374"/>
      <c r="AX507" s="374"/>
      <c r="AY507" s="374"/>
      <c r="AZ507" s="374"/>
      <c r="BB507" s="449"/>
      <c r="BZ507" s="374"/>
      <c r="CA507" s="374"/>
      <c r="CB507" s="374"/>
      <c r="CC507" s="374"/>
      <c r="CD507" s="374"/>
      <c r="CE507" s="374"/>
      <c r="CF507" s="374"/>
      <c r="CG507" s="374"/>
      <c r="CH507" s="374"/>
      <c r="CI507" s="374"/>
      <c r="CJ507" s="374"/>
      <c r="CK507" s="374"/>
      <c r="CL507" s="374"/>
      <c r="CM507" s="374"/>
      <c r="CN507" s="374"/>
      <c r="CO507" s="374"/>
      <c r="CP507" s="374"/>
      <c r="CQ507" s="374"/>
      <c r="CR507" s="374"/>
      <c r="CS507" s="374"/>
      <c r="CT507" s="374"/>
      <c r="CU507" s="374"/>
      <c r="CV507" s="374"/>
      <c r="CW507" s="374"/>
      <c r="CX507" s="374"/>
      <c r="CY507" s="374"/>
      <c r="CZ507" s="374"/>
    </row>
    <row r="508" s="373" customFormat="true" ht="25.15" customHeight="true" x14ac:dyDescent="0.2">
      <c r="A508" s="449"/>
      <c r="B508" s="449"/>
      <c r="C508" s="1161" t="s">
        <v>493</v>
      </c>
      <c r="D508" s="1162"/>
      <c r="E508" s="951">
        <v>0.64245272812983134</v>
      </c>
      <c r="F508" s="28"/>
      <c r="G508" s="28"/>
      <c r="H508" s="1162" t="s">
        <v>406</v>
      </c>
      <c r="I508" s="1162"/>
      <c r="J508" s="952">
        <v>0.22206405812401997</v>
      </c>
      <c r="K508" s="28"/>
      <c r="L508" s="28"/>
      <c r="M508" s="1162" t="s">
        <v>415</v>
      </c>
      <c r="N508" s="1162"/>
      <c r="O508" s="953">
        <v>3.2919611938997816E-3</v>
      </c>
      <c r="P508" s="28"/>
      <c r="Q508" s="28"/>
      <c r="R508" s="374"/>
      <c r="Z508" s="374"/>
      <c r="AA508" s="374"/>
      <c r="AB508" s="374"/>
      <c r="AC508" s="374"/>
      <c r="AD508" s="374"/>
      <c r="AE508" s="374"/>
      <c r="AF508" s="374"/>
      <c r="AG508" s="374"/>
      <c r="AH508" s="374"/>
      <c r="AI508" s="374"/>
      <c r="AJ508" s="374"/>
      <c r="AK508" s="374"/>
      <c r="AL508" s="374"/>
      <c r="AM508" s="374"/>
      <c r="AN508" s="374"/>
      <c r="AO508" s="374"/>
      <c r="AP508" s="374"/>
      <c r="AQ508" s="374"/>
      <c r="AR508" s="374"/>
      <c r="AS508" s="374"/>
      <c r="AT508" s="374"/>
      <c r="AU508" s="374"/>
      <c r="AV508" s="374"/>
      <c r="AW508" s="374"/>
      <c r="AX508" s="374"/>
      <c r="AY508" s="374"/>
      <c r="AZ508" s="374"/>
      <c r="BB508" s="449"/>
      <c r="BZ508" s="374"/>
      <c r="CA508" s="374"/>
      <c r="CB508" s="374"/>
      <c r="CC508" s="374"/>
      <c r="CD508" s="374"/>
      <c r="CE508" s="374"/>
      <c r="CF508" s="374"/>
      <c r="CG508" s="374"/>
      <c r="CH508" s="374"/>
      <c r="CI508" s="374"/>
      <c r="CJ508" s="374"/>
      <c r="CK508" s="374"/>
      <c r="CL508" s="374"/>
      <c r="CM508" s="374"/>
      <c r="CN508" s="374"/>
      <c r="CO508" s="374"/>
      <c r="CP508" s="374"/>
      <c r="CQ508" s="374"/>
      <c r="CR508" s="374"/>
      <c r="CS508" s="374"/>
      <c r="CT508" s="374"/>
      <c r="CU508" s="374"/>
      <c r="CV508" s="374"/>
      <c r="CW508" s="374"/>
      <c r="CX508" s="374"/>
      <c r="CY508" s="374"/>
      <c r="CZ508" s="374"/>
    </row>
    <row r="509" s="373" customFormat="true" ht="25.15" customHeight="true" x14ac:dyDescent="0.2">
      <c r="A509" s="449"/>
      <c r="B509" s="449"/>
      <c r="C509" s="1161" t="s">
        <v>434</v>
      </c>
      <c r="D509" s="1162"/>
      <c r="E509" s="951">
        <v>1.3713654931742198E-4</v>
      </c>
      <c r="F509" s="28"/>
      <c r="G509" s="28"/>
      <c r="H509" s="1162" t="s">
        <v>430</v>
      </c>
      <c r="I509" s="1162"/>
      <c r="J509" s="952">
        <v>1.2693266326334861E-3</v>
      </c>
      <c r="K509" s="28"/>
      <c r="L509" s="28"/>
      <c r="M509" s="1162" t="s">
        <v>500</v>
      </c>
      <c r="N509" s="1162"/>
      <c r="O509" s="953">
        <v>5.8392716766471852E-4</v>
      </c>
      <c r="P509" s="28"/>
      <c r="Q509" s="28"/>
      <c r="R509" s="374"/>
      <c r="Z509" s="374"/>
      <c r="AA509" s="374"/>
      <c r="AB509" s="374"/>
      <c r="AC509" s="374"/>
      <c r="AD509" s="374"/>
      <c r="AE509" s="374"/>
      <c r="AF509" s="374"/>
      <c r="AG509" s="374"/>
      <c r="AH509" s="374"/>
      <c r="AI509" s="374"/>
      <c r="AJ509" s="374"/>
      <c r="AK509" s="374"/>
      <c r="AL509" s="374"/>
      <c r="AM509" s="374"/>
      <c r="AN509" s="374"/>
      <c r="AO509" s="374"/>
      <c r="AP509" s="374"/>
      <c r="AQ509" s="374"/>
      <c r="AR509" s="374"/>
      <c r="AS509" s="374"/>
      <c r="AT509" s="374"/>
      <c r="AU509" s="374"/>
      <c r="AV509" s="374"/>
      <c r="AW509" s="374"/>
      <c r="AX509" s="374"/>
      <c r="AY509" s="374"/>
      <c r="AZ509" s="374"/>
      <c r="BB509" s="449"/>
      <c r="BZ509" s="374"/>
      <c r="CA509" s="374"/>
      <c r="CB509" s="374"/>
      <c r="CC509" s="374"/>
      <c r="CD509" s="374"/>
      <c r="CE509" s="374"/>
      <c r="CF509" s="374"/>
      <c r="CG509" s="374"/>
      <c r="CH509" s="374"/>
      <c r="CI509" s="374"/>
      <c r="CJ509" s="374"/>
      <c r="CK509" s="374"/>
      <c r="CL509" s="374"/>
      <c r="CM509" s="374"/>
      <c r="CN509" s="374"/>
      <c r="CO509" s="374"/>
      <c r="CP509" s="374"/>
      <c r="CQ509" s="374"/>
      <c r="CR509" s="374"/>
      <c r="CS509" s="374"/>
      <c r="CT509" s="374"/>
      <c r="CU509" s="374"/>
      <c r="CV509" s="374"/>
      <c r="CW509" s="374"/>
      <c r="CX509" s="374"/>
      <c r="CY509" s="374"/>
      <c r="CZ509" s="374"/>
    </row>
    <row r="510" s="373" customFormat="true" ht="25.15" customHeight="true" x14ac:dyDescent="0.2">
      <c r="A510" s="449"/>
      <c r="B510" s="449"/>
      <c r="C510" s="1161" t="s">
        <v>435</v>
      </c>
      <c r="D510" s="1162"/>
      <c r="E510" s="951">
        <v>1.2401873015979161E-4</v>
      </c>
      <c r="F510" s="28"/>
      <c r="G510" s="28"/>
      <c r="H510" s="1162" t="s">
        <v>383</v>
      </c>
      <c r="I510" s="1162"/>
      <c r="J510" s="952">
        <v>1.304666813518913E-2</v>
      </c>
      <c r="K510" s="28"/>
      <c r="L510" s="28"/>
      <c r="M510" s="1162" t="s">
        <v>397</v>
      </c>
      <c r="N510" s="1162"/>
      <c r="O510" s="953">
        <v>9.7309440388960208E-2</v>
      </c>
      <c r="P510" s="28"/>
      <c r="Q510" s="28"/>
      <c r="R510" s="374"/>
      <c r="Z510" s="374"/>
      <c r="AA510" s="374"/>
      <c r="AB510" s="374"/>
      <c r="AC510" s="374"/>
      <c r="AD510" s="374"/>
      <c r="AE510" s="374"/>
      <c r="AF510" s="374"/>
      <c r="AG510" s="374"/>
      <c r="AH510" s="374"/>
      <c r="AI510" s="374"/>
      <c r="AJ510" s="374"/>
      <c r="AK510" s="374"/>
      <c r="AL510" s="374"/>
      <c r="AM510" s="374"/>
      <c r="AN510" s="374"/>
      <c r="AO510" s="374"/>
      <c r="AP510" s="374"/>
      <c r="AQ510" s="374"/>
      <c r="AR510" s="374"/>
      <c r="AS510" s="374"/>
      <c r="AT510" s="374"/>
      <c r="AU510" s="374"/>
      <c r="AV510" s="374"/>
      <c r="AW510" s="374"/>
      <c r="AX510" s="374"/>
      <c r="AY510" s="374"/>
      <c r="AZ510" s="374"/>
      <c r="BB510" s="449"/>
      <c r="BZ510" s="374"/>
      <c r="CA510" s="374"/>
      <c r="CB510" s="374"/>
      <c r="CC510" s="374"/>
      <c r="CD510" s="374"/>
      <c r="CE510" s="374"/>
      <c r="CF510" s="374"/>
      <c r="CG510" s="374"/>
      <c r="CH510" s="374"/>
      <c r="CI510" s="374"/>
      <c r="CJ510" s="374"/>
      <c r="CK510" s="374"/>
      <c r="CL510" s="374"/>
      <c r="CM510" s="374"/>
      <c r="CN510" s="374"/>
      <c r="CO510" s="374"/>
      <c r="CP510" s="374"/>
      <c r="CQ510" s="374"/>
      <c r="CR510" s="374"/>
      <c r="CS510" s="374"/>
      <c r="CT510" s="374"/>
      <c r="CU510" s="374"/>
      <c r="CV510" s="374"/>
      <c r="CW510" s="374"/>
      <c r="CX510" s="374"/>
      <c r="CY510" s="374"/>
      <c r="CZ510" s="374"/>
    </row>
    <row r="511" s="373" customFormat="true" ht="25.15" customHeight="true" x14ac:dyDescent="0.2">
      <c r="A511" s="449"/>
      <c r="B511" s="449"/>
      <c r="C511" s="1161" t="s">
        <v>591</v>
      </c>
      <c r="D511" s="1162"/>
      <c r="E511" s="951">
        <v>1.5170938676333328E-3</v>
      </c>
      <c r="F511" s="28"/>
      <c r="G511" s="28"/>
      <c r="H511" s="1162" t="s">
        <v>473</v>
      </c>
      <c r="I511" s="1162"/>
      <c r="J511" s="952">
        <v>2.1561383097290021E-3</v>
      </c>
      <c r="K511" s="28"/>
      <c r="L511" s="28"/>
      <c r="M511" s="1162" t="s">
        <v>499</v>
      </c>
      <c r="N511" s="1162"/>
      <c r="O511" s="953">
        <v>4.5974489971954422E-3</v>
      </c>
      <c r="P511" s="28"/>
      <c r="Q511" s="28"/>
      <c r="R511" s="374"/>
      <c r="Z511" s="374"/>
      <c r="AA511" s="374"/>
      <c r="AB511" s="374"/>
      <c r="AC511" s="374"/>
      <c r="AD511" s="374"/>
      <c r="AE511" s="374"/>
      <c r="AF511" s="374"/>
      <c r="AG511" s="374"/>
      <c r="AH511" s="374"/>
      <c r="AI511" s="374"/>
      <c r="AJ511" s="374"/>
      <c r="AK511" s="374"/>
      <c r="AL511" s="374"/>
      <c r="AM511" s="374"/>
      <c r="AN511" s="374"/>
      <c r="AO511" s="374"/>
      <c r="AP511" s="374"/>
      <c r="AQ511" s="374"/>
      <c r="AR511" s="374"/>
      <c r="AS511" s="374"/>
      <c r="AT511" s="374"/>
      <c r="AU511" s="374"/>
      <c r="AV511" s="374"/>
      <c r="AW511" s="374"/>
      <c r="AX511" s="374"/>
      <c r="AY511" s="374"/>
      <c r="AZ511" s="374"/>
      <c r="BB511" s="449"/>
      <c r="BZ511" s="374"/>
      <c r="CA511" s="374"/>
      <c r="CB511" s="374"/>
      <c r="CC511" s="374"/>
      <c r="CD511" s="374"/>
      <c r="CE511" s="374"/>
      <c r="CF511" s="374"/>
      <c r="CG511" s="374"/>
      <c r="CH511" s="374"/>
      <c r="CI511" s="374"/>
      <c r="CJ511" s="374"/>
      <c r="CK511" s="374"/>
      <c r="CL511" s="374"/>
      <c r="CM511" s="374"/>
      <c r="CN511" s="374"/>
      <c r="CO511" s="374"/>
      <c r="CP511" s="374"/>
      <c r="CQ511" s="374"/>
      <c r="CR511" s="374"/>
      <c r="CS511" s="374"/>
      <c r="CT511" s="374"/>
      <c r="CU511" s="374"/>
      <c r="CV511" s="374"/>
      <c r="CW511" s="374"/>
      <c r="CX511" s="374"/>
      <c r="CY511" s="374"/>
      <c r="CZ511" s="374"/>
    </row>
    <row r="512" s="373" customFormat="true" ht="25.15" customHeight="true" x14ac:dyDescent="0.2">
      <c r="A512" s="449"/>
      <c r="B512" s="449"/>
      <c r="C512" s="1161" t="s">
        <v>606</v>
      </c>
      <c r="D512" s="1162"/>
      <c r="E512" s="960">
        <v>6.6613877046932957E-5</v>
      </c>
      <c r="F512" s="28"/>
      <c r="G512" s="28"/>
      <c r="H512" s="1162" t="s">
        <v>392</v>
      </c>
      <c r="I512" s="1162"/>
      <c r="J512" s="952">
        <v>3.0535075861059562E-2</v>
      </c>
      <c r="K512" s="28"/>
      <c r="L512" s="28"/>
      <c r="M512" s="1162" t="s">
        <v>525</v>
      </c>
      <c r="N512" s="1162"/>
      <c r="O512" s="953">
        <v>1.4031899055731917E-3</v>
      </c>
      <c r="P512" s="28"/>
      <c r="Q512" s="28"/>
      <c r="R512" s="374"/>
      <c r="Z512" s="374"/>
      <c r="AA512" s="374"/>
      <c r="AB512" s="374"/>
      <c r="AC512" s="374"/>
      <c r="AD512" s="374"/>
      <c r="AE512" s="374"/>
      <c r="AF512" s="374"/>
      <c r="AG512" s="374"/>
      <c r="AH512" s="374"/>
      <c r="AI512" s="374"/>
      <c r="AJ512" s="374"/>
      <c r="AK512" s="374"/>
      <c r="AL512" s="374"/>
      <c r="AM512" s="374"/>
      <c r="AN512" s="374"/>
      <c r="AO512" s="374"/>
      <c r="AP512" s="374"/>
      <c r="AQ512" s="374"/>
      <c r="AR512" s="374"/>
      <c r="AS512" s="374"/>
      <c r="AT512" s="374"/>
      <c r="AU512" s="374"/>
      <c r="AV512" s="374"/>
      <c r="AW512" s="374"/>
      <c r="AX512" s="374"/>
      <c r="AY512" s="374"/>
      <c r="AZ512" s="374"/>
      <c r="BB512" s="449"/>
      <c r="BZ512" s="374"/>
      <c r="CA512" s="374"/>
      <c r="CB512" s="374"/>
      <c r="CC512" s="374"/>
      <c r="CD512" s="374"/>
      <c r="CE512" s="374"/>
      <c r="CF512" s="374"/>
      <c r="CG512" s="374"/>
      <c r="CH512" s="374"/>
      <c r="CI512" s="374"/>
      <c r="CJ512" s="374"/>
      <c r="CK512" s="374"/>
      <c r="CL512" s="374"/>
      <c r="CM512" s="374"/>
      <c r="CN512" s="374"/>
      <c r="CO512" s="374"/>
      <c r="CP512" s="374"/>
      <c r="CQ512" s="374"/>
      <c r="CR512" s="374"/>
      <c r="CS512" s="374"/>
      <c r="CT512" s="374"/>
      <c r="CU512" s="374"/>
      <c r="CV512" s="374"/>
      <c r="CW512" s="374"/>
      <c r="CX512" s="374"/>
      <c r="CY512" s="374"/>
      <c r="CZ512" s="374"/>
    </row>
    <row r="513" s="373" customFormat="true" ht="25.15" customHeight="true" x14ac:dyDescent="0.2">
      <c r="A513" s="449"/>
      <c r="B513" s="449"/>
      <c r="C513" s="1161" t="s">
        <v>406</v>
      </c>
      <c r="D513" s="1162"/>
      <c r="E513" s="951">
        <v>0.44710365948317959</v>
      </c>
      <c r="F513" s="28"/>
      <c r="G513" s="28"/>
      <c r="H513" s="1162" t="s">
        <v>592</v>
      </c>
      <c r="I513" s="1162"/>
      <c r="J513" s="952">
        <v>1.0792646406268187E-3</v>
      </c>
      <c r="K513" s="28"/>
      <c r="L513" s="28"/>
      <c r="M513" s="1162" t="s">
        <v>518</v>
      </c>
      <c r="N513" s="1162"/>
      <c r="O513" s="953">
        <v>2.5813514367038409E-2</v>
      </c>
      <c r="P513" s="28"/>
      <c r="Q513" s="28"/>
      <c r="R513" s="374"/>
      <c r="Z513" s="374"/>
      <c r="AA513" s="374"/>
      <c r="AB513" s="374"/>
      <c r="AC513" s="374"/>
      <c r="AD513" s="374"/>
      <c r="AE513" s="374"/>
      <c r="AF513" s="374"/>
      <c r="AG513" s="374"/>
      <c r="AH513" s="374"/>
      <c r="AI513" s="374"/>
      <c r="AJ513" s="374"/>
      <c r="AK513" s="374"/>
      <c r="AL513" s="374"/>
      <c r="AM513" s="374"/>
      <c r="AN513" s="374"/>
      <c r="AO513" s="374"/>
      <c r="AP513" s="374"/>
      <c r="AQ513" s="374"/>
      <c r="AR513" s="374"/>
      <c r="AS513" s="374"/>
      <c r="AT513" s="374"/>
      <c r="AU513" s="374"/>
      <c r="AV513" s="374"/>
      <c r="AW513" s="374"/>
      <c r="AX513" s="374"/>
      <c r="AY513" s="374"/>
      <c r="AZ513" s="374"/>
      <c r="BB513" s="449"/>
      <c r="BZ513" s="374"/>
      <c r="CA513" s="374"/>
      <c r="CB513" s="374"/>
      <c r="CC513" s="374"/>
      <c r="CD513" s="374"/>
      <c r="CE513" s="374"/>
      <c r="CF513" s="374"/>
      <c r="CG513" s="374"/>
      <c r="CH513" s="374"/>
      <c r="CI513" s="374"/>
      <c r="CJ513" s="374"/>
      <c r="CK513" s="374"/>
      <c r="CL513" s="374"/>
      <c r="CM513" s="374"/>
      <c r="CN513" s="374"/>
      <c r="CO513" s="374"/>
      <c r="CP513" s="374"/>
      <c r="CQ513" s="374"/>
      <c r="CR513" s="374"/>
      <c r="CS513" s="374"/>
      <c r="CT513" s="374"/>
      <c r="CU513" s="374"/>
      <c r="CV513" s="374"/>
      <c r="CW513" s="374"/>
      <c r="CX513" s="374"/>
      <c r="CY513" s="374"/>
      <c r="CZ513" s="374"/>
    </row>
    <row r="514" s="373" customFormat="true" ht="25.15" customHeight="true" x14ac:dyDescent="0.2">
      <c r="A514" s="449"/>
      <c r="B514" s="449"/>
      <c r="C514" s="1161" t="s">
        <v>430</v>
      </c>
      <c r="D514" s="1162"/>
      <c r="E514" s="960">
        <v>7.5481050728899696E-5</v>
      </c>
      <c r="F514" s="28"/>
      <c r="G514" s="28"/>
      <c r="H514" s="1162" t="s">
        <v>403</v>
      </c>
      <c r="I514" s="1162"/>
      <c r="J514" s="952">
        <v>2.8996173811167952E-2</v>
      </c>
      <c r="K514" s="28"/>
      <c r="L514" s="28"/>
      <c r="M514" s="1162" t="s">
        <v>605</v>
      </c>
      <c r="N514" s="1162"/>
      <c r="O514" s="962">
        <v>8.770819156308623E-5</v>
      </c>
      <c r="P514" s="28"/>
      <c r="Q514" s="28"/>
      <c r="R514" s="374"/>
      <c r="Z514" s="374"/>
      <c r="AA514" s="374"/>
      <c r="AB514" s="374"/>
      <c r="AC514" s="374"/>
      <c r="AD514" s="374"/>
      <c r="AE514" s="374"/>
      <c r="AF514" s="374"/>
      <c r="AG514" s="374"/>
      <c r="AH514" s="374"/>
      <c r="AI514" s="374"/>
      <c r="AJ514" s="374"/>
      <c r="AK514" s="374"/>
      <c r="AL514" s="374"/>
      <c r="AM514" s="374"/>
      <c r="AN514" s="374"/>
      <c r="AO514" s="374"/>
      <c r="AP514" s="374"/>
      <c r="AQ514" s="374"/>
      <c r="AR514" s="374"/>
      <c r="AS514" s="374"/>
      <c r="AT514" s="374"/>
      <c r="AU514" s="374"/>
      <c r="AV514" s="374"/>
      <c r="AW514" s="374"/>
      <c r="AX514" s="374"/>
      <c r="AY514" s="374"/>
      <c r="AZ514" s="374"/>
      <c r="BB514" s="449"/>
      <c r="BZ514" s="374"/>
      <c r="CA514" s="374"/>
      <c r="CB514" s="374"/>
      <c r="CC514" s="374"/>
      <c r="CD514" s="374"/>
      <c r="CE514" s="374"/>
      <c r="CF514" s="374"/>
      <c r="CG514" s="374"/>
      <c r="CH514" s="374"/>
      <c r="CI514" s="374"/>
      <c r="CJ514" s="374"/>
      <c r="CK514" s="374"/>
      <c r="CL514" s="374"/>
      <c r="CM514" s="374"/>
      <c r="CN514" s="374"/>
      <c r="CO514" s="374"/>
      <c r="CP514" s="374"/>
      <c r="CQ514" s="374"/>
      <c r="CR514" s="374"/>
      <c r="CS514" s="374"/>
      <c r="CT514" s="374"/>
      <c r="CU514" s="374"/>
      <c r="CV514" s="374"/>
      <c r="CW514" s="374"/>
      <c r="CX514" s="374"/>
      <c r="CY514" s="374"/>
      <c r="CZ514" s="374"/>
    </row>
    <row r="515" s="373" customFormat="true" ht="25.15" customHeight="true" x14ac:dyDescent="0.2">
      <c r="A515" s="449"/>
      <c r="B515" s="449"/>
      <c r="C515" s="1161" t="s">
        <v>383</v>
      </c>
      <c r="D515" s="1162"/>
      <c r="E515" s="951">
        <v>3.8587531713397363E-2</v>
      </c>
      <c r="F515" s="28"/>
      <c r="G515" s="28"/>
      <c r="H515" s="1162" t="s">
        <v>404</v>
      </c>
      <c r="I515" s="1162"/>
      <c r="J515" s="952">
        <v>9.8472016570131868E-2</v>
      </c>
      <c r="K515" s="28"/>
      <c r="L515" s="28"/>
      <c r="M515" s="1162" t="s">
        <v>585</v>
      </c>
      <c r="N515" s="1162"/>
      <c r="O515" s="953">
        <v>1.7778655049724867E-2</v>
      </c>
      <c r="P515" s="28"/>
      <c r="Q515" s="28"/>
      <c r="R515" s="374"/>
      <c r="Z515" s="374"/>
      <c r="AA515" s="374"/>
      <c r="AB515" s="374"/>
      <c r="AC515" s="374"/>
      <c r="AD515" s="374"/>
      <c r="AE515" s="374"/>
      <c r="AF515" s="374"/>
      <c r="AG515" s="374"/>
      <c r="AH515" s="374"/>
      <c r="AI515" s="374"/>
      <c r="AJ515" s="374"/>
      <c r="AK515" s="374"/>
      <c r="AL515" s="374"/>
      <c r="AM515" s="374"/>
      <c r="AN515" s="374"/>
      <c r="AO515" s="374"/>
      <c r="AP515" s="374"/>
      <c r="AQ515" s="374"/>
      <c r="AR515" s="374"/>
      <c r="AS515" s="374"/>
      <c r="AT515" s="374"/>
      <c r="AU515" s="374"/>
      <c r="AV515" s="374"/>
      <c r="AW515" s="374"/>
      <c r="AX515" s="374"/>
      <c r="AY515" s="374"/>
      <c r="AZ515" s="374"/>
      <c r="BB515" s="449"/>
      <c r="BZ515" s="374"/>
      <c r="CA515" s="374"/>
      <c r="CB515" s="374"/>
      <c r="CC515" s="374"/>
      <c r="CD515" s="374"/>
      <c r="CE515" s="374"/>
      <c r="CF515" s="374"/>
      <c r="CG515" s="374"/>
      <c r="CH515" s="374"/>
      <c r="CI515" s="374"/>
      <c r="CJ515" s="374"/>
      <c r="CK515" s="374"/>
      <c r="CL515" s="374"/>
      <c r="CM515" s="374"/>
      <c r="CN515" s="374"/>
      <c r="CO515" s="374"/>
      <c r="CP515" s="374"/>
      <c r="CQ515" s="374"/>
      <c r="CR515" s="374"/>
      <c r="CS515" s="374"/>
      <c r="CT515" s="374"/>
      <c r="CU515" s="374"/>
      <c r="CV515" s="374"/>
      <c r="CW515" s="374"/>
      <c r="CX515" s="374"/>
      <c r="CY515" s="374"/>
      <c r="CZ515" s="374"/>
    </row>
    <row r="516" s="373" customFormat="true" ht="25.15" customHeight="true" x14ac:dyDescent="0.2">
      <c r="A516" s="449"/>
      <c r="B516" s="449"/>
      <c r="C516" s="1161" t="s">
        <v>473</v>
      </c>
      <c r="D516" s="1162"/>
      <c r="E516" s="951">
        <v>3.2754918589479646E-3</v>
      </c>
      <c r="F516" s="28"/>
      <c r="G516" s="28"/>
      <c r="H516" s="1162" t="s">
        <v>436</v>
      </c>
      <c r="I516" s="1162"/>
      <c r="J516" s="952">
        <v>3.982752744953928E-4</v>
      </c>
      <c r="K516" s="28"/>
      <c r="L516" s="28"/>
      <c r="M516" s="1162" t="s">
        <v>514</v>
      </c>
      <c r="N516" s="1162"/>
      <c r="O516" s="953">
        <v>0.36432968429078305</v>
      </c>
      <c r="P516" s="28"/>
      <c r="Q516" s="28"/>
      <c r="R516" s="374"/>
      <c r="Z516" s="374"/>
      <c r="AA516" s="374"/>
      <c r="AB516" s="374"/>
      <c r="AC516" s="374"/>
      <c r="AD516" s="374"/>
      <c r="AE516" s="374"/>
      <c r="AF516" s="374"/>
      <c r="AG516" s="374"/>
      <c r="AH516" s="374"/>
      <c r="AI516" s="374"/>
      <c r="AJ516" s="374"/>
      <c r="AK516" s="374"/>
      <c r="AL516" s="374"/>
      <c r="AM516" s="374"/>
      <c r="AN516" s="374"/>
      <c r="AO516" s="374"/>
      <c r="AP516" s="374"/>
      <c r="AQ516" s="374"/>
      <c r="AR516" s="374"/>
      <c r="AS516" s="374"/>
      <c r="AT516" s="374"/>
      <c r="AU516" s="374"/>
      <c r="AV516" s="374"/>
      <c r="AW516" s="374"/>
      <c r="AX516" s="374"/>
      <c r="AY516" s="374"/>
      <c r="AZ516" s="374"/>
      <c r="BB516" s="449"/>
      <c r="BZ516" s="374"/>
      <c r="CA516" s="374"/>
      <c r="CB516" s="374"/>
      <c r="CC516" s="374"/>
      <c r="CD516" s="374"/>
      <c r="CE516" s="374"/>
      <c r="CF516" s="374"/>
      <c r="CG516" s="374"/>
      <c r="CH516" s="374"/>
      <c r="CI516" s="374"/>
      <c r="CJ516" s="374"/>
      <c r="CK516" s="374"/>
      <c r="CL516" s="374"/>
      <c r="CM516" s="374"/>
      <c r="CN516" s="374"/>
      <c r="CO516" s="374"/>
      <c r="CP516" s="374"/>
      <c r="CQ516" s="374"/>
      <c r="CR516" s="374"/>
      <c r="CS516" s="374"/>
      <c r="CT516" s="374"/>
      <c r="CU516" s="374"/>
      <c r="CV516" s="374"/>
      <c r="CW516" s="374"/>
      <c r="CX516" s="374"/>
      <c r="CY516" s="374"/>
      <c r="CZ516" s="374"/>
    </row>
    <row r="517" s="373" customFormat="true" ht="25.15" customHeight="true" x14ac:dyDescent="0.2">
      <c r="A517" s="449"/>
      <c r="B517" s="449"/>
      <c r="C517" s="1161" t="s">
        <v>392</v>
      </c>
      <c r="D517" s="1162"/>
      <c r="E517" s="951">
        <v>3.8603029889243849E-2</v>
      </c>
      <c r="F517" s="28"/>
      <c r="G517" s="28"/>
      <c r="H517" s="1162" t="s">
        <v>413</v>
      </c>
      <c r="I517" s="1162"/>
      <c r="J517" s="959">
        <v>6.5812217105503545E-6</v>
      </c>
      <c r="K517" s="28"/>
      <c r="L517" s="28"/>
      <c r="M517" s="1162" t="s">
        <v>494</v>
      </c>
      <c r="N517" s="1162"/>
      <c r="O517" s="953">
        <v>8.4205907024931439E-3</v>
      </c>
      <c r="P517" s="28"/>
      <c r="Q517" s="28"/>
      <c r="R517" s="374"/>
      <c r="Z517" s="374"/>
      <c r="AA517" s="374"/>
      <c r="AB517" s="374"/>
      <c r="AC517" s="374"/>
      <c r="AD517" s="374"/>
      <c r="AE517" s="374"/>
      <c r="AF517" s="374"/>
      <c r="AG517" s="374"/>
      <c r="AH517" s="374"/>
      <c r="AI517" s="374"/>
      <c r="AJ517" s="374"/>
      <c r="AK517" s="374"/>
      <c r="AL517" s="374"/>
      <c r="AM517" s="374"/>
      <c r="AN517" s="374"/>
      <c r="AO517" s="374"/>
      <c r="AP517" s="374"/>
      <c r="AQ517" s="374"/>
      <c r="AR517" s="374"/>
      <c r="AS517" s="374"/>
      <c r="AT517" s="374"/>
      <c r="AU517" s="374"/>
      <c r="AV517" s="374"/>
      <c r="AW517" s="374"/>
      <c r="AX517" s="374"/>
      <c r="AY517" s="374"/>
      <c r="AZ517" s="374"/>
      <c r="BB517" s="449"/>
      <c r="BZ517" s="374"/>
      <c r="CA517" s="374"/>
      <c r="CB517" s="374"/>
      <c r="CC517" s="374"/>
      <c r="CD517" s="374"/>
      <c r="CE517" s="374"/>
      <c r="CF517" s="374"/>
      <c r="CG517" s="374"/>
      <c r="CH517" s="374"/>
      <c r="CI517" s="374"/>
      <c r="CJ517" s="374"/>
      <c r="CK517" s="374"/>
      <c r="CL517" s="374"/>
      <c r="CM517" s="374"/>
      <c r="CN517" s="374"/>
      <c r="CO517" s="374"/>
      <c r="CP517" s="374"/>
      <c r="CQ517" s="374"/>
      <c r="CR517" s="374"/>
      <c r="CS517" s="374"/>
      <c r="CT517" s="374"/>
      <c r="CU517" s="374"/>
      <c r="CV517" s="374"/>
      <c r="CW517" s="374"/>
      <c r="CX517" s="374"/>
      <c r="CY517" s="374"/>
      <c r="CZ517" s="374"/>
    </row>
    <row r="518" s="373" customFormat="true" ht="25.15" customHeight="true" x14ac:dyDescent="0.2">
      <c r="A518" s="449"/>
      <c r="B518" s="449"/>
      <c r="C518" s="1161" t="s">
        <v>592</v>
      </c>
      <c r="D518" s="1162"/>
      <c r="E518" s="951">
        <v>1.8506113876932313E-3</v>
      </c>
      <c r="F518" s="28"/>
      <c r="G518" s="28"/>
      <c r="H518" s="1162" t="s">
        <v>388</v>
      </c>
      <c r="I518" s="1162"/>
      <c r="J518" s="952">
        <v>0.10490640960314647</v>
      </c>
      <c r="K518" s="28"/>
      <c r="L518" s="28"/>
      <c r="M518" s="1162" t="s">
        <v>424</v>
      </c>
      <c r="N518" s="1162"/>
      <c r="O518" s="953">
        <v>6.3846255431649875E-3</v>
      </c>
      <c r="P518" s="28"/>
      <c r="Q518" s="28"/>
      <c r="R518" s="374"/>
      <c r="Z518" s="374"/>
      <c r="AA518" s="374"/>
      <c r="AB518" s="374"/>
      <c r="AC518" s="374"/>
      <c r="AD518" s="374"/>
      <c r="AE518" s="374"/>
      <c r="AF518" s="374"/>
      <c r="AG518" s="374"/>
      <c r="AH518" s="374"/>
      <c r="AI518" s="374"/>
      <c r="AJ518" s="374"/>
      <c r="AK518" s="374"/>
      <c r="AL518" s="374"/>
      <c r="AM518" s="374"/>
      <c r="AN518" s="374"/>
      <c r="AO518" s="374"/>
      <c r="AP518" s="374"/>
      <c r="AQ518" s="374"/>
      <c r="AR518" s="374"/>
      <c r="AS518" s="374"/>
      <c r="AT518" s="374"/>
      <c r="AU518" s="374"/>
      <c r="AV518" s="374"/>
      <c r="AW518" s="374"/>
      <c r="AX518" s="374"/>
      <c r="AY518" s="374"/>
      <c r="AZ518" s="374"/>
      <c r="BB518" s="449"/>
      <c r="BZ518" s="374"/>
      <c r="CA518" s="374"/>
      <c r="CB518" s="374"/>
      <c r="CC518" s="374"/>
      <c r="CD518" s="374"/>
      <c r="CE518" s="374"/>
      <c r="CF518" s="374"/>
      <c r="CG518" s="374"/>
      <c r="CH518" s="374"/>
      <c r="CI518" s="374"/>
      <c r="CJ518" s="374"/>
      <c r="CK518" s="374"/>
      <c r="CL518" s="374"/>
      <c r="CM518" s="374"/>
      <c r="CN518" s="374"/>
      <c r="CO518" s="374"/>
      <c r="CP518" s="374"/>
      <c r="CQ518" s="374"/>
      <c r="CR518" s="374"/>
      <c r="CS518" s="374"/>
      <c r="CT518" s="374"/>
      <c r="CU518" s="374"/>
      <c r="CV518" s="374"/>
      <c r="CW518" s="374"/>
      <c r="CX518" s="374"/>
      <c r="CY518" s="374"/>
      <c r="CZ518" s="374"/>
    </row>
    <row r="519" s="373" customFormat="true" ht="25.15" customHeight="true" x14ac:dyDescent="0.2">
      <c r="A519" s="449"/>
      <c r="B519" s="449"/>
      <c r="C519" s="1161" t="s">
        <v>421</v>
      </c>
      <c r="D519" s="1162"/>
      <c r="E519" s="960">
        <v>8.2880561349202479E-5</v>
      </c>
      <c r="F519" s="28"/>
      <c r="G519" s="28"/>
      <c r="H519" s="1162" t="s">
        <v>384</v>
      </c>
      <c r="I519" s="1162"/>
      <c r="J519" s="952">
        <v>0.39299808201739383</v>
      </c>
      <c r="K519" s="28"/>
      <c r="L519" s="28"/>
      <c r="M519" s="1162" t="s">
        <v>387</v>
      </c>
      <c r="N519" s="1162"/>
      <c r="O519" s="953">
        <v>0.11334569385105543</v>
      </c>
      <c r="P519" s="28"/>
      <c r="Q519" s="28"/>
      <c r="R519" s="374"/>
      <c r="Z519" s="374"/>
      <c r="AA519" s="374"/>
      <c r="AB519" s="374"/>
      <c r="AC519" s="374"/>
      <c r="AD519" s="374"/>
      <c r="AE519" s="374"/>
      <c r="AF519" s="374"/>
      <c r="AG519" s="374"/>
      <c r="AH519" s="374"/>
      <c r="AI519" s="374"/>
      <c r="AJ519" s="374"/>
      <c r="AK519" s="374"/>
      <c r="AL519" s="374"/>
      <c r="AM519" s="374"/>
      <c r="AN519" s="374"/>
      <c r="AO519" s="374"/>
      <c r="AP519" s="374"/>
      <c r="AQ519" s="374"/>
      <c r="AR519" s="374"/>
      <c r="AS519" s="374"/>
      <c r="AT519" s="374"/>
      <c r="AU519" s="374"/>
      <c r="AV519" s="374"/>
      <c r="AW519" s="374"/>
      <c r="AX519" s="374"/>
      <c r="AY519" s="374"/>
      <c r="AZ519" s="374"/>
      <c r="BB519" s="449"/>
      <c r="BZ519" s="374"/>
      <c r="CA519" s="374"/>
      <c r="CB519" s="374"/>
      <c r="CC519" s="374"/>
      <c r="CD519" s="374"/>
      <c r="CE519" s="374"/>
      <c r="CF519" s="374"/>
      <c r="CG519" s="374"/>
      <c r="CH519" s="374"/>
      <c r="CI519" s="374"/>
      <c r="CJ519" s="374"/>
      <c r="CK519" s="374"/>
      <c r="CL519" s="374"/>
      <c r="CM519" s="374"/>
      <c r="CN519" s="374"/>
      <c r="CO519" s="374"/>
      <c r="CP519" s="374"/>
      <c r="CQ519" s="374"/>
      <c r="CR519" s="374"/>
      <c r="CS519" s="374"/>
      <c r="CT519" s="374"/>
      <c r="CU519" s="374"/>
      <c r="CV519" s="374"/>
      <c r="CW519" s="374"/>
      <c r="CX519" s="374"/>
      <c r="CY519" s="374"/>
      <c r="CZ519" s="374"/>
    </row>
    <row r="520" s="373" customFormat="true" ht="25.15" customHeight="true" x14ac:dyDescent="0.2">
      <c r="A520" s="449"/>
      <c r="B520" s="449"/>
      <c r="C520" s="1161" t="s">
        <v>403</v>
      </c>
      <c r="D520" s="1162"/>
      <c r="E520" s="951">
        <v>4.8576679702117147E-2</v>
      </c>
      <c r="F520" s="28"/>
      <c r="G520" s="28"/>
      <c r="H520" s="1162" t="s">
        <v>594</v>
      </c>
      <c r="I520" s="1162"/>
      <c r="J520" s="952">
        <v>7.0518580899639959E-4</v>
      </c>
      <c r="K520" s="28"/>
      <c r="L520" s="28"/>
      <c r="M520" s="1162" t="s">
        <v>586</v>
      </c>
      <c r="N520" s="1162"/>
      <c r="O520" s="953">
        <v>7.4856475028008199E-3</v>
      </c>
      <c r="P520" s="28"/>
      <c r="Q520" s="28"/>
      <c r="R520" s="374"/>
      <c r="Z520" s="374"/>
      <c r="AA520" s="374"/>
      <c r="AB520" s="374"/>
      <c r="AC520" s="374"/>
      <c r="AD520" s="374"/>
      <c r="AE520" s="374"/>
      <c r="AF520" s="374"/>
      <c r="AG520" s="374"/>
      <c r="AH520" s="374"/>
      <c r="AI520" s="374"/>
      <c r="AJ520" s="374"/>
      <c r="AK520" s="374"/>
      <c r="AL520" s="374"/>
      <c r="AM520" s="374"/>
      <c r="AN520" s="374"/>
      <c r="AO520" s="374"/>
      <c r="AP520" s="374"/>
      <c r="AQ520" s="374"/>
      <c r="AR520" s="374"/>
      <c r="AS520" s="374"/>
      <c r="AT520" s="374"/>
      <c r="AU520" s="374"/>
      <c r="AV520" s="374"/>
      <c r="AW520" s="374"/>
      <c r="AX520" s="374"/>
      <c r="AY520" s="374"/>
      <c r="AZ520" s="374"/>
      <c r="BB520" s="449"/>
      <c r="BZ520" s="374"/>
      <c r="CA520" s="374"/>
      <c r="CB520" s="374"/>
      <c r="CC520" s="374"/>
      <c r="CD520" s="374"/>
      <c r="CE520" s="374"/>
      <c r="CF520" s="374"/>
      <c r="CG520" s="374"/>
      <c r="CH520" s="374"/>
      <c r="CI520" s="374"/>
      <c r="CJ520" s="374"/>
      <c r="CK520" s="374"/>
      <c r="CL520" s="374"/>
      <c r="CM520" s="374"/>
      <c r="CN520" s="374"/>
      <c r="CO520" s="374"/>
      <c r="CP520" s="374"/>
      <c r="CQ520" s="374"/>
      <c r="CR520" s="374"/>
      <c r="CS520" s="374"/>
      <c r="CT520" s="374"/>
      <c r="CU520" s="374"/>
      <c r="CV520" s="374"/>
      <c r="CW520" s="374"/>
      <c r="CX520" s="374"/>
      <c r="CY520" s="374"/>
      <c r="CZ520" s="374"/>
    </row>
    <row r="521" s="373" customFormat="true" ht="25.15" customHeight="true" x14ac:dyDescent="0.2">
      <c r="A521" s="449"/>
      <c r="B521" s="449"/>
      <c r="C521" s="1161" t="s">
        <v>404</v>
      </c>
      <c r="D521" s="1162"/>
      <c r="E521" s="951">
        <v>0.12941012748300154</v>
      </c>
      <c r="F521" s="28"/>
      <c r="G521" s="28"/>
      <c r="H521" s="1162" t="s">
        <v>574</v>
      </c>
      <c r="I521" s="1162"/>
      <c r="J521" s="954">
        <v>0.22350611350670666</v>
      </c>
      <c r="K521" s="28"/>
      <c r="L521" s="28"/>
      <c r="M521" s="1162" t="s">
        <v>391</v>
      </c>
      <c r="N521" s="1162"/>
      <c r="O521" s="953">
        <v>5.0812797629104954E-3</v>
      </c>
      <c r="P521" s="28"/>
      <c r="Q521" s="28"/>
      <c r="R521" s="374"/>
      <c r="Z521" s="374"/>
      <c r="AA521" s="374"/>
      <c r="AB521" s="374"/>
      <c r="AC521" s="374"/>
      <c r="AD521" s="374"/>
      <c r="AE521" s="374"/>
      <c r="AF521" s="374"/>
      <c r="AG521" s="374"/>
      <c r="AH521" s="374"/>
      <c r="AI521" s="374"/>
      <c r="AJ521" s="374"/>
      <c r="AK521" s="374"/>
      <c r="AL521" s="374"/>
      <c r="AM521" s="374"/>
      <c r="AN521" s="374"/>
      <c r="AO521" s="374"/>
      <c r="AP521" s="374"/>
      <c r="AQ521" s="374"/>
      <c r="AR521" s="374"/>
      <c r="AS521" s="374"/>
      <c r="AT521" s="374"/>
      <c r="AU521" s="374"/>
      <c r="AV521" s="374"/>
      <c r="AW521" s="374"/>
      <c r="AX521" s="374"/>
      <c r="AY521" s="374"/>
      <c r="AZ521" s="374"/>
      <c r="BB521" s="449"/>
      <c r="BZ521" s="374"/>
      <c r="CA521" s="374"/>
      <c r="CB521" s="374"/>
      <c r="CC521" s="374"/>
      <c r="CD521" s="374"/>
      <c r="CE521" s="374"/>
      <c r="CF521" s="374"/>
      <c r="CG521" s="374"/>
      <c r="CH521" s="374"/>
      <c r="CI521" s="374"/>
      <c r="CJ521" s="374"/>
      <c r="CK521" s="374"/>
      <c r="CL521" s="374"/>
      <c r="CM521" s="374"/>
      <c r="CN521" s="374"/>
      <c r="CO521" s="374"/>
      <c r="CP521" s="374"/>
      <c r="CQ521" s="374"/>
      <c r="CR521" s="374"/>
      <c r="CS521" s="374"/>
      <c r="CT521" s="374"/>
      <c r="CU521" s="374"/>
      <c r="CV521" s="374"/>
      <c r="CW521" s="374"/>
      <c r="CX521" s="374"/>
      <c r="CY521" s="374"/>
      <c r="CZ521" s="374"/>
    </row>
    <row r="522" s="373" customFormat="true" ht="25.15" customHeight="true" x14ac:dyDescent="0.2">
      <c r="A522" s="449"/>
      <c r="B522" s="449"/>
      <c r="C522" s="1161" t="s">
        <v>436</v>
      </c>
      <c r="D522" s="1162"/>
      <c r="E522" s="960">
        <v>2.0743756274073671E-5</v>
      </c>
      <c r="F522" s="28"/>
      <c r="G522" s="28"/>
      <c r="H522" s="1174"/>
      <c r="I522" s="1174"/>
      <c r="J522" s="28"/>
      <c r="K522" s="28"/>
      <c r="L522" s="28"/>
      <c r="M522" s="1162" t="s">
        <v>412</v>
      </c>
      <c r="N522" s="1162"/>
      <c r="O522" s="953">
        <v>1.0890332693843749E-3</v>
      </c>
      <c r="P522" s="28"/>
      <c r="Q522" s="28"/>
      <c r="R522" s="374"/>
      <c r="Z522" s="374"/>
      <c r="AA522" s="374"/>
      <c r="AB522" s="374"/>
      <c r="AC522" s="374"/>
      <c r="AD522" s="374"/>
      <c r="AE522" s="374"/>
      <c r="AF522" s="374"/>
      <c r="AG522" s="374"/>
      <c r="AH522" s="374"/>
      <c r="AI522" s="374"/>
      <c r="AJ522" s="374"/>
      <c r="AK522" s="374"/>
      <c r="AL522" s="374"/>
      <c r="AM522" s="374"/>
      <c r="AN522" s="374"/>
      <c r="AO522" s="374"/>
      <c r="AP522" s="374"/>
      <c r="AQ522" s="374"/>
      <c r="AR522" s="374"/>
      <c r="AS522" s="374"/>
      <c r="AT522" s="374"/>
      <c r="AU522" s="374"/>
      <c r="AV522" s="374"/>
      <c r="AW522" s="374"/>
      <c r="AX522" s="374"/>
      <c r="AY522" s="374"/>
      <c r="AZ522" s="374"/>
      <c r="BB522" s="449"/>
      <c r="BZ522" s="374"/>
      <c r="CA522" s="374"/>
      <c r="CB522" s="374"/>
      <c r="CC522" s="374"/>
      <c r="CD522" s="374"/>
      <c r="CE522" s="374"/>
      <c r="CF522" s="374"/>
      <c r="CG522" s="374"/>
      <c r="CH522" s="374"/>
      <c r="CI522" s="374"/>
      <c r="CJ522" s="374"/>
      <c r="CK522" s="374"/>
      <c r="CL522" s="374"/>
      <c r="CM522" s="374"/>
      <c r="CN522" s="374"/>
      <c r="CO522" s="374"/>
      <c r="CP522" s="374"/>
      <c r="CQ522" s="374"/>
      <c r="CR522" s="374"/>
      <c r="CS522" s="374"/>
      <c r="CT522" s="374"/>
      <c r="CU522" s="374"/>
      <c r="CV522" s="374"/>
      <c r="CW522" s="374"/>
      <c r="CX522" s="374"/>
      <c r="CY522" s="374"/>
      <c r="CZ522" s="374"/>
    </row>
    <row r="523" s="373" customFormat="true" ht="25.15" customHeight="true" x14ac:dyDescent="0.2">
      <c r="A523" s="449"/>
      <c r="B523" s="449"/>
      <c r="C523" s="1161" t="s">
        <v>413</v>
      </c>
      <c r="D523" s="1162"/>
      <c r="E523" s="951">
        <v>8.0217548701172637E-3</v>
      </c>
      <c r="F523" s="28"/>
      <c r="G523" s="28"/>
      <c r="H523" s="1174"/>
      <c r="I523" s="1174"/>
      <c r="J523" s="28"/>
      <c r="K523" s="28"/>
      <c r="L523" s="28"/>
      <c r="M523" s="1162" t="s">
        <v>493</v>
      </c>
      <c r="N523" s="1162"/>
      <c r="O523" s="953">
        <v>0.58463307288858202</v>
      </c>
      <c r="P523" s="28"/>
      <c r="Q523" s="28"/>
      <c r="R523" s="374"/>
      <c r="Z523" s="374"/>
      <c r="AA523" s="374"/>
      <c r="AB523" s="374"/>
      <c r="AC523" s="374"/>
      <c r="AD523" s="374"/>
      <c r="AE523" s="374"/>
      <c r="AF523" s="374"/>
      <c r="AG523" s="374"/>
      <c r="AH523" s="374"/>
      <c r="AI523" s="374"/>
      <c r="AJ523" s="374"/>
      <c r="AK523" s="374"/>
      <c r="AL523" s="374"/>
      <c r="AM523" s="374"/>
      <c r="AN523" s="374"/>
      <c r="AO523" s="374"/>
      <c r="AP523" s="374"/>
      <c r="AQ523" s="374"/>
      <c r="AR523" s="374"/>
      <c r="AS523" s="374"/>
      <c r="AT523" s="374"/>
      <c r="AU523" s="374"/>
      <c r="AV523" s="374"/>
      <c r="AW523" s="374"/>
      <c r="AX523" s="374"/>
      <c r="AY523" s="374"/>
      <c r="AZ523" s="374"/>
      <c r="BB523" s="449"/>
      <c r="BZ523" s="374"/>
      <c r="CA523" s="374"/>
      <c r="CB523" s="374"/>
      <c r="CC523" s="374"/>
      <c r="CD523" s="374"/>
      <c r="CE523" s="374"/>
      <c r="CF523" s="374"/>
      <c r="CG523" s="374"/>
      <c r="CH523" s="374"/>
      <c r="CI523" s="374"/>
      <c r="CJ523" s="374"/>
      <c r="CK523" s="374"/>
      <c r="CL523" s="374"/>
      <c r="CM523" s="374"/>
      <c r="CN523" s="374"/>
      <c r="CO523" s="374"/>
      <c r="CP523" s="374"/>
      <c r="CQ523" s="374"/>
      <c r="CR523" s="374"/>
      <c r="CS523" s="374"/>
      <c r="CT523" s="374"/>
      <c r="CU523" s="374"/>
      <c r="CV523" s="374"/>
      <c r="CW523" s="374"/>
      <c r="CX523" s="374"/>
      <c r="CY523" s="374"/>
      <c r="CZ523" s="374"/>
    </row>
    <row r="524" s="373" customFormat="true" ht="25.15" customHeight="true" x14ac:dyDescent="0.2">
      <c r="A524" s="449"/>
      <c r="B524" s="449"/>
      <c r="C524" s="1161" t="s">
        <v>388</v>
      </c>
      <c r="D524" s="1162"/>
      <c r="E524" s="951">
        <v>0.30310074266879444</v>
      </c>
      <c r="F524" s="28"/>
      <c r="G524" s="28"/>
      <c r="H524" s="1162" t="s">
        <v>232</v>
      </c>
      <c r="I524" s="1162"/>
      <c r="J524" s="1162"/>
      <c r="K524" s="1162"/>
      <c r="L524" s="1162"/>
      <c r="M524" s="1162" t="s">
        <v>434</v>
      </c>
      <c r="N524" s="1162"/>
      <c r="O524" s="962">
        <v>6.5834702099627087E-5</v>
      </c>
      <c r="P524" s="28"/>
      <c r="Q524" s="28"/>
      <c r="R524" s="374"/>
      <c r="Z524" s="374"/>
      <c r="AA524" s="374"/>
      <c r="AB524" s="374"/>
      <c r="AC524" s="374"/>
      <c r="AD524" s="374"/>
      <c r="AE524" s="374"/>
      <c r="AF524" s="374"/>
      <c r="AG524" s="374"/>
      <c r="AH524" s="374"/>
      <c r="AI524" s="374"/>
      <c r="AJ524" s="374"/>
      <c r="AK524" s="374"/>
      <c r="AL524" s="374"/>
      <c r="AM524" s="374"/>
      <c r="AN524" s="374"/>
      <c r="AO524" s="374"/>
      <c r="AP524" s="374"/>
      <c r="AQ524" s="374"/>
      <c r="AR524" s="374"/>
      <c r="AS524" s="374"/>
      <c r="AT524" s="374"/>
      <c r="AU524" s="374"/>
      <c r="AV524" s="374"/>
      <c r="AW524" s="374"/>
      <c r="AX524" s="374"/>
      <c r="AY524" s="374"/>
      <c r="AZ524" s="374"/>
      <c r="BB524" s="449"/>
      <c r="BZ524" s="374"/>
      <c r="CA524" s="374"/>
      <c r="CB524" s="374"/>
      <c r="CC524" s="374"/>
      <c r="CD524" s="374"/>
      <c r="CE524" s="374"/>
      <c r="CF524" s="374"/>
      <c r="CG524" s="374"/>
      <c r="CH524" s="374"/>
      <c r="CI524" s="374"/>
      <c r="CJ524" s="374"/>
      <c r="CK524" s="374"/>
      <c r="CL524" s="374"/>
      <c r="CM524" s="374"/>
      <c r="CN524" s="374"/>
      <c r="CO524" s="374"/>
      <c r="CP524" s="374"/>
      <c r="CQ524" s="374"/>
      <c r="CR524" s="374"/>
      <c r="CS524" s="374"/>
      <c r="CT524" s="374"/>
      <c r="CU524" s="374"/>
      <c r="CV524" s="374"/>
      <c r="CW524" s="374"/>
      <c r="CX524" s="374"/>
      <c r="CY524" s="374"/>
      <c r="CZ524" s="374"/>
    </row>
    <row r="525" s="373" customFormat="true" ht="25.15" customHeight="true" x14ac:dyDescent="0.2">
      <c r="A525" s="449"/>
      <c r="B525" s="449"/>
      <c r="C525" s="1161" t="s">
        <v>384</v>
      </c>
      <c r="D525" s="1162"/>
      <c r="E525" s="951">
        <v>0.57813561376843481</v>
      </c>
      <c r="F525" s="28"/>
      <c r="G525" s="28"/>
      <c r="H525" s="1162" t="s">
        <v>204</v>
      </c>
      <c r="I525" s="1162"/>
      <c r="J525" s="1175" t="s">
        <v>233</v>
      </c>
      <c r="K525" s="1176"/>
      <c r="L525" s="1177"/>
      <c r="M525" s="1162" t="s">
        <v>435</v>
      </c>
      <c r="N525" s="1162"/>
      <c r="O525" s="953">
        <v>1.7715368046803521E-4</v>
      </c>
      <c r="P525" s="28"/>
      <c r="Q525" s="28"/>
      <c r="R525" s="374"/>
      <c r="Z525" s="374"/>
      <c r="AA525" s="374"/>
      <c r="AB525" s="374"/>
      <c r="AC525" s="374"/>
      <c r="AD525" s="374"/>
      <c r="AE525" s="374"/>
      <c r="AF525" s="374"/>
      <c r="AG525" s="374"/>
      <c r="AH525" s="374"/>
      <c r="AI525" s="374"/>
      <c r="AJ525" s="374"/>
      <c r="AK525" s="374"/>
      <c r="AL525" s="374"/>
      <c r="AM525" s="374"/>
      <c r="AN525" s="374"/>
      <c r="AO525" s="374"/>
      <c r="AP525" s="374"/>
      <c r="AQ525" s="374"/>
      <c r="AR525" s="374"/>
      <c r="AS525" s="374"/>
      <c r="AT525" s="374"/>
      <c r="AU525" s="374"/>
      <c r="AV525" s="374"/>
      <c r="AW525" s="374"/>
      <c r="AX525" s="374"/>
      <c r="AY525" s="374"/>
      <c r="AZ525" s="374"/>
      <c r="BB525" s="449"/>
      <c r="BZ525" s="374"/>
      <c r="CA525" s="374"/>
      <c r="CB525" s="374"/>
      <c r="CC525" s="374"/>
      <c r="CD525" s="374"/>
      <c r="CE525" s="374"/>
      <c r="CF525" s="374"/>
      <c r="CG525" s="374"/>
      <c r="CH525" s="374"/>
      <c r="CI525" s="374"/>
      <c r="CJ525" s="374"/>
      <c r="CK525" s="374"/>
      <c r="CL525" s="374"/>
      <c r="CM525" s="374"/>
      <c r="CN525" s="374"/>
      <c r="CO525" s="374"/>
      <c r="CP525" s="374"/>
      <c r="CQ525" s="374"/>
      <c r="CR525" s="374"/>
      <c r="CS525" s="374"/>
      <c r="CT525" s="374"/>
      <c r="CU525" s="374"/>
      <c r="CV525" s="374"/>
      <c r="CW525" s="374"/>
      <c r="CX525" s="374"/>
      <c r="CY525" s="374"/>
      <c r="CZ525" s="374"/>
    </row>
    <row r="526" s="373" customFormat="true" ht="25.15" customHeight="true" x14ac:dyDescent="0.2">
      <c r="A526" s="449"/>
      <c r="B526" s="449"/>
      <c r="C526" s="1161" t="s">
        <v>594</v>
      </c>
      <c r="D526" s="1162"/>
      <c r="E526" s="960">
        <v>9.2688263554007358E-5</v>
      </c>
      <c r="F526" s="28"/>
      <c r="G526" s="28"/>
      <c r="H526" s="1162"/>
      <c r="I526" s="1162"/>
      <c r="J526" s="963" t="s">
        <v>187</v>
      </c>
      <c r="K526" s="964" t="s">
        <v>234</v>
      </c>
      <c r="L526" s="965" t="s">
        <v>235</v>
      </c>
      <c r="M526" s="1162" t="s">
        <v>591</v>
      </c>
      <c r="N526" s="1162"/>
      <c r="O526" s="953">
        <v>4.2555128424006576E-4</v>
      </c>
      <c r="P526" s="28"/>
      <c r="Q526" s="28"/>
      <c r="R526" s="374"/>
      <c r="Z526" s="374"/>
      <c r="AA526" s="374"/>
      <c r="AB526" s="374"/>
      <c r="AC526" s="374"/>
      <c r="AD526" s="374"/>
      <c r="AE526" s="374"/>
      <c r="AF526" s="374"/>
      <c r="AG526" s="374"/>
      <c r="AH526" s="374"/>
      <c r="AI526" s="374"/>
      <c r="AJ526" s="374"/>
      <c r="AK526" s="374"/>
      <c r="AL526" s="374"/>
      <c r="AM526" s="374"/>
      <c r="AN526" s="374"/>
      <c r="AO526" s="374"/>
      <c r="AP526" s="374"/>
      <c r="AQ526" s="374"/>
      <c r="AR526" s="374"/>
      <c r="AS526" s="374"/>
      <c r="AT526" s="374"/>
      <c r="AU526" s="374"/>
      <c r="AV526" s="374"/>
      <c r="AW526" s="374"/>
      <c r="AX526" s="374"/>
      <c r="AY526" s="374"/>
      <c r="AZ526" s="374"/>
      <c r="BB526" s="449"/>
      <c r="BZ526" s="374"/>
      <c r="CA526" s="374"/>
      <c r="CB526" s="374"/>
      <c r="CC526" s="374"/>
      <c r="CD526" s="374"/>
      <c r="CE526" s="374"/>
      <c r="CF526" s="374"/>
      <c r="CG526" s="374"/>
      <c r="CH526" s="374"/>
      <c r="CI526" s="374"/>
      <c r="CJ526" s="374"/>
      <c r="CK526" s="374"/>
      <c r="CL526" s="374"/>
      <c r="CM526" s="374"/>
      <c r="CN526" s="374"/>
      <c r="CO526" s="374"/>
      <c r="CP526" s="374"/>
      <c r="CQ526" s="374"/>
      <c r="CR526" s="374"/>
      <c r="CS526" s="374"/>
      <c r="CT526" s="374"/>
      <c r="CU526" s="374"/>
      <c r="CV526" s="374"/>
      <c r="CW526" s="374"/>
      <c r="CX526" s="374"/>
      <c r="CY526" s="374"/>
      <c r="CZ526" s="374"/>
    </row>
    <row r="527" s="373" customFormat="true" ht="25.15" customHeight="true" x14ac:dyDescent="0.2">
      <c r="A527" s="449"/>
      <c r="B527" s="449"/>
      <c r="C527" s="1161" t="s">
        <v>574</v>
      </c>
      <c r="D527" s="1162"/>
      <c r="E527" s="955">
        <v>0.36254878128343421</v>
      </c>
      <c r="F527" s="28"/>
      <c r="G527" s="28"/>
      <c r="H527" s="1162" t="s">
        <v>205</v>
      </c>
      <c r="I527" s="1162"/>
      <c r="J527" s="966">
        <v>6.4120054638275903</v>
      </c>
      <c r="K527" s="967">
        <v>11.249132392679984</v>
      </c>
      <c r="L527" s="968">
        <v>11.249132392679984</v>
      </c>
      <c r="M527" s="1162" t="s">
        <v>606</v>
      </c>
      <c r="N527" s="1162"/>
      <c r="O527" s="962">
        <v>4.8032982835422636E-5</v>
      </c>
      <c r="P527" s="28"/>
      <c r="Q527" s="28"/>
      <c r="R527" s="374"/>
      <c r="Z527" s="374"/>
      <c r="AA527" s="374"/>
      <c r="AB527" s="374"/>
      <c r="AC527" s="374"/>
      <c r="AD527" s="374"/>
      <c r="AE527" s="374"/>
      <c r="AF527" s="374"/>
      <c r="AG527" s="374"/>
      <c r="AH527" s="374"/>
      <c r="AI527" s="374"/>
      <c r="AJ527" s="374"/>
      <c r="AK527" s="374"/>
      <c r="AL527" s="374"/>
      <c r="AM527" s="374"/>
      <c r="AN527" s="374"/>
      <c r="AO527" s="374"/>
      <c r="AP527" s="374"/>
      <c r="AQ527" s="374"/>
      <c r="AR527" s="374"/>
      <c r="AS527" s="374"/>
      <c r="AT527" s="374"/>
      <c r="AU527" s="374"/>
      <c r="AV527" s="374"/>
      <c r="AW527" s="374"/>
      <c r="AX527" s="374"/>
      <c r="AY527" s="374"/>
      <c r="AZ527" s="374"/>
      <c r="BB527" s="449"/>
      <c r="BZ527" s="374"/>
      <c r="CA527" s="374"/>
      <c r="CB527" s="374"/>
      <c r="CC527" s="374"/>
      <c r="CD527" s="374"/>
      <c r="CE527" s="374"/>
      <c r="CF527" s="374"/>
      <c r="CG527" s="374"/>
      <c r="CH527" s="374"/>
      <c r="CI527" s="374"/>
      <c r="CJ527" s="374"/>
      <c r="CK527" s="374"/>
      <c r="CL527" s="374"/>
      <c r="CM527" s="374"/>
      <c r="CN527" s="374"/>
      <c r="CO527" s="374"/>
      <c r="CP527" s="374"/>
      <c r="CQ527" s="374"/>
      <c r="CR527" s="374"/>
      <c r="CS527" s="374"/>
      <c r="CT527" s="374"/>
      <c r="CU527" s="374"/>
      <c r="CV527" s="374"/>
      <c r="CW527" s="374"/>
      <c r="CX527" s="374"/>
      <c r="CY527" s="374"/>
      <c r="CZ527" s="374"/>
    </row>
    <row r="528" s="373" customFormat="true" ht="25.15" customHeight="true" x14ac:dyDescent="0.2">
      <c r="A528" s="449"/>
      <c r="B528" s="449"/>
      <c r="C528" s="1161"/>
      <c r="D528" s="1174"/>
      <c r="E528" s="28"/>
      <c r="F528" s="28"/>
      <c r="G528" s="28"/>
      <c r="H528" s="1174"/>
      <c r="I528" s="1174"/>
      <c r="J528" s="28"/>
      <c r="K528" s="28"/>
      <c r="L528" s="28"/>
      <c r="M528" s="1162" t="s">
        <v>406</v>
      </c>
      <c r="N528" s="1162"/>
      <c r="O528" s="953">
        <v>0.54709865957984649</v>
      </c>
      <c r="P528" s="28"/>
      <c r="Q528" s="28"/>
      <c r="R528" s="374"/>
      <c r="Z528" s="374"/>
      <c r="AA528" s="374"/>
      <c r="AB528" s="374"/>
      <c r="AC528" s="374"/>
      <c r="AD528" s="374"/>
      <c r="AE528" s="374"/>
      <c r="AF528" s="374"/>
      <c r="AG528" s="374"/>
      <c r="AH528" s="374"/>
      <c r="AI528" s="374"/>
      <c r="AJ528" s="374"/>
      <c r="AK528" s="374"/>
      <c r="AL528" s="374"/>
      <c r="AM528" s="374"/>
      <c r="AN528" s="374"/>
      <c r="AO528" s="374"/>
      <c r="AP528" s="374"/>
      <c r="AQ528" s="374"/>
      <c r="AR528" s="374"/>
      <c r="AS528" s="374"/>
      <c r="AT528" s="374"/>
      <c r="AU528" s="374"/>
      <c r="AV528" s="374"/>
      <c r="AW528" s="374"/>
      <c r="AX528" s="374"/>
      <c r="AY528" s="374"/>
      <c r="AZ528" s="374"/>
      <c r="BB528" s="449"/>
      <c r="BZ528" s="374"/>
      <c r="CA528" s="374"/>
      <c r="CB528" s="374"/>
      <c r="CC528" s="374"/>
      <c r="CD528" s="374"/>
      <c r="CE528" s="374"/>
      <c r="CF528" s="374"/>
      <c r="CG528" s="374"/>
      <c r="CH528" s="374"/>
      <c r="CI528" s="374"/>
      <c r="CJ528" s="374"/>
      <c r="CK528" s="374"/>
      <c r="CL528" s="374"/>
      <c r="CM528" s="374"/>
      <c r="CN528" s="374"/>
      <c r="CO528" s="374"/>
      <c r="CP528" s="374"/>
      <c r="CQ528" s="374"/>
      <c r="CR528" s="374"/>
      <c r="CS528" s="374"/>
      <c r="CT528" s="374"/>
      <c r="CU528" s="374"/>
      <c r="CV528" s="374"/>
      <c r="CW528" s="374"/>
      <c r="CX528" s="374"/>
      <c r="CY528" s="374"/>
      <c r="CZ528" s="374"/>
    </row>
    <row r="529" s="373" customFormat="true" ht="25.15" customHeight="true" x14ac:dyDescent="0.2">
      <c r="A529" s="449"/>
      <c r="B529" s="449"/>
      <c r="C529" s="1161"/>
      <c r="D529" s="1174"/>
      <c r="E529" s="28"/>
      <c r="F529" s="28"/>
      <c r="G529" s="28"/>
      <c r="H529" s="1174"/>
      <c r="I529" s="1174"/>
      <c r="J529" s="28"/>
      <c r="K529" s="28"/>
      <c r="L529" s="28"/>
      <c r="M529" s="1162" t="s">
        <v>383</v>
      </c>
      <c r="N529" s="1162"/>
      <c r="O529" s="953">
        <v>1.0278843683203819E-2</v>
      </c>
      <c r="P529" s="28"/>
      <c r="Q529" s="28"/>
      <c r="R529" s="374"/>
      <c r="Z529" s="374"/>
      <c r="AA529" s="374"/>
      <c r="AB529" s="374"/>
      <c r="AC529" s="374"/>
      <c r="AD529" s="374"/>
      <c r="AE529" s="374"/>
      <c r="AF529" s="374"/>
      <c r="AG529" s="374"/>
      <c r="AH529" s="374"/>
      <c r="AI529" s="374"/>
      <c r="AJ529" s="374"/>
      <c r="AK529" s="374"/>
      <c r="AL529" s="374"/>
      <c r="AM529" s="374"/>
      <c r="AN529" s="374"/>
      <c r="AO529" s="374"/>
      <c r="AP529" s="374"/>
      <c r="AQ529" s="374"/>
      <c r="AR529" s="374"/>
      <c r="AS529" s="374"/>
      <c r="AT529" s="374"/>
      <c r="AU529" s="374"/>
      <c r="AV529" s="374"/>
      <c r="AW529" s="374"/>
      <c r="AX529" s="374"/>
      <c r="AY529" s="374"/>
      <c r="AZ529" s="374"/>
      <c r="BB529" s="449"/>
      <c r="BZ529" s="374"/>
      <c r="CA529" s="374"/>
      <c r="CB529" s="374"/>
      <c r="CC529" s="374"/>
      <c r="CD529" s="374"/>
      <c r="CE529" s="374"/>
      <c r="CF529" s="374"/>
      <c r="CG529" s="374"/>
      <c r="CH529" s="374"/>
      <c r="CI529" s="374"/>
      <c r="CJ529" s="374"/>
      <c r="CK529" s="374"/>
      <c r="CL529" s="374"/>
      <c r="CM529" s="374"/>
      <c r="CN529" s="374"/>
      <c r="CO529" s="374"/>
      <c r="CP529" s="374"/>
      <c r="CQ529" s="374"/>
      <c r="CR529" s="374"/>
      <c r="CS529" s="374"/>
      <c r="CT529" s="374"/>
      <c r="CU529" s="374"/>
      <c r="CV529" s="374"/>
      <c r="CW529" s="374"/>
      <c r="CX529" s="374"/>
      <c r="CY529" s="374"/>
      <c r="CZ529" s="374"/>
    </row>
    <row r="530" s="373" customFormat="true" ht="25.15" customHeight="true" x14ac:dyDescent="0.2">
      <c r="A530" s="449"/>
      <c r="B530" s="449"/>
      <c r="C530" s="1161" t="s">
        <v>232</v>
      </c>
      <c r="D530" s="1162"/>
      <c r="E530" s="1162"/>
      <c r="F530" s="1162"/>
      <c r="G530" s="1162"/>
      <c r="H530" s="1162" t="s">
        <v>236</v>
      </c>
      <c r="I530" s="1162"/>
      <c r="J530" s="1162"/>
      <c r="K530" s="28"/>
      <c r="L530" s="28"/>
      <c r="M530" s="1162" t="s">
        <v>473</v>
      </c>
      <c r="N530" s="1162"/>
      <c r="O530" s="953">
        <v>1.0077155222706772E-3</v>
      </c>
      <c r="P530" s="28"/>
      <c r="Q530" s="28"/>
      <c r="R530" s="374"/>
      <c r="Z530" s="374"/>
      <c r="AA530" s="374"/>
      <c r="AB530" s="374"/>
      <c r="AC530" s="374"/>
      <c r="AD530" s="374"/>
      <c r="AE530" s="374"/>
      <c r="AF530" s="374"/>
      <c r="AG530" s="374"/>
      <c r="AH530" s="374"/>
      <c r="AI530" s="374"/>
      <c r="AJ530" s="374"/>
      <c r="AK530" s="374"/>
      <c r="AL530" s="374"/>
      <c r="AM530" s="374"/>
      <c r="AN530" s="374"/>
      <c r="AO530" s="374"/>
      <c r="AP530" s="374"/>
      <c r="AQ530" s="374"/>
      <c r="AR530" s="374"/>
      <c r="AS530" s="374"/>
      <c r="AT530" s="374"/>
      <c r="AU530" s="374"/>
      <c r="AV530" s="374"/>
      <c r="AW530" s="374"/>
      <c r="AX530" s="374"/>
      <c r="AY530" s="374"/>
      <c r="AZ530" s="374"/>
      <c r="BB530" s="449"/>
      <c r="BZ530" s="374"/>
      <c r="CA530" s="374"/>
      <c r="CB530" s="374"/>
      <c r="CC530" s="374"/>
      <c r="CD530" s="374"/>
      <c r="CE530" s="374"/>
      <c r="CF530" s="374"/>
      <c r="CG530" s="374"/>
      <c r="CH530" s="374"/>
      <c r="CI530" s="374"/>
      <c r="CJ530" s="374"/>
      <c r="CK530" s="374"/>
      <c r="CL530" s="374"/>
      <c r="CM530" s="374"/>
      <c r="CN530" s="374"/>
      <c r="CO530" s="374"/>
      <c r="CP530" s="374"/>
      <c r="CQ530" s="374"/>
      <c r="CR530" s="374"/>
      <c r="CS530" s="374"/>
      <c r="CT530" s="374"/>
      <c r="CU530" s="374"/>
      <c r="CV530" s="374"/>
      <c r="CW530" s="374"/>
      <c r="CX530" s="374"/>
      <c r="CY530" s="374"/>
      <c r="CZ530" s="374"/>
    </row>
    <row r="531" s="373" customFormat="true" ht="25.15" customHeight="true" x14ac:dyDescent="0.2">
      <c r="A531" s="449"/>
      <c r="B531" s="449"/>
      <c r="C531" s="1161" t="s">
        <v>204</v>
      </c>
      <c r="D531" s="1162"/>
      <c r="E531" s="1171" t="s">
        <v>233</v>
      </c>
      <c r="F531" s="1172"/>
      <c r="G531" s="1173"/>
      <c r="H531" s="1162" t="s">
        <v>192</v>
      </c>
      <c r="I531" s="1162"/>
      <c r="J531" s="943" t="s">
        <v>204</v>
      </c>
      <c r="K531" s="28"/>
      <c r="L531" s="28"/>
      <c r="M531" s="1162" t="s">
        <v>392</v>
      </c>
      <c r="N531" s="1162"/>
      <c r="O531" s="953">
        <v>1.1861006818582038E-2</v>
      </c>
      <c r="P531" s="28"/>
      <c r="Q531" s="28"/>
      <c r="R531" s="374"/>
      <c r="Z531" s="374"/>
      <c r="AA531" s="374"/>
      <c r="AB531" s="374"/>
      <c r="AC531" s="374"/>
      <c r="AD531" s="374"/>
      <c r="AE531" s="374"/>
      <c r="AF531" s="374"/>
      <c r="AG531" s="374"/>
      <c r="AH531" s="374"/>
      <c r="AI531" s="374"/>
      <c r="AJ531" s="374"/>
      <c r="AK531" s="374"/>
      <c r="AL531" s="374"/>
      <c r="AM531" s="374"/>
      <c r="AN531" s="374"/>
      <c r="AO531" s="374"/>
      <c r="AP531" s="374"/>
      <c r="AQ531" s="374"/>
      <c r="AR531" s="374"/>
      <c r="AS531" s="374"/>
      <c r="AT531" s="374"/>
      <c r="AU531" s="374"/>
      <c r="AV531" s="374"/>
      <c r="AW531" s="374"/>
      <c r="AX531" s="374"/>
      <c r="AY531" s="374"/>
      <c r="AZ531" s="374"/>
      <c r="BB531" s="449"/>
      <c r="BZ531" s="374"/>
      <c r="CA531" s="374"/>
      <c r="CB531" s="374"/>
      <c r="CC531" s="374"/>
      <c r="CD531" s="374"/>
      <c r="CE531" s="374"/>
      <c r="CF531" s="374"/>
      <c r="CG531" s="374"/>
      <c r="CH531" s="374"/>
      <c r="CI531" s="374"/>
      <c r="CJ531" s="374"/>
      <c r="CK531" s="374"/>
      <c r="CL531" s="374"/>
      <c r="CM531" s="374"/>
      <c r="CN531" s="374"/>
      <c r="CO531" s="374"/>
      <c r="CP531" s="374"/>
      <c r="CQ531" s="374"/>
      <c r="CR531" s="374"/>
      <c r="CS531" s="374"/>
      <c r="CT531" s="374"/>
      <c r="CU531" s="374"/>
      <c r="CV531" s="374"/>
      <c r="CW531" s="374"/>
      <c r="CX531" s="374"/>
      <c r="CY531" s="374"/>
      <c r="CZ531" s="374"/>
    </row>
    <row r="532" s="373" customFormat="true" ht="25.15" customHeight="true" x14ac:dyDescent="0.2">
      <c r="A532" s="449"/>
      <c r="B532" s="449"/>
      <c r="C532" s="1162"/>
      <c r="D532" s="1162"/>
      <c r="E532" s="969" t="s">
        <v>187</v>
      </c>
      <c r="F532" s="970" t="s">
        <v>234</v>
      </c>
      <c r="G532" s="971" t="s">
        <v>235</v>
      </c>
      <c r="H532" s="1162"/>
      <c r="I532" s="1162"/>
      <c r="J532" s="946" t="s">
        <v>205</v>
      </c>
      <c r="K532" s="28"/>
      <c r="L532" s="28"/>
      <c r="M532" s="1162" t="s">
        <v>421</v>
      </c>
      <c r="N532" s="1162"/>
      <c r="O532" s="962">
        <v>4.2677327718953352E-5</v>
      </c>
      <c r="P532" s="28"/>
      <c r="Q532" s="28"/>
      <c r="R532" s="374"/>
      <c r="Z532" s="374"/>
      <c r="AA532" s="374"/>
      <c r="AB532" s="374"/>
      <c r="AC532" s="374"/>
      <c r="AD532" s="374"/>
      <c r="AE532" s="374"/>
      <c r="AF532" s="374"/>
      <c r="AG532" s="374"/>
      <c r="AH532" s="374"/>
      <c r="AI532" s="374"/>
      <c r="AJ532" s="374"/>
      <c r="AK532" s="374"/>
      <c r="AL532" s="374"/>
      <c r="AM532" s="374"/>
      <c r="AN532" s="374"/>
      <c r="AO532" s="374"/>
      <c r="AP532" s="374"/>
      <c r="AQ532" s="374"/>
      <c r="AR532" s="374"/>
      <c r="AS532" s="374"/>
      <c r="AT532" s="374"/>
      <c r="AU532" s="374"/>
      <c r="AV532" s="374"/>
      <c r="AW532" s="374"/>
      <c r="AX532" s="374"/>
      <c r="AY532" s="374"/>
      <c r="AZ532" s="374"/>
      <c r="BB532" s="449"/>
      <c r="BZ532" s="374"/>
      <c r="CA532" s="374"/>
      <c r="CB532" s="374"/>
      <c r="CC532" s="374"/>
      <c r="CD532" s="374"/>
      <c r="CE532" s="374"/>
      <c r="CF532" s="374"/>
      <c r="CG532" s="374"/>
      <c r="CH532" s="374"/>
      <c r="CI532" s="374"/>
      <c r="CJ532" s="374"/>
      <c r="CK532" s="374"/>
      <c r="CL532" s="374"/>
      <c r="CM532" s="374"/>
      <c r="CN532" s="374"/>
      <c r="CO532" s="374"/>
      <c r="CP532" s="374"/>
      <c r="CQ532" s="374"/>
      <c r="CR532" s="374"/>
      <c r="CS532" s="374"/>
      <c r="CT532" s="374"/>
      <c r="CU532" s="374"/>
      <c r="CV532" s="374"/>
      <c r="CW532" s="374"/>
      <c r="CX532" s="374"/>
      <c r="CY532" s="374"/>
      <c r="CZ532" s="374"/>
    </row>
    <row r="533" s="373" customFormat="true" ht="25.15" customHeight="true" x14ac:dyDescent="0.2">
      <c r="A533" s="449"/>
      <c r="B533" s="449"/>
      <c r="C533" s="1161" t="s">
        <v>205</v>
      </c>
      <c r="D533" s="1162"/>
      <c r="E533" s="972">
        <v>8.092846272867682</v>
      </c>
      <c r="F533" s="973">
        <v>13.488077121446137</v>
      </c>
      <c r="G533" s="974">
        <v>13.488077121446137</v>
      </c>
      <c r="H533" s="1162" t="s">
        <v>222</v>
      </c>
      <c r="I533" s="1162"/>
      <c r="J533" s="949">
        <v>-4.3948599144230244E-2</v>
      </c>
      <c r="K533" s="28"/>
      <c r="L533" s="28"/>
      <c r="M533" s="1162" t="s">
        <v>403</v>
      </c>
      <c r="N533" s="1162"/>
      <c r="O533" s="953">
        <v>3.6037033019871927E-2</v>
      </c>
      <c r="P533" s="28"/>
      <c r="Q533" s="28"/>
      <c r="R533" s="374"/>
      <c r="Z533" s="374"/>
      <c r="AA533" s="374"/>
      <c r="AB533" s="374"/>
      <c r="AC533" s="374"/>
      <c r="AD533" s="374"/>
      <c r="AE533" s="374"/>
      <c r="AF533" s="374"/>
      <c r="AG533" s="374"/>
      <c r="AH533" s="374"/>
      <c r="AI533" s="374"/>
      <c r="AJ533" s="374"/>
      <c r="AK533" s="374"/>
      <c r="AL533" s="374"/>
      <c r="AM533" s="374"/>
      <c r="AN533" s="374"/>
      <c r="AO533" s="374"/>
      <c r="AP533" s="374"/>
      <c r="AQ533" s="374"/>
      <c r="AR533" s="374"/>
      <c r="AS533" s="374"/>
      <c r="AT533" s="374"/>
      <c r="AU533" s="374"/>
      <c r="AV533" s="374"/>
      <c r="AW533" s="374"/>
      <c r="AX533" s="374"/>
      <c r="AY533" s="374"/>
      <c r="AZ533" s="374"/>
      <c r="BB533" s="449"/>
      <c r="BZ533" s="374"/>
      <c r="CA533" s="374"/>
      <c r="CB533" s="374"/>
      <c r="CC533" s="374"/>
      <c r="CD533" s="374"/>
      <c r="CE533" s="374"/>
      <c r="CF533" s="374"/>
      <c r="CG533" s="374"/>
      <c r="CH533" s="374"/>
      <c r="CI533" s="374"/>
      <c r="CJ533" s="374"/>
      <c r="CK533" s="374"/>
      <c r="CL533" s="374"/>
      <c r="CM533" s="374"/>
      <c r="CN533" s="374"/>
      <c r="CO533" s="374"/>
      <c r="CP533" s="374"/>
      <c r="CQ533" s="374"/>
      <c r="CR533" s="374"/>
      <c r="CS533" s="374"/>
      <c r="CT533" s="374"/>
      <c r="CU533" s="374"/>
      <c r="CV533" s="374"/>
      <c r="CW533" s="374"/>
      <c r="CX533" s="374"/>
      <c r="CY533" s="374"/>
      <c r="CZ533" s="374"/>
    </row>
    <row r="534" s="373" customFormat="true" ht="25.15" customHeight="true" x14ac:dyDescent="0.2">
      <c r="A534" s="449"/>
      <c r="B534" s="449"/>
      <c r="C534" s="1161"/>
      <c r="D534" s="1174"/>
      <c r="E534" s="28"/>
      <c r="F534" s="28"/>
      <c r="G534" s="28"/>
      <c r="H534" s="1162" t="s">
        <v>571</v>
      </c>
      <c r="I534" s="1162"/>
      <c r="J534" s="952">
        <v>0.12281717708343187</v>
      </c>
      <c r="K534" s="28"/>
      <c r="L534" s="28"/>
      <c r="M534" s="1162" t="s">
        <v>404</v>
      </c>
      <c r="N534" s="1162"/>
      <c r="O534" s="953">
        <v>4.8128374622758582E-2</v>
      </c>
      <c r="P534" s="28"/>
      <c r="Q534" s="28"/>
      <c r="R534" s="374"/>
      <c r="Z534" s="374"/>
      <c r="AA534" s="374"/>
      <c r="AB534" s="374"/>
      <c r="AC534" s="374"/>
      <c r="AD534" s="374"/>
      <c r="AE534" s="374"/>
      <c r="AF534" s="374"/>
      <c r="AG534" s="374"/>
      <c r="AH534" s="374"/>
      <c r="AI534" s="374"/>
      <c r="AJ534" s="374"/>
      <c r="AK534" s="374"/>
      <c r="AL534" s="374"/>
      <c r="AM534" s="374"/>
      <c r="AN534" s="374"/>
      <c r="AO534" s="374"/>
      <c r="AP534" s="374"/>
      <c r="AQ534" s="374"/>
      <c r="AR534" s="374"/>
      <c r="AS534" s="374"/>
      <c r="AT534" s="374"/>
      <c r="AU534" s="374"/>
      <c r="AV534" s="374"/>
      <c r="AW534" s="374"/>
      <c r="AX534" s="374"/>
      <c r="AY534" s="374"/>
      <c r="AZ534" s="374"/>
      <c r="BB534" s="449"/>
      <c r="BZ534" s="374"/>
      <c r="CA534" s="374"/>
      <c r="CB534" s="374"/>
      <c r="CC534" s="374"/>
      <c r="CD534" s="374"/>
      <c r="CE534" s="374"/>
      <c r="CF534" s="374"/>
      <c r="CG534" s="374"/>
      <c r="CH534" s="374"/>
      <c r="CI534" s="374"/>
      <c r="CJ534" s="374"/>
      <c r="CK534" s="374"/>
      <c r="CL534" s="374"/>
      <c r="CM534" s="374"/>
      <c r="CN534" s="374"/>
      <c r="CO534" s="374"/>
      <c r="CP534" s="374"/>
      <c r="CQ534" s="374"/>
      <c r="CR534" s="374"/>
      <c r="CS534" s="374"/>
      <c r="CT534" s="374"/>
      <c r="CU534" s="374"/>
      <c r="CV534" s="374"/>
      <c r="CW534" s="374"/>
      <c r="CX534" s="374"/>
      <c r="CY534" s="374"/>
      <c r="CZ534" s="374"/>
    </row>
    <row r="535" s="373" customFormat="true" ht="25.15" customHeight="true" x14ac:dyDescent="0.2">
      <c r="A535" s="449"/>
      <c r="B535" s="449"/>
      <c r="C535" s="1161"/>
      <c r="D535" s="1174"/>
      <c r="E535" s="28"/>
      <c r="F535" s="28"/>
      <c r="G535" s="28"/>
      <c r="H535" s="1162" t="s">
        <v>577</v>
      </c>
      <c r="I535" s="1162"/>
      <c r="J535" s="952">
        <v>5.2955939618741413E-2</v>
      </c>
      <c r="K535" s="28"/>
      <c r="L535" s="28"/>
      <c r="M535" s="1162" t="s">
        <v>436</v>
      </c>
      <c r="N535" s="1162"/>
      <c r="O535" s="953">
        <v>4.0827851419989402E-4</v>
      </c>
      <c r="P535" s="28"/>
      <c r="Q535" s="28"/>
      <c r="R535" s="374"/>
      <c r="Z535" s="374"/>
      <c r="AA535" s="374"/>
      <c r="AB535" s="374"/>
      <c r="AC535" s="374"/>
      <c r="AD535" s="374"/>
      <c r="AE535" s="374"/>
      <c r="AF535" s="374"/>
      <c r="AG535" s="374"/>
      <c r="AH535" s="374"/>
      <c r="AI535" s="374"/>
      <c r="AJ535" s="374"/>
      <c r="AK535" s="374"/>
      <c r="AL535" s="374"/>
      <c r="AM535" s="374"/>
      <c r="AN535" s="374"/>
      <c r="AO535" s="374"/>
      <c r="AP535" s="374"/>
      <c r="AQ535" s="374"/>
      <c r="AR535" s="374"/>
      <c r="AS535" s="374"/>
      <c r="AT535" s="374"/>
      <c r="AU535" s="374"/>
      <c r="AV535" s="374"/>
      <c r="AW535" s="374"/>
      <c r="AX535" s="374"/>
      <c r="AY535" s="374"/>
      <c r="AZ535" s="374"/>
      <c r="BB535" s="449"/>
      <c r="BZ535" s="374"/>
      <c r="CA535" s="374"/>
      <c r="CB535" s="374"/>
      <c r="CC535" s="374"/>
      <c r="CD535" s="374"/>
      <c r="CE535" s="374"/>
      <c r="CF535" s="374"/>
      <c r="CG535" s="374"/>
      <c r="CH535" s="374"/>
      <c r="CI535" s="374"/>
      <c r="CJ535" s="374"/>
      <c r="CK535" s="374"/>
      <c r="CL535" s="374"/>
      <c r="CM535" s="374"/>
      <c r="CN535" s="374"/>
      <c r="CO535" s="374"/>
      <c r="CP535" s="374"/>
      <c r="CQ535" s="374"/>
      <c r="CR535" s="374"/>
      <c r="CS535" s="374"/>
      <c r="CT535" s="374"/>
      <c r="CU535" s="374"/>
      <c r="CV535" s="374"/>
      <c r="CW535" s="374"/>
      <c r="CX535" s="374"/>
      <c r="CY535" s="374"/>
      <c r="CZ535" s="374"/>
    </row>
    <row r="536" s="373" customFormat="true" ht="25.15" customHeight="true" x14ac:dyDescent="0.2">
      <c r="A536" s="449"/>
      <c r="B536" s="449"/>
      <c r="C536" s="1161" t="s">
        <v>236</v>
      </c>
      <c r="D536" s="1162"/>
      <c r="E536" s="1162"/>
      <c r="F536" s="28"/>
      <c r="G536" s="28"/>
      <c r="H536" s="1162" t="s">
        <v>570</v>
      </c>
      <c r="I536" s="1162"/>
      <c r="J536" s="952">
        <v>0.12272083924915715</v>
      </c>
      <c r="K536" s="28"/>
      <c r="L536" s="28"/>
      <c r="M536" s="1162" t="s">
        <v>413</v>
      </c>
      <c r="N536" s="1162"/>
      <c r="O536" s="953">
        <v>3.2345567394977126E-4</v>
      </c>
      <c r="P536" s="28"/>
      <c r="Q536" s="28"/>
      <c r="R536" s="374"/>
      <c r="Z536" s="374"/>
      <c r="AA536" s="374"/>
      <c r="AB536" s="374"/>
      <c r="AC536" s="374"/>
      <c r="AD536" s="374"/>
      <c r="AE536" s="374"/>
      <c r="AF536" s="374"/>
      <c r="AG536" s="374"/>
      <c r="AH536" s="374"/>
      <c r="AI536" s="374"/>
      <c r="AJ536" s="374"/>
      <c r="AK536" s="374"/>
      <c r="AL536" s="374"/>
      <c r="AM536" s="374"/>
      <c r="AN536" s="374"/>
      <c r="AO536" s="374"/>
      <c r="AP536" s="374"/>
      <c r="AQ536" s="374"/>
      <c r="AR536" s="374"/>
      <c r="AS536" s="374"/>
      <c r="AT536" s="374"/>
      <c r="AU536" s="374"/>
      <c r="AV536" s="374"/>
      <c r="AW536" s="374"/>
      <c r="AX536" s="374"/>
      <c r="AY536" s="374"/>
      <c r="AZ536" s="374"/>
      <c r="BB536" s="449"/>
      <c r="BZ536" s="374"/>
      <c r="CA536" s="374"/>
      <c r="CB536" s="374"/>
      <c r="CC536" s="374"/>
      <c r="CD536" s="374"/>
      <c r="CE536" s="374"/>
      <c r="CF536" s="374"/>
      <c r="CG536" s="374"/>
      <c r="CH536" s="374"/>
      <c r="CI536" s="374"/>
      <c r="CJ536" s="374"/>
      <c r="CK536" s="374"/>
      <c r="CL536" s="374"/>
      <c r="CM536" s="374"/>
      <c r="CN536" s="374"/>
      <c r="CO536" s="374"/>
      <c r="CP536" s="374"/>
      <c r="CQ536" s="374"/>
      <c r="CR536" s="374"/>
      <c r="CS536" s="374"/>
      <c r="CT536" s="374"/>
      <c r="CU536" s="374"/>
      <c r="CV536" s="374"/>
      <c r="CW536" s="374"/>
      <c r="CX536" s="374"/>
      <c r="CY536" s="374"/>
      <c r="CZ536" s="374"/>
    </row>
    <row r="537" s="373" customFormat="true" ht="25.15" customHeight="true" x14ac:dyDescent="0.2">
      <c r="A537" s="449"/>
      <c r="B537" s="449"/>
      <c r="C537" s="1161" t="s">
        <v>192</v>
      </c>
      <c r="D537" s="1162"/>
      <c r="E537" s="942" t="s">
        <v>204</v>
      </c>
      <c r="F537" s="28"/>
      <c r="G537" s="28"/>
      <c r="H537" s="1162" t="s">
        <v>572</v>
      </c>
      <c r="I537" s="1162"/>
      <c r="J537" s="952">
        <v>0.11505190594154516</v>
      </c>
      <c r="K537" s="28"/>
      <c r="L537" s="28"/>
      <c r="M537" s="1162" t="s">
        <v>388</v>
      </c>
      <c r="N537" s="1162"/>
      <c r="O537" s="953">
        <v>0.14714837457301119</v>
      </c>
      <c r="P537" s="28"/>
      <c r="Q537" s="28"/>
      <c r="R537" s="374"/>
      <c r="Z537" s="374"/>
      <c r="AA537" s="374"/>
      <c r="AB537" s="374"/>
      <c r="AC537" s="374"/>
      <c r="AD537" s="374"/>
      <c r="AE537" s="374"/>
      <c r="AF537" s="374"/>
      <c r="AG537" s="374"/>
      <c r="AH537" s="374"/>
      <c r="AI537" s="374"/>
      <c r="AJ537" s="374"/>
      <c r="AK537" s="374"/>
      <c r="AL537" s="374"/>
      <c r="AM537" s="374"/>
      <c r="AN537" s="374"/>
      <c r="AO537" s="374"/>
      <c r="AP537" s="374"/>
      <c r="AQ537" s="374"/>
      <c r="AR537" s="374"/>
      <c r="AS537" s="374"/>
      <c r="AT537" s="374"/>
      <c r="AU537" s="374"/>
      <c r="AV537" s="374"/>
      <c r="AW537" s="374"/>
      <c r="AX537" s="374"/>
      <c r="AY537" s="374"/>
      <c r="AZ537" s="374"/>
      <c r="BB537" s="449"/>
      <c r="BZ537" s="374"/>
      <c r="CA537" s="374"/>
      <c r="CB537" s="374"/>
      <c r="CC537" s="374"/>
      <c r="CD537" s="374"/>
      <c r="CE537" s="374"/>
      <c r="CF537" s="374"/>
      <c r="CG537" s="374"/>
      <c r="CH537" s="374"/>
      <c r="CI537" s="374"/>
      <c r="CJ537" s="374"/>
      <c r="CK537" s="374"/>
      <c r="CL537" s="374"/>
      <c r="CM537" s="374"/>
      <c r="CN537" s="374"/>
      <c r="CO537" s="374"/>
      <c r="CP537" s="374"/>
      <c r="CQ537" s="374"/>
      <c r="CR537" s="374"/>
      <c r="CS537" s="374"/>
      <c r="CT537" s="374"/>
      <c r="CU537" s="374"/>
      <c r="CV537" s="374"/>
      <c r="CW537" s="374"/>
      <c r="CX537" s="374"/>
      <c r="CY537" s="374"/>
      <c r="CZ537" s="374"/>
    </row>
    <row r="538" s="373" customFormat="true" ht="25.15" customHeight="true" x14ac:dyDescent="0.2">
      <c r="A538" s="449"/>
      <c r="B538" s="449"/>
      <c r="C538" s="1162"/>
      <c r="D538" s="1162"/>
      <c r="E538" s="945" t="s">
        <v>205</v>
      </c>
      <c r="F538" s="28"/>
      <c r="G538" s="28"/>
      <c r="H538" s="1162" t="s">
        <v>580</v>
      </c>
      <c r="I538" s="1162"/>
      <c r="J538" s="952">
        <v>-1.9578149623863131E-2</v>
      </c>
      <c r="K538" s="28"/>
      <c r="L538" s="28"/>
      <c r="M538" s="1162" t="s">
        <v>384</v>
      </c>
      <c r="N538" s="1162"/>
      <c r="O538" s="953">
        <v>0.22614774578330524</v>
      </c>
      <c r="P538" s="28"/>
      <c r="Q538" s="28"/>
      <c r="R538" s="374"/>
      <c r="Z538" s="374"/>
      <c r="AA538" s="374"/>
      <c r="AB538" s="374"/>
      <c r="AC538" s="374"/>
      <c r="AD538" s="374"/>
      <c r="AE538" s="374"/>
      <c r="AF538" s="374"/>
      <c r="AG538" s="374"/>
      <c r="AH538" s="374"/>
      <c r="AI538" s="374"/>
      <c r="AJ538" s="374"/>
      <c r="AK538" s="374"/>
      <c r="AL538" s="374"/>
      <c r="AM538" s="374"/>
      <c r="AN538" s="374"/>
      <c r="AO538" s="374"/>
      <c r="AP538" s="374"/>
      <c r="AQ538" s="374"/>
      <c r="AR538" s="374"/>
      <c r="AS538" s="374"/>
      <c r="AT538" s="374"/>
      <c r="AU538" s="374"/>
      <c r="AV538" s="374"/>
      <c r="AW538" s="374"/>
      <c r="AX538" s="374"/>
      <c r="AY538" s="374"/>
      <c r="AZ538" s="374"/>
      <c r="BB538" s="449"/>
      <c r="BZ538" s="374"/>
      <c r="CA538" s="374"/>
      <c r="CB538" s="374"/>
      <c r="CC538" s="374"/>
      <c r="CD538" s="374"/>
      <c r="CE538" s="374"/>
      <c r="CF538" s="374"/>
      <c r="CG538" s="374"/>
      <c r="CH538" s="374"/>
      <c r="CI538" s="374"/>
      <c r="CJ538" s="374"/>
      <c r="CK538" s="374"/>
      <c r="CL538" s="374"/>
      <c r="CM538" s="374"/>
      <c r="CN538" s="374"/>
      <c r="CO538" s="374"/>
      <c r="CP538" s="374"/>
      <c r="CQ538" s="374"/>
      <c r="CR538" s="374"/>
      <c r="CS538" s="374"/>
      <c r="CT538" s="374"/>
      <c r="CU538" s="374"/>
      <c r="CV538" s="374"/>
      <c r="CW538" s="374"/>
      <c r="CX538" s="374"/>
      <c r="CY538" s="374"/>
      <c r="CZ538" s="374"/>
    </row>
    <row r="539" s="373" customFormat="true" ht="25.15" customHeight="true" x14ac:dyDescent="0.2">
      <c r="A539" s="449"/>
      <c r="B539" s="449"/>
      <c r="C539" s="1161" t="s">
        <v>222</v>
      </c>
      <c r="D539" s="1162"/>
      <c r="E539" s="948">
        <v>-4.0663517083272323E-2</v>
      </c>
      <c r="F539" s="28"/>
      <c r="G539" s="28"/>
      <c r="H539" s="1162" t="s">
        <v>581</v>
      </c>
      <c r="I539" s="1162"/>
      <c r="J539" s="952">
        <v>1.2332385658265207E-2</v>
      </c>
      <c r="K539" s="28"/>
      <c r="L539" s="28"/>
      <c r="M539" s="1162" t="s">
        <v>594</v>
      </c>
      <c r="N539" s="1162"/>
      <c r="O539" s="962">
        <v>5.3257213285683719E-5</v>
      </c>
      <c r="P539" s="28"/>
      <c r="Q539" s="28"/>
      <c r="R539" s="374"/>
      <c r="Z539" s="374"/>
      <c r="AA539" s="374"/>
      <c r="AB539" s="374"/>
      <c r="AC539" s="374"/>
      <c r="AD539" s="374"/>
      <c r="AE539" s="374"/>
      <c r="AF539" s="374"/>
      <c r="AG539" s="374"/>
      <c r="AH539" s="374"/>
      <c r="AI539" s="374"/>
      <c r="AJ539" s="374"/>
      <c r="AK539" s="374"/>
      <c r="AL539" s="374"/>
      <c r="AM539" s="374"/>
      <c r="AN539" s="374"/>
      <c r="AO539" s="374"/>
      <c r="AP539" s="374"/>
      <c r="AQ539" s="374"/>
      <c r="AR539" s="374"/>
      <c r="AS539" s="374"/>
      <c r="AT539" s="374"/>
      <c r="AU539" s="374"/>
      <c r="AV539" s="374"/>
      <c r="AW539" s="374"/>
      <c r="AX539" s="374"/>
      <c r="AY539" s="374"/>
      <c r="AZ539" s="374"/>
      <c r="BB539" s="449"/>
      <c r="BZ539" s="374"/>
      <c r="CA539" s="374"/>
      <c r="CB539" s="374"/>
      <c r="CC539" s="374"/>
      <c r="CD539" s="374"/>
      <c r="CE539" s="374"/>
      <c r="CF539" s="374"/>
      <c r="CG539" s="374"/>
      <c r="CH539" s="374"/>
      <c r="CI539" s="374"/>
      <c r="CJ539" s="374"/>
      <c r="CK539" s="374"/>
      <c r="CL539" s="374"/>
      <c r="CM539" s="374"/>
      <c r="CN539" s="374"/>
      <c r="CO539" s="374"/>
      <c r="CP539" s="374"/>
      <c r="CQ539" s="374"/>
      <c r="CR539" s="374"/>
      <c r="CS539" s="374"/>
      <c r="CT539" s="374"/>
      <c r="CU539" s="374"/>
      <c r="CV539" s="374"/>
      <c r="CW539" s="374"/>
      <c r="CX539" s="374"/>
      <c r="CY539" s="374"/>
      <c r="CZ539" s="374"/>
    </row>
    <row r="540" s="373" customFormat="true" ht="25.15" customHeight="true" x14ac:dyDescent="0.2">
      <c r="A540" s="449"/>
      <c r="B540" s="449"/>
      <c r="C540" s="1161" t="s">
        <v>571</v>
      </c>
      <c r="D540" s="1162"/>
      <c r="E540" s="951">
        <v>0.1044721039312996</v>
      </c>
      <c r="F540" s="28"/>
      <c r="G540" s="28"/>
      <c r="H540" s="1162" t="s">
        <v>578</v>
      </c>
      <c r="I540" s="1162"/>
      <c r="J540" s="952">
        <v>5.9464845597217757E-2</v>
      </c>
      <c r="K540" s="28"/>
      <c r="L540" s="28"/>
      <c r="M540" s="1162" t="s">
        <v>574</v>
      </c>
      <c r="N540" s="1162"/>
      <c r="O540" s="953">
        <v>0.24624165515261701</v>
      </c>
      <c r="P540" s="28"/>
      <c r="Q540" s="28"/>
      <c r="R540" s="374"/>
      <c r="Z540" s="374"/>
      <c r="AA540" s="374"/>
      <c r="AB540" s="374"/>
      <c r="AC540" s="374"/>
      <c r="AD540" s="374"/>
      <c r="AE540" s="374"/>
      <c r="AF540" s="374"/>
      <c r="AG540" s="374"/>
      <c r="AH540" s="374"/>
      <c r="AI540" s="374"/>
      <c r="AJ540" s="374"/>
      <c r="AK540" s="374"/>
      <c r="AL540" s="374"/>
      <c r="AM540" s="374"/>
      <c r="AN540" s="374"/>
      <c r="AO540" s="374"/>
      <c r="AP540" s="374"/>
      <c r="AQ540" s="374"/>
      <c r="AR540" s="374"/>
      <c r="AS540" s="374"/>
      <c r="AT540" s="374"/>
      <c r="AU540" s="374"/>
      <c r="AV540" s="374"/>
      <c r="AW540" s="374"/>
      <c r="AX540" s="374"/>
      <c r="AY540" s="374"/>
      <c r="AZ540" s="374"/>
      <c r="BB540" s="449"/>
      <c r="BZ540" s="374"/>
      <c r="CA540" s="374"/>
      <c r="CB540" s="374"/>
      <c r="CC540" s="374"/>
      <c r="CD540" s="374"/>
      <c r="CE540" s="374"/>
      <c r="CF540" s="374"/>
      <c r="CG540" s="374"/>
      <c r="CH540" s="374"/>
      <c r="CI540" s="374"/>
      <c r="CJ540" s="374"/>
      <c r="CK540" s="374"/>
      <c r="CL540" s="374"/>
      <c r="CM540" s="374"/>
      <c r="CN540" s="374"/>
      <c r="CO540" s="374"/>
      <c r="CP540" s="374"/>
      <c r="CQ540" s="374"/>
      <c r="CR540" s="374"/>
      <c r="CS540" s="374"/>
      <c r="CT540" s="374"/>
      <c r="CU540" s="374"/>
      <c r="CV540" s="374"/>
      <c r="CW540" s="374"/>
      <c r="CX540" s="374"/>
      <c r="CY540" s="374"/>
      <c r="CZ540" s="374"/>
    </row>
    <row r="541" s="373" customFormat="true" ht="25.15" customHeight="true" x14ac:dyDescent="0.2">
      <c r="A541" s="449"/>
      <c r="B541" s="449"/>
      <c r="C541" s="1161" t="s">
        <v>577</v>
      </c>
      <c r="D541" s="1162"/>
      <c r="E541" s="951">
        <v>3.7585318749910016E-2</v>
      </c>
      <c r="F541" s="28"/>
      <c r="G541" s="28"/>
      <c r="H541" s="1162" t="s">
        <v>584</v>
      </c>
      <c r="I541" s="1162"/>
      <c r="J541" s="952">
        <v>1.8817709525972472E-2</v>
      </c>
      <c r="K541" s="28"/>
      <c r="L541" s="28"/>
      <c r="M541" s="1162" t="s">
        <v>506</v>
      </c>
      <c r="N541" s="1162"/>
      <c r="O541" s="953">
        <v>1.2693394903573896E-3</v>
      </c>
      <c r="P541" s="28"/>
      <c r="Q541" s="28"/>
      <c r="R541" s="374"/>
      <c r="Z541" s="374"/>
      <c r="AA541" s="374"/>
      <c r="AB541" s="374"/>
      <c r="AC541" s="374"/>
      <c r="AD541" s="374"/>
      <c r="AE541" s="374"/>
      <c r="AF541" s="374"/>
      <c r="AG541" s="374"/>
      <c r="AH541" s="374"/>
      <c r="AI541" s="374"/>
      <c r="AJ541" s="374"/>
      <c r="AK541" s="374"/>
      <c r="AL541" s="374"/>
      <c r="AM541" s="374"/>
      <c r="AN541" s="374"/>
      <c r="AO541" s="374"/>
      <c r="AP541" s="374"/>
      <c r="AQ541" s="374"/>
      <c r="AR541" s="374"/>
      <c r="AS541" s="374"/>
      <c r="AT541" s="374"/>
      <c r="AU541" s="374"/>
      <c r="AV541" s="374"/>
      <c r="AW541" s="374"/>
      <c r="AX541" s="374"/>
      <c r="AY541" s="374"/>
      <c r="AZ541" s="374"/>
      <c r="BB541" s="449"/>
      <c r="BZ541" s="374"/>
      <c r="CA541" s="374"/>
      <c r="CB541" s="374"/>
      <c r="CC541" s="374"/>
      <c r="CD541" s="374"/>
      <c r="CE541" s="374"/>
      <c r="CF541" s="374"/>
      <c r="CG541" s="374"/>
      <c r="CH541" s="374"/>
      <c r="CI541" s="374"/>
      <c r="CJ541" s="374"/>
      <c r="CK541" s="374"/>
      <c r="CL541" s="374"/>
      <c r="CM541" s="374"/>
      <c r="CN541" s="374"/>
      <c r="CO541" s="374"/>
      <c r="CP541" s="374"/>
      <c r="CQ541" s="374"/>
      <c r="CR541" s="374"/>
      <c r="CS541" s="374"/>
      <c r="CT541" s="374"/>
      <c r="CU541" s="374"/>
      <c r="CV541" s="374"/>
      <c r="CW541" s="374"/>
      <c r="CX541" s="374"/>
      <c r="CY541" s="374"/>
      <c r="CZ541" s="374"/>
    </row>
    <row r="542" s="373" customFormat="true" ht="25.15" customHeight="true" x14ac:dyDescent="0.2">
      <c r="A542" s="449"/>
      <c r="B542" s="449"/>
      <c r="C542" s="1161" t="s">
        <v>570</v>
      </c>
      <c r="D542" s="1162"/>
      <c r="E542" s="951">
        <v>0.10485105581972973</v>
      </c>
      <c r="F542" s="28"/>
      <c r="G542" s="28"/>
      <c r="H542" s="1162" t="s">
        <v>573</v>
      </c>
      <c r="I542" s="1162"/>
      <c r="J542" s="952">
        <v>8.8760055625529591E-2</v>
      </c>
      <c r="K542" s="28"/>
      <c r="L542" s="28"/>
      <c r="M542" s="1162" t="s">
        <v>510</v>
      </c>
      <c r="N542" s="1162"/>
      <c r="O542" s="953">
        <v>6.7767880608554182E-2</v>
      </c>
      <c r="P542" s="28"/>
      <c r="Q542" s="28"/>
      <c r="R542" s="374"/>
      <c r="Z542" s="374"/>
      <c r="AA542" s="374"/>
      <c r="AB542" s="374"/>
      <c r="AC542" s="374"/>
      <c r="AD542" s="374"/>
      <c r="AE542" s="374"/>
      <c r="AF542" s="374"/>
      <c r="AG542" s="374"/>
      <c r="AH542" s="374"/>
      <c r="AI542" s="374"/>
      <c r="AJ542" s="374"/>
      <c r="AK542" s="374"/>
      <c r="AL542" s="374"/>
      <c r="AM542" s="374"/>
      <c r="AN542" s="374"/>
      <c r="AO542" s="374"/>
      <c r="AP542" s="374"/>
      <c r="AQ542" s="374"/>
      <c r="AR542" s="374"/>
      <c r="AS542" s="374"/>
      <c r="AT542" s="374"/>
      <c r="AU542" s="374"/>
      <c r="AV542" s="374"/>
      <c r="AW542" s="374"/>
      <c r="AX542" s="374"/>
      <c r="AY542" s="374"/>
      <c r="AZ542" s="374"/>
      <c r="BB542" s="449"/>
      <c r="BZ542" s="374"/>
      <c r="CA542" s="374"/>
      <c r="CB542" s="374"/>
      <c r="CC542" s="374"/>
      <c r="CD542" s="374"/>
      <c r="CE542" s="374"/>
      <c r="CF542" s="374"/>
      <c r="CG542" s="374"/>
      <c r="CH542" s="374"/>
      <c r="CI542" s="374"/>
      <c r="CJ542" s="374"/>
      <c r="CK542" s="374"/>
      <c r="CL542" s="374"/>
      <c r="CM542" s="374"/>
      <c r="CN542" s="374"/>
      <c r="CO542" s="374"/>
      <c r="CP542" s="374"/>
      <c r="CQ542" s="374"/>
      <c r="CR542" s="374"/>
      <c r="CS542" s="374"/>
      <c r="CT542" s="374"/>
      <c r="CU542" s="374"/>
      <c r="CV542" s="374"/>
      <c r="CW542" s="374"/>
      <c r="CX542" s="374"/>
      <c r="CY542" s="374"/>
      <c r="CZ542" s="374"/>
    </row>
    <row r="543" s="373" customFormat="true" ht="25.15" customHeight="true" x14ac:dyDescent="0.2">
      <c r="A543" s="449"/>
      <c r="B543" s="449"/>
      <c r="C543" s="1161" t="s">
        <v>572</v>
      </c>
      <c r="D543" s="1162"/>
      <c r="E543" s="951">
        <v>9.8805781063147524E-2</v>
      </c>
      <c r="F543" s="28"/>
      <c r="G543" s="28"/>
      <c r="H543" s="1162" t="s">
        <v>575</v>
      </c>
      <c r="I543" s="1162"/>
      <c r="J543" s="952">
        <v>7.6284448429613641E-2</v>
      </c>
      <c r="K543" s="28"/>
      <c r="L543" s="28"/>
      <c r="M543" s="1162" t="s">
        <v>524</v>
      </c>
      <c r="N543" s="1162"/>
      <c r="O543" s="953">
        <v>7.7225350543081005E-3</v>
      </c>
      <c r="P543" s="28"/>
      <c r="Q543" s="28"/>
      <c r="R543" s="374"/>
      <c r="Z543" s="374"/>
      <c r="AA543" s="374"/>
      <c r="AB543" s="374"/>
      <c r="AC543" s="374"/>
      <c r="AD543" s="374"/>
      <c r="AE543" s="374"/>
      <c r="AF543" s="374"/>
      <c r="AG543" s="374"/>
      <c r="AH543" s="374"/>
      <c r="AI543" s="374"/>
      <c r="AJ543" s="374"/>
      <c r="AK543" s="374"/>
      <c r="AL543" s="374"/>
      <c r="AM543" s="374"/>
      <c r="AN543" s="374"/>
      <c r="AO543" s="374"/>
      <c r="AP543" s="374"/>
      <c r="AQ543" s="374"/>
      <c r="AR543" s="374"/>
      <c r="AS543" s="374"/>
      <c r="AT543" s="374"/>
      <c r="AU543" s="374"/>
      <c r="AV543" s="374"/>
      <c r="AW543" s="374"/>
      <c r="AX543" s="374"/>
      <c r="AY543" s="374"/>
      <c r="AZ543" s="374"/>
      <c r="BB543" s="449"/>
      <c r="BZ543" s="374"/>
      <c r="CA543" s="374"/>
      <c r="CB543" s="374"/>
      <c r="CC543" s="374"/>
      <c r="CD543" s="374"/>
      <c r="CE543" s="374"/>
      <c r="CF543" s="374"/>
      <c r="CG543" s="374"/>
      <c r="CH543" s="374"/>
      <c r="CI543" s="374"/>
      <c r="CJ543" s="374"/>
      <c r="CK543" s="374"/>
      <c r="CL543" s="374"/>
      <c r="CM543" s="374"/>
      <c r="CN543" s="374"/>
      <c r="CO543" s="374"/>
      <c r="CP543" s="374"/>
      <c r="CQ543" s="374"/>
      <c r="CR543" s="374"/>
      <c r="CS543" s="374"/>
      <c r="CT543" s="374"/>
      <c r="CU543" s="374"/>
      <c r="CV543" s="374"/>
      <c r="CW543" s="374"/>
      <c r="CX543" s="374"/>
      <c r="CY543" s="374"/>
      <c r="CZ543" s="374"/>
    </row>
    <row r="544" s="373" customFormat="true" ht="25.15" customHeight="true" x14ac:dyDescent="0.2">
      <c r="A544" s="449"/>
      <c r="B544" s="449"/>
      <c r="C544" s="1161" t="s">
        <v>580</v>
      </c>
      <c r="D544" s="1162"/>
      <c r="E544" s="951">
        <v>-2.5715970049270846E-2</v>
      </c>
      <c r="F544" s="28"/>
      <c r="G544" s="28"/>
      <c r="H544" s="1162" t="s">
        <v>583</v>
      </c>
      <c r="I544" s="1162"/>
      <c r="J544" s="952">
        <v>4.1172377052780176E-3</v>
      </c>
      <c r="K544" s="28"/>
      <c r="L544" s="28"/>
      <c r="M544" s="1162" t="s">
        <v>596</v>
      </c>
      <c r="N544" s="1162"/>
      <c r="O544" s="953">
        <v>4.35499820093487E-3</v>
      </c>
      <c r="P544" s="28"/>
      <c r="Q544" s="28"/>
      <c r="R544" s="374"/>
      <c r="Z544" s="374"/>
      <c r="AA544" s="374"/>
      <c r="AB544" s="374"/>
      <c r="AC544" s="374"/>
      <c r="AD544" s="374"/>
      <c r="AE544" s="374"/>
      <c r="AF544" s="374"/>
      <c r="AG544" s="374"/>
      <c r="AH544" s="374"/>
      <c r="AI544" s="374"/>
      <c r="AJ544" s="374"/>
      <c r="AK544" s="374"/>
      <c r="AL544" s="374"/>
      <c r="AM544" s="374"/>
      <c r="AN544" s="374"/>
      <c r="AO544" s="374"/>
      <c r="AP544" s="374"/>
      <c r="AQ544" s="374"/>
      <c r="AR544" s="374"/>
      <c r="AS544" s="374"/>
      <c r="AT544" s="374"/>
      <c r="AU544" s="374"/>
      <c r="AV544" s="374"/>
      <c r="AW544" s="374"/>
      <c r="AX544" s="374"/>
      <c r="AY544" s="374"/>
      <c r="AZ544" s="374"/>
      <c r="BB544" s="449"/>
      <c r="BZ544" s="374"/>
      <c r="CA544" s="374"/>
      <c r="CB544" s="374"/>
      <c r="CC544" s="374"/>
      <c r="CD544" s="374"/>
      <c r="CE544" s="374"/>
      <c r="CF544" s="374"/>
      <c r="CG544" s="374"/>
      <c r="CH544" s="374"/>
      <c r="CI544" s="374"/>
      <c r="CJ544" s="374"/>
      <c r="CK544" s="374"/>
      <c r="CL544" s="374"/>
      <c r="CM544" s="374"/>
      <c r="CN544" s="374"/>
      <c r="CO544" s="374"/>
      <c r="CP544" s="374"/>
      <c r="CQ544" s="374"/>
      <c r="CR544" s="374"/>
      <c r="CS544" s="374"/>
      <c r="CT544" s="374"/>
      <c r="CU544" s="374"/>
      <c r="CV544" s="374"/>
      <c r="CW544" s="374"/>
      <c r="CX544" s="374"/>
      <c r="CY544" s="374"/>
      <c r="CZ544" s="374"/>
    </row>
    <row r="545" s="373" customFormat="true" ht="25.15" customHeight="true" x14ac:dyDescent="0.2">
      <c r="A545" s="449"/>
      <c r="B545" s="449"/>
      <c r="C545" s="1161" t="s">
        <v>581</v>
      </c>
      <c r="D545" s="1162"/>
      <c r="E545" s="951">
        <v>1.1384352015974862E-2</v>
      </c>
      <c r="F545" s="28"/>
      <c r="G545" s="28"/>
      <c r="H545" s="1162" t="s">
        <v>597</v>
      </c>
      <c r="I545" s="1162"/>
      <c r="J545" s="952">
        <v>-2.4294524999686215E-3</v>
      </c>
      <c r="K545" s="28"/>
      <c r="L545" s="28"/>
      <c r="M545" s="1162" t="s">
        <v>593</v>
      </c>
      <c r="N545" s="1162"/>
      <c r="O545" s="953">
        <v>4.6189187292120194E-3</v>
      </c>
      <c r="P545" s="28"/>
      <c r="Q545" s="28"/>
      <c r="R545" s="374"/>
      <c r="Z545" s="374"/>
      <c r="AA545" s="374"/>
      <c r="AB545" s="374"/>
      <c r="AC545" s="374"/>
      <c r="AD545" s="374"/>
      <c r="AE545" s="374"/>
      <c r="AF545" s="374"/>
      <c r="AG545" s="374"/>
      <c r="AH545" s="374"/>
      <c r="AI545" s="374"/>
      <c r="AJ545" s="374"/>
      <c r="AK545" s="374"/>
      <c r="AL545" s="374"/>
      <c r="AM545" s="374"/>
      <c r="AN545" s="374"/>
      <c r="AO545" s="374"/>
      <c r="AP545" s="374"/>
      <c r="AQ545" s="374"/>
      <c r="AR545" s="374"/>
      <c r="AS545" s="374"/>
      <c r="AT545" s="374"/>
      <c r="AU545" s="374"/>
      <c r="AV545" s="374"/>
      <c r="AW545" s="374"/>
      <c r="AX545" s="374"/>
      <c r="AY545" s="374"/>
      <c r="AZ545" s="374"/>
      <c r="BB545" s="449"/>
      <c r="BZ545" s="374"/>
      <c r="CA545" s="374"/>
      <c r="CB545" s="374"/>
      <c r="CC545" s="374"/>
      <c r="CD545" s="374"/>
      <c r="CE545" s="374"/>
      <c r="CF545" s="374"/>
      <c r="CG545" s="374"/>
      <c r="CH545" s="374"/>
      <c r="CI545" s="374"/>
      <c r="CJ545" s="374"/>
      <c r="CK545" s="374"/>
      <c r="CL545" s="374"/>
      <c r="CM545" s="374"/>
      <c r="CN545" s="374"/>
      <c r="CO545" s="374"/>
      <c r="CP545" s="374"/>
      <c r="CQ545" s="374"/>
      <c r="CR545" s="374"/>
      <c r="CS545" s="374"/>
      <c r="CT545" s="374"/>
      <c r="CU545" s="374"/>
      <c r="CV545" s="374"/>
      <c r="CW545" s="374"/>
      <c r="CX545" s="374"/>
      <c r="CY545" s="374"/>
      <c r="CZ545" s="374"/>
    </row>
    <row r="546" s="373" customFormat="true" ht="25.15" customHeight="true" x14ac:dyDescent="0.2">
      <c r="A546" s="449"/>
      <c r="B546" s="449"/>
      <c r="C546" s="1161" t="s">
        <v>578</v>
      </c>
      <c r="D546" s="1162"/>
      <c r="E546" s="951">
        <v>5.1707717417340579E-2</v>
      </c>
      <c r="F546" s="28"/>
      <c r="G546" s="28"/>
      <c r="H546" s="1162" t="s">
        <v>576</v>
      </c>
      <c r="I546" s="1162"/>
      <c r="J546" s="952">
        <v>7.2792084281533442E-2</v>
      </c>
      <c r="K546" s="28"/>
      <c r="L546" s="28"/>
      <c r="M546" s="1162" t="s">
        <v>582</v>
      </c>
      <c r="N546" s="1162"/>
      <c r="O546" s="953">
        <v>2.8901908831765837E-2</v>
      </c>
      <c r="P546" s="28"/>
      <c r="Q546" s="28"/>
      <c r="R546" s="374"/>
      <c r="Z546" s="374"/>
      <c r="AA546" s="374"/>
      <c r="AB546" s="374"/>
      <c r="AC546" s="374"/>
      <c r="AD546" s="374"/>
      <c r="AE546" s="374"/>
      <c r="AF546" s="374"/>
      <c r="AG546" s="374"/>
      <c r="AH546" s="374"/>
      <c r="AI546" s="374"/>
      <c r="AJ546" s="374"/>
      <c r="AK546" s="374"/>
      <c r="AL546" s="374"/>
      <c r="AM546" s="374"/>
      <c r="AN546" s="374"/>
      <c r="AO546" s="374"/>
      <c r="AP546" s="374"/>
      <c r="AQ546" s="374"/>
      <c r="AR546" s="374"/>
      <c r="AS546" s="374"/>
      <c r="AT546" s="374"/>
      <c r="AU546" s="374"/>
      <c r="AV546" s="374"/>
      <c r="AW546" s="374"/>
      <c r="AX546" s="374"/>
      <c r="AY546" s="374"/>
      <c r="AZ546" s="374"/>
      <c r="BB546" s="449"/>
      <c r="BZ546" s="374"/>
      <c r="CA546" s="374"/>
      <c r="CB546" s="374"/>
      <c r="CC546" s="374"/>
      <c r="CD546" s="374"/>
      <c r="CE546" s="374"/>
      <c r="CF546" s="374"/>
      <c r="CG546" s="374"/>
      <c r="CH546" s="374"/>
      <c r="CI546" s="374"/>
      <c r="CJ546" s="374"/>
      <c r="CK546" s="374"/>
      <c r="CL546" s="374"/>
      <c r="CM546" s="374"/>
      <c r="CN546" s="374"/>
      <c r="CO546" s="374"/>
      <c r="CP546" s="374"/>
      <c r="CQ546" s="374"/>
      <c r="CR546" s="374"/>
      <c r="CS546" s="374"/>
      <c r="CT546" s="374"/>
      <c r="CU546" s="374"/>
      <c r="CV546" s="374"/>
      <c r="CW546" s="374"/>
      <c r="CX546" s="374"/>
      <c r="CY546" s="374"/>
      <c r="CZ546" s="374"/>
    </row>
    <row r="547" s="373" customFormat="true" ht="25.15" customHeight="true" x14ac:dyDescent="0.2">
      <c r="A547" s="449"/>
      <c r="B547" s="449"/>
      <c r="C547" s="1161" t="s">
        <v>584</v>
      </c>
      <c r="D547" s="1162"/>
      <c r="E547" s="951">
        <v>1.9663092956073446E-2</v>
      </c>
      <c r="F547" s="28"/>
      <c r="G547" s="28"/>
      <c r="H547" s="1162" t="s">
        <v>495</v>
      </c>
      <c r="I547" s="1162"/>
      <c r="J547" s="952">
        <v>-0.11340104082957875</v>
      </c>
      <c r="K547" s="28"/>
      <c r="L547" s="28"/>
      <c r="M547" s="1162" t="s">
        <v>589</v>
      </c>
      <c r="N547" s="1162"/>
      <c r="O547" s="953">
        <v>9.9791194845398404E-3</v>
      </c>
      <c r="P547" s="28"/>
      <c r="Q547" s="28"/>
      <c r="R547" s="374"/>
      <c r="Z547" s="374"/>
      <c r="AA547" s="374"/>
      <c r="AB547" s="374"/>
      <c r="AC547" s="374"/>
      <c r="AD547" s="374"/>
      <c r="AE547" s="374"/>
      <c r="AF547" s="374"/>
      <c r="AG547" s="374"/>
      <c r="AH547" s="374"/>
      <c r="AI547" s="374"/>
      <c r="AJ547" s="374"/>
      <c r="AK547" s="374"/>
      <c r="AL547" s="374"/>
      <c r="AM547" s="374"/>
      <c r="AN547" s="374"/>
      <c r="AO547" s="374"/>
      <c r="AP547" s="374"/>
      <c r="AQ547" s="374"/>
      <c r="AR547" s="374"/>
      <c r="AS547" s="374"/>
      <c r="AT547" s="374"/>
      <c r="AU547" s="374"/>
      <c r="AV547" s="374"/>
      <c r="AW547" s="374"/>
      <c r="AX547" s="374"/>
      <c r="AY547" s="374"/>
      <c r="AZ547" s="374"/>
      <c r="BB547" s="449"/>
      <c r="BZ547" s="374"/>
      <c r="CA547" s="374"/>
      <c r="CB547" s="374"/>
      <c r="CC547" s="374"/>
      <c r="CD547" s="374"/>
      <c r="CE547" s="374"/>
      <c r="CF547" s="374"/>
      <c r="CG547" s="374"/>
      <c r="CH547" s="374"/>
      <c r="CI547" s="374"/>
      <c r="CJ547" s="374"/>
      <c r="CK547" s="374"/>
      <c r="CL547" s="374"/>
      <c r="CM547" s="374"/>
      <c r="CN547" s="374"/>
      <c r="CO547" s="374"/>
      <c r="CP547" s="374"/>
      <c r="CQ547" s="374"/>
      <c r="CR547" s="374"/>
      <c r="CS547" s="374"/>
      <c r="CT547" s="374"/>
      <c r="CU547" s="374"/>
      <c r="CV547" s="374"/>
      <c r="CW547" s="374"/>
      <c r="CX547" s="374"/>
      <c r="CY547" s="374"/>
      <c r="CZ547" s="374"/>
    </row>
    <row r="548" s="373" customFormat="true" ht="25.15" customHeight="true" x14ac:dyDescent="0.2">
      <c r="A548" s="449"/>
      <c r="B548" s="449"/>
      <c r="C548" s="1161" t="s">
        <v>573</v>
      </c>
      <c r="D548" s="1162"/>
      <c r="E548" s="951">
        <v>6.5109764989810512E-2</v>
      </c>
      <c r="F548" s="28"/>
      <c r="G548" s="28"/>
      <c r="H548" s="1162" t="s">
        <v>420</v>
      </c>
      <c r="I548" s="1162"/>
      <c r="J548" s="952">
        <v>9.1866929615864383E-4</v>
      </c>
      <c r="K548" s="28"/>
      <c r="L548" s="28"/>
      <c r="M548" s="1162" t="s">
        <v>608</v>
      </c>
      <c r="N548" s="1162"/>
      <c r="O548" s="953">
        <v>2.3389475167683523E-4</v>
      </c>
      <c r="P548" s="28"/>
      <c r="Q548" s="28"/>
      <c r="R548" s="374"/>
      <c r="Z548" s="374"/>
      <c r="AA548" s="374"/>
      <c r="AB548" s="374"/>
      <c r="AC548" s="374"/>
      <c r="AD548" s="374"/>
      <c r="AE548" s="374"/>
      <c r="AF548" s="374"/>
      <c r="AG548" s="374"/>
      <c r="AH548" s="374"/>
      <c r="AI548" s="374"/>
      <c r="AJ548" s="374"/>
      <c r="AK548" s="374"/>
      <c r="AL548" s="374"/>
      <c r="AM548" s="374"/>
      <c r="AN548" s="374"/>
      <c r="AO548" s="374"/>
      <c r="AP548" s="374"/>
      <c r="AQ548" s="374"/>
      <c r="AR548" s="374"/>
      <c r="AS548" s="374"/>
      <c r="AT548" s="374"/>
      <c r="AU548" s="374"/>
      <c r="AV548" s="374"/>
      <c r="AW548" s="374"/>
      <c r="AX548" s="374"/>
      <c r="AY548" s="374"/>
      <c r="AZ548" s="374"/>
      <c r="BB548" s="449"/>
      <c r="BZ548" s="374"/>
      <c r="CA548" s="374"/>
      <c r="CB548" s="374"/>
      <c r="CC548" s="374"/>
      <c r="CD548" s="374"/>
      <c r="CE548" s="374"/>
      <c r="CF548" s="374"/>
      <c r="CG548" s="374"/>
      <c r="CH548" s="374"/>
      <c r="CI548" s="374"/>
      <c r="CJ548" s="374"/>
      <c r="CK548" s="374"/>
      <c r="CL548" s="374"/>
      <c r="CM548" s="374"/>
      <c r="CN548" s="374"/>
      <c r="CO548" s="374"/>
      <c r="CP548" s="374"/>
      <c r="CQ548" s="374"/>
      <c r="CR548" s="374"/>
      <c r="CS548" s="374"/>
      <c r="CT548" s="374"/>
      <c r="CU548" s="374"/>
      <c r="CV548" s="374"/>
      <c r="CW548" s="374"/>
      <c r="CX548" s="374"/>
      <c r="CY548" s="374"/>
      <c r="CZ548" s="374"/>
    </row>
    <row r="549" s="373" customFormat="true" ht="25.15" customHeight="true" x14ac:dyDescent="0.2">
      <c r="A549" s="449"/>
      <c r="B549" s="449"/>
      <c r="C549" s="1161" t="s">
        <v>575</v>
      </c>
      <c r="D549" s="1162"/>
      <c r="E549" s="951">
        <v>7.0603340473502946E-2</v>
      </c>
      <c r="F549" s="28"/>
      <c r="G549" s="28"/>
      <c r="H549" s="1162" t="s">
        <v>395</v>
      </c>
      <c r="I549" s="1162"/>
      <c r="J549" s="952">
        <v>1.2193341549503516E-2</v>
      </c>
      <c r="K549" s="28"/>
      <c r="L549" s="28"/>
      <c r="M549" s="1162" t="s">
        <v>603</v>
      </c>
      <c r="N549" s="1162"/>
      <c r="O549" s="953">
        <v>1.9103460478681149E-3</v>
      </c>
      <c r="P549" s="28"/>
      <c r="Q549" s="28"/>
      <c r="R549" s="374"/>
      <c r="Z549" s="374"/>
      <c r="AA549" s="374"/>
      <c r="AB549" s="374"/>
      <c r="AC549" s="374"/>
      <c r="AD549" s="374"/>
      <c r="AE549" s="374"/>
      <c r="AF549" s="374"/>
      <c r="AG549" s="374"/>
      <c r="AH549" s="374"/>
      <c r="AI549" s="374"/>
      <c r="AJ549" s="374"/>
      <c r="AK549" s="374"/>
      <c r="AL549" s="374"/>
      <c r="AM549" s="374"/>
      <c r="AN549" s="374"/>
      <c r="AO549" s="374"/>
      <c r="AP549" s="374"/>
      <c r="AQ549" s="374"/>
      <c r="AR549" s="374"/>
      <c r="AS549" s="374"/>
      <c r="AT549" s="374"/>
      <c r="AU549" s="374"/>
      <c r="AV549" s="374"/>
      <c r="AW549" s="374"/>
      <c r="AX549" s="374"/>
      <c r="AY549" s="374"/>
      <c r="AZ549" s="374"/>
      <c r="BB549" s="449"/>
      <c r="BZ549" s="374"/>
      <c r="CA549" s="374"/>
      <c r="CB549" s="374"/>
      <c r="CC549" s="374"/>
      <c r="CD549" s="374"/>
      <c r="CE549" s="374"/>
      <c r="CF549" s="374"/>
      <c r="CG549" s="374"/>
      <c r="CH549" s="374"/>
      <c r="CI549" s="374"/>
      <c r="CJ549" s="374"/>
      <c r="CK549" s="374"/>
      <c r="CL549" s="374"/>
      <c r="CM549" s="374"/>
      <c r="CN549" s="374"/>
      <c r="CO549" s="374"/>
      <c r="CP549" s="374"/>
      <c r="CQ549" s="374"/>
      <c r="CR549" s="374"/>
      <c r="CS549" s="374"/>
      <c r="CT549" s="374"/>
      <c r="CU549" s="374"/>
      <c r="CV549" s="374"/>
      <c r="CW549" s="374"/>
      <c r="CX549" s="374"/>
      <c r="CY549" s="374"/>
      <c r="CZ549" s="374"/>
    </row>
    <row r="550" s="373" customFormat="true" ht="25.15" customHeight="true" x14ac:dyDescent="0.2">
      <c r="A550" s="449"/>
      <c r="B550" s="449"/>
      <c r="C550" s="1161" t="s">
        <v>583</v>
      </c>
      <c r="D550" s="1162"/>
      <c r="E550" s="951">
        <v>-1.445095825904133E-3</v>
      </c>
      <c r="F550" s="28"/>
      <c r="G550" s="28"/>
      <c r="H550" s="1162" t="s">
        <v>502</v>
      </c>
      <c r="I550" s="1162"/>
      <c r="J550" s="952">
        <v>6.8630102801061606E-3</v>
      </c>
      <c r="K550" s="28"/>
      <c r="L550" s="28"/>
      <c r="M550" s="1162" t="s">
        <v>611</v>
      </c>
      <c r="N550" s="1162"/>
      <c r="O550" s="962">
        <v>3.9783670634303517E-5</v>
      </c>
      <c r="P550" s="28"/>
      <c r="Q550" s="28"/>
      <c r="R550" s="374"/>
      <c r="Z550" s="374"/>
      <c r="AA550" s="374"/>
      <c r="AB550" s="374"/>
      <c r="AC550" s="374"/>
      <c r="AD550" s="374"/>
      <c r="AE550" s="374"/>
      <c r="AF550" s="374"/>
      <c r="AG550" s="374"/>
      <c r="AH550" s="374"/>
      <c r="AI550" s="374"/>
      <c r="AJ550" s="374"/>
      <c r="AK550" s="374"/>
      <c r="AL550" s="374"/>
      <c r="AM550" s="374"/>
      <c r="AN550" s="374"/>
      <c r="AO550" s="374"/>
      <c r="AP550" s="374"/>
      <c r="AQ550" s="374"/>
      <c r="AR550" s="374"/>
      <c r="AS550" s="374"/>
      <c r="AT550" s="374"/>
      <c r="AU550" s="374"/>
      <c r="AV550" s="374"/>
      <c r="AW550" s="374"/>
      <c r="AX550" s="374"/>
      <c r="AY550" s="374"/>
      <c r="AZ550" s="374"/>
      <c r="BB550" s="449"/>
      <c r="BZ550" s="374"/>
      <c r="CA550" s="374"/>
      <c r="CB550" s="374"/>
      <c r="CC550" s="374"/>
      <c r="CD550" s="374"/>
      <c r="CE550" s="374"/>
      <c r="CF550" s="374"/>
      <c r="CG550" s="374"/>
      <c r="CH550" s="374"/>
      <c r="CI550" s="374"/>
      <c r="CJ550" s="374"/>
      <c r="CK550" s="374"/>
      <c r="CL550" s="374"/>
      <c r="CM550" s="374"/>
      <c r="CN550" s="374"/>
      <c r="CO550" s="374"/>
      <c r="CP550" s="374"/>
      <c r="CQ550" s="374"/>
      <c r="CR550" s="374"/>
      <c r="CS550" s="374"/>
      <c r="CT550" s="374"/>
      <c r="CU550" s="374"/>
      <c r="CV550" s="374"/>
      <c r="CW550" s="374"/>
      <c r="CX550" s="374"/>
      <c r="CY550" s="374"/>
      <c r="CZ550" s="374"/>
    </row>
    <row r="551" s="373" customFormat="true" ht="25.15" customHeight="true" x14ac:dyDescent="0.2">
      <c r="A551" s="449"/>
      <c r="B551" s="449"/>
      <c r="C551" s="1161" t="s">
        <v>597</v>
      </c>
      <c r="D551" s="1162"/>
      <c r="E551" s="951">
        <v>2.9679110196346565E-3</v>
      </c>
      <c r="F551" s="28"/>
      <c r="G551" s="28"/>
      <c r="H551" s="1162" t="s">
        <v>399</v>
      </c>
      <c r="I551" s="1162"/>
      <c r="J551" s="952">
        <v>3.539243593007111E-2</v>
      </c>
      <c r="K551" s="28"/>
      <c r="L551" s="28"/>
      <c r="M551" s="1162" t="s">
        <v>607</v>
      </c>
      <c r="N551" s="1162"/>
      <c r="O551" s="953">
        <v>8.2082538529349065E-4</v>
      </c>
      <c r="P551" s="28"/>
      <c r="Q551" s="28"/>
      <c r="R551" s="374"/>
      <c r="Z551" s="374"/>
      <c r="AA551" s="374"/>
      <c r="AB551" s="374"/>
      <c r="AC551" s="374"/>
      <c r="AD551" s="374"/>
      <c r="AE551" s="374"/>
      <c r="AF551" s="374"/>
      <c r="AG551" s="374"/>
      <c r="AH551" s="374"/>
      <c r="AI551" s="374"/>
      <c r="AJ551" s="374"/>
      <c r="AK551" s="374"/>
      <c r="AL551" s="374"/>
      <c r="AM551" s="374"/>
      <c r="AN551" s="374"/>
      <c r="AO551" s="374"/>
      <c r="AP551" s="374"/>
      <c r="AQ551" s="374"/>
      <c r="AR551" s="374"/>
      <c r="AS551" s="374"/>
      <c r="AT551" s="374"/>
      <c r="AU551" s="374"/>
      <c r="AV551" s="374"/>
      <c r="AW551" s="374"/>
      <c r="AX551" s="374"/>
      <c r="AY551" s="374"/>
      <c r="AZ551" s="374"/>
      <c r="BB551" s="449"/>
      <c r="BZ551" s="374"/>
      <c r="CA551" s="374"/>
      <c r="CB551" s="374"/>
      <c r="CC551" s="374"/>
      <c r="CD551" s="374"/>
      <c r="CE551" s="374"/>
      <c r="CF551" s="374"/>
      <c r="CG551" s="374"/>
      <c r="CH551" s="374"/>
      <c r="CI551" s="374"/>
      <c r="CJ551" s="374"/>
      <c r="CK551" s="374"/>
      <c r="CL551" s="374"/>
      <c r="CM551" s="374"/>
      <c r="CN551" s="374"/>
      <c r="CO551" s="374"/>
      <c r="CP551" s="374"/>
      <c r="CQ551" s="374"/>
      <c r="CR551" s="374"/>
      <c r="CS551" s="374"/>
      <c r="CT551" s="374"/>
      <c r="CU551" s="374"/>
      <c r="CV551" s="374"/>
      <c r="CW551" s="374"/>
      <c r="CX551" s="374"/>
      <c r="CY551" s="374"/>
      <c r="CZ551" s="374"/>
    </row>
    <row r="552" s="373" customFormat="true" ht="25.15" customHeight="true" x14ac:dyDescent="0.2">
      <c r="A552" s="449"/>
      <c r="B552" s="449"/>
      <c r="C552" s="1161" t="s">
        <v>576</v>
      </c>
      <c r="D552" s="1162"/>
      <c r="E552" s="951">
        <v>6.5740823592298742E-2</v>
      </c>
      <c r="F552" s="28"/>
      <c r="G552" s="28"/>
      <c r="H552" s="1162" t="s">
        <v>492</v>
      </c>
      <c r="I552" s="1162"/>
      <c r="J552" s="952">
        <v>8.8934257877452072E-2</v>
      </c>
      <c r="K552" s="28"/>
      <c r="L552" s="28"/>
      <c r="M552" s="1162" t="s">
        <v>590</v>
      </c>
      <c r="N552" s="1162"/>
      <c r="O552" s="953">
        <v>9.7243802233560345E-3</v>
      </c>
      <c r="P552" s="28"/>
      <c r="Q552" s="28"/>
      <c r="R552" s="374"/>
      <c r="Z552" s="374"/>
      <c r="AA552" s="374"/>
      <c r="AB552" s="374"/>
      <c r="AC552" s="374"/>
      <c r="AD552" s="374"/>
      <c r="AE552" s="374"/>
      <c r="AF552" s="374"/>
      <c r="AG552" s="374"/>
      <c r="AH552" s="374"/>
      <c r="AI552" s="374"/>
      <c r="AJ552" s="374"/>
      <c r="AK552" s="374"/>
      <c r="AL552" s="374"/>
      <c r="AM552" s="374"/>
      <c r="AN552" s="374"/>
      <c r="AO552" s="374"/>
      <c r="AP552" s="374"/>
      <c r="AQ552" s="374"/>
      <c r="AR552" s="374"/>
      <c r="AS552" s="374"/>
      <c r="AT552" s="374"/>
      <c r="AU552" s="374"/>
      <c r="AV552" s="374"/>
      <c r="AW552" s="374"/>
      <c r="AX552" s="374"/>
      <c r="AY552" s="374"/>
      <c r="AZ552" s="374"/>
      <c r="BB552" s="449"/>
      <c r="BZ552" s="374"/>
      <c r="CA552" s="374"/>
      <c r="CB552" s="374"/>
      <c r="CC552" s="374"/>
      <c r="CD552" s="374"/>
      <c r="CE552" s="374"/>
      <c r="CF552" s="374"/>
      <c r="CG552" s="374"/>
      <c r="CH552" s="374"/>
      <c r="CI552" s="374"/>
      <c r="CJ552" s="374"/>
      <c r="CK552" s="374"/>
      <c r="CL552" s="374"/>
      <c r="CM552" s="374"/>
      <c r="CN552" s="374"/>
      <c r="CO552" s="374"/>
      <c r="CP552" s="374"/>
      <c r="CQ552" s="374"/>
      <c r="CR552" s="374"/>
      <c r="CS552" s="374"/>
      <c r="CT552" s="374"/>
      <c r="CU552" s="374"/>
      <c r="CV552" s="374"/>
      <c r="CW552" s="374"/>
      <c r="CX552" s="374"/>
      <c r="CY552" s="374"/>
      <c r="CZ552" s="374"/>
    </row>
    <row r="553" s="373" customFormat="true" ht="25.15" customHeight="true" x14ac:dyDescent="0.2">
      <c r="A553" s="449"/>
      <c r="B553" s="449"/>
      <c r="C553" s="1161" t="s">
        <v>495</v>
      </c>
      <c r="D553" s="1162"/>
      <c r="E553" s="951">
        <v>-9.2764917016355364E-2</v>
      </c>
      <c r="F553" s="28"/>
      <c r="G553" s="28"/>
      <c r="H553" s="1162" t="s">
        <v>595</v>
      </c>
      <c r="I553" s="1162"/>
      <c r="J553" s="952">
        <v>-1.328542301168416E-3</v>
      </c>
      <c r="K553" s="28"/>
      <c r="L553" s="28"/>
      <c r="M553" s="1162" t="s">
        <v>609</v>
      </c>
      <c r="N553" s="1162"/>
      <c r="O553" s="953">
        <v>2.2504864541050533E-4</v>
      </c>
      <c r="P553" s="28"/>
      <c r="Q553" s="28"/>
      <c r="R553" s="374"/>
      <c r="Z553" s="374"/>
      <c r="AA553" s="374"/>
      <c r="AB553" s="374"/>
      <c r="AC553" s="374"/>
      <c r="AD553" s="374"/>
      <c r="AE553" s="374"/>
      <c r="AF553" s="374"/>
      <c r="AG553" s="374"/>
      <c r="AH553" s="374"/>
      <c r="AI553" s="374"/>
      <c r="AJ553" s="374"/>
      <c r="AK553" s="374"/>
      <c r="AL553" s="374"/>
      <c r="AM553" s="374"/>
      <c r="AN553" s="374"/>
      <c r="AO553" s="374"/>
      <c r="AP553" s="374"/>
      <c r="AQ553" s="374"/>
      <c r="AR553" s="374"/>
      <c r="AS553" s="374"/>
      <c r="AT553" s="374"/>
      <c r="AU553" s="374"/>
      <c r="AV553" s="374"/>
      <c r="AW553" s="374"/>
      <c r="AX553" s="374"/>
      <c r="AY553" s="374"/>
      <c r="AZ553" s="374"/>
      <c r="BB553" s="449"/>
      <c r="BZ553" s="374"/>
      <c r="CA553" s="374"/>
      <c r="CB553" s="374"/>
      <c r="CC553" s="374"/>
      <c r="CD553" s="374"/>
      <c r="CE553" s="374"/>
      <c r="CF553" s="374"/>
      <c r="CG553" s="374"/>
      <c r="CH553" s="374"/>
      <c r="CI553" s="374"/>
      <c r="CJ553" s="374"/>
      <c r="CK553" s="374"/>
      <c r="CL553" s="374"/>
      <c r="CM553" s="374"/>
      <c r="CN553" s="374"/>
      <c r="CO553" s="374"/>
      <c r="CP553" s="374"/>
      <c r="CQ553" s="374"/>
      <c r="CR553" s="374"/>
      <c r="CS553" s="374"/>
      <c r="CT553" s="374"/>
      <c r="CU553" s="374"/>
      <c r="CV553" s="374"/>
      <c r="CW553" s="374"/>
      <c r="CX553" s="374"/>
      <c r="CY553" s="374"/>
      <c r="CZ553" s="374"/>
    </row>
    <row r="554" s="373" customFormat="true" ht="25.15" customHeight="true" x14ac:dyDescent="0.2">
      <c r="A554" s="449"/>
      <c r="B554" s="449"/>
      <c r="C554" s="1161" t="s">
        <v>420</v>
      </c>
      <c r="D554" s="1162"/>
      <c r="E554" s="951">
        <v>1.8224563461352659E-4</v>
      </c>
      <c r="F554" s="28"/>
      <c r="G554" s="28"/>
      <c r="H554" s="1162" t="s">
        <v>419</v>
      </c>
      <c r="I554" s="1162"/>
      <c r="J554" s="952">
        <v>1.2056990312361942E-3</v>
      </c>
      <c r="K554" s="28"/>
      <c r="L554" s="28"/>
      <c r="M554" s="1162" t="s">
        <v>610</v>
      </c>
      <c r="N554" s="1162"/>
      <c r="O554" s="953">
        <v>1.5729404765570251E-4</v>
      </c>
      <c r="P554" s="28"/>
      <c r="Q554" s="28"/>
      <c r="R554" s="374"/>
      <c r="Z554" s="374"/>
      <c r="AA554" s="374"/>
      <c r="AB554" s="374"/>
      <c r="AC554" s="374"/>
      <c r="AD554" s="374"/>
      <c r="AE554" s="374"/>
      <c r="AF554" s="374"/>
      <c r="AG554" s="374"/>
      <c r="AH554" s="374"/>
      <c r="AI554" s="374"/>
      <c r="AJ554" s="374"/>
      <c r="AK554" s="374"/>
      <c r="AL554" s="374"/>
      <c r="AM554" s="374"/>
      <c r="AN554" s="374"/>
      <c r="AO554" s="374"/>
      <c r="AP554" s="374"/>
      <c r="AQ554" s="374"/>
      <c r="AR554" s="374"/>
      <c r="AS554" s="374"/>
      <c r="AT554" s="374"/>
      <c r="AU554" s="374"/>
      <c r="AV554" s="374"/>
      <c r="AW554" s="374"/>
      <c r="AX554" s="374"/>
      <c r="AY554" s="374"/>
      <c r="AZ554" s="374"/>
      <c r="BB554" s="449"/>
      <c r="BZ554" s="374"/>
      <c r="CA554" s="374"/>
      <c r="CB554" s="374"/>
      <c r="CC554" s="374"/>
      <c r="CD554" s="374"/>
      <c r="CE554" s="374"/>
      <c r="CF554" s="374"/>
      <c r="CG554" s="374"/>
      <c r="CH554" s="374"/>
      <c r="CI554" s="374"/>
      <c r="CJ554" s="374"/>
      <c r="CK554" s="374"/>
      <c r="CL554" s="374"/>
      <c r="CM554" s="374"/>
      <c r="CN554" s="374"/>
      <c r="CO554" s="374"/>
      <c r="CP554" s="374"/>
      <c r="CQ554" s="374"/>
      <c r="CR554" s="374"/>
      <c r="CS554" s="374"/>
      <c r="CT554" s="374"/>
      <c r="CU554" s="374"/>
      <c r="CV554" s="374"/>
      <c r="CW554" s="374"/>
      <c r="CX554" s="374"/>
      <c r="CY554" s="374"/>
      <c r="CZ554" s="374"/>
    </row>
    <row r="555" s="373" customFormat="true" ht="25.15" customHeight="true" x14ac:dyDescent="0.2">
      <c r="A555" s="449"/>
      <c r="B555" s="449"/>
      <c r="C555" s="1161" t="s">
        <v>599</v>
      </c>
      <c r="D555" s="1162"/>
      <c r="E555" s="951">
        <v>-2.0957546463152249E-3</v>
      </c>
      <c r="F555" s="28"/>
      <c r="G555" s="28"/>
      <c r="H555" s="1162" t="s">
        <v>415</v>
      </c>
      <c r="I555" s="1162"/>
      <c r="J555" s="952">
        <v>1.8740586291829404E-3</v>
      </c>
      <c r="K555" s="28"/>
      <c r="L555" s="28"/>
      <c r="M555" s="1162" t="s">
        <v>588</v>
      </c>
      <c r="N555" s="1162"/>
      <c r="O555" s="953">
        <v>1.1605349003905821E-2</v>
      </c>
      <c r="P555" s="28"/>
      <c r="Q555" s="28"/>
      <c r="R555" s="374"/>
      <c r="Z555" s="374"/>
      <c r="AA555" s="374"/>
      <c r="AB555" s="374"/>
      <c r="AC555" s="374"/>
      <c r="AD555" s="374"/>
      <c r="AE555" s="374"/>
      <c r="AF555" s="374"/>
      <c r="AG555" s="374"/>
      <c r="AH555" s="374"/>
      <c r="AI555" s="374"/>
      <c r="AJ555" s="374"/>
      <c r="AK555" s="374"/>
      <c r="AL555" s="374"/>
      <c r="AM555" s="374"/>
      <c r="AN555" s="374"/>
      <c r="AO555" s="374"/>
      <c r="AP555" s="374"/>
      <c r="AQ555" s="374"/>
      <c r="AR555" s="374"/>
      <c r="AS555" s="374"/>
      <c r="AT555" s="374"/>
      <c r="AU555" s="374"/>
      <c r="AV555" s="374"/>
      <c r="AW555" s="374"/>
      <c r="AX555" s="374"/>
      <c r="AY555" s="374"/>
      <c r="AZ555" s="374"/>
      <c r="BB555" s="449"/>
      <c r="BZ555" s="374"/>
      <c r="CA555" s="374"/>
      <c r="CB555" s="374"/>
      <c r="CC555" s="374"/>
      <c r="CD555" s="374"/>
      <c r="CE555" s="374"/>
      <c r="CF555" s="374"/>
      <c r="CG555" s="374"/>
      <c r="CH555" s="374"/>
      <c r="CI555" s="374"/>
      <c r="CJ555" s="374"/>
      <c r="CK555" s="374"/>
      <c r="CL555" s="374"/>
      <c r="CM555" s="374"/>
      <c r="CN555" s="374"/>
      <c r="CO555" s="374"/>
      <c r="CP555" s="374"/>
      <c r="CQ555" s="374"/>
      <c r="CR555" s="374"/>
      <c r="CS555" s="374"/>
      <c r="CT555" s="374"/>
      <c r="CU555" s="374"/>
      <c r="CV555" s="374"/>
      <c r="CW555" s="374"/>
      <c r="CX555" s="374"/>
      <c r="CY555" s="374"/>
      <c r="CZ555" s="374"/>
    </row>
    <row r="556" s="373" customFormat="true" ht="25.15" customHeight="true" x14ac:dyDescent="0.2">
      <c r="A556" s="449"/>
      <c r="B556" s="449"/>
      <c r="C556" s="1161" t="s">
        <v>395</v>
      </c>
      <c r="D556" s="1162"/>
      <c r="E556" s="951">
        <v>1.1838523317968705E-2</v>
      </c>
      <c r="F556" s="28"/>
      <c r="G556" s="28"/>
      <c r="H556" s="1162" t="s">
        <v>500</v>
      </c>
      <c r="I556" s="1162"/>
      <c r="J556" s="952">
        <v>-4.4125449674292619E-2</v>
      </c>
      <c r="K556" s="28"/>
      <c r="L556" s="28"/>
      <c r="M556" s="1162" t="s">
        <v>587</v>
      </c>
      <c r="N556" s="1162"/>
      <c r="O556" s="953">
        <v>1.4190824389649921E-2</v>
      </c>
      <c r="P556" s="28"/>
      <c r="Q556" s="28"/>
      <c r="R556" s="374"/>
      <c r="Z556" s="374"/>
      <c r="AA556" s="374"/>
      <c r="AB556" s="374"/>
      <c r="AC556" s="374"/>
      <c r="AD556" s="374"/>
      <c r="AE556" s="374"/>
      <c r="AF556" s="374"/>
      <c r="AG556" s="374"/>
      <c r="AH556" s="374"/>
      <c r="AI556" s="374"/>
      <c r="AJ556" s="374"/>
      <c r="AK556" s="374"/>
      <c r="AL556" s="374"/>
      <c r="AM556" s="374"/>
      <c r="AN556" s="374"/>
      <c r="AO556" s="374"/>
      <c r="AP556" s="374"/>
      <c r="AQ556" s="374"/>
      <c r="AR556" s="374"/>
      <c r="AS556" s="374"/>
      <c r="AT556" s="374"/>
      <c r="AU556" s="374"/>
      <c r="AV556" s="374"/>
      <c r="AW556" s="374"/>
      <c r="AX556" s="374"/>
      <c r="AY556" s="374"/>
      <c r="AZ556" s="374"/>
      <c r="BB556" s="449"/>
      <c r="BZ556" s="374"/>
      <c r="CA556" s="374"/>
      <c r="CB556" s="374"/>
      <c r="CC556" s="374"/>
      <c r="CD556" s="374"/>
      <c r="CE556" s="374"/>
      <c r="CF556" s="374"/>
      <c r="CG556" s="374"/>
      <c r="CH556" s="374"/>
      <c r="CI556" s="374"/>
      <c r="CJ556" s="374"/>
      <c r="CK556" s="374"/>
      <c r="CL556" s="374"/>
      <c r="CM556" s="374"/>
      <c r="CN556" s="374"/>
      <c r="CO556" s="374"/>
      <c r="CP556" s="374"/>
      <c r="CQ556" s="374"/>
      <c r="CR556" s="374"/>
      <c r="CS556" s="374"/>
      <c r="CT556" s="374"/>
      <c r="CU556" s="374"/>
      <c r="CV556" s="374"/>
      <c r="CW556" s="374"/>
      <c r="CX556" s="374"/>
      <c r="CY556" s="374"/>
      <c r="CZ556" s="374"/>
    </row>
    <row r="557" s="373" customFormat="true" ht="25.15" customHeight="true" x14ac:dyDescent="0.2">
      <c r="A557" s="449"/>
      <c r="B557" s="449"/>
      <c r="C557" s="1161" t="s">
        <v>502</v>
      </c>
      <c r="D557" s="1162"/>
      <c r="E557" s="951">
        <v>6.3332628386008104E-3</v>
      </c>
      <c r="F557" s="28"/>
      <c r="G557" s="28"/>
      <c r="H557" s="1162" t="s">
        <v>397</v>
      </c>
      <c r="I557" s="1162"/>
      <c r="J557" s="952">
        <v>-4.1323754376552287E-2</v>
      </c>
      <c r="K557" s="28"/>
      <c r="L557" s="28"/>
      <c r="M557" s="1162" t="s">
        <v>604</v>
      </c>
      <c r="N557" s="1162"/>
      <c r="O557" s="953">
        <v>1.7054428563534378E-3</v>
      </c>
      <c r="P557" s="28"/>
      <c r="Q557" s="28"/>
      <c r="R557" s="374"/>
      <c r="Z557" s="374"/>
      <c r="AA557" s="374"/>
      <c r="AB557" s="374"/>
      <c r="AC557" s="374"/>
      <c r="AD557" s="374"/>
      <c r="AE557" s="374"/>
      <c r="AF557" s="374"/>
      <c r="AG557" s="374"/>
      <c r="AH557" s="374"/>
      <c r="AI557" s="374"/>
      <c r="AJ557" s="374"/>
      <c r="AK557" s="374"/>
      <c r="AL557" s="374"/>
      <c r="AM557" s="374"/>
      <c r="AN557" s="374"/>
      <c r="AO557" s="374"/>
      <c r="AP557" s="374"/>
      <c r="AQ557" s="374"/>
      <c r="AR557" s="374"/>
      <c r="AS557" s="374"/>
      <c r="AT557" s="374"/>
      <c r="AU557" s="374"/>
      <c r="AV557" s="374"/>
      <c r="AW557" s="374"/>
      <c r="AX557" s="374"/>
      <c r="AY557" s="374"/>
      <c r="AZ557" s="374"/>
      <c r="BB557" s="449"/>
      <c r="BZ557" s="374"/>
      <c r="CA557" s="374"/>
      <c r="CB557" s="374"/>
      <c r="CC557" s="374"/>
      <c r="CD557" s="374"/>
      <c r="CE557" s="374"/>
      <c r="CF557" s="374"/>
      <c r="CG557" s="374"/>
      <c r="CH557" s="374"/>
      <c r="CI557" s="374"/>
      <c r="CJ557" s="374"/>
      <c r="CK557" s="374"/>
      <c r="CL557" s="374"/>
      <c r="CM557" s="374"/>
      <c r="CN557" s="374"/>
      <c r="CO557" s="374"/>
      <c r="CP557" s="374"/>
      <c r="CQ557" s="374"/>
      <c r="CR557" s="374"/>
      <c r="CS557" s="374"/>
      <c r="CT557" s="374"/>
      <c r="CU557" s="374"/>
      <c r="CV557" s="374"/>
      <c r="CW557" s="374"/>
      <c r="CX557" s="374"/>
      <c r="CY557" s="374"/>
      <c r="CZ557" s="374"/>
    </row>
    <row r="558" s="373" customFormat="true" ht="25.15" customHeight="true" x14ac:dyDescent="0.2">
      <c r="A558" s="449"/>
      <c r="B558" s="449"/>
      <c r="C558" s="1161" t="s">
        <v>399</v>
      </c>
      <c r="D558" s="1162"/>
      <c r="E558" s="951">
        <v>3.6151225290579646E-2</v>
      </c>
      <c r="F558" s="28"/>
      <c r="G558" s="28"/>
      <c r="H558" s="1162" t="s">
        <v>499</v>
      </c>
      <c r="I558" s="1162"/>
      <c r="J558" s="952">
        <v>-1.4840914301543693E-2</v>
      </c>
      <c r="K558" s="28"/>
      <c r="L558" s="28"/>
      <c r="M558" s="1162" t="s">
        <v>579</v>
      </c>
      <c r="N558" s="1162"/>
      <c r="O558" s="953">
        <v>4.6710624204430923E-2</v>
      </c>
      <c r="P558" s="28"/>
      <c r="Q558" s="28"/>
      <c r="R558" s="374"/>
      <c r="Z558" s="374"/>
      <c r="AA558" s="374"/>
      <c r="AB558" s="374"/>
      <c r="AC558" s="374"/>
      <c r="AD558" s="374"/>
      <c r="AE558" s="374"/>
      <c r="AF558" s="374"/>
      <c r="AG558" s="374"/>
      <c r="AH558" s="374"/>
      <c r="AI558" s="374"/>
      <c r="AJ558" s="374"/>
      <c r="AK558" s="374"/>
      <c r="AL558" s="374"/>
      <c r="AM558" s="374"/>
      <c r="AN558" s="374"/>
      <c r="AO558" s="374"/>
      <c r="AP558" s="374"/>
      <c r="AQ558" s="374"/>
      <c r="AR558" s="374"/>
      <c r="AS558" s="374"/>
      <c r="AT558" s="374"/>
      <c r="AU558" s="374"/>
      <c r="AV558" s="374"/>
      <c r="AW558" s="374"/>
      <c r="AX558" s="374"/>
      <c r="AY558" s="374"/>
      <c r="AZ558" s="374"/>
      <c r="BB558" s="449"/>
      <c r="BZ558" s="374"/>
      <c r="CA558" s="374"/>
      <c r="CB558" s="374"/>
      <c r="CC558" s="374"/>
      <c r="CD558" s="374"/>
      <c r="CE558" s="374"/>
      <c r="CF558" s="374"/>
      <c r="CG558" s="374"/>
      <c r="CH558" s="374"/>
      <c r="CI558" s="374"/>
      <c r="CJ558" s="374"/>
      <c r="CK558" s="374"/>
      <c r="CL558" s="374"/>
      <c r="CM558" s="374"/>
      <c r="CN558" s="374"/>
      <c r="CO558" s="374"/>
      <c r="CP558" s="374"/>
      <c r="CQ558" s="374"/>
      <c r="CR558" s="374"/>
      <c r="CS558" s="374"/>
      <c r="CT558" s="374"/>
      <c r="CU558" s="374"/>
      <c r="CV558" s="374"/>
      <c r="CW558" s="374"/>
      <c r="CX558" s="374"/>
      <c r="CY558" s="374"/>
      <c r="CZ558" s="374"/>
    </row>
    <row r="559" s="373" customFormat="true" ht="25.15" customHeight="true" x14ac:dyDescent="0.2">
      <c r="A559" s="449"/>
      <c r="B559" s="449"/>
      <c r="C559" s="1161" t="s">
        <v>492</v>
      </c>
      <c r="D559" s="1162"/>
      <c r="E559" s="951">
        <v>8.9107304953340724E-2</v>
      </c>
      <c r="F559" s="28"/>
      <c r="G559" s="28"/>
      <c r="H559" s="1162" t="s">
        <v>525</v>
      </c>
      <c r="I559" s="1162"/>
      <c r="J559" s="952">
        <v>-1.9120312944946476E-2</v>
      </c>
      <c r="K559" s="28"/>
      <c r="L559" s="28"/>
      <c r="M559" s="1162" t="s">
        <v>601</v>
      </c>
      <c r="N559" s="1162"/>
      <c r="O559" s="953">
        <v>1.9935826895562383E-3</v>
      </c>
      <c r="P559" s="28"/>
      <c r="Q559" s="28"/>
      <c r="R559" s="374"/>
      <c r="Z559" s="374"/>
      <c r="AA559" s="374"/>
      <c r="AB559" s="374"/>
      <c r="AC559" s="374"/>
      <c r="AD559" s="374"/>
      <c r="AE559" s="374"/>
      <c r="AF559" s="374"/>
      <c r="AG559" s="374"/>
      <c r="AH559" s="374"/>
      <c r="AI559" s="374"/>
      <c r="AJ559" s="374"/>
      <c r="AK559" s="374"/>
      <c r="AL559" s="374"/>
      <c r="AM559" s="374"/>
      <c r="AN559" s="374"/>
      <c r="AO559" s="374"/>
      <c r="AP559" s="374"/>
      <c r="AQ559" s="374"/>
      <c r="AR559" s="374"/>
      <c r="AS559" s="374"/>
      <c r="AT559" s="374"/>
      <c r="AU559" s="374"/>
      <c r="AV559" s="374"/>
      <c r="AW559" s="374"/>
      <c r="AX559" s="374"/>
      <c r="AY559" s="374"/>
      <c r="AZ559" s="374"/>
      <c r="BB559" s="449"/>
      <c r="BZ559" s="374"/>
      <c r="CA559" s="374"/>
      <c r="CB559" s="374"/>
      <c r="CC559" s="374"/>
      <c r="CD559" s="374"/>
      <c r="CE559" s="374"/>
      <c r="CF559" s="374"/>
      <c r="CG559" s="374"/>
      <c r="CH559" s="374"/>
      <c r="CI559" s="374"/>
      <c r="CJ559" s="374"/>
      <c r="CK559" s="374"/>
      <c r="CL559" s="374"/>
      <c r="CM559" s="374"/>
      <c r="CN559" s="374"/>
      <c r="CO559" s="374"/>
      <c r="CP559" s="374"/>
      <c r="CQ559" s="374"/>
      <c r="CR559" s="374"/>
      <c r="CS559" s="374"/>
      <c r="CT559" s="374"/>
      <c r="CU559" s="374"/>
      <c r="CV559" s="374"/>
      <c r="CW559" s="374"/>
      <c r="CX559" s="374"/>
      <c r="CY559" s="374"/>
      <c r="CZ559" s="374"/>
    </row>
    <row r="560" s="373" customFormat="true" ht="25.15" customHeight="true" x14ac:dyDescent="0.2">
      <c r="A560" s="449"/>
      <c r="B560" s="449"/>
      <c r="C560" s="1161" t="s">
        <v>595</v>
      </c>
      <c r="D560" s="1162"/>
      <c r="E560" s="951">
        <v>3.4009170572894083E-3</v>
      </c>
      <c r="F560" s="28"/>
      <c r="G560" s="28"/>
      <c r="H560" s="1162" t="s">
        <v>518</v>
      </c>
      <c r="I560" s="1162"/>
      <c r="J560" s="952">
        <v>-6.9308204410940905E-2</v>
      </c>
      <c r="K560" s="28"/>
      <c r="L560" s="28"/>
      <c r="M560" s="1162" t="s">
        <v>600</v>
      </c>
      <c r="N560" s="1162"/>
      <c r="O560" s="953">
        <v>2.3157993292919482E-3</v>
      </c>
      <c r="P560" s="28"/>
      <c r="Q560" s="28"/>
      <c r="R560" s="374"/>
      <c r="Z560" s="374"/>
      <c r="AA560" s="374"/>
      <c r="AB560" s="374"/>
      <c r="AC560" s="374"/>
      <c r="AD560" s="374"/>
      <c r="AE560" s="374"/>
      <c r="AF560" s="374"/>
      <c r="AG560" s="374"/>
      <c r="AH560" s="374"/>
      <c r="AI560" s="374"/>
      <c r="AJ560" s="374"/>
      <c r="AK560" s="374"/>
      <c r="AL560" s="374"/>
      <c r="AM560" s="374"/>
      <c r="AN560" s="374"/>
      <c r="AO560" s="374"/>
      <c r="AP560" s="374"/>
      <c r="AQ560" s="374"/>
      <c r="AR560" s="374"/>
      <c r="AS560" s="374"/>
      <c r="AT560" s="374"/>
      <c r="AU560" s="374"/>
      <c r="AV560" s="374"/>
      <c r="AW560" s="374"/>
      <c r="AX560" s="374"/>
      <c r="AY560" s="374"/>
      <c r="AZ560" s="374"/>
      <c r="BB560" s="449"/>
      <c r="BZ560" s="374"/>
      <c r="CA560" s="374"/>
      <c r="CB560" s="374"/>
      <c r="CC560" s="374"/>
      <c r="CD560" s="374"/>
      <c r="CE560" s="374"/>
      <c r="CF560" s="374"/>
      <c r="CG560" s="374"/>
      <c r="CH560" s="374"/>
      <c r="CI560" s="374"/>
      <c r="CJ560" s="374"/>
      <c r="CK560" s="374"/>
      <c r="CL560" s="374"/>
      <c r="CM560" s="374"/>
      <c r="CN560" s="374"/>
      <c r="CO560" s="374"/>
      <c r="CP560" s="374"/>
      <c r="CQ560" s="374"/>
      <c r="CR560" s="374"/>
      <c r="CS560" s="374"/>
      <c r="CT560" s="374"/>
      <c r="CU560" s="374"/>
      <c r="CV560" s="374"/>
      <c r="CW560" s="374"/>
      <c r="CX560" s="374"/>
      <c r="CY560" s="374"/>
      <c r="CZ560" s="374"/>
    </row>
    <row r="561" s="373" customFormat="true" ht="25.15" customHeight="true" x14ac:dyDescent="0.2">
      <c r="A561" s="449"/>
      <c r="B561" s="449"/>
      <c r="C561" s="1161" t="s">
        <v>419</v>
      </c>
      <c r="D561" s="1162"/>
      <c r="E561" s="951">
        <v>2.2026544671020251E-3</v>
      </c>
      <c r="F561" s="28"/>
      <c r="G561" s="28"/>
      <c r="H561" s="1162" t="s">
        <v>427</v>
      </c>
      <c r="I561" s="1162"/>
      <c r="J561" s="952">
        <v>1.5097242556934359E-3</v>
      </c>
      <c r="K561" s="28"/>
      <c r="L561" s="28"/>
      <c r="M561" s="1162" t="s">
        <v>598</v>
      </c>
      <c r="N561" s="1162"/>
      <c r="O561" s="958">
        <v>3.0651324752899362E-3</v>
      </c>
      <c r="P561" s="28"/>
      <c r="Q561" s="28"/>
      <c r="R561" s="374"/>
      <c r="Z561" s="374"/>
      <c r="AA561" s="374"/>
      <c r="AB561" s="374"/>
      <c r="AC561" s="374"/>
      <c r="AD561" s="374"/>
      <c r="AE561" s="374"/>
      <c r="AF561" s="374"/>
      <c r="AG561" s="374"/>
      <c r="AH561" s="374"/>
      <c r="AI561" s="374"/>
      <c r="AJ561" s="374"/>
      <c r="AK561" s="374"/>
      <c r="AL561" s="374"/>
      <c r="AM561" s="374"/>
      <c r="AN561" s="374"/>
      <c r="AO561" s="374"/>
      <c r="AP561" s="374"/>
      <c r="AQ561" s="374"/>
      <c r="AR561" s="374"/>
      <c r="AS561" s="374"/>
      <c r="AT561" s="374"/>
      <c r="AU561" s="374"/>
      <c r="AV561" s="374"/>
      <c r="AW561" s="374"/>
      <c r="AX561" s="374"/>
      <c r="AY561" s="374"/>
      <c r="AZ561" s="374"/>
      <c r="BB561" s="449"/>
      <c r="BZ561" s="374"/>
      <c r="CA561" s="374"/>
      <c r="CB561" s="374"/>
      <c r="CC561" s="374"/>
      <c r="CD561" s="374"/>
      <c r="CE561" s="374"/>
      <c r="CF561" s="374"/>
      <c r="CG561" s="374"/>
      <c r="CH561" s="374"/>
      <c r="CI561" s="374"/>
      <c r="CJ561" s="374"/>
      <c r="CK561" s="374"/>
      <c r="CL561" s="374"/>
      <c r="CM561" s="374"/>
      <c r="CN561" s="374"/>
      <c r="CO561" s="374"/>
      <c r="CP561" s="374"/>
      <c r="CQ561" s="374"/>
      <c r="CR561" s="374"/>
      <c r="CS561" s="374"/>
      <c r="CT561" s="374"/>
      <c r="CU561" s="374"/>
      <c r="CV561" s="374"/>
      <c r="CW561" s="374"/>
      <c r="CX561" s="374"/>
      <c r="CY561" s="374"/>
      <c r="CZ561" s="374"/>
    </row>
    <row r="562" s="373" customFormat="true" ht="25.15" customHeight="true" x14ac:dyDescent="0.2">
      <c r="A562" s="449"/>
      <c r="B562" s="449"/>
      <c r="C562" s="1161" t="s">
        <v>415</v>
      </c>
      <c r="D562" s="1162"/>
      <c r="E562" s="951">
        <v>-4.5863059381482628E-3</v>
      </c>
      <c r="F562" s="28"/>
      <c r="G562" s="28"/>
      <c r="H562" s="1162" t="s">
        <v>605</v>
      </c>
      <c r="I562" s="1162"/>
      <c r="J562" s="952">
        <v>-7.5762476762314206E-4</v>
      </c>
      <c r="K562" s="28"/>
      <c r="L562" s="28"/>
      <c r="M562" s="1174"/>
      <c r="N562" s="1174"/>
      <c r="O562" s="28"/>
      <c r="P562" s="28"/>
      <c r="Q562" s="28"/>
      <c r="R562" s="374"/>
      <c r="Z562" s="374"/>
      <c r="AA562" s="374"/>
      <c r="AB562" s="374"/>
      <c r="AC562" s="374"/>
      <c r="AD562" s="374"/>
      <c r="AE562" s="374"/>
      <c r="AF562" s="374"/>
      <c r="AG562" s="374"/>
      <c r="AH562" s="374"/>
      <c r="AI562" s="374"/>
      <c r="AJ562" s="374"/>
      <c r="AK562" s="374"/>
      <c r="AL562" s="374"/>
      <c r="AM562" s="374"/>
      <c r="AN562" s="374"/>
      <c r="AO562" s="374"/>
      <c r="AP562" s="374"/>
      <c r="AQ562" s="374"/>
      <c r="AR562" s="374"/>
      <c r="AS562" s="374"/>
      <c r="AT562" s="374"/>
      <c r="AU562" s="374"/>
      <c r="AV562" s="374"/>
      <c r="AW562" s="374"/>
      <c r="AX562" s="374"/>
      <c r="AY562" s="374"/>
      <c r="AZ562" s="374"/>
      <c r="BB562" s="449"/>
      <c r="BZ562" s="374"/>
      <c r="CA562" s="374"/>
      <c r="CB562" s="374"/>
      <c r="CC562" s="374"/>
      <c r="CD562" s="374"/>
      <c r="CE562" s="374"/>
      <c r="CF562" s="374"/>
      <c r="CG562" s="374"/>
      <c r="CH562" s="374"/>
      <c r="CI562" s="374"/>
      <c r="CJ562" s="374"/>
      <c r="CK562" s="374"/>
      <c r="CL562" s="374"/>
      <c r="CM562" s="374"/>
      <c r="CN562" s="374"/>
      <c r="CO562" s="374"/>
      <c r="CP562" s="374"/>
      <c r="CQ562" s="374"/>
      <c r="CR562" s="374"/>
      <c r="CS562" s="374"/>
      <c r="CT562" s="374"/>
      <c r="CU562" s="374"/>
      <c r="CV562" s="374"/>
      <c r="CW562" s="374"/>
      <c r="CX562" s="374"/>
      <c r="CY562" s="374"/>
      <c r="CZ562" s="374"/>
    </row>
    <row r="563" s="373" customFormat="true" ht="25.15" customHeight="true" x14ac:dyDescent="0.2">
      <c r="A563" s="449"/>
      <c r="B563" s="449"/>
      <c r="C563" s="1161" t="s">
        <v>500</v>
      </c>
      <c r="D563" s="1162"/>
      <c r="E563" s="951">
        <v>-2.0600237274569909E-2</v>
      </c>
      <c r="F563" s="28"/>
      <c r="G563" s="28"/>
      <c r="H563" s="1162" t="s">
        <v>602</v>
      </c>
      <c r="I563" s="1162"/>
      <c r="J563" s="952">
        <v>1.2654854455975342E-4</v>
      </c>
      <c r="K563" s="28"/>
      <c r="L563" s="28"/>
      <c r="M563" s="1174"/>
      <c r="N563" s="1174"/>
      <c r="O563" s="28"/>
      <c r="P563" s="28"/>
      <c r="Q563" s="28"/>
      <c r="R563" s="374"/>
      <c r="Z563" s="374"/>
      <c r="AA563" s="374"/>
      <c r="AB563" s="374"/>
      <c r="AC563" s="374"/>
      <c r="AD563" s="374"/>
      <c r="AE563" s="374"/>
      <c r="AF563" s="374"/>
      <c r="AG563" s="374"/>
      <c r="AH563" s="374"/>
      <c r="AI563" s="374"/>
      <c r="AJ563" s="374"/>
      <c r="AK563" s="374"/>
      <c r="AL563" s="374"/>
      <c r="AM563" s="374"/>
      <c r="AN563" s="374"/>
      <c r="AO563" s="374"/>
      <c r="AP563" s="374"/>
      <c r="AQ563" s="374"/>
      <c r="AR563" s="374"/>
      <c r="AS563" s="374"/>
      <c r="AT563" s="374"/>
      <c r="AU563" s="374"/>
      <c r="AV563" s="374"/>
      <c r="AW563" s="374"/>
      <c r="AX563" s="374"/>
      <c r="AY563" s="374"/>
      <c r="AZ563" s="374"/>
      <c r="BB563" s="449"/>
      <c r="BZ563" s="374"/>
      <c r="CA563" s="374"/>
      <c r="CB563" s="374"/>
      <c r="CC563" s="374"/>
      <c r="CD563" s="374"/>
      <c r="CE563" s="374"/>
      <c r="CF563" s="374"/>
      <c r="CG563" s="374"/>
      <c r="CH563" s="374"/>
      <c r="CI563" s="374"/>
      <c r="CJ563" s="374"/>
      <c r="CK563" s="374"/>
      <c r="CL563" s="374"/>
      <c r="CM563" s="374"/>
      <c r="CN563" s="374"/>
      <c r="CO563" s="374"/>
      <c r="CP563" s="374"/>
      <c r="CQ563" s="374"/>
      <c r="CR563" s="374"/>
      <c r="CS563" s="374"/>
      <c r="CT563" s="374"/>
      <c r="CU563" s="374"/>
      <c r="CV563" s="374"/>
      <c r="CW563" s="374"/>
      <c r="CX563" s="374"/>
      <c r="CY563" s="374"/>
      <c r="CZ563" s="374"/>
    </row>
    <row r="564" s="373" customFormat="true" ht="25.15" customHeight="true" x14ac:dyDescent="0.2">
      <c r="A564" s="449"/>
      <c r="B564" s="449"/>
      <c r="C564" s="1161" t="s">
        <v>397</v>
      </c>
      <c r="D564" s="1162"/>
      <c r="E564" s="951">
        <v>-4.6765683868558207E-2</v>
      </c>
      <c r="F564" s="28"/>
      <c r="G564" s="28"/>
      <c r="H564" s="1162" t="s">
        <v>585</v>
      </c>
      <c r="I564" s="1162"/>
      <c r="J564" s="952">
        <v>-1.9643300918301462E-3</v>
      </c>
      <c r="K564" s="28"/>
      <c r="L564" s="28"/>
      <c r="M564" s="1162" t="s">
        <v>232</v>
      </c>
      <c r="N564" s="1162"/>
      <c r="O564" s="1162"/>
      <c r="P564" s="1162"/>
      <c r="Q564" s="1162"/>
      <c r="R564" s="374"/>
      <c r="Z564" s="374"/>
      <c r="AA564" s="374"/>
      <c r="AB564" s="374"/>
      <c r="AC564" s="374"/>
      <c r="AD564" s="374"/>
      <c r="AE564" s="374"/>
      <c r="AF564" s="374"/>
      <c r="AG564" s="374"/>
      <c r="AH564" s="374"/>
      <c r="AI564" s="374"/>
      <c r="AJ564" s="374"/>
      <c r="AK564" s="374"/>
      <c r="AL564" s="374"/>
      <c r="AM564" s="374"/>
      <c r="AN564" s="374"/>
      <c r="AO564" s="374"/>
      <c r="AP564" s="374"/>
      <c r="AQ564" s="374"/>
      <c r="AR564" s="374"/>
      <c r="AS564" s="374"/>
      <c r="AT564" s="374"/>
      <c r="AU564" s="374"/>
      <c r="AV564" s="374"/>
      <c r="AW564" s="374"/>
      <c r="AX564" s="374"/>
      <c r="AY564" s="374"/>
      <c r="AZ564" s="374"/>
      <c r="BB564" s="449"/>
      <c r="BZ564" s="374"/>
      <c r="CA564" s="374"/>
      <c r="CB564" s="374"/>
      <c r="CC564" s="374"/>
      <c r="CD564" s="374"/>
      <c r="CE564" s="374"/>
      <c r="CF564" s="374"/>
      <c r="CG564" s="374"/>
      <c r="CH564" s="374"/>
      <c r="CI564" s="374"/>
      <c r="CJ564" s="374"/>
      <c r="CK564" s="374"/>
      <c r="CL564" s="374"/>
      <c r="CM564" s="374"/>
      <c r="CN564" s="374"/>
      <c r="CO564" s="374"/>
      <c r="CP564" s="374"/>
      <c r="CQ564" s="374"/>
      <c r="CR564" s="374"/>
      <c r="CS564" s="374"/>
      <c r="CT564" s="374"/>
      <c r="CU564" s="374"/>
      <c r="CV564" s="374"/>
      <c r="CW564" s="374"/>
      <c r="CX564" s="374"/>
      <c r="CY564" s="374"/>
      <c r="CZ564" s="374"/>
    </row>
    <row r="565" s="373" customFormat="true" ht="25.15" customHeight="true" x14ac:dyDescent="0.2">
      <c r="A565" s="449"/>
      <c r="B565" s="449"/>
      <c r="C565" s="1161" t="s">
        <v>499</v>
      </c>
      <c r="D565" s="1162"/>
      <c r="E565" s="951">
        <v>-1.4518342868460607E-2</v>
      </c>
      <c r="F565" s="28"/>
      <c r="G565" s="28"/>
      <c r="H565" s="1162" t="s">
        <v>514</v>
      </c>
      <c r="I565" s="1162"/>
      <c r="J565" s="952">
        <v>9.6025264666921753E-2</v>
      </c>
      <c r="K565" s="28"/>
      <c r="L565" s="28"/>
      <c r="M565" s="1162" t="s">
        <v>204</v>
      </c>
      <c r="N565" s="1162"/>
      <c r="O565" s="1168" t="s">
        <v>233</v>
      </c>
      <c r="P565" s="1169"/>
      <c r="Q565" s="1170"/>
      <c r="R565" s="374"/>
      <c r="Z565" s="374"/>
      <c r="AA565" s="374"/>
      <c r="AB565" s="374"/>
      <c r="AC565" s="374"/>
      <c r="AD565" s="374"/>
      <c r="AE565" s="374"/>
      <c r="AF565" s="374"/>
      <c r="AG565" s="374"/>
      <c r="AH565" s="374"/>
      <c r="AI565" s="374"/>
      <c r="AJ565" s="374"/>
      <c r="AK565" s="374"/>
      <c r="AL565" s="374"/>
      <c r="AM565" s="374"/>
      <c r="AN565" s="374"/>
      <c r="AO565" s="374"/>
      <c r="AP565" s="374"/>
      <c r="AQ565" s="374"/>
      <c r="AR565" s="374"/>
      <c r="AS565" s="374"/>
      <c r="AT565" s="374"/>
      <c r="AU565" s="374"/>
      <c r="AV565" s="374"/>
      <c r="AW565" s="374"/>
      <c r="AX565" s="374"/>
      <c r="AY565" s="374"/>
      <c r="AZ565" s="374"/>
      <c r="BB565" s="449"/>
      <c r="BZ565" s="374"/>
      <c r="CA565" s="374"/>
      <c r="CB565" s="374"/>
      <c r="CC565" s="374"/>
      <c r="CD565" s="374"/>
      <c r="CE565" s="374"/>
      <c r="CF565" s="374"/>
      <c r="CG565" s="374"/>
      <c r="CH565" s="374"/>
      <c r="CI565" s="374"/>
      <c r="CJ565" s="374"/>
      <c r="CK565" s="374"/>
      <c r="CL565" s="374"/>
      <c r="CM565" s="374"/>
      <c r="CN565" s="374"/>
      <c r="CO565" s="374"/>
      <c r="CP565" s="374"/>
      <c r="CQ565" s="374"/>
      <c r="CR565" s="374"/>
      <c r="CS565" s="374"/>
      <c r="CT565" s="374"/>
      <c r="CU565" s="374"/>
      <c r="CV565" s="374"/>
      <c r="CW565" s="374"/>
      <c r="CX565" s="374"/>
      <c r="CY565" s="374"/>
      <c r="CZ565" s="374"/>
    </row>
    <row r="566" s="373" customFormat="true" ht="25.15" customHeight="true" x14ac:dyDescent="0.2">
      <c r="A566" s="449"/>
      <c r="B566" s="449"/>
      <c r="C566" s="1161" t="s">
        <v>525</v>
      </c>
      <c r="D566" s="1162"/>
      <c r="E566" s="951">
        <v>-8.9613603153809746E-3</v>
      </c>
      <c r="F566" s="28"/>
      <c r="G566" s="28"/>
      <c r="H566" s="1162" t="s">
        <v>494</v>
      </c>
      <c r="I566" s="1162"/>
      <c r="J566" s="952">
        <v>4.5249758335269164E-3</v>
      </c>
      <c r="K566" s="28"/>
      <c r="L566" s="28"/>
      <c r="M566" s="1162"/>
      <c r="N566" s="1162"/>
      <c r="O566" s="975" t="s">
        <v>187</v>
      </c>
      <c r="P566" s="976" t="s">
        <v>234</v>
      </c>
      <c r="Q566" s="977" t="s">
        <v>235</v>
      </c>
      <c r="R566" s="374"/>
      <c r="Z566" s="374"/>
      <c r="AA566" s="374"/>
      <c r="AB566" s="374"/>
      <c r="AC566" s="374"/>
      <c r="AD566" s="374"/>
      <c r="AE566" s="374"/>
      <c r="AF566" s="374"/>
      <c r="AG566" s="374"/>
      <c r="AH566" s="374"/>
      <c r="AI566" s="374"/>
      <c r="AJ566" s="374"/>
      <c r="AK566" s="374"/>
      <c r="AL566" s="374"/>
      <c r="AM566" s="374"/>
      <c r="AN566" s="374"/>
      <c r="AO566" s="374"/>
      <c r="AP566" s="374"/>
      <c r="AQ566" s="374"/>
      <c r="AR566" s="374"/>
      <c r="AS566" s="374"/>
      <c r="AT566" s="374"/>
      <c r="AU566" s="374"/>
      <c r="AV566" s="374"/>
      <c r="AW566" s="374"/>
      <c r="AX566" s="374"/>
      <c r="AY566" s="374"/>
      <c r="AZ566" s="374"/>
      <c r="BB566" s="449"/>
      <c r="BZ566" s="374"/>
      <c r="CA566" s="374"/>
      <c r="CB566" s="374"/>
      <c r="CC566" s="374"/>
      <c r="CD566" s="374"/>
      <c r="CE566" s="374"/>
      <c r="CF566" s="374"/>
      <c r="CG566" s="374"/>
      <c r="CH566" s="374"/>
      <c r="CI566" s="374"/>
      <c r="CJ566" s="374"/>
      <c r="CK566" s="374"/>
      <c r="CL566" s="374"/>
      <c r="CM566" s="374"/>
      <c r="CN566" s="374"/>
      <c r="CO566" s="374"/>
      <c r="CP566" s="374"/>
      <c r="CQ566" s="374"/>
      <c r="CR566" s="374"/>
      <c r="CS566" s="374"/>
      <c r="CT566" s="374"/>
      <c r="CU566" s="374"/>
      <c r="CV566" s="374"/>
      <c r="CW566" s="374"/>
      <c r="CX566" s="374"/>
      <c r="CY566" s="374"/>
      <c r="CZ566" s="374"/>
    </row>
    <row r="567" s="373" customFormat="true" ht="25.15" customHeight="true" x14ac:dyDescent="0.2">
      <c r="A567" s="449"/>
      <c r="B567" s="449"/>
      <c r="C567" s="1161" t="s">
        <v>518</v>
      </c>
      <c r="D567" s="1162"/>
      <c r="E567" s="951">
        <v>-3.5892514186506845E-2</v>
      </c>
      <c r="F567" s="28"/>
      <c r="G567" s="28"/>
      <c r="H567" s="1162" t="s">
        <v>424</v>
      </c>
      <c r="I567" s="1162"/>
      <c r="J567" s="952">
        <v>-4.3167988934837906E-2</v>
      </c>
      <c r="K567" s="28"/>
      <c r="L567" s="28"/>
      <c r="M567" s="1162" t="s">
        <v>205</v>
      </c>
      <c r="N567" s="1162"/>
      <c r="O567" s="978">
        <v>6.2636454493380418</v>
      </c>
      <c r="P567" s="979">
        <v>8.1346044796597941</v>
      </c>
      <c r="Q567" s="980">
        <v>8.1346044796597941</v>
      </c>
      <c r="R567" s="374"/>
      <c r="Z567" s="374"/>
      <c r="AA567" s="374"/>
      <c r="AB567" s="374"/>
      <c r="AC567" s="374"/>
      <c r="AD567" s="374"/>
      <c r="AE567" s="374"/>
      <c r="AF567" s="374"/>
      <c r="AG567" s="374"/>
      <c r="AH567" s="374"/>
      <c r="AI567" s="374"/>
      <c r="AJ567" s="374"/>
      <c r="AK567" s="374"/>
      <c r="AL567" s="374"/>
      <c r="AM567" s="374"/>
      <c r="AN567" s="374"/>
      <c r="AO567" s="374"/>
      <c r="AP567" s="374"/>
      <c r="AQ567" s="374"/>
      <c r="AR567" s="374"/>
      <c r="AS567" s="374"/>
      <c r="AT567" s="374"/>
      <c r="AU567" s="374"/>
      <c r="AV567" s="374"/>
      <c r="AW567" s="374"/>
      <c r="AX567" s="374"/>
      <c r="AY567" s="374"/>
      <c r="AZ567" s="374"/>
      <c r="BB567" s="449"/>
      <c r="BZ567" s="374"/>
      <c r="CA567" s="374"/>
      <c r="CB567" s="374"/>
      <c r="CC567" s="374"/>
      <c r="CD567" s="374"/>
      <c r="CE567" s="374"/>
      <c r="CF567" s="374"/>
      <c r="CG567" s="374"/>
      <c r="CH567" s="374"/>
      <c r="CI567" s="374"/>
      <c r="CJ567" s="374"/>
      <c r="CK567" s="374"/>
      <c r="CL567" s="374"/>
      <c r="CM567" s="374"/>
      <c r="CN567" s="374"/>
      <c r="CO567" s="374"/>
      <c r="CP567" s="374"/>
      <c r="CQ567" s="374"/>
      <c r="CR567" s="374"/>
      <c r="CS567" s="374"/>
      <c r="CT567" s="374"/>
      <c r="CU567" s="374"/>
      <c r="CV567" s="374"/>
      <c r="CW567" s="374"/>
      <c r="CX567" s="374"/>
      <c r="CY567" s="374"/>
      <c r="CZ567" s="374"/>
    </row>
    <row r="568" s="373" customFormat="true" ht="25.15" customHeight="true" x14ac:dyDescent="0.2">
      <c r="A568" s="449"/>
      <c r="B568" s="449"/>
      <c r="C568" s="1161" t="s">
        <v>427</v>
      </c>
      <c r="D568" s="1162"/>
      <c r="E568" s="951">
        <v>1.9598850582112264E-3</v>
      </c>
      <c r="F568" s="28"/>
      <c r="G568" s="28"/>
      <c r="H568" s="1162" t="s">
        <v>387</v>
      </c>
      <c r="I568" s="1162"/>
      <c r="J568" s="952">
        <v>2.183066660049349E-2</v>
      </c>
      <c r="K568" s="28"/>
      <c r="L568" s="28"/>
      <c r="M568" s="1174"/>
      <c r="N568" s="1174"/>
      <c r="O568" s="28"/>
      <c r="P568" s="28"/>
      <c r="Q568" s="28"/>
      <c r="R568" s="374"/>
      <c r="Z568" s="374"/>
      <c r="AA568" s="374"/>
      <c r="AB568" s="374"/>
      <c r="AC568" s="374"/>
      <c r="AD568" s="374"/>
      <c r="AE568" s="374"/>
      <c r="AF568" s="374"/>
      <c r="AG568" s="374"/>
      <c r="AH568" s="374"/>
      <c r="AI568" s="374"/>
      <c r="AJ568" s="374"/>
      <c r="AK568" s="374"/>
      <c r="AL568" s="374"/>
      <c r="AM568" s="374"/>
      <c r="AN568" s="374"/>
      <c r="AO568" s="374"/>
      <c r="AP568" s="374"/>
      <c r="AQ568" s="374"/>
      <c r="AR568" s="374"/>
      <c r="AS568" s="374"/>
      <c r="AT568" s="374"/>
      <c r="AU568" s="374"/>
      <c r="AV568" s="374"/>
      <c r="AW568" s="374"/>
      <c r="AX568" s="374"/>
      <c r="AY568" s="374"/>
      <c r="AZ568" s="374"/>
      <c r="BB568" s="449"/>
      <c r="BZ568" s="374"/>
      <c r="CA568" s="374"/>
      <c r="CB568" s="374"/>
      <c r="CC568" s="374"/>
      <c r="CD568" s="374"/>
      <c r="CE568" s="374"/>
      <c r="CF568" s="374"/>
      <c r="CG568" s="374"/>
      <c r="CH568" s="374"/>
      <c r="CI568" s="374"/>
      <c r="CJ568" s="374"/>
      <c r="CK568" s="374"/>
      <c r="CL568" s="374"/>
      <c r="CM568" s="374"/>
      <c r="CN568" s="374"/>
      <c r="CO568" s="374"/>
      <c r="CP568" s="374"/>
      <c r="CQ568" s="374"/>
      <c r="CR568" s="374"/>
      <c r="CS568" s="374"/>
      <c r="CT568" s="374"/>
      <c r="CU568" s="374"/>
      <c r="CV568" s="374"/>
      <c r="CW568" s="374"/>
      <c r="CX568" s="374"/>
      <c r="CY568" s="374"/>
      <c r="CZ568" s="374"/>
    </row>
    <row r="569" s="373" customFormat="true" ht="25.15" customHeight="true" x14ac:dyDescent="0.2">
      <c r="A569" s="449"/>
      <c r="B569" s="449"/>
      <c r="C569" s="1161" t="s">
        <v>605</v>
      </c>
      <c r="D569" s="1162"/>
      <c r="E569" s="951">
        <v>-8.3910164303661254E-4</v>
      </c>
      <c r="F569" s="28"/>
      <c r="G569" s="28"/>
      <c r="H569" s="1162" t="s">
        <v>586</v>
      </c>
      <c r="I569" s="1162"/>
      <c r="J569" s="952">
        <v>-9.4366521198423845E-3</v>
      </c>
      <c r="K569" s="28"/>
      <c r="L569" s="28"/>
      <c r="M569" s="1174"/>
      <c r="N569" s="1174"/>
      <c r="O569" s="28"/>
      <c r="P569" s="28"/>
      <c r="Q569" s="28"/>
      <c r="R569" s="374"/>
      <c r="Z569" s="374"/>
      <c r="AA569" s="374"/>
      <c r="AB569" s="374"/>
      <c r="AC569" s="374"/>
      <c r="AD569" s="374"/>
      <c r="AE569" s="374"/>
      <c r="AF569" s="374"/>
      <c r="AG569" s="374"/>
      <c r="AH569" s="374"/>
      <c r="AI569" s="374"/>
      <c r="AJ569" s="374"/>
      <c r="AK569" s="374"/>
      <c r="AL569" s="374"/>
      <c r="AM569" s="374"/>
      <c r="AN569" s="374"/>
      <c r="AO569" s="374"/>
      <c r="AP569" s="374"/>
      <c r="AQ569" s="374"/>
      <c r="AR569" s="374"/>
      <c r="AS569" s="374"/>
      <c r="AT569" s="374"/>
      <c r="AU569" s="374"/>
      <c r="AV569" s="374"/>
      <c r="AW569" s="374"/>
      <c r="AX569" s="374"/>
      <c r="AY569" s="374"/>
      <c r="AZ569" s="374"/>
      <c r="BB569" s="449"/>
      <c r="BZ569" s="374"/>
      <c r="CA569" s="374"/>
      <c r="CB569" s="374"/>
      <c r="CC569" s="374"/>
      <c r="CD569" s="374"/>
      <c r="CE569" s="374"/>
      <c r="CF569" s="374"/>
      <c r="CG569" s="374"/>
      <c r="CH569" s="374"/>
      <c r="CI569" s="374"/>
      <c r="CJ569" s="374"/>
      <c r="CK569" s="374"/>
      <c r="CL569" s="374"/>
      <c r="CM569" s="374"/>
      <c r="CN569" s="374"/>
      <c r="CO569" s="374"/>
      <c r="CP569" s="374"/>
      <c r="CQ569" s="374"/>
      <c r="CR569" s="374"/>
      <c r="CS569" s="374"/>
      <c r="CT569" s="374"/>
      <c r="CU569" s="374"/>
      <c r="CV569" s="374"/>
      <c r="CW569" s="374"/>
      <c r="CX569" s="374"/>
      <c r="CY569" s="374"/>
      <c r="CZ569" s="374"/>
    </row>
    <row r="570" s="373" customFormat="true" ht="25.15" customHeight="true" x14ac:dyDescent="0.2">
      <c r="A570" s="449"/>
      <c r="B570" s="449"/>
      <c r="C570" s="1161" t="s">
        <v>602</v>
      </c>
      <c r="D570" s="1162"/>
      <c r="E570" s="951">
        <v>1.4549381885868131E-3</v>
      </c>
      <c r="F570" s="28"/>
      <c r="G570" s="28"/>
      <c r="H570" s="1162" t="s">
        <v>391</v>
      </c>
      <c r="I570" s="1162"/>
      <c r="J570" s="952">
        <v>-8.4123849154743718E-3</v>
      </c>
      <c r="K570" s="28"/>
      <c r="L570" s="28"/>
      <c r="M570" s="1162" t="s">
        <v>236</v>
      </c>
      <c r="N570" s="1162"/>
      <c r="O570" s="1162"/>
      <c r="P570" s="28"/>
      <c r="Q570" s="28"/>
      <c r="R570" s="374"/>
      <c r="Z570" s="374"/>
      <c r="AA570" s="374"/>
      <c r="AB570" s="374"/>
      <c r="AC570" s="374"/>
      <c r="AD570" s="374"/>
      <c r="AE570" s="374"/>
      <c r="AF570" s="374"/>
      <c r="AG570" s="374"/>
      <c r="AH570" s="374"/>
      <c r="AI570" s="374"/>
      <c r="AJ570" s="374"/>
      <c r="AK570" s="374"/>
      <c r="AL570" s="374"/>
      <c r="AM570" s="374"/>
      <c r="AN570" s="374"/>
      <c r="AO570" s="374"/>
      <c r="AP570" s="374"/>
      <c r="AQ570" s="374"/>
      <c r="AR570" s="374"/>
      <c r="AS570" s="374"/>
      <c r="AT570" s="374"/>
      <c r="AU570" s="374"/>
      <c r="AV570" s="374"/>
      <c r="AW570" s="374"/>
      <c r="AX570" s="374"/>
      <c r="AY570" s="374"/>
      <c r="AZ570" s="374"/>
      <c r="BB570" s="449"/>
      <c r="BZ570" s="374"/>
      <c r="CA570" s="374"/>
      <c r="CB570" s="374"/>
      <c r="CC570" s="374"/>
      <c r="CD570" s="374"/>
      <c r="CE570" s="374"/>
      <c r="CF570" s="374"/>
      <c r="CG570" s="374"/>
      <c r="CH570" s="374"/>
      <c r="CI570" s="374"/>
      <c r="CJ570" s="374"/>
      <c r="CK570" s="374"/>
      <c r="CL570" s="374"/>
      <c r="CM570" s="374"/>
      <c r="CN570" s="374"/>
      <c r="CO570" s="374"/>
      <c r="CP570" s="374"/>
      <c r="CQ570" s="374"/>
      <c r="CR570" s="374"/>
      <c r="CS570" s="374"/>
      <c r="CT570" s="374"/>
      <c r="CU570" s="374"/>
      <c r="CV570" s="374"/>
      <c r="CW570" s="374"/>
      <c r="CX570" s="374"/>
      <c r="CY570" s="374"/>
      <c r="CZ570" s="374"/>
    </row>
    <row r="571" s="373" customFormat="true" ht="25.15" customHeight="true" x14ac:dyDescent="0.2">
      <c r="A571" s="449"/>
      <c r="B571" s="449"/>
      <c r="C571" s="1161" t="s">
        <v>585</v>
      </c>
      <c r="D571" s="1162"/>
      <c r="E571" s="951">
        <v>6.7612342012240778E-3</v>
      </c>
      <c r="F571" s="28"/>
      <c r="G571" s="28"/>
      <c r="H571" s="1162" t="s">
        <v>412</v>
      </c>
      <c r="I571" s="1162"/>
      <c r="J571" s="952">
        <v>3.6063664913577832E-3</v>
      </c>
      <c r="K571" s="28"/>
      <c r="L571" s="28"/>
      <c r="M571" s="1162" t="s">
        <v>192</v>
      </c>
      <c r="N571" s="1162"/>
      <c r="O571" s="944" t="s">
        <v>204</v>
      </c>
      <c r="P571" s="28"/>
      <c r="Q571" s="28"/>
      <c r="R571" s="374"/>
      <c r="Z571" s="374"/>
      <c r="AA571" s="374"/>
      <c r="AB571" s="374"/>
      <c r="AC571" s="374"/>
      <c r="AD571" s="374"/>
      <c r="AE571" s="374"/>
      <c r="AF571" s="374"/>
      <c r="AG571" s="374"/>
      <c r="AH571" s="374"/>
      <c r="AI571" s="374"/>
      <c r="AJ571" s="374"/>
      <c r="AK571" s="374"/>
      <c r="AL571" s="374"/>
      <c r="AM571" s="374"/>
      <c r="AN571" s="374"/>
      <c r="AO571" s="374"/>
      <c r="AP571" s="374"/>
      <c r="AQ571" s="374"/>
      <c r="AR571" s="374"/>
      <c r="AS571" s="374"/>
      <c r="AT571" s="374"/>
      <c r="AU571" s="374"/>
      <c r="AV571" s="374"/>
      <c r="AW571" s="374"/>
      <c r="AX571" s="374"/>
      <c r="AY571" s="374"/>
      <c r="AZ571" s="374"/>
      <c r="BB571" s="449"/>
      <c r="BZ571" s="374"/>
      <c r="CA571" s="374"/>
      <c r="CB571" s="374"/>
      <c r="CC571" s="374"/>
      <c r="CD571" s="374"/>
      <c r="CE571" s="374"/>
      <c r="CF571" s="374"/>
      <c r="CG571" s="374"/>
      <c r="CH571" s="374"/>
      <c r="CI571" s="374"/>
      <c r="CJ571" s="374"/>
      <c r="CK571" s="374"/>
      <c r="CL571" s="374"/>
      <c r="CM571" s="374"/>
      <c r="CN571" s="374"/>
      <c r="CO571" s="374"/>
      <c r="CP571" s="374"/>
      <c r="CQ571" s="374"/>
      <c r="CR571" s="374"/>
      <c r="CS571" s="374"/>
      <c r="CT571" s="374"/>
      <c r="CU571" s="374"/>
      <c r="CV571" s="374"/>
      <c r="CW571" s="374"/>
      <c r="CX571" s="374"/>
      <c r="CY571" s="374"/>
      <c r="CZ571" s="374"/>
    </row>
    <row r="572" s="373" customFormat="true" ht="25.15" customHeight="true" x14ac:dyDescent="0.2">
      <c r="A572" s="449"/>
      <c r="B572" s="449"/>
      <c r="C572" s="1161" t="s">
        <v>514</v>
      </c>
      <c r="D572" s="1162"/>
      <c r="E572" s="951">
        <v>8.6867555707309418E-2</v>
      </c>
      <c r="F572" s="28"/>
      <c r="G572" s="28"/>
      <c r="H572" s="1162" t="s">
        <v>493</v>
      </c>
      <c r="I572" s="1162"/>
      <c r="J572" s="952">
        <v>-0.11855647987597076</v>
      </c>
      <c r="K572" s="28"/>
      <c r="L572" s="28"/>
      <c r="M572" s="1162"/>
      <c r="N572" s="1162"/>
      <c r="O572" s="947" t="s">
        <v>205</v>
      </c>
      <c r="P572" s="28"/>
      <c r="Q572" s="28"/>
      <c r="R572" s="374"/>
      <c r="Z572" s="374"/>
      <c r="AA572" s="374"/>
      <c r="AB572" s="374"/>
      <c r="AC572" s="374"/>
      <c r="AD572" s="374"/>
      <c r="AE572" s="374"/>
      <c r="AF572" s="374"/>
      <c r="AG572" s="374"/>
      <c r="AH572" s="374"/>
      <c r="AI572" s="374"/>
      <c r="AJ572" s="374"/>
      <c r="AK572" s="374"/>
      <c r="AL572" s="374"/>
      <c r="AM572" s="374"/>
      <c r="AN572" s="374"/>
      <c r="AO572" s="374"/>
      <c r="AP572" s="374"/>
      <c r="AQ572" s="374"/>
      <c r="AR572" s="374"/>
      <c r="AS572" s="374"/>
      <c r="AT572" s="374"/>
      <c r="AU572" s="374"/>
      <c r="AV572" s="374"/>
      <c r="AW572" s="374"/>
      <c r="AX572" s="374"/>
      <c r="AY572" s="374"/>
      <c r="AZ572" s="374"/>
      <c r="BB572" s="449"/>
      <c r="BZ572" s="374"/>
      <c r="CA572" s="374"/>
      <c r="CB572" s="374"/>
      <c r="CC572" s="374"/>
      <c r="CD572" s="374"/>
      <c r="CE572" s="374"/>
      <c r="CF572" s="374"/>
      <c r="CG572" s="374"/>
      <c r="CH572" s="374"/>
      <c r="CI572" s="374"/>
      <c r="CJ572" s="374"/>
      <c r="CK572" s="374"/>
      <c r="CL572" s="374"/>
      <c r="CM572" s="374"/>
      <c r="CN572" s="374"/>
      <c r="CO572" s="374"/>
      <c r="CP572" s="374"/>
      <c r="CQ572" s="374"/>
      <c r="CR572" s="374"/>
      <c r="CS572" s="374"/>
      <c r="CT572" s="374"/>
      <c r="CU572" s="374"/>
      <c r="CV572" s="374"/>
      <c r="CW572" s="374"/>
      <c r="CX572" s="374"/>
      <c r="CY572" s="374"/>
      <c r="CZ572" s="374"/>
    </row>
    <row r="573" s="373" customFormat="true" ht="25.15" customHeight="true" x14ac:dyDescent="0.2">
      <c r="A573" s="449"/>
      <c r="B573" s="449"/>
      <c r="C573" s="1161" t="s">
        <v>494</v>
      </c>
      <c r="D573" s="1162"/>
      <c r="E573" s="951">
        <v>1.0097779323566139E-2</v>
      </c>
      <c r="F573" s="28"/>
      <c r="G573" s="28"/>
      <c r="H573" s="1162" t="s">
        <v>434</v>
      </c>
      <c r="I573" s="1162"/>
      <c r="J573" s="952">
        <v>-4.3012925762794503E-3</v>
      </c>
      <c r="K573" s="28"/>
      <c r="L573" s="28"/>
      <c r="M573" s="1162" t="s">
        <v>222</v>
      </c>
      <c r="N573" s="1162"/>
      <c r="O573" s="950">
        <v>-3.5989823120741227E-2</v>
      </c>
      <c r="P573" s="28"/>
      <c r="Q573" s="28"/>
      <c r="R573" s="374"/>
      <c r="Z573" s="374"/>
      <c r="AA573" s="374"/>
      <c r="AB573" s="374"/>
      <c r="AC573" s="374"/>
      <c r="AD573" s="374"/>
      <c r="AE573" s="374"/>
      <c r="AF573" s="374"/>
      <c r="AG573" s="374"/>
      <c r="AH573" s="374"/>
      <c r="AI573" s="374"/>
      <c r="AJ573" s="374"/>
      <c r="AK573" s="374"/>
      <c r="AL573" s="374"/>
      <c r="AM573" s="374"/>
      <c r="AN573" s="374"/>
      <c r="AO573" s="374"/>
      <c r="AP573" s="374"/>
      <c r="AQ573" s="374"/>
      <c r="AR573" s="374"/>
      <c r="AS573" s="374"/>
      <c r="AT573" s="374"/>
      <c r="AU573" s="374"/>
      <c r="AV573" s="374"/>
      <c r="AW573" s="374"/>
      <c r="AX573" s="374"/>
      <c r="AY573" s="374"/>
      <c r="AZ573" s="374"/>
      <c r="BB573" s="449"/>
      <c r="BZ573" s="374"/>
      <c r="CA573" s="374"/>
      <c r="CB573" s="374"/>
      <c r="CC573" s="374"/>
      <c r="CD573" s="374"/>
      <c r="CE573" s="374"/>
      <c r="CF573" s="374"/>
      <c r="CG573" s="374"/>
      <c r="CH573" s="374"/>
      <c r="CI573" s="374"/>
      <c r="CJ573" s="374"/>
      <c r="CK573" s="374"/>
      <c r="CL573" s="374"/>
      <c r="CM573" s="374"/>
      <c r="CN573" s="374"/>
      <c r="CO573" s="374"/>
      <c r="CP573" s="374"/>
      <c r="CQ573" s="374"/>
      <c r="CR573" s="374"/>
      <c r="CS573" s="374"/>
      <c r="CT573" s="374"/>
      <c r="CU573" s="374"/>
      <c r="CV573" s="374"/>
      <c r="CW573" s="374"/>
      <c r="CX573" s="374"/>
      <c r="CY573" s="374"/>
      <c r="CZ573" s="374"/>
    </row>
    <row r="574" s="373" customFormat="true" ht="25.15" customHeight="true" x14ac:dyDescent="0.2">
      <c r="A574" s="449"/>
      <c r="B574" s="449"/>
      <c r="C574" s="1161" t="s">
        <v>424</v>
      </c>
      <c r="D574" s="1162"/>
      <c r="E574" s="951">
        <v>-2.0871198378381611E-2</v>
      </c>
      <c r="F574" s="28"/>
      <c r="G574" s="28"/>
      <c r="H574" s="1162" t="s">
        <v>435</v>
      </c>
      <c r="I574" s="1162"/>
      <c r="J574" s="952">
        <v>1.9419374107909153E-3</v>
      </c>
      <c r="K574" s="28"/>
      <c r="L574" s="28"/>
      <c r="M574" s="1162" t="s">
        <v>571</v>
      </c>
      <c r="N574" s="1162"/>
      <c r="O574" s="953">
        <v>0.10986462984852931</v>
      </c>
      <c r="P574" s="28"/>
      <c r="Q574" s="28"/>
      <c r="R574" s="374"/>
      <c r="Z574" s="374"/>
      <c r="AA574" s="374"/>
      <c r="AB574" s="374"/>
      <c r="AC574" s="374"/>
      <c r="AD574" s="374"/>
      <c r="AE574" s="374"/>
      <c r="AF574" s="374"/>
      <c r="AG574" s="374"/>
      <c r="AH574" s="374"/>
      <c r="AI574" s="374"/>
      <c r="AJ574" s="374"/>
      <c r="AK574" s="374"/>
      <c r="AL574" s="374"/>
      <c r="AM574" s="374"/>
      <c r="AN574" s="374"/>
      <c r="AO574" s="374"/>
      <c r="AP574" s="374"/>
      <c r="AQ574" s="374"/>
      <c r="AR574" s="374"/>
      <c r="AS574" s="374"/>
      <c r="AT574" s="374"/>
      <c r="AU574" s="374"/>
      <c r="AV574" s="374"/>
      <c r="AW574" s="374"/>
      <c r="AX574" s="374"/>
      <c r="AY574" s="374"/>
      <c r="AZ574" s="374"/>
      <c r="BB574" s="449"/>
      <c r="BZ574" s="374"/>
      <c r="CA574" s="374"/>
      <c r="CB574" s="374"/>
      <c r="CC574" s="374"/>
      <c r="CD574" s="374"/>
      <c r="CE574" s="374"/>
      <c r="CF574" s="374"/>
      <c r="CG574" s="374"/>
      <c r="CH574" s="374"/>
      <c r="CI574" s="374"/>
      <c r="CJ574" s="374"/>
      <c r="CK574" s="374"/>
      <c r="CL574" s="374"/>
      <c r="CM574" s="374"/>
      <c r="CN574" s="374"/>
      <c r="CO574" s="374"/>
      <c r="CP574" s="374"/>
      <c r="CQ574" s="374"/>
      <c r="CR574" s="374"/>
      <c r="CS574" s="374"/>
      <c r="CT574" s="374"/>
      <c r="CU574" s="374"/>
      <c r="CV574" s="374"/>
      <c r="CW574" s="374"/>
      <c r="CX574" s="374"/>
      <c r="CY574" s="374"/>
      <c r="CZ574" s="374"/>
    </row>
    <row r="575" s="373" customFormat="true" ht="25.15" customHeight="true" x14ac:dyDescent="0.2">
      <c r="A575" s="449"/>
      <c r="B575" s="449"/>
      <c r="C575" s="1161" t="s">
        <v>387</v>
      </c>
      <c r="D575" s="1162"/>
      <c r="E575" s="951">
        <v>3.2095879019766467E-2</v>
      </c>
      <c r="F575" s="28"/>
      <c r="G575" s="28"/>
      <c r="H575" s="1162" t="s">
        <v>591</v>
      </c>
      <c r="I575" s="1162"/>
      <c r="J575" s="952">
        <v>-6.5210077213637696E-3</v>
      </c>
      <c r="K575" s="28"/>
      <c r="L575" s="28"/>
      <c r="M575" s="1162" t="s">
        <v>577</v>
      </c>
      <c r="N575" s="1162"/>
      <c r="O575" s="953">
        <v>6.1188272707267288E-2</v>
      </c>
      <c r="P575" s="28"/>
      <c r="Q575" s="28"/>
      <c r="R575" s="374"/>
      <c r="Z575" s="374"/>
      <c r="AA575" s="374"/>
      <c r="AB575" s="374"/>
      <c r="AC575" s="374"/>
      <c r="AD575" s="374"/>
      <c r="AE575" s="374"/>
      <c r="AF575" s="374"/>
      <c r="AG575" s="374"/>
      <c r="AH575" s="374"/>
      <c r="AI575" s="374"/>
      <c r="AJ575" s="374"/>
      <c r="AK575" s="374"/>
      <c r="AL575" s="374"/>
      <c r="AM575" s="374"/>
      <c r="AN575" s="374"/>
      <c r="AO575" s="374"/>
      <c r="AP575" s="374"/>
      <c r="AQ575" s="374"/>
      <c r="AR575" s="374"/>
      <c r="AS575" s="374"/>
      <c r="AT575" s="374"/>
      <c r="AU575" s="374"/>
      <c r="AV575" s="374"/>
      <c r="AW575" s="374"/>
      <c r="AX575" s="374"/>
      <c r="AY575" s="374"/>
      <c r="AZ575" s="374"/>
      <c r="BB575" s="449"/>
      <c r="BZ575" s="374"/>
      <c r="CA575" s="374"/>
      <c r="CB575" s="374"/>
      <c r="CC575" s="374"/>
      <c r="CD575" s="374"/>
      <c r="CE575" s="374"/>
      <c r="CF575" s="374"/>
      <c r="CG575" s="374"/>
      <c r="CH575" s="374"/>
      <c r="CI575" s="374"/>
      <c r="CJ575" s="374"/>
      <c r="CK575" s="374"/>
      <c r="CL575" s="374"/>
      <c r="CM575" s="374"/>
      <c r="CN575" s="374"/>
      <c r="CO575" s="374"/>
      <c r="CP575" s="374"/>
      <c r="CQ575" s="374"/>
      <c r="CR575" s="374"/>
      <c r="CS575" s="374"/>
      <c r="CT575" s="374"/>
      <c r="CU575" s="374"/>
      <c r="CV575" s="374"/>
      <c r="CW575" s="374"/>
      <c r="CX575" s="374"/>
      <c r="CY575" s="374"/>
      <c r="CZ575" s="374"/>
    </row>
    <row r="576" s="373" customFormat="true" ht="25.15" customHeight="true" x14ac:dyDescent="0.2">
      <c r="A576" s="449"/>
      <c r="B576" s="449"/>
      <c r="C576" s="1161" t="s">
        <v>586</v>
      </c>
      <c r="D576" s="1162"/>
      <c r="E576" s="951">
        <v>-1.2131327543562141E-2</v>
      </c>
      <c r="F576" s="28"/>
      <c r="G576" s="28"/>
      <c r="H576" s="1162" t="s">
        <v>406</v>
      </c>
      <c r="I576" s="1162"/>
      <c r="J576" s="952">
        <v>7.3492877576170484E-2</v>
      </c>
      <c r="K576" s="28"/>
      <c r="L576" s="28"/>
      <c r="M576" s="1162" t="s">
        <v>570</v>
      </c>
      <c r="N576" s="1162"/>
      <c r="O576" s="953">
        <v>0.11926015801095557</v>
      </c>
      <c r="P576" s="28"/>
      <c r="Q576" s="28"/>
      <c r="R576" s="374"/>
      <c r="Z576" s="374"/>
      <c r="AA576" s="374"/>
      <c r="AB576" s="374"/>
      <c r="AC576" s="374"/>
      <c r="AD576" s="374"/>
      <c r="AE576" s="374"/>
      <c r="AF576" s="374"/>
      <c r="AG576" s="374"/>
      <c r="AH576" s="374"/>
      <c r="AI576" s="374"/>
      <c r="AJ576" s="374"/>
      <c r="AK576" s="374"/>
      <c r="AL576" s="374"/>
      <c r="AM576" s="374"/>
      <c r="AN576" s="374"/>
      <c r="AO576" s="374"/>
      <c r="AP576" s="374"/>
      <c r="AQ576" s="374"/>
      <c r="AR576" s="374"/>
      <c r="AS576" s="374"/>
      <c r="AT576" s="374"/>
      <c r="AU576" s="374"/>
      <c r="AV576" s="374"/>
      <c r="AW576" s="374"/>
      <c r="AX576" s="374"/>
      <c r="AY576" s="374"/>
      <c r="AZ576" s="374"/>
      <c r="BB576" s="449"/>
      <c r="BZ576" s="374"/>
      <c r="CA576" s="374"/>
      <c r="CB576" s="374"/>
      <c r="CC576" s="374"/>
      <c r="CD576" s="374"/>
      <c r="CE576" s="374"/>
      <c r="CF576" s="374"/>
      <c r="CG576" s="374"/>
      <c r="CH576" s="374"/>
      <c r="CI576" s="374"/>
      <c r="CJ576" s="374"/>
      <c r="CK576" s="374"/>
      <c r="CL576" s="374"/>
      <c r="CM576" s="374"/>
      <c r="CN576" s="374"/>
      <c r="CO576" s="374"/>
      <c r="CP576" s="374"/>
      <c r="CQ576" s="374"/>
      <c r="CR576" s="374"/>
      <c r="CS576" s="374"/>
      <c r="CT576" s="374"/>
      <c r="CU576" s="374"/>
      <c r="CV576" s="374"/>
      <c r="CW576" s="374"/>
      <c r="CX576" s="374"/>
      <c r="CY576" s="374"/>
      <c r="CZ576" s="374"/>
    </row>
    <row r="577" s="373" customFormat="true" ht="25.15" customHeight="true" x14ac:dyDescent="0.2">
      <c r="A577" s="449"/>
      <c r="B577" s="449"/>
      <c r="C577" s="1161" t="s">
        <v>391</v>
      </c>
      <c r="D577" s="1162"/>
      <c r="E577" s="951">
        <v>-9.0120861250062665E-3</v>
      </c>
      <c r="F577" s="28"/>
      <c r="G577" s="28"/>
      <c r="H577" s="1162" t="s">
        <v>430</v>
      </c>
      <c r="I577" s="1162"/>
      <c r="J577" s="952">
        <v>-5.5563911694699371E-3</v>
      </c>
      <c r="K577" s="28"/>
      <c r="L577" s="28"/>
      <c r="M577" s="1162" t="s">
        <v>572</v>
      </c>
      <c r="N577" s="1162"/>
      <c r="O577" s="953">
        <v>0.10640806110827254</v>
      </c>
      <c r="P577" s="28"/>
      <c r="Q577" s="28"/>
      <c r="R577" s="374"/>
      <c r="Z577" s="374"/>
      <c r="AA577" s="374"/>
      <c r="AB577" s="374"/>
      <c r="AC577" s="374"/>
      <c r="AD577" s="374"/>
      <c r="AE577" s="374"/>
      <c r="AF577" s="374"/>
      <c r="AG577" s="374"/>
      <c r="AH577" s="374"/>
      <c r="AI577" s="374"/>
      <c r="AJ577" s="374"/>
      <c r="AK577" s="374"/>
      <c r="AL577" s="374"/>
      <c r="AM577" s="374"/>
      <c r="AN577" s="374"/>
      <c r="AO577" s="374"/>
      <c r="AP577" s="374"/>
      <c r="AQ577" s="374"/>
      <c r="AR577" s="374"/>
      <c r="AS577" s="374"/>
      <c r="AT577" s="374"/>
      <c r="AU577" s="374"/>
      <c r="AV577" s="374"/>
      <c r="AW577" s="374"/>
      <c r="AX577" s="374"/>
      <c r="AY577" s="374"/>
      <c r="AZ577" s="374"/>
      <c r="BB577" s="449"/>
      <c r="BZ577" s="374"/>
      <c r="CA577" s="374"/>
      <c r="CB577" s="374"/>
      <c r="CC577" s="374"/>
      <c r="CD577" s="374"/>
      <c r="CE577" s="374"/>
      <c r="CF577" s="374"/>
      <c r="CG577" s="374"/>
      <c r="CH577" s="374"/>
      <c r="CI577" s="374"/>
      <c r="CJ577" s="374"/>
      <c r="CK577" s="374"/>
      <c r="CL577" s="374"/>
      <c r="CM577" s="374"/>
      <c r="CN577" s="374"/>
      <c r="CO577" s="374"/>
      <c r="CP577" s="374"/>
      <c r="CQ577" s="374"/>
      <c r="CR577" s="374"/>
      <c r="CS577" s="374"/>
      <c r="CT577" s="374"/>
      <c r="CU577" s="374"/>
      <c r="CV577" s="374"/>
      <c r="CW577" s="374"/>
      <c r="CX577" s="374"/>
      <c r="CY577" s="374"/>
      <c r="CZ577" s="374"/>
    </row>
    <row r="578" s="373" customFormat="true" ht="25.15" customHeight="true" x14ac:dyDescent="0.2">
      <c r="A578" s="449"/>
      <c r="B578" s="449"/>
      <c r="C578" s="1161" t="s">
        <v>412</v>
      </c>
      <c r="D578" s="1162"/>
      <c r="E578" s="951">
        <v>2.2855740678087563E-3</v>
      </c>
      <c r="F578" s="28"/>
      <c r="G578" s="28"/>
      <c r="H578" s="1162" t="s">
        <v>383</v>
      </c>
      <c r="I578" s="1162"/>
      <c r="J578" s="952">
        <v>1.7813773416956204E-2</v>
      </c>
      <c r="K578" s="28"/>
      <c r="L578" s="28"/>
      <c r="M578" s="1162" t="s">
        <v>580</v>
      </c>
      <c r="N578" s="1162"/>
      <c r="O578" s="953">
        <v>-4.2406720846171347E-4</v>
      </c>
      <c r="P578" s="28"/>
      <c r="Q578" s="28"/>
      <c r="R578" s="374"/>
      <c r="Z578" s="374"/>
      <c r="AA578" s="374"/>
      <c r="AB578" s="374"/>
      <c r="AC578" s="374"/>
      <c r="AD578" s="374"/>
      <c r="AE578" s="374"/>
      <c r="AF578" s="374"/>
      <c r="AG578" s="374"/>
      <c r="AH578" s="374"/>
      <c r="AI578" s="374"/>
      <c r="AJ578" s="374"/>
      <c r="AK578" s="374"/>
      <c r="AL578" s="374"/>
      <c r="AM578" s="374"/>
      <c r="AN578" s="374"/>
      <c r="AO578" s="374"/>
      <c r="AP578" s="374"/>
      <c r="AQ578" s="374"/>
      <c r="AR578" s="374"/>
      <c r="AS578" s="374"/>
      <c r="AT578" s="374"/>
      <c r="AU578" s="374"/>
      <c r="AV578" s="374"/>
      <c r="AW578" s="374"/>
      <c r="AX578" s="374"/>
      <c r="AY578" s="374"/>
      <c r="AZ578" s="374"/>
      <c r="BB578" s="449"/>
      <c r="BZ578" s="374"/>
      <c r="CA578" s="374"/>
      <c r="CB578" s="374"/>
      <c r="CC578" s="374"/>
      <c r="CD578" s="374"/>
      <c r="CE578" s="374"/>
      <c r="CF578" s="374"/>
      <c r="CG578" s="374"/>
      <c r="CH578" s="374"/>
      <c r="CI578" s="374"/>
      <c r="CJ578" s="374"/>
      <c r="CK578" s="374"/>
      <c r="CL578" s="374"/>
      <c r="CM578" s="374"/>
      <c r="CN578" s="374"/>
      <c r="CO578" s="374"/>
      <c r="CP578" s="374"/>
      <c r="CQ578" s="374"/>
      <c r="CR578" s="374"/>
      <c r="CS578" s="374"/>
      <c r="CT578" s="374"/>
      <c r="CU578" s="374"/>
      <c r="CV578" s="374"/>
      <c r="CW578" s="374"/>
      <c r="CX578" s="374"/>
      <c r="CY578" s="374"/>
      <c r="CZ578" s="374"/>
    </row>
    <row r="579" s="373" customFormat="true" ht="25.15" customHeight="true" x14ac:dyDescent="0.2">
      <c r="A579" s="449"/>
      <c r="B579" s="449"/>
      <c r="C579" s="1161" t="s">
        <v>493</v>
      </c>
      <c r="D579" s="1162"/>
      <c r="E579" s="951">
        <v>-9.9041976350948482E-2</v>
      </c>
      <c r="F579" s="28"/>
      <c r="G579" s="28"/>
      <c r="H579" s="1162" t="s">
        <v>473</v>
      </c>
      <c r="I579" s="1162"/>
      <c r="J579" s="952">
        <v>7.2417649452240686E-3</v>
      </c>
      <c r="K579" s="28"/>
      <c r="L579" s="28"/>
      <c r="M579" s="1162" t="s">
        <v>581</v>
      </c>
      <c r="N579" s="1162"/>
      <c r="O579" s="953">
        <v>2.9244636608618056E-2</v>
      </c>
      <c r="P579" s="28"/>
      <c r="Q579" s="28"/>
      <c r="R579" s="374"/>
      <c r="Z579" s="374"/>
      <c r="AA579" s="374"/>
      <c r="AB579" s="374"/>
      <c r="AC579" s="374"/>
      <c r="AD579" s="374"/>
      <c r="AE579" s="374"/>
      <c r="AF579" s="374"/>
      <c r="AG579" s="374"/>
      <c r="AH579" s="374"/>
      <c r="AI579" s="374"/>
      <c r="AJ579" s="374"/>
      <c r="AK579" s="374"/>
      <c r="AL579" s="374"/>
      <c r="AM579" s="374"/>
      <c r="AN579" s="374"/>
      <c r="AO579" s="374"/>
      <c r="AP579" s="374"/>
      <c r="AQ579" s="374"/>
      <c r="AR579" s="374"/>
      <c r="AS579" s="374"/>
      <c r="AT579" s="374"/>
      <c r="AU579" s="374"/>
      <c r="AV579" s="374"/>
      <c r="AW579" s="374"/>
      <c r="AX579" s="374"/>
      <c r="AY579" s="374"/>
      <c r="AZ579" s="374"/>
      <c r="BB579" s="449"/>
      <c r="BZ579" s="374"/>
      <c r="CA579" s="374"/>
      <c r="CB579" s="374"/>
      <c r="CC579" s="374"/>
      <c r="CD579" s="374"/>
      <c r="CE579" s="374"/>
      <c r="CF579" s="374"/>
      <c r="CG579" s="374"/>
      <c r="CH579" s="374"/>
      <c r="CI579" s="374"/>
      <c r="CJ579" s="374"/>
      <c r="CK579" s="374"/>
      <c r="CL579" s="374"/>
      <c r="CM579" s="374"/>
      <c r="CN579" s="374"/>
      <c r="CO579" s="374"/>
      <c r="CP579" s="374"/>
      <c r="CQ579" s="374"/>
      <c r="CR579" s="374"/>
      <c r="CS579" s="374"/>
      <c r="CT579" s="374"/>
      <c r="CU579" s="374"/>
      <c r="CV579" s="374"/>
      <c r="CW579" s="374"/>
      <c r="CX579" s="374"/>
      <c r="CY579" s="374"/>
      <c r="CZ579" s="374"/>
    </row>
    <row r="580" s="373" customFormat="true" ht="25.15" customHeight="true" x14ac:dyDescent="0.2">
      <c r="A580" s="449"/>
      <c r="B580" s="449"/>
      <c r="C580" s="1161" t="s">
        <v>434</v>
      </c>
      <c r="D580" s="1162"/>
      <c r="E580" s="951">
        <v>-1.4470226124246488E-3</v>
      </c>
      <c r="F580" s="28"/>
      <c r="G580" s="28"/>
      <c r="H580" s="1162" t="s">
        <v>392</v>
      </c>
      <c r="I580" s="1162"/>
      <c r="J580" s="952">
        <v>2.7252454164954917E-2</v>
      </c>
      <c r="K580" s="28"/>
      <c r="L580" s="28"/>
      <c r="M580" s="1162" t="s">
        <v>578</v>
      </c>
      <c r="N580" s="1162"/>
      <c r="O580" s="953">
        <v>6.0565436468212774E-2</v>
      </c>
      <c r="P580" s="28"/>
      <c r="Q580" s="28"/>
      <c r="R580" s="374"/>
      <c r="Z580" s="374"/>
      <c r="AA580" s="374"/>
      <c r="AB580" s="374"/>
      <c r="AC580" s="374"/>
      <c r="AD580" s="374"/>
      <c r="AE580" s="374"/>
      <c r="AF580" s="374"/>
      <c r="AG580" s="374"/>
      <c r="AH580" s="374"/>
      <c r="AI580" s="374"/>
      <c r="AJ580" s="374"/>
      <c r="AK580" s="374"/>
      <c r="AL580" s="374"/>
      <c r="AM580" s="374"/>
      <c r="AN580" s="374"/>
      <c r="AO580" s="374"/>
      <c r="AP580" s="374"/>
      <c r="AQ580" s="374"/>
      <c r="AR580" s="374"/>
      <c r="AS580" s="374"/>
      <c r="AT580" s="374"/>
      <c r="AU580" s="374"/>
      <c r="AV580" s="374"/>
      <c r="AW580" s="374"/>
      <c r="AX580" s="374"/>
      <c r="AY580" s="374"/>
      <c r="AZ580" s="374"/>
      <c r="BB580" s="449"/>
      <c r="BZ580" s="374"/>
      <c r="CA580" s="374"/>
      <c r="CB580" s="374"/>
      <c r="CC580" s="374"/>
      <c r="CD580" s="374"/>
      <c r="CE580" s="374"/>
      <c r="CF580" s="374"/>
      <c r="CG580" s="374"/>
      <c r="CH580" s="374"/>
      <c r="CI580" s="374"/>
      <c r="CJ580" s="374"/>
      <c r="CK580" s="374"/>
      <c r="CL580" s="374"/>
      <c r="CM580" s="374"/>
      <c r="CN580" s="374"/>
      <c r="CO580" s="374"/>
      <c r="CP580" s="374"/>
      <c r="CQ580" s="374"/>
      <c r="CR580" s="374"/>
      <c r="CS580" s="374"/>
      <c r="CT580" s="374"/>
      <c r="CU580" s="374"/>
      <c r="CV580" s="374"/>
      <c r="CW580" s="374"/>
      <c r="CX580" s="374"/>
      <c r="CY580" s="374"/>
      <c r="CZ580" s="374"/>
    </row>
    <row r="581" s="373" customFormat="true" ht="25.15" customHeight="true" x14ac:dyDescent="0.2">
      <c r="A581" s="449"/>
      <c r="B581" s="449"/>
      <c r="C581" s="1161" t="s">
        <v>435</v>
      </c>
      <c r="D581" s="1162"/>
      <c r="E581" s="951">
        <v>1.3760757745073732E-3</v>
      </c>
      <c r="F581" s="28"/>
      <c r="G581" s="28"/>
      <c r="H581" s="1162" t="s">
        <v>592</v>
      </c>
      <c r="I581" s="1162"/>
      <c r="J581" s="952">
        <v>5.1235395219098026E-3</v>
      </c>
      <c r="K581" s="28"/>
      <c r="L581" s="28"/>
      <c r="M581" s="1162" t="s">
        <v>584</v>
      </c>
      <c r="N581" s="1162"/>
      <c r="O581" s="953">
        <v>2.0627950583891365E-2</v>
      </c>
      <c r="P581" s="28"/>
      <c r="Q581" s="28"/>
      <c r="R581" s="374"/>
      <c r="Z581" s="374"/>
      <c r="AA581" s="374"/>
      <c r="AB581" s="374"/>
      <c r="AC581" s="374"/>
      <c r="AD581" s="374"/>
      <c r="AE581" s="374"/>
      <c r="AF581" s="374"/>
      <c r="AG581" s="374"/>
      <c r="AH581" s="374"/>
      <c r="AI581" s="374"/>
      <c r="AJ581" s="374"/>
      <c r="AK581" s="374"/>
      <c r="AL581" s="374"/>
      <c r="AM581" s="374"/>
      <c r="AN581" s="374"/>
      <c r="AO581" s="374"/>
      <c r="AP581" s="374"/>
      <c r="AQ581" s="374"/>
      <c r="AR581" s="374"/>
      <c r="AS581" s="374"/>
      <c r="AT581" s="374"/>
      <c r="AU581" s="374"/>
      <c r="AV581" s="374"/>
      <c r="AW581" s="374"/>
      <c r="AX581" s="374"/>
      <c r="AY581" s="374"/>
      <c r="AZ581" s="374"/>
      <c r="BB581" s="449"/>
      <c r="BZ581" s="374"/>
      <c r="CA581" s="374"/>
      <c r="CB581" s="374"/>
      <c r="CC581" s="374"/>
      <c r="CD581" s="374"/>
      <c r="CE581" s="374"/>
      <c r="CF581" s="374"/>
      <c r="CG581" s="374"/>
      <c r="CH581" s="374"/>
      <c r="CI581" s="374"/>
      <c r="CJ581" s="374"/>
      <c r="CK581" s="374"/>
      <c r="CL581" s="374"/>
      <c r="CM581" s="374"/>
      <c r="CN581" s="374"/>
      <c r="CO581" s="374"/>
      <c r="CP581" s="374"/>
      <c r="CQ581" s="374"/>
      <c r="CR581" s="374"/>
      <c r="CS581" s="374"/>
      <c r="CT581" s="374"/>
      <c r="CU581" s="374"/>
      <c r="CV581" s="374"/>
      <c r="CW581" s="374"/>
      <c r="CX581" s="374"/>
      <c r="CY581" s="374"/>
      <c r="CZ581" s="374"/>
    </row>
    <row r="582" s="373" customFormat="true" ht="25.15" customHeight="true" x14ac:dyDescent="0.2">
      <c r="A582" s="449"/>
      <c r="B582" s="449"/>
      <c r="C582" s="1161" t="s">
        <v>591</v>
      </c>
      <c r="D582" s="1162"/>
      <c r="E582" s="951">
        <v>-4.8128789146768911E-3</v>
      </c>
      <c r="F582" s="28"/>
      <c r="G582" s="28"/>
      <c r="H582" s="1162" t="s">
        <v>403</v>
      </c>
      <c r="I582" s="1162"/>
      <c r="J582" s="952">
        <v>2.6556844059489059E-2</v>
      </c>
      <c r="K582" s="28"/>
      <c r="L582" s="28"/>
      <c r="M582" s="1162" t="s">
        <v>573</v>
      </c>
      <c r="N582" s="1162"/>
      <c r="O582" s="953">
        <v>7.3895241698736916E-2</v>
      </c>
      <c r="P582" s="28"/>
      <c r="Q582" s="28"/>
      <c r="R582" s="374"/>
      <c r="Z582" s="374"/>
      <c r="AA582" s="374"/>
      <c r="AB582" s="374"/>
      <c r="AC582" s="374"/>
      <c r="AD582" s="374"/>
      <c r="AE582" s="374"/>
      <c r="AF582" s="374"/>
      <c r="AG582" s="374"/>
      <c r="AH582" s="374"/>
      <c r="AI582" s="374"/>
      <c r="AJ582" s="374"/>
      <c r="AK582" s="374"/>
      <c r="AL582" s="374"/>
      <c r="AM582" s="374"/>
      <c r="AN582" s="374"/>
      <c r="AO582" s="374"/>
      <c r="AP582" s="374"/>
      <c r="AQ582" s="374"/>
      <c r="AR582" s="374"/>
      <c r="AS582" s="374"/>
      <c r="AT582" s="374"/>
      <c r="AU582" s="374"/>
      <c r="AV582" s="374"/>
      <c r="AW582" s="374"/>
      <c r="AX582" s="374"/>
      <c r="AY582" s="374"/>
      <c r="AZ582" s="374"/>
      <c r="BB582" s="449"/>
      <c r="BZ582" s="374"/>
      <c r="CA582" s="374"/>
      <c r="CB582" s="374"/>
      <c r="CC582" s="374"/>
      <c r="CD582" s="374"/>
      <c r="CE582" s="374"/>
      <c r="CF582" s="374"/>
      <c r="CG582" s="374"/>
      <c r="CH582" s="374"/>
      <c r="CI582" s="374"/>
      <c r="CJ582" s="374"/>
      <c r="CK582" s="374"/>
      <c r="CL582" s="374"/>
      <c r="CM582" s="374"/>
      <c r="CN582" s="374"/>
      <c r="CO582" s="374"/>
      <c r="CP582" s="374"/>
      <c r="CQ582" s="374"/>
      <c r="CR582" s="374"/>
      <c r="CS582" s="374"/>
      <c r="CT582" s="374"/>
      <c r="CU582" s="374"/>
      <c r="CV582" s="374"/>
      <c r="CW582" s="374"/>
      <c r="CX582" s="374"/>
      <c r="CY582" s="374"/>
      <c r="CZ582" s="374"/>
    </row>
    <row r="583" s="373" customFormat="true" ht="25.15" customHeight="true" x14ac:dyDescent="0.2">
      <c r="A583" s="449"/>
      <c r="B583" s="449"/>
      <c r="C583" s="1161" t="s">
        <v>606</v>
      </c>
      <c r="D583" s="1162"/>
      <c r="E583" s="951">
        <v>-1.0085119873879864E-3</v>
      </c>
      <c r="F583" s="28"/>
      <c r="G583" s="28"/>
      <c r="H583" s="1162" t="s">
        <v>404</v>
      </c>
      <c r="I583" s="1162"/>
      <c r="J583" s="952">
        <v>4.8939838529809439E-2</v>
      </c>
      <c r="K583" s="28"/>
      <c r="L583" s="28"/>
      <c r="M583" s="1162" t="s">
        <v>575</v>
      </c>
      <c r="N583" s="1162"/>
      <c r="O583" s="953">
        <v>7.4565465838551004E-2</v>
      </c>
      <c r="P583" s="28"/>
      <c r="Q583" s="28"/>
      <c r="R583" s="374"/>
      <c r="Z583" s="374"/>
      <c r="AA583" s="374"/>
      <c r="AB583" s="374"/>
      <c r="AC583" s="374"/>
      <c r="AD583" s="374"/>
      <c r="AE583" s="374"/>
      <c r="AF583" s="374"/>
      <c r="AG583" s="374"/>
      <c r="AH583" s="374"/>
      <c r="AI583" s="374"/>
      <c r="AJ583" s="374"/>
      <c r="AK583" s="374"/>
      <c r="AL583" s="374"/>
      <c r="AM583" s="374"/>
      <c r="AN583" s="374"/>
      <c r="AO583" s="374"/>
      <c r="AP583" s="374"/>
      <c r="AQ583" s="374"/>
      <c r="AR583" s="374"/>
      <c r="AS583" s="374"/>
      <c r="AT583" s="374"/>
      <c r="AU583" s="374"/>
      <c r="AV583" s="374"/>
      <c r="AW583" s="374"/>
      <c r="AX583" s="374"/>
      <c r="AY583" s="374"/>
      <c r="AZ583" s="374"/>
      <c r="BB583" s="449"/>
      <c r="BZ583" s="374"/>
      <c r="CA583" s="374"/>
      <c r="CB583" s="374"/>
      <c r="CC583" s="374"/>
      <c r="CD583" s="374"/>
      <c r="CE583" s="374"/>
      <c r="CF583" s="374"/>
      <c r="CG583" s="374"/>
      <c r="CH583" s="374"/>
      <c r="CI583" s="374"/>
      <c r="CJ583" s="374"/>
      <c r="CK583" s="374"/>
      <c r="CL583" s="374"/>
      <c r="CM583" s="374"/>
      <c r="CN583" s="374"/>
      <c r="CO583" s="374"/>
      <c r="CP583" s="374"/>
      <c r="CQ583" s="374"/>
      <c r="CR583" s="374"/>
      <c r="CS583" s="374"/>
      <c r="CT583" s="374"/>
      <c r="CU583" s="374"/>
      <c r="CV583" s="374"/>
      <c r="CW583" s="374"/>
      <c r="CX583" s="374"/>
      <c r="CY583" s="374"/>
      <c r="CZ583" s="374"/>
    </row>
    <row r="584" s="373" customFormat="true" ht="25.15" customHeight="true" x14ac:dyDescent="0.2">
      <c r="A584" s="449"/>
      <c r="B584" s="449"/>
      <c r="C584" s="1161" t="s">
        <v>406</v>
      </c>
      <c r="D584" s="1162"/>
      <c r="E584" s="951">
        <v>8.2623354137066257E-2</v>
      </c>
      <c r="F584" s="28"/>
      <c r="G584" s="28"/>
      <c r="H584" s="1162" t="s">
        <v>436</v>
      </c>
      <c r="I584" s="1162"/>
      <c r="J584" s="952">
        <v>-3.1124170737451278E-3</v>
      </c>
      <c r="K584" s="28"/>
      <c r="L584" s="28"/>
      <c r="M584" s="1162" t="s">
        <v>583</v>
      </c>
      <c r="N584" s="1162"/>
      <c r="O584" s="953">
        <v>2.4846541694340141E-2</v>
      </c>
      <c r="P584" s="28"/>
      <c r="Q584" s="28"/>
      <c r="R584" s="374"/>
      <c r="Z584" s="374"/>
      <c r="AA584" s="374"/>
      <c r="AB584" s="374"/>
      <c r="AC584" s="374"/>
      <c r="AD584" s="374"/>
      <c r="AE584" s="374"/>
      <c r="AF584" s="374"/>
      <c r="AG584" s="374"/>
      <c r="AH584" s="374"/>
      <c r="AI584" s="374"/>
      <c r="AJ584" s="374"/>
      <c r="AK584" s="374"/>
      <c r="AL584" s="374"/>
      <c r="AM584" s="374"/>
      <c r="AN584" s="374"/>
      <c r="AO584" s="374"/>
      <c r="AP584" s="374"/>
      <c r="AQ584" s="374"/>
      <c r="AR584" s="374"/>
      <c r="AS584" s="374"/>
      <c r="AT584" s="374"/>
      <c r="AU584" s="374"/>
      <c r="AV584" s="374"/>
      <c r="AW584" s="374"/>
      <c r="AX584" s="374"/>
      <c r="AY584" s="374"/>
      <c r="AZ584" s="374"/>
      <c r="BB584" s="449"/>
      <c r="BZ584" s="374"/>
      <c r="CA584" s="374"/>
      <c r="CB584" s="374"/>
      <c r="CC584" s="374"/>
      <c r="CD584" s="374"/>
      <c r="CE584" s="374"/>
      <c r="CF584" s="374"/>
      <c r="CG584" s="374"/>
      <c r="CH584" s="374"/>
      <c r="CI584" s="374"/>
      <c r="CJ584" s="374"/>
      <c r="CK584" s="374"/>
      <c r="CL584" s="374"/>
      <c r="CM584" s="374"/>
      <c r="CN584" s="374"/>
      <c r="CO584" s="374"/>
      <c r="CP584" s="374"/>
      <c r="CQ584" s="374"/>
      <c r="CR584" s="374"/>
      <c r="CS584" s="374"/>
      <c r="CT584" s="374"/>
      <c r="CU584" s="374"/>
      <c r="CV584" s="374"/>
      <c r="CW584" s="374"/>
      <c r="CX584" s="374"/>
      <c r="CY584" s="374"/>
      <c r="CZ584" s="374"/>
    </row>
    <row r="585" s="373" customFormat="true" ht="25.15" customHeight="true" x14ac:dyDescent="0.2">
      <c r="A585" s="449"/>
      <c r="B585" s="449"/>
      <c r="C585" s="1161" t="s">
        <v>430</v>
      </c>
      <c r="D585" s="1162"/>
      <c r="E585" s="951">
        <v>-1.0735386326526852E-3</v>
      </c>
      <c r="F585" s="28"/>
      <c r="G585" s="28"/>
      <c r="H585" s="1162" t="s">
        <v>413</v>
      </c>
      <c r="I585" s="1162"/>
      <c r="J585" s="952">
        <v>4.000915481552942E-4</v>
      </c>
      <c r="K585" s="28"/>
      <c r="L585" s="28"/>
      <c r="M585" s="1162" t="s">
        <v>597</v>
      </c>
      <c r="N585" s="1162"/>
      <c r="O585" s="953">
        <v>5.7600495262724169E-3</v>
      </c>
      <c r="P585" s="28"/>
      <c r="Q585" s="28"/>
      <c r="R585" s="374"/>
      <c r="Z585" s="374"/>
      <c r="AA585" s="374"/>
      <c r="AB585" s="374"/>
      <c r="AC585" s="374"/>
      <c r="AD585" s="374"/>
      <c r="AE585" s="374"/>
      <c r="AF585" s="374"/>
      <c r="AG585" s="374"/>
      <c r="AH585" s="374"/>
      <c r="AI585" s="374"/>
      <c r="AJ585" s="374"/>
      <c r="AK585" s="374"/>
      <c r="AL585" s="374"/>
      <c r="AM585" s="374"/>
      <c r="AN585" s="374"/>
      <c r="AO585" s="374"/>
      <c r="AP585" s="374"/>
      <c r="AQ585" s="374"/>
      <c r="AR585" s="374"/>
      <c r="AS585" s="374"/>
      <c r="AT585" s="374"/>
      <c r="AU585" s="374"/>
      <c r="AV585" s="374"/>
      <c r="AW585" s="374"/>
      <c r="AX585" s="374"/>
      <c r="AY585" s="374"/>
      <c r="AZ585" s="374"/>
      <c r="BB585" s="449"/>
      <c r="BZ585" s="374"/>
      <c r="CA585" s="374"/>
      <c r="CB585" s="374"/>
      <c r="CC585" s="374"/>
      <c r="CD585" s="374"/>
      <c r="CE585" s="374"/>
      <c r="CF585" s="374"/>
      <c r="CG585" s="374"/>
      <c r="CH585" s="374"/>
      <c r="CI585" s="374"/>
      <c r="CJ585" s="374"/>
      <c r="CK585" s="374"/>
      <c r="CL585" s="374"/>
      <c r="CM585" s="374"/>
      <c r="CN585" s="374"/>
      <c r="CO585" s="374"/>
      <c r="CP585" s="374"/>
      <c r="CQ585" s="374"/>
      <c r="CR585" s="374"/>
      <c r="CS585" s="374"/>
      <c r="CT585" s="374"/>
      <c r="CU585" s="374"/>
      <c r="CV585" s="374"/>
      <c r="CW585" s="374"/>
      <c r="CX585" s="374"/>
      <c r="CY585" s="374"/>
      <c r="CZ585" s="374"/>
    </row>
    <row r="586" s="373" customFormat="true" ht="25.15" customHeight="true" x14ac:dyDescent="0.2">
      <c r="A586" s="449"/>
      <c r="B586" s="449"/>
      <c r="C586" s="1161" t="s">
        <v>383</v>
      </c>
      <c r="D586" s="1162"/>
      <c r="E586" s="951">
        <v>2.4272930302128525E-2</v>
      </c>
      <c r="F586" s="28"/>
      <c r="G586" s="28"/>
      <c r="H586" s="1162" t="s">
        <v>388</v>
      </c>
      <c r="I586" s="1162"/>
      <c r="J586" s="952">
        <v>5.0513461261918177E-2</v>
      </c>
      <c r="K586" s="28"/>
      <c r="L586" s="28"/>
      <c r="M586" s="1162" t="s">
        <v>576</v>
      </c>
      <c r="N586" s="1162"/>
      <c r="O586" s="953">
        <v>5.9194018367435465E-2</v>
      </c>
      <c r="P586" s="28"/>
      <c r="Q586" s="28"/>
      <c r="R586" s="374"/>
      <c r="Z586" s="374"/>
      <c r="AA586" s="374"/>
      <c r="AB586" s="374"/>
      <c r="AC586" s="374"/>
      <c r="AD586" s="374"/>
      <c r="AE586" s="374"/>
      <c r="AF586" s="374"/>
      <c r="AG586" s="374"/>
      <c r="AH586" s="374"/>
      <c r="AI586" s="374"/>
      <c r="AJ586" s="374"/>
      <c r="AK586" s="374"/>
      <c r="AL586" s="374"/>
      <c r="AM586" s="374"/>
      <c r="AN586" s="374"/>
      <c r="AO586" s="374"/>
      <c r="AP586" s="374"/>
      <c r="AQ586" s="374"/>
      <c r="AR586" s="374"/>
      <c r="AS586" s="374"/>
      <c r="AT586" s="374"/>
      <c r="AU586" s="374"/>
      <c r="AV586" s="374"/>
      <c r="AW586" s="374"/>
      <c r="AX586" s="374"/>
      <c r="AY586" s="374"/>
      <c r="AZ586" s="374"/>
      <c r="BB586" s="449"/>
      <c r="BZ586" s="374"/>
      <c r="CA586" s="374"/>
      <c r="CB586" s="374"/>
      <c r="CC586" s="374"/>
      <c r="CD586" s="374"/>
      <c r="CE586" s="374"/>
      <c r="CF586" s="374"/>
      <c r="CG586" s="374"/>
      <c r="CH586" s="374"/>
      <c r="CI586" s="374"/>
      <c r="CJ586" s="374"/>
      <c r="CK586" s="374"/>
      <c r="CL586" s="374"/>
      <c r="CM586" s="374"/>
      <c r="CN586" s="374"/>
      <c r="CO586" s="374"/>
      <c r="CP586" s="374"/>
      <c r="CQ586" s="374"/>
      <c r="CR586" s="374"/>
      <c r="CS586" s="374"/>
      <c r="CT586" s="374"/>
      <c r="CU586" s="374"/>
      <c r="CV586" s="374"/>
      <c r="CW586" s="374"/>
      <c r="CX586" s="374"/>
      <c r="CY586" s="374"/>
      <c r="CZ586" s="374"/>
    </row>
    <row r="587" s="373" customFormat="true" ht="25.15" customHeight="true" x14ac:dyDescent="0.2">
      <c r="A587" s="449"/>
      <c r="B587" s="449"/>
      <c r="C587" s="1161" t="s">
        <v>473</v>
      </c>
      <c r="D587" s="1162"/>
      <c r="E587" s="951">
        <v>7.0719140104535281E-3</v>
      </c>
      <c r="F587" s="28"/>
      <c r="G587" s="28"/>
      <c r="H587" s="1162" t="s">
        <v>384</v>
      </c>
      <c r="I587" s="1162"/>
      <c r="J587" s="952">
        <v>-9.7769035684429795E-2</v>
      </c>
      <c r="K587" s="28"/>
      <c r="L587" s="28"/>
      <c r="M587" s="1162" t="s">
        <v>495</v>
      </c>
      <c r="N587" s="1162"/>
      <c r="O587" s="953">
        <v>-0.10560193045399638</v>
      </c>
      <c r="P587" s="28"/>
      <c r="Q587" s="28"/>
      <c r="R587" s="374"/>
      <c r="Z587" s="374"/>
      <c r="AA587" s="374"/>
      <c r="AB587" s="374"/>
      <c r="AC587" s="374"/>
      <c r="AD587" s="374"/>
      <c r="AE587" s="374"/>
      <c r="AF587" s="374"/>
      <c r="AG587" s="374"/>
      <c r="AH587" s="374"/>
      <c r="AI587" s="374"/>
      <c r="AJ587" s="374"/>
      <c r="AK587" s="374"/>
      <c r="AL587" s="374"/>
      <c r="AM587" s="374"/>
      <c r="AN587" s="374"/>
      <c r="AO587" s="374"/>
      <c r="AP587" s="374"/>
      <c r="AQ587" s="374"/>
      <c r="AR587" s="374"/>
      <c r="AS587" s="374"/>
      <c r="AT587" s="374"/>
      <c r="AU587" s="374"/>
      <c r="AV587" s="374"/>
      <c r="AW587" s="374"/>
      <c r="AX587" s="374"/>
      <c r="AY587" s="374"/>
      <c r="AZ587" s="374"/>
      <c r="BB587" s="449"/>
      <c r="BZ587" s="374"/>
      <c r="CA587" s="374"/>
      <c r="CB587" s="374"/>
      <c r="CC587" s="374"/>
      <c r="CD587" s="374"/>
      <c r="CE587" s="374"/>
      <c r="CF587" s="374"/>
      <c r="CG587" s="374"/>
      <c r="CH587" s="374"/>
      <c r="CI587" s="374"/>
      <c r="CJ587" s="374"/>
      <c r="CK587" s="374"/>
      <c r="CL587" s="374"/>
      <c r="CM587" s="374"/>
      <c r="CN587" s="374"/>
      <c r="CO587" s="374"/>
      <c r="CP587" s="374"/>
      <c r="CQ587" s="374"/>
      <c r="CR587" s="374"/>
      <c r="CS587" s="374"/>
      <c r="CT587" s="374"/>
      <c r="CU587" s="374"/>
      <c r="CV587" s="374"/>
      <c r="CW587" s="374"/>
      <c r="CX587" s="374"/>
      <c r="CY587" s="374"/>
      <c r="CZ587" s="374"/>
    </row>
    <row r="588" s="373" customFormat="true" ht="25.15" customHeight="true" x14ac:dyDescent="0.2">
      <c r="A588" s="449"/>
      <c r="B588" s="449"/>
      <c r="C588" s="1161" t="s">
        <v>392</v>
      </c>
      <c r="D588" s="1162"/>
      <c r="E588" s="951">
        <v>2.4277804264785065E-2</v>
      </c>
      <c r="F588" s="28"/>
      <c r="G588" s="28"/>
      <c r="H588" s="1162" t="s">
        <v>594</v>
      </c>
      <c r="I588" s="1162"/>
      <c r="J588" s="952">
        <v>-4.1415022179601543E-3</v>
      </c>
      <c r="K588" s="28"/>
      <c r="L588" s="28"/>
      <c r="M588" s="1162" t="s">
        <v>420</v>
      </c>
      <c r="N588" s="1162"/>
      <c r="O588" s="953">
        <v>2.0667699436741316E-4</v>
      </c>
      <c r="P588" s="28"/>
      <c r="Q588" s="28"/>
      <c r="R588" s="374"/>
      <c r="Z588" s="374"/>
      <c r="AA588" s="374"/>
      <c r="AB588" s="374"/>
      <c r="AC588" s="374"/>
      <c r="AD588" s="374"/>
      <c r="AE588" s="374"/>
      <c r="AF588" s="374"/>
      <c r="AG588" s="374"/>
      <c r="AH588" s="374"/>
      <c r="AI588" s="374"/>
      <c r="AJ588" s="374"/>
      <c r="AK588" s="374"/>
      <c r="AL588" s="374"/>
      <c r="AM588" s="374"/>
      <c r="AN588" s="374"/>
      <c r="AO588" s="374"/>
      <c r="AP588" s="374"/>
      <c r="AQ588" s="374"/>
      <c r="AR588" s="374"/>
      <c r="AS588" s="374"/>
      <c r="AT588" s="374"/>
      <c r="AU588" s="374"/>
      <c r="AV588" s="374"/>
      <c r="AW588" s="374"/>
      <c r="AX588" s="374"/>
      <c r="AY588" s="374"/>
      <c r="AZ588" s="374"/>
      <c r="BB588" s="449"/>
      <c r="BZ588" s="374"/>
      <c r="CA588" s="374"/>
      <c r="CB588" s="374"/>
      <c r="CC588" s="374"/>
      <c r="CD588" s="374"/>
      <c r="CE588" s="374"/>
      <c r="CF588" s="374"/>
      <c r="CG588" s="374"/>
      <c r="CH588" s="374"/>
      <c r="CI588" s="374"/>
      <c r="CJ588" s="374"/>
      <c r="CK588" s="374"/>
      <c r="CL588" s="374"/>
      <c r="CM588" s="374"/>
      <c r="CN588" s="374"/>
      <c r="CO588" s="374"/>
      <c r="CP588" s="374"/>
      <c r="CQ588" s="374"/>
      <c r="CR588" s="374"/>
      <c r="CS588" s="374"/>
      <c r="CT588" s="374"/>
      <c r="CU588" s="374"/>
      <c r="CV588" s="374"/>
      <c r="CW588" s="374"/>
      <c r="CX588" s="374"/>
      <c r="CY588" s="374"/>
      <c r="CZ588" s="374"/>
    </row>
    <row r="589" s="373" customFormat="true" ht="25.15" customHeight="true" x14ac:dyDescent="0.2">
      <c r="A589" s="449"/>
      <c r="B589" s="449"/>
      <c r="C589" s="1161" t="s">
        <v>592</v>
      </c>
      <c r="D589" s="1162"/>
      <c r="E589" s="951">
        <v>5.3156493445212071E-3</v>
      </c>
      <c r="F589" s="28"/>
      <c r="G589" s="28"/>
      <c r="H589" s="1162" t="s">
        <v>574</v>
      </c>
      <c r="I589" s="1162"/>
      <c r="J589" s="954">
        <v>7.3731118065369874E-2</v>
      </c>
      <c r="K589" s="28"/>
      <c r="L589" s="28"/>
      <c r="M589" s="1162" t="s">
        <v>599</v>
      </c>
      <c r="N589" s="1162"/>
      <c r="O589" s="953">
        <v>-2.7098881851171418E-3</v>
      </c>
      <c r="P589" s="28"/>
      <c r="Q589" s="28"/>
      <c r="R589" s="374"/>
      <c r="Z589" s="374"/>
      <c r="AA589" s="374"/>
      <c r="AB589" s="374"/>
      <c r="AC589" s="374"/>
      <c r="AD589" s="374"/>
      <c r="AE589" s="374"/>
      <c r="AF589" s="374"/>
      <c r="AG589" s="374"/>
      <c r="AH589" s="374"/>
      <c r="AI589" s="374"/>
      <c r="AJ589" s="374"/>
      <c r="AK589" s="374"/>
      <c r="AL589" s="374"/>
      <c r="AM589" s="374"/>
      <c r="AN589" s="374"/>
      <c r="AO589" s="374"/>
      <c r="AP589" s="374"/>
      <c r="AQ589" s="374"/>
      <c r="AR589" s="374"/>
      <c r="AS589" s="374"/>
      <c r="AT589" s="374"/>
      <c r="AU589" s="374"/>
      <c r="AV589" s="374"/>
      <c r="AW589" s="374"/>
      <c r="AX589" s="374"/>
      <c r="AY589" s="374"/>
      <c r="AZ589" s="374"/>
      <c r="BB589" s="449"/>
      <c r="BZ589" s="374"/>
      <c r="CA589" s="374"/>
      <c r="CB589" s="374"/>
      <c r="CC589" s="374"/>
      <c r="CD589" s="374"/>
      <c r="CE589" s="374"/>
      <c r="CF589" s="374"/>
      <c r="CG589" s="374"/>
      <c r="CH589" s="374"/>
      <c r="CI589" s="374"/>
      <c r="CJ589" s="374"/>
      <c r="CK589" s="374"/>
      <c r="CL589" s="374"/>
      <c r="CM589" s="374"/>
      <c r="CN589" s="374"/>
      <c r="CO589" s="374"/>
      <c r="CP589" s="374"/>
      <c r="CQ589" s="374"/>
      <c r="CR589" s="374"/>
      <c r="CS589" s="374"/>
      <c r="CT589" s="374"/>
      <c r="CU589" s="374"/>
      <c r="CV589" s="374"/>
      <c r="CW589" s="374"/>
      <c r="CX589" s="374"/>
      <c r="CY589" s="374"/>
      <c r="CZ589" s="374"/>
    </row>
    <row r="590" s="373" customFormat="true" ht="25.15" customHeight="true" x14ac:dyDescent="0.2">
      <c r="A590" s="449"/>
      <c r="B590" s="449"/>
      <c r="C590" s="1161" t="s">
        <v>421</v>
      </c>
      <c r="D590" s="1162"/>
      <c r="E590" s="951">
        <v>-1.1249288402026753E-3</v>
      </c>
      <c r="F590" s="28"/>
      <c r="G590" s="28"/>
      <c r="H590" s="1174"/>
      <c r="I590" s="1174"/>
      <c r="J590" s="28"/>
      <c r="K590" s="28"/>
      <c r="L590" s="28"/>
      <c r="M590" s="1162" t="s">
        <v>395</v>
      </c>
      <c r="N590" s="1162"/>
      <c r="O590" s="953">
        <v>4.0454713074104089E-3</v>
      </c>
      <c r="P590" s="28"/>
      <c r="Q590" s="28"/>
      <c r="R590" s="374"/>
      <c r="Z590" s="374"/>
      <c r="AA590" s="374"/>
      <c r="AB590" s="374"/>
      <c r="AC590" s="374"/>
      <c r="AD590" s="374"/>
      <c r="AE590" s="374"/>
      <c r="AF590" s="374"/>
      <c r="AG590" s="374"/>
      <c r="AH590" s="374"/>
      <c r="AI590" s="374"/>
      <c r="AJ590" s="374"/>
      <c r="AK590" s="374"/>
      <c r="AL590" s="374"/>
      <c r="AM590" s="374"/>
      <c r="AN590" s="374"/>
      <c r="AO590" s="374"/>
      <c r="AP590" s="374"/>
      <c r="AQ590" s="374"/>
      <c r="AR590" s="374"/>
      <c r="AS590" s="374"/>
      <c r="AT590" s="374"/>
      <c r="AU590" s="374"/>
      <c r="AV590" s="374"/>
      <c r="AW590" s="374"/>
      <c r="AX590" s="374"/>
      <c r="AY590" s="374"/>
      <c r="AZ590" s="374"/>
      <c r="BB590" s="449"/>
      <c r="BZ590" s="374"/>
      <c r="CA590" s="374"/>
      <c r="CB590" s="374"/>
      <c r="CC590" s="374"/>
      <c r="CD590" s="374"/>
      <c r="CE590" s="374"/>
      <c r="CF590" s="374"/>
      <c r="CG590" s="374"/>
      <c r="CH590" s="374"/>
      <c r="CI590" s="374"/>
      <c r="CJ590" s="374"/>
      <c r="CK590" s="374"/>
      <c r="CL590" s="374"/>
      <c r="CM590" s="374"/>
      <c r="CN590" s="374"/>
      <c r="CO590" s="374"/>
      <c r="CP590" s="374"/>
      <c r="CQ590" s="374"/>
      <c r="CR590" s="374"/>
      <c r="CS590" s="374"/>
      <c r="CT590" s="374"/>
      <c r="CU590" s="374"/>
      <c r="CV590" s="374"/>
      <c r="CW590" s="374"/>
      <c r="CX590" s="374"/>
      <c r="CY590" s="374"/>
      <c r="CZ590" s="374"/>
    </row>
    <row r="591" s="373" customFormat="true" ht="25.15" customHeight="true" x14ac:dyDescent="0.2">
      <c r="A591" s="449"/>
      <c r="B591" s="449"/>
      <c r="C591" s="1161" t="s">
        <v>403</v>
      </c>
      <c r="D591" s="1162"/>
      <c r="E591" s="951">
        <v>2.7234074584279896E-2</v>
      </c>
      <c r="F591" s="28"/>
      <c r="G591" s="28"/>
      <c r="H591" s="1174"/>
      <c r="I591" s="1174"/>
      <c r="J591" s="28"/>
      <c r="K591" s="28"/>
      <c r="L591" s="28"/>
      <c r="M591" s="1162" t="s">
        <v>502</v>
      </c>
      <c r="N591" s="1162"/>
      <c r="O591" s="953">
        <v>5.3189194770975924E-3</v>
      </c>
      <c r="P591" s="28"/>
      <c r="Q591" s="28"/>
      <c r="R591" s="374"/>
      <c r="Z591" s="374"/>
      <c r="AA591" s="374"/>
      <c r="AB591" s="374"/>
      <c r="AC591" s="374"/>
      <c r="AD591" s="374"/>
      <c r="AE591" s="374"/>
      <c r="AF591" s="374"/>
      <c r="AG591" s="374"/>
      <c r="AH591" s="374"/>
      <c r="AI591" s="374"/>
      <c r="AJ591" s="374"/>
      <c r="AK591" s="374"/>
      <c r="AL591" s="374"/>
      <c r="AM591" s="374"/>
      <c r="AN591" s="374"/>
      <c r="AO591" s="374"/>
      <c r="AP591" s="374"/>
      <c r="AQ591" s="374"/>
      <c r="AR591" s="374"/>
      <c r="AS591" s="374"/>
      <c r="AT591" s="374"/>
      <c r="AU591" s="374"/>
      <c r="AV591" s="374"/>
      <c r="AW591" s="374"/>
      <c r="AX591" s="374"/>
      <c r="AY591" s="374"/>
      <c r="AZ591" s="374"/>
      <c r="BB591" s="449"/>
      <c r="BZ591" s="374"/>
      <c r="CA591" s="374"/>
      <c r="CB591" s="374"/>
      <c r="CC591" s="374"/>
      <c r="CD591" s="374"/>
      <c r="CE591" s="374"/>
      <c r="CF591" s="374"/>
      <c r="CG591" s="374"/>
      <c r="CH591" s="374"/>
      <c r="CI591" s="374"/>
      <c r="CJ591" s="374"/>
      <c r="CK591" s="374"/>
      <c r="CL591" s="374"/>
      <c r="CM591" s="374"/>
      <c r="CN591" s="374"/>
      <c r="CO591" s="374"/>
      <c r="CP591" s="374"/>
      <c r="CQ591" s="374"/>
      <c r="CR591" s="374"/>
      <c r="CS591" s="374"/>
      <c r="CT591" s="374"/>
      <c r="CU591" s="374"/>
      <c r="CV591" s="374"/>
      <c r="CW591" s="374"/>
      <c r="CX591" s="374"/>
      <c r="CY591" s="374"/>
      <c r="CZ591" s="374"/>
    </row>
    <row r="592" s="373" customFormat="true" ht="25.15" customHeight="true" x14ac:dyDescent="0.2">
      <c r="A592" s="449"/>
      <c r="B592" s="449"/>
      <c r="C592" s="1161" t="s">
        <v>404</v>
      </c>
      <c r="D592" s="1162"/>
      <c r="E592" s="951">
        <v>4.4451133678059404E-2</v>
      </c>
      <c r="F592" s="28"/>
      <c r="G592" s="28"/>
      <c r="H592" s="1162" t="s">
        <v>237</v>
      </c>
      <c r="I592" s="1162"/>
      <c r="J592" s="1162"/>
      <c r="K592" s="28"/>
      <c r="L592" s="28"/>
      <c r="M592" s="1162" t="s">
        <v>399</v>
      </c>
      <c r="N592" s="1162"/>
      <c r="O592" s="953">
        <v>3.5781729024566909E-2</v>
      </c>
      <c r="P592" s="28"/>
      <c r="Q592" s="28"/>
      <c r="R592" s="374"/>
      <c r="Z592" s="374"/>
      <c r="AA592" s="374"/>
      <c r="AB592" s="374"/>
      <c r="AC592" s="374"/>
      <c r="AD592" s="374"/>
      <c r="AE592" s="374"/>
      <c r="AF592" s="374"/>
      <c r="AG592" s="374"/>
      <c r="AH592" s="374"/>
      <c r="AI592" s="374"/>
      <c r="AJ592" s="374"/>
      <c r="AK592" s="374"/>
      <c r="AL592" s="374"/>
      <c r="AM592" s="374"/>
      <c r="AN592" s="374"/>
      <c r="AO592" s="374"/>
      <c r="AP592" s="374"/>
      <c r="AQ592" s="374"/>
      <c r="AR592" s="374"/>
      <c r="AS592" s="374"/>
      <c r="AT592" s="374"/>
      <c r="AU592" s="374"/>
      <c r="AV592" s="374"/>
      <c r="AW592" s="374"/>
      <c r="AX592" s="374"/>
      <c r="AY592" s="374"/>
      <c r="AZ592" s="374"/>
      <c r="BB592" s="449"/>
      <c r="BZ592" s="374"/>
      <c r="CA592" s="374"/>
      <c r="CB592" s="374"/>
      <c r="CC592" s="374"/>
      <c r="CD592" s="374"/>
      <c r="CE592" s="374"/>
      <c r="CF592" s="374"/>
      <c r="CG592" s="374"/>
      <c r="CH592" s="374"/>
      <c r="CI592" s="374"/>
      <c r="CJ592" s="374"/>
      <c r="CK592" s="374"/>
      <c r="CL592" s="374"/>
      <c r="CM592" s="374"/>
      <c r="CN592" s="374"/>
      <c r="CO592" s="374"/>
      <c r="CP592" s="374"/>
      <c r="CQ592" s="374"/>
      <c r="CR592" s="374"/>
      <c r="CS592" s="374"/>
      <c r="CT592" s="374"/>
      <c r="CU592" s="374"/>
      <c r="CV592" s="374"/>
      <c r="CW592" s="374"/>
      <c r="CX592" s="374"/>
      <c r="CY592" s="374"/>
      <c r="CZ592" s="374"/>
    </row>
    <row r="593" s="373" customFormat="true" ht="25.15" customHeight="true" x14ac:dyDescent="0.2">
      <c r="A593" s="449"/>
      <c r="B593" s="449"/>
      <c r="C593" s="1161" t="s">
        <v>436</v>
      </c>
      <c r="D593" s="1162"/>
      <c r="E593" s="951">
        <v>5.6278486535981775E-4</v>
      </c>
      <c r="F593" s="28"/>
      <c r="G593" s="28"/>
      <c r="H593" s="1162" t="s">
        <v>204</v>
      </c>
      <c r="I593" s="1162"/>
      <c r="J593" s="981" t="s">
        <v>205</v>
      </c>
      <c r="K593" s="28"/>
      <c r="L593" s="28"/>
      <c r="M593" s="1162" t="s">
        <v>492</v>
      </c>
      <c r="N593" s="1162"/>
      <c r="O593" s="953">
        <v>0.12071527831479471</v>
      </c>
      <c r="P593" s="28"/>
      <c r="Q593" s="28"/>
      <c r="R593" s="374"/>
      <c r="Z593" s="374"/>
      <c r="AA593" s="374"/>
      <c r="AB593" s="374"/>
      <c r="AC593" s="374"/>
      <c r="AD593" s="374"/>
      <c r="AE593" s="374"/>
      <c r="AF593" s="374"/>
      <c r="AG593" s="374"/>
      <c r="AH593" s="374"/>
      <c r="AI593" s="374"/>
      <c r="AJ593" s="374"/>
      <c r="AK593" s="374"/>
      <c r="AL593" s="374"/>
      <c r="AM593" s="374"/>
      <c r="AN593" s="374"/>
      <c r="AO593" s="374"/>
      <c r="AP593" s="374"/>
      <c r="AQ593" s="374"/>
      <c r="AR593" s="374"/>
      <c r="AS593" s="374"/>
      <c r="AT593" s="374"/>
      <c r="AU593" s="374"/>
      <c r="AV593" s="374"/>
      <c r="AW593" s="374"/>
      <c r="AX593" s="374"/>
      <c r="AY593" s="374"/>
      <c r="AZ593" s="374"/>
      <c r="BB593" s="449"/>
      <c r="BZ593" s="374"/>
      <c r="CA593" s="374"/>
      <c r="CB593" s="374"/>
      <c r="CC593" s="374"/>
      <c r="CD593" s="374"/>
      <c r="CE593" s="374"/>
      <c r="CF593" s="374"/>
      <c r="CG593" s="374"/>
      <c r="CH593" s="374"/>
      <c r="CI593" s="374"/>
      <c r="CJ593" s="374"/>
      <c r="CK593" s="374"/>
      <c r="CL593" s="374"/>
      <c r="CM593" s="374"/>
      <c r="CN593" s="374"/>
      <c r="CO593" s="374"/>
      <c r="CP593" s="374"/>
      <c r="CQ593" s="374"/>
      <c r="CR593" s="374"/>
      <c r="CS593" s="374"/>
      <c r="CT593" s="374"/>
      <c r="CU593" s="374"/>
      <c r="CV593" s="374"/>
      <c r="CW593" s="374"/>
      <c r="CX593" s="374"/>
      <c r="CY593" s="374"/>
      <c r="CZ593" s="374"/>
    </row>
    <row r="594" s="373" customFormat="true" ht="25.15" customHeight="true" x14ac:dyDescent="0.2">
      <c r="A594" s="449"/>
      <c r="B594" s="449"/>
      <c r="C594" s="1161" t="s">
        <v>413</v>
      </c>
      <c r="D594" s="1162"/>
      <c r="E594" s="951">
        <v>1.1067088998826139E-2</v>
      </c>
      <c r="F594" s="28"/>
      <c r="G594" s="28"/>
      <c r="H594" s="1162" t="s">
        <v>205</v>
      </c>
      <c r="I594" s="1162"/>
      <c r="J594" s="982">
        <v>0.99999999999999989</v>
      </c>
      <c r="K594" s="28"/>
      <c r="L594" s="28"/>
      <c r="M594" s="1162" t="s">
        <v>595</v>
      </c>
      <c r="N594" s="1162"/>
      <c r="O594" s="953">
        <v>8.2358054676980371E-3</v>
      </c>
      <c r="P594" s="28"/>
      <c r="Q594" s="28"/>
      <c r="R594" s="374"/>
      <c r="Z594" s="374"/>
      <c r="AA594" s="374"/>
      <c r="AB594" s="374"/>
      <c r="AC594" s="374"/>
      <c r="AD594" s="374"/>
      <c r="AE594" s="374"/>
      <c r="AF594" s="374"/>
      <c r="AG594" s="374"/>
      <c r="AH594" s="374"/>
      <c r="AI594" s="374"/>
      <c r="AJ594" s="374"/>
      <c r="AK594" s="374"/>
      <c r="AL594" s="374"/>
      <c r="AM594" s="374"/>
      <c r="AN594" s="374"/>
      <c r="AO594" s="374"/>
      <c r="AP594" s="374"/>
      <c r="AQ594" s="374"/>
      <c r="AR594" s="374"/>
      <c r="AS594" s="374"/>
      <c r="AT594" s="374"/>
      <c r="AU594" s="374"/>
      <c r="AV594" s="374"/>
      <c r="AW594" s="374"/>
      <c r="AX594" s="374"/>
      <c r="AY594" s="374"/>
      <c r="AZ594" s="374"/>
      <c r="BB594" s="449"/>
      <c r="BZ594" s="374"/>
      <c r="CA594" s="374"/>
      <c r="CB594" s="374"/>
      <c r="CC594" s="374"/>
      <c r="CD594" s="374"/>
      <c r="CE594" s="374"/>
      <c r="CF594" s="374"/>
      <c r="CG594" s="374"/>
      <c r="CH594" s="374"/>
      <c r="CI594" s="374"/>
      <c r="CJ594" s="374"/>
      <c r="CK594" s="374"/>
      <c r="CL594" s="374"/>
      <c r="CM594" s="374"/>
      <c r="CN594" s="374"/>
      <c r="CO594" s="374"/>
      <c r="CP594" s="374"/>
      <c r="CQ594" s="374"/>
      <c r="CR594" s="374"/>
      <c r="CS594" s="374"/>
      <c r="CT594" s="374"/>
      <c r="CU594" s="374"/>
      <c r="CV594" s="374"/>
      <c r="CW594" s="374"/>
      <c r="CX594" s="374"/>
      <c r="CY594" s="374"/>
      <c r="CZ594" s="374"/>
    </row>
    <row r="595" s="373" customFormat="true" ht="25.15" customHeight="true" x14ac:dyDescent="0.2">
      <c r="A595" s="449"/>
      <c r="B595" s="449"/>
      <c r="C595" s="1161" t="s">
        <v>388</v>
      </c>
      <c r="D595" s="1162"/>
      <c r="E595" s="951">
        <v>6.8028705879446372E-2</v>
      </c>
      <c r="F595" s="28"/>
      <c r="G595" s="28"/>
      <c r="H595" s="1174"/>
      <c r="I595" s="1174"/>
      <c r="J595" s="28"/>
      <c r="K595" s="28"/>
      <c r="L595" s="28"/>
      <c r="M595" s="1162" t="s">
        <v>419</v>
      </c>
      <c r="N595" s="1162"/>
      <c r="O595" s="953">
        <v>-1.3175092757906799E-5</v>
      </c>
      <c r="P595" s="28"/>
      <c r="Q595" s="28"/>
      <c r="R595" s="374"/>
      <c r="Z595" s="374"/>
      <c r="AA595" s="374"/>
      <c r="AB595" s="374"/>
      <c r="AC595" s="374"/>
      <c r="AD595" s="374"/>
      <c r="AE595" s="374"/>
      <c r="AF595" s="374"/>
      <c r="AG595" s="374"/>
      <c r="AH595" s="374"/>
      <c r="AI595" s="374"/>
      <c r="AJ595" s="374"/>
      <c r="AK595" s="374"/>
      <c r="AL595" s="374"/>
      <c r="AM595" s="374"/>
      <c r="AN595" s="374"/>
      <c r="AO595" s="374"/>
      <c r="AP595" s="374"/>
      <c r="AQ595" s="374"/>
      <c r="AR595" s="374"/>
      <c r="AS595" s="374"/>
      <c r="AT595" s="374"/>
      <c r="AU595" s="374"/>
      <c r="AV595" s="374"/>
      <c r="AW595" s="374"/>
      <c r="AX595" s="374"/>
      <c r="AY595" s="374"/>
      <c r="AZ595" s="374"/>
      <c r="BB595" s="449"/>
      <c r="BZ595" s="374"/>
      <c r="CA595" s="374"/>
      <c r="CB595" s="374"/>
      <c r="CC595" s="374"/>
      <c r="CD595" s="374"/>
      <c r="CE595" s="374"/>
      <c r="CF595" s="374"/>
      <c r="CG595" s="374"/>
      <c r="CH595" s="374"/>
      <c r="CI595" s="374"/>
      <c r="CJ595" s="374"/>
      <c r="CK595" s="374"/>
      <c r="CL595" s="374"/>
      <c r="CM595" s="374"/>
      <c r="CN595" s="374"/>
      <c r="CO595" s="374"/>
      <c r="CP595" s="374"/>
      <c r="CQ595" s="374"/>
      <c r="CR595" s="374"/>
      <c r="CS595" s="374"/>
      <c r="CT595" s="374"/>
      <c r="CU595" s="374"/>
      <c r="CV595" s="374"/>
      <c r="CW595" s="374"/>
      <c r="CX595" s="374"/>
      <c r="CY595" s="374"/>
      <c r="CZ595" s="374"/>
    </row>
    <row r="596" s="373" customFormat="true" ht="25.15" customHeight="true" x14ac:dyDescent="0.2">
      <c r="A596" s="449"/>
      <c r="B596" s="449"/>
      <c r="C596" s="1161" t="s">
        <v>384</v>
      </c>
      <c r="D596" s="1162"/>
      <c r="E596" s="951">
        <v>-9.3953631415877994E-2</v>
      </c>
      <c r="F596" s="28"/>
      <c r="G596" s="28"/>
      <c r="H596" s="1174"/>
      <c r="I596" s="1174"/>
      <c r="J596" s="28"/>
      <c r="K596" s="28"/>
      <c r="L596" s="28"/>
      <c r="M596" s="1162" t="s">
        <v>415</v>
      </c>
      <c r="N596" s="1162"/>
      <c r="O596" s="953">
        <v>-9.1600994086098175E-3</v>
      </c>
      <c r="P596" s="28"/>
      <c r="Q596" s="28"/>
      <c r="R596" s="374"/>
      <c r="Z596" s="374"/>
      <c r="AA596" s="374"/>
      <c r="AB596" s="374"/>
      <c r="AC596" s="374"/>
      <c r="AD596" s="374"/>
      <c r="AE596" s="374"/>
      <c r="AF596" s="374"/>
      <c r="AG596" s="374"/>
      <c r="AH596" s="374"/>
      <c r="AI596" s="374"/>
      <c r="AJ596" s="374"/>
      <c r="AK596" s="374"/>
      <c r="AL596" s="374"/>
      <c r="AM596" s="374"/>
      <c r="AN596" s="374"/>
      <c r="AO596" s="374"/>
      <c r="AP596" s="374"/>
      <c r="AQ596" s="374"/>
      <c r="AR596" s="374"/>
      <c r="AS596" s="374"/>
      <c r="AT596" s="374"/>
      <c r="AU596" s="374"/>
      <c r="AV596" s="374"/>
      <c r="AW596" s="374"/>
      <c r="AX596" s="374"/>
      <c r="AY596" s="374"/>
      <c r="AZ596" s="374"/>
      <c r="BB596" s="449"/>
      <c r="BZ596" s="374"/>
      <c r="CA596" s="374"/>
      <c r="CB596" s="374"/>
      <c r="CC596" s="374"/>
      <c r="CD596" s="374"/>
      <c r="CE596" s="374"/>
      <c r="CF596" s="374"/>
      <c r="CG596" s="374"/>
      <c r="CH596" s="374"/>
      <c r="CI596" s="374"/>
      <c r="CJ596" s="374"/>
      <c r="CK596" s="374"/>
      <c r="CL596" s="374"/>
      <c r="CM596" s="374"/>
      <c r="CN596" s="374"/>
      <c r="CO596" s="374"/>
      <c r="CP596" s="374"/>
      <c r="CQ596" s="374"/>
      <c r="CR596" s="374"/>
      <c r="CS596" s="374"/>
      <c r="CT596" s="374"/>
      <c r="CU596" s="374"/>
      <c r="CV596" s="374"/>
      <c r="CW596" s="374"/>
      <c r="CX596" s="374"/>
      <c r="CY596" s="374"/>
      <c r="CZ596" s="374"/>
    </row>
    <row r="597" s="373" customFormat="true" ht="25.15" customHeight="true" x14ac:dyDescent="0.2">
      <c r="A597" s="449"/>
      <c r="B597" s="449"/>
      <c r="C597" s="1161" t="s">
        <v>594</v>
      </c>
      <c r="D597" s="1162"/>
      <c r="E597" s="951">
        <v>-1.1896277387959976E-3</v>
      </c>
      <c r="F597" s="28"/>
      <c r="G597" s="28"/>
      <c r="H597" s="1174"/>
      <c r="I597" s="1174"/>
      <c r="J597" s="28"/>
      <c r="K597" s="28"/>
      <c r="L597" s="28"/>
      <c r="M597" s="1162" t="s">
        <v>500</v>
      </c>
      <c r="N597" s="1162"/>
      <c r="O597" s="953">
        <v>-3.8579107300874067E-3</v>
      </c>
      <c r="P597" s="28"/>
      <c r="Q597" s="28"/>
      <c r="R597" s="374"/>
      <c r="Z597" s="374"/>
      <c r="AA597" s="374"/>
      <c r="AB597" s="374"/>
      <c r="AC597" s="374"/>
      <c r="AD597" s="374"/>
      <c r="AE597" s="374"/>
      <c r="AF597" s="374"/>
      <c r="AG597" s="374"/>
      <c r="AH597" s="374"/>
      <c r="AI597" s="374"/>
      <c r="AJ597" s="374"/>
      <c r="AK597" s="374"/>
      <c r="AL597" s="374"/>
      <c r="AM597" s="374"/>
      <c r="AN597" s="374"/>
      <c r="AO597" s="374"/>
      <c r="AP597" s="374"/>
      <c r="AQ597" s="374"/>
      <c r="AR597" s="374"/>
      <c r="AS597" s="374"/>
      <c r="AT597" s="374"/>
      <c r="AU597" s="374"/>
      <c r="AV597" s="374"/>
      <c r="AW597" s="374"/>
      <c r="AX597" s="374"/>
      <c r="AY597" s="374"/>
      <c r="AZ597" s="374"/>
      <c r="BB597" s="449"/>
      <c r="BZ597" s="374"/>
      <c r="CA597" s="374"/>
      <c r="CB597" s="374"/>
      <c r="CC597" s="374"/>
      <c r="CD597" s="374"/>
      <c r="CE597" s="374"/>
      <c r="CF597" s="374"/>
      <c r="CG597" s="374"/>
      <c r="CH597" s="374"/>
      <c r="CI597" s="374"/>
      <c r="CJ597" s="374"/>
      <c r="CK597" s="374"/>
      <c r="CL597" s="374"/>
      <c r="CM597" s="374"/>
      <c r="CN597" s="374"/>
      <c r="CO597" s="374"/>
      <c r="CP597" s="374"/>
      <c r="CQ597" s="374"/>
      <c r="CR597" s="374"/>
      <c r="CS597" s="374"/>
      <c r="CT597" s="374"/>
      <c r="CU597" s="374"/>
      <c r="CV597" s="374"/>
      <c r="CW597" s="374"/>
      <c r="CX597" s="374"/>
      <c r="CY597" s="374"/>
      <c r="CZ597" s="374"/>
    </row>
    <row r="598" s="373" customFormat="true" ht="25.15" customHeight="true" x14ac:dyDescent="0.2">
      <c r="A598" s="449"/>
      <c r="B598" s="449"/>
      <c r="C598" s="1161" t="s">
        <v>574</v>
      </c>
      <c r="D598" s="1162"/>
      <c r="E598" s="955">
        <v>7.4401541549903097E-2</v>
      </c>
      <c r="F598" s="28"/>
      <c r="G598" s="28"/>
      <c r="H598" s="1174"/>
      <c r="I598" s="1174"/>
      <c r="J598" s="28"/>
      <c r="K598" s="28"/>
      <c r="L598" s="28"/>
      <c r="M598" s="1162" t="s">
        <v>397</v>
      </c>
      <c r="N598" s="1162"/>
      <c r="O598" s="953">
        <v>-4.9802405582257174E-2</v>
      </c>
      <c r="P598" s="28"/>
      <c r="Q598" s="28"/>
      <c r="R598" s="374"/>
      <c r="Z598" s="374"/>
      <c r="AA598" s="374"/>
      <c r="AB598" s="374"/>
      <c r="AC598" s="374"/>
      <c r="AD598" s="374"/>
      <c r="AE598" s="374"/>
      <c r="AF598" s="374"/>
      <c r="AG598" s="374"/>
      <c r="AH598" s="374"/>
      <c r="AI598" s="374"/>
      <c r="AJ598" s="374"/>
      <c r="AK598" s="374"/>
      <c r="AL598" s="374"/>
      <c r="AM598" s="374"/>
      <c r="AN598" s="374"/>
      <c r="AO598" s="374"/>
      <c r="AP598" s="374"/>
      <c r="AQ598" s="374"/>
      <c r="AR598" s="374"/>
      <c r="AS598" s="374"/>
      <c r="AT598" s="374"/>
      <c r="AU598" s="374"/>
      <c r="AV598" s="374"/>
      <c r="AW598" s="374"/>
      <c r="AX598" s="374"/>
      <c r="AY598" s="374"/>
      <c r="AZ598" s="374"/>
      <c r="BB598" s="449"/>
      <c r="BZ598" s="374"/>
      <c r="CA598" s="374"/>
      <c r="CB598" s="374"/>
      <c r="CC598" s="374"/>
      <c r="CD598" s="374"/>
      <c r="CE598" s="374"/>
      <c r="CF598" s="374"/>
      <c r="CG598" s="374"/>
      <c r="CH598" s="374"/>
      <c r="CI598" s="374"/>
      <c r="CJ598" s="374"/>
      <c r="CK598" s="374"/>
      <c r="CL598" s="374"/>
      <c r="CM598" s="374"/>
      <c r="CN598" s="374"/>
      <c r="CO598" s="374"/>
      <c r="CP598" s="374"/>
      <c r="CQ598" s="374"/>
      <c r="CR598" s="374"/>
      <c r="CS598" s="374"/>
      <c r="CT598" s="374"/>
      <c r="CU598" s="374"/>
      <c r="CV598" s="374"/>
      <c r="CW598" s="374"/>
      <c r="CX598" s="374"/>
      <c r="CY598" s="374"/>
      <c r="CZ598" s="374"/>
    </row>
    <row r="599" s="373" customFormat="true" ht="25.15" customHeight="true" x14ac:dyDescent="0.2">
      <c r="A599" s="449"/>
      <c r="B599" s="449"/>
      <c r="C599" s="1161"/>
      <c r="D599" s="1174"/>
      <c r="E599" s="28"/>
      <c r="F599" s="28"/>
      <c r="G599" s="28"/>
      <c r="H599" s="1174"/>
      <c r="I599" s="1174"/>
      <c r="J599" s="28"/>
      <c r="K599" s="28"/>
      <c r="L599" s="28"/>
      <c r="M599" s="1162" t="s">
        <v>499</v>
      </c>
      <c r="N599" s="1162"/>
      <c r="O599" s="953">
        <v>-1.082508445432322E-2</v>
      </c>
      <c r="P599" s="28"/>
      <c r="Q599" s="28"/>
      <c r="R599" s="374"/>
      <c r="Z599" s="374"/>
      <c r="AA599" s="374"/>
      <c r="AB599" s="374"/>
      <c r="AC599" s="374"/>
      <c r="AD599" s="374"/>
      <c r="AE599" s="374"/>
      <c r="AF599" s="374"/>
      <c r="AG599" s="374"/>
      <c r="AH599" s="374"/>
      <c r="AI599" s="374"/>
      <c r="AJ599" s="374"/>
      <c r="AK599" s="374"/>
      <c r="AL599" s="374"/>
      <c r="AM599" s="374"/>
      <c r="AN599" s="374"/>
      <c r="AO599" s="374"/>
      <c r="AP599" s="374"/>
      <c r="AQ599" s="374"/>
      <c r="AR599" s="374"/>
      <c r="AS599" s="374"/>
      <c r="AT599" s="374"/>
      <c r="AU599" s="374"/>
      <c r="AV599" s="374"/>
      <c r="AW599" s="374"/>
      <c r="AX599" s="374"/>
      <c r="AY599" s="374"/>
      <c r="AZ599" s="374"/>
      <c r="BB599" s="449"/>
      <c r="BZ599" s="374"/>
      <c r="CA599" s="374"/>
      <c r="CB599" s="374"/>
      <c r="CC599" s="374"/>
      <c r="CD599" s="374"/>
      <c r="CE599" s="374"/>
      <c r="CF599" s="374"/>
      <c r="CG599" s="374"/>
      <c r="CH599" s="374"/>
      <c r="CI599" s="374"/>
      <c r="CJ599" s="374"/>
      <c r="CK599" s="374"/>
      <c r="CL599" s="374"/>
      <c r="CM599" s="374"/>
      <c r="CN599" s="374"/>
      <c r="CO599" s="374"/>
      <c r="CP599" s="374"/>
      <c r="CQ599" s="374"/>
      <c r="CR599" s="374"/>
      <c r="CS599" s="374"/>
      <c r="CT599" s="374"/>
      <c r="CU599" s="374"/>
      <c r="CV599" s="374"/>
      <c r="CW599" s="374"/>
      <c r="CX599" s="374"/>
      <c r="CY599" s="374"/>
      <c r="CZ599" s="374"/>
    </row>
    <row r="600" s="373" customFormat="true" ht="25.15" customHeight="true" x14ac:dyDescent="0.2">
      <c r="A600" s="449"/>
      <c r="B600" s="449"/>
      <c r="C600" s="1161"/>
      <c r="D600" s="1174"/>
      <c r="E600" s="28"/>
      <c r="F600" s="28"/>
      <c r="G600" s="28"/>
      <c r="H600" s="1174"/>
      <c r="I600" s="1174"/>
      <c r="J600" s="28"/>
      <c r="K600" s="28"/>
      <c r="L600" s="28"/>
      <c r="M600" s="1162" t="s">
        <v>525</v>
      </c>
      <c r="N600" s="1162"/>
      <c r="O600" s="953">
        <v>-5.9804113791564178E-3</v>
      </c>
      <c r="P600" s="28"/>
      <c r="Q600" s="28"/>
      <c r="R600" s="374"/>
      <c r="Z600" s="374"/>
      <c r="AA600" s="374"/>
      <c r="AB600" s="374"/>
      <c r="AC600" s="374"/>
      <c r="AD600" s="374"/>
      <c r="AE600" s="374"/>
      <c r="AF600" s="374"/>
      <c r="AG600" s="374"/>
      <c r="AH600" s="374"/>
      <c r="AI600" s="374"/>
      <c r="AJ600" s="374"/>
      <c r="AK600" s="374"/>
      <c r="AL600" s="374"/>
      <c r="AM600" s="374"/>
      <c r="AN600" s="374"/>
      <c r="AO600" s="374"/>
      <c r="AP600" s="374"/>
      <c r="AQ600" s="374"/>
      <c r="AR600" s="374"/>
      <c r="AS600" s="374"/>
      <c r="AT600" s="374"/>
      <c r="AU600" s="374"/>
      <c r="AV600" s="374"/>
      <c r="AW600" s="374"/>
      <c r="AX600" s="374"/>
      <c r="AY600" s="374"/>
      <c r="AZ600" s="374"/>
      <c r="BB600" s="449"/>
      <c r="BZ600" s="374"/>
      <c r="CA600" s="374"/>
      <c r="CB600" s="374"/>
      <c r="CC600" s="374"/>
      <c r="CD600" s="374"/>
      <c r="CE600" s="374"/>
      <c r="CF600" s="374"/>
      <c r="CG600" s="374"/>
      <c r="CH600" s="374"/>
      <c r="CI600" s="374"/>
      <c r="CJ600" s="374"/>
      <c r="CK600" s="374"/>
      <c r="CL600" s="374"/>
      <c r="CM600" s="374"/>
      <c r="CN600" s="374"/>
      <c r="CO600" s="374"/>
      <c r="CP600" s="374"/>
      <c r="CQ600" s="374"/>
      <c r="CR600" s="374"/>
      <c r="CS600" s="374"/>
      <c r="CT600" s="374"/>
      <c r="CU600" s="374"/>
      <c r="CV600" s="374"/>
      <c r="CW600" s="374"/>
      <c r="CX600" s="374"/>
      <c r="CY600" s="374"/>
      <c r="CZ600" s="374"/>
    </row>
    <row r="601" s="373" customFormat="true" ht="25.15" customHeight="true" x14ac:dyDescent="0.2">
      <c r="A601" s="449"/>
      <c r="B601" s="449"/>
      <c r="C601" s="1161" t="s">
        <v>237</v>
      </c>
      <c r="D601" s="1162"/>
      <c r="E601" s="1162"/>
      <c r="F601" s="28"/>
      <c r="G601" s="28"/>
      <c r="H601" s="1174"/>
      <c r="I601" s="1174"/>
      <c r="J601" s="28"/>
      <c r="K601" s="28"/>
      <c r="L601" s="28"/>
      <c r="M601" s="1162" t="s">
        <v>518</v>
      </c>
      <c r="N601" s="1162"/>
      <c r="O601" s="953">
        <v>-2.5650533418776149E-2</v>
      </c>
      <c r="P601" s="28"/>
      <c r="Q601" s="28"/>
      <c r="R601" s="374"/>
      <c r="Z601" s="374"/>
      <c r="AA601" s="374"/>
      <c r="AB601" s="374"/>
      <c r="AC601" s="374"/>
      <c r="AD601" s="374"/>
      <c r="AE601" s="374"/>
      <c r="AF601" s="374"/>
      <c r="AG601" s="374"/>
      <c r="AH601" s="374"/>
      <c r="AI601" s="374"/>
      <c r="AJ601" s="374"/>
      <c r="AK601" s="374"/>
      <c r="AL601" s="374"/>
      <c r="AM601" s="374"/>
      <c r="AN601" s="374"/>
      <c r="AO601" s="374"/>
      <c r="AP601" s="374"/>
      <c r="AQ601" s="374"/>
      <c r="AR601" s="374"/>
      <c r="AS601" s="374"/>
      <c r="AT601" s="374"/>
      <c r="AU601" s="374"/>
      <c r="AV601" s="374"/>
      <c r="AW601" s="374"/>
      <c r="AX601" s="374"/>
      <c r="AY601" s="374"/>
      <c r="AZ601" s="374"/>
      <c r="BB601" s="449"/>
      <c r="BZ601" s="374"/>
      <c r="CA601" s="374"/>
      <c r="CB601" s="374"/>
      <c r="CC601" s="374"/>
      <c r="CD601" s="374"/>
      <c r="CE601" s="374"/>
      <c r="CF601" s="374"/>
      <c r="CG601" s="374"/>
      <c r="CH601" s="374"/>
      <c r="CI601" s="374"/>
      <c r="CJ601" s="374"/>
      <c r="CK601" s="374"/>
      <c r="CL601" s="374"/>
      <c r="CM601" s="374"/>
      <c r="CN601" s="374"/>
      <c r="CO601" s="374"/>
      <c r="CP601" s="374"/>
      <c r="CQ601" s="374"/>
      <c r="CR601" s="374"/>
      <c r="CS601" s="374"/>
      <c r="CT601" s="374"/>
      <c r="CU601" s="374"/>
      <c r="CV601" s="374"/>
      <c r="CW601" s="374"/>
      <c r="CX601" s="374"/>
      <c r="CY601" s="374"/>
      <c r="CZ601" s="374"/>
    </row>
    <row r="602" s="373" customFormat="true" ht="25.15" customHeight="true" x14ac:dyDescent="0.2">
      <c r="A602" s="449"/>
      <c r="B602" s="449"/>
      <c r="C602" s="1161" t="s">
        <v>204</v>
      </c>
      <c r="D602" s="1162"/>
      <c r="E602" s="983" t="s">
        <v>205</v>
      </c>
      <c r="F602" s="28"/>
      <c r="G602" s="28"/>
      <c r="H602" s="1174"/>
      <c r="I602" s="1174"/>
      <c r="J602" s="28"/>
      <c r="K602" s="28"/>
      <c r="L602" s="28"/>
      <c r="M602" s="1162" t="s">
        <v>605</v>
      </c>
      <c r="N602" s="1162"/>
      <c r="O602" s="953">
        <v>-1.4951780457887138E-3</v>
      </c>
      <c r="P602" s="28"/>
      <c r="Q602" s="28"/>
      <c r="R602" s="374"/>
      <c r="Z602" s="374"/>
      <c r="AA602" s="374"/>
      <c r="AB602" s="374"/>
      <c r="AC602" s="374"/>
      <c r="AD602" s="374"/>
      <c r="AE602" s="374"/>
      <c r="AF602" s="374"/>
      <c r="AG602" s="374"/>
      <c r="AH602" s="374"/>
      <c r="AI602" s="374"/>
      <c r="AJ602" s="374"/>
      <c r="AK602" s="374"/>
      <c r="AL602" s="374"/>
      <c r="AM602" s="374"/>
      <c r="AN602" s="374"/>
      <c r="AO602" s="374"/>
      <c r="AP602" s="374"/>
      <c r="AQ602" s="374"/>
      <c r="AR602" s="374"/>
      <c r="AS602" s="374"/>
      <c r="AT602" s="374"/>
      <c r="AU602" s="374"/>
      <c r="AV602" s="374"/>
      <c r="AW602" s="374"/>
      <c r="AX602" s="374"/>
      <c r="AY602" s="374"/>
      <c r="AZ602" s="374"/>
      <c r="BB602" s="449"/>
      <c r="BZ602" s="374"/>
      <c r="CA602" s="374"/>
      <c r="CB602" s="374"/>
      <c r="CC602" s="374"/>
      <c r="CD602" s="374"/>
      <c r="CE602" s="374"/>
      <c r="CF602" s="374"/>
      <c r="CG602" s="374"/>
      <c r="CH602" s="374"/>
      <c r="CI602" s="374"/>
      <c r="CJ602" s="374"/>
      <c r="CK602" s="374"/>
      <c r="CL602" s="374"/>
      <c r="CM602" s="374"/>
      <c r="CN602" s="374"/>
      <c r="CO602" s="374"/>
      <c r="CP602" s="374"/>
      <c r="CQ602" s="374"/>
      <c r="CR602" s="374"/>
      <c r="CS602" s="374"/>
      <c r="CT602" s="374"/>
      <c r="CU602" s="374"/>
      <c r="CV602" s="374"/>
      <c r="CW602" s="374"/>
      <c r="CX602" s="374"/>
      <c r="CY602" s="374"/>
      <c r="CZ602" s="374"/>
    </row>
    <row r="603" s="373" customFormat="true" ht="25.15" customHeight="true" x14ac:dyDescent="0.2">
      <c r="A603" s="449"/>
      <c r="B603" s="449"/>
      <c r="C603" s="1161" t="s">
        <v>205</v>
      </c>
      <c r="D603" s="1162"/>
      <c r="E603" s="984">
        <v>1</v>
      </c>
      <c r="F603" s="28"/>
      <c r="G603" s="28"/>
      <c r="H603" s="1174"/>
      <c r="I603" s="1174"/>
      <c r="J603" s="28"/>
      <c r="K603" s="28"/>
      <c r="L603" s="28"/>
      <c r="M603" s="1162" t="s">
        <v>585</v>
      </c>
      <c r="N603" s="1162"/>
      <c r="O603" s="953">
        <v>2.1287383543818334E-2</v>
      </c>
      <c r="P603" s="28"/>
      <c r="Q603" s="28"/>
      <c r="R603" s="374"/>
      <c r="Z603" s="374"/>
      <c r="AA603" s="374"/>
      <c r="AB603" s="374"/>
      <c r="AC603" s="374"/>
      <c r="AD603" s="374"/>
      <c r="AE603" s="374"/>
      <c r="AF603" s="374"/>
      <c r="AG603" s="374"/>
      <c r="AH603" s="374"/>
      <c r="AI603" s="374"/>
      <c r="AJ603" s="374"/>
      <c r="AK603" s="374"/>
      <c r="AL603" s="374"/>
      <c r="AM603" s="374"/>
      <c r="AN603" s="374"/>
      <c r="AO603" s="374"/>
      <c r="AP603" s="374"/>
      <c r="AQ603" s="374"/>
      <c r="AR603" s="374"/>
      <c r="AS603" s="374"/>
      <c r="AT603" s="374"/>
      <c r="AU603" s="374"/>
      <c r="AV603" s="374"/>
      <c r="AW603" s="374"/>
      <c r="AX603" s="374"/>
      <c r="AY603" s="374"/>
      <c r="AZ603" s="374"/>
      <c r="BB603" s="449"/>
      <c r="BZ603" s="374"/>
      <c r="CA603" s="374"/>
      <c r="CB603" s="374"/>
      <c r="CC603" s="374"/>
      <c r="CD603" s="374"/>
      <c r="CE603" s="374"/>
      <c r="CF603" s="374"/>
      <c r="CG603" s="374"/>
      <c r="CH603" s="374"/>
      <c r="CI603" s="374"/>
      <c r="CJ603" s="374"/>
      <c r="CK603" s="374"/>
      <c r="CL603" s="374"/>
      <c r="CM603" s="374"/>
      <c r="CN603" s="374"/>
      <c r="CO603" s="374"/>
      <c r="CP603" s="374"/>
      <c r="CQ603" s="374"/>
      <c r="CR603" s="374"/>
      <c r="CS603" s="374"/>
      <c r="CT603" s="374"/>
      <c r="CU603" s="374"/>
      <c r="CV603" s="374"/>
      <c r="CW603" s="374"/>
      <c r="CX603" s="374"/>
      <c r="CY603" s="374"/>
      <c r="CZ603" s="374"/>
    </row>
    <row r="604" s="374" customFormat="true" ht="25.15" customHeight="true" x14ac:dyDescent="0.2">
      <c r="A604" s="450"/>
      <c r="B604" s="450"/>
      <c r="C604" s="1161"/>
      <c r="D604" s="1174"/>
      <c r="E604" s="28"/>
      <c r="F604" s="28"/>
      <c r="G604" s="28"/>
      <c r="H604" s="1174"/>
      <c r="I604" s="1174"/>
      <c r="J604" s="28"/>
      <c r="K604" s="28"/>
      <c r="L604" s="28"/>
      <c r="M604" s="1162" t="s">
        <v>514</v>
      </c>
      <c r="N604" s="1162"/>
      <c r="O604" s="953">
        <v>9.6365174465753101E-2</v>
      </c>
      <c r="P604" s="28"/>
      <c r="Q604" s="28"/>
      <c r="BB604" s="450"/>
    </row>
    <row r="605" s="374" customFormat="true" ht="25.15" customHeight="true" x14ac:dyDescent="0.2">
      <c r="A605" s="450"/>
      <c r="B605" s="450"/>
      <c r="C605" s="1161"/>
      <c r="D605" s="1174"/>
      <c r="E605" s="28"/>
      <c r="F605" s="28"/>
      <c r="G605" s="28"/>
      <c r="H605" s="1174"/>
      <c r="I605" s="1174"/>
      <c r="J605" s="28"/>
      <c r="K605" s="28"/>
      <c r="L605" s="28"/>
      <c r="M605" s="1162" t="s">
        <v>494</v>
      </c>
      <c r="N605" s="1162"/>
      <c r="O605" s="953">
        <v>1.4650218850693602E-2</v>
      </c>
      <c r="P605" s="28"/>
      <c r="Q605" s="28"/>
      <c r="BB605" s="450"/>
    </row>
    <row r="606" s="374" customFormat="true" ht="25.15" customHeight="true" x14ac:dyDescent="0.2">
      <c r="A606" s="450"/>
      <c r="B606" s="450"/>
      <c r="C606" s="1161"/>
      <c r="D606" s="1174"/>
      <c r="E606" s="28"/>
      <c r="F606" s="28"/>
      <c r="G606" s="28"/>
      <c r="H606" s="1174"/>
      <c r="I606" s="1174"/>
      <c r="J606" s="28"/>
      <c r="K606" s="28"/>
      <c r="L606" s="28"/>
      <c r="M606" s="1162" t="s">
        <v>424</v>
      </c>
      <c r="N606" s="1162"/>
      <c r="O606" s="953">
        <v>-1.2756764812626603E-2</v>
      </c>
      <c r="P606" s="28"/>
      <c r="Q606" s="28"/>
      <c r="BB606" s="450"/>
    </row>
    <row r="607" s="374" customFormat="true" ht="25.15" customHeight="true" x14ac:dyDescent="0.2">
      <c r="A607" s="450"/>
      <c r="B607" s="450"/>
      <c r="C607" s="1161"/>
      <c r="D607" s="1174"/>
      <c r="E607" s="28"/>
      <c r="F607" s="28"/>
      <c r="G607" s="28"/>
      <c r="H607" s="1174"/>
      <c r="I607" s="1174"/>
      <c r="J607" s="28"/>
      <c r="K607" s="28"/>
      <c r="L607" s="28"/>
      <c r="M607" s="1162" t="s">
        <v>387</v>
      </c>
      <c r="N607" s="1162"/>
      <c r="O607" s="953">
        <v>5.3749613534001345E-2</v>
      </c>
      <c r="P607" s="28"/>
      <c r="Q607" s="28"/>
      <c r="BB607" s="450"/>
    </row>
    <row r="608" s="374" customFormat="true" ht="25.15" customHeight="true" x14ac:dyDescent="0.2">
      <c r="A608" s="450"/>
      <c r="B608" s="450"/>
      <c r="C608" s="1161"/>
      <c r="D608" s="1174"/>
      <c r="E608" s="28"/>
      <c r="F608" s="28"/>
      <c r="G608" s="28"/>
      <c r="H608" s="1174"/>
      <c r="I608" s="1174"/>
      <c r="J608" s="28"/>
      <c r="K608" s="28"/>
      <c r="L608" s="28"/>
      <c r="M608" s="1162" t="s">
        <v>586</v>
      </c>
      <c r="N608" s="1162"/>
      <c r="O608" s="953">
        <v>-1.3812984342017189E-2</v>
      </c>
      <c r="P608" s="28"/>
      <c r="Q608" s="28"/>
      <c r="BB608" s="450"/>
    </row>
    <row r="609" s="374" customFormat="true" ht="25.15" customHeight="true" x14ac:dyDescent="0.2">
      <c r="A609" s="450"/>
      <c r="B609" s="450"/>
      <c r="C609" s="1161"/>
      <c r="D609" s="1174"/>
      <c r="E609" s="28"/>
      <c r="F609" s="28"/>
      <c r="G609" s="28"/>
      <c r="H609" s="1174"/>
      <c r="I609" s="1174"/>
      <c r="J609" s="28"/>
      <c r="K609" s="28"/>
      <c r="L609" s="28"/>
      <c r="M609" s="1162" t="s">
        <v>391</v>
      </c>
      <c r="N609" s="1162"/>
      <c r="O609" s="953">
        <v>-1.1380448732185614E-2</v>
      </c>
      <c r="P609" s="28"/>
      <c r="Q609" s="28"/>
      <c r="BB609" s="450"/>
    </row>
    <row r="610" s="374" customFormat="true" ht="25.15" customHeight="true" x14ac:dyDescent="0.2">
      <c r="A610" s="450"/>
      <c r="B610" s="450"/>
      <c r="C610" s="1161"/>
      <c r="D610" s="1174"/>
      <c r="E610" s="28"/>
      <c r="F610" s="28"/>
      <c r="G610" s="28"/>
      <c r="H610" s="1174"/>
      <c r="I610" s="1174"/>
      <c r="J610" s="28"/>
      <c r="K610" s="28"/>
      <c r="L610" s="28"/>
      <c r="M610" s="1162" t="s">
        <v>412</v>
      </c>
      <c r="N610" s="1162"/>
      <c r="O610" s="953">
        <v>5.2685779143548262E-3</v>
      </c>
      <c r="P610" s="28"/>
      <c r="Q610" s="28"/>
      <c r="BB610" s="450"/>
    </row>
    <row r="611" s="374" customFormat="true" ht="25.15" customHeight="true" x14ac:dyDescent="0.2">
      <c r="A611" s="450"/>
      <c r="B611" s="450"/>
      <c r="C611" s="1161"/>
      <c r="D611" s="1174"/>
      <c r="E611" s="28"/>
      <c r="F611" s="28"/>
      <c r="G611" s="28"/>
      <c r="H611" s="1174"/>
      <c r="I611" s="1174"/>
      <c r="J611" s="28"/>
      <c r="K611" s="28"/>
      <c r="L611" s="28"/>
      <c r="M611" s="1162" t="s">
        <v>493</v>
      </c>
      <c r="N611" s="1162"/>
      <c r="O611" s="953">
        <v>-0.12207156804166619</v>
      </c>
      <c r="P611" s="28"/>
      <c r="Q611" s="28"/>
      <c r="BB611" s="450"/>
    </row>
    <row r="612" s="374" customFormat="true" ht="25.15" customHeight="true" x14ac:dyDescent="0.2">
      <c r="A612" s="450"/>
      <c r="B612" s="450"/>
      <c r="C612" s="1161"/>
      <c r="D612" s="1174"/>
      <c r="E612" s="28"/>
      <c r="F612" s="28"/>
      <c r="G612" s="28"/>
      <c r="H612" s="1174"/>
      <c r="I612" s="1174"/>
      <c r="J612" s="28"/>
      <c r="K612" s="28"/>
      <c r="L612" s="28"/>
      <c r="M612" s="1162" t="s">
        <v>434</v>
      </c>
      <c r="N612" s="1162"/>
      <c r="O612" s="953">
        <v>-1.2953891962633548E-3</v>
      </c>
      <c r="P612" s="28"/>
      <c r="Q612" s="28"/>
      <c r="BB612" s="450"/>
    </row>
    <row r="613" s="374" customFormat="true" ht="25.15" customHeight="true" x14ac:dyDescent="0.2">
      <c r="A613" s="450"/>
      <c r="B613" s="450"/>
      <c r="C613" s="1161"/>
      <c r="D613" s="1174"/>
      <c r="E613" s="28"/>
      <c r="F613" s="28"/>
      <c r="G613" s="28"/>
      <c r="H613" s="1174"/>
      <c r="I613" s="1174"/>
      <c r="J613" s="28"/>
      <c r="K613" s="28"/>
      <c r="L613" s="28"/>
      <c r="M613" s="1162" t="s">
        <v>435</v>
      </c>
      <c r="N613" s="1162"/>
      <c r="O613" s="953">
        <v>-2.1249461221639647E-3</v>
      </c>
      <c r="P613" s="28"/>
      <c r="Q613" s="28"/>
      <c r="BB613" s="450"/>
    </row>
    <row r="614" s="374" customFormat="true" ht="25.15" customHeight="true" x14ac:dyDescent="0.2">
      <c r="A614" s="450"/>
      <c r="B614" s="450"/>
      <c r="C614" s="1161"/>
      <c r="D614" s="1174"/>
      <c r="E614" s="28"/>
      <c r="F614" s="28"/>
      <c r="G614" s="28"/>
      <c r="H614" s="1174"/>
      <c r="I614" s="1174"/>
      <c r="J614" s="28"/>
      <c r="K614" s="28"/>
      <c r="L614" s="28"/>
      <c r="M614" s="1162" t="s">
        <v>591</v>
      </c>
      <c r="N614" s="1162"/>
      <c r="O614" s="953">
        <v>-3.2934326453561945E-3</v>
      </c>
      <c r="P614" s="28"/>
      <c r="Q614" s="28"/>
      <c r="BB614" s="450"/>
    </row>
    <row r="615" s="374" customFormat="true" ht="25.15" customHeight="true" x14ac:dyDescent="0.2">
      <c r="A615" s="450"/>
      <c r="B615" s="450"/>
      <c r="C615" s="1161"/>
      <c r="D615" s="1174"/>
      <c r="E615" s="28"/>
      <c r="F615" s="28"/>
      <c r="G615" s="28"/>
      <c r="H615" s="1174"/>
      <c r="I615" s="1174"/>
      <c r="J615" s="28"/>
      <c r="K615" s="28"/>
      <c r="L615" s="28"/>
      <c r="M615" s="1162" t="s">
        <v>606</v>
      </c>
      <c r="N615" s="1162"/>
      <c r="O615" s="953">
        <v>-1.106477563054835E-3</v>
      </c>
      <c r="P615" s="28"/>
      <c r="Q615" s="28"/>
      <c r="BB615" s="450"/>
    </row>
    <row r="616" s="374" customFormat="true" ht="25.15" customHeight="true" x14ac:dyDescent="0.2">
      <c r="A616" s="450"/>
      <c r="B616" s="450"/>
      <c r="C616" s="1161"/>
      <c r="D616" s="1174"/>
      <c r="E616" s="28"/>
      <c r="F616" s="28"/>
      <c r="G616" s="28"/>
      <c r="H616" s="1174"/>
      <c r="I616" s="1174"/>
      <c r="J616" s="28"/>
      <c r="K616" s="28"/>
      <c r="L616" s="28"/>
      <c r="M616" s="1162" t="s">
        <v>406</v>
      </c>
      <c r="N616" s="1162"/>
      <c r="O616" s="953">
        <v>0.11808797047790287</v>
      </c>
      <c r="P616" s="28"/>
      <c r="Q616" s="28"/>
      <c r="BB616" s="450"/>
    </row>
    <row r="617" s="374" customFormat="true" ht="25.15" customHeight="true" x14ac:dyDescent="0.2">
      <c r="A617" s="450"/>
      <c r="B617" s="450"/>
      <c r="C617" s="1161"/>
      <c r="D617" s="1174"/>
      <c r="E617" s="28"/>
      <c r="F617" s="28"/>
      <c r="G617" s="28"/>
      <c r="H617" s="1174"/>
      <c r="I617" s="1174"/>
      <c r="J617" s="28"/>
      <c r="K617" s="28"/>
      <c r="L617" s="28"/>
      <c r="M617" s="1162" t="s">
        <v>383</v>
      </c>
      <c r="N617" s="1162"/>
      <c r="O617" s="953">
        <v>1.6186202300541973E-2</v>
      </c>
      <c r="P617" s="28"/>
      <c r="Q617" s="28"/>
      <c r="BB617" s="450"/>
    </row>
    <row r="618" s="374" customFormat="true" ht="25.15" customHeight="true" x14ac:dyDescent="0.2">
      <c r="A618" s="450"/>
      <c r="B618" s="450"/>
      <c r="C618" s="1161"/>
      <c r="D618" s="1174"/>
      <c r="E618" s="28"/>
      <c r="F618" s="28"/>
      <c r="G618" s="28"/>
      <c r="H618" s="1174"/>
      <c r="I618" s="1174"/>
      <c r="J618" s="28"/>
      <c r="K618" s="28"/>
      <c r="L618" s="28"/>
      <c r="M618" s="1162" t="s">
        <v>473</v>
      </c>
      <c r="N618" s="1162"/>
      <c r="O618" s="953">
        <v>5.0680606956871651E-3</v>
      </c>
      <c r="P618" s="28"/>
      <c r="Q618" s="28"/>
      <c r="BB618" s="450"/>
    </row>
    <row r="619" s="374" customFormat="true" ht="25.15" customHeight="true" x14ac:dyDescent="0.2">
      <c r="A619" s="450"/>
      <c r="B619" s="450"/>
      <c r="C619" s="1161"/>
      <c r="D619" s="1174"/>
      <c r="E619" s="28"/>
      <c r="F619" s="28"/>
      <c r="G619" s="28"/>
      <c r="H619" s="1174"/>
      <c r="I619" s="1174"/>
      <c r="J619" s="28"/>
      <c r="K619" s="28"/>
      <c r="L619" s="28"/>
      <c r="M619" s="1162" t="s">
        <v>392</v>
      </c>
      <c r="N619" s="1162"/>
      <c r="O619" s="953">
        <v>1.7387358595591144E-2</v>
      </c>
      <c r="P619" s="28"/>
      <c r="Q619" s="28"/>
      <c r="BB619" s="450"/>
    </row>
    <row r="620" s="374" customFormat="true" ht="25.15" customHeight="true" x14ac:dyDescent="0.2">
      <c r="A620" s="450"/>
      <c r="B620" s="450"/>
      <c r="C620" s="1161"/>
      <c r="D620" s="1174"/>
      <c r="E620" s="28"/>
      <c r="F620" s="28"/>
      <c r="G620" s="28"/>
      <c r="H620" s="1174"/>
      <c r="I620" s="1174"/>
      <c r="J620" s="28"/>
      <c r="K620" s="28"/>
      <c r="L620" s="28"/>
      <c r="M620" s="1162" t="s">
        <v>421</v>
      </c>
      <c r="N620" s="1162"/>
      <c r="O620" s="953">
        <v>-1.0429691009986417E-3</v>
      </c>
      <c r="P620" s="28"/>
      <c r="Q620" s="28"/>
      <c r="BB620" s="450"/>
    </row>
    <row r="621" s="374" customFormat="true" ht="25.15" customHeight="true" x14ac:dyDescent="0.2">
      <c r="A621" s="450"/>
      <c r="B621" s="450"/>
      <c r="C621" s="1161"/>
      <c r="D621" s="1174"/>
      <c r="E621" s="28"/>
      <c r="F621" s="28"/>
      <c r="G621" s="28"/>
      <c r="H621" s="1174"/>
      <c r="I621" s="1174"/>
      <c r="J621" s="28"/>
      <c r="K621" s="28"/>
      <c r="L621" s="28"/>
      <c r="M621" s="1162" t="s">
        <v>403</v>
      </c>
      <c r="N621" s="1162"/>
      <c r="O621" s="953">
        <v>3.0307306924839197E-2</v>
      </c>
      <c r="P621" s="28"/>
      <c r="Q621" s="28"/>
      <c r="BB621" s="450"/>
    </row>
    <row r="622" s="374" customFormat="true" ht="25.15" customHeight="true" x14ac:dyDescent="0.2">
      <c r="A622" s="450"/>
      <c r="B622" s="450"/>
      <c r="C622" s="1161"/>
      <c r="D622" s="1174"/>
      <c r="E622" s="28"/>
      <c r="F622" s="28"/>
      <c r="G622" s="28"/>
      <c r="H622" s="1174"/>
      <c r="I622" s="1174"/>
      <c r="J622" s="28"/>
      <c r="K622" s="28"/>
      <c r="L622" s="28"/>
      <c r="M622" s="1162" t="s">
        <v>404</v>
      </c>
      <c r="N622" s="1162"/>
      <c r="O622" s="953">
        <v>3.5024619896430298E-2</v>
      </c>
      <c r="P622" s="28"/>
      <c r="Q622" s="28"/>
      <c r="BB622" s="450"/>
    </row>
    <row r="623" s="374" customFormat="true" ht="25.15" customHeight="true" x14ac:dyDescent="0.2">
      <c r="A623" s="450"/>
      <c r="B623" s="450"/>
      <c r="C623" s="1161"/>
      <c r="D623" s="1174"/>
      <c r="E623" s="28"/>
      <c r="F623" s="28"/>
      <c r="G623" s="28"/>
      <c r="H623" s="1174"/>
      <c r="I623" s="1174"/>
      <c r="J623" s="28"/>
      <c r="K623" s="28"/>
      <c r="L623" s="28"/>
      <c r="M623" s="1162" t="s">
        <v>436</v>
      </c>
      <c r="N623" s="1162"/>
      <c r="O623" s="953">
        <v>3.2259014527183513E-3</v>
      </c>
      <c r="P623" s="28"/>
      <c r="Q623" s="28"/>
      <c r="BB623" s="450"/>
    </row>
    <row r="624" s="374" customFormat="true" ht="25.15" customHeight="true" x14ac:dyDescent="0.2">
      <c r="A624" s="450"/>
      <c r="B624" s="450"/>
      <c r="C624" s="1161"/>
      <c r="D624" s="1174"/>
      <c r="E624" s="28"/>
      <c r="F624" s="28"/>
      <c r="G624" s="28"/>
      <c r="H624" s="1174"/>
      <c r="I624" s="1174"/>
      <c r="J624" s="28"/>
      <c r="K624" s="28"/>
      <c r="L624" s="28"/>
      <c r="M624" s="1162" t="s">
        <v>413</v>
      </c>
      <c r="N624" s="1162"/>
      <c r="O624" s="953">
        <v>2.8713109037736937E-3</v>
      </c>
      <c r="P624" s="28"/>
      <c r="Q624" s="28"/>
      <c r="BB624" s="450"/>
    </row>
    <row r="625" s="374" customFormat="true" ht="25.15" customHeight="true" x14ac:dyDescent="0.2">
      <c r="A625" s="450"/>
      <c r="B625" s="450"/>
      <c r="C625" s="1161"/>
      <c r="D625" s="1174"/>
      <c r="E625" s="28"/>
      <c r="F625" s="28"/>
      <c r="G625" s="28"/>
      <c r="H625" s="1174"/>
      <c r="I625" s="1174"/>
      <c r="J625" s="28"/>
      <c r="K625" s="28"/>
      <c r="L625" s="28"/>
      <c r="M625" s="1162" t="s">
        <v>388</v>
      </c>
      <c r="N625" s="1162"/>
      <c r="O625" s="953">
        <v>6.1242169601121277E-2</v>
      </c>
      <c r="P625" s="28"/>
      <c r="Q625" s="28"/>
      <c r="BB625" s="450"/>
    </row>
    <row r="626" s="374" customFormat="true" ht="25.15" customHeight="true" x14ac:dyDescent="0.2">
      <c r="A626" s="450"/>
      <c r="B626" s="450"/>
      <c r="C626" s="1161"/>
      <c r="D626" s="1174"/>
      <c r="E626" s="28"/>
      <c r="F626" s="28"/>
      <c r="G626" s="28"/>
      <c r="H626" s="1174"/>
      <c r="I626" s="1174"/>
      <c r="J626" s="28"/>
      <c r="K626" s="28"/>
      <c r="L626" s="28"/>
      <c r="M626" s="1162" t="s">
        <v>384</v>
      </c>
      <c r="N626" s="1162"/>
      <c r="O626" s="953">
        <v>-7.592223158440714E-2</v>
      </c>
      <c r="P626" s="28"/>
      <c r="Q626" s="28"/>
      <c r="BB626" s="450"/>
    </row>
    <row r="627" s="374" customFormat="true" ht="25.15" customHeight="true" x14ac:dyDescent="0.2">
      <c r="A627" s="450"/>
      <c r="B627" s="450"/>
      <c r="C627" s="1161"/>
      <c r="D627" s="1174"/>
      <c r="E627" s="28"/>
      <c r="F627" s="28"/>
      <c r="G627" s="28"/>
      <c r="H627" s="1174"/>
      <c r="I627" s="1174"/>
      <c r="J627" s="28"/>
      <c r="K627" s="28"/>
      <c r="L627" s="28"/>
      <c r="M627" s="1162" t="s">
        <v>594</v>
      </c>
      <c r="N627" s="1162"/>
      <c r="O627" s="953">
        <v>-1.1650969149106249E-3</v>
      </c>
      <c r="P627" s="28"/>
      <c r="Q627" s="28"/>
      <c r="BB627" s="450"/>
    </row>
    <row r="628" s="374" customFormat="true" ht="25.15" customHeight="true" x14ac:dyDescent="0.2">
      <c r="A628" s="450"/>
      <c r="B628" s="450"/>
      <c r="C628" s="1161"/>
      <c r="D628" s="1174"/>
      <c r="E628" s="28"/>
      <c r="F628" s="28"/>
      <c r="G628" s="28"/>
      <c r="H628" s="1174"/>
      <c r="I628" s="1174"/>
      <c r="J628" s="28"/>
      <c r="K628" s="28"/>
      <c r="L628" s="28"/>
      <c r="M628" s="1162" t="s">
        <v>574</v>
      </c>
      <c r="N628" s="1162"/>
      <c r="O628" s="953">
        <v>7.922342138098433E-2</v>
      </c>
      <c r="P628" s="28"/>
      <c r="Q628" s="28"/>
      <c r="BB628" s="450"/>
    </row>
    <row r="629" s="374" customFormat="true" ht="25.15" customHeight="true" x14ac:dyDescent="0.2">
      <c r="A629" s="450"/>
      <c r="B629" s="450"/>
      <c r="C629" s="1161"/>
      <c r="D629" s="1174"/>
      <c r="E629" s="28"/>
      <c r="F629" s="28"/>
      <c r="G629" s="28"/>
      <c r="H629" s="1174"/>
      <c r="I629" s="1174"/>
      <c r="J629" s="28"/>
      <c r="K629" s="28"/>
      <c r="L629" s="28"/>
      <c r="M629" s="1162" t="s">
        <v>506</v>
      </c>
      <c r="N629" s="1162"/>
      <c r="O629" s="953">
        <v>5.6880280455805449E-3</v>
      </c>
      <c r="P629" s="28"/>
      <c r="Q629" s="28"/>
      <c r="BB629" s="450"/>
    </row>
    <row r="630" s="374" customFormat="true" ht="25.15" customHeight="true" x14ac:dyDescent="0.2">
      <c r="A630" s="450"/>
      <c r="B630" s="450"/>
      <c r="C630" s="1161"/>
      <c r="D630" s="1174"/>
      <c r="E630" s="28"/>
      <c r="F630" s="28"/>
      <c r="G630" s="28"/>
      <c r="H630" s="1174"/>
      <c r="I630" s="1174"/>
      <c r="J630" s="28"/>
      <c r="K630" s="28"/>
      <c r="L630" s="28"/>
      <c r="M630" s="1162" t="s">
        <v>510</v>
      </c>
      <c r="N630" s="1162"/>
      <c r="O630" s="953">
        <v>-4.1560884828993006E-2</v>
      </c>
      <c r="P630" s="28"/>
      <c r="Q630" s="28"/>
      <c r="BB630" s="450"/>
    </row>
    <row r="631" s="374" customFormat="true" ht="25.15" customHeight="true" x14ac:dyDescent="0.2">
      <c r="A631" s="450"/>
      <c r="B631" s="450"/>
      <c r="C631" s="1161"/>
      <c r="D631" s="1174"/>
      <c r="E631" s="28"/>
      <c r="F631" s="28"/>
      <c r="G631" s="28"/>
      <c r="H631" s="1174"/>
      <c r="I631" s="1174"/>
      <c r="J631" s="28"/>
      <c r="K631" s="28"/>
      <c r="L631" s="28"/>
      <c r="M631" s="1162" t="s">
        <v>524</v>
      </c>
      <c r="N631" s="1162"/>
      <c r="O631" s="953">
        <v>1.4029841912688313E-2</v>
      </c>
      <c r="P631" s="28"/>
      <c r="Q631" s="28"/>
      <c r="BB631" s="450"/>
    </row>
    <row r="632" s="374" customFormat="true" ht="25.15" customHeight="true" x14ac:dyDescent="0.2">
      <c r="A632" s="450"/>
      <c r="B632" s="450"/>
      <c r="C632" s="1161"/>
      <c r="D632" s="1174"/>
      <c r="E632" s="28"/>
      <c r="F632" s="28"/>
      <c r="G632" s="28"/>
      <c r="H632" s="1174"/>
      <c r="I632" s="1174"/>
      <c r="J632" s="28"/>
      <c r="K632" s="28"/>
      <c r="L632" s="28"/>
      <c r="M632" s="1162" t="s">
        <v>596</v>
      </c>
      <c r="N632" s="1162"/>
      <c r="O632" s="953">
        <v>1.0535783149046619E-2</v>
      </c>
      <c r="P632" s="28"/>
      <c r="Q632" s="28"/>
      <c r="BB632" s="450"/>
    </row>
    <row r="633" s="374" customFormat="true" ht="25.15" customHeight="true" x14ac:dyDescent="0.2">
      <c r="A633" s="450"/>
      <c r="B633" s="450"/>
      <c r="C633" s="1161"/>
      <c r="D633" s="1174"/>
      <c r="E633" s="28"/>
      <c r="F633" s="28"/>
      <c r="G633" s="28"/>
      <c r="H633" s="1174"/>
      <c r="I633" s="1174"/>
      <c r="J633" s="28"/>
      <c r="K633" s="28"/>
      <c r="L633" s="28"/>
      <c r="M633" s="1162" t="s">
        <v>593</v>
      </c>
      <c r="N633" s="1162"/>
      <c r="O633" s="953">
        <v>1.0850331168100498E-2</v>
      </c>
      <c r="P633" s="28"/>
      <c r="Q633" s="28"/>
      <c r="BB633" s="450"/>
    </row>
    <row r="634" s="374" customFormat="true" ht="25.15" customHeight="true" x14ac:dyDescent="0.2">
      <c r="A634" s="450"/>
      <c r="B634" s="450"/>
      <c r="C634" s="1161"/>
      <c r="D634" s="1174"/>
      <c r="E634" s="28"/>
      <c r="F634" s="28"/>
      <c r="G634" s="28"/>
      <c r="H634" s="1174"/>
      <c r="I634" s="1174"/>
      <c r="J634" s="28"/>
      <c r="K634" s="28"/>
      <c r="L634" s="28"/>
      <c r="M634" s="1162" t="s">
        <v>582</v>
      </c>
      <c r="N634" s="1162"/>
      <c r="O634" s="953">
        <v>2.7141640677689007E-2</v>
      </c>
      <c r="P634" s="28"/>
      <c r="Q634" s="28"/>
      <c r="BB634" s="450"/>
    </row>
    <row r="635" s="374" customFormat="true" ht="25.15" customHeight="true" x14ac:dyDescent="0.2">
      <c r="A635" s="450"/>
      <c r="B635" s="450"/>
      <c r="C635" s="1161"/>
      <c r="D635" s="1174"/>
      <c r="E635" s="28"/>
      <c r="F635" s="28"/>
      <c r="G635" s="28"/>
      <c r="H635" s="1174"/>
      <c r="I635" s="1174"/>
      <c r="J635" s="28"/>
      <c r="K635" s="28"/>
      <c r="L635" s="28"/>
      <c r="M635" s="1162" t="s">
        <v>589</v>
      </c>
      <c r="N635" s="1162"/>
      <c r="O635" s="953">
        <v>1.5948467018801718E-2</v>
      </c>
      <c r="P635" s="28"/>
      <c r="Q635" s="28"/>
      <c r="BB635" s="450"/>
    </row>
    <row r="636" s="374" customFormat="true" ht="25.15" customHeight="true" x14ac:dyDescent="0.2">
      <c r="A636" s="450"/>
      <c r="B636" s="450"/>
      <c r="C636" s="1161"/>
      <c r="D636" s="1174"/>
      <c r="E636" s="28"/>
      <c r="F636" s="28"/>
      <c r="G636" s="28"/>
      <c r="H636" s="1174"/>
      <c r="I636" s="1174"/>
      <c r="J636" s="28"/>
      <c r="K636" s="28"/>
      <c r="L636" s="28"/>
      <c r="M636" s="1162" t="s">
        <v>608</v>
      </c>
      <c r="N636" s="1162"/>
      <c r="O636" s="953">
        <v>2.4416480990984719E-3</v>
      </c>
      <c r="P636" s="28"/>
      <c r="Q636" s="28"/>
      <c r="BB636" s="450"/>
    </row>
    <row r="637" s="374" customFormat="true" ht="25.15" customHeight="true" x14ac:dyDescent="0.2">
      <c r="A637" s="450"/>
      <c r="B637" s="450"/>
      <c r="C637" s="1161"/>
      <c r="D637" s="1174"/>
      <c r="E637" s="28"/>
      <c r="F637" s="28"/>
      <c r="G637" s="28"/>
      <c r="H637" s="1174"/>
      <c r="I637" s="1174"/>
      <c r="J637" s="28"/>
      <c r="K637" s="28"/>
      <c r="L637" s="28"/>
      <c r="M637" s="1162" t="s">
        <v>603</v>
      </c>
      <c r="N637" s="1162"/>
      <c r="O637" s="953">
        <v>6.9779661025632881E-3</v>
      </c>
      <c r="P637" s="28"/>
      <c r="Q637" s="28"/>
      <c r="BB637" s="450"/>
    </row>
    <row r="638" s="374" customFormat="true" ht="25.15" customHeight="true" x14ac:dyDescent="0.2">
      <c r="A638" s="450"/>
      <c r="B638" s="450"/>
      <c r="C638" s="1161"/>
      <c r="D638" s="1174"/>
      <c r="E638" s="28"/>
      <c r="F638" s="28"/>
      <c r="G638" s="28"/>
      <c r="H638" s="1174"/>
      <c r="I638" s="1174"/>
      <c r="J638" s="28"/>
      <c r="K638" s="28"/>
      <c r="L638" s="28"/>
      <c r="M638" s="1162" t="s">
        <v>611</v>
      </c>
      <c r="N638" s="1162"/>
      <c r="O638" s="953">
        <v>-1.0069902339206178E-3</v>
      </c>
      <c r="P638" s="28"/>
      <c r="Q638" s="28"/>
      <c r="BB638" s="450"/>
    </row>
    <row r="639" s="374" customFormat="true" ht="25.15" customHeight="true" x14ac:dyDescent="0.2">
      <c r="A639" s="450"/>
      <c r="B639" s="450"/>
      <c r="C639" s="1161"/>
      <c r="D639" s="1174"/>
      <c r="E639" s="28"/>
      <c r="F639" s="28"/>
      <c r="G639" s="28"/>
      <c r="H639" s="1174"/>
      <c r="I639" s="1174"/>
      <c r="J639" s="28"/>
      <c r="K639" s="28"/>
      <c r="L639" s="28"/>
      <c r="M639" s="1162" t="s">
        <v>607</v>
      </c>
      <c r="N639" s="1162"/>
      <c r="O639" s="953">
        <v>4.574021723586813E-3</v>
      </c>
      <c r="P639" s="28"/>
      <c r="Q639" s="28"/>
      <c r="BB639" s="450"/>
    </row>
    <row r="640" s="374" customFormat="true" ht="25.15" customHeight="true" x14ac:dyDescent="0.2">
      <c r="A640" s="450"/>
      <c r="B640" s="450"/>
      <c r="C640" s="1161"/>
      <c r="D640" s="1174"/>
      <c r="E640" s="28"/>
      <c r="F640" s="28"/>
      <c r="G640" s="28"/>
      <c r="H640" s="1174"/>
      <c r="I640" s="1174"/>
      <c r="J640" s="28"/>
      <c r="K640" s="28"/>
      <c r="L640" s="28"/>
      <c r="M640" s="1162" t="s">
        <v>590</v>
      </c>
      <c r="N640" s="1162"/>
      <c r="O640" s="953">
        <v>1.5743591008109997E-2</v>
      </c>
      <c r="P640" s="28"/>
      <c r="Q640" s="28"/>
      <c r="BB640" s="450"/>
    </row>
    <row r="641" s="374" customFormat="true" ht="25.15" customHeight="true" x14ac:dyDescent="0.2">
      <c r="A641" s="450"/>
      <c r="B641" s="450"/>
      <c r="C641" s="1161"/>
      <c r="D641" s="1174"/>
      <c r="E641" s="28"/>
      <c r="F641" s="28"/>
      <c r="G641" s="28"/>
      <c r="H641" s="1174"/>
      <c r="I641" s="1174"/>
      <c r="J641" s="28"/>
      <c r="K641" s="28"/>
      <c r="L641" s="28"/>
      <c r="M641" s="1162" t="s">
        <v>609</v>
      </c>
      <c r="N641" s="1162"/>
      <c r="O641" s="953">
        <v>2.3950304255543134E-3</v>
      </c>
      <c r="P641" s="28"/>
      <c r="Q641" s="28"/>
      <c r="BB641" s="450"/>
    </row>
    <row r="642" s="374" customFormat="true" ht="25.15" customHeight="true" x14ac:dyDescent="0.2">
      <c r="A642" s="450"/>
      <c r="B642" s="450"/>
      <c r="C642" s="1161"/>
      <c r="D642" s="1174"/>
      <c r="E642" s="28"/>
      <c r="F642" s="28"/>
      <c r="G642" s="28"/>
      <c r="H642" s="1174"/>
      <c r="I642" s="1174"/>
      <c r="J642" s="28"/>
      <c r="K642" s="28"/>
      <c r="L642" s="28"/>
      <c r="M642" s="1162" t="s">
        <v>610</v>
      </c>
      <c r="N642" s="1162"/>
      <c r="O642" s="953">
        <v>2.0022992165663971E-3</v>
      </c>
      <c r="P642" s="28"/>
      <c r="Q642" s="28"/>
      <c r="BB642" s="450"/>
    </row>
    <row r="643" s="374" customFormat="true" ht="25.15" customHeight="true" x14ac:dyDescent="0.2">
      <c r="A643" s="450"/>
      <c r="B643" s="450"/>
      <c r="C643" s="1161"/>
      <c r="D643" s="1174"/>
      <c r="E643" s="28"/>
      <c r="F643" s="28"/>
      <c r="G643" s="28"/>
      <c r="H643" s="1174"/>
      <c r="I643" s="1174"/>
      <c r="J643" s="28"/>
      <c r="K643" s="28"/>
      <c r="L643" s="28"/>
      <c r="M643" s="1162" t="s">
        <v>588</v>
      </c>
      <c r="N643" s="1162"/>
      <c r="O643" s="953">
        <v>1.7198950080948617E-2</v>
      </c>
      <c r="P643" s="28"/>
      <c r="Q643" s="28"/>
      <c r="BB643" s="450"/>
    </row>
    <row r="644" s="374" customFormat="true" ht="25.15" customHeight="true" x14ac:dyDescent="0.2">
      <c r="A644" s="450"/>
      <c r="B644" s="450"/>
      <c r="C644" s="1161"/>
      <c r="D644" s="1174"/>
      <c r="E644" s="28"/>
      <c r="F644" s="28"/>
      <c r="G644" s="28"/>
      <c r="H644" s="1174"/>
      <c r="I644" s="1174"/>
      <c r="J644" s="28"/>
      <c r="K644" s="28"/>
      <c r="L644" s="28"/>
      <c r="M644" s="1162" t="s">
        <v>587</v>
      </c>
      <c r="N644" s="1162"/>
      <c r="O644" s="953">
        <v>-1.9018516870800931E-2</v>
      </c>
      <c r="P644" s="28"/>
      <c r="Q644" s="28"/>
      <c r="BB644" s="450"/>
    </row>
    <row r="645" s="374" customFormat="true" ht="25.15" customHeight="true" x14ac:dyDescent="0.2">
      <c r="A645" s="450"/>
      <c r="B645" s="450"/>
      <c r="C645" s="1161"/>
      <c r="D645" s="1174"/>
      <c r="E645" s="28"/>
      <c r="F645" s="28"/>
      <c r="G645" s="28"/>
      <c r="H645" s="1174"/>
      <c r="I645" s="1174"/>
      <c r="J645" s="28"/>
      <c r="K645" s="28"/>
      <c r="L645" s="28"/>
      <c r="M645" s="1162" t="s">
        <v>604</v>
      </c>
      <c r="N645" s="1162"/>
      <c r="O645" s="953">
        <v>-6.5931266659005495E-3</v>
      </c>
      <c r="P645" s="28"/>
      <c r="Q645" s="28"/>
      <c r="BB645" s="450"/>
    </row>
    <row r="646" s="374" customFormat="true" ht="25.15" customHeight="true" x14ac:dyDescent="0.2">
      <c r="A646" s="450"/>
      <c r="B646" s="450"/>
      <c r="C646" s="1161"/>
      <c r="D646" s="1174"/>
      <c r="E646" s="28"/>
      <c r="F646" s="28"/>
      <c r="G646" s="28"/>
      <c r="H646" s="1174"/>
      <c r="I646" s="1174"/>
      <c r="J646" s="28"/>
      <c r="K646" s="28"/>
      <c r="L646" s="28"/>
      <c r="M646" s="1162" t="s">
        <v>579</v>
      </c>
      <c r="N646" s="1162"/>
      <c r="O646" s="953">
        <v>3.4504891708415739E-2</v>
      </c>
      <c r="P646" s="28"/>
      <c r="Q646" s="28"/>
      <c r="BB646" s="450"/>
    </row>
    <row r="647" s="374" customFormat="true" ht="25.15" customHeight="true" x14ac:dyDescent="0.2">
      <c r="A647" s="450"/>
      <c r="B647" s="450"/>
      <c r="C647" s="1161"/>
      <c r="D647" s="1174"/>
      <c r="E647" s="28"/>
      <c r="F647" s="28"/>
      <c r="G647" s="28"/>
      <c r="H647" s="1174"/>
      <c r="I647" s="1174"/>
      <c r="J647" s="28"/>
      <c r="K647" s="28"/>
      <c r="L647" s="28"/>
      <c r="M647" s="1162" t="s">
        <v>601</v>
      </c>
      <c r="N647" s="1162"/>
      <c r="O647" s="953">
        <v>7.1283655106710846E-3</v>
      </c>
      <c r="P647" s="28"/>
      <c r="Q647" s="28"/>
      <c r="BB647" s="450"/>
    </row>
    <row r="648" s="374" customFormat="true" ht="25.15" customHeight="true" x14ac:dyDescent="0.2">
      <c r="A648" s="450"/>
      <c r="B648" s="450"/>
      <c r="C648" s="1161"/>
      <c r="D648" s="1174"/>
      <c r="E648" s="28"/>
      <c r="F648" s="28"/>
      <c r="G648" s="28"/>
      <c r="H648" s="1174"/>
      <c r="I648" s="1174"/>
      <c r="J648" s="28"/>
      <c r="K648" s="28"/>
      <c r="L648" s="28"/>
      <c r="M648" s="1162" t="s">
        <v>600</v>
      </c>
      <c r="N648" s="1162"/>
      <c r="O648" s="953">
        <v>7.6828666482838346E-3</v>
      </c>
      <c r="P648" s="28"/>
      <c r="Q648" s="28"/>
      <c r="BB648" s="450"/>
    </row>
    <row r="649" s="374" customFormat="true" ht="25.15" customHeight="true" x14ac:dyDescent="0.2">
      <c r="A649" s="450"/>
      <c r="B649" s="450"/>
      <c r="C649" s="1161"/>
      <c r="D649" s="1174"/>
      <c r="E649" s="28"/>
      <c r="F649" s="28"/>
      <c r="G649" s="28"/>
      <c r="H649" s="1174"/>
      <c r="I649" s="1174"/>
      <c r="J649" s="28"/>
      <c r="K649" s="28"/>
      <c r="L649" s="28"/>
      <c r="M649" s="1162" t="s">
        <v>598</v>
      </c>
      <c r="N649" s="1162"/>
      <c r="O649" s="958">
        <v>8.8388844825278198E-3</v>
      </c>
      <c r="P649" s="28"/>
      <c r="Q649" s="28"/>
      <c r="BB649" s="450"/>
    </row>
    <row r="650" s="374" customFormat="true" ht="25.15" customHeight="true" x14ac:dyDescent="0.2">
      <c r="A650" s="450"/>
      <c r="B650" s="450"/>
      <c r="C650" s="1161"/>
      <c r="D650" s="1174"/>
      <c r="E650" s="28"/>
      <c r="F650" s="28"/>
      <c r="G650" s="28"/>
      <c r="H650" s="1174"/>
      <c r="I650" s="1174"/>
      <c r="J650" s="28"/>
      <c r="K650" s="28"/>
      <c r="L650" s="28"/>
      <c r="M650" s="1174"/>
      <c r="N650" s="1174"/>
      <c r="O650" s="28"/>
      <c r="P650" s="28"/>
      <c r="Q650" s="28"/>
      <c r="BB650" s="450"/>
    </row>
    <row r="651" s="374" customFormat="true" ht="25.15" customHeight="true" x14ac:dyDescent="0.2">
      <c r="A651" s="450"/>
      <c r="B651" s="450"/>
      <c r="C651" s="1161"/>
      <c r="D651" s="1174"/>
      <c r="E651" s="28"/>
      <c r="F651" s="28"/>
      <c r="G651" s="28"/>
      <c r="H651" s="1174"/>
      <c r="I651" s="1174"/>
      <c r="J651" s="28"/>
      <c r="K651" s="28"/>
      <c r="L651" s="28"/>
      <c r="M651" s="1174"/>
      <c r="N651" s="1174"/>
      <c r="O651" s="28"/>
      <c r="P651" s="28"/>
      <c r="Q651" s="28"/>
      <c r="BB651" s="450"/>
    </row>
    <row r="652" s="374" customFormat="true" ht="25.15" customHeight="true" x14ac:dyDescent="0.2">
      <c r="A652" s="450"/>
      <c r="B652" s="450"/>
      <c r="C652" s="1161"/>
      <c r="D652" s="1174"/>
      <c r="E652" s="28"/>
      <c r="F652" s="28"/>
      <c r="G652" s="28"/>
      <c r="H652" s="1174"/>
      <c r="I652" s="1174"/>
      <c r="J652" s="28"/>
      <c r="K652" s="28"/>
      <c r="L652" s="28"/>
      <c r="M652" s="1162" t="s">
        <v>237</v>
      </c>
      <c r="N652" s="1162"/>
      <c r="O652" s="1162"/>
      <c r="P652" s="28"/>
      <c r="Q652" s="28"/>
      <c r="BB652" s="450"/>
    </row>
    <row r="653" s="374" customFormat="true" ht="25.15" customHeight="true" x14ac:dyDescent="0.2">
      <c r="A653" s="450"/>
      <c r="B653" s="450"/>
      <c r="C653" s="1161"/>
      <c r="D653" s="1174"/>
      <c r="E653" s="28"/>
      <c r="F653" s="28"/>
      <c r="G653" s="28"/>
      <c r="H653" s="1174"/>
      <c r="I653" s="1174"/>
      <c r="J653" s="28"/>
      <c r="K653" s="28"/>
      <c r="L653" s="28"/>
      <c r="M653" s="1162" t="s">
        <v>204</v>
      </c>
      <c r="N653" s="1162"/>
      <c r="O653" s="985" t="s">
        <v>205</v>
      </c>
      <c r="P653" s="28"/>
      <c r="Q653" s="28"/>
      <c r="BB653" s="450"/>
    </row>
    <row r="654" s="374" customFormat="true" ht="25.15" customHeight="true" x14ac:dyDescent="0.2">
      <c r="A654" s="450"/>
      <c r="B654" s="450"/>
      <c r="C654" s="1161"/>
      <c r="D654" s="1174"/>
      <c r="E654" s="28"/>
      <c r="F654" s="28"/>
      <c r="G654" s="28"/>
      <c r="H654" s="1174"/>
      <c r="I654" s="1174"/>
      <c r="J654" s="28"/>
      <c r="K654" s="28"/>
      <c r="L654" s="28"/>
      <c r="M654" s="1162" t="s">
        <v>205</v>
      </c>
      <c r="N654" s="1162"/>
      <c r="O654" s="986">
        <v>1.0000000000000002</v>
      </c>
      <c r="P654" s="28"/>
      <c r="Q654" s="28"/>
      <c r="BB654" s="450"/>
    </row>
    <row r="655" s="374" customFormat="true" ht="25.15" customHeight="true" x14ac:dyDescent="0.2">
      <c r="A655" s="450"/>
      <c r="B655" s="450"/>
      <c r="C655" s="1161"/>
      <c r="D655" s="1174"/>
      <c r="E655" s="28"/>
      <c r="F655" s="28"/>
      <c r="G655" s="28"/>
      <c r="H655" s="1174"/>
      <c r="I655" s="1174"/>
      <c r="J655" s="28"/>
      <c r="K655" s="28"/>
      <c r="L655" s="28"/>
      <c r="M655" s="1174"/>
      <c r="N655" s="1174"/>
      <c r="O655" s="28"/>
      <c r="P655" s="28"/>
      <c r="Q655" s="28"/>
      <c r="BB655" s="450"/>
    </row>
    <row r="656" s="374" customFormat="true" ht="25.15" customHeight="true" x14ac:dyDescent="0.2">
      <c r="A656" s="450"/>
      <c r="B656" s="450"/>
      <c r="C656" s="1161"/>
      <c r="D656" s="1174"/>
      <c r="E656" s="28"/>
      <c r="F656" s="28"/>
      <c r="G656" s="28"/>
      <c r="H656" s="1174"/>
      <c r="I656" s="1174"/>
      <c r="J656" s="28"/>
      <c r="K656" s="28"/>
      <c r="L656" s="28"/>
      <c r="M656" s="1174"/>
      <c r="N656" s="1174"/>
      <c r="O656" s="28"/>
      <c r="P656" s="28"/>
      <c r="Q656" s="28"/>
      <c r="BB656" s="450"/>
    </row>
    <row r="657" s="374" customFormat="true" ht="25.15" customHeight="true" x14ac:dyDescent="0.2">
      <c r="A657" s="450"/>
      <c r="B657" s="450"/>
      <c r="C657" s="1161"/>
      <c r="D657" s="1174"/>
      <c r="E657" s="28"/>
      <c r="F657" s="28"/>
      <c r="G657" s="28"/>
      <c r="H657" s="1174"/>
      <c r="I657" s="1174"/>
      <c r="J657" s="28"/>
      <c r="K657" s="28"/>
      <c r="L657" s="28"/>
      <c r="M657" s="1174"/>
      <c r="N657" s="1174"/>
      <c r="O657" s="28"/>
      <c r="P657" s="28"/>
      <c r="Q657" s="28"/>
      <c r="BB657" s="450"/>
    </row>
    <row r="658" s="374" customFormat="true" ht="25.15" customHeight="true" x14ac:dyDescent="0.2">
      <c r="A658" s="450"/>
      <c r="B658" s="450"/>
      <c r="C658" s="1161"/>
      <c r="D658" s="1174"/>
      <c r="E658" s="28"/>
      <c r="F658" s="28"/>
      <c r="G658" s="28"/>
      <c r="H658" s="1174"/>
      <c r="I658" s="1174"/>
      <c r="J658" s="28"/>
      <c r="K658" s="28"/>
      <c r="L658" s="28"/>
      <c r="M658" s="1174"/>
      <c r="N658" s="1174"/>
      <c r="O658" s="28"/>
      <c r="P658" s="28"/>
      <c r="Q658" s="28"/>
      <c r="BB658" s="450"/>
    </row>
    <row r="659" s="374" customFormat="true" ht="25.15" customHeight="true" x14ac:dyDescent="0.2">
      <c r="A659" s="450"/>
      <c r="B659" s="450"/>
      <c r="C659" s="1161"/>
      <c r="D659" s="1174"/>
      <c r="E659" s="28"/>
      <c r="F659" s="28"/>
      <c r="G659" s="28"/>
      <c r="H659" s="1174"/>
      <c r="I659" s="1174"/>
      <c r="J659" s="28"/>
      <c r="K659" s="28"/>
      <c r="L659" s="28"/>
      <c r="M659" s="1174"/>
      <c r="N659" s="1174"/>
      <c r="O659" s="28"/>
      <c r="P659" s="28"/>
      <c r="Q659" s="28"/>
      <c r="BB659" s="450"/>
    </row>
    <row r="660" s="374" customFormat="true" ht="25.15" customHeight="true" x14ac:dyDescent="0.2">
      <c r="A660" s="450"/>
      <c r="B660" s="450"/>
      <c r="C660" s="1161"/>
      <c r="D660" s="1174"/>
      <c r="E660" s="28"/>
      <c r="F660" s="28"/>
      <c r="G660" s="28"/>
      <c r="H660" s="1174"/>
      <c r="I660" s="1174"/>
      <c r="J660" s="28"/>
      <c r="K660" s="28"/>
      <c r="L660" s="28"/>
      <c r="M660" s="1174"/>
      <c r="N660" s="1174"/>
      <c r="O660" s="28"/>
      <c r="P660" s="28"/>
      <c r="Q660" s="28"/>
      <c r="BB660" s="450"/>
    </row>
    <row r="661" s="374" customFormat="true" ht="25.15" customHeight="true" x14ac:dyDescent="0.2">
      <c r="A661" s="450"/>
      <c r="B661" s="450"/>
      <c r="C661" s="1161"/>
      <c r="D661" s="1174"/>
      <c r="E661" s="28"/>
      <c r="F661" s="28"/>
      <c r="G661" s="28"/>
      <c r="H661" s="1174"/>
      <c r="I661" s="1174"/>
      <c r="J661" s="28"/>
      <c r="K661" s="28"/>
      <c r="L661" s="28"/>
      <c r="M661" s="1174"/>
      <c r="N661" s="1174"/>
      <c r="O661" s="28"/>
      <c r="P661" s="28"/>
      <c r="Q661" s="28"/>
      <c r="BB661" s="450"/>
    </row>
    <row r="662" s="374" customFormat="true" ht="25.15" customHeight="true" x14ac:dyDescent="0.2">
      <c r="A662" s="450"/>
      <c r="B662" s="450"/>
      <c r="C662" s="1161"/>
      <c r="D662" s="1174"/>
      <c r="E662" s="28"/>
      <c r="F662" s="28"/>
      <c r="G662" s="28"/>
      <c r="H662" s="1174"/>
      <c r="I662" s="1174"/>
      <c r="J662" s="28"/>
      <c r="K662" s="28"/>
      <c r="L662" s="28"/>
      <c r="M662" s="1174"/>
      <c r="N662" s="1174"/>
      <c r="O662" s="28"/>
      <c r="P662" s="28"/>
      <c r="Q662" s="28"/>
      <c r="BB662" s="450"/>
    </row>
    <row r="663" s="374" customFormat="true" ht="25.15" customHeight="true" x14ac:dyDescent="0.2">
      <c r="A663" s="450"/>
      <c r="B663" s="450"/>
      <c r="C663" s="1161"/>
      <c r="D663" s="1174"/>
      <c r="E663" s="28"/>
      <c r="F663" s="28"/>
      <c r="G663" s="28"/>
      <c r="H663" s="1174"/>
      <c r="I663" s="1174"/>
      <c r="J663" s="28"/>
      <c r="K663" s="28"/>
      <c r="L663" s="28"/>
      <c r="M663" s="1174"/>
      <c r="N663" s="1174"/>
      <c r="O663" s="28"/>
      <c r="P663" s="28"/>
      <c r="Q663" s="28"/>
      <c r="BB663" s="450"/>
    </row>
    <row r="664" s="374" customFormat="true" ht="25.15" customHeight="true" x14ac:dyDescent="0.2">
      <c r="A664" s="450"/>
      <c r="B664" s="450"/>
      <c r="C664" s="1161"/>
      <c r="D664" s="1174"/>
      <c r="E664" s="28"/>
      <c r="F664" s="28"/>
      <c r="G664" s="28"/>
      <c r="H664" s="1174"/>
      <c r="I664" s="1174"/>
      <c r="J664" s="28"/>
      <c r="K664" s="28"/>
      <c r="L664" s="28"/>
      <c r="M664" s="1174"/>
      <c r="N664" s="1174"/>
      <c r="O664" s="28"/>
      <c r="P664" s="28"/>
      <c r="Q664" s="28"/>
      <c r="BB664" s="450"/>
    </row>
    <row r="665" s="374" customFormat="true" ht="25.15" customHeight="true" x14ac:dyDescent="0.2">
      <c r="A665" s="450"/>
      <c r="B665" s="450"/>
      <c r="C665" s="1161"/>
      <c r="D665" s="1174"/>
      <c r="E665" s="28"/>
      <c r="F665" s="28"/>
      <c r="G665" s="28"/>
      <c r="H665" s="1174"/>
      <c r="I665" s="1174"/>
      <c r="J665" s="28"/>
      <c r="K665" s="28"/>
      <c r="L665" s="28"/>
      <c r="M665" s="1174"/>
      <c r="N665" s="1174"/>
      <c r="O665" s="28"/>
      <c r="P665" s="28"/>
      <c r="Q665" s="28"/>
      <c r="BB665" s="450"/>
    </row>
    <row r="666" s="374" customFormat="true" ht="25.15" customHeight="true" x14ac:dyDescent="0.2">
      <c r="A666" s="450"/>
      <c r="B666" s="450"/>
      <c r="C666" s="1161"/>
      <c r="D666" s="1174"/>
      <c r="E666" s="28"/>
      <c r="F666" s="28"/>
      <c r="G666" s="28"/>
      <c r="H666" s="1174"/>
      <c r="I666" s="1174"/>
      <c r="J666" s="28"/>
      <c r="K666" s="28"/>
      <c r="L666" s="28"/>
      <c r="M666" s="1174"/>
      <c r="N666" s="1174"/>
      <c r="O666" s="28"/>
      <c r="P666" s="28"/>
      <c r="Q666" s="28"/>
      <c r="BB666" s="450"/>
    </row>
    <row r="667" s="374" customFormat="true" ht="25.15" customHeight="true" x14ac:dyDescent="0.2">
      <c r="A667" s="450"/>
      <c r="B667" s="450"/>
      <c r="C667" s="1161"/>
      <c r="D667" s="1174"/>
      <c r="E667" s="28"/>
      <c r="F667" s="28"/>
      <c r="G667" s="28"/>
      <c r="H667" s="1174"/>
      <c r="I667" s="1174"/>
      <c r="J667" s="28"/>
      <c r="K667" s="28"/>
      <c r="L667" s="28"/>
      <c r="M667" s="1174"/>
      <c r="N667" s="1174"/>
      <c r="O667" s="28"/>
      <c r="P667" s="28"/>
      <c r="Q667" s="28"/>
      <c r="BB667" s="450"/>
    </row>
    <row r="668" s="374" customFormat="true" ht="25.15" customHeight="true" x14ac:dyDescent="0.2">
      <c r="A668" s="450"/>
      <c r="B668" s="450"/>
      <c r="C668" s="1161"/>
      <c r="D668" s="1174"/>
      <c r="E668" s="28"/>
      <c r="F668" s="28"/>
      <c r="G668" s="28"/>
      <c r="H668" s="1174"/>
      <c r="I668" s="1174"/>
      <c r="J668" s="28"/>
      <c r="K668" s="28"/>
      <c r="L668" s="28"/>
      <c r="M668" s="1174"/>
      <c r="N668" s="1174"/>
      <c r="O668" s="28"/>
      <c r="P668" s="28"/>
      <c r="Q668" s="28"/>
      <c r="BB668" s="450"/>
    </row>
    <row r="669" s="374" customFormat="true" ht="25.15" customHeight="true" x14ac:dyDescent="0.2">
      <c r="A669" s="450"/>
      <c r="B669" s="450"/>
      <c r="C669" s="1161"/>
      <c r="D669" s="1174"/>
      <c r="E669" s="28"/>
      <c r="F669" s="28"/>
      <c r="G669" s="28"/>
      <c r="H669" s="1174"/>
      <c r="I669" s="1174"/>
      <c r="J669" s="28"/>
      <c r="K669" s="28"/>
      <c r="L669" s="28"/>
      <c r="M669" s="1174"/>
      <c r="N669" s="1174"/>
      <c r="O669" s="28"/>
      <c r="P669" s="28"/>
      <c r="Q669" s="28"/>
      <c r="BB669" s="450"/>
    </row>
    <row r="670" s="374" customFormat="true" ht="25.15" customHeight="true" x14ac:dyDescent="0.2">
      <c r="A670" s="450"/>
      <c r="B670" s="450"/>
      <c r="C670" s="1161"/>
      <c r="D670" s="1174"/>
      <c r="E670" s="28"/>
      <c r="F670" s="28"/>
      <c r="G670" s="28"/>
      <c r="H670" s="1174"/>
      <c r="I670" s="1174"/>
      <c r="J670" s="28"/>
      <c r="K670" s="28"/>
      <c r="L670" s="28"/>
      <c r="M670" s="1174"/>
      <c r="N670" s="1174"/>
      <c r="O670" s="28"/>
      <c r="P670" s="28"/>
      <c r="Q670" s="28"/>
      <c r="BB670" s="450"/>
    </row>
    <row r="671" s="374" customFormat="true" ht="25.15" customHeight="true" x14ac:dyDescent="0.2">
      <c r="A671" s="450"/>
      <c r="B671" s="450"/>
      <c r="C671" s="1161"/>
      <c r="D671" s="1174"/>
      <c r="E671" s="28"/>
      <c r="F671" s="28"/>
      <c r="G671" s="28"/>
      <c r="H671" s="1174"/>
      <c r="I671" s="1174"/>
      <c r="J671" s="28"/>
      <c r="K671" s="28"/>
      <c r="L671" s="28"/>
      <c r="M671" s="1174"/>
      <c r="N671" s="1174"/>
      <c r="O671" s="28"/>
      <c r="P671" s="28"/>
      <c r="Q671" s="28"/>
      <c r="BB671" s="450"/>
    </row>
    <row r="672" s="374" customFormat="true" ht="25.15" customHeight="true" x14ac:dyDescent="0.2">
      <c r="A672" s="450"/>
      <c r="B672" s="450"/>
      <c r="C672" s="1161"/>
      <c r="D672" s="1174"/>
      <c r="E672" s="28"/>
      <c r="F672" s="28"/>
      <c r="G672" s="28"/>
      <c r="H672" s="1174"/>
      <c r="I672" s="1174"/>
      <c r="J672" s="28"/>
      <c r="K672" s="28"/>
      <c r="L672" s="28"/>
      <c r="M672" s="1174"/>
      <c r="N672" s="1174"/>
      <c r="O672" s="28"/>
      <c r="P672" s="28"/>
      <c r="Q672" s="28"/>
      <c r="BB672" s="450"/>
    </row>
    <row r="673" s="374" customFormat="true" ht="25.15" customHeight="true" x14ac:dyDescent="0.2">
      <c r="A673" s="450"/>
      <c r="B673" s="450"/>
      <c r="C673" s="1161"/>
      <c r="D673" s="1174"/>
      <c r="E673" s="28"/>
      <c r="F673" s="28"/>
      <c r="G673" s="28"/>
      <c r="H673" s="1174"/>
      <c r="I673" s="1174"/>
      <c r="J673" s="28"/>
      <c r="K673" s="28"/>
      <c r="L673" s="28"/>
      <c r="M673" s="1174"/>
      <c r="N673" s="1174"/>
      <c r="O673" s="28"/>
      <c r="P673" s="28"/>
      <c r="Q673" s="28"/>
      <c r="BB673" s="450"/>
    </row>
    <row r="674" s="374" customFormat="true" ht="25.15" customHeight="true" x14ac:dyDescent="0.2">
      <c r="A674" s="450"/>
      <c r="B674" s="450"/>
      <c r="C674" s="1161"/>
      <c r="D674" s="1174"/>
      <c r="E674" s="28"/>
      <c r="F674" s="28"/>
      <c r="G674" s="28"/>
      <c r="H674" s="1174"/>
      <c r="I674" s="1174"/>
      <c r="J674" s="28"/>
      <c r="K674" s="28"/>
      <c r="L674" s="28"/>
      <c r="M674" s="1174"/>
      <c r="N674" s="1174"/>
      <c r="O674" s="28"/>
      <c r="P674" s="28"/>
      <c r="Q674" s="28"/>
      <c r="BB674" s="450"/>
    </row>
    <row r="675" s="374" customFormat="true" ht="25.15" customHeight="true" x14ac:dyDescent="0.2">
      <c r="A675" s="450"/>
      <c r="B675" s="450"/>
      <c r="C675" s="1161"/>
      <c r="D675" s="1174"/>
      <c r="E675" s="28"/>
      <c r="F675" s="28"/>
      <c r="G675" s="28"/>
      <c r="H675" s="1174"/>
      <c r="I675" s="1174"/>
      <c r="J675" s="28"/>
      <c r="K675" s="28"/>
      <c r="L675" s="28"/>
      <c r="M675" s="1174"/>
      <c r="N675" s="1174"/>
      <c r="O675" s="28"/>
      <c r="P675" s="28"/>
      <c r="Q675" s="28"/>
      <c r="BB675" s="450"/>
    </row>
    <row r="676" s="374" customFormat="true" ht="25.15" customHeight="true" x14ac:dyDescent="0.2">
      <c r="A676" s="450"/>
      <c r="B676" s="450"/>
      <c r="C676" s="1161"/>
      <c r="D676" s="1174"/>
      <c r="E676" s="28"/>
      <c r="F676" s="28"/>
      <c r="G676" s="28"/>
      <c r="H676" s="1174"/>
      <c r="I676" s="1174"/>
      <c r="J676" s="28"/>
      <c r="K676" s="28"/>
      <c r="L676" s="28"/>
      <c r="M676" s="1174"/>
      <c r="N676" s="1174"/>
      <c r="O676" s="28"/>
      <c r="P676" s="28"/>
      <c r="Q676" s="28"/>
      <c r="BB676" s="450"/>
    </row>
    <row r="677" s="374" customFormat="true" ht="25.15" customHeight="true" x14ac:dyDescent="0.2">
      <c r="A677" s="450"/>
      <c r="B677" s="450"/>
      <c r="C677" s="1161"/>
      <c r="D677" s="1174"/>
      <c r="E677" s="28"/>
      <c r="F677" s="28"/>
      <c r="G677" s="28"/>
      <c r="H677" s="1174"/>
      <c r="I677" s="1174"/>
      <c r="J677" s="28"/>
      <c r="K677" s="28"/>
      <c r="L677" s="28"/>
      <c r="M677" s="1174"/>
      <c r="N677" s="1174"/>
      <c r="O677" s="28"/>
      <c r="P677" s="28"/>
      <c r="Q677" s="28"/>
      <c r="BB677" s="450"/>
    </row>
    <row r="678" s="374" customFormat="true" ht="25.15" customHeight="true" x14ac:dyDescent="0.2">
      <c r="A678" s="450"/>
      <c r="B678" s="450"/>
      <c r="C678" s="1161"/>
      <c r="D678" s="1174"/>
      <c r="E678" s="28"/>
      <c r="F678" s="28"/>
      <c r="G678" s="28"/>
      <c r="H678" s="1174"/>
      <c r="I678" s="1174"/>
      <c r="J678" s="28"/>
      <c r="K678" s="28"/>
      <c r="L678" s="28"/>
      <c r="M678" s="1174"/>
      <c r="N678" s="1174"/>
      <c r="O678" s="28"/>
      <c r="P678" s="28"/>
      <c r="Q678" s="28"/>
      <c r="BB678" s="450"/>
    </row>
    <row r="679" s="374" customFormat="true" ht="25.15" customHeight="true" x14ac:dyDescent="0.2">
      <c r="A679" s="450"/>
      <c r="B679" s="450"/>
      <c r="C679" s="1161"/>
      <c r="D679" s="1174"/>
      <c r="E679" s="28"/>
      <c r="F679" s="28"/>
      <c r="G679" s="28"/>
      <c r="H679" s="1174"/>
      <c r="I679" s="1174"/>
      <c r="J679" s="28"/>
      <c r="K679" s="28"/>
      <c r="L679" s="28"/>
      <c r="M679" s="1174"/>
      <c r="N679" s="1174"/>
      <c r="O679" s="28"/>
      <c r="P679" s="28"/>
      <c r="Q679" s="28"/>
      <c r="BB679" s="450"/>
    </row>
    <row r="680" s="374" customFormat="true" ht="25.15" customHeight="true" x14ac:dyDescent="0.2">
      <c r="A680" s="450"/>
      <c r="B680" s="450"/>
      <c r="C680" s="1161"/>
      <c r="D680" s="1174"/>
      <c r="E680" s="28"/>
      <c r="F680" s="28"/>
      <c r="G680" s="28"/>
      <c r="H680" s="1174"/>
      <c r="I680" s="1174"/>
      <c r="J680" s="28"/>
      <c r="K680" s="28"/>
      <c r="L680" s="28"/>
      <c r="M680" s="1174"/>
      <c r="N680" s="1174"/>
      <c r="O680" s="28"/>
      <c r="P680" s="28"/>
      <c r="Q680" s="28"/>
      <c r="BB680" s="450"/>
    </row>
    <row r="681" s="374" customFormat="true" ht="25.15" customHeight="true" x14ac:dyDescent="0.2">
      <c r="A681" s="450"/>
      <c r="B681" s="450"/>
      <c r="C681" s="1161"/>
      <c r="D681" s="1174"/>
      <c r="E681" s="28"/>
      <c r="F681" s="28"/>
      <c r="G681" s="28"/>
      <c r="H681" s="1174"/>
      <c r="I681" s="1174"/>
      <c r="J681" s="28"/>
      <c r="K681" s="28"/>
      <c r="L681" s="28"/>
      <c r="M681" s="1174"/>
      <c r="N681" s="1174"/>
      <c r="O681" s="28"/>
      <c r="P681" s="28"/>
      <c r="Q681" s="28"/>
      <c r="BB681" s="450"/>
    </row>
    <row r="682" s="374" customFormat="true" ht="25.15" customHeight="true" x14ac:dyDescent="0.2">
      <c r="A682" s="450"/>
      <c r="B682" s="450"/>
      <c r="C682" s="1161"/>
      <c r="D682" s="1174"/>
      <c r="E682" s="28"/>
      <c r="F682" s="28"/>
      <c r="G682" s="28"/>
      <c r="H682" s="1174"/>
      <c r="I682" s="1174"/>
      <c r="J682" s="28"/>
      <c r="K682" s="28"/>
      <c r="L682" s="28"/>
      <c r="M682" s="1174"/>
      <c r="N682" s="1174"/>
      <c r="O682" s="28"/>
      <c r="P682" s="28"/>
      <c r="Q682" s="28"/>
      <c r="BB682" s="450"/>
    </row>
    <row r="683" s="374" customFormat="true" ht="25.15" customHeight="true" x14ac:dyDescent="0.2">
      <c r="A683" s="450"/>
      <c r="B683" s="450"/>
      <c r="C683" s="1161"/>
      <c r="D683" s="1174"/>
      <c r="E683" s="28"/>
      <c r="F683" s="28"/>
      <c r="G683" s="28"/>
      <c r="H683" s="1174"/>
      <c r="I683" s="1174"/>
      <c r="J683" s="28"/>
      <c r="K683" s="28"/>
      <c r="L683" s="28"/>
      <c r="M683" s="1174"/>
      <c r="N683" s="1174"/>
      <c r="O683" s="28"/>
      <c r="P683" s="28"/>
      <c r="Q683" s="28"/>
      <c r="BB683" s="450"/>
    </row>
    <row r="684" s="374" customFormat="true" ht="25.15" customHeight="true" x14ac:dyDescent="0.2">
      <c r="A684" s="450"/>
      <c r="B684" s="450"/>
      <c r="C684" s="1161"/>
      <c r="D684" s="1174"/>
      <c r="E684" s="28"/>
      <c r="F684" s="28"/>
      <c r="G684" s="28"/>
      <c r="H684" s="1174"/>
      <c r="I684" s="1174"/>
      <c r="J684" s="28"/>
      <c r="K684" s="28"/>
      <c r="L684" s="28"/>
      <c r="M684" s="1174"/>
      <c r="N684" s="1174"/>
      <c r="O684" s="28"/>
      <c r="P684" s="28"/>
      <c r="Q684" s="28"/>
      <c r="BB684" s="450"/>
    </row>
    <row r="685" s="374" customFormat="true" ht="25.15" customHeight="true" x14ac:dyDescent="0.2">
      <c r="A685" s="450"/>
      <c r="B685" s="450"/>
      <c r="C685" s="1161"/>
      <c r="D685" s="1174"/>
      <c r="E685" s="28"/>
      <c r="F685" s="28"/>
      <c r="G685" s="28"/>
      <c r="H685" s="1174"/>
      <c r="I685" s="1174"/>
      <c r="J685" s="28"/>
      <c r="K685" s="28"/>
      <c r="L685" s="28"/>
      <c r="M685" s="1174"/>
      <c r="N685" s="1174"/>
      <c r="O685" s="28"/>
      <c r="P685" s="28"/>
      <c r="Q685" s="28"/>
      <c r="BB685" s="450"/>
    </row>
    <row r="686" s="374" customFormat="true" ht="25.15" customHeight="true" x14ac:dyDescent="0.2">
      <c r="A686" s="450"/>
      <c r="B686" s="450"/>
      <c r="C686" s="1161"/>
      <c r="D686" s="1174"/>
      <c r="E686" s="28"/>
      <c r="F686" s="28"/>
      <c r="G686" s="28"/>
      <c r="H686" s="1174"/>
      <c r="I686" s="1174"/>
      <c r="J686" s="28"/>
      <c r="K686" s="28"/>
      <c r="L686" s="28"/>
      <c r="M686" s="1174"/>
      <c r="N686" s="1174"/>
      <c r="O686" s="28"/>
      <c r="P686" s="28"/>
      <c r="Q686" s="28"/>
      <c r="BB686" s="450"/>
    </row>
    <row r="687" s="374" customFormat="true" ht="25.15" customHeight="true" x14ac:dyDescent="0.2">
      <c r="A687" s="450"/>
      <c r="B687" s="450"/>
      <c r="C687" s="1161"/>
      <c r="D687" s="1174"/>
      <c r="E687" s="28"/>
      <c r="F687" s="28"/>
      <c r="G687" s="28"/>
      <c r="H687" s="1174"/>
      <c r="I687" s="1174"/>
      <c r="J687" s="28"/>
      <c r="K687" s="28"/>
      <c r="L687" s="28"/>
      <c r="M687" s="1174"/>
      <c r="N687" s="1174"/>
      <c r="O687" s="28"/>
      <c r="P687" s="28"/>
      <c r="Q687" s="28"/>
      <c r="BB687" s="450"/>
    </row>
    <row r="688" s="374" customFormat="true" ht="25.15" customHeight="true" x14ac:dyDescent="0.2">
      <c r="A688" s="450"/>
      <c r="B688" s="450"/>
      <c r="C688" s="1161"/>
      <c r="D688" s="1174"/>
      <c r="E688" s="28"/>
      <c r="F688" s="28"/>
      <c r="G688" s="28"/>
      <c r="H688" s="1174"/>
      <c r="I688" s="1174"/>
      <c r="J688" s="28"/>
      <c r="K688" s="28"/>
      <c r="L688" s="28"/>
      <c r="M688" s="1174"/>
      <c r="N688" s="1174"/>
      <c r="O688" s="28"/>
      <c r="P688" s="28"/>
      <c r="Q688" s="28"/>
      <c r="BB688" s="450"/>
    </row>
    <row r="689" s="374" customFormat="true" ht="25.15" customHeight="true" x14ac:dyDescent="0.2">
      <c r="A689" s="450"/>
      <c r="B689" s="450"/>
      <c r="C689" s="1161"/>
      <c r="D689" s="1174"/>
      <c r="E689" s="28"/>
      <c r="F689" s="28"/>
      <c r="G689" s="28"/>
      <c r="H689" s="1174"/>
      <c r="I689" s="1174"/>
      <c r="J689" s="28"/>
      <c r="K689" s="28"/>
      <c r="L689" s="28"/>
      <c r="M689" s="1174"/>
      <c r="N689" s="1174"/>
      <c r="O689" s="28"/>
      <c r="P689" s="28"/>
      <c r="Q689" s="28"/>
      <c r="BB689" s="450"/>
    </row>
    <row r="690" s="374" customFormat="true" ht="25.15" customHeight="true" x14ac:dyDescent="0.2">
      <c r="A690" s="450"/>
      <c r="B690" s="450"/>
      <c r="C690" s="1161"/>
      <c r="D690" s="1174"/>
      <c r="E690" s="28"/>
      <c r="F690" s="28"/>
      <c r="G690" s="28"/>
      <c r="H690" s="1174"/>
      <c r="I690" s="1174"/>
      <c r="J690" s="28"/>
      <c r="K690" s="28"/>
      <c r="L690" s="28"/>
      <c r="M690" s="1174"/>
      <c r="N690" s="1174"/>
      <c r="O690" s="28"/>
      <c r="P690" s="28"/>
      <c r="Q690" s="28"/>
      <c r="BB690" s="450"/>
    </row>
    <row r="691" s="374" customFormat="true" ht="25.15" customHeight="true" x14ac:dyDescent="0.2">
      <c r="A691" s="450"/>
      <c r="B691" s="450"/>
      <c r="C691" s="1161"/>
      <c r="D691" s="1174"/>
      <c r="E691" s="28"/>
      <c r="F691" s="28"/>
      <c r="G691" s="28"/>
      <c r="H691" s="1174"/>
      <c r="I691" s="1174"/>
      <c r="J691" s="28"/>
      <c r="K691" s="28"/>
      <c r="L691" s="28"/>
      <c r="M691" s="1174"/>
      <c r="N691" s="1174"/>
      <c r="O691" s="28"/>
      <c r="P691" s="28"/>
      <c r="Q691" s="28"/>
      <c r="BB691" s="450"/>
    </row>
    <row r="692" s="374" customFormat="true" ht="25.15" customHeight="true" x14ac:dyDescent="0.2">
      <c r="A692" s="450"/>
      <c r="B692" s="450"/>
      <c r="C692" s="1161"/>
      <c r="D692" s="1174"/>
      <c r="E692" s="28"/>
      <c r="F692" s="28"/>
      <c r="G692" s="28"/>
      <c r="H692" s="1174"/>
      <c r="I692" s="1174"/>
      <c r="J692" s="28"/>
      <c r="K692" s="28"/>
      <c r="L692" s="28"/>
      <c r="M692" s="1174"/>
      <c r="N692" s="1174"/>
      <c r="O692" s="28"/>
      <c r="P692" s="28"/>
      <c r="Q692" s="28"/>
      <c r="BB692" s="450"/>
    </row>
    <row r="693" s="374" customFormat="true" ht="25.15" customHeight="true" x14ac:dyDescent="0.2">
      <c r="A693" s="450"/>
      <c r="B693" s="450"/>
      <c r="C693" s="1161"/>
      <c r="D693" s="1174"/>
      <c r="E693" s="28"/>
      <c r="F693" s="28"/>
      <c r="G693" s="28"/>
      <c r="H693" s="1174"/>
      <c r="I693" s="1174"/>
      <c r="J693" s="28"/>
      <c r="K693" s="28"/>
      <c r="L693" s="28"/>
      <c r="M693" s="1174"/>
      <c r="N693" s="1174"/>
      <c r="O693" s="28"/>
      <c r="P693" s="28"/>
      <c r="Q693" s="28"/>
      <c r="BB693" s="450"/>
    </row>
    <row r="694" s="374" customFormat="true" ht="25.15" customHeight="true" x14ac:dyDescent="0.2">
      <c r="A694" s="450"/>
      <c r="B694" s="450"/>
      <c r="C694" s="1161"/>
      <c r="D694" s="1174"/>
      <c r="E694" s="28"/>
      <c r="F694" s="28"/>
      <c r="G694" s="28"/>
      <c r="H694" s="1174"/>
      <c r="I694" s="1174"/>
      <c r="J694" s="28"/>
      <c r="K694" s="28"/>
      <c r="L694" s="28"/>
      <c r="M694" s="1174"/>
      <c r="N694" s="1174"/>
      <c r="O694" s="28"/>
      <c r="P694" s="28"/>
      <c r="Q694" s="28"/>
      <c r="BB694" s="450"/>
    </row>
    <row r="695" s="374" customFormat="true" ht="25.15" customHeight="true" x14ac:dyDescent="0.2">
      <c r="A695" s="450"/>
      <c r="B695" s="450"/>
      <c r="C695" s="1161"/>
      <c r="D695" s="1174"/>
      <c r="E695" s="28"/>
      <c r="F695" s="28"/>
      <c r="G695" s="28"/>
      <c r="H695" s="1174"/>
      <c r="I695" s="1174"/>
      <c r="J695" s="28"/>
      <c r="K695" s="28"/>
      <c r="L695" s="28"/>
      <c r="M695" s="1174"/>
      <c r="N695" s="1174"/>
      <c r="O695" s="28"/>
      <c r="P695" s="28"/>
      <c r="Q695" s="28"/>
      <c r="BB695" s="450"/>
    </row>
    <row r="696" s="374" customFormat="true" ht="25.15" customHeight="true" x14ac:dyDescent="0.2">
      <c r="A696" s="450"/>
      <c r="B696" s="450"/>
      <c r="C696" s="1161"/>
      <c r="D696" s="1174"/>
      <c r="E696" s="28"/>
      <c r="F696" s="28"/>
      <c r="G696" s="28"/>
      <c r="H696" s="1174"/>
      <c r="I696" s="1174"/>
      <c r="J696" s="28"/>
      <c r="K696" s="28"/>
      <c r="L696" s="28"/>
      <c r="M696" s="1174"/>
      <c r="N696" s="1174"/>
      <c r="O696" s="28"/>
      <c r="P696" s="28"/>
      <c r="Q696" s="28"/>
      <c r="BB696" s="450"/>
    </row>
    <row r="697" s="374" customFormat="true" ht="25.15" customHeight="true" x14ac:dyDescent="0.2">
      <c r="A697" s="450"/>
      <c r="B697" s="450"/>
      <c r="C697" s="1161"/>
      <c r="D697" s="1174"/>
      <c r="E697" s="28"/>
      <c r="F697" s="28"/>
      <c r="G697" s="28"/>
      <c r="H697" s="1174"/>
      <c r="I697" s="1174"/>
      <c r="J697" s="28"/>
      <c r="K697" s="28"/>
      <c r="L697" s="28"/>
      <c r="M697" s="1174"/>
      <c r="N697" s="1174"/>
      <c r="O697" s="28"/>
      <c r="P697" s="28"/>
      <c r="Q697" s="28"/>
      <c r="BB697" s="450"/>
    </row>
    <row r="698" s="374" customFormat="true" ht="25.15" customHeight="true" x14ac:dyDescent="0.2">
      <c r="A698" s="450"/>
      <c r="B698" s="450"/>
      <c r="C698" s="1161"/>
      <c r="D698" s="1174"/>
      <c r="E698" s="28"/>
      <c r="F698" s="28"/>
      <c r="G698" s="28"/>
      <c r="H698" s="1174"/>
      <c r="I698" s="1174"/>
      <c r="J698" s="28"/>
      <c r="K698" s="28"/>
      <c r="L698" s="28"/>
      <c r="M698" s="1174"/>
      <c r="N698" s="1174"/>
      <c r="O698" s="28"/>
      <c r="P698" s="28"/>
      <c r="Q698" s="28"/>
      <c r="BB698" s="450"/>
    </row>
    <row r="699" s="374" customFormat="true" ht="25.15" customHeight="true" x14ac:dyDescent="0.2">
      <c r="A699" s="450"/>
      <c r="B699" s="450"/>
      <c r="C699" s="1161"/>
      <c r="D699" s="1174"/>
      <c r="E699" s="28"/>
      <c r="F699" s="28"/>
      <c r="G699" s="28"/>
      <c r="H699" s="1174"/>
      <c r="I699" s="1174"/>
      <c r="J699" s="28"/>
      <c r="K699" s="28"/>
      <c r="L699" s="28"/>
      <c r="M699" s="1174"/>
      <c r="N699" s="1174"/>
      <c r="O699" s="28"/>
      <c r="P699" s="28"/>
      <c r="Q699" s="28"/>
      <c r="BB699" s="450"/>
    </row>
    <row r="700" s="374" customFormat="true" ht="25.15" customHeight="true" x14ac:dyDescent="0.2">
      <c r="A700" s="450"/>
      <c r="B700" s="450"/>
      <c r="C700" s="1161"/>
      <c r="D700" s="1174"/>
      <c r="E700" s="28"/>
      <c r="F700" s="28"/>
      <c r="G700" s="28"/>
      <c r="H700" s="1174"/>
      <c r="I700" s="1174"/>
      <c r="J700" s="28"/>
      <c r="K700" s="28"/>
      <c r="L700" s="28"/>
      <c r="M700" s="1174"/>
      <c r="N700" s="1174"/>
      <c r="O700" s="28"/>
      <c r="P700" s="28"/>
      <c r="Q700" s="28"/>
      <c r="BB700" s="450"/>
    </row>
    <row r="701" s="374" customFormat="true" ht="25.15" customHeight="true" x14ac:dyDescent="0.2">
      <c r="A701" s="450"/>
      <c r="B701" s="450"/>
      <c r="C701" s="1161"/>
      <c r="D701" s="1174"/>
      <c r="E701" s="28"/>
      <c r="F701" s="28"/>
      <c r="G701" s="28"/>
      <c r="H701" s="1174"/>
      <c r="I701" s="1174"/>
      <c r="J701" s="28"/>
      <c r="K701" s="28"/>
      <c r="L701" s="28"/>
      <c r="M701" s="1174"/>
      <c r="N701" s="1174"/>
      <c r="O701" s="28"/>
      <c r="P701" s="28"/>
      <c r="Q701" s="28"/>
      <c r="BB701" s="450"/>
    </row>
    <row r="702" s="374" customFormat="true" ht="25.15" customHeight="true" x14ac:dyDescent="0.2">
      <c r="A702" s="450"/>
      <c r="B702" s="450"/>
      <c r="C702" s="1161"/>
      <c r="D702" s="1174"/>
      <c r="E702" s="28"/>
      <c r="F702" s="28"/>
      <c r="G702" s="28"/>
      <c r="H702" s="1174"/>
      <c r="I702" s="1174"/>
      <c r="J702" s="28"/>
      <c r="K702" s="28"/>
      <c r="L702" s="28"/>
      <c r="M702" s="1174"/>
      <c r="N702" s="1174"/>
      <c r="O702" s="28"/>
      <c r="P702" s="28"/>
      <c r="Q702" s="28"/>
      <c r="BB702" s="450"/>
    </row>
    <row r="703" s="374" customFormat="true" ht="25.15" customHeight="true" x14ac:dyDescent="0.2">
      <c r="A703" s="450"/>
      <c r="B703" s="450"/>
      <c r="C703" s="1161"/>
      <c r="D703" s="1174"/>
      <c r="E703" s="28"/>
      <c r="F703" s="28"/>
      <c r="G703" s="28"/>
      <c r="H703" s="1174"/>
      <c r="I703" s="1174"/>
      <c r="J703" s="28"/>
      <c r="K703" s="28"/>
      <c r="L703" s="28"/>
      <c r="M703" s="1174"/>
      <c r="N703" s="1174"/>
      <c r="O703" s="28"/>
      <c r="P703" s="28"/>
      <c r="Q703" s="28"/>
      <c r="BB703" s="450"/>
    </row>
    <row r="704" s="374" customFormat="true" ht="25.15" customHeight="true" x14ac:dyDescent="0.2">
      <c r="A704" s="450"/>
      <c r="B704" s="450"/>
      <c r="C704" s="1161"/>
      <c r="D704" s="1174"/>
      <c r="E704" s="28"/>
      <c r="F704" s="28"/>
      <c r="G704" s="28"/>
      <c r="H704" s="1174"/>
      <c r="I704" s="1174"/>
      <c r="J704" s="28"/>
      <c r="K704" s="28"/>
      <c r="L704" s="28"/>
      <c r="M704" s="1174"/>
      <c r="N704" s="1174"/>
      <c r="O704" s="28"/>
      <c r="P704" s="28"/>
      <c r="Q704" s="28"/>
      <c r="BB704" s="450"/>
    </row>
    <row r="705" s="374" customFormat="true" ht="25.15" customHeight="true" x14ac:dyDescent="0.2">
      <c r="A705" s="450"/>
      <c r="B705" s="450"/>
      <c r="C705" s="1161"/>
      <c r="D705" s="1174"/>
      <c r="E705" s="28"/>
      <c r="F705" s="28"/>
      <c r="G705" s="28"/>
      <c r="H705" s="1174"/>
      <c r="I705" s="1174"/>
      <c r="J705" s="28"/>
      <c r="K705" s="28"/>
      <c r="L705" s="28"/>
      <c r="M705" s="1174"/>
      <c r="N705" s="1174"/>
      <c r="O705" s="28"/>
      <c r="P705" s="28"/>
      <c r="Q705" s="28"/>
      <c r="BB705" s="450"/>
    </row>
    <row r="706" s="374" customFormat="true" ht="25.15" customHeight="true" x14ac:dyDescent="0.2">
      <c r="A706" s="450"/>
      <c r="B706" s="450"/>
      <c r="C706" s="1161"/>
      <c r="D706" s="1174"/>
      <c r="E706" s="28"/>
      <c r="F706" s="28"/>
      <c r="G706" s="28"/>
      <c r="H706" s="1174"/>
      <c r="I706" s="1174"/>
      <c r="J706" s="28"/>
      <c r="K706" s="28"/>
      <c r="L706" s="28"/>
      <c r="M706" s="1174"/>
      <c r="N706" s="1174"/>
      <c r="O706" s="28"/>
      <c r="P706" s="28"/>
      <c r="Q706" s="28"/>
      <c r="BB706" s="450"/>
    </row>
    <row r="707" s="374" customFormat="true" ht="25.15" customHeight="true" x14ac:dyDescent="0.2">
      <c r="A707" s="450"/>
      <c r="B707" s="450"/>
      <c r="C707" s="1161"/>
      <c r="D707" s="1174"/>
      <c r="E707" s="28"/>
      <c r="F707" s="28"/>
      <c r="G707" s="28"/>
      <c r="H707" s="1174"/>
      <c r="I707" s="1174"/>
      <c r="J707" s="28"/>
      <c r="K707" s="28"/>
      <c r="L707" s="28"/>
      <c r="M707" s="1174"/>
      <c r="N707" s="1174"/>
      <c r="O707" s="28"/>
      <c r="P707" s="28"/>
      <c r="Q707" s="28"/>
      <c r="BB707" s="450"/>
    </row>
    <row r="708" s="374" customFormat="true" ht="25.15" customHeight="true" x14ac:dyDescent="0.2">
      <c r="A708" s="450"/>
      <c r="B708" s="450"/>
      <c r="C708" s="1161"/>
      <c r="D708" s="1174"/>
      <c r="E708" s="28"/>
      <c r="F708" s="28"/>
      <c r="G708" s="28"/>
      <c r="H708" s="1174"/>
      <c r="I708" s="1174"/>
      <c r="J708" s="28"/>
      <c r="K708" s="28"/>
      <c r="L708" s="28"/>
      <c r="M708" s="1174"/>
      <c r="N708" s="1174"/>
      <c r="O708" s="28"/>
      <c r="P708" s="28"/>
      <c r="Q708" s="28"/>
      <c r="BB708" s="450"/>
    </row>
    <row r="709" s="374" customFormat="true" ht="25.15" customHeight="true" x14ac:dyDescent="0.2">
      <c r="A709" s="450"/>
      <c r="B709" s="450"/>
      <c r="C709" s="1161"/>
      <c r="D709" s="1174"/>
      <c r="E709" s="28"/>
      <c r="F709" s="28"/>
      <c r="G709" s="28"/>
      <c r="H709" s="1174"/>
      <c r="I709" s="1174"/>
      <c r="J709" s="28"/>
      <c r="K709" s="28"/>
      <c r="L709" s="28"/>
      <c r="M709" s="1174"/>
      <c r="N709" s="1174"/>
      <c r="O709" s="28"/>
      <c r="P709" s="28"/>
      <c r="Q709" s="28"/>
      <c r="BB709" s="450"/>
    </row>
    <row r="710" s="374" customFormat="true" ht="25.15" customHeight="true" x14ac:dyDescent="0.2">
      <c r="A710" s="450"/>
      <c r="B710" s="450"/>
      <c r="C710" s="1161"/>
      <c r="D710" s="1174"/>
      <c r="E710" s="28"/>
      <c r="F710" s="28"/>
      <c r="G710" s="28"/>
      <c r="H710" s="1174"/>
      <c r="I710" s="1174"/>
      <c r="J710" s="28"/>
      <c r="K710" s="28"/>
      <c r="L710" s="28"/>
      <c r="M710" s="1174"/>
      <c r="N710" s="1174"/>
      <c r="O710" s="28"/>
      <c r="P710" s="28"/>
      <c r="Q710" s="28"/>
      <c r="BB710" s="450"/>
    </row>
    <row r="711" s="374" customFormat="true" ht="25.15" customHeight="true" x14ac:dyDescent="0.2">
      <c r="A711" s="450"/>
      <c r="B711" s="450"/>
      <c r="C711" s="1161"/>
      <c r="D711" s="1174"/>
      <c r="E711" s="28"/>
      <c r="F711" s="28"/>
      <c r="G711" s="28"/>
      <c r="H711" s="1174"/>
      <c r="I711" s="1174"/>
      <c r="J711" s="28"/>
      <c r="K711" s="28"/>
      <c r="L711" s="28"/>
      <c r="M711" s="1174"/>
      <c r="N711" s="1174"/>
      <c r="O711" s="28"/>
      <c r="P711" s="28"/>
      <c r="Q711" s="28"/>
      <c r="BB711" s="450"/>
    </row>
    <row r="712" s="374" customFormat="true" ht="25.15" customHeight="true" x14ac:dyDescent="0.2">
      <c r="A712" s="450"/>
      <c r="B712" s="450"/>
      <c r="C712" s="1161"/>
      <c r="D712" s="1174"/>
      <c r="E712" s="28"/>
      <c r="F712" s="28"/>
      <c r="G712" s="28"/>
      <c r="H712" s="1174"/>
      <c r="I712" s="1174"/>
      <c r="J712" s="28"/>
      <c r="K712" s="28"/>
      <c r="L712" s="28"/>
      <c r="M712" s="1174"/>
      <c r="N712" s="1174"/>
      <c r="O712" s="28"/>
      <c r="P712" s="28"/>
      <c r="Q712" s="28"/>
      <c r="BB712" s="450"/>
    </row>
    <row r="713" s="374" customFormat="true" ht="25.15" customHeight="true" x14ac:dyDescent="0.2">
      <c r="A713" s="450"/>
      <c r="B713" s="450"/>
      <c r="C713" s="1161"/>
      <c r="D713" s="1174"/>
      <c r="E713" s="28"/>
      <c r="F713" s="28"/>
      <c r="G713" s="28"/>
      <c r="H713" s="1174"/>
      <c r="I713" s="1174"/>
      <c r="J713" s="28"/>
      <c r="K713" s="28"/>
      <c r="L713" s="28"/>
      <c r="M713" s="1174"/>
      <c r="N713" s="1174"/>
      <c r="O713" s="28"/>
      <c r="P713" s="28"/>
      <c r="Q713" s="28"/>
      <c r="BB713" s="450"/>
    </row>
    <row r="714" s="374" customFormat="true" ht="25.15" customHeight="true" x14ac:dyDescent="0.2">
      <c r="A714" s="450"/>
      <c r="B714" s="450"/>
      <c r="C714" s="1161"/>
      <c r="D714" s="1174"/>
      <c r="E714" s="28"/>
      <c r="F714" s="28"/>
      <c r="G714" s="28"/>
      <c r="H714" s="1174"/>
      <c r="I714" s="1174"/>
      <c r="J714" s="28"/>
      <c r="K714" s="28"/>
      <c r="L714" s="28"/>
      <c r="M714" s="1174"/>
      <c r="N714" s="1174"/>
      <c r="O714" s="28"/>
      <c r="P714" s="28"/>
      <c r="Q714" s="28"/>
      <c r="BB714" s="450"/>
    </row>
    <row r="715" s="374" customFormat="true" ht="25.15" customHeight="true" x14ac:dyDescent="0.2">
      <c r="A715" s="450"/>
      <c r="B715" s="450"/>
      <c r="C715" s="1161"/>
      <c r="D715" s="1174"/>
      <c r="E715" s="28"/>
      <c r="F715" s="28"/>
      <c r="G715" s="28"/>
      <c r="H715" s="1174"/>
      <c r="I715" s="1174"/>
      <c r="J715" s="28"/>
      <c r="K715" s="28"/>
      <c r="L715" s="28"/>
      <c r="M715" s="1174"/>
      <c r="N715" s="1174"/>
      <c r="O715" s="28"/>
      <c r="P715" s="28"/>
      <c r="Q715" s="28"/>
      <c r="BB715" s="450"/>
    </row>
    <row r="716" s="374" customFormat="true" ht="25.15" customHeight="true" x14ac:dyDescent="0.2">
      <c r="A716" s="450"/>
      <c r="B716" s="450"/>
      <c r="C716" s="1161"/>
      <c r="D716" s="1174"/>
      <c r="E716" s="28"/>
      <c r="F716" s="28"/>
      <c r="G716" s="28"/>
      <c r="H716" s="1174"/>
      <c r="I716" s="1174"/>
      <c r="J716" s="28"/>
      <c r="K716" s="28"/>
      <c r="L716" s="28"/>
      <c r="M716" s="1174"/>
      <c r="N716" s="1174"/>
      <c r="O716" s="28"/>
      <c r="P716" s="28"/>
      <c r="Q716" s="28"/>
      <c r="BB716" s="450"/>
    </row>
    <row r="717" s="374" customFormat="true" ht="25.15" customHeight="true" x14ac:dyDescent="0.2">
      <c r="A717" s="450"/>
      <c r="B717" s="450"/>
      <c r="C717" s="1161"/>
      <c r="D717" s="1174"/>
      <c r="E717" s="28"/>
      <c r="F717" s="28"/>
      <c r="G717" s="28"/>
      <c r="H717" s="1174"/>
      <c r="I717" s="1174"/>
      <c r="J717" s="28"/>
      <c r="K717" s="28"/>
      <c r="L717" s="28"/>
      <c r="M717" s="1174"/>
      <c r="N717" s="1174"/>
      <c r="O717" s="28"/>
      <c r="P717" s="28"/>
      <c r="Q717" s="28"/>
      <c r="BB717" s="450"/>
    </row>
    <row r="718" s="374" customFormat="true" ht="25.15" customHeight="true" x14ac:dyDescent="0.2">
      <c r="A718" s="450"/>
      <c r="B718" s="450"/>
      <c r="C718" s="1161"/>
      <c r="D718" s="1174"/>
      <c r="E718" s="28"/>
      <c r="F718" s="28"/>
      <c r="G718" s="28"/>
      <c r="H718" s="1174"/>
      <c r="I718" s="1174"/>
      <c r="J718" s="28"/>
      <c r="K718" s="28"/>
      <c r="L718" s="28"/>
      <c r="M718" s="1174"/>
      <c r="N718" s="1174"/>
      <c r="O718" s="28"/>
      <c r="P718" s="28"/>
      <c r="Q718" s="28"/>
      <c r="BB718" s="450"/>
    </row>
    <row r="719" s="374" customFormat="true" ht="25.15" customHeight="true" x14ac:dyDescent="0.2">
      <c r="A719" s="450"/>
      <c r="B719" s="450"/>
      <c r="C719" s="1161"/>
      <c r="D719" s="1174"/>
      <c r="E719" s="28"/>
      <c r="F719" s="28"/>
      <c r="G719" s="28"/>
      <c r="H719" s="1174"/>
      <c r="I719" s="1174"/>
      <c r="J719" s="28"/>
      <c r="K719" s="28"/>
      <c r="L719" s="28"/>
      <c r="M719" s="1174"/>
      <c r="N719" s="1174"/>
      <c r="O719" s="28"/>
      <c r="P719" s="28"/>
      <c r="Q719" s="28"/>
      <c r="BB719" s="450"/>
    </row>
    <row r="720" s="374" customFormat="true" ht="25.15" customHeight="true" x14ac:dyDescent="0.2">
      <c r="A720" s="450"/>
      <c r="B720" s="450"/>
      <c r="C720" s="1161"/>
      <c r="D720" s="1174"/>
      <c r="E720" s="28"/>
      <c r="F720" s="28"/>
      <c r="G720" s="28"/>
      <c r="H720" s="1174"/>
      <c r="I720" s="1174"/>
      <c r="J720" s="28"/>
      <c r="K720" s="28"/>
      <c r="L720" s="28"/>
      <c r="M720" s="1174"/>
      <c r="N720" s="1174"/>
      <c r="O720" s="28"/>
      <c r="P720" s="28"/>
      <c r="Q720" s="28"/>
      <c r="BB720" s="450"/>
    </row>
    <row r="721" s="374" customFormat="true" ht="25.15" customHeight="true" x14ac:dyDescent="0.2">
      <c r="A721" s="450"/>
      <c r="B721" s="450"/>
      <c r="C721" s="1161"/>
      <c r="D721" s="1174"/>
      <c r="E721" s="28"/>
      <c r="F721" s="28"/>
      <c r="G721" s="28"/>
      <c r="H721" s="1174"/>
      <c r="I721" s="1174"/>
      <c r="J721" s="28"/>
      <c r="K721" s="28"/>
      <c r="L721" s="28"/>
      <c r="M721" s="1174"/>
      <c r="N721" s="1174"/>
      <c r="O721" s="28"/>
      <c r="P721" s="28"/>
      <c r="Q721" s="28"/>
      <c r="BB721" s="450"/>
    </row>
    <row r="722" s="374" customFormat="true" ht="25.15" customHeight="true" x14ac:dyDescent="0.2">
      <c r="A722" s="450"/>
      <c r="B722" s="450"/>
      <c r="C722" s="1161"/>
      <c r="D722" s="1174"/>
      <c r="E722" s="28"/>
      <c r="F722" s="28"/>
      <c r="G722" s="28"/>
      <c r="H722" s="1174"/>
      <c r="I722" s="1174"/>
      <c r="J722" s="28"/>
      <c r="K722" s="28"/>
      <c r="L722" s="28"/>
      <c r="M722" s="1174"/>
      <c r="N722" s="1174"/>
      <c r="O722" s="28"/>
      <c r="P722" s="28"/>
      <c r="Q722" s="28"/>
      <c r="BB722" s="450"/>
    </row>
    <row r="723" s="374" customFormat="true" ht="25.15" customHeight="true" x14ac:dyDescent="0.2">
      <c r="A723" s="450"/>
      <c r="B723" s="450"/>
      <c r="C723" s="1161"/>
      <c r="D723" s="1174"/>
      <c r="E723" s="28"/>
      <c r="F723" s="28"/>
      <c r="G723" s="28"/>
      <c r="H723" s="1174"/>
      <c r="I723" s="1174"/>
      <c r="J723" s="28"/>
      <c r="K723" s="28"/>
      <c r="L723" s="28"/>
      <c r="M723" s="1174"/>
      <c r="N723" s="1174"/>
      <c r="O723" s="28"/>
      <c r="P723" s="28"/>
      <c r="Q723" s="28"/>
      <c r="BB723" s="450"/>
    </row>
    <row r="724" s="374" customFormat="true" ht="25.15" customHeight="true" x14ac:dyDescent="0.2">
      <c r="A724" s="450"/>
      <c r="B724" s="450"/>
      <c r="C724" s="1161"/>
      <c r="D724" s="1174"/>
      <c r="E724" s="28"/>
      <c r="F724" s="28"/>
      <c r="G724" s="28"/>
      <c r="H724" s="1174"/>
      <c r="I724" s="1174"/>
      <c r="J724" s="28"/>
      <c r="K724" s="28"/>
      <c r="L724" s="28"/>
      <c r="M724" s="1174"/>
      <c r="N724" s="1174"/>
      <c r="O724" s="28"/>
      <c r="P724" s="28"/>
      <c r="Q724" s="28"/>
      <c r="BB724" s="450"/>
    </row>
    <row r="725" s="374" customFormat="true" ht="25.15" customHeight="true" x14ac:dyDescent="0.2">
      <c r="A725" s="450"/>
      <c r="B725" s="450"/>
      <c r="C725" s="1161"/>
      <c r="D725" s="1174"/>
      <c r="E725" s="28"/>
      <c r="F725" s="28"/>
      <c r="G725" s="28"/>
      <c r="H725" s="1174"/>
      <c r="I725" s="1174"/>
      <c r="J725" s="28"/>
      <c r="K725" s="28"/>
      <c r="L725" s="28"/>
      <c r="M725" s="1174"/>
      <c r="N725" s="1174"/>
      <c r="O725" s="28"/>
      <c r="P725" s="28"/>
      <c r="Q725" s="28"/>
      <c r="BB725" s="450"/>
    </row>
    <row r="726" s="374" customFormat="true" ht="25.15" customHeight="true" x14ac:dyDescent="0.2">
      <c r="A726" s="450"/>
      <c r="B726" s="450"/>
      <c r="C726" s="1161"/>
      <c r="D726" s="1174"/>
      <c r="E726" s="28"/>
      <c r="F726" s="28"/>
      <c r="G726" s="28"/>
      <c r="H726" s="1174"/>
      <c r="I726" s="1174"/>
      <c r="J726" s="28"/>
      <c r="K726" s="28"/>
      <c r="L726" s="28"/>
      <c r="M726" s="1174"/>
      <c r="N726" s="1174"/>
      <c r="O726" s="28"/>
      <c r="P726" s="28"/>
      <c r="Q726" s="28"/>
      <c r="BB726" s="450"/>
    </row>
    <row r="727" s="374" customFormat="true" ht="25.15" customHeight="true" x14ac:dyDescent="0.2">
      <c r="A727" s="450"/>
      <c r="B727" s="450"/>
      <c r="C727" s="1161"/>
      <c r="D727" s="1174"/>
      <c r="E727" s="28"/>
      <c r="F727" s="28"/>
      <c r="G727" s="28"/>
      <c r="H727" s="1174"/>
      <c r="I727" s="1174"/>
      <c r="J727" s="28"/>
      <c r="K727" s="28"/>
      <c r="L727" s="28"/>
      <c r="M727" s="1174"/>
      <c r="N727" s="1174"/>
      <c r="O727" s="28"/>
      <c r="P727" s="28"/>
      <c r="Q727" s="28"/>
      <c r="BB727" s="450"/>
    </row>
    <row r="728" s="374" customFormat="true" ht="25.15" customHeight="true" x14ac:dyDescent="0.2">
      <c r="A728" s="450"/>
      <c r="B728" s="450"/>
      <c r="C728" s="1161"/>
      <c r="D728" s="1174"/>
      <c r="E728" s="28"/>
      <c r="F728" s="28"/>
      <c r="G728" s="28"/>
      <c r="H728" s="1174"/>
      <c r="I728" s="1174"/>
      <c r="J728" s="28"/>
      <c r="K728" s="28"/>
      <c r="L728" s="28"/>
      <c r="M728" s="1174"/>
      <c r="N728" s="1174"/>
      <c r="O728" s="28"/>
      <c r="P728" s="28"/>
      <c r="Q728" s="28"/>
      <c r="BB728" s="450"/>
    </row>
    <row r="729" s="374" customFormat="true" ht="25.15" customHeight="true" x14ac:dyDescent="0.2">
      <c r="A729" s="450"/>
      <c r="B729" s="450"/>
      <c r="C729" s="1161"/>
      <c r="D729" s="1174"/>
      <c r="E729" s="28"/>
      <c r="F729" s="28"/>
      <c r="G729" s="28"/>
      <c r="H729" s="1174"/>
      <c r="I729" s="1174"/>
      <c r="J729" s="28"/>
      <c r="K729" s="28"/>
      <c r="L729" s="28"/>
      <c r="M729" s="1174"/>
      <c r="N729" s="1174"/>
      <c r="O729" s="28"/>
      <c r="P729" s="28"/>
      <c r="Q729" s="28"/>
      <c r="BB729" s="450"/>
    </row>
    <row r="730" s="374" customFormat="true" ht="25.15" customHeight="true" x14ac:dyDescent="0.2">
      <c r="A730" s="450"/>
      <c r="B730" s="450"/>
      <c r="C730" s="1161"/>
      <c r="D730" s="1174"/>
      <c r="E730" s="28"/>
      <c r="F730" s="28"/>
      <c r="G730" s="28"/>
      <c r="H730" s="1174"/>
      <c r="I730" s="1174"/>
      <c r="J730" s="28"/>
      <c r="K730" s="28"/>
      <c r="L730" s="28"/>
      <c r="M730" s="1174"/>
      <c r="N730" s="1174"/>
      <c r="O730" s="28"/>
      <c r="P730" s="28"/>
      <c r="Q730" s="28"/>
      <c r="BB730" s="450"/>
    </row>
    <row r="731" s="374" customFormat="true" ht="25.15" customHeight="true" x14ac:dyDescent="0.2">
      <c r="A731" s="450"/>
      <c r="B731" s="450"/>
      <c r="C731" s="1161"/>
      <c r="D731" s="1174"/>
      <c r="E731" s="28"/>
      <c r="F731" s="28"/>
      <c r="G731" s="28"/>
      <c r="H731" s="1174"/>
      <c r="I731" s="1174"/>
      <c r="J731" s="28"/>
      <c r="K731" s="28"/>
      <c r="L731" s="28"/>
      <c r="M731" s="1174"/>
      <c r="N731" s="1174"/>
      <c r="O731" s="28"/>
      <c r="P731" s="28"/>
      <c r="Q731" s="28"/>
      <c r="BB731" s="450"/>
    </row>
    <row r="732" s="374" customFormat="true" ht="25.15" customHeight="true" x14ac:dyDescent="0.2">
      <c r="A732" s="450"/>
      <c r="B732" s="450"/>
      <c r="C732" s="1161"/>
      <c r="D732" s="1174"/>
      <c r="E732" s="28"/>
      <c r="F732" s="28"/>
      <c r="G732" s="28"/>
      <c r="H732" s="1174"/>
      <c r="I732" s="1174"/>
      <c r="J732" s="28"/>
      <c r="K732" s="28"/>
      <c r="L732" s="28"/>
      <c r="M732" s="1174"/>
      <c r="N732" s="1174"/>
      <c r="O732" s="28"/>
      <c r="P732" s="28"/>
      <c r="Q732" s="28"/>
      <c r="BB732" s="450"/>
    </row>
    <row r="733" s="374" customFormat="true" ht="25.15" customHeight="true" x14ac:dyDescent="0.2">
      <c r="A733" s="450"/>
      <c r="B733" s="450"/>
      <c r="C733" s="1161"/>
      <c r="D733" s="1174"/>
      <c r="E733" s="28"/>
      <c r="F733" s="28"/>
      <c r="G733" s="28"/>
      <c r="H733" s="1174"/>
      <c r="I733" s="1174"/>
      <c r="J733" s="28"/>
      <c r="K733" s="28"/>
      <c r="L733" s="28"/>
      <c r="M733" s="1174"/>
      <c r="N733" s="1174"/>
      <c r="O733" s="28"/>
      <c r="P733" s="28"/>
      <c r="Q733" s="28"/>
      <c r="BB733" s="450"/>
    </row>
    <row r="734" s="374" customFormat="true" ht="25.15" customHeight="true" x14ac:dyDescent="0.2">
      <c r="A734" s="450"/>
      <c r="B734" s="450"/>
      <c r="C734" s="1161"/>
      <c r="D734" s="1174"/>
      <c r="E734" s="28"/>
      <c r="F734" s="28"/>
      <c r="G734" s="28"/>
      <c r="H734" s="1174"/>
      <c r="I734" s="1174"/>
      <c r="J734" s="28"/>
      <c r="K734" s="28"/>
      <c r="L734" s="28"/>
      <c r="M734" s="1174"/>
      <c r="N734" s="1174"/>
      <c r="O734" s="28"/>
      <c r="P734" s="28"/>
      <c r="Q734" s="28"/>
      <c r="BB734" s="450"/>
    </row>
    <row r="735" s="374" customFormat="true" ht="25.15" customHeight="true" x14ac:dyDescent="0.2">
      <c r="A735" s="450"/>
      <c r="B735" s="450"/>
      <c r="C735" s="1161"/>
      <c r="D735" s="1174"/>
      <c r="E735" s="28"/>
      <c r="F735" s="28"/>
      <c r="G735" s="28"/>
      <c r="H735" s="1174"/>
      <c r="I735" s="1174"/>
      <c r="J735" s="28"/>
      <c r="K735" s="28"/>
      <c r="L735" s="28"/>
      <c r="M735" s="1174"/>
      <c r="N735" s="1174"/>
      <c r="O735" s="28"/>
      <c r="P735" s="28"/>
      <c r="Q735" s="28"/>
      <c r="BB735" s="450"/>
    </row>
    <row r="736" s="374" customFormat="true" ht="25.15" customHeight="true" x14ac:dyDescent="0.2">
      <c r="A736" s="450"/>
      <c r="B736" s="450"/>
      <c r="C736" s="1161"/>
      <c r="D736" s="1174"/>
      <c r="E736" s="28"/>
      <c r="F736" s="28"/>
      <c r="G736" s="28"/>
      <c r="H736" s="1174"/>
      <c r="I736" s="1174"/>
      <c r="J736" s="28"/>
      <c r="K736" s="28"/>
      <c r="L736" s="28"/>
      <c r="M736" s="1174"/>
      <c r="N736" s="1174"/>
      <c r="O736" s="28"/>
      <c r="P736" s="28"/>
      <c r="Q736" s="28"/>
      <c r="BB736" s="450"/>
    </row>
    <row r="737" s="374" customFormat="true" ht="25.15" customHeight="true" x14ac:dyDescent="0.2">
      <c r="A737" s="450"/>
      <c r="B737" s="450"/>
      <c r="C737" s="1161"/>
      <c r="D737" s="1174"/>
      <c r="E737" s="28"/>
      <c r="F737" s="28"/>
      <c r="G737" s="28"/>
      <c r="H737" s="1174"/>
      <c r="I737" s="1174"/>
      <c r="J737" s="28"/>
      <c r="K737" s="28"/>
      <c r="L737" s="28"/>
      <c r="M737" s="1174"/>
      <c r="N737" s="1174"/>
      <c r="O737" s="28"/>
      <c r="P737" s="28"/>
      <c r="Q737" s="28"/>
      <c r="BB737" s="450"/>
    </row>
    <row r="738" s="374" customFormat="true" ht="25.15" customHeight="true" x14ac:dyDescent="0.2">
      <c r="A738" s="450"/>
      <c r="B738" s="450"/>
      <c r="C738" s="1161"/>
      <c r="D738" s="1174"/>
      <c r="E738" s="28"/>
      <c r="F738" s="28"/>
      <c r="G738" s="28"/>
      <c r="H738" s="1174"/>
      <c r="I738" s="1174"/>
      <c r="J738" s="28"/>
      <c r="K738" s="28"/>
      <c r="L738" s="28"/>
      <c r="M738" s="1174"/>
      <c r="N738" s="1174"/>
      <c r="O738" s="28"/>
      <c r="P738" s="28"/>
      <c r="Q738" s="28"/>
      <c r="BB738" s="450"/>
    </row>
    <row r="739" s="374" customFormat="true" ht="25.15" customHeight="true" x14ac:dyDescent="0.2">
      <c r="A739" s="450"/>
      <c r="B739" s="450"/>
      <c r="C739" s="1161"/>
      <c r="D739" s="1174"/>
      <c r="E739" s="28"/>
      <c r="F739" s="28"/>
      <c r="G739" s="28"/>
      <c r="H739" s="1174"/>
      <c r="I739" s="1174"/>
      <c r="J739" s="28"/>
      <c r="K739" s="28"/>
      <c r="L739" s="28"/>
      <c r="M739" s="1174"/>
      <c r="N739" s="1174"/>
      <c r="O739" s="28"/>
      <c r="P739" s="28"/>
      <c r="Q739" s="28"/>
      <c r="BB739" s="450"/>
    </row>
    <row r="740" s="374" customFormat="true" ht="25.15" customHeight="true" x14ac:dyDescent="0.2">
      <c r="A740" s="450"/>
      <c r="B740" s="450"/>
      <c r="C740" s="1161"/>
      <c r="D740" s="1174"/>
      <c r="E740" s="28"/>
      <c r="F740" s="28"/>
      <c r="G740" s="28"/>
      <c r="H740" s="1174"/>
      <c r="I740" s="1174"/>
      <c r="J740" s="28"/>
      <c r="K740" s="28"/>
      <c r="L740" s="28"/>
      <c r="M740" s="1174"/>
      <c r="N740" s="1174"/>
      <c r="O740" s="28"/>
      <c r="P740" s="28"/>
      <c r="Q740" s="28"/>
      <c r="BB740" s="450"/>
    </row>
    <row r="741" s="374" customFormat="true" ht="25.15" customHeight="true" x14ac:dyDescent="0.2">
      <c r="A741" s="450"/>
      <c r="B741" s="450"/>
      <c r="C741" s="1161"/>
      <c r="D741" s="1174"/>
      <c r="E741" s="28"/>
      <c r="F741" s="28"/>
      <c r="G741" s="28"/>
      <c r="H741" s="1174"/>
      <c r="I741" s="1174"/>
      <c r="J741" s="28"/>
      <c r="K741" s="28"/>
      <c r="L741" s="28"/>
      <c r="M741" s="1174"/>
      <c r="N741" s="1174"/>
      <c r="O741" s="28"/>
      <c r="P741" s="28"/>
      <c r="Q741" s="28"/>
      <c r="BB741" s="450"/>
    </row>
    <row r="742" s="374" customFormat="true" ht="25.15" customHeight="true" x14ac:dyDescent="0.2">
      <c r="A742" s="450"/>
      <c r="B742" s="450"/>
      <c r="C742" s="1161"/>
      <c r="D742" s="1174"/>
      <c r="E742" s="28"/>
      <c r="F742" s="28"/>
      <c r="G742" s="28"/>
      <c r="H742" s="1174"/>
      <c r="I742" s="1174"/>
      <c r="J742" s="28"/>
      <c r="K742" s="28"/>
      <c r="L742" s="28"/>
      <c r="M742" s="1174"/>
      <c r="N742" s="1174"/>
      <c r="O742" s="28"/>
      <c r="P742" s="28"/>
      <c r="Q742" s="28"/>
      <c r="BB742" s="450"/>
    </row>
    <row r="743" s="374" customFormat="true" ht="25.15" customHeight="true" x14ac:dyDescent="0.2">
      <c r="A743" s="450"/>
      <c r="B743" s="450"/>
      <c r="C743" s="1161"/>
      <c r="D743" s="1174"/>
      <c r="E743" s="28"/>
      <c r="F743" s="28"/>
      <c r="G743" s="28"/>
      <c r="H743" s="1174"/>
      <c r="I743" s="1174"/>
      <c r="J743" s="28"/>
      <c r="K743" s="28"/>
      <c r="L743" s="28"/>
      <c r="M743" s="1174"/>
      <c r="N743" s="1174"/>
      <c r="O743" s="28"/>
      <c r="P743" s="28"/>
      <c r="Q743" s="28"/>
      <c r="BB743" s="450"/>
    </row>
    <row r="744" s="374" customFormat="true" ht="25.15" customHeight="true" x14ac:dyDescent="0.2">
      <c r="A744" s="450"/>
      <c r="B744" s="450"/>
      <c r="C744" s="1161"/>
      <c r="D744" s="1174"/>
      <c r="E744" s="28"/>
      <c r="F744" s="28"/>
      <c r="G744" s="28"/>
      <c r="H744" s="1174"/>
      <c r="I744" s="1174"/>
      <c r="J744" s="28"/>
      <c r="K744" s="28"/>
      <c r="L744" s="28"/>
      <c r="M744" s="1174"/>
      <c r="N744" s="1174"/>
      <c r="O744" s="28"/>
      <c r="P744" s="28"/>
      <c r="Q744" s="28"/>
      <c r="BB744" s="450"/>
    </row>
    <row r="745" s="374" customFormat="true" ht="25.15" customHeight="true" x14ac:dyDescent="0.2">
      <c r="A745" s="450"/>
      <c r="B745" s="450"/>
      <c r="C745" s="1161"/>
      <c r="D745" s="1174"/>
      <c r="E745" s="28"/>
      <c r="F745" s="28"/>
      <c r="G745" s="28"/>
      <c r="H745" s="1174"/>
      <c r="I745" s="1174"/>
      <c r="J745" s="28"/>
      <c r="K745" s="28"/>
      <c r="L745" s="28"/>
      <c r="M745" s="1174"/>
      <c r="N745" s="1174"/>
      <c r="O745" s="28"/>
      <c r="P745" s="28"/>
      <c r="Q745" s="28"/>
      <c r="BB745" s="450"/>
    </row>
    <row r="746" s="374" customFormat="true" ht="25.15" customHeight="true" x14ac:dyDescent="0.2">
      <c r="A746" s="450"/>
      <c r="B746" s="450"/>
      <c r="C746" s="1161"/>
      <c r="D746" s="1174"/>
      <c r="E746" s="28"/>
      <c r="F746" s="28"/>
      <c r="G746" s="28"/>
      <c r="H746" s="1174"/>
      <c r="I746" s="1174"/>
      <c r="J746" s="28"/>
      <c r="K746" s="28"/>
      <c r="L746" s="28"/>
      <c r="M746" s="1174"/>
      <c r="N746" s="1174"/>
      <c r="O746" s="28"/>
      <c r="P746" s="28"/>
      <c r="Q746" s="28"/>
      <c r="BB746" s="450"/>
    </row>
    <row r="747" s="374" customFormat="true" ht="25.15" customHeight="true" x14ac:dyDescent="0.2">
      <c r="A747" s="450"/>
      <c r="B747" s="450"/>
      <c r="C747" s="1161"/>
      <c r="D747" s="1174"/>
      <c r="E747" s="28"/>
      <c r="F747" s="28"/>
      <c r="G747" s="28"/>
      <c r="H747" s="1174"/>
      <c r="I747" s="1174"/>
      <c r="J747" s="28"/>
      <c r="K747" s="28"/>
      <c r="L747" s="28"/>
      <c r="M747" s="1174"/>
      <c r="N747" s="1174"/>
      <c r="O747" s="28"/>
      <c r="P747" s="28"/>
      <c r="Q747" s="28"/>
      <c r="BB747" s="450"/>
    </row>
    <row r="748" s="374" customFormat="true" ht="25.15" customHeight="true" x14ac:dyDescent="0.2">
      <c r="A748" s="450"/>
      <c r="B748" s="450"/>
      <c r="C748" s="1161"/>
      <c r="D748" s="1174"/>
      <c r="E748" s="28"/>
      <c r="F748" s="28"/>
      <c r="G748" s="28"/>
      <c r="H748" s="1174"/>
      <c r="I748" s="1174"/>
      <c r="J748" s="28"/>
      <c r="K748" s="28"/>
      <c r="L748" s="28"/>
      <c r="M748" s="1174"/>
      <c r="N748" s="1174"/>
      <c r="O748" s="28"/>
      <c r="P748" s="28"/>
      <c r="Q748" s="28"/>
      <c r="BB748" s="450"/>
    </row>
    <row r="749" s="374" customFormat="true" ht="25.15" customHeight="true" x14ac:dyDescent="0.2">
      <c r="A749" s="450"/>
      <c r="B749" s="450"/>
      <c r="C749" s="1161"/>
      <c r="D749" s="1174"/>
      <c r="E749" s="28"/>
      <c r="F749" s="28"/>
      <c r="G749" s="28"/>
      <c r="H749" s="1174"/>
      <c r="I749" s="1174"/>
      <c r="J749" s="28"/>
      <c r="K749" s="28"/>
      <c r="L749" s="28"/>
      <c r="M749" s="1174"/>
      <c r="N749" s="1174"/>
      <c r="O749" s="28"/>
      <c r="P749" s="28"/>
      <c r="Q749" s="28"/>
      <c r="BB749" s="450"/>
    </row>
    <row r="750" s="374" customFormat="true" ht="25.15" customHeight="true" x14ac:dyDescent="0.2">
      <c r="A750" s="450"/>
      <c r="B750" s="450"/>
      <c r="C750" s="1161"/>
      <c r="D750" s="1174"/>
      <c r="E750" s="28"/>
      <c r="F750" s="28"/>
      <c r="G750" s="28"/>
      <c r="H750" s="1174"/>
      <c r="I750" s="1174"/>
      <c r="J750" s="28"/>
      <c r="K750" s="28"/>
      <c r="L750" s="28"/>
      <c r="M750" s="1174"/>
      <c r="N750" s="1174"/>
      <c r="O750" s="28"/>
      <c r="P750" s="28"/>
      <c r="Q750" s="28"/>
      <c r="BB750" s="450"/>
    </row>
    <row r="751" s="374" customFormat="true" ht="25.15" customHeight="true" x14ac:dyDescent="0.2">
      <c r="A751" s="450"/>
      <c r="B751" s="450"/>
      <c r="C751" s="1161"/>
      <c r="D751" s="1174"/>
      <c r="E751" s="28"/>
      <c r="F751" s="28"/>
      <c r="G751" s="28"/>
      <c r="H751" s="1174"/>
      <c r="I751" s="1174"/>
      <c r="J751" s="28"/>
      <c r="K751" s="28"/>
      <c r="L751" s="28"/>
      <c r="M751" s="1174"/>
      <c r="N751" s="1174"/>
      <c r="O751" s="28"/>
      <c r="P751" s="28"/>
      <c r="Q751" s="28"/>
      <c r="BB751" s="450"/>
    </row>
    <row r="752" s="374" customFormat="true" ht="25.15" customHeight="true" x14ac:dyDescent="0.2">
      <c r="A752" s="450"/>
      <c r="B752" s="450"/>
      <c r="C752" s="1161"/>
      <c r="D752" s="1174"/>
      <c r="E752" s="28"/>
      <c r="F752" s="28"/>
      <c r="G752" s="28"/>
      <c r="H752" s="1174"/>
      <c r="I752" s="1174"/>
      <c r="J752" s="28"/>
      <c r="K752" s="28"/>
      <c r="L752" s="28"/>
      <c r="M752" s="1174"/>
      <c r="N752" s="1174"/>
      <c r="O752" s="28"/>
      <c r="P752" s="28"/>
      <c r="Q752" s="28"/>
      <c r="BB752" s="450"/>
    </row>
    <row r="753" s="374" customFormat="true" ht="25.15" customHeight="true" x14ac:dyDescent="0.2">
      <c r="A753" s="450"/>
      <c r="B753" s="450"/>
      <c r="C753" s="1161"/>
      <c r="D753" s="1174"/>
      <c r="E753" s="28"/>
      <c r="F753" s="28"/>
      <c r="G753" s="28"/>
      <c r="H753" s="1174"/>
      <c r="I753" s="1174"/>
      <c r="J753" s="28"/>
      <c r="K753" s="28"/>
      <c r="L753" s="28"/>
      <c r="M753" s="1174"/>
      <c r="N753" s="1174"/>
      <c r="O753" s="28"/>
      <c r="P753" s="28"/>
      <c r="Q753" s="28"/>
      <c r="BB753" s="450"/>
    </row>
    <row r="754" s="374" customFormat="true" ht="25.15" customHeight="true" x14ac:dyDescent="0.2">
      <c r="A754" s="450"/>
      <c r="B754" s="450"/>
      <c r="C754" s="1161"/>
      <c r="D754" s="1174"/>
      <c r="E754" s="28"/>
      <c r="F754" s="28"/>
      <c r="G754" s="28"/>
      <c r="H754" s="1174"/>
      <c r="I754" s="1174"/>
      <c r="J754" s="28"/>
      <c r="K754" s="28"/>
      <c r="L754" s="28"/>
      <c r="M754" s="1174"/>
      <c r="N754" s="1174"/>
      <c r="O754" s="28"/>
      <c r="P754" s="28"/>
      <c r="Q754" s="28"/>
      <c r="BB754" s="450"/>
    </row>
    <row r="755" s="374" customFormat="true" ht="25.15" customHeight="true" x14ac:dyDescent="0.2">
      <c r="A755" s="450"/>
      <c r="B755" s="450"/>
      <c r="C755" s="1161"/>
      <c r="D755" s="1174"/>
      <c r="E755" s="28"/>
      <c r="F755" s="28"/>
      <c r="G755" s="28"/>
      <c r="H755" s="1174"/>
      <c r="I755" s="1174"/>
      <c r="J755" s="28"/>
      <c r="K755" s="28"/>
      <c r="L755" s="28"/>
      <c r="M755" s="1174"/>
      <c r="N755" s="1174"/>
      <c r="O755" s="28"/>
      <c r="P755" s="28"/>
      <c r="Q755" s="28"/>
      <c r="BB755" s="450"/>
    </row>
    <row r="756" s="374" customFormat="true" ht="25.15" customHeight="true" x14ac:dyDescent="0.2">
      <c r="A756" s="450"/>
      <c r="B756" s="450"/>
      <c r="C756" s="1161"/>
      <c r="D756" s="1174"/>
      <c r="E756" s="28"/>
      <c r="F756" s="28"/>
      <c r="G756" s="28"/>
      <c r="H756" s="1174"/>
      <c r="I756" s="1174"/>
      <c r="J756" s="28"/>
      <c r="K756" s="28"/>
      <c r="L756" s="28"/>
      <c r="M756" s="1174"/>
      <c r="N756" s="1174"/>
      <c r="O756" s="28"/>
      <c r="P756" s="28"/>
      <c r="Q756" s="28"/>
      <c r="BB756" s="450"/>
    </row>
    <row r="757" s="374" customFormat="true" ht="25.15" customHeight="true" x14ac:dyDescent="0.2">
      <c r="A757" s="450"/>
      <c r="B757" s="450"/>
      <c r="C757" s="1161"/>
      <c r="D757" s="1174"/>
      <c r="E757" s="28"/>
      <c r="F757" s="28"/>
      <c r="G757" s="28"/>
      <c r="H757" s="1174"/>
      <c r="I757" s="1174"/>
      <c r="J757" s="28"/>
      <c r="K757" s="28"/>
      <c r="L757" s="28"/>
      <c r="M757" s="1174"/>
      <c r="N757" s="1174"/>
      <c r="O757" s="28"/>
      <c r="P757" s="28"/>
      <c r="Q757" s="28"/>
      <c r="BB757" s="450"/>
    </row>
    <row r="758" s="374" customFormat="true" ht="25.15" customHeight="true" x14ac:dyDescent="0.2">
      <c r="A758" s="450"/>
      <c r="B758" s="450"/>
      <c r="C758" s="1161"/>
      <c r="D758" s="1174"/>
      <c r="E758" s="28"/>
      <c r="F758" s="28"/>
      <c r="G758" s="28"/>
      <c r="H758" s="1174"/>
      <c r="I758" s="1174"/>
      <c r="J758" s="28"/>
      <c r="K758" s="28"/>
      <c r="L758" s="28"/>
      <c r="M758" s="1174"/>
      <c r="N758" s="1174"/>
      <c r="O758" s="28"/>
      <c r="P758" s="28"/>
      <c r="Q758" s="28"/>
      <c r="BB758" s="450"/>
    </row>
    <row r="759" s="374" customFormat="true" ht="25.15" customHeight="true" x14ac:dyDescent="0.2">
      <c r="A759" s="450"/>
      <c r="B759" s="450"/>
      <c r="C759" s="1161"/>
      <c r="D759" s="1174"/>
      <c r="E759" s="28"/>
      <c r="F759" s="28"/>
      <c r="G759" s="28"/>
      <c r="H759" s="1174"/>
      <c r="I759" s="1174"/>
      <c r="J759" s="28"/>
      <c r="K759" s="28"/>
      <c r="L759" s="28"/>
      <c r="M759" s="1174"/>
      <c r="N759" s="1174"/>
      <c r="O759" s="28"/>
      <c r="P759" s="28"/>
      <c r="Q759" s="28"/>
      <c r="BB759" s="450"/>
    </row>
    <row r="760" s="374" customFormat="true" ht="25.15" customHeight="true" x14ac:dyDescent="0.2">
      <c r="A760" s="450"/>
      <c r="B760" s="450"/>
      <c r="C760" s="1161"/>
      <c r="D760" s="1174"/>
      <c r="E760" s="28"/>
      <c r="F760" s="28"/>
      <c r="G760" s="28"/>
      <c r="H760" s="1174"/>
      <c r="I760" s="1174"/>
      <c r="J760" s="28"/>
      <c r="K760" s="28"/>
      <c r="L760" s="28"/>
      <c r="M760" s="1174"/>
      <c r="N760" s="1174"/>
      <c r="O760" s="28"/>
      <c r="P760" s="28"/>
      <c r="Q760" s="28"/>
      <c r="BB760" s="450"/>
    </row>
    <row r="761" s="374" customFormat="true" ht="25.15" customHeight="true" x14ac:dyDescent="0.2">
      <c r="A761" s="450"/>
      <c r="B761" s="450"/>
      <c r="C761" s="1161"/>
      <c r="D761" s="1174"/>
      <c r="E761" s="28"/>
      <c r="F761" s="28"/>
      <c r="G761" s="28"/>
      <c r="H761" s="1174"/>
      <c r="I761" s="1174"/>
      <c r="J761" s="28"/>
      <c r="K761" s="28"/>
      <c r="L761" s="28"/>
      <c r="M761" s="1174"/>
      <c r="N761" s="1174"/>
      <c r="O761" s="28"/>
      <c r="P761" s="28"/>
      <c r="Q761" s="28"/>
      <c r="BB761" s="450"/>
    </row>
    <row r="762" s="374" customFormat="true" ht="25.15" customHeight="true" x14ac:dyDescent="0.2">
      <c r="A762" s="450"/>
      <c r="B762" s="450"/>
      <c r="C762" s="1161"/>
      <c r="D762" s="1174"/>
      <c r="E762" s="28"/>
      <c r="F762" s="28"/>
      <c r="G762" s="28"/>
      <c r="H762" s="1174"/>
      <c r="I762" s="1174"/>
      <c r="J762" s="28"/>
      <c r="K762" s="28"/>
      <c r="L762" s="28"/>
      <c r="M762" s="1174"/>
      <c r="N762" s="1174"/>
      <c r="O762" s="28"/>
      <c r="P762" s="28"/>
      <c r="Q762" s="28"/>
      <c r="BB762" s="450"/>
    </row>
    <row r="763" s="374" customFormat="true" ht="25.15" customHeight="true" x14ac:dyDescent="0.2">
      <c r="A763" s="450"/>
      <c r="B763" s="450"/>
      <c r="C763" s="1161"/>
      <c r="D763" s="1174"/>
      <c r="E763" s="28"/>
      <c r="F763" s="28"/>
      <c r="G763" s="28"/>
      <c r="H763" s="1174"/>
      <c r="I763" s="1174"/>
      <c r="J763" s="28"/>
      <c r="K763" s="28"/>
      <c r="L763" s="28"/>
      <c r="M763" s="1174"/>
      <c r="N763" s="1174"/>
      <c r="O763" s="28"/>
      <c r="P763" s="28"/>
      <c r="Q763" s="28"/>
      <c r="BB763" s="450"/>
    </row>
    <row r="764" s="374" customFormat="true" ht="25.15" customHeight="true" x14ac:dyDescent="0.2">
      <c r="A764" s="450"/>
      <c r="B764" s="450"/>
      <c r="C764" s="1161"/>
      <c r="D764" s="1174"/>
      <c r="E764" s="28"/>
      <c r="F764" s="28"/>
      <c r="G764" s="28"/>
      <c r="H764" s="1174"/>
      <c r="I764" s="1174"/>
      <c r="J764" s="28"/>
      <c r="K764" s="28"/>
      <c r="L764" s="28"/>
      <c r="M764" s="1174"/>
      <c r="N764" s="1174"/>
      <c r="O764" s="28"/>
      <c r="P764" s="28"/>
      <c r="Q764" s="28"/>
      <c r="BB764" s="450"/>
    </row>
    <row r="765" s="374" customFormat="true" ht="25.15" customHeight="true" x14ac:dyDescent="0.2">
      <c r="A765" s="450"/>
      <c r="B765" s="450"/>
      <c r="C765" s="1161"/>
      <c r="D765" s="1174"/>
      <c r="E765" s="28"/>
      <c r="F765" s="28"/>
      <c r="G765" s="28"/>
      <c r="H765" s="1174"/>
      <c r="I765" s="1174"/>
      <c r="J765" s="28"/>
      <c r="K765" s="28"/>
      <c r="L765" s="28"/>
      <c r="M765" s="1174"/>
      <c r="N765" s="1174"/>
      <c r="O765" s="28"/>
      <c r="P765" s="28"/>
      <c r="Q765" s="28"/>
      <c r="BB765" s="450"/>
    </row>
    <row r="766" s="374" customFormat="true" ht="25.15" customHeight="true" x14ac:dyDescent="0.2">
      <c r="A766" s="450"/>
      <c r="B766" s="450"/>
      <c r="C766" s="1161"/>
      <c r="D766" s="1174"/>
      <c r="E766" s="28"/>
      <c r="F766" s="28"/>
      <c r="G766" s="28"/>
      <c r="H766" s="1174"/>
      <c r="I766" s="1174"/>
      <c r="J766" s="28"/>
      <c r="K766" s="28"/>
      <c r="L766" s="28"/>
      <c r="M766" s="1174"/>
      <c r="N766" s="1174"/>
      <c r="O766" s="28"/>
      <c r="P766" s="28"/>
      <c r="Q766" s="28"/>
      <c r="BB766" s="450"/>
    </row>
    <row r="767" s="374" customFormat="true" ht="25.15" customHeight="true" x14ac:dyDescent="0.2">
      <c r="A767" s="450"/>
      <c r="B767" s="450"/>
      <c r="C767" s="1161"/>
      <c r="D767" s="1174"/>
      <c r="E767" s="28"/>
      <c r="F767" s="28"/>
      <c r="G767" s="28"/>
      <c r="H767" s="1174"/>
      <c r="I767" s="1174"/>
      <c r="J767" s="28"/>
      <c r="K767" s="28"/>
      <c r="L767" s="28"/>
      <c r="M767" s="1174"/>
      <c r="N767" s="1174"/>
      <c r="O767" s="28"/>
      <c r="P767" s="28"/>
      <c r="Q767" s="28"/>
      <c r="BB767" s="450"/>
    </row>
    <row r="768" s="372" customFormat="true" ht="25.15" customHeight="true" x14ac:dyDescent="0.2">
      <c r="A768" s="451"/>
      <c r="B768" s="451"/>
      <c r="C768" s="1161"/>
      <c r="D768" s="1174"/>
      <c r="E768" s="28"/>
      <c r="F768" s="28"/>
      <c r="G768" s="28"/>
      <c r="H768" s="1174"/>
      <c r="I768" s="1174"/>
      <c r="J768" s="28"/>
      <c r="K768" s="28"/>
      <c r="L768" s="28"/>
      <c r="M768" s="1174"/>
      <c r="N768" s="1174"/>
      <c r="O768" s="28"/>
      <c r="P768" s="28"/>
      <c r="Q768" s="28"/>
      <c r="BB768" s="451"/>
    </row>
    <row r="769" s="372" customFormat="true" ht="25.15" customHeight="true" x14ac:dyDescent="0.2">
      <c r="A769" s="451"/>
      <c r="B769" s="451"/>
      <c r="C769" s="1161"/>
      <c r="D769" s="1174"/>
      <c r="E769" s="28"/>
      <c r="F769" s="28"/>
      <c r="G769" s="28"/>
      <c r="H769" s="1174"/>
      <c r="I769" s="1174"/>
      <c r="J769" s="28"/>
      <c r="K769" s="28"/>
      <c r="L769" s="28"/>
      <c r="M769" s="1174"/>
      <c r="N769" s="1174"/>
      <c r="O769" s="28"/>
      <c r="P769" s="28"/>
      <c r="Q769" s="28"/>
      <c r="BB769" s="451"/>
    </row>
    <row r="770" s="372" customFormat="true" ht="25.15" customHeight="true" x14ac:dyDescent="0.2">
      <c r="A770" s="451"/>
      <c r="B770" s="451"/>
      <c r="C770" s="1161"/>
      <c r="D770" s="1174"/>
      <c r="E770" s="28"/>
      <c r="F770" s="28"/>
      <c r="G770" s="28"/>
      <c r="H770" s="1174"/>
      <c r="I770" s="1174"/>
      <c r="J770" s="28"/>
      <c r="K770" s="28"/>
      <c r="L770" s="28"/>
      <c r="M770" s="1174"/>
      <c r="N770" s="1174"/>
      <c r="O770" s="28"/>
      <c r="P770" s="28"/>
      <c r="Q770" s="28"/>
      <c r="BB770" s="451"/>
    </row>
    <row r="771" s="372" customFormat="true" ht="25.15" customHeight="true" x14ac:dyDescent="0.2">
      <c r="A771" s="451"/>
      <c r="B771" s="451"/>
      <c r="C771" s="1161"/>
      <c r="D771" s="1174"/>
      <c r="E771" s="28"/>
      <c r="F771" s="28"/>
      <c r="G771" s="28"/>
      <c r="H771" s="1174"/>
      <c r="I771" s="1174"/>
      <c r="J771" s="28"/>
      <c r="K771" s="28"/>
      <c r="L771" s="28"/>
      <c r="M771" s="1174"/>
      <c r="N771" s="1174"/>
      <c r="O771" s="28"/>
      <c r="P771" s="28"/>
      <c r="Q771" s="28"/>
      <c r="BB771" s="451"/>
    </row>
    <row r="772" s="372" customFormat="true" ht="25.15" customHeight="true" x14ac:dyDescent="0.2">
      <c r="A772" s="451"/>
      <c r="B772" s="451"/>
      <c r="C772" s="1161"/>
      <c r="D772" s="1174"/>
      <c r="E772" s="28"/>
      <c r="F772" s="28"/>
      <c r="G772" s="28"/>
      <c r="H772" s="1174"/>
      <c r="I772" s="1174"/>
      <c r="J772" s="28"/>
      <c r="K772" s="28"/>
      <c r="L772" s="28"/>
      <c r="M772" s="1174"/>
      <c r="N772" s="1174"/>
      <c r="O772" s="28"/>
      <c r="P772" s="28"/>
      <c r="Q772" s="28"/>
      <c r="BB772" s="451"/>
    </row>
    <row r="773" s="372" customFormat="true" ht="25.15" customHeight="true" x14ac:dyDescent="0.2">
      <c r="A773" s="451"/>
      <c r="B773" s="451"/>
      <c r="C773" s="1161"/>
      <c r="D773" s="1174"/>
      <c r="E773" s="28"/>
      <c r="F773" s="28"/>
      <c r="G773" s="28"/>
      <c r="H773" s="1174"/>
      <c r="I773" s="1174"/>
      <c r="J773" s="28"/>
      <c r="K773" s="28"/>
      <c r="L773" s="28"/>
      <c r="M773" s="1174"/>
      <c r="N773" s="1174"/>
      <c r="O773" s="28"/>
      <c r="P773" s="28"/>
      <c r="Q773" s="28"/>
      <c r="BB773" s="451"/>
    </row>
    <row r="774" s="372" customFormat="true" ht="25.15" customHeight="true" x14ac:dyDescent="0.2">
      <c r="A774" s="451"/>
      <c r="B774" s="451"/>
      <c r="C774" s="1161"/>
      <c r="D774" s="1174"/>
      <c r="E774" s="28"/>
      <c r="F774" s="28"/>
      <c r="G774" s="28"/>
      <c r="H774" s="1174"/>
      <c r="I774" s="1174"/>
      <c r="J774" s="28"/>
      <c r="K774" s="28"/>
      <c r="L774" s="28"/>
      <c r="M774" s="1174"/>
      <c r="N774" s="1174"/>
      <c r="O774" s="28"/>
      <c r="P774" s="28"/>
      <c r="Q774" s="28"/>
      <c r="BB774" s="451"/>
    </row>
    <row r="775" s="372" customFormat="true" ht="25.15" customHeight="true" x14ac:dyDescent="0.2">
      <c r="A775" s="451"/>
      <c r="B775" s="451"/>
      <c r="C775" s="1161"/>
      <c r="D775" s="1174"/>
      <c r="E775" s="28"/>
      <c r="F775" s="28"/>
      <c r="G775" s="28"/>
      <c r="H775" s="1174"/>
      <c r="I775" s="1174"/>
      <c r="J775" s="28"/>
      <c r="K775" s="28"/>
      <c r="L775" s="28"/>
      <c r="M775" s="1174"/>
      <c r="N775" s="1174"/>
      <c r="O775" s="28"/>
      <c r="P775" s="28"/>
      <c r="Q775" s="28"/>
      <c r="BB775" s="451"/>
    </row>
    <row r="776" s="372" customFormat="true" ht="25.15" customHeight="true" x14ac:dyDescent="0.2">
      <c r="A776" s="451"/>
      <c r="B776" s="451"/>
      <c r="C776" s="1161"/>
      <c r="D776" s="1174"/>
      <c r="E776" s="28"/>
      <c r="F776" s="28"/>
      <c r="G776" s="28"/>
      <c r="H776" s="1174"/>
      <c r="I776" s="1174"/>
      <c r="J776" s="28"/>
      <c r="K776" s="28"/>
      <c r="L776" s="28"/>
      <c r="M776" s="1174"/>
      <c r="N776" s="1174"/>
      <c r="O776" s="28"/>
      <c r="P776" s="28"/>
      <c r="Q776" s="28"/>
      <c r="BB776" s="451"/>
    </row>
    <row r="777" s="372" customFormat="true" ht="25.15" customHeight="true" x14ac:dyDescent="0.2">
      <c r="A777" s="451"/>
      <c r="B777" s="451"/>
      <c r="C777" s="1161"/>
      <c r="D777" s="1174"/>
      <c r="E777" s="28"/>
      <c r="F777" s="28"/>
      <c r="G777" s="28"/>
      <c r="H777" s="1174"/>
      <c r="I777" s="1174"/>
      <c r="J777" s="28"/>
      <c r="K777" s="28"/>
      <c r="L777" s="28"/>
      <c r="M777" s="1174"/>
      <c r="N777" s="1174"/>
      <c r="O777" s="28"/>
      <c r="P777" s="28"/>
      <c r="Q777" s="28"/>
      <c r="BB777" s="451"/>
    </row>
    <row r="778" s="372" customFormat="true" ht="25.15" customHeight="true" x14ac:dyDescent="0.2">
      <c r="A778" s="451"/>
      <c r="B778" s="451"/>
      <c r="C778" s="1161"/>
      <c r="D778" s="1174"/>
      <c r="E778" s="28"/>
      <c r="F778" s="28"/>
      <c r="G778" s="28"/>
      <c r="H778" s="1174"/>
      <c r="I778" s="1174"/>
      <c r="J778" s="28"/>
      <c r="K778" s="28"/>
      <c r="L778" s="28"/>
      <c r="M778" s="1174"/>
      <c r="N778" s="1174"/>
      <c r="O778" s="28"/>
      <c r="P778" s="28"/>
      <c r="Q778" s="28"/>
      <c r="BB778" s="451"/>
    </row>
    <row r="779" s="372" customFormat="true" ht="25.15" customHeight="true" x14ac:dyDescent="0.2">
      <c r="A779" s="451"/>
      <c r="B779" s="451"/>
      <c r="C779" s="1161"/>
      <c r="D779" s="1174"/>
      <c r="E779" s="28"/>
      <c r="F779" s="28"/>
      <c r="G779" s="28"/>
      <c r="H779" s="1174"/>
      <c r="I779" s="1174"/>
      <c r="J779" s="28"/>
      <c r="K779" s="28"/>
      <c r="L779" s="28"/>
      <c r="M779" s="1174"/>
      <c r="N779" s="1174"/>
      <c r="O779" s="28"/>
      <c r="P779" s="28"/>
      <c r="Q779" s="28"/>
      <c r="BB779" s="451"/>
    </row>
    <row r="780" s="372" customFormat="true" ht="25.15" customHeight="true" x14ac:dyDescent="0.2">
      <c r="A780" s="451"/>
      <c r="B780" s="451"/>
      <c r="C780" s="1161"/>
      <c r="D780" s="1174"/>
      <c r="E780" s="28"/>
      <c r="F780" s="28"/>
      <c r="G780" s="28"/>
      <c r="H780" s="1174"/>
      <c r="I780" s="1174"/>
      <c r="J780" s="28"/>
      <c r="K780" s="28"/>
      <c r="L780" s="28"/>
      <c r="M780" s="1174"/>
      <c r="N780" s="1174"/>
      <c r="O780" s="28"/>
      <c r="P780" s="28"/>
      <c r="Q780" s="28"/>
      <c r="BB780" s="451"/>
    </row>
    <row r="781" s="372" customFormat="true" ht="25.15" customHeight="true" x14ac:dyDescent="0.2">
      <c r="A781" s="451"/>
      <c r="B781" s="451"/>
      <c r="C781" s="1161"/>
      <c r="D781" s="1174"/>
      <c r="E781" s="28"/>
      <c r="F781" s="28"/>
      <c r="G781" s="28"/>
      <c r="H781" s="1174"/>
      <c r="I781" s="1174"/>
      <c r="J781" s="28"/>
      <c r="K781" s="28"/>
      <c r="L781" s="28"/>
      <c r="M781" s="1174"/>
      <c r="N781" s="1174"/>
      <c r="O781" s="28"/>
      <c r="P781" s="28"/>
      <c r="Q781" s="28"/>
      <c r="BB781" s="451"/>
    </row>
    <row r="782" s="372" customFormat="true" ht="25.15" customHeight="true" x14ac:dyDescent="0.2">
      <c r="A782" s="451"/>
      <c r="B782" s="451"/>
      <c r="C782" s="1161"/>
      <c r="D782" s="1174"/>
      <c r="E782" s="28"/>
      <c r="F782" s="28"/>
      <c r="G782" s="28"/>
      <c r="H782" s="1174"/>
      <c r="I782" s="1174"/>
      <c r="J782" s="28"/>
      <c r="K782" s="28"/>
      <c r="L782" s="28"/>
      <c r="M782" s="1174"/>
      <c r="N782" s="1174"/>
      <c r="O782" s="28"/>
      <c r="P782" s="28"/>
      <c r="Q782" s="28"/>
      <c r="BB782" s="451"/>
    </row>
    <row r="783" s="372" customFormat="true" ht="25.15" customHeight="true" x14ac:dyDescent="0.2">
      <c r="A783" s="451"/>
      <c r="B783" s="451"/>
      <c r="C783" s="1161"/>
      <c r="D783" s="1174"/>
      <c r="E783" s="28"/>
      <c r="F783" s="28"/>
      <c r="G783" s="28"/>
      <c r="H783" s="1174"/>
      <c r="I783" s="1174"/>
      <c r="J783" s="28"/>
      <c r="K783" s="28"/>
      <c r="L783" s="28"/>
      <c r="M783" s="1174"/>
      <c r="N783" s="1174"/>
      <c r="O783" s="28"/>
      <c r="P783" s="28"/>
      <c r="Q783" s="28"/>
      <c r="BB783" s="451"/>
    </row>
    <row r="784" s="372" customFormat="true" ht="25.15" customHeight="true" x14ac:dyDescent="0.2">
      <c r="A784" s="451"/>
      <c r="B784" s="451"/>
      <c r="C784" s="1161"/>
      <c r="D784" s="1174"/>
      <c r="E784" s="28"/>
      <c r="F784" s="28"/>
      <c r="G784" s="28"/>
      <c r="H784" s="1174"/>
      <c r="I784" s="1174"/>
      <c r="J784" s="28"/>
      <c r="K784" s="28"/>
      <c r="L784" s="28"/>
      <c r="M784" s="1174"/>
      <c r="N784" s="1174"/>
      <c r="O784" s="28"/>
      <c r="P784" s="28"/>
      <c r="Q784" s="28"/>
      <c r="BB784" s="451"/>
    </row>
    <row r="785" s="372" customFormat="true" ht="25.15" customHeight="true" x14ac:dyDescent="0.2">
      <c r="A785" s="451"/>
      <c r="B785" s="451"/>
      <c r="C785" s="1161"/>
      <c r="D785" s="1174"/>
      <c r="E785" s="28"/>
      <c r="F785" s="28"/>
      <c r="G785" s="28"/>
      <c r="H785" s="1174"/>
      <c r="I785" s="1174"/>
      <c r="J785" s="28"/>
      <c r="K785" s="28"/>
      <c r="L785" s="28"/>
      <c r="M785" s="1174"/>
      <c r="N785" s="1174"/>
      <c r="O785" s="28"/>
      <c r="P785" s="28"/>
      <c r="Q785" s="28"/>
      <c r="BB785" s="451"/>
    </row>
    <row r="786" s="372" customFormat="true" ht="25.15" customHeight="true" x14ac:dyDescent="0.2">
      <c r="A786" s="451"/>
      <c r="B786" s="451"/>
      <c r="C786" s="1161"/>
      <c r="D786" s="1174"/>
      <c r="E786" s="28"/>
      <c r="F786" s="28"/>
      <c r="G786" s="28"/>
      <c r="H786" s="1174"/>
      <c r="I786" s="1174"/>
      <c r="J786" s="28"/>
      <c r="K786" s="28"/>
      <c r="L786" s="28"/>
      <c r="M786" s="1174"/>
      <c r="N786" s="1174"/>
      <c r="O786" s="28"/>
      <c r="P786" s="28"/>
      <c r="Q786" s="28"/>
      <c r="BB786" s="451"/>
    </row>
    <row r="787" s="372" customFormat="true" ht="25.15" customHeight="true" x14ac:dyDescent="0.2">
      <c r="A787" s="451"/>
      <c r="B787" s="451"/>
      <c r="C787" s="1161"/>
      <c r="D787" s="1174"/>
      <c r="E787" s="28"/>
      <c r="F787" s="28"/>
      <c r="G787" s="28"/>
      <c r="H787" s="1174"/>
      <c r="I787" s="1174"/>
      <c r="J787" s="28"/>
      <c r="K787" s="28"/>
      <c r="L787" s="28"/>
      <c r="M787" s="1174"/>
      <c r="N787" s="1174"/>
      <c r="O787" s="28"/>
      <c r="P787" s="28"/>
      <c r="Q787" s="28"/>
      <c r="BB787" s="451"/>
    </row>
    <row r="788" s="372" customFormat="true" ht="25.15" customHeight="true" x14ac:dyDescent="0.2">
      <c r="A788" s="451"/>
      <c r="B788" s="451"/>
      <c r="C788" s="1161"/>
      <c r="D788" s="1174"/>
      <c r="E788" s="28"/>
      <c r="F788" s="28"/>
      <c r="G788" s="28"/>
      <c r="H788" s="1174"/>
      <c r="I788" s="1174"/>
      <c r="J788" s="28"/>
      <c r="K788" s="28"/>
      <c r="L788" s="28"/>
      <c r="M788" s="1174"/>
      <c r="N788" s="1174"/>
      <c r="O788" s="28"/>
      <c r="P788" s="28"/>
      <c r="Q788" s="28"/>
      <c r="BB788" s="451"/>
    </row>
    <row r="789" s="372" customFormat="true" ht="25.15" customHeight="true" x14ac:dyDescent="0.2">
      <c r="A789" s="451"/>
      <c r="B789" s="451"/>
      <c r="C789" s="1161"/>
      <c r="D789" s="1174"/>
      <c r="E789" s="28"/>
      <c r="F789" s="28"/>
      <c r="G789" s="28"/>
      <c r="H789" s="1174"/>
      <c r="I789" s="1174"/>
      <c r="J789" s="28"/>
      <c r="K789" s="28"/>
      <c r="L789" s="28"/>
      <c r="M789" s="1174"/>
      <c r="N789" s="1174"/>
      <c r="O789" s="28"/>
      <c r="P789" s="28"/>
      <c r="Q789" s="28"/>
      <c r="BB789" s="451"/>
    </row>
    <row r="790" s="372" customFormat="true" ht="25.15" customHeight="true" x14ac:dyDescent="0.2">
      <c r="A790" s="451"/>
      <c r="B790" s="451"/>
      <c r="C790" s="1161"/>
      <c r="D790" s="1174"/>
      <c r="E790" s="28"/>
      <c r="F790" s="28"/>
      <c r="G790" s="28"/>
      <c r="H790" s="1174"/>
      <c r="I790" s="1174"/>
      <c r="J790" s="28"/>
      <c r="K790" s="28"/>
      <c r="L790" s="28"/>
      <c r="M790" s="1174"/>
      <c r="N790" s="1174"/>
      <c r="O790" s="28"/>
      <c r="P790" s="28"/>
      <c r="Q790" s="28"/>
      <c r="BB790" s="451"/>
    </row>
    <row r="791" s="372" customFormat="true" ht="25.15" customHeight="true" x14ac:dyDescent="0.2">
      <c r="A791" s="451"/>
      <c r="B791" s="451"/>
      <c r="C791" s="1161"/>
      <c r="D791" s="1174"/>
      <c r="E791" s="28"/>
      <c r="F791" s="28"/>
      <c r="G791" s="28"/>
      <c r="H791" s="1174"/>
      <c r="I791" s="1174"/>
      <c r="J791" s="28"/>
      <c r="K791" s="28"/>
      <c r="L791" s="28"/>
      <c r="M791" s="1174"/>
      <c r="N791" s="1174"/>
      <c r="O791" s="28"/>
      <c r="P791" s="28"/>
      <c r="Q791" s="28"/>
      <c r="BB791" s="451"/>
    </row>
    <row r="792" s="372" customFormat="true" ht="25.15" customHeight="true" x14ac:dyDescent="0.2">
      <c r="A792" s="451"/>
      <c r="B792" s="451"/>
      <c r="C792" s="1161"/>
      <c r="D792" s="1174"/>
      <c r="E792" s="28"/>
      <c r="F792" s="28"/>
      <c r="G792" s="28"/>
      <c r="H792" s="1174"/>
      <c r="I792" s="1174"/>
      <c r="J792" s="28"/>
      <c r="K792" s="28"/>
      <c r="L792" s="28"/>
      <c r="M792" s="1174"/>
      <c r="N792" s="1174"/>
      <c r="O792" s="28"/>
      <c r="P792" s="28"/>
      <c r="Q792" s="28"/>
      <c r="BB792" s="451"/>
    </row>
    <row r="793" s="372" customFormat="true" ht="25.15" customHeight="true" x14ac:dyDescent="0.2">
      <c r="A793" s="451"/>
      <c r="B793" s="451"/>
      <c r="C793" s="1161"/>
      <c r="D793" s="1174"/>
      <c r="E793" s="28"/>
      <c r="F793" s="28"/>
      <c r="G793" s="28"/>
      <c r="H793" s="1174"/>
      <c r="I793" s="1174"/>
      <c r="J793" s="28"/>
      <c r="K793" s="28"/>
      <c r="L793" s="28"/>
      <c r="M793" s="1174"/>
      <c r="N793" s="1174"/>
      <c r="O793" s="28"/>
      <c r="P793" s="28"/>
      <c r="Q793" s="28"/>
      <c r="BB793" s="451"/>
    </row>
    <row r="794" s="372" customFormat="true" ht="25.15" customHeight="true" x14ac:dyDescent="0.2">
      <c r="A794" s="451"/>
      <c r="B794" s="451"/>
      <c r="C794" s="1161"/>
      <c r="D794" s="1174"/>
      <c r="E794" s="28"/>
      <c r="F794" s="28"/>
      <c r="G794" s="28"/>
      <c r="H794" s="1174"/>
      <c r="I794" s="1174"/>
      <c r="J794" s="28"/>
      <c r="K794" s="28"/>
      <c r="L794" s="28"/>
      <c r="M794" s="1174"/>
      <c r="N794" s="1174"/>
      <c r="O794" s="28"/>
      <c r="P794" s="28"/>
      <c r="Q794" s="28"/>
      <c r="BB794" s="451"/>
    </row>
    <row r="795" s="372" customFormat="true" ht="25.15" customHeight="true" x14ac:dyDescent="0.2">
      <c r="A795" s="451"/>
      <c r="B795" s="451"/>
      <c r="C795" s="1161"/>
      <c r="D795" s="1174"/>
      <c r="E795" s="28"/>
      <c r="F795" s="28"/>
      <c r="G795" s="28"/>
      <c r="H795" s="1174"/>
      <c r="I795" s="1174"/>
      <c r="J795" s="28"/>
      <c r="K795" s="28"/>
      <c r="L795" s="28"/>
      <c r="M795" s="1174"/>
      <c r="N795" s="1174"/>
      <c r="O795" s="28"/>
      <c r="P795" s="28"/>
      <c r="Q795" s="28"/>
      <c r="BB795" s="451"/>
    </row>
    <row r="796" s="372" customFormat="true" ht="25.15" customHeight="true" x14ac:dyDescent="0.2">
      <c r="A796" s="451"/>
      <c r="B796" s="451"/>
      <c r="C796" s="1161"/>
      <c r="D796" s="1174"/>
      <c r="E796" s="28"/>
      <c r="F796" s="28"/>
      <c r="G796" s="28"/>
      <c r="H796" s="1174"/>
      <c r="I796" s="1174"/>
      <c r="J796" s="28"/>
      <c r="K796" s="28"/>
      <c r="L796" s="28"/>
      <c r="M796" s="1174"/>
      <c r="N796" s="1174"/>
      <c r="O796" s="28"/>
      <c r="P796" s="28"/>
      <c r="Q796" s="28"/>
      <c r="BB796" s="451"/>
    </row>
    <row r="797" s="372" customFormat="true" ht="25.15" customHeight="true" x14ac:dyDescent="0.2">
      <c r="A797" s="451"/>
      <c r="B797" s="451"/>
      <c r="C797" s="1161"/>
      <c r="D797" s="1174"/>
      <c r="E797" s="28"/>
      <c r="F797" s="28"/>
      <c r="G797" s="28"/>
      <c r="H797" s="1174"/>
      <c r="I797" s="1174"/>
      <c r="J797" s="28"/>
      <c r="K797" s="28"/>
      <c r="L797" s="28"/>
      <c r="M797" s="1174"/>
      <c r="N797" s="1174"/>
      <c r="O797" s="28"/>
      <c r="P797" s="28"/>
      <c r="Q797" s="28"/>
      <c r="BB797" s="451"/>
    </row>
    <row r="798" s="372" customFormat="true" ht="25.15" customHeight="true" x14ac:dyDescent="0.2">
      <c r="A798" s="451"/>
      <c r="B798" s="451"/>
      <c r="C798" s="1161"/>
      <c r="D798" s="1174"/>
      <c r="E798" s="28"/>
      <c r="F798" s="28"/>
      <c r="G798" s="28"/>
      <c r="H798" s="1174"/>
      <c r="I798" s="1174"/>
      <c r="J798" s="28"/>
      <c r="K798" s="28"/>
      <c r="L798" s="28"/>
      <c r="M798" s="1174"/>
      <c r="N798" s="1174"/>
      <c r="O798" s="28"/>
      <c r="P798" s="28"/>
      <c r="Q798" s="28"/>
      <c r="BB798" s="451"/>
    </row>
    <row r="799" s="372" customFormat="true" ht="25.15" customHeight="true" x14ac:dyDescent="0.2">
      <c r="A799" s="451"/>
      <c r="B799" s="451"/>
      <c r="C799" s="1161"/>
      <c r="D799" s="1174"/>
      <c r="E799" s="28"/>
      <c r="F799" s="28"/>
      <c r="G799" s="28"/>
      <c r="H799" s="1174"/>
      <c r="I799" s="1174"/>
      <c r="J799" s="28"/>
      <c r="K799" s="28"/>
      <c r="L799" s="28"/>
      <c r="M799" s="1174"/>
      <c r="N799" s="1174"/>
      <c r="O799" s="28"/>
      <c r="P799" s="28"/>
      <c r="Q799" s="28"/>
      <c r="BB799" s="451"/>
    </row>
    <row r="800" s="372" customFormat="true" ht="25.15" customHeight="true" x14ac:dyDescent="0.2">
      <c r="A800" s="451"/>
      <c r="B800" s="451"/>
      <c r="C800" s="1161"/>
      <c r="D800" s="1174"/>
      <c r="E800" s="28"/>
      <c r="F800" s="28"/>
      <c r="G800" s="28"/>
      <c r="H800" s="1174"/>
      <c r="I800" s="1174"/>
      <c r="J800" s="28"/>
      <c r="K800" s="28"/>
      <c r="L800" s="28"/>
      <c r="M800" s="1174"/>
      <c r="N800" s="1174"/>
      <c r="O800" s="28"/>
      <c r="P800" s="28"/>
      <c r="Q800" s="28"/>
      <c r="BB800" s="451"/>
    </row>
    <row r="801" ht="25.15" customHeight="true" x14ac:dyDescent="0.2">
      <c r="C801" s="1161"/>
      <c r="D801" s="1174"/>
      <c r="E801" s="28"/>
      <c r="F801" s="28"/>
      <c r="G801" s="28"/>
      <c r="H801" s="1174"/>
      <c r="I801" s="1174"/>
      <c r="J801" s="28"/>
      <c r="K801" s="28"/>
      <c r="L801" s="28"/>
      <c r="M801" s="1174"/>
      <c r="N801" s="1174"/>
      <c r="O801" s="28"/>
      <c r="P801" s="28"/>
      <c r="Q801" s="28"/>
    </row>
    <row r="802" ht="25.15" customHeight="true" x14ac:dyDescent="0.2">
      <c r="C802" s="1161"/>
      <c r="D802" s="1174"/>
      <c r="E802" s="28"/>
      <c r="F802" s="28"/>
      <c r="G802" s="28"/>
      <c r="H802" s="1174"/>
      <c r="I802" s="1174"/>
      <c r="J802" s="28"/>
      <c r="K802" s="28"/>
      <c r="L802" s="28"/>
      <c r="M802" s="1174"/>
      <c r="N802" s="1174"/>
      <c r="O802" s="28"/>
      <c r="P802" s="28"/>
      <c r="Q802" s="28"/>
    </row>
    <row r="803" ht="25.15" customHeight="true" x14ac:dyDescent="0.2">
      <c r="C803" s="1161"/>
      <c r="D803" s="1174"/>
      <c r="E803" s="28"/>
      <c r="F803" s="28"/>
      <c r="G803" s="28"/>
      <c r="H803" s="1174"/>
      <c r="I803" s="1174"/>
      <c r="J803" s="28"/>
      <c r="K803" s="28"/>
      <c r="L803" s="28"/>
      <c r="M803" s="1174"/>
      <c r="N803" s="1174"/>
      <c r="O803" s="28"/>
      <c r="P803" s="28"/>
      <c r="Q803" s="28"/>
    </row>
    <row r="804" ht="25.15" customHeight="true" x14ac:dyDescent="0.2">
      <c r="C804" s="1161"/>
      <c r="D804" s="1174"/>
      <c r="E804" s="28"/>
      <c r="F804" s="28"/>
      <c r="G804" s="28"/>
      <c r="H804" s="1174"/>
      <c r="I804" s="1174"/>
      <c r="J804" s="28"/>
      <c r="K804" s="28"/>
      <c r="L804" s="28"/>
      <c r="M804" s="1174"/>
      <c r="N804" s="1174"/>
      <c r="O804" s="28"/>
      <c r="P804" s="28"/>
      <c r="Q804" s="28"/>
    </row>
    <row r="805" ht="25.15" customHeight="true" x14ac:dyDescent="0.2">
      <c r="C805" s="1161"/>
      <c r="D805" s="1174"/>
      <c r="E805" s="28"/>
      <c r="F805" s="28"/>
      <c r="G805" s="28"/>
      <c r="H805" s="1174"/>
      <c r="I805" s="1174"/>
      <c r="J805" s="28"/>
      <c r="K805" s="28"/>
      <c r="L805" s="28"/>
      <c r="M805" s="1174"/>
      <c r="N805" s="1174"/>
      <c r="O805" s="28"/>
      <c r="P805" s="28"/>
      <c r="Q805" s="28"/>
    </row>
    <row r="806" ht="25.15" customHeight="true" x14ac:dyDescent="0.2">
      <c r="C806" s="1161"/>
      <c r="D806" s="1174"/>
      <c r="E806" s="28"/>
      <c r="F806" s="28"/>
      <c r="G806" s="28"/>
      <c r="H806" s="1174"/>
      <c r="I806" s="1174"/>
      <c r="J806" s="28"/>
      <c r="K806" s="28"/>
      <c r="L806" s="28"/>
      <c r="M806" s="1174"/>
      <c r="N806" s="1174"/>
      <c r="O806" s="28"/>
      <c r="P806" s="28"/>
      <c r="Q806" s="28"/>
    </row>
    <row r="807" ht="25.15" customHeight="true" x14ac:dyDescent="0.2">
      <c r="C807" s="1161"/>
      <c r="D807" s="1174"/>
      <c r="E807" s="28"/>
      <c r="F807" s="28"/>
      <c r="G807" s="28"/>
      <c r="H807" s="1174"/>
      <c r="I807" s="1174"/>
      <c r="J807" s="28"/>
      <c r="K807" s="28"/>
      <c r="L807" s="28"/>
      <c r="M807" s="1174"/>
      <c r="N807" s="1174"/>
      <c r="O807" s="28"/>
      <c r="P807" s="28"/>
      <c r="Q807" s="28"/>
    </row>
    <row r="808" ht="25.15" customHeight="true" x14ac:dyDescent="0.2">
      <c r="C808" s="1161"/>
      <c r="D808" s="1174"/>
      <c r="E808" s="28"/>
      <c r="F808" s="28"/>
      <c r="G808" s="28"/>
      <c r="H808" s="1174"/>
      <c r="I808" s="1174"/>
      <c r="J808" s="28"/>
      <c r="K808" s="28"/>
      <c r="L808" s="28"/>
      <c r="M808" s="1174"/>
      <c r="N808" s="1174"/>
      <c r="O808" s="28"/>
      <c r="P808" s="28"/>
      <c r="Q808" s="28"/>
    </row>
    <row r="809" ht="25.15" customHeight="true" x14ac:dyDescent="0.2">
      <c r="C809" s="1161"/>
      <c r="D809" s="1174"/>
      <c r="E809" s="28"/>
      <c r="F809" s="28"/>
      <c r="G809" s="28"/>
      <c r="H809" s="1174"/>
      <c r="I809" s="1174"/>
      <c r="J809" s="28"/>
      <c r="K809" s="28"/>
      <c r="L809" s="28"/>
      <c r="M809" s="1174"/>
      <c r="N809" s="1174"/>
      <c r="O809" s="28"/>
      <c r="P809" s="28"/>
      <c r="Q809" s="28"/>
    </row>
    <row r="810" ht="25.15" customHeight="true" x14ac:dyDescent="0.2">
      <c r="C810" s="1161"/>
      <c r="D810" s="1174"/>
      <c r="E810" s="28"/>
      <c r="F810" s="28"/>
      <c r="G810" s="28"/>
      <c r="H810" s="1174"/>
      <c r="I810" s="1174"/>
      <c r="J810" s="28"/>
      <c r="K810" s="28"/>
      <c r="L810" s="28"/>
      <c r="M810" s="1174"/>
      <c r="N810" s="1174"/>
      <c r="O810" s="28"/>
      <c r="P810" s="28"/>
      <c r="Q810" s="28"/>
    </row>
    <row r="811" ht="25.15" customHeight="true" x14ac:dyDescent="0.2">
      <c r="C811" s="1161"/>
      <c r="D811" s="1174"/>
      <c r="E811" s="28"/>
      <c r="F811" s="28"/>
      <c r="G811" s="28"/>
      <c r="H811" s="1174"/>
      <c r="I811" s="1174"/>
      <c r="J811" s="28"/>
      <c r="K811" s="28"/>
      <c r="L811" s="28"/>
      <c r="M811" s="1174"/>
      <c r="N811" s="1174"/>
      <c r="O811" s="28"/>
      <c r="P811" s="28"/>
      <c r="Q811" s="28"/>
    </row>
    <row r="812" ht="25.15" customHeight="true" x14ac:dyDescent="0.2">
      <c r="C812" s="1161"/>
      <c r="D812" s="1174"/>
      <c r="E812" s="28"/>
      <c r="F812" s="28"/>
      <c r="G812" s="28"/>
      <c r="H812" s="1174"/>
      <c r="I812" s="1174"/>
      <c r="J812" s="28"/>
      <c r="K812" s="28"/>
      <c r="L812" s="28"/>
      <c r="M812" s="1174"/>
      <c r="N812" s="1174"/>
      <c r="O812" s="28"/>
      <c r="P812" s="28"/>
      <c r="Q812" s="28"/>
    </row>
    <row r="813" ht="25.15" customHeight="true" x14ac:dyDescent="0.2">
      <c r="C813" s="1161"/>
      <c r="D813" s="1174"/>
      <c r="E813" s="28"/>
      <c r="F813" s="28"/>
      <c r="G813" s="28"/>
      <c r="H813" s="1174"/>
      <c r="I813" s="1174"/>
      <c r="J813" s="28"/>
      <c r="K813" s="28"/>
      <c r="L813" s="28"/>
      <c r="M813" s="1174"/>
      <c r="N813" s="1174"/>
      <c r="O813" s="28"/>
      <c r="P813" s="28"/>
      <c r="Q813" s="28"/>
    </row>
    <row r="814" ht="25.15" customHeight="true" x14ac:dyDescent="0.2">
      <c r="C814" s="1161"/>
      <c r="D814" s="1174"/>
      <c r="E814" s="28"/>
      <c r="F814" s="28"/>
      <c r="G814" s="28"/>
      <c r="H814" s="1174"/>
      <c r="I814" s="1174"/>
      <c r="J814" s="28"/>
      <c r="K814" s="28"/>
      <c r="L814" s="28"/>
      <c r="M814" s="1174"/>
      <c r="N814" s="1174"/>
      <c r="O814" s="28"/>
      <c r="P814" s="28"/>
      <c r="Q814" s="28"/>
    </row>
    <row r="815" ht="25.15" customHeight="true" x14ac:dyDescent="0.2">
      <c r="C815" s="1161"/>
      <c r="D815" s="1174"/>
      <c r="E815" s="28"/>
      <c r="F815" s="28"/>
      <c r="G815" s="28"/>
      <c r="H815" s="1174"/>
      <c r="I815" s="1174"/>
      <c r="J815" s="28"/>
      <c r="K815" s="28"/>
      <c r="L815" s="28"/>
      <c r="M815" s="1174"/>
      <c r="N815" s="1174"/>
      <c r="O815" s="28"/>
      <c r="P815" s="28"/>
      <c r="Q815" s="28"/>
    </row>
    <row r="816" ht="25.15" customHeight="true" x14ac:dyDescent="0.2">
      <c r="C816" s="1161"/>
      <c r="D816" s="1174"/>
      <c r="E816" s="28"/>
      <c r="F816" s="28"/>
      <c r="G816" s="28"/>
      <c r="H816" s="1174"/>
      <c r="I816" s="1174"/>
      <c r="J816" s="28"/>
      <c r="K816" s="28"/>
      <c r="L816" s="28"/>
      <c r="M816" s="1174"/>
      <c r="N816" s="1174"/>
      <c r="O816" s="28"/>
      <c r="P816" s="28"/>
      <c r="Q816" s="28"/>
    </row>
    <row r="817" ht="25.15" customHeight="true" x14ac:dyDescent="0.2">
      <c r="C817" s="1161"/>
      <c r="D817" s="1174"/>
      <c r="E817" s="28"/>
      <c r="F817" s="28"/>
      <c r="G817" s="28"/>
      <c r="H817" s="1174"/>
      <c r="I817" s="1174"/>
      <c r="J817" s="28"/>
      <c r="K817" s="28"/>
      <c r="L817" s="28"/>
      <c r="M817" s="1174"/>
      <c r="N817" s="1174"/>
      <c r="O817" s="28"/>
      <c r="P817" s="28"/>
      <c r="Q817" s="28"/>
    </row>
    <row r="818" ht="25.15" customHeight="true" x14ac:dyDescent="0.2">
      <c r="C818" s="1161"/>
      <c r="D818" s="1174"/>
      <c r="E818" s="28"/>
      <c r="F818" s="28"/>
      <c r="G818" s="28"/>
      <c r="H818" s="1174"/>
      <c r="I818" s="1174"/>
      <c r="J818" s="28"/>
      <c r="K818" s="28"/>
      <c r="L818" s="28"/>
      <c r="M818" s="1174"/>
      <c r="N818" s="1174"/>
      <c r="O818" s="28"/>
      <c r="P818" s="28"/>
      <c r="Q818" s="28"/>
    </row>
    <row r="819" ht="25.15" customHeight="true" x14ac:dyDescent="0.2">
      <c r="C819" s="1161"/>
      <c r="D819" s="1174"/>
      <c r="E819" s="28"/>
      <c r="F819" s="28"/>
      <c r="G819" s="28"/>
      <c r="H819" s="1174"/>
      <c r="I819" s="1174"/>
      <c r="J819" s="28"/>
      <c r="K819" s="28"/>
      <c r="L819" s="28"/>
      <c r="M819" s="1174"/>
      <c r="N819" s="1174"/>
      <c r="O819" s="28"/>
      <c r="P819" s="28"/>
      <c r="Q819" s="28"/>
    </row>
    <row r="820" ht="25.15" customHeight="true" x14ac:dyDescent="0.2">
      <c r="C820" s="1161"/>
      <c r="D820" s="1174"/>
      <c r="E820" s="28"/>
      <c r="F820" s="28"/>
      <c r="G820" s="28"/>
      <c r="H820" s="1174"/>
      <c r="I820" s="1174"/>
      <c r="J820" s="28"/>
      <c r="K820" s="28"/>
      <c r="L820" s="28"/>
      <c r="M820" s="1174"/>
      <c r="N820" s="1174"/>
      <c r="O820" s="28"/>
      <c r="P820" s="28"/>
      <c r="Q820" s="28"/>
    </row>
    <row r="821" ht="25.15" customHeight="true" x14ac:dyDescent="0.2">
      <c r="C821" s="1161"/>
      <c r="D821" s="1174"/>
      <c r="E821" s="28"/>
      <c r="F821" s="28"/>
      <c r="G821" s="28"/>
      <c r="H821" s="1174"/>
      <c r="I821" s="1174"/>
      <c r="J821" s="28"/>
      <c r="K821" s="28"/>
      <c r="L821" s="28"/>
      <c r="M821" s="1174"/>
      <c r="N821" s="1174"/>
      <c r="O821" s="28"/>
      <c r="P821" s="28"/>
      <c r="Q821" s="28"/>
    </row>
    <row r="822" ht="25.15" customHeight="true" x14ac:dyDescent="0.2">
      <c r="C822" s="1161"/>
      <c r="D822" s="1174"/>
      <c r="E822" s="28"/>
      <c r="F822" s="28"/>
      <c r="G822" s="28"/>
      <c r="H822" s="1174"/>
      <c r="I822" s="1174"/>
      <c r="J822" s="28"/>
      <c r="K822" s="28"/>
      <c r="L822" s="28"/>
      <c r="M822" s="1174"/>
      <c r="N822" s="1174"/>
      <c r="O822" s="28"/>
      <c r="P822" s="28"/>
      <c r="Q822" s="28"/>
    </row>
    <row r="823" ht="25.15" customHeight="true" x14ac:dyDescent="0.2">
      <c r="C823" s="1161"/>
      <c r="D823" s="1174"/>
      <c r="E823" s="28"/>
      <c r="F823" s="28"/>
      <c r="G823" s="28"/>
      <c r="H823" s="1174"/>
      <c r="I823" s="1174"/>
      <c r="J823" s="28"/>
      <c r="K823" s="28"/>
      <c r="L823" s="28"/>
      <c r="M823" s="1174"/>
      <c r="N823" s="1174"/>
      <c r="O823" s="28"/>
      <c r="P823" s="28"/>
      <c r="Q823" s="28"/>
    </row>
    <row r="824" ht="25.15" customHeight="true" x14ac:dyDescent="0.2">
      <c r="C824" s="1161"/>
      <c r="D824" s="1174"/>
      <c r="E824" s="28"/>
      <c r="F824" s="28"/>
      <c r="G824" s="28"/>
      <c r="H824" s="1174"/>
      <c r="I824" s="1174"/>
      <c r="J824" s="28"/>
      <c r="K824" s="28"/>
      <c r="L824" s="28"/>
      <c r="M824" s="1174"/>
      <c r="N824" s="1174"/>
      <c r="O824" s="28"/>
      <c r="P824" s="28"/>
      <c r="Q824" s="28"/>
    </row>
    <row r="825" ht="25.15" customHeight="true" x14ac:dyDescent="0.2">
      <c r="C825" s="1161"/>
      <c r="D825" s="1174"/>
      <c r="E825" s="28"/>
      <c r="F825" s="28"/>
      <c r="G825" s="28"/>
      <c r="H825" s="1174"/>
      <c r="I825" s="1174"/>
      <c r="J825" s="28"/>
      <c r="K825" s="28"/>
      <c r="L825" s="28"/>
      <c r="M825" s="1174"/>
      <c r="N825" s="1174"/>
      <c r="O825" s="28"/>
      <c r="P825" s="28"/>
      <c r="Q825" s="28"/>
    </row>
    <row r="826" ht="25.15" customHeight="true" x14ac:dyDescent="0.2">
      <c r="C826" s="1161"/>
      <c r="D826" s="1174"/>
      <c r="E826" s="28"/>
      <c r="F826" s="28"/>
      <c r="G826" s="28"/>
      <c r="H826" s="1174"/>
      <c r="I826" s="1174"/>
      <c r="J826" s="28"/>
      <c r="K826" s="28"/>
      <c r="L826" s="28"/>
      <c r="M826" s="1174"/>
      <c r="N826" s="1174"/>
      <c r="O826" s="28"/>
      <c r="P826" s="28"/>
      <c r="Q826" s="28"/>
    </row>
    <row r="827" ht="25.15" customHeight="true" x14ac:dyDescent="0.2">
      <c r="C827" s="1161"/>
      <c r="D827" s="1174"/>
      <c r="E827" s="28"/>
      <c r="F827" s="28"/>
      <c r="G827" s="28"/>
      <c r="H827" s="1174"/>
      <c r="I827" s="1174"/>
      <c r="J827" s="28"/>
      <c r="K827" s="28"/>
      <c r="L827" s="28"/>
      <c r="M827" s="1174"/>
      <c r="N827" s="1174"/>
      <c r="O827" s="28"/>
      <c r="P827" s="28"/>
      <c r="Q827" s="28"/>
    </row>
    <row r="828" ht="25.15" customHeight="true" x14ac:dyDescent="0.2">
      <c r="C828" s="1161"/>
      <c r="D828" s="1174"/>
      <c r="E828" s="28"/>
      <c r="F828" s="28"/>
      <c r="G828" s="28"/>
      <c r="H828" s="1174"/>
      <c r="I828" s="1174"/>
      <c r="J828" s="28"/>
      <c r="K828" s="28"/>
      <c r="L828" s="28"/>
      <c r="M828" s="1174"/>
      <c r="N828" s="1174"/>
      <c r="O828" s="28"/>
      <c r="P828" s="28"/>
      <c r="Q828" s="28"/>
    </row>
    <row r="829" ht="25.15" customHeight="true" x14ac:dyDescent="0.2">
      <c r="C829" s="1161"/>
      <c r="D829" s="1174"/>
      <c r="E829" s="28"/>
      <c r="F829" s="28"/>
      <c r="G829" s="28"/>
      <c r="H829" s="1174"/>
      <c r="I829" s="1174"/>
      <c r="J829" s="28"/>
      <c r="K829" s="28"/>
      <c r="L829" s="28"/>
      <c r="M829" s="1174"/>
      <c r="N829" s="1174"/>
      <c r="O829" s="28"/>
      <c r="P829" s="28"/>
      <c r="Q829" s="28"/>
    </row>
    <row r="830" ht="25.15" customHeight="true" x14ac:dyDescent="0.2">
      <c r="C830" s="1161"/>
      <c r="D830" s="1174"/>
      <c r="E830" s="28"/>
      <c r="F830" s="28"/>
      <c r="G830" s="28"/>
      <c r="H830" s="1174"/>
      <c r="I830" s="1174"/>
      <c r="J830" s="28"/>
      <c r="K830" s="28"/>
      <c r="L830" s="28"/>
      <c r="M830" s="1174"/>
      <c r="N830" s="1174"/>
      <c r="O830" s="28"/>
      <c r="P830" s="28"/>
      <c r="Q830" s="28"/>
    </row>
    <row r="831" ht="25.15" customHeight="true" x14ac:dyDescent="0.2">
      <c r="C831" s="1161"/>
      <c r="D831" s="1174"/>
      <c r="E831" s="28"/>
      <c r="F831" s="28"/>
      <c r="G831" s="28"/>
      <c r="H831" s="1174"/>
      <c r="I831" s="1174"/>
      <c r="J831" s="28"/>
      <c r="K831" s="28"/>
      <c r="L831" s="28"/>
      <c r="M831" s="1174"/>
      <c r="N831" s="1174"/>
      <c r="O831" s="28"/>
      <c r="P831" s="28"/>
      <c r="Q831" s="28"/>
    </row>
    <row r="832" ht="25.15" customHeight="true" x14ac:dyDescent="0.2">
      <c r="C832" s="1161"/>
      <c r="D832" s="1174"/>
      <c r="E832" s="28"/>
      <c r="F832" s="28"/>
      <c r="G832" s="28"/>
      <c r="H832" s="1174"/>
      <c r="I832" s="1174"/>
      <c r="J832" s="28"/>
      <c r="K832" s="28"/>
      <c r="L832" s="28"/>
      <c r="M832" s="1174"/>
      <c r="N832" s="1174"/>
      <c r="O832" s="28"/>
      <c r="P832" s="28"/>
      <c r="Q832" s="28"/>
    </row>
    <row r="833" ht="25.15" customHeight="true" x14ac:dyDescent="0.2">
      <c r="C833" s="1161"/>
      <c r="D833" s="1174"/>
      <c r="E833" s="28"/>
      <c r="F833" s="28"/>
      <c r="G833" s="28"/>
      <c r="H833" s="1174"/>
      <c r="I833" s="1174"/>
      <c r="J833" s="28"/>
      <c r="K833" s="28"/>
      <c r="L833" s="28"/>
      <c r="M833" s="1174"/>
      <c r="N833" s="1174"/>
      <c r="O833" s="28"/>
      <c r="P833" s="28"/>
      <c r="Q833" s="28"/>
    </row>
    <row r="834" ht="25.15" customHeight="true" x14ac:dyDescent="0.2">
      <c r="C834" s="1161"/>
      <c r="D834" s="1174"/>
      <c r="E834" s="28"/>
      <c r="F834" s="28"/>
      <c r="G834" s="28"/>
      <c r="H834" s="1174"/>
      <c r="I834" s="1174"/>
      <c r="J834" s="28"/>
      <c r="K834" s="28"/>
      <c r="L834" s="28"/>
      <c r="M834" s="1174"/>
      <c r="N834" s="1174"/>
      <c r="O834" s="28"/>
      <c r="P834" s="28"/>
      <c r="Q834" s="28"/>
    </row>
    <row r="835" ht="25.15" customHeight="true" x14ac:dyDescent="0.2">
      <c r="C835" s="1161"/>
      <c r="D835" s="1174"/>
      <c r="E835" s="28"/>
      <c r="F835" s="28"/>
      <c r="G835" s="28"/>
      <c r="H835" s="1174"/>
      <c r="I835" s="1174"/>
      <c r="J835" s="28"/>
      <c r="K835" s="28"/>
      <c r="L835" s="28"/>
      <c r="M835" s="1174"/>
      <c r="N835" s="1174"/>
      <c r="O835" s="28"/>
      <c r="P835" s="28"/>
      <c r="Q835" s="28"/>
    </row>
    <row r="836" ht="25.15" customHeight="true" x14ac:dyDescent="0.2">
      <c r="C836" s="1161"/>
      <c r="D836" s="1174"/>
      <c r="E836" s="28"/>
      <c r="F836" s="28"/>
      <c r="G836" s="28"/>
      <c r="H836" s="1174"/>
      <c r="I836" s="1174"/>
      <c r="J836" s="28"/>
      <c r="K836" s="28"/>
      <c r="L836" s="28"/>
      <c r="M836" s="1174"/>
      <c r="N836" s="1174"/>
      <c r="O836" s="28"/>
      <c r="P836" s="28"/>
      <c r="Q836" s="28"/>
    </row>
    <row r="837" ht="25.15" customHeight="true" x14ac:dyDescent="0.2">
      <c r="C837" s="1161"/>
      <c r="D837" s="1174"/>
      <c r="E837" s="28"/>
      <c r="F837" s="28"/>
      <c r="G837" s="28"/>
      <c r="H837" s="1174"/>
      <c r="I837" s="1174"/>
      <c r="J837" s="28"/>
      <c r="K837" s="28"/>
      <c r="L837" s="28"/>
      <c r="M837" s="1174"/>
      <c r="N837" s="1174"/>
      <c r="O837" s="28"/>
      <c r="P837" s="28"/>
      <c r="Q837" s="28"/>
    </row>
    <row r="838" ht="25.15" customHeight="true" x14ac:dyDescent="0.2">
      <c r="C838" s="1161"/>
      <c r="D838" s="1174"/>
      <c r="E838" s="28"/>
      <c r="F838" s="28"/>
      <c r="G838" s="28"/>
      <c r="H838" s="1174"/>
      <c r="I838" s="1174"/>
      <c r="J838" s="28"/>
      <c r="K838" s="28"/>
      <c r="L838" s="28"/>
      <c r="M838" s="1174"/>
      <c r="N838" s="1174"/>
      <c r="O838" s="28"/>
      <c r="P838" s="28"/>
      <c r="Q838" s="28"/>
    </row>
    <row r="839" ht="25.15" customHeight="true" x14ac:dyDescent="0.2">
      <c r="C839" s="1161"/>
      <c r="D839" s="1174"/>
      <c r="E839" s="28"/>
      <c r="F839" s="28"/>
      <c r="G839" s="28"/>
      <c r="H839" s="1174"/>
      <c r="I839" s="1174"/>
      <c r="J839" s="28"/>
      <c r="K839" s="28"/>
      <c r="L839" s="28"/>
      <c r="M839" s="1174"/>
      <c r="N839" s="1174"/>
      <c r="O839" s="28"/>
      <c r="P839" s="28"/>
      <c r="Q839" s="28"/>
    </row>
    <row r="840" ht="25.15" customHeight="true" x14ac:dyDescent="0.2">
      <c r="C840" s="1161"/>
      <c r="D840" s="1174"/>
      <c r="E840" s="28"/>
      <c r="F840" s="28"/>
      <c r="G840" s="28"/>
      <c r="H840" s="1174"/>
      <c r="I840" s="1174"/>
      <c r="J840" s="28"/>
      <c r="K840" s="28"/>
      <c r="L840" s="28"/>
      <c r="M840" s="1174"/>
      <c r="N840" s="1174"/>
      <c r="O840" s="28"/>
      <c r="P840" s="28"/>
      <c r="Q840" s="28"/>
    </row>
    <row r="841" ht="25.15" customHeight="true" x14ac:dyDescent="0.2">
      <c r="C841" s="1161"/>
      <c r="D841" s="1174"/>
      <c r="E841" s="28"/>
      <c r="F841" s="28"/>
      <c r="G841" s="28"/>
      <c r="H841" s="1174"/>
      <c r="I841" s="1174"/>
      <c r="J841" s="28"/>
      <c r="K841" s="28"/>
      <c r="L841" s="28"/>
      <c r="M841" s="1174"/>
      <c r="N841" s="1174"/>
      <c r="O841" s="28"/>
      <c r="P841" s="28"/>
      <c r="Q841" s="28"/>
    </row>
    <row r="842" ht="25.15" customHeight="true" x14ac:dyDescent="0.2">
      <c r="C842" s="1161"/>
      <c r="D842" s="1174"/>
      <c r="E842" s="28"/>
      <c r="F842" s="28"/>
      <c r="G842" s="28"/>
      <c r="H842" s="1174"/>
      <c r="I842" s="1174"/>
      <c r="J842" s="28"/>
      <c r="K842" s="28"/>
      <c r="L842" s="28"/>
      <c r="M842" s="1174"/>
      <c r="N842" s="1174"/>
      <c r="O842" s="28"/>
      <c r="P842" s="28"/>
      <c r="Q842" s="28"/>
    </row>
    <row r="843" ht="25.15" customHeight="true" x14ac:dyDescent="0.2">
      <c r="C843" s="1161"/>
      <c r="D843" s="1174"/>
      <c r="E843" s="28"/>
      <c r="F843" s="28"/>
      <c r="G843" s="28"/>
      <c r="H843" s="1174"/>
      <c r="I843" s="1174"/>
      <c r="J843" s="28"/>
      <c r="K843" s="28"/>
      <c r="L843" s="28"/>
      <c r="M843" s="1174"/>
      <c r="N843" s="1174"/>
      <c r="O843" s="28"/>
      <c r="P843" s="28"/>
      <c r="Q843" s="28"/>
    </row>
    <row r="844" ht="25.15" customHeight="true" x14ac:dyDescent="0.2">
      <c r="C844" s="1161"/>
      <c r="D844" s="1174"/>
      <c r="E844" s="28"/>
      <c r="F844" s="28"/>
      <c r="G844" s="28"/>
      <c r="H844" s="1174"/>
      <c r="I844" s="1174"/>
      <c r="J844" s="28"/>
      <c r="K844" s="28"/>
      <c r="L844" s="28"/>
      <c r="M844" s="1174"/>
      <c r="N844" s="1174"/>
      <c r="O844" s="28"/>
      <c r="P844" s="28"/>
      <c r="Q844" s="28"/>
    </row>
    <row r="845" ht="25.15" customHeight="true" x14ac:dyDescent="0.2">
      <c r="C845" s="1161"/>
      <c r="D845" s="1174"/>
      <c r="E845" s="28"/>
      <c r="F845" s="28"/>
      <c r="G845" s="28"/>
      <c r="H845" s="1174"/>
      <c r="I845" s="1174"/>
      <c r="J845" s="28"/>
      <c r="K845" s="28"/>
      <c r="L845" s="28"/>
      <c r="M845" s="1174"/>
      <c r="N845" s="1174"/>
      <c r="O845" s="28"/>
      <c r="P845" s="28"/>
      <c r="Q845" s="28"/>
    </row>
    <row r="846" ht="25.15" customHeight="true" x14ac:dyDescent="0.2">
      <c r="C846" s="1161"/>
      <c r="D846" s="1174"/>
      <c r="E846" s="28"/>
      <c r="F846" s="28"/>
      <c r="G846" s="28"/>
      <c r="H846" s="1174"/>
      <c r="I846" s="1174"/>
      <c r="J846" s="28"/>
      <c r="K846" s="28"/>
      <c r="L846" s="28"/>
      <c r="M846" s="1174"/>
      <c r="N846" s="1174"/>
      <c r="O846" s="28"/>
      <c r="P846" s="28"/>
      <c r="Q846" s="28"/>
    </row>
    <row r="847" ht="25.15" customHeight="true" x14ac:dyDescent="0.2">
      <c r="C847" s="1161"/>
      <c r="D847" s="1174"/>
      <c r="E847" s="28"/>
      <c r="F847" s="28"/>
      <c r="G847" s="28"/>
      <c r="H847" s="1174"/>
      <c r="I847" s="1174"/>
      <c r="J847" s="28"/>
      <c r="K847" s="28"/>
      <c r="L847" s="28"/>
      <c r="M847" s="1174"/>
      <c r="N847" s="1174"/>
      <c r="O847" s="28"/>
      <c r="P847" s="28"/>
      <c r="Q847" s="28"/>
    </row>
    <row r="848" ht="25.15" customHeight="true" x14ac:dyDescent="0.2">
      <c r="C848" s="1161"/>
      <c r="D848" s="1174"/>
      <c r="E848" s="28"/>
      <c r="F848" s="28"/>
      <c r="G848" s="28"/>
      <c r="H848" s="1174"/>
      <c r="I848" s="1174"/>
      <c r="J848" s="28"/>
      <c r="K848" s="28"/>
      <c r="L848" s="28"/>
      <c r="M848" s="1174"/>
      <c r="N848" s="1174"/>
      <c r="O848" s="28"/>
      <c r="P848" s="28"/>
      <c r="Q848" s="28"/>
    </row>
    <row r="849" ht="25.15" customHeight="true" x14ac:dyDescent="0.2">
      <c r="C849" s="1161"/>
      <c r="D849" s="1174"/>
      <c r="E849" s="28"/>
      <c r="F849" s="28"/>
      <c r="G849" s="28"/>
      <c r="H849" s="1174"/>
      <c r="I849" s="1174"/>
      <c r="J849" s="28"/>
      <c r="K849" s="28"/>
      <c r="L849" s="28"/>
      <c r="M849" s="1174"/>
      <c r="N849" s="1174"/>
      <c r="O849" s="28"/>
      <c r="P849" s="28"/>
      <c r="Q849" s="28"/>
    </row>
    <row r="850" ht="25.15" customHeight="true" x14ac:dyDescent="0.2">
      <c r="C850" s="1161"/>
      <c r="D850" s="1174"/>
      <c r="E850" s="28"/>
      <c r="F850" s="28"/>
      <c r="G850" s="28"/>
      <c r="H850" s="1174"/>
      <c r="I850" s="1174"/>
      <c r="J850" s="28"/>
      <c r="K850" s="28"/>
      <c r="L850" s="28"/>
      <c r="M850" s="1174"/>
      <c r="N850" s="1174"/>
      <c r="O850" s="28"/>
      <c r="P850" s="28"/>
      <c r="Q850" s="28"/>
    </row>
    <row r="851" ht="25.15" customHeight="true" x14ac:dyDescent="0.2">
      <c r="C851" s="1161"/>
      <c r="D851" s="1174"/>
      <c r="E851" s="28"/>
      <c r="F851" s="28"/>
      <c r="G851" s="28"/>
      <c r="H851" s="1174"/>
      <c r="I851" s="1174"/>
      <c r="J851" s="28"/>
      <c r="K851" s="28"/>
      <c r="L851" s="28"/>
      <c r="M851" s="1174"/>
      <c r="N851" s="1174"/>
      <c r="O851" s="28"/>
      <c r="P851" s="28"/>
      <c r="Q851" s="28"/>
    </row>
    <row r="852" ht="25.15" customHeight="true" x14ac:dyDescent="0.2">
      <c r="C852" s="1161"/>
      <c r="D852" s="1174"/>
      <c r="E852" s="28"/>
      <c r="F852" s="28"/>
      <c r="G852" s="28"/>
      <c r="H852" s="1174"/>
      <c r="I852" s="1174"/>
      <c r="J852" s="28"/>
      <c r="K852" s="28"/>
      <c r="L852" s="28"/>
      <c r="M852" s="1174"/>
      <c r="N852" s="1174"/>
      <c r="O852" s="28"/>
      <c r="P852" s="28"/>
      <c r="Q852" s="28"/>
    </row>
    <row r="853" ht="25.15" customHeight="true" x14ac:dyDescent="0.2">
      <c r="C853" s="1161"/>
      <c r="D853" s="1174"/>
      <c r="E853" s="28"/>
      <c r="F853" s="28"/>
      <c r="G853" s="28"/>
      <c r="H853" s="1174"/>
      <c r="I853" s="1174"/>
      <c r="J853" s="28"/>
      <c r="K853" s="28"/>
      <c r="L853" s="28"/>
      <c r="M853" s="1174"/>
      <c r="N853" s="1174"/>
      <c r="O853" s="28"/>
      <c r="P853" s="28"/>
      <c r="Q853" s="28"/>
    </row>
    <row r="854" ht="25.15" customHeight="true" x14ac:dyDescent="0.2">
      <c r="C854" s="1161"/>
      <c r="D854" s="1174"/>
      <c r="E854" s="28"/>
      <c r="F854" s="28"/>
      <c r="G854" s="28"/>
      <c r="H854" s="1174"/>
      <c r="I854" s="1174"/>
      <c r="J854" s="28"/>
      <c r="K854" s="28"/>
      <c r="L854" s="28"/>
      <c r="M854" s="1174"/>
      <c r="N854" s="1174"/>
      <c r="O854" s="28"/>
      <c r="P854" s="28"/>
      <c r="Q854" s="28"/>
    </row>
    <row r="855" ht="25.15" customHeight="true" x14ac:dyDescent="0.2">
      <c r="C855" s="1161"/>
      <c r="D855" s="1174"/>
      <c r="E855" s="28"/>
      <c r="F855" s="28"/>
      <c r="G855" s="28"/>
      <c r="H855" s="1174"/>
      <c r="I855" s="1174"/>
      <c r="J855" s="28"/>
      <c r="K855" s="28"/>
      <c r="L855" s="28"/>
      <c r="M855" s="1174"/>
      <c r="N855" s="1174"/>
      <c r="O855" s="28"/>
      <c r="P855" s="28"/>
      <c r="Q855" s="28"/>
    </row>
    <row r="856" ht="25.15" customHeight="true" x14ac:dyDescent="0.2">
      <c r="C856" s="1161"/>
      <c r="D856" s="1174"/>
      <c r="E856" s="28"/>
      <c r="F856" s="28"/>
      <c r="G856" s="28"/>
      <c r="H856" s="1174"/>
      <c r="I856" s="1174"/>
      <c r="J856" s="28"/>
      <c r="K856" s="28"/>
      <c r="L856" s="28"/>
      <c r="M856" s="1174"/>
      <c r="N856" s="1174"/>
      <c r="O856" s="28"/>
      <c r="P856" s="28"/>
      <c r="Q856" s="28"/>
    </row>
    <row r="857" ht="25.15" customHeight="true" x14ac:dyDescent="0.2">
      <c r="C857" s="1161"/>
      <c r="D857" s="1174"/>
      <c r="E857" s="28"/>
      <c r="F857" s="28"/>
      <c r="G857" s="28"/>
      <c r="H857" s="1174"/>
      <c r="I857" s="1174"/>
      <c r="J857" s="28"/>
      <c r="K857" s="28"/>
      <c r="L857" s="28"/>
      <c r="M857" s="1174"/>
      <c r="N857" s="1174"/>
      <c r="O857" s="28"/>
      <c r="P857" s="28"/>
      <c r="Q857" s="28"/>
    </row>
    <row r="858" ht="25.15" customHeight="true" x14ac:dyDescent="0.2">
      <c r="C858" s="1161"/>
      <c r="D858" s="1174"/>
      <c r="E858" s="28"/>
      <c r="F858" s="28"/>
      <c r="G858" s="28"/>
      <c r="H858" s="1174"/>
      <c r="I858" s="1174"/>
      <c r="J858" s="28"/>
      <c r="K858" s="28"/>
      <c r="L858" s="28"/>
      <c r="M858" s="1174"/>
      <c r="N858" s="1174"/>
      <c r="O858" s="28"/>
      <c r="P858" s="28"/>
      <c r="Q858" s="28"/>
    </row>
    <row r="859" ht="25.15" customHeight="true" x14ac:dyDescent="0.2">
      <c r="C859" s="1178"/>
      <c r="D859" s="1174"/>
      <c r="E859" s="28"/>
      <c r="F859" s="28"/>
      <c r="G859" s="28"/>
      <c r="H859" s="1174"/>
      <c r="I859" s="1174"/>
      <c r="J859" s="28"/>
      <c r="K859" s="28"/>
      <c r="L859" s="28"/>
      <c r="M859" s="1174"/>
      <c r="N859" s="1174"/>
      <c r="O859" s="28"/>
      <c r="P859" s="28"/>
      <c r="Q859" s="28"/>
    </row>
    <row r="860" ht="25.15" customHeight="true" x14ac:dyDescent="0.2">
      <c r="C860" s="1178"/>
      <c r="D860" s="1174"/>
      <c r="E860" s="28"/>
      <c r="F860" s="28"/>
      <c r="G860" s="28"/>
      <c r="H860" s="1174"/>
      <c r="I860" s="1174"/>
      <c r="J860" s="28"/>
      <c r="K860" s="28"/>
      <c r="L860" s="28"/>
      <c r="M860" s="1174"/>
      <c r="N860" s="1174"/>
      <c r="O860" s="28"/>
      <c r="P860" s="28"/>
      <c r="Q860" s="28"/>
    </row>
    <row r="861" ht="25.15" customHeight="true" x14ac:dyDescent="0.2">
      <c r="C861" s="1178"/>
      <c r="D861" s="1174"/>
      <c r="E861" s="28"/>
      <c r="F861" s="28"/>
      <c r="G861" s="28"/>
      <c r="H861" s="1174"/>
      <c r="I861" s="1174"/>
      <c r="J861" s="28"/>
      <c r="K861" s="28"/>
      <c r="L861" s="28"/>
      <c r="M861" s="1174"/>
      <c r="N861" s="1174"/>
      <c r="O861" s="28"/>
      <c r="P861" s="28"/>
      <c r="Q861" s="28"/>
    </row>
    <row r="862" ht="25.15" customHeight="true" x14ac:dyDescent="0.2">
      <c r="C862" s="1178"/>
      <c r="D862" s="1174"/>
      <c r="E862" s="28"/>
      <c r="F862" s="28"/>
      <c r="G862" s="28"/>
      <c r="H862" s="1174"/>
      <c r="I862" s="1174"/>
      <c r="J862" s="28"/>
      <c r="K862" s="28"/>
      <c r="L862" s="28"/>
      <c r="M862" s="1174"/>
      <c r="N862" s="1174"/>
      <c r="O862" s="28"/>
      <c r="P862" s="28"/>
      <c r="Q862" s="28"/>
    </row>
    <row r="863" ht="25.15" customHeight="true" x14ac:dyDescent="0.2">
      <c r="C863" s="1178"/>
      <c r="D863" s="1174"/>
      <c r="E863" s="28"/>
      <c r="F863" s="28"/>
      <c r="G863" s="28"/>
      <c r="H863" s="1174"/>
      <c r="I863" s="1174"/>
      <c r="J863" s="28"/>
      <c r="K863" s="28"/>
      <c r="L863" s="28"/>
      <c r="M863" s="1174"/>
      <c r="N863" s="1174"/>
      <c r="O863" s="28"/>
      <c r="P863" s="28"/>
      <c r="Q863" s="28"/>
    </row>
    <row r="864" ht="25.15" customHeight="true" x14ac:dyDescent="0.2">
      <c r="C864" s="1178"/>
      <c r="D864" s="1174"/>
      <c r="E864" s="28"/>
      <c r="F864" s="28"/>
      <c r="G864" s="28"/>
      <c r="H864" s="1174"/>
      <c r="I864" s="1174"/>
      <c r="J864" s="28"/>
      <c r="K864" s="28"/>
      <c r="L864" s="28"/>
      <c r="M864" s="1174"/>
      <c r="N864" s="1174"/>
      <c r="O864" s="28"/>
      <c r="P864" s="28"/>
      <c r="Q864" s="28"/>
    </row>
    <row r="865" ht="25.15" customHeight="true" x14ac:dyDescent="0.2">
      <c r="C865" s="1178"/>
      <c r="D865" s="1174"/>
      <c r="E865" s="28"/>
      <c r="F865" s="28"/>
      <c r="G865" s="28"/>
      <c r="H865" s="1174"/>
      <c r="I865" s="1174"/>
      <c r="J865" s="28"/>
      <c r="K865" s="28"/>
      <c r="L865" s="28"/>
      <c r="M865" s="1174"/>
      <c r="N865" s="1174"/>
      <c r="O865" s="28"/>
      <c r="P865" s="28"/>
      <c r="Q865" s="28"/>
    </row>
    <row r="866" ht="25.15" customHeight="true" x14ac:dyDescent="0.2">
      <c r="C866" s="1178"/>
      <c r="D866" s="1174"/>
      <c r="E866" s="28"/>
      <c r="F866" s="28"/>
      <c r="G866" s="28"/>
      <c r="H866" s="1174"/>
      <c r="I866" s="1174"/>
      <c r="J866" s="28"/>
      <c r="K866" s="28"/>
      <c r="L866" s="28"/>
      <c r="M866" s="1174"/>
      <c r="N866" s="1174"/>
      <c r="O866" s="28"/>
      <c r="P866" s="28"/>
      <c r="Q866" s="28"/>
    </row>
    <row r="867" ht="25.15" customHeight="true" x14ac:dyDescent="0.2">
      <c r="C867" s="1178"/>
      <c r="D867" s="1174"/>
      <c r="E867" s="28"/>
      <c r="F867" s="28"/>
      <c r="G867" s="28"/>
      <c r="H867" s="1174"/>
      <c r="I867" s="1174"/>
      <c r="J867" s="28"/>
      <c r="K867" s="28"/>
      <c r="L867" s="28"/>
      <c r="M867" s="1174"/>
      <c r="N867" s="1174"/>
      <c r="O867" s="28"/>
      <c r="P867" s="28"/>
      <c r="Q867" s="28"/>
    </row>
    <row r="868" ht="25.15" customHeight="true" x14ac:dyDescent="0.2">
      <c r="C868" s="1178"/>
      <c r="D868" s="1174"/>
      <c r="E868" s="28"/>
      <c r="F868" s="28"/>
      <c r="G868" s="28"/>
      <c r="H868" s="1174"/>
      <c r="I868" s="1174"/>
      <c r="J868" s="28"/>
      <c r="K868" s="28"/>
      <c r="L868" s="28"/>
      <c r="M868" s="1174"/>
      <c r="N868" s="1174"/>
      <c r="O868" s="28"/>
      <c r="P868" s="28"/>
      <c r="Q868" s="28"/>
    </row>
    <row r="869" ht="25.15" customHeight="true" x14ac:dyDescent="0.2">
      <c r="C869" s="1178"/>
      <c r="D869" s="1174"/>
      <c r="E869" s="28"/>
      <c r="F869" s="28"/>
      <c r="G869" s="28"/>
      <c r="H869" s="1174"/>
      <c r="I869" s="1174"/>
      <c r="J869" s="28"/>
      <c r="K869" s="28"/>
      <c r="L869" s="28"/>
      <c r="M869" s="1174"/>
      <c r="N869" s="1174"/>
      <c r="O869" s="28"/>
      <c r="P869" s="28"/>
      <c r="Q869" s="28"/>
    </row>
    <row r="870" ht="25.15" customHeight="true" x14ac:dyDescent="0.2">
      <c r="C870" s="1178"/>
      <c r="D870" s="1174"/>
      <c r="E870" s="28"/>
      <c r="F870" s="28"/>
      <c r="G870" s="28"/>
      <c r="H870" s="1174"/>
      <c r="I870" s="1174"/>
      <c r="J870" s="28"/>
      <c r="K870" s="28"/>
      <c r="L870" s="28"/>
      <c r="M870" s="1174"/>
      <c r="N870" s="1174"/>
      <c r="O870" s="28"/>
      <c r="P870" s="28"/>
      <c r="Q870" s="28"/>
    </row>
    <row r="871" ht="25.15" customHeight="true" x14ac:dyDescent="0.2">
      <c r="C871" s="1178"/>
      <c r="D871" s="1174"/>
      <c r="E871" s="28"/>
      <c r="F871" s="28"/>
      <c r="G871" s="28"/>
      <c r="H871" s="1174"/>
      <c r="I871" s="1174"/>
      <c r="J871" s="28"/>
      <c r="K871" s="28"/>
      <c r="L871" s="28"/>
      <c r="M871" s="1174"/>
      <c r="N871" s="1174"/>
      <c r="O871" s="28"/>
      <c r="P871" s="28"/>
      <c r="Q871" s="28"/>
    </row>
    <row r="872" ht="25.15" customHeight="true" x14ac:dyDescent="0.2">
      <c r="C872" s="1178"/>
      <c r="D872" s="1174"/>
      <c r="E872" s="28"/>
      <c r="F872" s="28"/>
      <c r="G872" s="28"/>
      <c r="H872" s="1174"/>
      <c r="I872" s="1174"/>
      <c r="J872" s="28"/>
      <c r="K872" s="28"/>
      <c r="L872" s="28"/>
      <c r="M872" s="1174"/>
      <c r="N872" s="1174"/>
      <c r="O872" s="28"/>
      <c r="P872" s="28"/>
      <c r="Q872" s="28"/>
    </row>
    <row r="873" ht="25.15" customHeight="true" x14ac:dyDescent="0.2">
      <c r="C873" s="1178"/>
      <c r="D873" s="1174"/>
      <c r="E873" s="28"/>
      <c r="F873" s="28"/>
      <c r="G873" s="28"/>
      <c r="H873" s="1174"/>
      <c r="I873" s="1174"/>
      <c r="J873" s="28"/>
      <c r="K873" s="28"/>
      <c r="L873" s="28"/>
      <c r="M873" s="1174"/>
      <c r="N873" s="1174"/>
      <c r="O873" s="28"/>
      <c r="P873" s="28"/>
      <c r="Q873" s="28"/>
    </row>
    <row r="874" ht="25.15" customHeight="true" x14ac:dyDescent="0.2">
      <c r="C874" s="1178"/>
      <c r="D874" s="1174"/>
      <c r="E874" s="28"/>
      <c r="F874" s="28"/>
      <c r="G874" s="28"/>
      <c r="H874" s="1174"/>
      <c r="I874" s="1174"/>
      <c r="J874" s="28"/>
      <c r="K874" s="28"/>
      <c r="L874" s="28"/>
      <c r="M874" s="1174"/>
      <c r="N874" s="1174"/>
      <c r="O874" s="28"/>
      <c r="P874" s="28"/>
      <c r="Q874" s="28"/>
    </row>
    <row r="875" ht="25.15" customHeight="true" x14ac:dyDescent="0.2">
      <c r="C875" s="1178"/>
      <c r="D875" s="1174"/>
      <c r="E875" s="28"/>
      <c r="F875" s="28"/>
      <c r="G875" s="28"/>
      <c r="H875" s="1174"/>
      <c r="I875" s="1174"/>
      <c r="J875" s="28"/>
      <c r="K875" s="28"/>
      <c r="L875" s="28"/>
      <c r="M875" s="1174"/>
      <c r="N875" s="1174"/>
      <c r="O875" s="28"/>
      <c r="P875" s="28"/>
      <c r="Q875" s="28"/>
    </row>
    <row r="876" ht="25.15" customHeight="true" x14ac:dyDescent="0.2">
      <c r="C876" s="1178"/>
      <c r="D876" s="1174"/>
      <c r="E876" s="28"/>
      <c r="F876" s="28"/>
      <c r="G876" s="28"/>
      <c r="H876" s="1174"/>
      <c r="I876" s="1174"/>
      <c r="J876" s="28"/>
      <c r="K876" s="28"/>
      <c r="L876" s="28"/>
      <c r="M876" s="1174"/>
      <c r="N876" s="1174"/>
      <c r="O876" s="28"/>
      <c r="P876" s="28"/>
      <c r="Q876" s="28"/>
    </row>
    <row r="877" ht="25.15" customHeight="true" x14ac:dyDescent="0.2">
      <c r="C877" s="1178"/>
      <c r="D877" s="1174"/>
      <c r="E877" s="28"/>
      <c r="F877" s="28"/>
      <c r="G877" s="28"/>
      <c r="H877" s="1174"/>
      <c r="I877" s="1174"/>
      <c r="J877" s="28"/>
      <c r="K877" s="28"/>
      <c r="L877" s="28"/>
      <c r="M877" s="1174"/>
      <c r="N877" s="1174"/>
      <c r="O877" s="28"/>
      <c r="P877" s="28"/>
      <c r="Q877" s="28"/>
    </row>
    <row r="878" ht="25.15" customHeight="true" x14ac:dyDescent="0.2">
      <c r="C878" s="1178"/>
      <c r="D878" s="1174"/>
      <c r="E878" s="28"/>
      <c r="F878" s="28"/>
      <c r="G878" s="28"/>
      <c r="H878" s="1174"/>
      <c r="I878" s="1174"/>
      <c r="J878" s="28"/>
      <c r="K878" s="28"/>
      <c r="L878" s="28"/>
      <c r="M878" s="1174"/>
      <c r="N878" s="1174"/>
      <c r="O878" s="28"/>
      <c r="P878" s="28"/>
      <c r="Q878" s="28"/>
    </row>
    <row r="879" ht="25.15" customHeight="true" x14ac:dyDescent="0.2">
      <c r="C879" s="1178"/>
      <c r="D879" s="1174"/>
      <c r="E879" s="28"/>
      <c r="F879" s="28"/>
      <c r="G879" s="28"/>
      <c r="H879" s="1174"/>
      <c r="I879" s="1174"/>
      <c r="J879" s="28"/>
      <c r="K879" s="28"/>
      <c r="L879" s="28"/>
      <c r="M879" s="1174"/>
      <c r="N879" s="1174"/>
      <c r="O879" s="28"/>
      <c r="P879" s="28"/>
      <c r="Q879" s="28"/>
    </row>
    <row r="880" ht="25.15" customHeight="true" x14ac:dyDescent="0.2">
      <c r="C880" s="1178"/>
      <c r="D880" s="1174"/>
      <c r="E880" s="28"/>
      <c r="F880" s="28"/>
      <c r="G880" s="28"/>
      <c r="H880" s="1174"/>
      <c r="I880" s="1174"/>
      <c r="J880" s="28"/>
      <c r="K880" s="28"/>
      <c r="L880" s="28"/>
      <c r="M880" s="1174"/>
      <c r="N880" s="1174"/>
      <c r="O880" s="28"/>
      <c r="P880" s="28"/>
      <c r="Q880" s="28"/>
    </row>
    <row r="881" ht="25.15" customHeight="true" x14ac:dyDescent="0.2">
      <c r="C881" s="1178"/>
      <c r="D881" s="1174"/>
      <c r="E881" s="28"/>
      <c r="F881" s="28"/>
      <c r="G881" s="28"/>
      <c r="H881" s="1174"/>
      <c r="I881" s="1174"/>
      <c r="J881" s="28"/>
      <c r="K881" s="28"/>
      <c r="L881" s="28"/>
      <c r="M881" s="1174"/>
      <c r="N881" s="1174"/>
      <c r="O881" s="28"/>
      <c r="P881" s="28"/>
      <c r="Q881" s="28"/>
    </row>
    <row r="882" ht="25.15" customHeight="true" x14ac:dyDescent="0.2">
      <c r="C882" s="1178"/>
      <c r="D882" s="1174"/>
      <c r="E882" s="28"/>
      <c r="F882" s="28"/>
      <c r="G882" s="28"/>
      <c r="H882" s="1174"/>
      <c r="I882" s="1174"/>
      <c r="J882" s="28"/>
      <c r="K882" s="28"/>
      <c r="L882" s="28"/>
      <c r="M882" s="1174"/>
      <c r="N882" s="1174"/>
      <c r="O882" s="28"/>
      <c r="P882" s="28"/>
      <c r="Q882" s="28"/>
    </row>
    <row r="883" ht="25.15" customHeight="true" x14ac:dyDescent="0.2">
      <c r="C883" s="1178"/>
      <c r="D883" s="1174"/>
      <c r="E883" s="28"/>
      <c r="F883" s="28"/>
      <c r="G883" s="28"/>
      <c r="H883" s="1174"/>
      <c r="I883" s="1174"/>
      <c r="J883" s="28"/>
      <c r="K883" s="28"/>
      <c r="L883" s="28"/>
      <c r="M883" s="1174"/>
      <c r="N883" s="1174"/>
      <c r="O883" s="28"/>
      <c r="P883" s="28"/>
      <c r="Q883" s="28"/>
    </row>
    <row r="884" ht="25.15" customHeight="true" x14ac:dyDescent="0.2">
      <c r="C884" s="1178"/>
      <c r="D884" s="1174"/>
      <c r="E884" s="28"/>
      <c r="F884" s="28"/>
      <c r="G884" s="28"/>
      <c r="H884" s="1174"/>
      <c r="I884" s="1174"/>
      <c r="J884" s="28"/>
      <c r="K884" s="28"/>
      <c r="L884" s="28"/>
      <c r="M884" s="1174"/>
      <c r="N884" s="1174"/>
      <c r="O884" s="28"/>
      <c r="P884" s="28"/>
      <c r="Q884" s="28"/>
    </row>
    <row r="885" ht="25.15" customHeight="true" x14ac:dyDescent="0.2">
      <c r="C885" s="1178"/>
      <c r="D885" s="1174"/>
      <c r="E885" s="28"/>
      <c r="F885" s="28"/>
      <c r="G885" s="28"/>
      <c r="H885" s="1174"/>
      <c r="I885" s="1174"/>
      <c r="J885" s="28"/>
      <c r="K885" s="28"/>
      <c r="L885" s="28"/>
      <c r="M885" s="1174"/>
      <c r="N885" s="1174"/>
      <c r="O885" s="28"/>
      <c r="P885" s="28"/>
      <c r="Q885" s="28"/>
    </row>
    <row r="886" ht="25.15" customHeight="true" x14ac:dyDescent="0.2">
      <c r="C886" s="1178"/>
      <c r="D886" s="1174"/>
      <c r="E886" s="28"/>
      <c r="F886" s="28"/>
      <c r="G886" s="28"/>
      <c r="H886" s="1174"/>
      <c r="I886" s="1174"/>
      <c r="J886" s="28"/>
      <c r="K886" s="28"/>
      <c r="L886" s="28"/>
      <c r="M886" s="1174"/>
      <c r="N886" s="1174"/>
      <c r="O886" s="28"/>
      <c r="P886" s="28"/>
      <c r="Q886" s="28"/>
    </row>
    <row r="887" ht="25.15" customHeight="true" x14ac:dyDescent="0.2">
      <c r="C887" s="1178"/>
      <c r="D887" s="1174"/>
      <c r="E887" s="28"/>
      <c r="F887" s="28"/>
      <c r="G887" s="28"/>
      <c r="H887" s="1174"/>
      <c r="I887" s="1174"/>
      <c r="J887" s="28"/>
      <c r="K887" s="28"/>
      <c r="L887" s="28"/>
      <c r="M887" s="1174"/>
      <c r="N887" s="1174"/>
      <c r="O887" s="28"/>
      <c r="P887" s="28"/>
      <c r="Q887" s="28"/>
    </row>
    <row r="888" ht="25.15" customHeight="true" x14ac:dyDescent="0.2">
      <c r="C888" s="1178"/>
      <c r="D888" s="1174"/>
      <c r="E888" s="28"/>
      <c r="F888" s="28"/>
      <c r="G888" s="28"/>
      <c r="H888" s="1174"/>
      <c r="I888" s="1174"/>
      <c r="J888" s="28"/>
      <c r="K888" s="28"/>
      <c r="L888" s="28"/>
      <c r="M888" s="1174"/>
      <c r="N888" s="1174"/>
      <c r="O888" s="28"/>
      <c r="P888" s="28"/>
      <c r="Q888" s="28"/>
    </row>
    <row r="889" ht="25.15" customHeight="true" x14ac:dyDescent="0.2">
      <c r="C889" s="1178"/>
      <c r="D889" s="1174"/>
      <c r="E889" s="28"/>
      <c r="F889" s="28"/>
      <c r="G889" s="28"/>
      <c r="H889" s="1174"/>
      <c r="I889" s="1174"/>
      <c r="J889" s="28"/>
      <c r="K889" s="28"/>
      <c r="L889" s="28"/>
      <c r="M889" s="1174"/>
      <c r="N889" s="1174"/>
      <c r="O889" s="28"/>
      <c r="P889" s="28"/>
      <c r="Q889" s="28"/>
    </row>
    <row r="890" ht="25.15" customHeight="true" x14ac:dyDescent="0.2">
      <c r="C890" s="1178"/>
      <c r="D890" s="1174"/>
      <c r="E890" s="28"/>
      <c r="F890" s="28"/>
      <c r="G890" s="28"/>
      <c r="H890" s="1174"/>
      <c r="I890" s="1174"/>
      <c r="J890" s="28"/>
      <c r="K890" s="28"/>
      <c r="L890" s="28"/>
      <c r="M890" s="1174"/>
      <c r="N890" s="1174"/>
      <c r="O890" s="28"/>
      <c r="P890" s="28"/>
      <c r="Q890" s="28"/>
    </row>
    <row r="891" ht="25.15" customHeight="true" x14ac:dyDescent="0.2">
      <c r="C891" s="1178"/>
      <c r="D891" s="1174"/>
      <c r="E891" s="28"/>
      <c r="F891" s="28"/>
      <c r="G891" s="28"/>
      <c r="H891" s="1174"/>
      <c r="I891" s="1174"/>
      <c r="J891" s="28"/>
      <c r="K891" s="28"/>
      <c r="L891" s="28"/>
      <c r="M891" s="1174"/>
      <c r="N891" s="1174"/>
      <c r="O891" s="28"/>
      <c r="P891" s="28"/>
      <c r="Q891" s="28"/>
    </row>
    <row r="892" ht="25.15" customHeight="true" x14ac:dyDescent="0.2">
      <c r="C892" s="1178"/>
      <c r="D892" s="1174"/>
      <c r="E892" s="28"/>
      <c r="F892" s="28"/>
      <c r="G892" s="28"/>
      <c r="H892" s="1174"/>
      <c r="I892" s="1174"/>
      <c r="J892" s="28"/>
      <c r="K892" s="28"/>
      <c r="L892" s="28"/>
      <c r="M892" s="1174"/>
      <c r="N892" s="1174"/>
      <c r="O892" s="28"/>
      <c r="P892" s="28"/>
      <c r="Q892" s="28"/>
    </row>
    <row r="893" ht="25.15" customHeight="true" x14ac:dyDescent="0.2">
      <c r="C893" s="1178"/>
      <c r="D893" s="1174"/>
      <c r="E893" s="28"/>
      <c r="F893" s="28"/>
      <c r="G893" s="28"/>
      <c r="H893" s="1174"/>
      <c r="I893" s="1174"/>
      <c r="J893" s="28"/>
      <c r="K893" s="28"/>
      <c r="L893" s="28"/>
      <c r="M893" s="1174"/>
      <c r="N893" s="1174"/>
      <c r="O893" s="28"/>
      <c r="P893" s="28"/>
      <c r="Q893" s="28"/>
    </row>
    <row r="894" ht="25.15" customHeight="true" x14ac:dyDescent="0.2">
      <c r="C894" s="1178"/>
      <c r="D894" s="1174"/>
      <c r="E894" s="28"/>
      <c r="F894" s="28"/>
      <c r="G894" s="28"/>
      <c r="H894" s="1174"/>
      <c r="I894" s="1174"/>
      <c r="J894" s="28"/>
      <c r="K894" s="28"/>
      <c r="L894" s="28"/>
      <c r="M894" s="1174"/>
      <c r="N894" s="1174"/>
      <c r="O894" s="28"/>
      <c r="P894" s="28"/>
      <c r="Q894" s="28"/>
    </row>
    <row r="895" ht="25.15" customHeight="true" x14ac:dyDescent="0.2">
      <c r="C895" s="1178"/>
      <c r="D895" s="1174"/>
      <c r="E895" s="28"/>
      <c r="F895" s="28"/>
      <c r="G895" s="28"/>
      <c r="H895" s="1174"/>
      <c r="I895" s="1174"/>
      <c r="J895" s="28"/>
      <c r="K895" s="28"/>
      <c r="L895" s="28"/>
      <c r="M895" s="1174"/>
      <c r="N895" s="1174"/>
      <c r="O895" s="28"/>
      <c r="P895" s="28"/>
      <c r="Q895" s="28"/>
    </row>
    <row r="896" ht="25.15" customHeight="true" x14ac:dyDescent="0.2">
      <c r="C896" s="1178"/>
      <c r="D896" s="1174"/>
      <c r="E896" s="28"/>
      <c r="F896" s="28"/>
      <c r="G896" s="28"/>
      <c r="H896" s="1174"/>
      <c r="I896" s="1174"/>
      <c r="J896" s="28"/>
      <c r="K896" s="28"/>
      <c r="L896" s="28"/>
      <c r="M896" s="1174"/>
      <c r="N896" s="1174"/>
      <c r="O896" s="28"/>
      <c r="P896" s="28"/>
      <c r="Q896" s="28"/>
    </row>
    <row r="897" ht="25.15" customHeight="true" x14ac:dyDescent="0.2">
      <c r="C897" s="1178"/>
      <c r="D897" s="1174"/>
      <c r="E897" s="28"/>
      <c r="F897" s="28"/>
      <c r="G897" s="28"/>
      <c r="H897" s="1174"/>
      <c r="I897" s="1174"/>
      <c r="J897" s="28"/>
      <c r="K897" s="28"/>
      <c r="L897" s="28"/>
      <c r="M897" s="1174"/>
      <c r="N897" s="1174"/>
      <c r="O897" s="28"/>
      <c r="P897" s="28"/>
      <c r="Q897" s="28"/>
    </row>
    <row r="898" ht="25.15" customHeight="true" x14ac:dyDescent="0.2">
      <c r="C898" s="1178"/>
      <c r="D898" s="1174"/>
      <c r="E898" s="28"/>
      <c r="F898" s="28"/>
      <c r="G898" s="28"/>
      <c r="H898" s="1174"/>
      <c r="I898" s="1174"/>
      <c r="J898" s="28"/>
      <c r="K898" s="28"/>
      <c r="L898" s="28"/>
      <c r="M898" s="1174"/>
      <c r="N898" s="1174"/>
      <c r="O898" s="28"/>
      <c r="P898" s="28"/>
      <c r="Q898" s="28"/>
    </row>
    <row r="899" ht="25.15" customHeight="true" x14ac:dyDescent="0.2">
      <c r="C899" s="1178"/>
      <c r="D899" s="1174"/>
      <c r="E899" s="28"/>
      <c r="F899" s="28"/>
      <c r="G899" s="28"/>
      <c r="H899" s="1174"/>
      <c r="I899" s="1174"/>
      <c r="J899" s="28"/>
      <c r="K899" s="28"/>
      <c r="L899" s="28"/>
      <c r="M899" s="1174"/>
      <c r="N899" s="1174"/>
      <c r="O899" s="28"/>
      <c r="P899" s="28"/>
      <c r="Q899" s="28"/>
    </row>
    <row r="900" ht="25.15" customHeight="true" x14ac:dyDescent="0.2">
      <c r="C900" s="1178"/>
      <c r="D900" s="1174"/>
      <c r="E900" s="28"/>
      <c r="F900" s="28"/>
      <c r="G900" s="28"/>
      <c r="H900" s="1174"/>
      <c r="I900" s="1174"/>
      <c r="J900" s="28"/>
      <c r="K900" s="28"/>
      <c r="L900" s="28"/>
      <c r="M900" s="1174"/>
      <c r="N900" s="1174"/>
      <c r="O900" s="28"/>
      <c r="P900" s="28"/>
      <c r="Q900" s="28"/>
    </row>
    <row r="901" ht="25.15" customHeight="true" x14ac:dyDescent="0.2">
      <c r="C901" s="1178"/>
      <c r="D901" s="1174"/>
      <c r="E901" s="28"/>
      <c r="F901" s="28"/>
      <c r="G901" s="28"/>
      <c r="H901" s="1174"/>
      <c r="I901" s="1174"/>
      <c r="J901" s="28"/>
      <c r="K901" s="28"/>
      <c r="L901" s="28"/>
      <c r="M901" s="1174"/>
      <c r="N901" s="1174"/>
      <c r="O901" s="28"/>
      <c r="P901" s="28"/>
      <c r="Q901" s="28"/>
    </row>
    <row r="902" ht="25.15" customHeight="true" x14ac:dyDescent="0.2">
      <c r="C902" s="1178"/>
      <c r="D902" s="1174"/>
      <c r="E902" s="28"/>
      <c r="F902" s="28"/>
      <c r="G902" s="28"/>
      <c r="H902" s="1174"/>
      <c r="I902" s="1174"/>
      <c r="J902" s="28"/>
      <c r="K902" s="28"/>
      <c r="L902" s="28"/>
      <c r="M902" s="1174"/>
      <c r="N902" s="1174"/>
      <c r="O902" s="28"/>
      <c r="P902" s="28"/>
      <c r="Q902" s="28"/>
    </row>
    <row r="903" ht="25.15" customHeight="true" x14ac:dyDescent="0.2">
      <c r="C903" s="1178"/>
      <c r="D903" s="1174"/>
      <c r="E903" s="28"/>
      <c r="F903" s="28"/>
      <c r="G903" s="28"/>
      <c r="H903" s="1174"/>
      <c r="I903" s="1174"/>
      <c r="J903" s="28"/>
      <c r="K903" s="28"/>
      <c r="L903" s="28"/>
      <c r="M903" s="1174"/>
      <c r="N903" s="1174"/>
      <c r="O903" s="28"/>
      <c r="P903" s="28"/>
      <c r="Q903" s="28"/>
    </row>
    <row r="904" ht="25.15" customHeight="true" x14ac:dyDescent="0.2">
      <c r="C904" s="1178"/>
      <c r="D904" s="1174"/>
      <c r="E904" s="28"/>
      <c r="F904" s="28"/>
      <c r="G904" s="28"/>
      <c r="H904" s="1174"/>
      <c r="I904" s="1174"/>
      <c r="J904" s="28"/>
      <c r="K904" s="28"/>
      <c r="L904" s="28"/>
      <c r="M904" s="1174"/>
      <c r="N904" s="1174"/>
      <c r="O904" s="28"/>
      <c r="P904" s="28"/>
      <c r="Q904" s="28"/>
    </row>
    <row r="905" ht="25.15" customHeight="true" x14ac:dyDescent="0.2">
      <c r="C905" s="1178"/>
      <c r="D905" s="1174"/>
      <c r="E905" s="28"/>
      <c r="F905" s="28"/>
      <c r="G905" s="28"/>
      <c r="H905" s="1174"/>
      <c r="I905" s="1174"/>
      <c r="J905" s="28"/>
      <c r="K905" s="28"/>
      <c r="L905" s="28"/>
      <c r="M905" s="1174"/>
      <c r="N905" s="1174"/>
      <c r="O905" s="28"/>
      <c r="P905" s="28"/>
      <c r="Q905" s="28"/>
    </row>
    <row r="906" ht="25.15" customHeight="true" x14ac:dyDescent="0.2">
      <c r="C906" s="1178"/>
      <c r="D906" s="1174"/>
      <c r="E906" s="28"/>
      <c r="F906" s="28"/>
      <c r="G906" s="28"/>
      <c r="H906" s="1174"/>
      <c r="I906" s="1174"/>
      <c r="J906" s="28"/>
      <c r="K906" s="28"/>
      <c r="L906" s="28"/>
      <c r="M906" s="1174"/>
      <c r="N906" s="1174"/>
      <c r="O906" s="28"/>
      <c r="P906" s="28"/>
      <c r="Q906" s="28"/>
    </row>
    <row r="907" ht="25.15" customHeight="true" x14ac:dyDescent="0.2">
      <c r="C907" s="1178"/>
      <c r="D907" s="1174"/>
      <c r="E907" s="28"/>
      <c r="F907" s="28"/>
      <c r="G907" s="28"/>
      <c r="H907" s="1174"/>
      <c r="I907" s="1174"/>
      <c r="J907" s="28"/>
      <c r="K907" s="28"/>
      <c r="L907" s="28"/>
      <c r="M907" s="1174"/>
      <c r="N907" s="1174"/>
      <c r="O907" s="28"/>
      <c r="P907" s="28"/>
      <c r="Q907" s="28"/>
    </row>
    <row r="908" ht="25.15" customHeight="true" x14ac:dyDescent="0.2">
      <c r="C908" s="1178"/>
      <c r="D908" s="1174"/>
      <c r="E908" s="28"/>
      <c r="F908" s="28"/>
      <c r="G908" s="28"/>
      <c r="H908" s="1174"/>
      <c r="I908" s="1174"/>
      <c r="J908" s="28"/>
      <c r="K908" s="28"/>
      <c r="L908" s="28"/>
      <c r="M908" s="1174"/>
      <c r="N908" s="1174"/>
      <c r="O908" s="28"/>
      <c r="P908" s="28"/>
      <c r="Q908" s="28"/>
    </row>
    <row r="909" ht="25.15" customHeight="true" x14ac:dyDescent="0.2">
      <c r="C909" s="1178"/>
      <c r="D909" s="1174"/>
      <c r="E909" s="28"/>
      <c r="F909" s="28"/>
      <c r="G909" s="28"/>
      <c r="H909" s="1174"/>
      <c r="I909" s="1174"/>
      <c r="J909" s="28"/>
      <c r="K909" s="28"/>
      <c r="L909" s="28"/>
      <c r="M909" s="1174"/>
      <c r="N909" s="1174"/>
      <c r="O909" s="28"/>
      <c r="P909" s="28"/>
      <c r="Q909" s="28"/>
    </row>
    <row r="910" ht="25.15" customHeight="true" x14ac:dyDescent="0.2">
      <c r="C910" s="1178"/>
      <c r="D910" s="1174"/>
      <c r="E910" s="28"/>
      <c r="F910" s="28"/>
      <c r="G910" s="28"/>
      <c r="H910" s="1174"/>
      <c r="I910" s="1174"/>
      <c r="J910" s="28"/>
      <c r="K910" s="28"/>
      <c r="L910" s="28"/>
      <c r="M910" s="1174"/>
      <c r="N910" s="1174"/>
      <c r="O910" s="28"/>
      <c r="P910" s="28"/>
      <c r="Q910" s="28"/>
    </row>
    <row r="911" ht="25.15" customHeight="true" x14ac:dyDescent="0.2">
      <c r="C911" s="1178"/>
      <c r="D911" s="1174"/>
      <c r="E911" s="28"/>
      <c r="F911" s="28"/>
      <c r="G911" s="28"/>
      <c r="H911" s="1174"/>
      <c r="I911" s="1174"/>
      <c r="J911" s="28"/>
      <c r="K911" s="28"/>
      <c r="L911" s="28"/>
      <c r="M911" s="1174"/>
      <c r="N911" s="1174"/>
      <c r="O911" s="28"/>
      <c r="P911" s="28"/>
      <c r="Q911" s="28"/>
    </row>
    <row r="912" ht="25.15" customHeight="true" x14ac:dyDescent="0.2">
      <c r="C912" s="1178"/>
      <c r="D912" s="1174"/>
      <c r="E912" s="28"/>
      <c r="F912" s="28"/>
      <c r="G912" s="28"/>
      <c r="H912" s="1174"/>
      <c r="I912" s="1174"/>
      <c r="J912" s="28"/>
      <c r="K912" s="28"/>
      <c r="L912" s="28"/>
      <c r="M912" s="1174"/>
      <c r="N912" s="1174"/>
      <c r="O912" s="28"/>
      <c r="P912" s="28"/>
      <c r="Q912" s="28"/>
    </row>
    <row r="913" ht="25.15" customHeight="true" x14ac:dyDescent="0.2">
      <c r="C913" s="1178"/>
      <c r="D913" s="1174"/>
      <c r="E913" s="28"/>
      <c r="F913" s="28"/>
      <c r="G913" s="28"/>
      <c r="H913" s="1174"/>
      <c r="I913" s="1174"/>
      <c r="J913" s="28"/>
      <c r="K913" s="28"/>
      <c r="L913" s="28"/>
      <c r="M913" s="1174"/>
      <c r="N913" s="1174"/>
      <c r="O913" s="28"/>
      <c r="P913" s="28"/>
      <c r="Q913" s="28"/>
    </row>
    <row r="914" ht="25.15" customHeight="true" x14ac:dyDescent="0.2">
      <c r="C914" s="1178"/>
      <c r="D914" s="1174"/>
      <c r="E914" s="28"/>
      <c r="F914" s="28"/>
      <c r="G914" s="28"/>
      <c r="H914" s="1174"/>
      <c r="I914" s="1174"/>
      <c r="J914" s="28"/>
      <c r="K914" s="28"/>
      <c r="L914" s="28"/>
      <c r="M914" s="1174"/>
      <c r="N914" s="1174"/>
      <c r="O914" s="28"/>
      <c r="P914" s="28"/>
      <c r="Q914" s="28"/>
    </row>
    <row r="915" ht="25.15" customHeight="true" x14ac:dyDescent="0.2">
      <c r="C915" s="1178"/>
      <c r="D915" s="1174"/>
      <c r="E915" s="28"/>
      <c r="F915" s="28"/>
      <c r="G915" s="28"/>
      <c r="H915" s="1174"/>
      <c r="I915" s="1174"/>
      <c r="J915" s="28"/>
      <c r="K915" s="28"/>
      <c r="L915" s="28"/>
      <c r="M915" s="1174"/>
      <c r="N915" s="1174"/>
      <c r="O915" s="28"/>
      <c r="P915" s="28"/>
      <c r="Q915" s="28"/>
    </row>
    <row r="916" ht="25.15" customHeight="true" x14ac:dyDescent="0.2">
      <c r="C916" s="1178"/>
      <c r="D916" s="1174"/>
      <c r="E916" s="28"/>
      <c r="F916" s="28"/>
      <c r="G916" s="28"/>
      <c r="H916" s="1174"/>
      <c r="I916" s="1174"/>
      <c r="J916" s="28"/>
      <c r="K916" s="28"/>
      <c r="L916" s="28"/>
      <c r="M916" s="1174"/>
      <c r="N916" s="1174"/>
      <c r="O916" s="28"/>
      <c r="P916" s="28"/>
      <c r="Q916" s="28"/>
    </row>
    <row r="917" ht="25.15" customHeight="true" x14ac:dyDescent="0.2">
      <c r="C917" s="1178"/>
      <c r="D917" s="1174"/>
      <c r="E917" s="28"/>
      <c r="F917" s="28"/>
      <c r="G917" s="28"/>
      <c r="H917" s="1174"/>
      <c r="I917" s="1174"/>
      <c r="J917" s="28"/>
      <c r="K917" s="28"/>
      <c r="L917" s="28"/>
      <c r="M917" s="1174"/>
      <c r="N917" s="1174"/>
      <c r="O917" s="28"/>
      <c r="P917" s="28"/>
      <c r="Q917" s="28"/>
    </row>
    <row r="918" ht="25.15" customHeight="true" x14ac:dyDescent="0.2">
      <c r="C918" s="1178"/>
      <c r="D918" s="1174"/>
      <c r="E918" s="28"/>
      <c r="F918" s="28"/>
      <c r="G918" s="28"/>
      <c r="H918" s="1174"/>
      <c r="I918" s="1174"/>
      <c r="J918" s="28"/>
      <c r="K918" s="28"/>
      <c r="L918" s="28"/>
      <c r="M918" s="1174"/>
      <c r="N918" s="1174"/>
      <c r="O918" s="28"/>
      <c r="P918" s="28"/>
      <c r="Q918" s="28"/>
    </row>
    <row r="919" ht="25.15" customHeight="true" x14ac:dyDescent="0.2">
      <c r="C919" s="1178"/>
      <c r="D919" s="1174"/>
      <c r="E919" s="28"/>
      <c r="F919" s="28"/>
      <c r="G919" s="28"/>
      <c r="H919" s="1174"/>
      <c r="I919" s="1174"/>
      <c r="J919" s="28"/>
      <c r="K919" s="28"/>
      <c r="L919" s="28"/>
      <c r="M919" s="1174"/>
      <c r="N919" s="1174"/>
      <c r="O919" s="28"/>
      <c r="P919" s="28"/>
      <c r="Q919" s="28"/>
    </row>
    <row r="920" ht="25.15" customHeight="true" x14ac:dyDescent="0.2">
      <c r="C920" s="1178"/>
      <c r="D920" s="1174"/>
      <c r="E920" s="28"/>
      <c r="F920" s="28"/>
      <c r="G920" s="28"/>
      <c r="H920" s="1174"/>
      <c r="I920" s="1174"/>
      <c r="J920" s="28"/>
      <c r="K920" s="28"/>
      <c r="L920" s="28"/>
      <c r="M920" s="1174"/>
      <c r="N920" s="1174"/>
      <c r="O920" s="28"/>
      <c r="P920" s="28"/>
      <c r="Q920" s="28"/>
    </row>
    <row r="921" ht="25.15" customHeight="true" x14ac:dyDescent="0.2">
      <c r="C921" s="1178"/>
      <c r="D921" s="1174"/>
      <c r="E921" s="28"/>
      <c r="F921" s="28"/>
      <c r="G921" s="28"/>
      <c r="H921" s="1174"/>
      <c r="I921" s="1174"/>
      <c r="J921" s="28"/>
      <c r="K921" s="28"/>
      <c r="L921" s="28"/>
      <c r="M921" s="1174"/>
      <c r="N921" s="1174"/>
      <c r="O921" s="28"/>
      <c r="P921" s="28"/>
      <c r="Q921" s="28"/>
    </row>
    <row r="922" ht="25.15" customHeight="true" x14ac:dyDescent="0.2">
      <c r="C922" s="1178"/>
      <c r="D922" s="1174"/>
      <c r="E922" s="28"/>
      <c r="F922" s="28"/>
      <c r="G922" s="28"/>
      <c r="H922" s="1174"/>
      <c r="I922" s="1174"/>
      <c r="J922" s="28"/>
      <c r="K922" s="28"/>
      <c r="L922" s="28"/>
      <c r="M922" s="1174"/>
      <c r="N922" s="1174"/>
      <c r="O922" s="28"/>
      <c r="P922" s="28"/>
      <c r="Q922" s="28"/>
    </row>
    <row r="923" ht="25.15" customHeight="true" x14ac:dyDescent="0.2">
      <c r="C923" s="1178"/>
      <c r="D923" s="1174"/>
      <c r="E923" s="28"/>
      <c r="F923" s="28"/>
      <c r="G923" s="28"/>
      <c r="H923" s="1174"/>
      <c r="I923" s="1174"/>
      <c r="J923" s="28"/>
      <c r="K923" s="28"/>
      <c r="L923" s="28"/>
      <c r="M923" s="1174"/>
      <c r="N923" s="1174"/>
      <c r="O923" s="28"/>
      <c r="P923" s="28"/>
      <c r="Q923" s="28"/>
    </row>
    <row r="924" ht="25.15" customHeight="true" x14ac:dyDescent="0.2">
      <c r="C924" s="1178"/>
      <c r="D924" s="1174"/>
      <c r="E924" s="28"/>
      <c r="F924" s="28"/>
      <c r="G924" s="28"/>
      <c r="H924" s="1174"/>
      <c r="I924" s="1174"/>
      <c r="J924" s="28"/>
      <c r="K924" s="28"/>
      <c r="L924" s="28"/>
      <c r="M924" s="1174"/>
      <c r="N924" s="1174"/>
      <c r="O924" s="28"/>
      <c r="P924" s="28"/>
      <c r="Q924" s="28"/>
    </row>
    <row r="925" ht="25.15" customHeight="true" x14ac:dyDescent="0.2">
      <c r="C925" s="1178"/>
      <c r="D925" s="1174"/>
      <c r="E925" s="28"/>
      <c r="F925" s="28"/>
      <c r="G925" s="28"/>
      <c r="H925" s="1174"/>
      <c r="I925" s="1174"/>
      <c r="J925" s="28"/>
      <c r="K925" s="28"/>
      <c r="L925" s="28"/>
      <c r="M925" s="1174"/>
      <c r="N925" s="1174"/>
      <c r="O925" s="28"/>
      <c r="P925" s="28"/>
      <c r="Q925" s="28"/>
    </row>
    <row r="926" ht="25.15" customHeight="true" x14ac:dyDescent="0.2">
      <c r="C926" s="1178"/>
      <c r="D926" s="1174"/>
      <c r="E926" s="28"/>
      <c r="F926" s="28"/>
      <c r="G926" s="28"/>
      <c r="H926" s="1174"/>
      <c r="I926" s="1174"/>
      <c r="J926" s="28"/>
      <c r="K926" s="28"/>
      <c r="L926" s="28"/>
      <c r="M926" s="1174"/>
      <c r="N926" s="1174"/>
      <c r="O926" s="28"/>
      <c r="P926" s="28"/>
      <c r="Q926" s="28"/>
    </row>
    <row r="927" ht="25.15" customHeight="true" x14ac:dyDescent="0.2">
      <c r="C927" s="1178"/>
      <c r="D927" s="1174"/>
      <c r="E927" s="28"/>
      <c r="F927" s="28"/>
      <c r="G927" s="28"/>
      <c r="H927" s="1174"/>
      <c r="I927" s="1174"/>
      <c r="J927" s="28"/>
      <c r="K927" s="28"/>
      <c r="L927" s="28"/>
      <c r="M927" s="1174"/>
      <c r="N927" s="1174"/>
      <c r="O927" s="28"/>
      <c r="P927" s="28"/>
      <c r="Q927" s="28"/>
    </row>
    <row r="928" ht="25.15" customHeight="true" x14ac:dyDescent="0.2">
      <c r="C928" s="1178"/>
      <c r="D928" s="1174"/>
      <c r="E928" s="28"/>
      <c r="F928" s="28"/>
      <c r="G928" s="28"/>
      <c r="H928" s="1174"/>
      <c r="I928" s="1174"/>
      <c r="J928" s="28"/>
      <c r="K928" s="28"/>
      <c r="L928" s="28"/>
      <c r="M928" s="1174"/>
      <c r="N928" s="1174"/>
      <c r="O928" s="28"/>
      <c r="P928" s="28"/>
      <c r="Q928" s="28"/>
    </row>
    <row r="929" ht="25.15" customHeight="true" x14ac:dyDescent="0.2">
      <c r="C929" s="1178"/>
      <c r="D929" s="1174"/>
      <c r="E929" s="28"/>
      <c r="F929" s="28"/>
      <c r="G929" s="28"/>
      <c r="H929" s="1174"/>
      <c r="I929" s="1174"/>
      <c r="J929" s="28"/>
      <c r="K929" s="28"/>
      <c r="L929" s="28"/>
      <c r="M929" s="1174"/>
      <c r="N929" s="1174"/>
      <c r="O929" s="28"/>
      <c r="P929" s="28"/>
      <c r="Q929" s="28"/>
    </row>
    <row r="930" ht="25.15" customHeight="true" x14ac:dyDescent="0.2">
      <c r="C930" s="1178"/>
      <c r="D930" s="1174"/>
      <c r="E930" s="28"/>
      <c r="F930" s="28"/>
      <c r="G930" s="28"/>
      <c r="H930" s="1174"/>
      <c r="I930" s="1174"/>
      <c r="J930" s="28"/>
      <c r="K930" s="28"/>
      <c r="L930" s="28"/>
      <c r="M930" s="1174"/>
      <c r="N930" s="1174"/>
      <c r="O930" s="28"/>
      <c r="P930" s="28"/>
      <c r="Q930" s="28"/>
    </row>
    <row r="931" ht="25.15" customHeight="true" x14ac:dyDescent="0.2">
      <c r="C931" s="1178"/>
      <c r="D931" s="1174"/>
      <c r="E931" s="28"/>
      <c r="F931" s="28"/>
      <c r="G931" s="28"/>
      <c r="H931" s="1174"/>
      <c r="I931" s="1174"/>
      <c r="J931" s="28"/>
      <c r="K931" s="28"/>
      <c r="L931" s="28"/>
      <c r="M931" s="1174"/>
      <c r="N931" s="1174"/>
      <c r="O931" s="28"/>
      <c r="P931" s="28"/>
      <c r="Q931" s="28"/>
    </row>
    <row r="932" ht="25.15" customHeight="true" x14ac:dyDescent="0.2">
      <c r="C932" s="1178"/>
      <c r="D932" s="1174"/>
      <c r="E932" s="28"/>
      <c r="F932" s="28"/>
      <c r="G932" s="28"/>
      <c r="H932" s="1174"/>
      <c r="I932" s="1174"/>
      <c r="J932" s="28"/>
      <c r="K932" s="28"/>
      <c r="L932" s="28"/>
      <c r="M932" s="1174"/>
      <c r="N932" s="1174"/>
      <c r="O932" s="28"/>
      <c r="P932" s="28"/>
      <c r="Q932" s="28"/>
    </row>
    <row r="933" ht="25.15" customHeight="true" x14ac:dyDescent="0.2">
      <c r="C933" s="1178"/>
      <c r="D933" s="1174"/>
      <c r="E933" s="28"/>
      <c r="F933" s="28"/>
      <c r="G933" s="28"/>
      <c r="H933" s="1174"/>
      <c r="I933" s="1174"/>
      <c r="J933" s="28"/>
      <c r="K933" s="28"/>
      <c r="L933" s="28"/>
      <c r="M933" s="1174"/>
      <c r="N933" s="1174"/>
      <c r="O933" s="28"/>
      <c r="P933" s="28"/>
      <c r="Q933" s="28"/>
    </row>
    <row r="934" ht="25.15" customHeight="true" x14ac:dyDescent="0.2">
      <c r="C934" s="1178"/>
      <c r="D934" s="1174"/>
      <c r="E934" s="28"/>
      <c r="F934" s="28"/>
      <c r="G934" s="28"/>
      <c r="H934" s="1174"/>
      <c r="I934" s="1174"/>
      <c r="J934" s="28"/>
      <c r="K934" s="28"/>
      <c r="L934" s="28"/>
      <c r="M934" s="1174"/>
      <c r="N934" s="1174"/>
      <c r="O934" s="28"/>
      <c r="P934" s="28"/>
      <c r="Q934" s="28"/>
    </row>
    <row r="935" ht="25.15" customHeight="true" x14ac:dyDescent="0.2">
      <c r="C935" s="1178"/>
      <c r="D935" s="1174"/>
      <c r="E935" s="28"/>
      <c r="F935" s="28"/>
      <c r="G935" s="28"/>
      <c r="H935" s="1174"/>
      <c r="I935" s="1174"/>
      <c r="J935" s="28"/>
      <c r="K935" s="28"/>
      <c r="L935" s="28"/>
      <c r="M935" s="1174"/>
      <c r="N935" s="1174"/>
      <c r="O935" s="28"/>
      <c r="P935" s="28"/>
      <c r="Q935" s="28"/>
    </row>
    <row r="936" ht="25.15" customHeight="true" x14ac:dyDescent="0.2">
      <c r="C936" s="1178"/>
      <c r="D936" s="1174"/>
      <c r="E936" s="28"/>
      <c r="F936" s="28"/>
      <c r="G936" s="28"/>
      <c r="H936" s="1174"/>
      <c r="I936" s="1174"/>
      <c r="J936" s="28"/>
      <c r="K936" s="28"/>
      <c r="L936" s="28"/>
      <c r="M936" s="1174"/>
      <c r="N936" s="1174"/>
      <c r="O936" s="28"/>
      <c r="P936" s="28"/>
      <c r="Q936" s="28"/>
    </row>
    <row r="937" ht="25.15" customHeight="true" x14ac:dyDescent="0.2">
      <c r="C937" s="1178"/>
      <c r="D937" s="1174"/>
      <c r="E937" s="28"/>
      <c r="F937" s="28"/>
      <c r="G937" s="28"/>
      <c r="H937" s="1174"/>
      <c r="I937" s="1174"/>
      <c r="J937" s="28"/>
      <c r="K937" s="28"/>
      <c r="L937" s="28"/>
      <c r="M937" s="1174"/>
      <c r="N937" s="1174"/>
      <c r="O937" s="28"/>
      <c r="P937" s="28"/>
      <c r="Q937" s="28"/>
    </row>
    <row r="938" ht="25.15" customHeight="true" x14ac:dyDescent="0.2">
      <c r="C938" s="1178"/>
      <c r="D938" s="1174"/>
      <c r="E938" s="28"/>
      <c r="F938" s="28"/>
      <c r="G938" s="28"/>
      <c r="H938" s="1174"/>
      <c r="I938" s="1174"/>
      <c r="J938" s="28"/>
      <c r="K938" s="28"/>
      <c r="L938" s="28"/>
      <c r="M938" s="1174"/>
      <c r="N938" s="1174"/>
      <c r="O938" s="28"/>
      <c r="P938" s="28"/>
      <c r="Q938" s="28"/>
    </row>
    <row r="939" ht="25.15" customHeight="true" x14ac:dyDescent="0.2">
      <c r="C939" s="1178"/>
      <c r="D939" s="1174"/>
      <c r="E939" s="28"/>
      <c r="F939" s="28"/>
      <c r="G939" s="28"/>
      <c r="H939" s="1174"/>
      <c r="I939" s="1174"/>
      <c r="J939" s="28"/>
      <c r="K939" s="28"/>
      <c r="L939" s="28"/>
      <c r="M939" s="1174"/>
      <c r="N939" s="1174"/>
      <c r="O939" s="28"/>
      <c r="P939" s="28"/>
      <c r="Q939" s="28"/>
    </row>
    <row r="940" ht="25.15" customHeight="true" x14ac:dyDescent="0.2">
      <c r="C940" s="1178"/>
      <c r="D940" s="1174"/>
      <c r="E940" s="28"/>
      <c r="F940" s="28"/>
      <c r="G940" s="28"/>
      <c r="H940" s="1174"/>
      <c r="I940" s="1174"/>
      <c r="J940" s="28"/>
      <c r="K940" s="28"/>
      <c r="L940" s="28"/>
      <c r="M940" s="1174"/>
      <c r="N940" s="1174"/>
      <c r="O940" s="28"/>
      <c r="P940" s="28"/>
      <c r="Q940" s="28"/>
    </row>
    <row r="941" ht="25.15" customHeight="true" x14ac:dyDescent="0.2">
      <c r="C941" s="1178"/>
      <c r="D941" s="1174"/>
      <c r="E941" s="28"/>
      <c r="F941" s="28"/>
      <c r="G941" s="28"/>
      <c r="H941" s="1174"/>
      <c r="I941" s="1174"/>
      <c r="J941" s="28"/>
      <c r="K941" s="28"/>
      <c r="L941" s="28"/>
      <c r="M941" s="1174"/>
      <c r="N941" s="1174"/>
      <c r="O941" s="28"/>
      <c r="P941" s="28"/>
      <c r="Q941" s="28"/>
    </row>
    <row r="942" ht="25.15" customHeight="true" x14ac:dyDescent="0.2">
      <c r="C942" s="1178"/>
      <c r="D942" s="1174"/>
      <c r="E942" s="28"/>
      <c r="F942" s="28"/>
      <c r="G942" s="28"/>
      <c r="H942" s="1174"/>
      <c r="I942" s="1174"/>
      <c r="J942" s="28"/>
      <c r="K942" s="28"/>
      <c r="L942" s="28"/>
      <c r="M942" s="1174"/>
      <c r="N942" s="1174"/>
      <c r="O942" s="28"/>
      <c r="P942" s="28"/>
      <c r="Q942" s="28"/>
    </row>
    <row r="943" ht="25.15" customHeight="true" x14ac:dyDescent="0.2">
      <c r="C943" s="1178"/>
      <c r="D943" s="1174"/>
      <c r="E943" s="28"/>
      <c r="F943" s="28"/>
      <c r="G943" s="28"/>
      <c r="H943" s="1174"/>
      <c r="I943" s="1174"/>
      <c r="J943" s="28"/>
      <c r="K943" s="28"/>
      <c r="L943" s="28"/>
      <c r="M943" s="1174"/>
      <c r="N943" s="1174"/>
      <c r="O943" s="28"/>
      <c r="P943" s="28"/>
      <c r="Q943" s="28"/>
    </row>
    <row r="944" ht="25.15" customHeight="true" x14ac:dyDescent="0.2">
      <c r="C944" s="1178"/>
      <c r="D944" s="1174"/>
      <c r="E944" s="28"/>
      <c r="F944" s="28"/>
      <c r="G944" s="28"/>
      <c r="H944" s="1174"/>
      <c r="I944" s="1174"/>
      <c r="J944" s="28"/>
      <c r="K944" s="28"/>
      <c r="L944" s="28"/>
      <c r="M944" s="1174"/>
      <c r="N944" s="1174"/>
      <c r="O944" s="28"/>
      <c r="P944" s="28"/>
      <c r="Q944" s="28"/>
    </row>
    <row r="945" ht="25.15" customHeight="true" x14ac:dyDescent="0.2">
      <c r="C945" s="1178"/>
      <c r="D945" s="1174"/>
      <c r="E945" s="28"/>
      <c r="F945" s="28"/>
      <c r="G945" s="28"/>
      <c r="H945" s="1174"/>
      <c r="I945" s="1174"/>
      <c r="J945" s="28"/>
      <c r="K945" s="28"/>
      <c r="L945" s="28"/>
      <c r="M945" s="1174"/>
      <c r="N945" s="1174"/>
      <c r="O945" s="28"/>
      <c r="P945" s="28"/>
      <c r="Q945" s="28"/>
    </row>
    <row r="946" ht="25.15" customHeight="true" x14ac:dyDescent="0.2">
      <c r="C946" s="1178"/>
      <c r="D946" s="1174"/>
      <c r="E946" s="28"/>
      <c r="F946" s="28"/>
      <c r="G946" s="28"/>
      <c r="H946" s="1174"/>
      <c r="I946" s="1174"/>
      <c r="J946" s="28"/>
      <c r="K946" s="28"/>
      <c r="L946" s="28"/>
      <c r="M946" s="1174"/>
      <c r="N946" s="1174"/>
      <c r="O946" s="28"/>
      <c r="P946" s="28"/>
      <c r="Q946" s="28"/>
    </row>
    <row r="947" ht="25.15" customHeight="true" x14ac:dyDescent="0.2">
      <c r="C947" s="1178"/>
      <c r="D947" s="1174"/>
      <c r="E947" s="28"/>
      <c r="F947" s="28"/>
      <c r="G947" s="28"/>
      <c r="H947" s="1174"/>
      <c r="I947" s="1174"/>
      <c r="J947" s="28"/>
      <c r="K947" s="28"/>
      <c r="L947" s="28"/>
      <c r="M947" s="1174"/>
      <c r="N947" s="1174"/>
      <c r="O947" s="28"/>
      <c r="P947" s="28"/>
      <c r="Q947" s="28"/>
    </row>
    <row r="948" ht="25.15" customHeight="true" x14ac:dyDescent="0.2">
      <c r="C948" s="1178"/>
      <c r="D948" s="1174"/>
      <c r="E948" s="28"/>
      <c r="F948" s="28"/>
      <c r="G948" s="28"/>
      <c r="H948" s="1174"/>
      <c r="I948" s="1174"/>
      <c r="J948" s="28"/>
      <c r="K948" s="28"/>
      <c r="L948" s="28"/>
      <c r="M948" s="1174"/>
      <c r="N948" s="1174"/>
      <c r="O948" s="28"/>
      <c r="P948" s="28"/>
      <c r="Q948" s="28"/>
    </row>
    <row r="949" ht="25.15" customHeight="true" x14ac:dyDescent="0.2">
      <c r="C949" s="1178"/>
      <c r="D949" s="1174"/>
      <c r="E949" s="28"/>
      <c r="F949" s="28"/>
      <c r="G949" s="28"/>
      <c r="H949" s="1174"/>
      <c r="I949" s="1174"/>
      <c r="J949" s="28"/>
      <c r="K949" s="28"/>
      <c r="L949" s="28"/>
      <c r="M949" s="1174"/>
      <c r="N949" s="1174"/>
      <c r="O949" s="28"/>
      <c r="P949" s="28"/>
      <c r="Q949" s="28"/>
    </row>
    <row r="950" ht="25.15" customHeight="true" x14ac:dyDescent="0.2">
      <c r="C950" s="1178"/>
      <c r="D950" s="1174"/>
      <c r="E950" s="28"/>
      <c r="F950" s="28"/>
      <c r="G950" s="28"/>
      <c r="H950" s="1174"/>
      <c r="I950" s="1174"/>
      <c r="J950" s="28"/>
      <c r="K950" s="28"/>
      <c r="L950" s="28"/>
      <c r="M950" s="1174"/>
      <c r="N950" s="1174"/>
      <c r="O950" s="28"/>
      <c r="P950" s="28"/>
      <c r="Q950" s="28"/>
    </row>
    <row r="951" ht="25.15" customHeight="true" x14ac:dyDescent="0.2">
      <c r="C951" s="1178"/>
      <c r="D951" s="1174"/>
      <c r="E951" s="28"/>
      <c r="F951" s="28"/>
      <c r="G951" s="28"/>
      <c r="H951" s="1174"/>
      <c r="I951" s="1174"/>
      <c r="J951" s="28"/>
      <c r="K951" s="28"/>
      <c r="L951" s="28"/>
      <c r="M951" s="1174"/>
      <c r="N951" s="1174"/>
      <c r="O951" s="28"/>
      <c r="P951" s="28"/>
      <c r="Q951" s="28"/>
    </row>
    <row r="952" ht="25.15" customHeight="true" x14ac:dyDescent="0.2">
      <c r="C952" s="1178"/>
      <c r="D952" s="1174"/>
      <c r="E952" s="28"/>
      <c r="F952" s="28"/>
      <c r="G952" s="28"/>
      <c r="H952" s="1174"/>
      <c r="I952" s="1174"/>
      <c r="J952" s="28"/>
      <c r="K952" s="28"/>
      <c r="L952" s="28"/>
      <c r="M952" s="1174"/>
      <c r="N952" s="1174"/>
      <c r="O952" s="28"/>
      <c r="P952" s="28"/>
      <c r="Q952" s="28"/>
    </row>
    <row r="953" ht="25.15" customHeight="true" x14ac:dyDescent="0.2">
      <c r="C953" s="1178"/>
      <c r="D953" s="1174"/>
      <c r="E953" s="28"/>
      <c r="F953" s="28"/>
      <c r="G953" s="28"/>
      <c r="H953" s="1174"/>
      <c r="I953" s="1174"/>
      <c r="J953" s="28"/>
      <c r="K953" s="28"/>
      <c r="L953" s="28"/>
      <c r="M953" s="1174"/>
      <c r="N953" s="1174"/>
      <c r="O953" s="28"/>
      <c r="P953" s="28"/>
      <c r="Q953" s="28"/>
    </row>
    <row r="954" ht="25.15" customHeight="true" x14ac:dyDescent="0.2">
      <c r="C954" s="1178"/>
      <c r="D954" s="1174"/>
      <c r="E954" s="28"/>
      <c r="F954" s="28"/>
      <c r="G954" s="28"/>
      <c r="H954" s="1174"/>
      <c r="I954" s="1174"/>
      <c r="J954" s="28"/>
      <c r="K954" s="28"/>
      <c r="L954" s="28"/>
      <c r="M954" s="1174"/>
      <c r="N954" s="1174"/>
      <c r="O954" s="28"/>
      <c r="P954" s="28"/>
      <c r="Q954" s="28"/>
    </row>
    <row r="955" ht="25.15" customHeight="true" x14ac:dyDescent="0.2">
      <c r="C955" s="1178"/>
      <c r="D955" s="1174"/>
      <c r="E955" s="28"/>
      <c r="F955" s="28"/>
      <c r="G955" s="28"/>
      <c r="H955" s="1174"/>
      <c r="I955" s="1174"/>
      <c r="J955" s="28"/>
      <c r="K955" s="28"/>
      <c r="L955" s="28"/>
      <c r="M955" s="1174"/>
      <c r="N955" s="1174"/>
      <c r="O955" s="28"/>
      <c r="P955" s="28"/>
      <c r="Q955" s="28"/>
    </row>
    <row r="956" ht="25.15" customHeight="true" x14ac:dyDescent="0.2">
      <c r="C956" s="1178"/>
      <c r="D956" s="1174"/>
      <c r="E956" s="28"/>
      <c r="F956" s="28"/>
      <c r="G956" s="28"/>
      <c r="H956" s="1174"/>
      <c r="I956" s="1174"/>
      <c r="J956" s="28"/>
      <c r="K956" s="28"/>
      <c r="L956" s="28"/>
      <c r="M956" s="1174"/>
      <c r="N956" s="1174"/>
      <c r="O956" s="28"/>
      <c r="P956" s="28"/>
      <c r="Q956" s="28"/>
    </row>
    <row r="957" ht="25.15" customHeight="true" x14ac:dyDescent="0.2">
      <c r="C957" s="1178"/>
      <c r="D957" s="1174"/>
      <c r="E957" s="28"/>
      <c r="F957" s="28"/>
      <c r="G957" s="28"/>
      <c r="H957" s="1174"/>
      <c r="I957" s="1174"/>
      <c r="J957" s="28"/>
      <c r="K957" s="28"/>
      <c r="L957" s="28"/>
      <c r="M957" s="1174"/>
      <c r="N957" s="1174"/>
      <c r="O957" s="28"/>
      <c r="P957" s="28"/>
      <c r="Q957" s="28"/>
    </row>
    <row r="958" ht="25.15" customHeight="true" x14ac:dyDescent="0.2">
      <c r="C958" s="1178"/>
      <c r="D958" s="1174"/>
      <c r="E958" s="28"/>
      <c r="F958" s="28"/>
      <c r="G958" s="28"/>
      <c r="H958" s="1174"/>
      <c r="I958" s="1174"/>
      <c r="J958" s="28"/>
      <c r="K958" s="28"/>
      <c r="L958" s="28"/>
      <c r="M958" s="1174"/>
      <c r="N958" s="1174"/>
      <c r="O958" s="28"/>
      <c r="P958" s="28"/>
      <c r="Q958" s="28"/>
    </row>
    <row r="959" ht="25.15" customHeight="true" x14ac:dyDescent="0.2">
      <c r="C959" s="1178"/>
      <c r="D959" s="1174"/>
      <c r="E959" s="28"/>
      <c r="F959" s="28"/>
      <c r="G959" s="28"/>
      <c r="H959" s="1174"/>
      <c r="I959" s="1174"/>
      <c r="J959" s="28"/>
      <c r="K959" s="28"/>
      <c r="L959" s="28"/>
      <c r="M959" s="1174"/>
      <c r="N959" s="1174"/>
      <c r="O959" s="28"/>
      <c r="P959" s="28"/>
      <c r="Q959" s="28"/>
    </row>
    <row r="960" ht="25.15" customHeight="true" x14ac:dyDescent="0.2">
      <c r="C960" s="1178"/>
      <c r="D960" s="1174"/>
      <c r="E960" s="28"/>
      <c r="F960" s="28"/>
      <c r="G960" s="28"/>
      <c r="H960" s="1174"/>
      <c r="I960" s="1174"/>
      <c r="J960" s="28"/>
      <c r="K960" s="28"/>
      <c r="L960" s="28"/>
      <c r="M960" s="1174"/>
      <c r="N960" s="1174"/>
      <c r="O960" s="28"/>
      <c r="P960" s="28"/>
      <c r="Q960" s="28"/>
    </row>
    <row r="961" ht="25.15" customHeight="true" x14ac:dyDescent="0.2">
      <c r="C961" s="1178"/>
      <c r="D961" s="1174"/>
      <c r="E961" s="28"/>
      <c r="F961" s="28"/>
      <c r="G961" s="28"/>
      <c r="H961" s="1174"/>
      <c r="I961" s="1174"/>
      <c r="J961" s="28"/>
      <c r="K961" s="28"/>
      <c r="L961" s="28"/>
      <c r="M961" s="1174"/>
      <c r="N961" s="1174"/>
      <c r="O961" s="28"/>
      <c r="P961" s="28"/>
      <c r="Q961" s="28"/>
    </row>
    <row r="962" ht="25.15" customHeight="true" x14ac:dyDescent="0.2">
      <c r="C962" s="1178"/>
      <c r="D962" s="1174"/>
      <c r="E962" s="28"/>
      <c r="F962" s="28"/>
      <c r="G962" s="28"/>
      <c r="H962" s="1174"/>
      <c r="I962" s="1174"/>
      <c r="J962" s="28"/>
      <c r="K962" s="28"/>
      <c r="L962" s="28"/>
      <c r="M962" s="1174"/>
      <c r="N962" s="1174"/>
      <c r="O962" s="28"/>
      <c r="P962" s="28"/>
      <c r="Q962" s="28"/>
    </row>
    <row r="963" ht="25.15" customHeight="true" x14ac:dyDescent="0.2">
      <c r="C963" s="1178"/>
      <c r="D963" s="1174"/>
      <c r="E963" s="28"/>
      <c r="F963" s="28"/>
      <c r="G963" s="28"/>
      <c r="H963" s="1174"/>
      <c r="I963" s="1174"/>
      <c r="J963" s="28"/>
      <c r="K963" s="28"/>
      <c r="L963" s="28"/>
      <c r="M963" s="1174"/>
      <c r="N963" s="1174"/>
      <c r="O963" s="28"/>
      <c r="P963" s="28"/>
      <c r="Q963" s="28"/>
    </row>
    <row r="964" ht="25.15" customHeight="true" x14ac:dyDescent="0.2">
      <c r="C964" s="1178"/>
      <c r="D964" s="1174"/>
      <c r="E964" s="28"/>
      <c r="F964" s="28"/>
      <c r="G964" s="28"/>
      <c r="H964" s="1174"/>
      <c r="I964" s="1174"/>
      <c r="J964" s="28"/>
      <c r="K964" s="28"/>
      <c r="L964" s="28"/>
      <c r="M964" s="1174"/>
      <c r="N964" s="1174"/>
      <c r="O964" s="28"/>
      <c r="P964" s="28"/>
      <c r="Q964" s="28"/>
    </row>
    <row r="965" ht="25.15" customHeight="true" x14ac:dyDescent="0.2">
      <c r="C965" s="1178"/>
      <c r="D965" s="1174"/>
      <c r="E965" s="28"/>
      <c r="F965" s="28"/>
      <c r="G965" s="28"/>
      <c r="H965" s="1174"/>
      <c r="I965" s="1174"/>
      <c r="J965" s="28"/>
      <c r="K965" s="28"/>
      <c r="L965" s="28"/>
      <c r="M965" s="1174"/>
      <c r="N965" s="1174"/>
      <c r="O965" s="28"/>
      <c r="P965" s="28"/>
      <c r="Q965" s="28"/>
    </row>
    <row r="966" ht="25.15" customHeight="true" x14ac:dyDescent="0.2">
      <c r="C966" s="1178"/>
      <c r="D966" s="1174"/>
      <c r="E966" s="28"/>
      <c r="F966" s="28"/>
      <c r="G966" s="28"/>
      <c r="H966" s="1174"/>
      <c r="I966" s="1174"/>
      <c r="J966" s="28"/>
      <c r="K966" s="28"/>
      <c r="L966" s="28"/>
      <c r="M966" s="1174"/>
      <c r="N966" s="1174"/>
      <c r="O966" s="28"/>
      <c r="P966" s="28"/>
      <c r="Q966" s="28"/>
    </row>
    <row r="967" ht="25.15" customHeight="true" x14ac:dyDescent="0.2">
      <c r="C967" s="1178"/>
      <c r="D967" s="1174"/>
      <c r="E967" s="28"/>
      <c r="F967" s="28"/>
      <c r="G967" s="28"/>
      <c r="H967" s="1174"/>
      <c r="I967" s="1174"/>
      <c r="J967" s="28"/>
      <c r="K967" s="28"/>
      <c r="L967" s="28"/>
      <c r="M967" s="1174"/>
      <c r="N967" s="1174"/>
      <c r="O967" s="28"/>
      <c r="P967" s="28"/>
      <c r="Q967" s="28"/>
    </row>
    <row r="968" ht="25.15" customHeight="true" x14ac:dyDescent="0.2">
      <c r="C968" s="1178"/>
      <c r="D968" s="1174"/>
      <c r="E968" s="28"/>
      <c r="F968" s="28"/>
      <c r="G968" s="28"/>
      <c r="H968" s="1174"/>
      <c r="I968" s="1174"/>
      <c r="J968" s="28"/>
      <c r="K968" s="28"/>
      <c r="L968" s="28"/>
      <c r="M968" s="1174"/>
      <c r="N968" s="1174"/>
      <c r="O968" s="28"/>
      <c r="P968" s="28"/>
      <c r="Q968" s="28"/>
    </row>
    <row r="969" ht="25.15" customHeight="true" x14ac:dyDescent="0.2">
      <c r="C969" s="1178"/>
      <c r="D969" s="1174"/>
      <c r="E969" s="28"/>
      <c r="F969" s="28"/>
      <c r="G969" s="28"/>
      <c r="H969" s="1174"/>
      <c r="I969" s="1174"/>
      <c r="J969" s="28"/>
      <c r="K969" s="28"/>
      <c r="L969" s="28"/>
      <c r="M969" s="1174"/>
      <c r="N969" s="1174"/>
      <c r="O969" s="28"/>
      <c r="P969" s="28"/>
      <c r="Q969" s="28"/>
    </row>
    <row r="970" ht="25.15" customHeight="true" x14ac:dyDescent="0.2">
      <c r="C970" s="1178"/>
      <c r="D970" s="1174"/>
      <c r="E970" s="28"/>
      <c r="F970" s="28"/>
      <c r="G970" s="28"/>
      <c r="H970" s="1174"/>
      <c r="I970" s="1174"/>
      <c r="J970" s="28"/>
      <c r="K970" s="28"/>
      <c r="L970" s="28"/>
      <c r="M970" s="1174"/>
      <c r="N970" s="1174"/>
      <c r="O970" s="28"/>
      <c r="P970" s="28"/>
      <c r="Q970" s="28"/>
    </row>
    <row r="971" ht="25.15" customHeight="true" x14ac:dyDescent="0.2">
      <c r="C971" s="1178"/>
      <c r="D971" s="1174"/>
      <c r="E971" s="28"/>
      <c r="F971" s="28"/>
      <c r="G971" s="28"/>
      <c r="H971" s="1174"/>
      <c r="I971" s="1174"/>
      <c r="J971" s="28"/>
      <c r="K971" s="28"/>
      <c r="L971" s="28"/>
      <c r="M971" s="1174"/>
      <c r="N971" s="1174"/>
      <c r="O971" s="28"/>
      <c r="P971" s="28"/>
      <c r="Q971" s="28"/>
    </row>
    <row r="972" ht="25.15" customHeight="true" x14ac:dyDescent="0.2">
      <c r="C972" s="1178"/>
      <c r="D972" s="1174"/>
      <c r="E972" s="28"/>
      <c r="F972" s="28"/>
      <c r="G972" s="28"/>
      <c r="H972" s="1174"/>
      <c r="I972" s="1174"/>
      <c r="J972" s="28"/>
      <c r="K972" s="28"/>
      <c r="L972" s="28"/>
      <c r="M972" s="1174"/>
      <c r="N972" s="1174"/>
      <c r="O972" s="28"/>
      <c r="P972" s="28"/>
      <c r="Q972" s="28"/>
    </row>
    <row r="973" ht="25.15" customHeight="true" x14ac:dyDescent="0.2">
      <c r="C973" s="1178"/>
      <c r="D973" s="1174"/>
      <c r="E973" s="28"/>
      <c r="F973" s="28"/>
      <c r="G973" s="28"/>
      <c r="H973" s="1174"/>
      <c r="I973" s="1174"/>
      <c r="J973" s="28"/>
      <c r="K973" s="28"/>
      <c r="L973" s="28"/>
      <c r="M973" s="1174"/>
      <c r="N973" s="1174"/>
      <c r="O973" s="28"/>
      <c r="P973" s="28"/>
      <c r="Q973" s="28"/>
    </row>
    <row r="974" ht="25.15" customHeight="true" x14ac:dyDescent="0.2">
      <c r="C974" s="1178"/>
      <c r="D974" s="1174"/>
      <c r="E974" s="28"/>
      <c r="F974" s="28"/>
      <c r="G974" s="28"/>
      <c r="H974" s="1174"/>
      <c r="I974" s="1174"/>
      <c r="J974" s="28"/>
      <c r="K974" s="28"/>
      <c r="L974" s="28"/>
      <c r="M974" s="1174"/>
      <c r="N974" s="1174"/>
      <c r="O974" s="28"/>
      <c r="P974" s="28"/>
      <c r="Q974" s="28"/>
    </row>
    <row r="975" ht="25.15" customHeight="true" x14ac:dyDescent="0.2">
      <c r="C975" s="1178"/>
      <c r="D975" s="1174"/>
      <c r="E975" s="28"/>
      <c r="F975" s="28"/>
      <c r="G975" s="28"/>
      <c r="H975" s="1174"/>
      <c r="I975" s="1174"/>
      <c r="J975" s="28"/>
      <c r="K975" s="28"/>
      <c r="L975" s="28"/>
      <c r="M975" s="1174"/>
      <c r="N975" s="1174"/>
      <c r="O975" s="28"/>
      <c r="P975" s="28"/>
      <c r="Q975" s="28"/>
    </row>
    <row r="976" ht="25.15" customHeight="true" x14ac:dyDescent="0.2">
      <c r="C976" s="1178"/>
      <c r="D976" s="1174"/>
      <c r="E976" s="28"/>
      <c r="F976" s="28"/>
      <c r="G976" s="28"/>
      <c r="H976" s="1174"/>
      <c r="I976" s="1174"/>
      <c r="J976" s="28"/>
      <c r="K976" s="28"/>
      <c r="L976" s="28"/>
      <c r="M976" s="1174"/>
      <c r="N976" s="1174"/>
      <c r="O976" s="28"/>
      <c r="P976" s="28"/>
      <c r="Q976" s="28"/>
    </row>
    <row r="977" ht="25.15" customHeight="true" x14ac:dyDescent="0.2">
      <c r="C977" s="1178"/>
      <c r="D977" s="1174"/>
      <c r="E977" s="28"/>
      <c r="F977" s="28"/>
      <c r="G977" s="28"/>
      <c r="H977" s="1174"/>
      <c r="I977" s="1174"/>
      <c r="J977" s="28"/>
      <c r="K977" s="28"/>
      <c r="L977" s="28"/>
      <c r="M977" s="1174"/>
      <c r="N977" s="1174"/>
      <c r="O977" s="28"/>
      <c r="P977" s="28"/>
      <c r="Q977" s="28"/>
    </row>
    <row r="978" ht="25.15" customHeight="true" x14ac:dyDescent="0.2">
      <c r="C978" s="1178"/>
      <c r="D978" s="1174"/>
      <c r="E978" s="28"/>
      <c r="F978" s="28"/>
      <c r="G978" s="28"/>
      <c r="H978" s="1174"/>
      <c r="I978" s="1174"/>
      <c r="J978" s="28"/>
      <c r="K978" s="28"/>
      <c r="L978" s="28"/>
      <c r="M978" s="1174"/>
      <c r="N978" s="1174"/>
      <c r="O978" s="28"/>
      <c r="P978" s="28"/>
      <c r="Q978" s="28"/>
    </row>
    <row r="979" ht="25.15" customHeight="true" x14ac:dyDescent="0.2">
      <c r="C979" s="1178"/>
      <c r="D979" s="1174"/>
      <c r="E979" s="28"/>
      <c r="F979" s="28"/>
      <c r="G979" s="28"/>
      <c r="H979" s="1174"/>
      <c r="I979" s="1174"/>
      <c r="J979" s="28"/>
      <c r="K979" s="28"/>
      <c r="L979" s="28"/>
      <c r="M979" s="1174"/>
      <c r="N979" s="1174"/>
      <c r="O979" s="28"/>
      <c r="P979" s="28"/>
      <c r="Q979" s="28"/>
    </row>
    <row r="980" ht="25.15" customHeight="true" x14ac:dyDescent="0.2">
      <c r="C980" s="1178"/>
      <c r="D980" s="1174"/>
      <c r="E980" s="28"/>
      <c r="F980" s="28"/>
      <c r="G980" s="28"/>
      <c r="H980" s="1174"/>
      <c r="I980" s="1174"/>
      <c r="J980" s="28"/>
      <c r="K980" s="28"/>
      <c r="L980" s="28"/>
      <c r="M980" s="1174"/>
      <c r="N980" s="1174"/>
      <c r="O980" s="28"/>
      <c r="P980" s="28"/>
      <c r="Q980" s="28"/>
    </row>
    <row r="981" ht="25.15" customHeight="true" x14ac:dyDescent="0.2">
      <c r="C981" s="1178"/>
      <c r="D981" s="1174"/>
      <c r="E981" s="28"/>
      <c r="F981" s="28"/>
      <c r="G981" s="28"/>
      <c r="H981" s="1174"/>
      <c r="I981" s="1174"/>
      <c r="J981" s="28"/>
      <c r="K981" s="28"/>
      <c r="L981" s="28"/>
      <c r="M981" s="1174"/>
      <c r="N981" s="1174"/>
      <c r="O981" s="28"/>
      <c r="P981" s="28"/>
      <c r="Q981" s="28"/>
    </row>
    <row r="982" ht="25.15" customHeight="true" x14ac:dyDescent="0.2">
      <c r="C982" s="1178"/>
      <c r="D982" s="1174"/>
      <c r="E982" s="28"/>
      <c r="F982" s="28"/>
      <c r="G982" s="28"/>
      <c r="H982" s="1174"/>
      <c r="I982" s="1174"/>
      <c r="J982" s="28"/>
      <c r="K982" s="28"/>
      <c r="L982" s="28"/>
      <c r="M982" s="1174"/>
      <c r="N982" s="1174"/>
      <c r="O982" s="28"/>
      <c r="P982" s="28"/>
      <c r="Q982" s="28"/>
    </row>
    <row r="983" ht="25.15" customHeight="true" x14ac:dyDescent="0.2">
      <c r="C983" s="1178"/>
      <c r="D983" s="1174"/>
      <c r="E983" s="28"/>
      <c r="F983" s="28"/>
      <c r="G983" s="28"/>
      <c r="H983" s="1174"/>
      <c r="I983" s="1174"/>
      <c r="J983" s="28"/>
      <c r="K983" s="28"/>
      <c r="L983" s="28"/>
      <c r="M983" s="1174"/>
      <c r="N983" s="1174"/>
      <c r="O983" s="28"/>
      <c r="P983" s="28"/>
      <c r="Q983" s="28"/>
    </row>
    <row r="984" ht="25.15" customHeight="true" x14ac:dyDescent="0.2">
      <c r="C984" s="1178"/>
      <c r="D984" s="1174"/>
      <c r="E984" s="28"/>
      <c r="F984" s="28"/>
      <c r="G984" s="28"/>
      <c r="H984" s="1174"/>
      <c r="I984" s="1174"/>
      <c r="J984" s="28"/>
      <c r="K984" s="28"/>
      <c r="L984" s="28"/>
      <c r="M984" s="1174"/>
      <c r="N984" s="1174"/>
      <c r="O984" s="28"/>
      <c r="P984" s="28"/>
      <c r="Q984" s="28"/>
    </row>
    <row r="985" ht="25.15" customHeight="true" x14ac:dyDescent="0.2">
      <c r="C985" s="1178"/>
      <c r="D985" s="1174"/>
      <c r="E985" s="28"/>
      <c r="F985" s="28"/>
      <c r="G985" s="28"/>
      <c r="H985" s="1174"/>
      <c r="I985" s="1174"/>
      <c r="J985" s="28"/>
      <c r="K985" s="28"/>
      <c r="L985" s="28"/>
      <c r="M985" s="1174"/>
      <c r="N985" s="1174"/>
      <c r="O985" s="28"/>
      <c r="P985" s="28"/>
      <c r="Q985" s="28"/>
    </row>
    <row r="986" ht="25.15" customHeight="true" x14ac:dyDescent="0.2">
      <c r="C986" s="1178"/>
      <c r="D986" s="1174"/>
      <c r="E986" s="28"/>
      <c r="F986" s="28"/>
      <c r="G986" s="28"/>
      <c r="H986" s="1174"/>
      <c r="I986" s="1174"/>
      <c r="J986" s="28"/>
      <c r="K986" s="28"/>
      <c r="L986" s="28"/>
      <c r="M986" s="1174"/>
      <c r="N986" s="1174"/>
      <c r="O986" s="28"/>
      <c r="P986" s="28"/>
      <c r="Q986" s="28"/>
    </row>
    <row r="987" ht="25.15" customHeight="true" x14ac:dyDescent="0.2">
      <c r="C987" s="1178"/>
      <c r="D987" s="1174"/>
      <c r="E987" s="28"/>
      <c r="F987" s="28"/>
      <c r="G987" s="28"/>
      <c r="H987" s="1174"/>
      <c r="I987" s="1174"/>
      <c r="J987" s="28"/>
      <c r="K987" s="28"/>
      <c r="L987" s="28"/>
      <c r="M987" s="1174"/>
      <c r="N987" s="1174"/>
      <c r="O987" s="28"/>
      <c r="P987" s="28"/>
      <c r="Q987" s="28"/>
    </row>
    <row r="988" ht="25.15" customHeight="true" x14ac:dyDescent="0.2">
      <c r="C988" s="1178"/>
      <c r="D988" s="1174"/>
      <c r="E988" s="28"/>
      <c r="F988" s="28"/>
      <c r="G988" s="28"/>
      <c r="H988" s="1174"/>
      <c r="I988" s="1174"/>
      <c r="J988" s="28"/>
      <c r="K988" s="28"/>
      <c r="L988" s="28"/>
      <c r="M988" s="1174"/>
      <c r="N988" s="1174"/>
      <c r="O988" s="28"/>
      <c r="P988" s="28"/>
      <c r="Q988" s="28"/>
    </row>
    <row r="989" ht="25.15" customHeight="true" x14ac:dyDescent="0.2">
      <c r="C989" s="1178"/>
      <c r="D989" s="1174"/>
      <c r="E989" s="28"/>
      <c r="F989" s="28"/>
      <c r="G989" s="28"/>
      <c r="H989" s="1174"/>
      <c r="I989" s="1174"/>
      <c r="J989" s="28"/>
      <c r="K989" s="28"/>
      <c r="L989" s="28"/>
      <c r="M989" s="1174"/>
      <c r="N989" s="1174"/>
      <c r="O989" s="28"/>
      <c r="P989" s="28"/>
      <c r="Q989" s="28"/>
    </row>
    <row r="990" ht="25.15" customHeight="true" x14ac:dyDescent="0.2">
      <c r="C990" s="1178"/>
      <c r="D990" s="1174"/>
      <c r="E990" s="28"/>
      <c r="F990" s="28"/>
      <c r="G990" s="28"/>
      <c r="H990" s="1174"/>
      <c r="I990" s="1174"/>
      <c r="J990" s="28"/>
      <c r="K990" s="28"/>
      <c r="L990" s="28"/>
      <c r="M990" s="1174"/>
      <c r="N990" s="1174"/>
      <c r="O990" s="28"/>
      <c r="P990" s="28"/>
      <c r="Q990" s="28"/>
    </row>
    <row r="991" ht="25.15" customHeight="true" x14ac:dyDescent="0.2">
      <c r="C991" s="1178"/>
      <c r="D991" s="1174"/>
      <c r="E991" s="28"/>
      <c r="F991" s="28"/>
      <c r="G991" s="28"/>
      <c r="H991" s="1174"/>
      <c r="I991" s="1174"/>
      <c r="J991" s="28"/>
      <c r="K991" s="28"/>
      <c r="L991" s="28"/>
      <c r="M991" s="1174"/>
      <c r="N991" s="1174"/>
      <c r="O991" s="28"/>
      <c r="P991" s="28"/>
      <c r="Q991" s="28"/>
    </row>
    <row r="992" ht="25.15" customHeight="true" x14ac:dyDescent="0.2">
      <c r="C992" s="1178"/>
      <c r="D992" s="1174"/>
      <c r="E992" s="28"/>
      <c r="F992" s="28"/>
      <c r="G992" s="28"/>
      <c r="H992" s="1174"/>
      <c r="I992" s="1174"/>
      <c r="J992" s="28"/>
      <c r="K992" s="28"/>
      <c r="L992" s="28"/>
      <c r="M992" s="1174"/>
      <c r="N992" s="1174"/>
      <c r="O992" s="28"/>
      <c r="P992" s="28"/>
      <c r="Q992" s="28"/>
    </row>
    <row r="993" ht="25.15" customHeight="true" x14ac:dyDescent="0.2">
      <c r="C993" s="1178"/>
      <c r="D993" s="1174"/>
      <c r="E993" s="28"/>
      <c r="F993" s="28"/>
      <c r="G993" s="28"/>
      <c r="H993" s="1174"/>
      <c r="I993" s="1174"/>
      <c r="J993" s="28"/>
      <c r="K993" s="28"/>
      <c r="L993" s="28"/>
      <c r="M993" s="1174"/>
      <c r="N993" s="1174"/>
      <c r="O993" s="28"/>
      <c r="P993" s="28"/>
      <c r="Q993" s="28"/>
    </row>
    <row r="994" ht="25.15" customHeight="true" x14ac:dyDescent="0.2">
      <c r="C994" s="1178"/>
      <c r="D994" s="1174"/>
      <c r="E994" s="28"/>
      <c r="F994" s="28"/>
      <c r="G994" s="28"/>
      <c r="H994" s="1174"/>
      <c r="I994" s="1174"/>
      <c r="J994" s="28"/>
      <c r="K994" s="28"/>
      <c r="L994" s="28"/>
      <c r="M994" s="1174"/>
      <c r="N994" s="1174"/>
      <c r="O994" s="28"/>
      <c r="P994" s="28"/>
      <c r="Q994" s="28"/>
    </row>
    <row r="995" ht="25.15" customHeight="true" x14ac:dyDescent="0.2">
      <c r="C995" s="1178"/>
      <c r="D995" s="1174"/>
      <c r="E995" s="28"/>
      <c r="F995" s="28"/>
      <c r="G995" s="28"/>
      <c r="H995" s="1174"/>
      <c r="I995" s="1174"/>
      <c r="J995" s="28"/>
      <c r="K995" s="28"/>
      <c r="L995" s="28"/>
      <c r="M995" s="1174"/>
      <c r="N995" s="1174"/>
      <c r="O995" s="28"/>
      <c r="P995" s="28"/>
      <c r="Q995" s="28"/>
    </row>
    <row r="996" ht="25.15" customHeight="true" x14ac:dyDescent="0.2">
      <c r="C996" s="1178"/>
      <c r="D996" s="1174"/>
      <c r="E996" s="28"/>
      <c r="F996" s="28"/>
      <c r="G996" s="28"/>
      <c r="H996" s="1174"/>
      <c r="I996" s="1174"/>
      <c r="J996" s="28"/>
      <c r="K996" s="28"/>
      <c r="L996" s="28"/>
      <c r="M996" s="1174"/>
      <c r="N996" s="1174"/>
      <c r="O996" s="28"/>
      <c r="P996" s="28"/>
      <c r="Q996" s="28"/>
    </row>
    <row r="997" ht="25.15" customHeight="true" x14ac:dyDescent="0.2">
      <c r="C997" s="1178"/>
      <c r="D997" s="1174"/>
      <c r="E997" s="28"/>
      <c r="F997" s="28"/>
      <c r="G997" s="28"/>
      <c r="H997" s="1174"/>
      <c r="I997" s="1174"/>
      <c r="J997" s="28"/>
      <c r="K997" s="28"/>
      <c r="L997" s="28"/>
      <c r="M997" s="1174"/>
      <c r="N997" s="1174"/>
      <c r="O997" s="28"/>
      <c r="P997" s="28"/>
      <c r="Q997" s="28"/>
    </row>
    <row r="998" ht="25.15" customHeight="true" x14ac:dyDescent="0.2">
      <c r="C998" s="1178"/>
      <c r="D998" s="1174"/>
      <c r="E998" s="28"/>
      <c r="F998" s="28"/>
      <c r="G998" s="28"/>
      <c r="H998" s="1174"/>
      <c r="I998" s="1174"/>
      <c r="J998" s="28"/>
      <c r="K998" s="28"/>
      <c r="L998" s="28"/>
      <c r="M998" s="1174"/>
      <c r="N998" s="1174"/>
      <c r="O998" s="28"/>
      <c r="P998" s="28"/>
      <c r="Q998" s="28"/>
    </row>
    <row r="999" ht="25.15" customHeight="true" x14ac:dyDescent="0.2">
      <c r="C999" s="1178"/>
      <c r="D999" s="1174"/>
      <c r="E999" s="28"/>
      <c r="F999" s="28"/>
      <c r="G999" s="28"/>
      <c r="H999" s="1174"/>
      <c r="I999" s="1174"/>
      <c r="J999" s="28"/>
      <c r="K999" s="28"/>
      <c r="L999" s="28"/>
      <c r="M999" s="1174"/>
      <c r="N999" s="1174"/>
      <c r="O999" s="28"/>
      <c r="P999" s="28"/>
      <c r="Q999" s="28"/>
    </row>
    <row r="1000" ht="25.15" customHeight="true" x14ac:dyDescent="0.2">
      <c r="C1000" s="1178"/>
      <c r="D1000" s="1174"/>
      <c r="E1000" s="28"/>
      <c r="F1000" s="28"/>
      <c r="G1000" s="28"/>
      <c r="H1000" s="1174"/>
      <c r="I1000" s="1174"/>
      <c r="J1000" s="28"/>
      <c r="K1000" s="28"/>
      <c r="L1000" s="28"/>
      <c r="M1000" s="1174"/>
      <c r="N1000" s="1174"/>
      <c r="O1000" s="28"/>
      <c r="P1000" s="28"/>
      <c r="Q1000" s="28"/>
    </row>
    <row r="1001" ht="25.15" customHeight="true" x14ac:dyDescent="0.2">
      <c r="C1001" s="1178"/>
      <c r="D1001" s="1174"/>
      <c r="E1001" s="28"/>
      <c r="F1001" s="28"/>
      <c r="G1001" s="28"/>
      <c r="H1001" s="1174"/>
      <c r="I1001" s="1174"/>
      <c r="J1001" s="28"/>
      <c r="K1001" s="28"/>
      <c r="L1001" s="28"/>
      <c r="M1001" s="1174"/>
      <c r="N1001" s="1174"/>
      <c r="O1001" s="28"/>
      <c r="P1001" s="28"/>
      <c r="Q1001" s="28"/>
    </row>
    <row r="1002" ht="25.15" customHeight="true" x14ac:dyDescent="0.2">
      <c r="C1002" s="1178"/>
      <c r="D1002" s="1174"/>
      <c r="E1002" s="28"/>
      <c r="F1002" s="28"/>
      <c r="G1002" s="28"/>
      <c r="H1002" s="1174"/>
      <c r="I1002" s="1174"/>
      <c r="J1002" s="28"/>
      <c r="K1002" s="28"/>
      <c r="L1002" s="28"/>
      <c r="M1002" s="1174"/>
      <c r="N1002" s="1174"/>
      <c r="O1002" s="28"/>
      <c r="P1002" s="28"/>
      <c r="Q1002" s="28"/>
    </row>
    <row r="1003" ht="25.15" customHeight="true" x14ac:dyDescent="0.2">
      <c r="C1003" s="1178"/>
      <c r="D1003" s="1174"/>
      <c r="E1003" s="28"/>
      <c r="F1003" s="28"/>
      <c r="G1003" s="28"/>
      <c r="H1003" s="1174"/>
      <c r="I1003" s="1174"/>
      <c r="J1003" s="28"/>
      <c r="K1003" s="28"/>
      <c r="L1003" s="28"/>
      <c r="M1003" s="1174"/>
      <c r="N1003" s="1174"/>
      <c r="O1003" s="28"/>
      <c r="P1003" s="28"/>
      <c r="Q1003" s="28"/>
    </row>
    <row r="1004" ht="25.15" customHeight="true" x14ac:dyDescent="0.2">
      <c r="C1004" s="1178"/>
      <c r="D1004" s="1174"/>
      <c r="E1004" s="28"/>
      <c r="F1004" s="28"/>
      <c r="G1004" s="28"/>
      <c r="H1004" s="1174"/>
      <c r="I1004" s="1174"/>
      <c r="J1004" s="28"/>
      <c r="K1004" s="28"/>
      <c r="L1004" s="28"/>
      <c r="M1004" s="1174"/>
      <c r="N1004" s="1174"/>
      <c r="O1004" s="28"/>
      <c r="P1004" s="28"/>
      <c r="Q1004" s="28"/>
    </row>
    <row r="1005" ht="25.15" customHeight="true" x14ac:dyDescent="0.2">
      <c r="C1005" s="1178"/>
      <c r="D1005" s="1174"/>
      <c r="E1005" s="28"/>
      <c r="F1005" s="28"/>
      <c r="G1005" s="28"/>
      <c r="H1005" s="1174"/>
      <c r="I1005" s="1174"/>
      <c r="J1005" s="28"/>
      <c r="K1005" s="28"/>
      <c r="L1005" s="28"/>
      <c r="M1005" s="1174"/>
      <c r="N1005" s="1174"/>
      <c r="O1005" s="28"/>
      <c r="P1005" s="28"/>
      <c r="Q1005" s="28"/>
    </row>
    <row r="1006" ht="25.15" customHeight="true" x14ac:dyDescent="0.2">
      <c r="C1006" s="1178"/>
      <c r="D1006" s="1174"/>
      <c r="E1006" s="28"/>
      <c r="F1006" s="28"/>
      <c r="G1006" s="28"/>
      <c r="H1006" s="1174"/>
      <c r="I1006" s="1174"/>
      <c r="J1006" s="28"/>
      <c r="K1006" s="28"/>
      <c r="L1006" s="28"/>
      <c r="M1006" s="1174"/>
      <c r="N1006" s="1174"/>
      <c r="O1006" s="28"/>
      <c r="P1006" s="28"/>
      <c r="Q1006" s="28"/>
    </row>
    <row r="1007" ht="25.15" customHeight="true" x14ac:dyDescent="0.2">
      <c r="C1007" s="1178"/>
      <c r="D1007" s="1174"/>
      <c r="E1007" s="28"/>
      <c r="F1007" s="28"/>
      <c r="G1007" s="28"/>
      <c r="H1007" s="1174"/>
      <c r="I1007" s="1174"/>
      <c r="J1007" s="28"/>
      <c r="K1007" s="28"/>
      <c r="L1007" s="28"/>
      <c r="M1007" s="1174"/>
      <c r="N1007" s="1174"/>
      <c r="O1007" s="28"/>
      <c r="P1007" s="28"/>
      <c r="Q1007" s="28"/>
    </row>
    <row r="1008" ht="25.15" customHeight="true" x14ac:dyDescent="0.2">
      <c r="C1008" s="1178"/>
      <c r="D1008" s="1174"/>
      <c r="E1008" s="28"/>
      <c r="F1008" s="28"/>
      <c r="G1008" s="28"/>
      <c r="H1008" s="1174"/>
      <c r="I1008" s="1174"/>
      <c r="J1008" s="28"/>
      <c r="K1008" s="28"/>
      <c r="L1008" s="28"/>
      <c r="M1008" s="1174"/>
      <c r="N1008" s="1174"/>
      <c r="O1008" s="28"/>
      <c r="P1008" s="28"/>
      <c r="Q1008" s="28"/>
    </row>
    <row r="1009" ht="25.15" customHeight="true" x14ac:dyDescent="0.2">
      <c r="C1009" s="1178"/>
      <c r="D1009" s="1174"/>
      <c r="E1009" s="28"/>
      <c r="F1009" s="28"/>
      <c r="G1009" s="28"/>
      <c r="H1009" s="1174"/>
      <c r="I1009" s="1174"/>
      <c r="J1009" s="28"/>
      <c r="K1009" s="28"/>
      <c r="L1009" s="28"/>
      <c r="M1009" s="1174"/>
      <c r="N1009" s="1174"/>
      <c r="O1009" s="28"/>
      <c r="P1009" s="28"/>
      <c r="Q1009" s="28"/>
    </row>
    <row r="1010" ht="25.15" customHeight="true" x14ac:dyDescent="0.2">
      <c r="C1010" s="1178"/>
      <c r="D1010" s="1174"/>
      <c r="E1010" s="28"/>
      <c r="F1010" s="28"/>
      <c r="G1010" s="28"/>
      <c r="H1010" s="1174"/>
      <c r="I1010" s="1174"/>
      <c r="J1010" s="28"/>
      <c r="K1010" s="28"/>
      <c r="L1010" s="28"/>
      <c r="M1010" s="1174"/>
      <c r="N1010" s="1174"/>
      <c r="O1010" s="28"/>
      <c r="P1010" s="28"/>
      <c r="Q1010" s="28"/>
    </row>
    <row r="1011" ht="25.15" customHeight="true" x14ac:dyDescent="0.2">
      <c r="C1011" s="1178"/>
      <c r="D1011" s="1174"/>
      <c r="E1011" s="28"/>
      <c r="F1011" s="28"/>
      <c r="G1011" s="28"/>
      <c r="H1011" s="1174"/>
      <c r="I1011" s="1174"/>
      <c r="J1011" s="28"/>
      <c r="K1011" s="28"/>
      <c r="L1011" s="28"/>
      <c r="M1011" s="1174"/>
      <c r="N1011" s="1174"/>
      <c r="O1011" s="28"/>
      <c r="P1011" s="28"/>
      <c r="Q1011" s="28"/>
    </row>
    <row r="1012" ht="25.15" customHeight="true" x14ac:dyDescent="0.2">
      <c r="C1012" s="1178"/>
      <c r="D1012" s="1174"/>
      <c r="E1012" s="28"/>
      <c r="F1012" s="28"/>
      <c r="G1012" s="28"/>
      <c r="H1012" s="1174"/>
      <c r="I1012" s="1174"/>
      <c r="J1012" s="28"/>
      <c r="K1012" s="28"/>
      <c r="L1012" s="28"/>
      <c r="M1012" s="1174"/>
      <c r="N1012" s="1174"/>
      <c r="O1012" s="28"/>
      <c r="P1012" s="28"/>
      <c r="Q1012" s="28"/>
    </row>
    <row r="1013" ht="25.15" customHeight="true" x14ac:dyDescent="0.2">
      <c r="C1013" s="1178"/>
      <c r="D1013" s="1174"/>
      <c r="E1013" s="28"/>
      <c r="F1013" s="28"/>
      <c r="G1013" s="28"/>
      <c r="H1013" s="1174"/>
      <c r="I1013" s="1174"/>
      <c r="J1013" s="28"/>
      <c r="K1013" s="28"/>
      <c r="L1013" s="28"/>
      <c r="M1013" s="1174"/>
      <c r="N1013" s="1174"/>
      <c r="O1013" s="28"/>
      <c r="P1013" s="28"/>
      <c r="Q1013" s="28"/>
    </row>
    <row r="1014" ht="25.15" customHeight="true" x14ac:dyDescent="0.2">
      <c r="C1014" s="1178"/>
      <c r="D1014" s="1174"/>
      <c r="E1014" s="28"/>
      <c r="F1014" s="28"/>
      <c r="G1014" s="28"/>
      <c r="H1014" s="1174"/>
      <c r="I1014" s="1174"/>
      <c r="J1014" s="28"/>
      <c r="K1014" s="28"/>
      <c r="L1014" s="28"/>
      <c r="M1014" s="1174"/>
      <c r="N1014" s="1174"/>
      <c r="O1014" s="28"/>
      <c r="P1014" s="28"/>
      <c r="Q1014" s="28"/>
    </row>
    <row r="1015" ht="25.15" customHeight="true" x14ac:dyDescent="0.2">
      <c r="C1015" s="1178"/>
      <c r="D1015" s="1174"/>
      <c r="E1015" s="28"/>
      <c r="F1015" s="28"/>
      <c r="G1015" s="28"/>
      <c r="H1015" s="1174"/>
      <c r="I1015" s="1174"/>
      <c r="J1015" s="28"/>
      <c r="K1015" s="28"/>
      <c r="L1015" s="28"/>
      <c r="M1015" s="1174"/>
      <c r="N1015" s="1174"/>
      <c r="O1015" s="28"/>
      <c r="P1015" s="28"/>
      <c r="Q1015" s="28"/>
    </row>
    <row r="1016" ht="25.15" customHeight="true" x14ac:dyDescent="0.2">
      <c r="C1016" s="1178"/>
      <c r="D1016" s="1174"/>
      <c r="E1016" s="28"/>
      <c r="F1016" s="28"/>
      <c r="G1016" s="28"/>
      <c r="H1016" s="1174"/>
      <c r="I1016" s="1174"/>
      <c r="J1016" s="28"/>
      <c r="K1016" s="28"/>
      <c r="L1016" s="28"/>
      <c r="M1016" s="1174"/>
      <c r="N1016" s="1174"/>
      <c r="O1016" s="28"/>
      <c r="P1016" s="28"/>
      <c r="Q1016" s="28"/>
    </row>
    <row r="1017" ht="25.15" customHeight="true" x14ac:dyDescent="0.2">
      <c r="C1017" s="1178"/>
      <c r="D1017" s="1174"/>
      <c r="E1017" s="28"/>
      <c r="F1017" s="28"/>
      <c r="G1017" s="28"/>
      <c r="H1017" s="1174"/>
      <c r="I1017" s="1174"/>
      <c r="J1017" s="28"/>
      <c r="K1017" s="28"/>
      <c r="L1017" s="28"/>
      <c r="M1017" s="1174"/>
      <c r="N1017" s="1174"/>
      <c r="O1017" s="28"/>
      <c r="P1017" s="28"/>
      <c r="Q1017" s="28"/>
    </row>
    <row r="1018" ht="25.15" customHeight="true" x14ac:dyDescent="0.2">
      <c r="C1018" s="1178"/>
      <c r="D1018" s="1174"/>
      <c r="E1018" s="28"/>
      <c r="F1018" s="28"/>
      <c r="G1018" s="28"/>
      <c r="H1018" s="1174"/>
      <c r="I1018" s="1174"/>
      <c r="J1018" s="28"/>
      <c r="K1018" s="28"/>
      <c r="L1018" s="28"/>
      <c r="M1018" s="1174"/>
      <c r="N1018" s="1174"/>
      <c r="O1018" s="28"/>
      <c r="P1018" s="28"/>
      <c r="Q1018" s="28"/>
    </row>
    <row r="1019" ht="25.15" customHeight="true" x14ac:dyDescent="0.2">
      <c r="C1019" s="1178"/>
      <c r="D1019" s="1174"/>
      <c r="E1019" s="28"/>
      <c r="F1019" s="28"/>
      <c r="G1019" s="28"/>
      <c r="H1019" s="1174"/>
      <c r="I1019" s="1174"/>
      <c r="J1019" s="28"/>
      <c r="K1019" s="28"/>
      <c r="L1019" s="28"/>
      <c r="M1019" s="1174"/>
      <c r="N1019" s="1174"/>
      <c r="O1019" s="28"/>
      <c r="P1019" s="28"/>
      <c r="Q1019" s="28"/>
    </row>
    <row r="1020" ht="25.15" customHeight="true" x14ac:dyDescent="0.2">
      <c r="C1020" s="1178"/>
      <c r="D1020" s="1174"/>
      <c r="E1020" s="28"/>
      <c r="F1020" s="28"/>
      <c r="G1020" s="28"/>
      <c r="H1020" s="1174"/>
      <c r="I1020" s="1174"/>
      <c r="J1020" s="28"/>
      <c r="K1020" s="28"/>
      <c r="L1020" s="28"/>
      <c r="M1020" s="1174"/>
      <c r="N1020" s="1174"/>
      <c r="O1020" s="28"/>
      <c r="P1020" s="28"/>
      <c r="Q1020" s="28"/>
    </row>
    <row r="1021" ht="25.15" customHeight="true" x14ac:dyDescent="0.2">
      <c r="C1021" s="1178"/>
      <c r="D1021" s="1174"/>
      <c r="E1021" s="28"/>
      <c r="F1021" s="28"/>
      <c r="G1021" s="28"/>
      <c r="H1021" s="1174"/>
      <c r="I1021" s="1174"/>
      <c r="J1021" s="28"/>
      <c r="K1021" s="28"/>
      <c r="L1021" s="28"/>
      <c r="M1021" s="1174"/>
      <c r="N1021" s="1174"/>
      <c r="O1021" s="28"/>
      <c r="P1021" s="28"/>
      <c r="Q1021" s="28"/>
    </row>
    <row r="1022" ht="25.15" customHeight="true" x14ac:dyDescent="0.2">
      <c r="C1022" s="1178"/>
      <c r="D1022" s="1174"/>
      <c r="E1022" s="28"/>
      <c r="F1022" s="28"/>
      <c r="G1022" s="28"/>
      <c r="H1022" s="1174"/>
      <c r="I1022" s="1174"/>
      <c r="J1022" s="28"/>
      <c r="K1022" s="28"/>
      <c r="L1022" s="28"/>
      <c r="M1022" s="1174"/>
      <c r="N1022" s="1174"/>
      <c r="O1022" s="28"/>
      <c r="P1022" s="28"/>
      <c r="Q1022" s="28"/>
    </row>
    <row r="1023" ht="25.15" customHeight="true" x14ac:dyDescent="0.2">
      <c r="C1023" s="1178"/>
      <c r="D1023" s="1174"/>
      <c r="E1023" s="28"/>
      <c r="F1023" s="28"/>
      <c r="G1023" s="28"/>
      <c r="H1023" s="1174"/>
      <c r="I1023" s="1174"/>
      <c r="J1023" s="28"/>
      <c r="K1023" s="28"/>
      <c r="L1023" s="28"/>
      <c r="M1023" s="1174"/>
      <c r="N1023" s="1174"/>
      <c r="O1023" s="28"/>
      <c r="P1023" s="28"/>
      <c r="Q1023" s="28"/>
    </row>
    <row r="1024" ht="25.15" customHeight="true" x14ac:dyDescent="0.2">
      <c r="C1024" s="1178"/>
      <c r="D1024" s="1174"/>
      <c r="E1024" s="28"/>
      <c r="F1024" s="28"/>
      <c r="G1024" s="28"/>
      <c r="H1024" s="1174"/>
      <c r="I1024" s="1174"/>
      <c r="J1024" s="28"/>
      <c r="K1024" s="28"/>
      <c r="L1024" s="28"/>
      <c r="M1024" s="1174"/>
      <c r="N1024" s="1174"/>
      <c r="O1024" s="28"/>
      <c r="P1024" s="28"/>
      <c r="Q1024" s="28"/>
    </row>
    <row r="1025" customFormat="true" ht="15.95" customHeight="true" x14ac:dyDescent="0.2">
      <c r="A1025" s="1147" t="s">
        <v>612</v>
      </c>
      <c r="B1025" s="1148"/>
      <c r="C1025" s="1149"/>
      <c r="D1025" s="452"/>
      <c r="E1025" s="398"/>
      <c r="F1025" s="398"/>
      <c r="G1025" s="452"/>
      <c r="Y1025" s="386"/>
      <c r="Z1025" s="387"/>
      <c r="AA1025" s="387"/>
      <c r="AB1025" s="387"/>
      <c r="AC1025" s="387"/>
      <c r="AD1025" s="387"/>
      <c r="AE1025" s="387"/>
      <c r="AF1025" s="387"/>
      <c r="AG1025" s="387"/>
      <c r="AH1025" s="387"/>
      <c r="AI1025" s="387"/>
      <c r="AJ1025" s="387"/>
      <c r="AK1025" s="387"/>
      <c r="AL1025" s="387"/>
      <c r="AM1025" s="387"/>
      <c r="AN1025" s="387"/>
      <c r="AO1025" s="387"/>
      <c r="AP1025" s="387"/>
      <c r="AQ1025" s="387"/>
      <c r="AR1025" s="387"/>
      <c r="AS1025" s="387"/>
      <c r="AT1025" s="387"/>
      <c r="AU1025" s="387"/>
      <c r="AV1025" s="387"/>
      <c r="AW1025" s="387"/>
      <c r="AX1025" s="387"/>
      <c r="AY1025" s="387"/>
      <c r="AZ1025" s="387"/>
      <c r="BA1025" s="386"/>
      <c r="BB1025" s="452"/>
      <c r="BY1025" s="386"/>
      <c r="BZ1025" s="387"/>
      <c r="CA1025" s="387"/>
      <c r="CB1025" s="387"/>
      <c r="CC1025" s="387"/>
      <c r="CD1025" s="387"/>
      <c r="CE1025" s="387"/>
      <c r="CF1025" s="387"/>
      <c r="CG1025" s="387"/>
      <c r="CH1025" s="387"/>
      <c r="CI1025" s="387"/>
      <c r="CJ1025" s="387"/>
      <c r="CK1025" s="387"/>
      <c r="CL1025" s="387"/>
      <c r="CM1025" s="387"/>
      <c r="CN1025" s="387"/>
      <c r="CO1025" s="387"/>
      <c r="CP1025" s="387"/>
      <c r="CQ1025" s="387"/>
      <c r="CR1025" s="387"/>
      <c r="CS1025" s="387"/>
      <c r="CT1025" s="387"/>
      <c r="CU1025" s="387"/>
      <c r="CV1025" s="387"/>
      <c r="CW1025" s="387"/>
      <c r="CX1025" s="387"/>
      <c r="CY1025" s="387"/>
      <c r="CZ1025" s="387"/>
    </row>
    <row r="1026" customFormat="true" ht="15.95" customHeight="true" x14ac:dyDescent="0.2">
      <c r="A1026" s="1150" t="s">
        <v>189</v>
      </c>
      <c r="B1026" s="1151"/>
      <c r="C1026" s="930" t="s">
        <v>190</v>
      </c>
      <c r="D1026" s="452"/>
      <c r="E1026" s="398"/>
      <c r="F1026" s="398"/>
      <c r="G1026" s="452"/>
      <c r="Y1026" s="386"/>
      <c r="Z1026" s="387"/>
      <c r="AA1026" s="387"/>
      <c r="AB1026" s="387"/>
      <c r="AC1026" s="387"/>
      <c r="AD1026" s="387"/>
      <c r="AE1026" s="387"/>
      <c r="AF1026" s="387"/>
      <c r="AG1026" s="387"/>
      <c r="AH1026" s="387"/>
      <c r="AI1026" s="387"/>
      <c r="AJ1026" s="387"/>
      <c r="AK1026" s="387"/>
      <c r="AL1026" s="387"/>
      <c r="AM1026" s="387"/>
      <c r="AN1026" s="387"/>
      <c r="AO1026" s="387"/>
      <c r="AP1026" s="387"/>
      <c r="AQ1026" s="387"/>
      <c r="AR1026" s="387"/>
      <c r="AS1026" s="387"/>
      <c r="AT1026" s="387"/>
      <c r="AU1026" s="387"/>
      <c r="AV1026" s="387"/>
      <c r="AW1026" s="387"/>
      <c r="AX1026" s="387"/>
      <c r="AY1026" s="387"/>
      <c r="AZ1026" s="387"/>
      <c r="BA1026" s="386"/>
      <c r="BB1026" s="452"/>
      <c r="BY1026" s="386"/>
      <c r="BZ1026" s="387"/>
      <c r="CA1026" s="387"/>
      <c r="CB1026" s="387"/>
      <c r="CC1026" s="387"/>
      <c r="CD1026" s="387"/>
      <c r="CE1026" s="387"/>
      <c r="CF1026" s="387"/>
      <c r="CG1026" s="387"/>
      <c r="CH1026" s="387"/>
      <c r="CI1026" s="387"/>
      <c r="CJ1026" s="387"/>
      <c r="CK1026" s="387"/>
      <c r="CL1026" s="387"/>
      <c r="CM1026" s="387"/>
      <c r="CN1026" s="387"/>
      <c r="CO1026" s="387"/>
      <c r="CP1026" s="387"/>
      <c r="CQ1026" s="387"/>
      <c r="CR1026" s="387"/>
      <c r="CS1026" s="387"/>
      <c r="CT1026" s="387"/>
      <c r="CU1026" s="387"/>
      <c r="CV1026" s="387"/>
      <c r="CW1026" s="387"/>
      <c r="CX1026" s="387"/>
      <c r="CY1026" s="387"/>
      <c r="CZ1026" s="387"/>
    </row>
    <row r="1027" customFormat="true" ht="15.95" hidden="true" customHeight="true" x14ac:dyDescent="0.2">
      <c r="A1027" s="931" t="s">
        <v>191</v>
      </c>
      <c r="B1027" s="932" t="s">
        <v>192</v>
      </c>
      <c r="C1027" s="933">
        <v>29021</v>
      </c>
      <c r="D1027" s="452"/>
      <c r="E1027" s="398"/>
      <c r="F1027" s="398"/>
      <c r="G1027" s="452"/>
      <c r="Y1027" s="386"/>
      <c r="Z1027" s="387"/>
      <c r="AA1027" s="387"/>
      <c r="AB1027" s="387"/>
      <c r="AC1027" s="387"/>
      <c r="AD1027" s="387"/>
      <c r="AE1027" s="387"/>
      <c r="AF1027" s="387"/>
      <c r="AG1027" s="387"/>
      <c r="AH1027" s="387"/>
      <c r="AI1027" s="387"/>
      <c r="AJ1027" s="387"/>
      <c r="AK1027" s="387"/>
      <c r="AL1027" s="387"/>
      <c r="AM1027" s="387"/>
      <c r="AN1027" s="387"/>
      <c r="AO1027" s="387"/>
      <c r="AP1027" s="387"/>
      <c r="AQ1027" s="387"/>
      <c r="AR1027" s="387"/>
      <c r="AS1027" s="387"/>
      <c r="AT1027" s="387"/>
      <c r="AU1027" s="387"/>
      <c r="AV1027" s="387"/>
      <c r="AW1027" s="387"/>
      <c r="AX1027" s="387"/>
      <c r="AY1027" s="387"/>
      <c r="AZ1027" s="387"/>
      <c r="BA1027" s="386"/>
      <c r="BB1027" s="452"/>
      <c r="BY1027" s="386"/>
      <c r="BZ1027" s="387"/>
      <c r="CA1027" s="387"/>
      <c r="CB1027" s="387"/>
      <c r="CC1027" s="387"/>
      <c r="CD1027" s="387"/>
      <c r="CE1027" s="387"/>
      <c r="CF1027" s="387"/>
      <c r="CG1027" s="387"/>
      <c r="CH1027" s="387"/>
      <c r="CI1027" s="387"/>
      <c r="CJ1027" s="387"/>
      <c r="CK1027" s="387"/>
      <c r="CL1027" s="387"/>
      <c r="CM1027" s="387"/>
      <c r="CN1027" s="387"/>
      <c r="CO1027" s="387"/>
      <c r="CP1027" s="387"/>
      <c r="CQ1027" s="387"/>
      <c r="CR1027" s="387"/>
      <c r="CS1027" s="387"/>
      <c r="CT1027" s="387"/>
      <c r="CU1027" s="387"/>
      <c r="CV1027" s="387"/>
      <c r="CW1027" s="387"/>
      <c r="CX1027" s="387"/>
      <c r="CY1027" s="387"/>
      <c r="CZ1027" s="387"/>
    </row>
    <row r="1028" customFormat="true" ht="15.95" hidden="true" customHeight="true" x14ac:dyDescent="0.2">
      <c r="A1028" s="934" t="s">
        <v>193</v>
      </c>
      <c r="B1028" s="935" t="s">
        <v>192</v>
      </c>
      <c r="C1028" s="936">
        <v>29021</v>
      </c>
      <c r="D1028" s="452"/>
      <c r="E1028" s="398"/>
      <c r="F1028" s="398"/>
      <c r="G1028" s="452"/>
      <c r="Y1028" s="386"/>
      <c r="Z1028" s="387"/>
      <c r="AA1028" s="387"/>
      <c r="AB1028" s="387"/>
      <c r="AC1028" s="387"/>
      <c r="AD1028" s="387"/>
      <c r="AE1028" s="387"/>
      <c r="AF1028" s="387"/>
      <c r="AG1028" s="387"/>
      <c r="AH1028" s="387"/>
      <c r="AI1028" s="387"/>
      <c r="AJ1028" s="387"/>
      <c r="AK1028" s="387"/>
      <c r="AL1028" s="387"/>
      <c r="AM1028" s="387"/>
      <c r="AN1028" s="387"/>
      <c r="AO1028" s="387"/>
      <c r="AP1028" s="387"/>
      <c r="AQ1028" s="387"/>
      <c r="AR1028" s="387"/>
      <c r="AS1028" s="387"/>
      <c r="AT1028" s="387"/>
      <c r="AU1028" s="387"/>
      <c r="AV1028" s="387"/>
      <c r="AW1028" s="387"/>
      <c r="AX1028" s="387"/>
      <c r="AY1028" s="387"/>
      <c r="AZ1028" s="387"/>
      <c r="BA1028" s="386"/>
      <c r="BB1028" s="452"/>
      <c r="BY1028" s="386"/>
      <c r="BZ1028" s="387"/>
      <c r="CA1028" s="387"/>
      <c r="CB1028" s="387"/>
      <c r="CC1028" s="387"/>
      <c r="CD1028" s="387"/>
      <c r="CE1028" s="387"/>
      <c r="CF1028" s="387"/>
      <c r="CG1028" s="387"/>
      <c r="CH1028" s="387"/>
      <c r="CI1028" s="387"/>
      <c r="CJ1028" s="387"/>
      <c r="CK1028" s="387"/>
      <c r="CL1028" s="387"/>
      <c r="CM1028" s="387"/>
      <c r="CN1028" s="387"/>
      <c r="CO1028" s="387"/>
      <c r="CP1028" s="387"/>
      <c r="CQ1028" s="387"/>
      <c r="CR1028" s="387"/>
      <c r="CS1028" s="387"/>
      <c r="CT1028" s="387"/>
      <c r="CU1028" s="387"/>
      <c r="CV1028" s="387"/>
      <c r="CW1028" s="387"/>
      <c r="CX1028" s="387"/>
      <c r="CY1028" s="387"/>
      <c r="CZ1028" s="387"/>
    </row>
    <row r="1029" customFormat="true" ht="15.95" hidden="true" customHeight="true" x14ac:dyDescent="0.2">
      <c r="A1029" s="934" t="s">
        <v>194</v>
      </c>
      <c r="B1029" s="935" t="s">
        <v>192</v>
      </c>
      <c r="C1029" s="936">
        <v>29021</v>
      </c>
      <c r="D1029" s="452"/>
      <c r="E1029" s="398"/>
      <c r="F1029" s="398"/>
      <c r="G1029" s="452"/>
      <c r="Y1029" s="386"/>
      <c r="Z1029" s="387"/>
      <c r="AA1029" s="387"/>
      <c r="AB1029" s="387"/>
      <c r="AC1029" s="387"/>
      <c r="AD1029" s="387"/>
      <c r="AE1029" s="387"/>
      <c r="AF1029" s="387"/>
      <c r="AG1029" s="387"/>
      <c r="AH1029" s="387"/>
      <c r="AI1029" s="387"/>
      <c r="AJ1029" s="387"/>
      <c r="AK1029" s="387"/>
      <c r="AL1029" s="387"/>
      <c r="AM1029" s="387"/>
      <c r="AN1029" s="387"/>
      <c r="AO1029" s="387"/>
      <c r="AP1029" s="387"/>
      <c r="AQ1029" s="387"/>
      <c r="AR1029" s="387"/>
      <c r="AS1029" s="387"/>
      <c r="AT1029" s="387"/>
      <c r="AU1029" s="387"/>
      <c r="AV1029" s="387"/>
      <c r="AW1029" s="387"/>
      <c r="AX1029" s="387"/>
      <c r="AY1029" s="387"/>
      <c r="AZ1029" s="387"/>
      <c r="BA1029" s="386"/>
      <c r="BB1029" s="452"/>
      <c r="BY1029" s="386"/>
      <c r="BZ1029" s="387"/>
      <c r="CA1029" s="387"/>
      <c r="CB1029" s="387"/>
      <c r="CC1029" s="387"/>
      <c r="CD1029" s="387"/>
      <c r="CE1029" s="387"/>
      <c r="CF1029" s="387"/>
      <c r="CG1029" s="387"/>
      <c r="CH1029" s="387"/>
      <c r="CI1029" s="387"/>
      <c r="CJ1029" s="387"/>
      <c r="CK1029" s="387"/>
      <c r="CL1029" s="387"/>
      <c r="CM1029" s="387"/>
      <c r="CN1029" s="387"/>
      <c r="CO1029" s="387"/>
      <c r="CP1029" s="387"/>
      <c r="CQ1029" s="387"/>
      <c r="CR1029" s="387"/>
      <c r="CS1029" s="387"/>
      <c r="CT1029" s="387"/>
      <c r="CU1029" s="387"/>
      <c r="CV1029" s="387"/>
      <c r="CW1029" s="387"/>
      <c r="CX1029" s="387"/>
      <c r="CY1029" s="387"/>
      <c r="CZ1029" s="387"/>
    </row>
    <row r="1030" customFormat="true" ht="15.95" hidden="true" customHeight="true" x14ac:dyDescent="0.2">
      <c r="A1030" s="934" t="s">
        <v>196</v>
      </c>
      <c r="B1030" s="935" t="s">
        <v>192</v>
      </c>
      <c r="C1030" s="936">
        <v>29021</v>
      </c>
      <c r="D1030" s="452"/>
      <c r="E1030" s="398"/>
      <c r="F1030" s="398"/>
      <c r="G1030" s="452"/>
      <c r="Y1030" s="386"/>
      <c r="Z1030" s="387"/>
      <c r="AA1030" s="387"/>
      <c r="AB1030" s="387"/>
      <c r="AC1030" s="387"/>
      <c r="AD1030" s="387"/>
      <c r="AE1030" s="387"/>
      <c r="AF1030" s="387"/>
      <c r="AG1030" s="387"/>
      <c r="AH1030" s="387"/>
      <c r="AI1030" s="387"/>
      <c r="AJ1030" s="387"/>
      <c r="AK1030" s="387"/>
      <c r="AL1030" s="387"/>
      <c r="AM1030" s="387"/>
      <c r="AN1030" s="387"/>
      <c r="AO1030" s="387"/>
      <c r="AP1030" s="387"/>
      <c r="AQ1030" s="387"/>
      <c r="AR1030" s="387"/>
      <c r="AS1030" s="387"/>
      <c r="AT1030" s="387"/>
      <c r="AU1030" s="387"/>
      <c r="AV1030" s="387"/>
      <c r="AW1030" s="387"/>
      <c r="AX1030" s="387"/>
      <c r="AY1030" s="387"/>
      <c r="AZ1030" s="387"/>
      <c r="BA1030" s="386"/>
      <c r="BB1030" s="452"/>
      <c r="BY1030" s="386"/>
      <c r="BZ1030" s="387"/>
      <c r="CA1030" s="387"/>
      <c r="CB1030" s="387"/>
      <c r="CC1030" s="387"/>
      <c r="CD1030" s="387"/>
      <c r="CE1030" s="387"/>
      <c r="CF1030" s="387"/>
      <c r="CG1030" s="387"/>
      <c r="CH1030" s="387"/>
      <c r="CI1030" s="387"/>
      <c r="CJ1030" s="387"/>
      <c r="CK1030" s="387"/>
      <c r="CL1030" s="387"/>
      <c r="CM1030" s="387"/>
      <c r="CN1030" s="387"/>
      <c r="CO1030" s="387"/>
      <c r="CP1030" s="387"/>
      <c r="CQ1030" s="387"/>
      <c r="CR1030" s="387"/>
      <c r="CS1030" s="387"/>
      <c r="CT1030" s="387"/>
      <c r="CU1030" s="387"/>
      <c r="CV1030" s="387"/>
      <c r="CW1030" s="387"/>
      <c r="CX1030" s="387"/>
      <c r="CY1030" s="387"/>
      <c r="CZ1030" s="387"/>
    </row>
    <row r="1031" customFormat="true" ht="15.95" customHeight="true" x14ac:dyDescent="0.2">
      <c r="A1031" s="1152" t="s">
        <v>198</v>
      </c>
      <c r="B1031" s="935" t="s">
        <v>199</v>
      </c>
      <c r="C1031" s="936">
        <v>12244</v>
      </c>
      <c r="D1031" s="452"/>
      <c r="E1031" s="398"/>
      <c r="F1031" s="398"/>
      <c r="G1031" s="452"/>
      <c r="Y1031" s="386"/>
      <c r="Z1031" s="387"/>
      <c r="AA1031" s="387"/>
      <c r="AB1031" s="387"/>
      <c r="AC1031" s="387"/>
      <c r="AD1031" s="387"/>
      <c r="AE1031" s="387"/>
      <c r="AF1031" s="387"/>
      <c r="AG1031" s="387"/>
      <c r="AH1031" s="387"/>
      <c r="AI1031" s="387"/>
      <c r="AJ1031" s="387"/>
      <c r="AK1031" s="387"/>
      <c r="AL1031" s="387"/>
      <c r="AM1031" s="387"/>
      <c r="AN1031" s="387"/>
      <c r="AO1031" s="387"/>
      <c r="AP1031" s="387"/>
      <c r="AQ1031" s="387"/>
      <c r="AR1031" s="387"/>
      <c r="AS1031" s="387"/>
      <c r="AT1031" s="387"/>
      <c r="AU1031" s="387"/>
      <c r="AV1031" s="387"/>
      <c r="AW1031" s="387"/>
      <c r="AX1031" s="387"/>
      <c r="AY1031" s="387"/>
      <c r="AZ1031" s="387"/>
      <c r="BA1031" s="386"/>
      <c r="BB1031" s="452"/>
      <c r="BY1031" s="386"/>
      <c r="BZ1031" s="387"/>
      <c r="CA1031" s="387"/>
      <c r="CB1031" s="387"/>
      <c r="CC1031" s="387"/>
      <c r="CD1031" s="387"/>
      <c r="CE1031" s="387"/>
      <c r="CF1031" s="387"/>
      <c r="CG1031" s="387"/>
      <c r="CH1031" s="387"/>
      <c r="CI1031" s="387"/>
      <c r="CJ1031" s="387"/>
      <c r="CK1031" s="387"/>
      <c r="CL1031" s="387"/>
      <c r="CM1031" s="387"/>
      <c r="CN1031" s="387"/>
      <c r="CO1031" s="387"/>
      <c r="CP1031" s="387"/>
      <c r="CQ1031" s="387"/>
      <c r="CR1031" s="387"/>
      <c r="CS1031" s="387"/>
      <c r="CT1031" s="387"/>
      <c r="CU1031" s="387"/>
      <c r="CV1031" s="387"/>
      <c r="CW1031" s="387"/>
      <c r="CX1031" s="387"/>
      <c r="CY1031" s="387"/>
      <c r="CZ1031" s="387"/>
    </row>
    <row r="1032" customFormat="true" ht="15.95" customHeight="true" x14ac:dyDescent="0.2">
      <c r="A1032" s="1152"/>
      <c r="B1032" s="935" t="s">
        <v>200</v>
      </c>
      <c r="C1032" s="936">
        <v>16777</v>
      </c>
      <c r="D1032" s="452"/>
      <c r="E1032" s="398"/>
      <c r="F1032" s="398"/>
      <c r="G1032" s="452"/>
      <c r="Y1032" s="386"/>
      <c r="Z1032" s="387"/>
      <c r="AA1032" s="387"/>
      <c r="AB1032" s="387"/>
      <c r="AC1032" s="387"/>
      <c r="AD1032" s="387"/>
      <c r="AE1032" s="387"/>
      <c r="AF1032" s="387"/>
      <c r="AG1032" s="387"/>
      <c r="AH1032" s="387"/>
      <c r="AI1032" s="387"/>
      <c r="AJ1032" s="387"/>
      <c r="AK1032" s="387"/>
      <c r="AL1032" s="387"/>
      <c r="AM1032" s="387"/>
      <c r="AN1032" s="387"/>
      <c r="AO1032" s="387"/>
      <c r="AP1032" s="387"/>
      <c r="AQ1032" s="387"/>
      <c r="AR1032" s="387"/>
      <c r="AS1032" s="387"/>
      <c r="AT1032" s="387"/>
      <c r="AU1032" s="387"/>
      <c r="AV1032" s="387"/>
      <c r="AW1032" s="387"/>
      <c r="AX1032" s="387"/>
      <c r="AY1032" s="387"/>
      <c r="AZ1032" s="387"/>
      <c r="BA1032" s="386"/>
      <c r="BB1032" s="452"/>
      <c r="BY1032" s="386"/>
      <c r="BZ1032" s="387"/>
      <c r="CA1032" s="387"/>
      <c r="CB1032" s="387"/>
      <c r="CC1032" s="387"/>
      <c r="CD1032" s="387"/>
      <c r="CE1032" s="387"/>
      <c r="CF1032" s="387"/>
      <c r="CG1032" s="387"/>
      <c r="CH1032" s="387"/>
      <c r="CI1032" s="387"/>
      <c r="CJ1032" s="387"/>
      <c r="CK1032" s="387"/>
      <c r="CL1032" s="387"/>
      <c r="CM1032" s="387"/>
      <c r="CN1032" s="387"/>
      <c r="CO1032" s="387"/>
      <c r="CP1032" s="387"/>
      <c r="CQ1032" s="387"/>
      <c r="CR1032" s="387"/>
      <c r="CS1032" s="387"/>
      <c r="CT1032" s="387"/>
      <c r="CU1032" s="387"/>
      <c r="CV1032" s="387"/>
      <c r="CW1032" s="387"/>
      <c r="CX1032" s="387"/>
      <c r="CY1032" s="387"/>
      <c r="CZ1032" s="387"/>
    </row>
    <row r="1033" s="870" customFormat="true" ht="15.95" customHeight="true" x14ac:dyDescent="0.2">
      <c r="A1033" s="937" t="s">
        <v>613</v>
      </c>
      <c r="B1033" s="938" t="s">
        <v>613</v>
      </c>
      <c r="C1033" s="939">
        <v>29021</v>
      </c>
      <c r="D1033" s="344"/>
      <c r="E1033" s="344"/>
      <c r="F1033" s="344"/>
      <c r="G1033" s="344"/>
      <c r="Z1033" s="371"/>
      <c r="AA1033" s="371"/>
      <c r="AB1033" s="371"/>
      <c r="AC1033" s="371"/>
      <c r="AD1033" s="371"/>
      <c r="AE1033" s="371"/>
      <c r="AF1033" s="371"/>
      <c r="AG1033" s="371"/>
      <c r="AH1033" s="371"/>
      <c r="AI1033" s="371"/>
      <c r="AJ1033" s="371"/>
      <c r="AK1033" s="371"/>
      <c r="AL1033" s="371"/>
      <c r="AM1033" s="371"/>
      <c r="AN1033" s="371"/>
      <c r="AO1033" s="371"/>
      <c r="AP1033" s="371"/>
      <c r="AQ1033" s="371"/>
      <c r="AR1033" s="371"/>
      <c r="AS1033" s="371"/>
      <c r="AT1033" s="371"/>
      <c r="AU1033" s="371"/>
      <c r="AV1033" s="371"/>
      <c r="AW1033" s="371"/>
      <c r="AX1033" s="371"/>
      <c r="AY1033" s="371"/>
      <c r="AZ1033" s="371"/>
      <c r="BB1033" s="344"/>
      <c r="BZ1033" s="371"/>
      <c r="CA1033" s="371"/>
      <c r="CB1033" s="371"/>
      <c r="CC1033" s="371"/>
      <c r="CD1033" s="371"/>
      <c r="CE1033" s="371"/>
      <c r="CF1033" s="371"/>
      <c r="CG1033" s="371"/>
      <c r="CH1033" s="371"/>
      <c r="CI1033" s="371"/>
      <c r="CJ1033" s="371"/>
      <c r="CK1033" s="371"/>
      <c r="CL1033" s="371"/>
      <c r="CM1033" s="371"/>
      <c r="CN1033" s="371"/>
      <c r="CO1033" s="371"/>
      <c r="CP1033" s="371"/>
      <c r="CQ1033" s="371"/>
      <c r="CR1033" s="371"/>
      <c r="CS1033" s="371"/>
      <c r="CT1033" s="371"/>
      <c r="CU1033" s="371"/>
      <c r="CV1033" s="371"/>
      <c r="CW1033" s="371"/>
      <c r="CX1033" s="371"/>
      <c r="CY1033" s="371"/>
      <c r="CZ1033" s="371"/>
    </row>
    <row r="1034" customFormat="true" ht="15.95" customHeight="true" x14ac:dyDescent="0.2">
      <c r="A1034" s="1153" t="s">
        <v>614</v>
      </c>
      <c r="B1034" s="1154"/>
      <c r="C1034" s="1155"/>
      <c r="D1034" s="452"/>
      <c r="E1034" s="398"/>
      <c r="F1034" s="398"/>
      <c r="G1034" s="452"/>
      <c r="Y1034" s="386"/>
      <c r="Z1034" s="387"/>
      <c r="AA1034" s="387"/>
      <c r="AB1034" s="387"/>
      <c r="AC1034" s="387"/>
      <c r="AD1034" s="387"/>
      <c r="AE1034" s="387"/>
      <c r="AF1034" s="387"/>
      <c r="AG1034" s="387"/>
      <c r="AH1034" s="387"/>
      <c r="AI1034" s="387"/>
      <c r="AJ1034" s="387"/>
      <c r="AK1034" s="387"/>
      <c r="AL1034" s="387"/>
      <c r="AM1034" s="387"/>
      <c r="AN1034" s="387"/>
      <c r="AO1034" s="387"/>
      <c r="AP1034" s="387"/>
      <c r="AQ1034" s="387"/>
      <c r="AR1034" s="387"/>
      <c r="AS1034" s="387"/>
      <c r="AT1034" s="387"/>
      <c r="AU1034" s="387"/>
      <c r="AV1034" s="387"/>
      <c r="AW1034" s="387"/>
      <c r="AX1034" s="387"/>
      <c r="AY1034" s="387"/>
      <c r="AZ1034" s="387"/>
      <c r="BA1034" s="386"/>
      <c r="BB1034" s="452"/>
      <c r="BY1034" s="386"/>
      <c r="BZ1034" s="387"/>
      <c r="CA1034" s="387"/>
      <c r="CB1034" s="387"/>
      <c r="CC1034" s="387"/>
      <c r="CD1034" s="387"/>
      <c r="CE1034" s="387"/>
      <c r="CF1034" s="387"/>
      <c r="CG1034" s="387"/>
      <c r="CH1034" s="387"/>
      <c r="CI1034" s="387"/>
      <c r="CJ1034" s="387"/>
      <c r="CK1034" s="387"/>
      <c r="CL1034" s="387"/>
      <c r="CM1034" s="387"/>
      <c r="CN1034" s="387"/>
      <c r="CO1034" s="387"/>
      <c r="CP1034" s="387"/>
      <c r="CQ1034" s="387"/>
      <c r="CR1034" s="387"/>
      <c r="CS1034" s="387"/>
      <c r="CT1034" s="387"/>
      <c r="CU1034" s="387"/>
      <c r="CV1034" s="387"/>
      <c r="CW1034" s="387"/>
      <c r="CX1034" s="387"/>
      <c r="CY1034" s="387"/>
      <c r="CZ1034" s="387"/>
    </row>
    <row r="1036" ht="15" customHeight="true" x14ac:dyDescent="0.25">
      <c r="A1036" s="453" t="s">
        <v>121</v>
      </c>
      <c r="B1036" s="326" t="s">
        <v>122</v>
      </c>
    </row>
    <row r="1037" ht="15" customHeight="true" x14ac:dyDescent="0.2">
      <c r="A1037" s="454" t="str">
        <f>R15</f>
        <v>cabo delgado</v>
      </c>
      <c r="B1037" s="454">
        <f>BR122+BR123</f>
        <v>11750.523480999942</v>
      </c>
    </row>
    <row r="1038" ht="15" customHeight="true" x14ac:dyDescent="0.2">
      <c r="A1038" s="454" t="str">
        <f>S15</f>
        <v>gaza</v>
      </c>
      <c r="B1038" s="454">
        <f>BS122+BS123</f>
        <v>11169.465969000017</v>
      </c>
    </row>
    <row r="1039" ht="15" customHeight="true" x14ac:dyDescent="0.2">
      <c r="A1039" s="454" t="str">
        <f>T15</f>
        <v>inhambane</v>
      </c>
      <c r="B1039" s="454">
        <f>BT122+BT123</f>
        <v>11291.194758999991</v>
      </c>
    </row>
    <row r="1040" ht="15" customHeight="true" x14ac:dyDescent="0.2">
      <c r="A1040" s="454" t="str">
        <f>U15</f>
        <v>manica</v>
      </c>
      <c r="B1040" s="454">
        <f>BU122+BU123</f>
        <v>15357.65163799993</v>
      </c>
    </row>
    <row r="1041" ht="15" customHeight="true" x14ac:dyDescent="0.2">
      <c r="A1041" s="454" t="str">
        <f>V15</f>
        <v>maputo city</v>
      </c>
      <c r="B1041" s="454">
        <f>BV122+BV123</f>
        <v>9619.6775810000108</v>
      </c>
    </row>
    <row r="1042" ht="15" customHeight="true" x14ac:dyDescent="0.2">
      <c r="A1042" s="454" t="str">
        <f>W15</f>
        <v>maputo province</v>
      </c>
      <c r="B1042" s="454">
        <f>BW122+BW123</f>
        <v>10178.888301999948</v>
      </c>
    </row>
    <row r="1043" ht="15" customHeight="true" x14ac:dyDescent="0.2">
      <c r="A1043" s="454" t="str">
        <f>X15</f>
        <v>nampula</v>
      </c>
      <c r="B1043" s="454">
        <f>BX122+XR123</f>
        <v>10232.040806999992</v>
      </c>
    </row>
    <row r="1044" ht="15" customHeight="true" x14ac:dyDescent="0.2">
      <c r="A1044" s="454" t="str">
        <f>Y15</f>
        <v>niassa</v>
      </c>
      <c r="B1044" s="454">
        <f>BY122+BY123</f>
        <v>8468.012731000028</v>
      </c>
    </row>
    <row r="1045" ht="15" customHeight="true" x14ac:dyDescent="0.2">
      <c r="A1045" s="454" t="str">
        <f>Z15</f>
        <v>sofala</v>
      </c>
      <c r="B1045" s="454">
        <f>BZ122+BZ123</f>
        <v>14842.621298000071</v>
      </c>
    </row>
    <row r="1046" ht="15" customHeight="true" x14ac:dyDescent="0.2">
      <c r="A1046" s="398" t="str">
        <f>AA15</f>
        <v>tete</v>
      </c>
      <c r="B1046" s="454">
        <f>CA122+CA123</f>
        <v>13544.662420000035</v>
      </c>
    </row>
    <row r="1047" ht="15" customHeight="true" x14ac:dyDescent="0.2">
      <c r="A1047" s="398" t="str">
        <f>AB15</f>
        <v>zambézia</v>
      </c>
      <c r="B1047" s="454">
        <f>CB122+CB123</f>
        <v>28512.027995999939</v>
      </c>
    </row>
    <row r="1048" ht="15" customHeight="true" x14ac:dyDescent="0.2">
      <c r="A1048" s="398">
        <f>AC15</f>
        <v>0</v>
      </c>
      <c r="B1048" s="454">
        <f>CC122+CC123</f>
        <v>0</v>
      </c>
    </row>
    <row r="1049" ht="15" customHeight="true" x14ac:dyDescent="0.2">
      <c r="A1049" s="398">
        <f>AD15</f>
        <v>0</v>
      </c>
      <c r="B1049" s="454">
        <f>CD122+CD123</f>
        <v>0</v>
      </c>
    </row>
    <row r="1050" ht="15" customHeight="true" x14ac:dyDescent="0.2">
      <c r="A1050" s="398">
        <f>AE15</f>
        <v>0</v>
      </c>
      <c r="B1050" s="454">
        <f>CE122+CE123</f>
        <v>0</v>
      </c>
    </row>
    <row r="1051" ht="15" customHeight="true" x14ac:dyDescent="0.2">
      <c r="A1051" s="398">
        <f>AF15</f>
        <v>0</v>
      </c>
      <c r="B1051" s="454">
        <f>CF122+CF123</f>
        <v>0</v>
      </c>
    </row>
    <row r="1052" ht="15" customHeight="true" x14ac:dyDescent="0.2">
      <c r="A1052" s="398">
        <f>AG15</f>
        <v>0</v>
      </c>
      <c r="B1052" s="454">
        <f>CG122+CG123</f>
        <v>0</v>
      </c>
    </row>
    <row r="1053" ht="15" customHeight="true" x14ac:dyDescent="0.2">
      <c r="A1053" s="398">
        <f>AH15</f>
        <v>0</v>
      </c>
      <c r="B1053" s="454">
        <f>CH122+CH123</f>
        <v>0</v>
      </c>
    </row>
    <row r="1054" ht="15" customHeight="true" x14ac:dyDescent="0.2">
      <c r="A1054" s="398">
        <f>AI15</f>
        <v>0</v>
      </c>
      <c r="B1054" s="454">
        <f>CI122+CI123</f>
        <v>0</v>
      </c>
    </row>
    <row r="1055" ht="15" customHeight="true" x14ac:dyDescent="0.2">
      <c r="A1055" s="398">
        <f>AJ15</f>
        <v>0</v>
      </c>
      <c r="B1055" s="454">
        <f>CJ122+CJ123</f>
        <v>0</v>
      </c>
    </row>
    <row r="1056" ht="15" customHeight="true" x14ac:dyDescent="0.2">
      <c r="A1056" s="398">
        <f>AK15</f>
        <v>0</v>
      </c>
      <c r="B1056" s="454">
        <f>CK122+CK123</f>
        <v>0</v>
      </c>
    </row>
    <row r="1057" ht="15" customHeight="true" x14ac:dyDescent="0.2">
      <c r="A1057" s="398">
        <f>AL15</f>
        <v>0</v>
      </c>
      <c r="B1057" s="454">
        <f>CL122+CL123</f>
        <v>0</v>
      </c>
    </row>
    <row r="1058" ht="15" customHeight="true" x14ac:dyDescent="0.2">
      <c r="A1058" s="398">
        <f>AM15</f>
        <v>0</v>
      </c>
      <c r="B1058" s="454">
        <f>CM122+CM123</f>
        <v>0</v>
      </c>
    </row>
    <row r="1059" ht="15" customHeight="true" x14ac:dyDescent="0.2">
      <c r="A1059" s="398">
        <f>AN15</f>
        <v>0</v>
      </c>
      <c r="B1059" s="454">
        <f>CN122+CN123</f>
        <v>0</v>
      </c>
    </row>
    <row r="1060" ht="15" customHeight="true" x14ac:dyDescent="0.2">
      <c r="A1060" s="398">
        <f>AO15</f>
        <v>0</v>
      </c>
      <c r="B1060" s="454">
        <f>CO122+CO123</f>
        <v>0</v>
      </c>
    </row>
    <row r="1061" ht="15" customHeight="true" x14ac:dyDescent="0.2">
      <c r="A1061" s="398">
        <f>AP15</f>
        <v>0</v>
      </c>
      <c r="B1061" s="454">
        <f>CP122+CP123</f>
        <v>0</v>
      </c>
    </row>
    <row r="1062" ht="15" customHeight="true" x14ac:dyDescent="0.2">
      <c r="A1062" s="398">
        <f>AQ15</f>
        <v>0</v>
      </c>
      <c r="B1062" s="454">
        <f>CQ122+CQ123</f>
        <v>0</v>
      </c>
    </row>
    <row r="1063" ht="15" customHeight="true" x14ac:dyDescent="0.2">
      <c r="A1063" s="398">
        <f>AR15</f>
        <v>0</v>
      </c>
      <c r="B1063" s="454">
        <f>CR122+CR123</f>
        <v>0</v>
      </c>
    </row>
    <row r="1064" ht="15" customHeight="true" x14ac:dyDescent="0.2">
      <c r="A1064" s="398">
        <f>AS15</f>
        <v>0</v>
      </c>
      <c r="B1064" s="454">
        <f>CS122+CS123</f>
        <v>0</v>
      </c>
    </row>
    <row r="1065" ht="15" customHeight="true" x14ac:dyDescent="0.2">
      <c r="A1065" s="398">
        <f>AT15</f>
        <v>0</v>
      </c>
      <c r="B1065" s="454">
        <f>CT122+CT123</f>
        <v>0</v>
      </c>
    </row>
    <row r="1066" ht="15" customHeight="true" x14ac:dyDescent="0.2">
      <c r="A1066" s="398">
        <f>AU15</f>
        <v>0</v>
      </c>
      <c r="B1066" s="454">
        <f>CU122+CU123</f>
        <v>0</v>
      </c>
    </row>
    <row r="1067" ht="15" customHeight="true" x14ac:dyDescent="0.2">
      <c r="A1067" s="398">
        <f>AV15</f>
        <v>0</v>
      </c>
      <c r="B1067" s="454">
        <f>CV122+CV123</f>
        <v>0</v>
      </c>
    </row>
    <row r="1068" ht="15" customHeight="true" x14ac:dyDescent="0.2">
      <c r="A1068" s="398">
        <f>AW15</f>
        <v>0</v>
      </c>
      <c r="B1068" s="454">
        <f>CW122+CW123</f>
        <v>0</v>
      </c>
    </row>
    <row r="1069" ht="15" customHeight="true" x14ac:dyDescent="0.2">
      <c r="A1069" s="398">
        <f>AX15</f>
        <v>0</v>
      </c>
      <c r="B1069" s="454">
        <f>CX122+CX123</f>
        <v>0</v>
      </c>
    </row>
    <row r="1070" ht="15" customHeight="true" x14ac:dyDescent="0.2">
      <c r="A1070" s="398">
        <f>AY15</f>
        <v>0</v>
      </c>
      <c r="B1070" s="454">
        <f>CY122+CY123</f>
        <v>0</v>
      </c>
    </row>
    <row r="1071" ht="15" customHeight="true" x14ac:dyDescent="0.2">
      <c r="B1071" s="454"/>
    </row>
    <row r="1072" ht="15" customHeight="true" x14ac:dyDescent="0.2">
      <c r="A1072" s="454">
        <f>34-COUNTIF(A1037:A1071,"0")</f>
        <v>11</v>
      </c>
      <c r="B1072" s="398" t="s">
        <v>141</v>
      </c>
    </row>
  </sheetData>
  <mergeCells count="2015">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O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E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J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0:D570"/>
    <mergeCell ref="H570:I570"/>
    <mergeCell ref="M570:O570"/>
    <mergeCell ref="C571:D571"/>
    <mergeCell ref="H571:I571"/>
    <mergeCell ref="M571:N572"/>
    <mergeCell ref="C572:D572"/>
    <mergeCell ref="H572:I572"/>
    <mergeCell ref="C568:D568"/>
    <mergeCell ref="H568:I568"/>
    <mergeCell ref="M568:N568"/>
    <mergeCell ref="C569:D569"/>
    <mergeCell ref="H569:I569"/>
    <mergeCell ref="M569:N569"/>
    <mergeCell ref="C565:D565"/>
    <mergeCell ref="H565:I565"/>
    <mergeCell ref="M565:N566"/>
    <mergeCell ref="C566:D566"/>
    <mergeCell ref="H566:I566"/>
    <mergeCell ref="C567:D567"/>
    <mergeCell ref="H567:I567"/>
    <mergeCell ref="M567:N567"/>
    <mergeCell ref="C563:D563"/>
    <mergeCell ref="H563:I563"/>
    <mergeCell ref="M563:N563"/>
    <mergeCell ref="C564:D564"/>
    <mergeCell ref="H564:I564"/>
    <mergeCell ref="M564:Q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M538:N538"/>
    <mergeCell ref="C539:D539"/>
    <mergeCell ref="H539:I539"/>
    <mergeCell ref="M539:N539"/>
    <mergeCell ref="C540:D540"/>
    <mergeCell ref="H540:I540"/>
    <mergeCell ref="M540:N540"/>
    <mergeCell ref="M534:N534"/>
    <mergeCell ref="C535:D535"/>
    <mergeCell ref="H535:I535"/>
    <mergeCell ref="M535:N535"/>
    <mergeCell ref="C536:E536"/>
    <mergeCell ref="H536:I536"/>
    <mergeCell ref="M536:N536"/>
    <mergeCell ref="M530:N530"/>
    <mergeCell ref="C531:D532"/>
    <mergeCell ref="H531:I532"/>
    <mergeCell ref="M531:N531"/>
    <mergeCell ref="M532:N532"/>
    <mergeCell ref="C533:D533"/>
    <mergeCell ref="H533:I533"/>
    <mergeCell ref="M533:N533"/>
    <mergeCell ref="C528:D528"/>
    <mergeCell ref="H528:I528"/>
    <mergeCell ref="M528:N528"/>
    <mergeCell ref="C529:D529"/>
    <mergeCell ref="H529:I529"/>
    <mergeCell ref="M529:N529"/>
    <mergeCell ref="C525:D525"/>
    <mergeCell ref="H525:I526"/>
    <mergeCell ref="M525:N525"/>
    <mergeCell ref="C526:D526"/>
    <mergeCell ref="M526:N526"/>
    <mergeCell ref="C527:D527"/>
    <mergeCell ref="H527:I527"/>
    <mergeCell ref="M527:N527"/>
    <mergeCell ref="C523:D523"/>
    <mergeCell ref="H523:I523"/>
    <mergeCell ref="M523:N523"/>
    <mergeCell ref="C524:D524"/>
    <mergeCell ref="H524:L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O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0:D470"/>
    <mergeCell ref="H470:I470"/>
    <mergeCell ref="M470:N470"/>
    <mergeCell ref="C467:D467"/>
    <mergeCell ref="H467:I467"/>
    <mergeCell ref="M467:N467"/>
    <mergeCell ref="C468:D468"/>
    <mergeCell ref="H468:I468"/>
    <mergeCell ref="M468:N468"/>
    <mergeCell ref="H464:I464"/>
    <mergeCell ref="M464:N464"/>
    <mergeCell ref="C465:D465"/>
    <mergeCell ref="H465:I465"/>
    <mergeCell ref="M465:N465"/>
    <mergeCell ref="C466:E466"/>
    <mergeCell ref="H466:I466"/>
    <mergeCell ref="M466:N466"/>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9:D469"/>
    <mergeCell ref="H469:I469"/>
    <mergeCell ref="M469:N469"/>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H414:I414"/>
    <mergeCell ref="M414:N414"/>
    <mergeCell ref="C411:D411"/>
    <mergeCell ref="H411:I411"/>
    <mergeCell ref="M411:N411"/>
    <mergeCell ref="C412:D412"/>
    <mergeCell ref="H412:I412"/>
    <mergeCell ref="M412:N412"/>
    <mergeCell ref="H408:I408"/>
    <mergeCell ref="M408:N408"/>
    <mergeCell ref="C409:D409"/>
    <mergeCell ref="H409:I409"/>
    <mergeCell ref="M409:N409"/>
    <mergeCell ref="C410:D410"/>
    <mergeCell ref="H410:I410"/>
    <mergeCell ref="M410:N410"/>
    <mergeCell ref="C419:D419"/>
    <mergeCell ref="H419:I419"/>
    <mergeCell ref="M419:N419"/>
    <mergeCell ref="C406:D406"/>
    <mergeCell ref="H406:I406"/>
    <mergeCell ref="M406:N406"/>
    <mergeCell ref="C407:D407"/>
    <mergeCell ref="H407:I407"/>
    <mergeCell ref="M407:N407"/>
    <mergeCell ref="C400:E400"/>
    <mergeCell ref="H400:J400"/>
    <mergeCell ref="M400:O400"/>
    <mergeCell ref="C401:D402"/>
    <mergeCell ref="H401:I402"/>
    <mergeCell ref="M401:N402"/>
    <mergeCell ref="C403:D403"/>
    <mergeCell ref="O565:Q565"/>
    <mergeCell ref="C537:D538"/>
    <mergeCell ref="H537:I537"/>
    <mergeCell ref="M537:N537"/>
    <mergeCell ref="H538:I538"/>
    <mergeCell ref="E531:G531"/>
    <mergeCell ref="C530:G530"/>
    <mergeCell ref="H530:J530"/>
    <mergeCell ref="C534:D534"/>
    <mergeCell ref="H534:I534"/>
    <mergeCell ref="J525:L525"/>
    <mergeCell ref="C463:D463"/>
    <mergeCell ref="H463:J463"/>
    <mergeCell ref="M463:N463"/>
    <mergeCell ref="C464:D464"/>
    <mergeCell ref="C413:D413"/>
    <mergeCell ref="H413:I413"/>
    <mergeCell ref="M413:N413"/>
    <mergeCell ref="C414:D414"/>
    <mergeCell ref="A1025:C1025"/>
    <mergeCell ref="A1026:B1026"/>
    <mergeCell ref="A1031:A1032"/>
    <mergeCell ref="A1034:C1034"/>
    <mergeCell ref="A58:A72"/>
    <mergeCell ref="A153:A164"/>
    <mergeCell ref="C404:D404"/>
    <mergeCell ref="C405:D405"/>
    <mergeCell ref="C408:D408"/>
    <mergeCell ref="A353:A354"/>
    <mergeCell ref="BA353:BA354"/>
    <mergeCell ref="C399:F399"/>
    <mergeCell ref="H399:K399"/>
    <mergeCell ref="M399:P399"/>
    <mergeCell ref="B402:B445"/>
    <mergeCell ref="H403:I403"/>
    <mergeCell ref="M403:N403"/>
    <mergeCell ref="H404:I404"/>
    <mergeCell ref="M404:N404"/>
    <mergeCell ref="A347:A348"/>
    <mergeCell ref="BA347:BA348"/>
    <mergeCell ref="A349:A350"/>
    <mergeCell ref="BA349:BA350"/>
    <mergeCell ref="A351:A352"/>
    <mergeCell ref="BA351:BA352"/>
    <mergeCell ref="A341:A342"/>
    <mergeCell ref="BA341:BA342"/>
    <mergeCell ref="A343:A344"/>
    <mergeCell ref="BA343:BA344"/>
    <mergeCell ref="A345:A346"/>
    <mergeCell ref="H405:I405"/>
    <mergeCell ref="M405:N405"/>
    <mergeCell ref="BA345:BA346"/>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R345"/>
  <sheetViews>
    <sheetView workbookViewId="0"/>
  </sheetViews>
  <sheetFormatPr defaultRowHeight="12.75" x14ac:dyDescent="0.2"/>
  <sheetData>
    <row r="1">
      <c r="A1" t="s">
        <v>618</v>
      </c>
      <c r="B1" t="s">
        <v>620</v>
      </c>
      <c r="C1" t="s">
        <v>621</v>
      </c>
      <c r="D1" t="s">
        <v>628</v>
      </c>
      <c r="E1" t="s">
        <v>629</v>
      </c>
      <c r="F1" t="s">
        <v>630</v>
      </c>
      <c r="G1" t="s">
        <v>631</v>
      </c>
      <c r="H1" t="s">
        <v>653</v>
      </c>
      <c r="I1" t="s">
        <v>654</v>
      </c>
      <c r="J1" t="s">
        <v>655</v>
      </c>
      <c r="K1" t="s">
        <v>656</v>
      </c>
      <c r="L1" t="s">
        <v>657</v>
      </c>
      <c r="M1" t="s">
        <v>658</v>
      </c>
      <c r="N1" t="s">
        <v>659</v>
      </c>
      <c r="O1" t="s">
        <v>660</v>
      </c>
      <c r="P1" t="s">
        <v>661</v>
      </c>
      <c r="Q1" t="s">
        <v>662</v>
      </c>
      <c r="R1" t="s">
        <v>663</v>
      </c>
      <c r="S1" t="s">
        <v>664</v>
      </c>
      <c r="T1" t="s">
        <v>665</v>
      </c>
      <c r="U1" t="s">
        <v>666</v>
      </c>
      <c r="V1" t="s">
        <v>667</v>
      </c>
      <c r="W1" t="s">
        <v>668</v>
      </c>
      <c r="X1" t="s">
        <v>669</v>
      </c>
      <c r="Y1" t="s">
        <v>670</v>
      </c>
      <c r="Z1" t="s">
        <v>671</v>
      </c>
      <c r="AA1" t="s">
        <v>672</v>
      </c>
      <c r="AB1" t="s">
        <v>673</v>
      </c>
      <c r="AC1" t="s">
        <v>674</v>
      </c>
      <c r="AD1" t="s">
        <v>675</v>
      </c>
      <c r="AE1" t="s">
        <v>676</v>
      </c>
      <c r="AF1" t="s">
        <v>677</v>
      </c>
      <c r="AG1" t="s">
        <v>678</v>
      </c>
      <c r="AH1" t="s">
        <v>679</v>
      </c>
      <c r="AI1" t="s">
        <v>680</v>
      </c>
      <c r="AJ1" t="s">
        <v>681</v>
      </c>
      <c r="AK1" t="s">
        <v>682</v>
      </c>
      <c r="AL1" t="s">
        <v>683</v>
      </c>
      <c r="AM1" t="s">
        <v>684</v>
      </c>
      <c r="AN1" t="s">
        <v>685</v>
      </c>
      <c r="AO1" t="s">
        <v>686</v>
      </c>
      <c r="AP1" t="s">
        <v>687</v>
      </c>
      <c r="AQ1" t="s">
        <v>688</v>
      </c>
      <c r="AR1" t="s">
        <v>689</v>
      </c>
      <c r="AS1" t="s">
        <v>690</v>
      </c>
      <c r="AT1" t="s">
        <v>691</v>
      </c>
      <c r="AU1" t="s">
        <v>692</v>
      </c>
      <c r="AV1" t="s">
        <v>693</v>
      </c>
      <c r="AW1" t="s">
        <v>694</v>
      </c>
      <c r="AX1" t="s">
        <v>695</v>
      </c>
      <c r="AY1" t="s">
        <v>696</v>
      </c>
      <c r="AZ1" t="s">
        <v>697</v>
      </c>
      <c r="BA1" t="s">
        <v>698</v>
      </c>
      <c r="BB1" t="s">
        <v>699</v>
      </c>
      <c r="BC1" t="s">
        <v>700</v>
      </c>
      <c r="BD1" t="s">
        <v>701</v>
      </c>
      <c r="BE1" t="s">
        <v>702</v>
      </c>
      <c r="BF1" t="s">
        <v>703</v>
      </c>
      <c r="BG1" t="s">
        <v>704</v>
      </c>
      <c r="BH1" t="s">
        <v>705</v>
      </c>
      <c r="BI1" t="s">
        <v>706</v>
      </c>
      <c r="BJ1" t="s">
        <v>707</v>
      </c>
      <c r="BK1" t="s">
        <v>708</v>
      </c>
      <c r="BL1" t="s">
        <v>709</v>
      </c>
      <c r="BM1" t="s">
        <v>710</v>
      </c>
      <c r="BN1" t="s">
        <v>711</v>
      </c>
      <c r="BO1" t="s">
        <v>712</v>
      </c>
      <c r="BP1" t="s">
        <v>713</v>
      </c>
      <c r="BQ1" t="s">
        <v>714</v>
      </c>
      <c r="BR1" t="s">
        <v>715</v>
      </c>
    </row>
    <row r="2">
      <c r="A2" t="s">
        <v>619</v>
      </c>
      <c r="B2">
        <v>2003</v>
      </c>
      <c r="C2" t="s">
        <v>622</v>
      </c>
      <c r="D2">
        <v>16</v>
      </c>
      <c r="E2" t="s">
        <v>13</v>
      </c>
      <c r="F2" t="s">
        <v>14</v>
      </c>
      <c r="G2" t="s">
        <v>632</v>
      </c>
      <c r="H2">
        <v>24.942576394374701</v>
      </c>
      <c r="I2">
        <v>22.784689703621801</v>
      </c>
      <c r="J2">
        <v>22.615690978651781</v>
      </c>
      <c r="K2">
        <v>45.684816967142297</v>
      </c>
      <c r="L2">
        <v>85.504695352145873</v>
      </c>
      <c r="M2">
        <v>41.74017492544224</v>
      </c>
      <c r="N2">
        <v>57.953691817131713</v>
      </c>
      <c r="O2">
        <v>77.943160640864136</v>
      </c>
      <c r="P2">
        <v>86.016080330831329</v>
      </c>
      <c r="Q2">
        <v>94.584820462471825</v>
      </c>
      <c r="R2">
        <v>19.667088868100411</v>
      </c>
      <c r="S2">
        <v>22.415840796049569</v>
      </c>
      <c r="T2">
        <v>24.34030541722441</v>
      </c>
      <c r="U2">
        <v>22.259210680687929</v>
      </c>
      <c r="V2">
        <v>30.656658422093461</v>
      </c>
      <c r="W2" t="s">
        <v>158</v>
      </c>
      <c r="X2" t="s">
        <v>159</v>
      </c>
      <c r="Y2" t="s">
        <v>160</v>
      </c>
      <c r="Z2" t="s">
        <v>161</v>
      </c>
      <c r="AA2" t="s">
        <v>162</v>
      </c>
      <c r="AB2" t="s">
        <v>163</v>
      </c>
      <c r="AC2" t="s">
        <v>164</v>
      </c>
      <c r="AD2" t="s">
        <v>165</v>
      </c>
      <c r="AE2" t="s">
        <v>166</v>
      </c>
      <c r="AF2" t="s">
        <v>167</v>
      </c>
      <c r="AG2" t="s">
        <v>168</v>
      </c>
      <c r="AH2">
        <v>39.712082585473247</v>
      </c>
      <c r="AI2">
        <v>47.122550029326341</v>
      </c>
      <c r="AJ2">
        <v>37.703013844262593</v>
      </c>
      <c r="AK2">
        <v>43.003283109817097</v>
      </c>
      <c r="AL2">
        <v>96.922323592936593</v>
      </c>
      <c r="AM2">
        <v>69.429960488872496</v>
      </c>
      <c r="AN2">
        <v>26.485477453751759</v>
      </c>
      <c r="AO2">
        <v>25.686877300192791</v>
      </c>
      <c r="AP2">
        <v>48.678996006247168</v>
      </c>
      <c r="AQ2">
        <v>39.611541411336013</v>
      </c>
      <c r="AR2">
        <v>17.607494903763111</v>
      </c>
      <c r="AS2"/>
      <c r="AT2"/>
      <c r="AU2"/>
      <c r="AV2"/>
      <c r="AW2"/>
      <c r="AX2"/>
      <c r="AY2"/>
      <c r="AZ2"/>
      <c r="BA2"/>
      <c r="BB2"/>
      <c r="BC2"/>
      <c r="BD2"/>
      <c r="BE2"/>
      <c r="BF2"/>
      <c r="BG2"/>
      <c r="BH2"/>
      <c r="BI2"/>
      <c r="BJ2"/>
      <c r="BK2"/>
      <c r="BL2"/>
      <c r="BM2"/>
      <c r="BN2"/>
      <c r="BO2"/>
      <c r="BP2"/>
      <c r="BQ2"/>
      <c r="BR2"/>
    </row>
    <row r="3">
      <c r="A3" t="s">
        <v>619</v>
      </c>
      <c r="B3">
        <v>2003</v>
      </c>
      <c r="C3" t="s">
        <v>622</v>
      </c>
      <c r="D3">
        <v>17</v>
      </c>
      <c r="E3" t="s">
        <v>13</v>
      </c>
      <c r="F3" t="s">
        <v>51</v>
      </c>
      <c r="G3" t="s">
        <v>192</v>
      </c>
      <c r="H3">
        <v>75.057423605625303</v>
      </c>
      <c r="I3">
        <v>77.215310296378036</v>
      </c>
      <c r="J3">
        <v>77.384309021348201</v>
      </c>
      <c r="K3">
        <v>54.315183032857647</v>
      </c>
      <c r="L3">
        <v>14.495304647854439</v>
      </c>
      <c r="M3">
        <v>58.259825074557789</v>
      </c>
      <c r="N3">
        <v>42.046308182868117</v>
      </c>
      <c r="O3">
        <v>22.05683935913585</v>
      </c>
      <c r="P3">
        <v>13.983919669168669</v>
      </c>
      <c r="Q3">
        <v>5.4151795375281822</v>
      </c>
      <c r="R3">
        <v>80.332911131899692</v>
      </c>
      <c r="S3">
        <v>77.584159203950264</v>
      </c>
      <c r="T3">
        <v>75.659694582775614</v>
      </c>
      <c r="U3">
        <v>77.7407893193121</v>
      </c>
      <c r="V3">
        <v>69.343341577906386</v>
      </c>
      <c r="W3" t="s">
        <v>158</v>
      </c>
      <c r="X3" t="s">
        <v>159</v>
      </c>
      <c r="Y3" t="s">
        <v>160</v>
      </c>
      <c r="Z3" t="s">
        <v>161</v>
      </c>
      <c r="AA3" t="s">
        <v>162</v>
      </c>
      <c r="AB3" t="s">
        <v>163</v>
      </c>
      <c r="AC3" t="s">
        <v>164</v>
      </c>
      <c r="AD3" t="s">
        <v>165</v>
      </c>
      <c r="AE3" t="s">
        <v>166</v>
      </c>
      <c r="AF3" t="s">
        <v>167</v>
      </c>
      <c r="AG3" t="s">
        <v>168</v>
      </c>
      <c r="AH3">
        <v>60.287917414526881</v>
      </c>
      <c r="AI3">
        <v>52.877449970673688</v>
      </c>
      <c r="AJ3">
        <v>62.296986155737493</v>
      </c>
      <c r="AK3">
        <v>56.996716890182888</v>
      </c>
      <c r="AL3">
        <v>3.077676407063433</v>
      </c>
      <c r="AM3">
        <v>30.570039511127721</v>
      </c>
      <c r="AN3">
        <v>73.514522546248429</v>
      </c>
      <c r="AO3">
        <v>74.313122699807039</v>
      </c>
      <c r="AP3">
        <v>51.321003993752853</v>
      </c>
      <c r="AQ3">
        <v>60.388458588664292</v>
      </c>
      <c r="AR3">
        <v>82.392505096236576</v>
      </c>
      <c r="AS3"/>
      <c r="AT3"/>
      <c r="AU3"/>
      <c r="AV3"/>
      <c r="AW3"/>
      <c r="AX3"/>
      <c r="AY3"/>
      <c r="AZ3"/>
      <c r="BA3"/>
      <c r="BB3"/>
      <c r="BC3"/>
      <c r="BD3"/>
      <c r="BE3"/>
      <c r="BF3"/>
      <c r="BG3"/>
      <c r="BH3"/>
      <c r="BI3"/>
      <c r="BJ3"/>
      <c r="BK3"/>
      <c r="BL3"/>
      <c r="BM3"/>
      <c r="BN3"/>
      <c r="BO3"/>
      <c r="BP3"/>
      <c r="BQ3"/>
      <c r="BR3"/>
    </row>
    <row r="4">
      <c r="A4" t="s">
        <v>619</v>
      </c>
      <c r="B4">
        <v>2003</v>
      </c>
      <c r="C4" t="s">
        <v>622</v>
      </c>
      <c r="D4">
        <v>18</v>
      </c>
      <c r="E4" t="s">
        <v>60</v>
      </c>
      <c r="F4" t="s">
        <v>15</v>
      </c>
      <c r="G4" t="s">
        <v>633</v>
      </c>
      <c r="H4">
        <v>18.510073452521581</v>
      </c>
      <c r="I4">
        <v>15.444412498736041</v>
      </c>
      <c r="J4">
        <v>17.143540079821001</v>
      </c>
      <c r="K4">
        <v>37.722416425963871</v>
      </c>
      <c r="L4">
        <v>81.610435164083214</v>
      </c>
      <c r="M4">
        <v>32.752761254636233</v>
      </c>
      <c r="N4">
        <v>48.377753693691567</v>
      </c>
      <c r="O4">
        <v>72.304722531667906</v>
      </c>
      <c r="P4">
        <v>82.717040650188594</v>
      </c>
      <c r="Q4">
        <v>92.526081275052945</v>
      </c>
      <c r="R4">
        <v>14.313054862063341</v>
      </c>
      <c r="S4">
        <v>14.65696446243628</v>
      </c>
      <c r="T4">
        <v>17.429221902546288</v>
      </c>
      <c r="U4">
        <v>16.468586733714901</v>
      </c>
      <c r="V4">
        <v>24.555259650993971</v>
      </c>
      <c r="W4" t="s">
        <v>158</v>
      </c>
      <c r="X4" t="s">
        <v>159</v>
      </c>
      <c r="Y4" t="s">
        <v>160</v>
      </c>
      <c r="Z4" t="s">
        <v>161</v>
      </c>
      <c r="AA4" t="s">
        <v>162</v>
      </c>
      <c r="AB4" t="s">
        <v>163</v>
      </c>
      <c r="AC4" t="s">
        <v>164</v>
      </c>
      <c r="AD4" t="s">
        <v>165</v>
      </c>
      <c r="AE4" t="s">
        <v>166</v>
      </c>
      <c r="AF4" t="s">
        <v>167</v>
      </c>
      <c r="AG4" t="s">
        <v>168</v>
      </c>
      <c r="AH4">
        <v>31.68616496390586</v>
      </c>
      <c r="AI4">
        <v>34.026633527948462</v>
      </c>
      <c r="AJ4">
        <v>25.33513651879241</v>
      </c>
      <c r="AK4">
        <v>29.145566668037169</v>
      </c>
      <c r="AL4">
        <v>95.702840180554702</v>
      </c>
      <c r="AM4">
        <v>63.764924830199988</v>
      </c>
      <c r="AN4">
        <v>23.788621194740401</v>
      </c>
      <c r="AO4">
        <v>23.032070737279181</v>
      </c>
      <c r="AP4">
        <v>42.135300814531</v>
      </c>
      <c r="AQ4">
        <v>32.461709210738562</v>
      </c>
      <c r="AR4">
        <v>13.44436549634769</v>
      </c>
      <c r="AS4"/>
      <c r="AT4"/>
      <c r="AU4"/>
      <c r="AV4"/>
      <c r="AW4"/>
      <c r="AX4"/>
      <c r="AY4"/>
      <c r="AZ4"/>
      <c r="BA4"/>
      <c r="BB4"/>
      <c r="BC4"/>
      <c r="BD4"/>
      <c r="BE4"/>
      <c r="BF4"/>
      <c r="BG4"/>
      <c r="BH4"/>
      <c r="BI4"/>
      <c r="BJ4"/>
      <c r="BK4"/>
      <c r="BL4"/>
      <c r="BM4"/>
      <c r="BN4"/>
      <c r="BO4"/>
      <c r="BP4"/>
      <c r="BQ4"/>
      <c r="BR4"/>
    </row>
    <row r="5">
      <c r="A5" t="s">
        <v>619</v>
      </c>
      <c r="B5">
        <v>2003</v>
      </c>
      <c r="C5" t="s">
        <v>622</v>
      </c>
      <c r="D5">
        <v>19</v>
      </c>
      <c r="E5" t="s">
        <v>60</v>
      </c>
      <c r="F5" t="s">
        <v>16</v>
      </c>
      <c r="G5" t="s">
        <v>634</v>
      </c>
      <c r="H5">
        <v>6.4325029418531434</v>
      </c>
      <c r="I5">
        <v>7.3402772048857763</v>
      </c>
      <c r="J5">
        <v>5.4721508988307948</v>
      </c>
      <c r="K5">
        <v>7.9624005411784946</v>
      </c>
      <c r="L5">
        <v>3.894260188062717</v>
      </c>
      <c r="M5">
        <v>8.9874136708060011</v>
      </c>
      <c r="N5">
        <v>9.5759381234401815</v>
      </c>
      <c r="O5">
        <v>5.6384381091962714</v>
      </c>
      <c r="P5">
        <v>3.299039680642764</v>
      </c>
      <c r="Q5">
        <v>2.0587391874188619</v>
      </c>
      <c r="R5">
        <v>5.3540340060370806</v>
      </c>
      <c r="S5">
        <v>7.7588763336133182</v>
      </c>
      <c r="T5">
        <v>6.9110835146781371</v>
      </c>
      <c r="U5">
        <v>5.790623946973029</v>
      </c>
      <c r="V5">
        <v>6.1013987710994826</v>
      </c>
      <c r="W5" t="s">
        <v>158</v>
      </c>
      <c r="X5" t="s">
        <v>159</v>
      </c>
      <c r="Y5" t="s">
        <v>160</v>
      </c>
      <c r="Z5" t="s">
        <v>161</v>
      </c>
      <c r="AA5" t="s">
        <v>162</v>
      </c>
      <c r="AB5" t="s">
        <v>163</v>
      </c>
      <c r="AC5" t="s">
        <v>164</v>
      </c>
      <c r="AD5" t="s">
        <v>165</v>
      </c>
      <c r="AE5" t="s">
        <v>166</v>
      </c>
      <c r="AF5" t="s">
        <v>167</v>
      </c>
      <c r="AG5" t="s">
        <v>168</v>
      </c>
      <c r="AH5">
        <v>8.0259176215674</v>
      </c>
      <c r="AI5">
        <v>13.0959165013779</v>
      </c>
      <c r="AJ5">
        <v>12.3678773254702</v>
      </c>
      <c r="AK5">
        <v>13.85771644177996</v>
      </c>
      <c r="AL5">
        <v>1.219483412381887</v>
      </c>
      <c r="AM5">
        <v>5.6650356586724833</v>
      </c>
      <c r="AN5">
        <v>2.6968562590113621</v>
      </c>
      <c r="AO5">
        <v>2.6548065629136102</v>
      </c>
      <c r="AP5">
        <v>6.5436951917161901</v>
      </c>
      <c r="AQ5">
        <v>7.1498322005974453</v>
      </c>
      <c r="AR5">
        <v>4.1631294074154201</v>
      </c>
      <c r="AS5"/>
      <c r="AT5"/>
      <c r="AU5"/>
      <c r="AV5"/>
      <c r="AW5"/>
      <c r="AX5"/>
      <c r="AY5"/>
      <c r="AZ5"/>
      <c r="BA5"/>
      <c r="BB5"/>
      <c r="BC5"/>
      <c r="BD5"/>
      <c r="BE5"/>
      <c r="BF5"/>
      <c r="BG5"/>
      <c r="BH5"/>
      <c r="BI5"/>
      <c r="BJ5"/>
      <c r="BK5"/>
      <c r="BL5"/>
      <c r="BM5"/>
      <c r="BN5"/>
      <c r="BO5"/>
      <c r="BP5"/>
      <c r="BQ5"/>
      <c r="BR5"/>
    </row>
    <row r="6">
      <c r="A6" t="s">
        <v>619</v>
      </c>
      <c r="B6">
        <v>2003</v>
      </c>
      <c r="C6" t="s">
        <v>622</v>
      </c>
      <c r="D6">
        <v>20</v>
      </c>
      <c r="E6" t="s">
        <v>60</v>
      </c>
      <c r="F6" t="s">
        <v>22</v>
      </c>
      <c r="G6" t="s">
        <v>635</v>
      </c>
      <c r="H6">
        <v>54.817794629027283</v>
      </c>
      <c r="I6">
        <v>55.79404287782458</v>
      </c>
      <c r="J6">
        <v>54.873103647364651</v>
      </c>
      <c r="K6">
        <v>46.566266104274668</v>
      </c>
      <c r="L6">
        <v>13.11173976520192</v>
      </c>
      <c r="M6">
        <v>47.956266167182818</v>
      </c>
      <c r="N6">
        <v>37.652272948853657</v>
      </c>
      <c r="O6">
        <v>21.181630456735359</v>
      </c>
      <c r="P6">
        <v>13.51808338232717</v>
      </c>
      <c r="Q6">
        <v>5.4151795375281928</v>
      </c>
      <c r="R6">
        <v>56.580905663312677</v>
      </c>
      <c r="S6">
        <v>59.778217537974058</v>
      </c>
      <c r="T6">
        <v>50.993070919382667</v>
      </c>
      <c r="U6">
        <v>54.561077302416678</v>
      </c>
      <c r="V6">
        <v>54.439974463316773</v>
      </c>
      <c r="W6" t="s">
        <v>158</v>
      </c>
      <c r="X6" t="s">
        <v>159</v>
      </c>
      <c r="Y6" t="s">
        <v>160</v>
      </c>
      <c r="Z6" t="s">
        <v>161</v>
      </c>
      <c r="AA6" t="s">
        <v>162</v>
      </c>
      <c r="AB6" t="s">
        <v>163</v>
      </c>
      <c r="AC6" t="s">
        <v>164</v>
      </c>
      <c r="AD6" t="s">
        <v>165</v>
      </c>
      <c r="AE6" t="s">
        <v>166</v>
      </c>
      <c r="AF6" t="s">
        <v>167</v>
      </c>
      <c r="AG6" t="s">
        <v>168</v>
      </c>
      <c r="AH6">
        <v>53.217683694360787</v>
      </c>
      <c r="AI6">
        <v>37.986943184746302</v>
      </c>
      <c r="AJ6">
        <v>54.768738316273158</v>
      </c>
      <c r="AK6">
        <v>36.539378302600213</v>
      </c>
      <c r="AL6">
        <v>3.0776764070634122</v>
      </c>
      <c r="AM6">
        <v>24.287641909993429</v>
      </c>
      <c r="AN6">
        <v>59.933788712025098</v>
      </c>
      <c r="AO6">
        <v>49.71273619572564</v>
      </c>
      <c r="AP6">
        <v>33.243363573726</v>
      </c>
      <c r="AQ6">
        <v>31.686835589777779</v>
      </c>
      <c r="AR6">
        <v>61.539671663980307</v>
      </c>
      <c r="AS6"/>
      <c r="AT6"/>
      <c r="AU6"/>
      <c r="AV6"/>
      <c r="AW6"/>
      <c r="AX6"/>
      <c r="AY6"/>
      <c r="AZ6"/>
      <c r="BA6"/>
      <c r="BB6"/>
      <c r="BC6"/>
      <c r="BD6"/>
      <c r="BE6"/>
      <c r="BF6"/>
      <c r="BG6"/>
      <c r="BH6"/>
      <c r="BI6"/>
      <c r="BJ6"/>
      <c r="BK6"/>
      <c r="BL6"/>
      <c r="BM6"/>
      <c r="BN6"/>
      <c r="BO6"/>
      <c r="BP6"/>
      <c r="BQ6"/>
      <c r="BR6"/>
    </row>
    <row r="7">
      <c r="A7" t="s">
        <v>619</v>
      </c>
      <c r="B7">
        <v>2003</v>
      </c>
      <c r="C7" t="s">
        <v>622</v>
      </c>
      <c r="D7">
        <v>21</v>
      </c>
      <c r="E7" t="s">
        <v>60</v>
      </c>
      <c r="F7" t="s">
        <v>17</v>
      </c>
      <c r="G7" t="s">
        <v>636</v>
      </c>
      <c r="H7">
        <v>20.239628976597992</v>
      </c>
      <c r="I7">
        <v>21.421267418553601</v>
      </c>
      <c r="J7">
        <v>22.51120537398355</v>
      </c>
      <c r="K7">
        <v>7.748916928582954</v>
      </c>
      <c r="L7">
        <v>1.3835648826521509</v>
      </c>
      <c r="M7">
        <v>10.30355890737496</v>
      </c>
      <c r="N7">
        <v>4.3940352340145878</v>
      </c>
      <c r="O7">
        <v>0.87520890240046445</v>
      </c>
      <c r="P7">
        <v>0.46583628684146827</v>
      </c>
      <c r="Q7">
        <v>0</v>
      </c>
      <c r="R7">
        <v>23.752005468586901</v>
      </c>
      <c r="S7">
        <v>17.805941665976341</v>
      </c>
      <c r="T7">
        <v>24.666623663392901</v>
      </c>
      <c r="U7">
        <v>23.17971201689539</v>
      </c>
      <c r="V7">
        <v>14.90336711458977</v>
      </c>
      <c r="W7" t="s">
        <v>158</v>
      </c>
      <c r="X7" t="s">
        <v>159</v>
      </c>
      <c r="Y7" t="s">
        <v>160</v>
      </c>
      <c r="Z7" t="s">
        <v>161</v>
      </c>
      <c r="AA7" t="s">
        <v>162</v>
      </c>
      <c r="AB7" t="s">
        <v>163</v>
      </c>
      <c r="AC7" t="s">
        <v>164</v>
      </c>
      <c r="AD7" t="s">
        <v>165</v>
      </c>
      <c r="AE7" t="s">
        <v>166</v>
      </c>
      <c r="AF7" t="s">
        <v>167</v>
      </c>
      <c r="AG7" t="s">
        <v>168</v>
      </c>
      <c r="AH7">
        <v>7.0702337201659358</v>
      </c>
      <c r="AI7">
        <v>14.890506785927331</v>
      </c>
      <c r="AJ7">
        <v>7.5282478394642256</v>
      </c>
      <c r="AK7">
        <v>20.457338587582651</v>
      </c>
      <c r="AL7">
        <v>0</v>
      </c>
      <c r="AM7">
        <v>6.2823976011340914</v>
      </c>
      <c r="AN7">
        <v>13.580733834223141</v>
      </c>
      <c r="AO7">
        <v>24.60038650408157</v>
      </c>
      <c r="AP7">
        <v>18.07764042002681</v>
      </c>
      <c r="AQ7">
        <v>28.701622998886211</v>
      </c>
      <c r="AR7">
        <v>20.852833432256581</v>
      </c>
      <c r="AS7"/>
      <c r="AT7"/>
      <c r="AU7"/>
      <c r="AV7"/>
      <c r="AW7"/>
      <c r="AX7"/>
      <c r="AY7"/>
      <c r="AZ7"/>
      <c r="BA7"/>
      <c r="BB7"/>
      <c r="BC7"/>
      <c r="BD7"/>
      <c r="BE7"/>
      <c r="BF7"/>
      <c r="BG7"/>
      <c r="BH7"/>
      <c r="BI7"/>
      <c r="BJ7"/>
      <c r="BK7"/>
      <c r="BL7"/>
      <c r="BM7"/>
      <c r="BN7"/>
      <c r="BO7"/>
      <c r="BP7"/>
      <c r="BQ7"/>
      <c r="BR7"/>
    </row>
    <row r="8">
      <c r="A8" t="s">
        <v>619</v>
      </c>
      <c r="B8">
        <v>2003</v>
      </c>
      <c r="C8" t="s">
        <v>622</v>
      </c>
      <c r="D8">
        <v>22</v>
      </c>
      <c r="E8" t="s">
        <v>54</v>
      </c>
      <c r="F8" t="s">
        <v>49</v>
      </c>
      <c r="G8" t="s">
        <v>192</v>
      </c>
      <c r="H8">
        <v>25.789248232206941</v>
      </c>
      <c r="I8">
        <v>32.215831333963621</v>
      </c>
      <c r="J8">
        <v>24.196257828232021</v>
      </c>
      <c r="K8">
        <v>17.428986411186141</v>
      </c>
      <c r="L8">
        <v>4.5544401649809334</v>
      </c>
      <c r="M8">
        <v>21.53180643554952</v>
      </c>
      <c r="N8">
        <v>16.523430730964119</v>
      </c>
      <c r="O8">
        <v>7.2340383207916057</v>
      </c>
      <c r="P8">
        <v>3.8353755111301751</v>
      </c>
      <c r="Q8">
        <v>2.1766063278998371</v>
      </c>
      <c r="R8">
        <v>27.22331729898881</v>
      </c>
      <c r="S8">
        <v>34.613362952598663</v>
      </c>
      <c r="T8">
        <v>28.39357763270921</v>
      </c>
      <c r="U8">
        <v>26.01450711815658</v>
      </c>
      <c r="V8">
        <v>19.90236080884263</v>
      </c>
      <c r="W8" t="s">
        <v>158</v>
      </c>
      <c r="X8" t="s">
        <v>159</v>
      </c>
      <c r="Y8" t="s">
        <v>160</v>
      </c>
      <c r="Z8" t="s">
        <v>161</v>
      </c>
      <c r="AA8" t="s">
        <v>162</v>
      </c>
      <c r="AB8" t="s">
        <v>163</v>
      </c>
      <c r="AC8" t="s">
        <v>164</v>
      </c>
      <c r="AD8" t="s">
        <v>165</v>
      </c>
      <c r="AE8" t="s">
        <v>166</v>
      </c>
      <c r="AF8" t="s">
        <v>167</v>
      </c>
      <c r="AG8" t="s">
        <v>168</v>
      </c>
      <c r="AH8">
        <v>20.210266244015351</v>
      </c>
      <c r="AI8">
        <v>27.791188068616311</v>
      </c>
      <c r="AJ8">
        <v>32.803418253398497</v>
      </c>
      <c r="AK8">
        <v>32.224787131697923</v>
      </c>
      <c r="AL8">
        <v>1.258206950860554</v>
      </c>
      <c r="AM8">
        <v>8.1593531362882104</v>
      </c>
      <c r="AN8">
        <v>10.18239623476881</v>
      </c>
      <c r="AO8">
        <v>10.335263924407361</v>
      </c>
      <c r="AP8">
        <v>13.44254345524384</v>
      </c>
      <c r="AQ8">
        <v>18.04987118868166</v>
      </c>
      <c r="AR8">
        <v>23.64407560626735</v>
      </c>
      <c r="AS8"/>
      <c r="AT8"/>
      <c r="AU8"/>
      <c r="AV8"/>
      <c r="AW8"/>
      <c r="AX8"/>
      <c r="AY8"/>
      <c r="AZ8"/>
      <c r="BA8"/>
      <c r="BB8"/>
      <c r="BC8"/>
      <c r="BD8"/>
      <c r="BE8"/>
      <c r="BF8"/>
      <c r="BG8"/>
      <c r="BH8"/>
      <c r="BI8"/>
      <c r="BJ8"/>
      <c r="BK8"/>
      <c r="BL8"/>
      <c r="BM8"/>
      <c r="BN8"/>
      <c r="BO8"/>
      <c r="BP8"/>
      <c r="BQ8"/>
      <c r="BR8"/>
    </row>
    <row r="9">
      <c r="A9" t="s">
        <v>619</v>
      </c>
      <c r="B9">
        <v>2003</v>
      </c>
      <c r="C9" t="s">
        <v>622</v>
      </c>
      <c r="D9">
        <v>23</v>
      </c>
      <c r="E9" t="s">
        <v>54</v>
      </c>
      <c r="F9" t="s">
        <v>48</v>
      </c>
      <c r="G9" t="s">
        <v>192</v>
      </c>
      <c r="H9">
        <v>74.210751767793155</v>
      </c>
      <c r="I9">
        <v>67.78416866603645</v>
      </c>
      <c r="J9">
        <v>75.803742171768036</v>
      </c>
      <c r="K9">
        <v>82.571013588813997</v>
      </c>
      <c r="L9">
        <v>95.445559835019139</v>
      </c>
      <c r="M9">
        <v>78.468193564450445</v>
      </c>
      <c r="N9">
        <v>83.476569269035934</v>
      </c>
      <c r="O9">
        <v>92.765961679208459</v>
      </c>
      <c r="P9">
        <v>96.164624488869848</v>
      </c>
      <c r="Q9">
        <v>97.823393672100153</v>
      </c>
      <c r="R9">
        <v>72.776682701011225</v>
      </c>
      <c r="S9">
        <v>65.38663704740145</v>
      </c>
      <c r="T9">
        <v>71.606422367290875</v>
      </c>
      <c r="U9">
        <v>73.985492881843442</v>
      </c>
      <c r="V9">
        <v>80.097639191157342</v>
      </c>
      <c r="W9" t="s">
        <v>158</v>
      </c>
      <c r="X9" t="s">
        <v>159</v>
      </c>
      <c r="Y9" t="s">
        <v>160</v>
      </c>
      <c r="Z9" t="s">
        <v>161</v>
      </c>
      <c r="AA9" t="s">
        <v>162</v>
      </c>
      <c r="AB9" t="s">
        <v>163</v>
      </c>
      <c r="AC9" t="s">
        <v>164</v>
      </c>
      <c r="AD9" t="s">
        <v>165</v>
      </c>
      <c r="AE9" t="s">
        <v>166</v>
      </c>
      <c r="AF9" t="s">
        <v>167</v>
      </c>
      <c r="AG9" t="s">
        <v>168</v>
      </c>
      <c r="AH9">
        <v>79.78973375598467</v>
      </c>
      <c r="AI9">
        <v>72.208811931383707</v>
      </c>
      <c r="AJ9">
        <v>67.196581746601566</v>
      </c>
      <c r="AK9">
        <v>67.775212868302177</v>
      </c>
      <c r="AL9">
        <v>98.741793049139446</v>
      </c>
      <c r="AM9">
        <v>91.840646863711768</v>
      </c>
      <c r="AN9">
        <v>89.817603765231212</v>
      </c>
      <c r="AO9">
        <v>89.664736075592629</v>
      </c>
      <c r="AP9">
        <v>86.557456544756207</v>
      </c>
      <c r="AQ9">
        <v>81.950128811318308</v>
      </c>
      <c r="AR9">
        <v>76.35592439373265</v>
      </c>
      <c r="AS9"/>
      <c r="AT9"/>
      <c r="AU9"/>
      <c r="AV9"/>
      <c r="AW9"/>
      <c r="AX9"/>
      <c r="AY9"/>
      <c r="AZ9"/>
      <c r="BA9"/>
      <c r="BB9"/>
      <c r="BC9"/>
      <c r="BD9"/>
      <c r="BE9"/>
      <c r="BF9"/>
      <c r="BG9"/>
      <c r="BH9"/>
      <c r="BI9"/>
      <c r="BJ9"/>
      <c r="BK9"/>
      <c r="BL9"/>
      <c r="BM9"/>
      <c r="BN9"/>
      <c r="BO9"/>
      <c r="BP9"/>
      <c r="BQ9"/>
      <c r="BR9"/>
    </row>
    <row r="10">
      <c r="A10" t="s">
        <v>619</v>
      </c>
      <c r="B10">
        <v>2003</v>
      </c>
      <c r="C10" t="s">
        <v>622</v>
      </c>
      <c r="D10">
        <v>29</v>
      </c>
      <c r="E10" t="s">
        <v>57</v>
      </c>
      <c r="F10" t="s">
        <v>49</v>
      </c>
      <c r="G10" t="s">
        <v>637</v>
      </c>
      <c r="H10">
        <v>8.7672941713123613</v>
      </c>
      <c r="I10">
        <v>4.613742906209275</v>
      </c>
      <c r="J10">
        <v>5.1694949841479101</v>
      </c>
      <c r="K10">
        <v>27.0518899578739</v>
      </c>
      <c r="L10">
        <v>78.83926016901637</v>
      </c>
      <c r="M10">
        <v>27.043308593681459</v>
      </c>
      <c r="N10">
        <v>42.945162836868697</v>
      </c>
      <c r="O10">
        <v>68.801606537229404</v>
      </c>
      <c r="P10">
        <v>81.351924172105456</v>
      </c>
      <c r="Q10">
        <v>92.167782515726941</v>
      </c>
      <c r="R10">
        <v>3.5755088797047372</v>
      </c>
      <c r="S10">
        <v>3.911249240675835</v>
      </c>
      <c r="T10">
        <v>5.6464366643626871</v>
      </c>
      <c r="U10">
        <v>4.700390800898095</v>
      </c>
      <c r="V10">
        <v>8.0946264521672546</v>
      </c>
      <c r="W10" t="s">
        <v>158</v>
      </c>
      <c r="X10" t="s">
        <v>159</v>
      </c>
      <c r="Y10" t="s">
        <v>160</v>
      </c>
      <c r="Z10" t="s">
        <v>161</v>
      </c>
      <c r="AA10" t="s">
        <v>162</v>
      </c>
      <c r="AB10" t="s">
        <v>163</v>
      </c>
      <c r="AC10" t="s">
        <v>164</v>
      </c>
      <c r="AD10" t="s">
        <v>165</v>
      </c>
      <c r="AE10" t="s">
        <v>166</v>
      </c>
      <c r="AF10" t="s">
        <v>167</v>
      </c>
      <c r="AG10" t="s">
        <v>168</v>
      </c>
      <c r="AH10">
        <v>16.195644331942109</v>
      </c>
      <c r="AI10">
        <v>12.801698283060411</v>
      </c>
      <c r="AJ10">
        <v>12.685135777813739</v>
      </c>
      <c r="AK10">
        <v>17.538652435389849</v>
      </c>
      <c r="AL10">
        <v>96.333491969802083</v>
      </c>
      <c r="AM10">
        <v>56.990721357625027</v>
      </c>
      <c r="AN10">
        <v>21.259313102523539</v>
      </c>
      <c r="AO10">
        <v>8.5623494745337663</v>
      </c>
      <c r="AP10">
        <v>29.426960135149908</v>
      </c>
      <c r="AQ10">
        <v>11.57054442372738</v>
      </c>
      <c r="AR10">
        <v>10.42608052396816</v>
      </c>
      <c r="AS10"/>
      <c r="AT10"/>
      <c r="AU10"/>
      <c r="AV10"/>
      <c r="AW10"/>
      <c r="AX10"/>
      <c r="AY10"/>
      <c r="AZ10"/>
      <c r="BA10"/>
      <c r="BB10"/>
      <c r="BC10"/>
      <c r="BD10"/>
      <c r="BE10"/>
      <c r="BF10"/>
      <c r="BG10"/>
      <c r="BH10"/>
      <c r="BI10"/>
      <c r="BJ10"/>
      <c r="BK10"/>
      <c r="BL10"/>
      <c r="BM10"/>
      <c r="BN10"/>
      <c r="BO10"/>
      <c r="BP10"/>
      <c r="BQ10"/>
      <c r="BR10"/>
    </row>
    <row r="11">
      <c r="A11" t="s">
        <v>619</v>
      </c>
      <c r="B11">
        <v>2003</v>
      </c>
      <c r="C11" t="s">
        <v>622</v>
      </c>
      <c r="D11">
        <v>30</v>
      </c>
      <c r="E11" t="s">
        <v>57</v>
      </c>
      <c r="F11" t="s">
        <v>48</v>
      </c>
      <c r="G11" t="s">
        <v>192</v>
      </c>
      <c r="H11">
        <v>91.232705828687813</v>
      </c>
      <c r="I11">
        <v>95.386257093790633</v>
      </c>
      <c r="J11">
        <v>94.830505015852111</v>
      </c>
      <c r="K11">
        <v>72.948110042126046</v>
      </c>
      <c r="L11">
        <v>21.160739830984131</v>
      </c>
      <c r="M11">
        <v>72.956691406318626</v>
      </c>
      <c r="N11">
        <v>57.054837163131182</v>
      </c>
      <c r="O11">
        <v>31.198393462770682</v>
      </c>
      <c r="P11">
        <v>18.64807582789458</v>
      </c>
      <c r="Q11">
        <v>7.8322174842730243</v>
      </c>
      <c r="R11">
        <v>96.424491120295272</v>
      </c>
      <c r="S11">
        <v>96.0887507593241</v>
      </c>
      <c r="T11">
        <v>94.353563335637332</v>
      </c>
      <c r="U11">
        <v>95.29960919910188</v>
      </c>
      <c r="V11">
        <v>91.905373547832625</v>
      </c>
      <c r="W11" t="s">
        <v>158</v>
      </c>
      <c r="X11" t="s">
        <v>159</v>
      </c>
      <c r="Y11" t="s">
        <v>160</v>
      </c>
      <c r="Z11" t="s">
        <v>161</v>
      </c>
      <c r="AA11" t="s">
        <v>162</v>
      </c>
      <c r="AB11" t="s">
        <v>163</v>
      </c>
      <c r="AC11" t="s">
        <v>164</v>
      </c>
      <c r="AD11" t="s">
        <v>165</v>
      </c>
      <c r="AE11" t="s">
        <v>166</v>
      </c>
      <c r="AF11" t="s">
        <v>167</v>
      </c>
      <c r="AG11" t="s">
        <v>168</v>
      </c>
      <c r="AH11">
        <v>83.804355668058108</v>
      </c>
      <c r="AI11">
        <v>87.198301716939568</v>
      </c>
      <c r="AJ11">
        <v>87.314864222186245</v>
      </c>
      <c r="AK11">
        <v>82.461347564610193</v>
      </c>
      <c r="AL11">
        <v>3.6665080301979569</v>
      </c>
      <c r="AM11">
        <v>43.009278642375172</v>
      </c>
      <c r="AN11">
        <v>78.740686897476635</v>
      </c>
      <c r="AO11">
        <v>91.437650525466125</v>
      </c>
      <c r="AP11">
        <v>70.57303986485006</v>
      </c>
      <c r="AQ11">
        <v>88.429455576272801</v>
      </c>
      <c r="AR11">
        <v>89.573919476031563</v>
      </c>
      <c r="AS11"/>
      <c r="AT11"/>
      <c r="AU11"/>
      <c r="AV11"/>
      <c r="AW11"/>
      <c r="AX11"/>
      <c r="AY11"/>
      <c r="AZ11"/>
      <c r="BA11"/>
      <c r="BB11"/>
      <c r="BC11"/>
      <c r="BD11"/>
      <c r="BE11"/>
      <c r="BF11"/>
      <c r="BG11"/>
      <c r="BH11"/>
      <c r="BI11"/>
      <c r="BJ11"/>
      <c r="BK11"/>
      <c r="BL11"/>
      <c r="BM11"/>
      <c r="BN11"/>
      <c r="BO11"/>
      <c r="BP11"/>
      <c r="BQ11"/>
      <c r="BR11"/>
    </row>
    <row r="12">
      <c r="A12" t="s">
        <v>619</v>
      </c>
      <c r="B12">
        <v>2003</v>
      </c>
      <c r="C12" t="s">
        <v>622</v>
      </c>
      <c r="D12">
        <v>31</v>
      </c>
      <c r="E12" t="s">
        <v>104</v>
      </c>
      <c r="F12" t="s">
        <v>49</v>
      </c>
      <c r="G12" t="s">
        <v>638</v>
      </c>
      <c r="H12">
        <v>0.0603086155543879</v>
      </c>
      <c r="I12">
        <v>0.092717164281269304</v>
      </c>
      <c r="J12">
        <v>0.023407617789637399</v>
      </c>
      <c r="K12">
        <v>2.0076170459783871</v>
      </c>
      <c r="L12">
        <v>32.397440589721093</v>
      </c>
      <c r="M12">
        <v>0.58389930497356191</v>
      </c>
      <c r="N12">
        <v>3.4554001169864601</v>
      </c>
      <c r="O12">
        <v>10.603501122969019</v>
      </c>
      <c r="P12">
        <v>22.064947247788378</v>
      </c>
      <c r="Q12">
        <v>62.417418740394481</v>
      </c>
      <c r="R12">
        <v>0</v>
      </c>
      <c r="S12">
        <v>0</v>
      </c>
      <c r="T12">
        <v>0</v>
      </c>
      <c r="U12">
        <v>0.0362349280496106</v>
      </c>
      <c r="V12">
        <v>1.864589718419932</v>
      </c>
      <c r="W12" t="s">
        <v>158</v>
      </c>
      <c r="X12" t="s">
        <v>159</v>
      </c>
      <c r="Y12" t="s">
        <v>160</v>
      </c>
      <c r="Z12" t="s">
        <v>161</v>
      </c>
      <c r="AA12" t="s">
        <v>162</v>
      </c>
      <c r="AB12" t="s">
        <v>163</v>
      </c>
      <c r="AC12" t="s">
        <v>164</v>
      </c>
      <c r="AD12" t="s">
        <v>165</v>
      </c>
      <c r="AE12" t="s">
        <v>166</v>
      </c>
      <c r="AF12" t="s">
        <v>167</v>
      </c>
      <c r="AG12" t="s">
        <v>168</v>
      </c>
      <c r="AH12">
        <v>2.1305758421556771</v>
      </c>
      <c r="AI12">
        <v>2.7325850165730801</v>
      </c>
      <c r="AJ12">
        <v>4.2772750425865018</v>
      </c>
      <c r="AK12">
        <v>2.1149741530145212</v>
      </c>
      <c r="AL12">
        <v>41.262353709612327</v>
      </c>
      <c r="AM12">
        <v>26.883204115232271</v>
      </c>
      <c r="AN12">
        <v>0.62049413887744154</v>
      </c>
      <c r="AO12">
        <v>1.322933698497792</v>
      </c>
      <c r="AP12">
        <v>7.2175199524261764</v>
      </c>
      <c r="AQ12">
        <v>4.8719722494192998</v>
      </c>
      <c r="AR12">
        <v>1.2638904368011421</v>
      </c>
      <c r="AS12"/>
      <c r="AT12"/>
      <c r="AU12"/>
      <c r="AV12"/>
      <c r="AW12"/>
      <c r="AX12"/>
      <c r="AY12"/>
      <c r="AZ12"/>
      <c r="BA12"/>
      <c r="BB12"/>
      <c r="BC12"/>
      <c r="BD12"/>
      <c r="BE12"/>
      <c r="BF12"/>
      <c r="BG12"/>
      <c r="BH12"/>
      <c r="BI12"/>
      <c r="BJ12"/>
      <c r="BK12"/>
      <c r="BL12"/>
      <c r="BM12"/>
      <c r="BN12"/>
      <c r="BO12"/>
      <c r="BP12"/>
      <c r="BQ12"/>
      <c r="BR12"/>
    </row>
    <row r="13">
      <c r="A13" t="s">
        <v>619</v>
      </c>
      <c r="B13">
        <v>2003</v>
      </c>
      <c r="C13" t="s">
        <v>622</v>
      </c>
      <c r="D13">
        <v>32</v>
      </c>
      <c r="E13" t="s">
        <v>104</v>
      </c>
      <c r="F13" t="s">
        <v>48</v>
      </c>
      <c r="G13" t="s">
        <v>192</v>
      </c>
      <c r="H13">
        <v>99.939691384445624</v>
      </c>
      <c r="I13">
        <v>99.907282835718718</v>
      </c>
      <c r="J13">
        <v>99.97659238221037</v>
      </c>
      <c r="K13">
        <v>97.992382954021622</v>
      </c>
      <c r="L13">
        <v>67.602559410279227</v>
      </c>
      <c r="M13">
        <v>99.416100695026444</v>
      </c>
      <c r="N13">
        <v>96.544599883013433</v>
      </c>
      <c r="O13">
        <v>89.396498877030979</v>
      </c>
      <c r="P13">
        <v>77.935052752211618</v>
      </c>
      <c r="Q13">
        <v>37.582581259605497</v>
      </c>
      <c r="R13">
        <v>100</v>
      </c>
      <c r="S13">
        <v>100</v>
      </c>
      <c r="T13">
        <v>100</v>
      </c>
      <c r="U13">
        <v>99.963765071950377</v>
      </c>
      <c r="V13">
        <v>98.135410281580022</v>
      </c>
      <c r="W13" t="s">
        <v>158</v>
      </c>
      <c r="X13" t="s">
        <v>159</v>
      </c>
      <c r="Y13" t="s">
        <v>160</v>
      </c>
      <c r="Z13" t="s">
        <v>161</v>
      </c>
      <c r="AA13" t="s">
        <v>162</v>
      </c>
      <c r="AB13" t="s">
        <v>163</v>
      </c>
      <c r="AC13" t="s">
        <v>164</v>
      </c>
      <c r="AD13" t="s">
        <v>165</v>
      </c>
      <c r="AE13" t="s">
        <v>166</v>
      </c>
      <c r="AF13" t="s">
        <v>167</v>
      </c>
      <c r="AG13" t="s">
        <v>168</v>
      </c>
      <c r="AH13">
        <v>97.869424157844293</v>
      </c>
      <c r="AI13">
        <v>97.267414983426917</v>
      </c>
      <c r="AJ13">
        <v>95.722724957413462</v>
      </c>
      <c r="AK13">
        <v>97.885025846985442</v>
      </c>
      <c r="AL13">
        <v>58.737646290387701</v>
      </c>
      <c r="AM13">
        <v>73.116795884767797</v>
      </c>
      <c r="AN13">
        <v>99.37950586112251</v>
      </c>
      <c r="AO13">
        <v>98.67706630150218</v>
      </c>
      <c r="AP13">
        <v>92.782480047573799</v>
      </c>
      <c r="AQ13">
        <v>95.128027750580742</v>
      </c>
      <c r="AR13">
        <v>98.736109563198795</v>
      </c>
      <c r="AS13"/>
      <c r="AT13"/>
      <c r="AU13"/>
      <c r="AV13"/>
      <c r="AW13"/>
      <c r="AX13"/>
      <c r="AY13"/>
      <c r="AZ13"/>
      <c r="BA13"/>
      <c r="BB13"/>
      <c r="BC13"/>
      <c r="BD13"/>
      <c r="BE13"/>
      <c r="BF13"/>
      <c r="BG13"/>
      <c r="BH13"/>
      <c r="BI13"/>
      <c r="BJ13"/>
      <c r="BK13"/>
      <c r="BL13"/>
      <c r="BM13"/>
      <c r="BN13"/>
      <c r="BO13"/>
      <c r="BP13"/>
      <c r="BQ13"/>
      <c r="BR13"/>
    </row>
    <row r="14">
      <c r="A14" t="s">
        <v>619</v>
      </c>
      <c r="B14">
        <v>2003</v>
      </c>
      <c r="C14" t="s">
        <v>622</v>
      </c>
      <c r="D14">
        <v>35</v>
      </c>
      <c r="E14" t="s">
        <v>55</v>
      </c>
      <c r="F14" t="s">
        <v>49</v>
      </c>
      <c r="G14" t="s">
        <v>192</v>
      </c>
      <c r="H14">
        <v>0.31217609768903493</v>
      </c>
      <c r="I14">
        <v>0.41143844845305899</v>
      </c>
      <c r="J14">
        <v>0.39165169381399739</v>
      </c>
      <c r="K14">
        <v>2.4757733638593611</v>
      </c>
      <c r="L14">
        <v>32.553593356843813</v>
      </c>
      <c r="M14">
        <v>1.0037272261662049</v>
      </c>
      <c r="N14">
        <v>4.1477489186242744</v>
      </c>
      <c r="O14">
        <v>10.826108493845091</v>
      </c>
      <c r="P14">
        <v>22.112184846269571</v>
      </c>
      <c r="Q14">
        <v>62.483750933290139</v>
      </c>
      <c r="R14">
        <v>0.1716731502213448</v>
      </c>
      <c r="S14">
        <v>0.25266445767325579</v>
      </c>
      <c r="T14">
        <v>0.60594694807872806</v>
      </c>
      <c r="U14">
        <v>0.15414026246453019</v>
      </c>
      <c r="V14">
        <v>2.3480951508417931</v>
      </c>
      <c r="W14" t="s">
        <v>158</v>
      </c>
      <c r="X14" t="s">
        <v>159</v>
      </c>
      <c r="Y14" t="s">
        <v>160</v>
      </c>
      <c r="Z14" t="s">
        <v>161</v>
      </c>
      <c r="AA14" t="s">
        <v>162</v>
      </c>
      <c r="AB14" t="s">
        <v>163</v>
      </c>
      <c r="AC14" t="s">
        <v>164</v>
      </c>
      <c r="AD14" t="s">
        <v>165</v>
      </c>
      <c r="AE14" t="s">
        <v>166</v>
      </c>
      <c r="AF14" t="s">
        <v>167</v>
      </c>
      <c r="AG14" t="s">
        <v>168</v>
      </c>
      <c r="AH14">
        <v>2.370376046800748</v>
      </c>
      <c r="AI14">
        <v>2.7325850165730801</v>
      </c>
      <c r="AJ14">
        <v>4.4823407475311523</v>
      </c>
      <c r="AK14">
        <v>4.7623354721034108</v>
      </c>
      <c r="AL14">
        <v>41.262353709612327</v>
      </c>
      <c r="AM14">
        <v>26.883204115232271</v>
      </c>
      <c r="AN14">
        <v>0.66841355378934475</v>
      </c>
      <c r="AO14">
        <v>2.2359704230875281</v>
      </c>
      <c r="AP14">
        <v>7.2244093663450473</v>
      </c>
      <c r="AQ14">
        <v>5.1301107972638436</v>
      </c>
      <c r="AR14">
        <v>1.350383037428035</v>
      </c>
      <c r="AS14"/>
      <c r="AT14"/>
      <c r="AU14"/>
      <c r="AV14"/>
      <c r="AW14"/>
      <c r="AX14"/>
      <c r="AY14"/>
      <c r="AZ14"/>
      <c r="BA14"/>
      <c r="BB14"/>
      <c r="BC14"/>
      <c r="BD14"/>
      <c r="BE14"/>
      <c r="BF14"/>
      <c r="BG14"/>
      <c r="BH14"/>
      <c r="BI14"/>
      <c r="BJ14"/>
      <c r="BK14"/>
      <c r="BL14"/>
      <c r="BM14"/>
      <c r="BN14"/>
      <c r="BO14"/>
      <c r="BP14"/>
      <c r="BQ14"/>
      <c r="BR14"/>
    </row>
    <row r="15">
      <c r="A15" t="s">
        <v>619</v>
      </c>
      <c r="B15">
        <v>2003</v>
      </c>
      <c r="C15" t="s">
        <v>622</v>
      </c>
      <c r="D15">
        <v>36</v>
      </c>
      <c r="E15" t="s">
        <v>55</v>
      </c>
      <c r="F15" t="s">
        <v>48</v>
      </c>
      <c r="G15" t="s">
        <v>192</v>
      </c>
      <c r="H15">
        <v>99.687823902310939</v>
      </c>
      <c r="I15">
        <v>99.588561551546945</v>
      </c>
      <c r="J15">
        <v>99.608348306186016</v>
      </c>
      <c r="K15">
        <v>97.524226636140625</v>
      </c>
      <c r="L15">
        <v>67.446406643156507</v>
      </c>
      <c r="M15">
        <v>98.996272773833795</v>
      </c>
      <c r="N15">
        <v>95.852251081375613</v>
      </c>
      <c r="O15">
        <v>89.173891506154916</v>
      </c>
      <c r="P15">
        <v>77.887815153730415</v>
      </c>
      <c r="Q15">
        <v>37.516249066709847</v>
      </c>
      <c r="R15">
        <v>99.82832684977862</v>
      </c>
      <c r="S15">
        <v>99.747335542326738</v>
      </c>
      <c r="T15">
        <v>99.394053051921276</v>
      </c>
      <c r="U15">
        <v>99.845859737535463</v>
      </c>
      <c r="V15">
        <v>97.651904849158129</v>
      </c>
      <c r="W15" t="s">
        <v>158</v>
      </c>
      <c r="X15" t="s">
        <v>159</v>
      </c>
      <c r="Y15" t="s">
        <v>160</v>
      </c>
      <c r="Z15" t="s">
        <v>161</v>
      </c>
      <c r="AA15" t="s">
        <v>162</v>
      </c>
      <c r="AB15" t="s">
        <v>163</v>
      </c>
      <c r="AC15" t="s">
        <v>164</v>
      </c>
      <c r="AD15" t="s">
        <v>165</v>
      </c>
      <c r="AE15" t="s">
        <v>166</v>
      </c>
      <c r="AF15" t="s">
        <v>167</v>
      </c>
      <c r="AG15" t="s">
        <v>168</v>
      </c>
      <c r="AH15">
        <v>97.629623953199243</v>
      </c>
      <c r="AI15">
        <v>97.267414983426917</v>
      </c>
      <c r="AJ15">
        <v>95.517659252468817</v>
      </c>
      <c r="AK15">
        <v>95.237664527896499</v>
      </c>
      <c r="AL15">
        <v>58.737646290387701</v>
      </c>
      <c r="AM15">
        <v>73.116795884767797</v>
      </c>
      <c r="AN15">
        <v>99.331586446210608</v>
      </c>
      <c r="AO15">
        <v>97.764029576912463</v>
      </c>
      <c r="AP15">
        <v>92.775590633654929</v>
      </c>
      <c r="AQ15">
        <v>94.869889202736218</v>
      </c>
      <c r="AR15">
        <v>98.649616962571912</v>
      </c>
      <c r="AS15"/>
      <c r="AT15"/>
      <c r="AU15"/>
      <c r="AV15"/>
      <c r="AW15"/>
      <c r="AX15"/>
      <c r="AY15"/>
      <c r="AZ15"/>
      <c r="BA15"/>
      <c r="BB15"/>
      <c r="BC15"/>
      <c r="BD15"/>
      <c r="BE15"/>
      <c r="BF15"/>
      <c r="BG15"/>
      <c r="BH15"/>
      <c r="BI15"/>
      <c r="BJ15"/>
      <c r="BK15"/>
      <c r="BL15"/>
      <c r="BM15"/>
      <c r="BN15"/>
      <c r="BO15"/>
      <c r="BP15"/>
      <c r="BQ15"/>
      <c r="BR15"/>
    </row>
    <row r="16">
      <c r="A16" t="s">
        <v>619</v>
      </c>
      <c r="B16">
        <v>2003</v>
      </c>
      <c r="C16" t="s">
        <v>622</v>
      </c>
      <c r="D16">
        <v>37</v>
      </c>
      <c r="E16" t="s">
        <v>169</v>
      </c>
      <c r="F16" t="s">
        <v>49</v>
      </c>
      <c r="G16" t="s">
        <v>639</v>
      </c>
      <c r="H16">
        <v>0.13425468441845001</v>
      </c>
      <c r="I16">
        <v>0.2034547847045178</v>
      </c>
      <c r="J16">
        <v>0.1098669418000887</v>
      </c>
      <c r="K16">
        <v>2.154460486067816</v>
      </c>
      <c r="L16">
        <v>32.511239137178897</v>
      </c>
      <c r="M16">
        <v>0.81733163628247629</v>
      </c>
      <c r="N16">
        <v>3.819627452937048</v>
      </c>
      <c r="O16">
        <v>10.72232091009179</v>
      </c>
      <c r="P16">
        <v>22.064947247788378</v>
      </c>
      <c r="Q16">
        <v>62.483750933290139</v>
      </c>
      <c r="R16">
        <v>0</v>
      </c>
      <c r="S16">
        <v>0.1079543506839695</v>
      </c>
      <c r="T16">
        <v>0.19937109068246189</v>
      </c>
      <c r="U16">
        <v>0.0362349280496106</v>
      </c>
      <c r="V16">
        <v>1.9622878857112409</v>
      </c>
      <c r="W16" t="s">
        <v>158</v>
      </c>
      <c r="X16" t="s">
        <v>159</v>
      </c>
      <c r="Y16" t="s">
        <v>160</v>
      </c>
      <c r="Z16" t="s">
        <v>161</v>
      </c>
      <c r="AA16" t="s">
        <v>162</v>
      </c>
      <c r="AB16" t="s">
        <v>163</v>
      </c>
      <c r="AC16" t="s">
        <v>164</v>
      </c>
      <c r="AD16" t="s">
        <v>165</v>
      </c>
      <c r="AE16" t="s">
        <v>166</v>
      </c>
      <c r="AF16" t="s">
        <v>167</v>
      </c>
      <c r="AG16" t="s">
        <v>168</v>
      </c>
      <c r="AH16">
        <v>2.298767418754474</v>
      </c>
      <c r="AI16">
        <v>2.7325850165730801</v>
      </c>
      <c r="AJ16">
        <v>4.2772750425865018</v>
      </c>
      <c r="AK16">
        <v>3.3090014071152569</v>
      </c>
      <c r="AL16">
        <v>41.262353709612327</v>
      </c>
      <c r="AM16">
        <v>26.883204115232271</v>
      </c>
      <c r="AN16">
        <v>0.62049413887744154</v>
      </c>
      <c r="AO16">
        <v>1.458746821787807</v>
      </c>
      <c r="AP16">
        <v>7.2175199524261764</v>
      </c>
      <c r="AQ16">
        <v>4.8719722494192998</v>
      </c>
      <c r="AR16">
        <v>1.2761848534856779</v>
      </c>
      <c r="AS16"/>
      <c r="AT16"/>
      <c r="AU16"/>
      <c r="AV16"/>
      <c r="AW16"/>
      <c r="AX16"/>
      <c r="AY16"/>
      <c r="AZ16"/>
      <c r="BA16"/>
      <c r="BB16"/>
      <c r="BC16"/>
      <c r="BD16"/>
      <c r="BE16"/>
      <c r="BF16"/>
      <c r="BG16"/>
      <c r="BH16"/>
      <c r="BI16"/>
      <c r="BJ16"/>
      <c r="BK16"/>
      <c r="BL16"/>
      <c r="BM16"/>
      <c r="BN16"/>
      <c r="BO16"/>
      <c r="BP16"/>
      <c r="BQ16"/>
      <c r="BR16"/>
    </row>
    <row r="17">
      <c r="A17" t="s">
        <v>619</v>
      </c>
      <c r="B17">
        <v>2003</v>
      </c>
      <c r="C17" t="s">
        <v>622</v>
      </c>
      <c r="D17">
        <v>38</v>
      </c>
      <c r="E17" t="s">
        <v>169</v>
      </c>
      <c r="F17" t="s">
        <v>48</v>
      </c>
      <c r="G17" t="s">
        <v>192</v>
      </c>
      <c r="H17">
        <v>99.865745315581549</v>
      </c>
      <c r="I17">
        <v>99.796545215295481</v>
      </c>
      <c r="J17">
        <v>99.890133058199922</v>
      </c>
      <c r="K17">
        <v>97.845539513932195</v>
      </c>
      <c r="L17">
        <v>67.488760862821422</v>
      </c>
      <c r="M17">
        <v>99.182668363717525</v>
      </c>
      <c r="N17">
        <v>96.180372547062831</v>
      </c>
      <c r="O17">
        <v>89.277679089908233</v>
      </c>
      <c r="P17">
        <v>77.935052752211618</v>
      </c>
      <c r="Q17">
        <v>37.516249066709847</v>
      </c>
      <c r="R17">
        <v>100</v>
      </c>
      <c r="S17">
        <v>99.892045649316032</v>
      </c>
      <c r="T17">
        <v>99.800628909317538</v>
      </c>
      <c r="U17">
        <v>99.963765071950377</v>
      </c>
      <c r="V17">
        <v>98.037712114288709</v>
      </c>
      <c r="W17" t="s">
        <v>158</v>
      </c>
      <c r="X17" t="s">
        <v>159</v>
      </c>
      <c r="Y17" t="s">
        <v>160</v>
      </c>
      <c r="Z17" t="s">
        <v>161</v>
      </c>
      <c r="AA17" t="s">
        <v>162</v>
      </c>
      <c r="AB17" t="s">
        <v>163</v>
      </c>
      <c r="AC17" t="s">
        <v>164</v>
      </c>
      <c r="AD17" t="s">
        <v>165</v>
      </c>
      <c r="AE17" t="s">
        <v>166</v>
      </c>
      <c r="AF17" t="s">
        <v>167</v>
      </c>
      <c r="AG17" t="s">
        <v>168</v>
      </c>
      <c r="AH17">
        <v>97.701232581245506</v>
      </c>
      <c r="AI17">
        <v>97.267414983426917</v>
      </c>
      <c r="AJ17">
        <v>95.722724957413462</v>
      </c>
      <c r="AK17">
        <v>96.690998592884682</v>
      </c>
      <c r="AL17">
        <v>58.737646290387701</v>
      </c>
      <c r="AM17">
        <v>73.116795884767797</v>
      </c>
      <c r="AN17">
        <v>99.37950586112251</v>
      </c>
      <c r="AO17">
        <v>98.541253178212159</v>
      </c>
      <c r="AP17">
        <v>92.782480047573799</v>
      </c>
      <c r="AQ17">
        <v>95.128027750580742</v>
      </c>
      <c r="AR17">
        <v>98.723815146514255</v>
      </c>
      <c r="AS17"/>
      <c r="AT17"/>
      <c r="AU17"/>
      <c r="AV17"/>
      <c r="AW17"/>
      <c r="AX17"/>
      <c r="AY17"/>
      <c r="AZ17"/>
      <c r="BA17"/>
      <c r="BB17"/>
      <c r="BC17"/>
      <c r="BD17"/>
      <c r="BE17"/>
      <c r="BF17"/>
      <c r="BG17"/>
      <c r="BH17"/>
      <c r="BI17"/>
      <c r="BJ17"/>
      <c r="BK17"/>
      <c r="BL17"/>
      <c r="BM17"/>
      <c r="BN17"/>
      <c r="BO17"/>
      <c r="BP17"/>
      <c r="BQ17"/>
      <c r="BR17"/>
    </row>
    <row r="18">
      <c r="A18" t="s">
        <v>619</v>
      </c>
      <c r="B18">
        <v>2003</v>
      </c>
      <c r="C18" t="s">
        <v>622</v>
      </c>
      <c r="D18">
        <v>41</v>
      </c>
      <c r="E18" t="s">
        <v>56</v>
      </c>
      <c r="F18" t="s">
        <v>49</v>
      </c>
      <c r="G18" t="s">
        <v>192</v>
      </c>
      <c r="H18">
        <v>31.546043158512841</v>
      </c>
      <c r="I18">
        <v>34.70411326767254</v>
      </c>
      <c r="J18">
        <v>32.711106151725879</v>
      </c>
      <c r="K18">
        <v>25.95761239497271</v>
      </c>
      <c r="L18">
        <v>6.5295629950917426</v>
      </c>
      <c r="M18">
        <v>27.02975503956737</v>
      </c>
      <c r="N18">
        <v>23.704716259965871</v>
      </c>
      <c r="O18">
        <v>10.239716848292581</v>
      </c>
      <c r="P18">
        <v>4.4530748270812994</v>
      </c>
      <c r="Q18">
        <v>2.5383480891077368</v>
      </c>
      <c r="R18">
        <v>32.721265471304967</v>
      </c>
      <c r="S18">
        <v>36.199744374254301</v>
      </c>
      <c r="T18">
        <v>32.904422835998098</v>
      </c>
      <c r="U18">
        <v>33.853755403785243</v>
      </c>
      <c r="V18">
        <v>29.363637114223131</v>
      </c>
      <c r="W18" t="s">
        <v>158</v>
      </c>
      <c r="X18" t="s">
        <v>159</v>
      </c>
      <c r="Y18" t="s">
        <v>160</v>
      </c>
      <c r="Z18" t="s">
        <v>161</v>
      </c>
      <c r="AA18" t="s">
        <v>162</v>
      </c>
      <c r="AB18" t="s">
        <v>163</v>
      </c>
      <c r="AC18" t="s">
        <v>164</v>
      </c>
      <c r="AD18" t="s">
        <v>165</v>
      </c>
      <c r="AE18" t="s">
        <v>166</v>
      </c>
      <c r="AF18" t="s">
        <v>167</v>
      </c>
      <c r="AG18" t="s">
        <v>168</v>
      </c>
      <c r="AH18">
        <v>37.494033571822023</v>
      </c>
      <c r="AI18">
        <v>39.037655987226728</v>
      </c>
      <c r="AJ18">
        <v>36.041973110907769</v>
      </c>
      <c r="AK18">
        <v>28.919028708778971</v>
      </c>
      <c r="AL18">
        <v>1.3922802548959901</v>
      </c>
      <c r="AM18">
        <v>15.309827916564799</v>
      </c>
      <c r="AN18">
        <v>26.545643040668171</v>
      </c>
      <c r="AO18">
        <v>18.604581501390651</v>
      </c>
      <c r="AP18">
        <v>21.721797088935919</v>
      </c>
      <c r="AQ18">
        <v>22.503379828183821</v>
      </c>
      <c r="AR18">
        <v>33.598515943875547</v>
      </c>
      <c r="AS18"/>
      <c r="AT18"/>
      <c r="AU18"/>
      <c r="AV18"/>
      <c r="AW18"/>
      <c r="AX18"/>
      <c r="AY18"/>
      <c r="AZ18"/>
      <c r="BA18"/>
      <c r="BB18"/>
      <c r="BC18"/>
      <c r="BD18"/>
      <c r="BE18"/>
      <c r="BF18"/>
      <c r="BG18"/>
      <c r="BH18"/>
      <c r="BI18"/>
      <c r="BJ18"/>
      <c r="BK18"/>
      <c r="BL18"/>
      <c r="BM18"/>
      <c r="BN18"/>
      <c r="BO18"/>
      <c r="BP18"/>
      <c r="BQ18"/>
      <c r="BR18"/>
    </row>
    <row r="19">
      <c r="A19" t="s">
        <v>619</v>
      </c>
      <c r="B19">
        <v>2003</v>
      </c>
      <c r="C19" t="s">
        <v>622</v>
      </c>
      <c r="D19">
        <v>42</v>
      </c>
      <c r="E19" t="s">
        <v>56</v>
      </c>
      <c r="F19" t="s">
        <v>48</v>
      </c>
      <c r="G19" t="s">
        <v>640</v>
      </c>
      <c r="H19">
        <v>68.453956841487155</v>
      </c>
      <c r="I19">
        <v>65.295886732327247</v>
      </c>
      <c r="J19">
        <v>67.288893848274157</v>
      </c>
      <c r="K19">
        <v>74.042387605027272</v>
      </c>
      <c r="L19">
        <v>93.470437004908419</v>
      </c>
      <c r="M19">
        <v>72.970244960432723</v>
      </c>
      <c r="N19">
        <v>76.295283740034037</v>
      </c>
      <c r="O19">
        <v>89.760283151707526</v>
      </c>
      <c r="P19">
        <v>95.546925172918733</v>
      </c>
      <c r="Q19">
        <v>97.461651910892257</v>
      </c>
      <c r="R19">
        <v>67.278734528695125</v>
      </c>
      <c r="S19">
        <v>63.800255625745571</v>
      </c>
      <c r="T19">
        <v>67.095577164002023</v>
      </c>
      <c r="U19">
        <v>66.146244596214672</v>
      </c>
      <c r="V19">
        <v>70.636362885776833</v>
      </c>
      <c r="W19" t="s">
        <v>158</v>
      </c>
      <c r="X19" t="s">
        <v>159</v>
      </c>
      <c r="Y19" t="s">
        <v>160</v>
      </c>
      <c r="Z19" t="s">
        <v>161</v>
      </c>
      <c r="AA19" t="s">
        <v>162</v>
      </c>
      <c r="AB19" t="s">
        <v>163</v>
      </c>
      <c r="AC19" t="s">
        <v>164</v>
      </c>
      <c r="AD19" t="s">
        <v>165</v>
      </c>
      <c r="AE19" t="s">
        <v>166</v>
      </c>
      <c r="AF19" t="s">
        <v>167</v>
      </c>
      <c r="AG19" t="s">
        <v>168</v>
      </c>
      <c r="AH19">
        <v>62.505966428178063</v>
      </c>
      <c r="AI19">
        <v>60.96234401277345</v>
      </c>
      <c r="AJ19">
        <v>63.958026889092302</v>
      </c>
      <c r="AK19">
        <v>71.080971291221175</v>
      </c>
      <c r="AL19">
        <v>98.607719745104035</v>
      </c>
      <c r="AM19">
        <v>84.6901720834353</v>
      </c>
      <c r="AN19">
        <v>73.45435695933206</v>
      </c>
      <c r="AO19">
        <v>81.395418498609232</v>
      </c>
      <c r="AP19">
        <v>78.278202911063985</v>
      </c>
      <c r="AQ19">
        <v>77.496620171816417</v>
      </c>
      <c r="AR19">
        <v>66.401484056124318</v>
      </c>
      <c r="AS19"/>
      <c r="AT19"/>
      <c r="AU19"/>
      <c r="AV19"/>
      <c r="AW19"/>
      <c r="AX19"/>
      <c r="AY19"/>
      <c r="AZ19"/>
      <c r="BA19"/>
      <c r="BB19"/>
      <c r="BC19"/>
      <c r="BD19"/>
      <c r="BE19"/>
      <c r="BF19"/>
      <c r="BG19"/>
      <c r="BH19"/>
      <c r="BI19"/>
      <c r="BJ19"/>
      <c r="BK19"/>
      <c r="BL19"/>
      <c r="BM19"/>
      <c r="BN19"/>
      <c r="BO19"/>
      <c r="BP19"/>
      <c r="BQ19"/>
      <c r="BR19"/>
    </row>
    <row r="20">
      <c r="A20" t="s">
        <v>619</v>
      </c>
      <c r="B20">
        <v>2003</v>
      </c>
      <c r="C20" t="s">
        <v>622</v>
      </c>
      <c r="D20">
        <v>58</v>
      </c>
      <c r="E20" t="s">
        <v>170</v>
      </c>
      <c r="F20" t="s">
        <v>171</v>
      </c>
      <c r="G20" t="s">
        <v>192</v>
      </c>
      <c r="H20">
        <v>0.0603086155543879</v>
      </c>
      <c r="I20">
        <v>0.092781538623161297</v>
      </c>
      <c r="J20">
        <v>0.023407617789637399</v>
      </c>
      <c r="K20">
        <v>2.0105245630199451</v>
      </c>
      <c r="L20">
        <v>32.412281510104137</v>
      </c>
      <c r="M20">
        <v>0.58396814912811379</v>
      </c>
      <c r="N20">
        <v>3.462227776330383</v>
      </c>
      <c r="O20">
        <v>10.61790564489837</v>
      </c>
      <c r="P20">
        <v>22.064947247788378</v>
      </c>
      <c r="Q20">
        <v>62.417418740394481</v>
      </c>
      <c r="R20">
        <v>0</v>
      </c>
      <c r="S20">
        <v>0</v>
      </c>
      <c r="T20">
        <v>0</v>
      </c>
      <c r="U20">
        <v>0.0362349280496106</v>
      </c>
      <c r="V20">
        <v>1.8664132425124591</v>
      </c>
      <c r="W20" t="s">
        <v>158</v>
      </c>
      <c r="X20" t="s">
        <v>159</v>
      </c>
      <c r="Y20" t="s">
        <v>160</v>
      </c>
      <c r="Z20" t="s">
        <v>161</v>
      </c>
      <c r="AA20" t="s">
        <v>162</v>
      </c>
      <c r="AB20" t="s">
        <v>163</v>
      </c>
      <c r="AC20" t="s">
        <v>164</v>
      </c>
      <c r="AD20" t="s">
        <v>165</v>
      </c>
      <c r="AE20" t="s">
        <v>166</v>
      </c>
      <c r="AF20" t="s">
        <v>167</v>
      </c>
      <c r="AG20" t="s">
        <v>168</v>
      </c>
      <c r="AH20">
        <v>2.1334616659830652</v>
      </c>
      <c r="AI20">
        <v>2.7325850165730801</v>
      </c>
      <c r="AJ20">
        <v>4.2772750425865018</v>
      </c>
      <c r="AK20">
        <v>2.1149741530145212</v>
      </c>
      <c r="AL20">
        <v>41.262353709612327</v>
      </c>
      <c r="AM20">
        <v>26.883204115232271</v>
      </c>
      <c r="AN20">
        <v>0.62049413887744154</v>
      </c>
      <c r="AO20">
        <v>1.325760336670762</v>
      </c>
      <c r="AP20">
        <v>7.2175199524261764</v>
      </c>
      <c r="AQ20">
        <v>4.8719722494192998</v>
      </c>
      <c r="AR20">
        <v>1.2662203741097089</v>
      </c>
      <c r="AS20"/>
      <c r="AT20"/>
      <c r="AU20"/>
      <c r="AV20"/>
      <c r="AW20"/>
      <c r="AX20"/>
      <c r="AY20"/>
      <c r="AZ20"/>
      <c r="BA20"/>
      <c r="BB20"/>
      <c r="BC20"/>
      <c r="BD20"/>
      <c r="BE20"/>
      <c r="BF20"/>
      <c r="BG20"/>
      <c r="BH20"/>
      <c r="BI20"/>
      <c r="BJ20"/>
      <c r="BK20"/>
      <c r="BL20"/>
      <c r="BM20"/>
      <c r="BN20"/>
      <c r="BO20"/>
      <c r="BP20"/>
      <c r="BQ20"/>
      <c r="BR20"/>
    </row>
    <row r="21">
      <c r="A21" t="s">
        <v>619</v>
      </c>
      <c r="B21">
        <v>2003</v>
      </c>
      <c r="C21" t="s">
        <v>622</v>
      </c>
      <c r="D21">
        <v>59</v>
      </c>
      <c r="E21" t="s">
        <v>170</v>
      </c>
      <c r="F21" t="s">
        <v>172</v>
      </c>
      <c r="G21" t="s">
        <v>192</v>
      </c>
      <c r="H21">
        <v>2.7106714580035631</v>
      </c>
      <c r="I21">
        <v>0.3509523842543083</v>
      </c>
      <c r="J21">
        <v>0.28380602615574818</v>
      </c>
      <c r="K21">
        <v>11.491031475989841</v>
      </c>
      <c r="L21">
        <v>25.496896326456341</v>
      </c>
      <c r="M21">
        <v>11.073763499808731</v>
      </c>
      <c r="N21">
        <v>19.419545960403681</v>
      </c>
      <c r="O21">
        <v>33.296791183286793</v>
      </c>
      <c r="P21">
        <v>32.921756563391497</v>
      </c>
      <c r="Q21">
        <v>15.244999329331829</v>
      </c>
      <c r="R21">
        <v>0.40999724021354222</v>
      </c>
      <c r="S21">
        <v>0.047247265177888402</v>
      </c>
      <c r="T21">
        <v>0.45269897387783808</v>
      </c>
      <c r="U21">
        <v>0.20719588708577191</v>
      </c>
      <c r="V21">
        <v>1.037496029534934</v>
      </c>
      <c r="W21" t="s">
        <v>158</v>
      </c>
      <c r="X21" t="s">
        <v>159</v>
      </c>
      <c r="Y21" t="s">
        <v>160</v>
      </c>
      <c r="Z21" t="s">
        <v>161</v>
      </c>
      <c r="AA21" t="s">
        <v>162</v>
      </c>
      <c r="AB21" t="s">
        <v>163</v>
      </c>
      <c r="AC21" t="s">
        <v>164</v>
      </c>
      <c r="AD21" t="s">
        <v>165</v>
      </c>
      <c r="AE21" t="s">
        <v>166</v>
      </c>
      <c r="AF21" t="s">
        <v>167</v>
      </c>
      <c r="AG21" t="s">
        <v>168</v>
      </c>
      <c r="AH21">
        <v>3.2991685142762548</v>
      </c>
      <c r="AI21">
        <v>5.7269170848682638</v>
      </c>
      <c r="AJ21">
        <v>5.7913370821828813</v>
      </c>
      <c r="AK21">
        <v>3.0558194476198599</v>
      </c>
      <c r="AL21">
        <v>26.749329136557922</v>
      </c>
      <c r="AM21">
        <v>22.753442983555011</v>
      </c>
      <c r="AN21">
        <v>8.2010905348576184</v>
      </c>
      <c r="AO21">
        <v>1.575800273093483</v>
      </c>
      <c r="AP21">
        <v>13.61926382783105</v>
      </c>
      <c r="AQ21">
        <v>2.121836995378465</v>
      </c>
      <c r="AR21">
        <v>1.3929534036873801</v>
      </c>
      <c r="AS21"/>
      <c r="AT21"/>
      <c r="AU21"/>
      <c r="AV21"/>
      <c r="AW21"/>
      <c r="AX21"/>
      <c r="AY21"/>
      <c r="AZ21"/>
      <c r="BA21"/>
      <c r="BB21"/>
      <c r="BC21"/>
      <c r="BD21"/>
      <c r="BE21"/>
      <c r="BF21"/>
      <c r="BG21"/>
      <c r="BH21"/>
      <c r="BI21"/>
      <c r="BJ21"/>
      <c r="BK21"/>
      <c r="BL21"/>
      <c r="BM21"/>
      <c r="BN21"/>
      <c r="BO21"/>
      <c r="BP21"/>
      <c r="BQ21"/>
      <c r="BR21"/>
    </row>
    <row r="22">
      <c r="A22" t="s">
        <v>619</v>
      </c>
      <c r="B22">
        <v>2003</v>
      </c>
      <c r="C22" t="s">
        <v>622</v>
      </c>
      <c r="D22">
        <v>60</v>
      </c>
      <c r="E22" t="s">
        <v>170</v>
      </c>
      <c r="F22" t="s">
        <v>173</v>
      </c>
      <c r="G22" t="s">
        <v>192</v>
      </c>
      <c r="H22">
        <v>5.996314097754408</v>
      </c>
      <c r="I22">
        <v>4.1732123455738286</v>
      </c>
      <c r="J22">
        <v>4.8622813402025251</v>
      </c>
      <c r="K22">
        <v>13.589511625198361</v>
      </c>
      <c r="L22">
        <v>20.966197752745941</v>
      </c>
      <c r="M22">
        <v>15.388765463211019</v>
      </c>
      <c r="N22">
        <v>20.148246115933741</v>
      </c>
      <c r="O22">
        <v>24.980374522094831</v>
      </c>
      <c r="P22">
        <v>26.365220360925569</v>
      </c>
      <c r="Q22">
        <v>14.505364446000661</v>
      </c>
      <c r="R22">
        <v>3.165511639491196</v>
      </c>
      <c r="S22">
        <v>3.864001975497946</v>
      </c>
      <c r="T22">
        <v>5.200688318291383</v>
      </c>
      <c r="U22">
        <v>4.4569599857627127</v>
      </c>
      <c r="V22">
        <v>5.1986335309447673</v>
      </c>
      <c r="W22" t="s">
        <v>158</v>
      </c>
      <c r="X22" t="s">
        <v>159</v>
      </c>
      <c r="Y22" t="s">
        <v>160</v>
      </c>
      <c r="Z22" t="s">
        <v>161</v>
      </c>
      <c r="AA22" t="s">
        <v>162</v>
      </c>
      <c r="AB22" t="s">
        <v>163</v>
      </c>
      <c r="AC22" t="s">
        <v>164</v>
      </c>
      <c r="AD22" t="s">
        <v>165</v>
      </c>
      <c r="AE22" t="s">
        <v>166</v>
      </c>
      <c r="AF22" t="s">
        <v>167</v>
      </c>
      <c r="AG22" t="s">
        <v>168</v>
      </c>
      <c r="AH22">
        <v>10.784950839121111</v>
      </c>
      <c r="AI22">
        <v>4.3421961816190704</v>
      </c>
      <c r="AJ22">
        <v>2.616523653044347</v>
      </c>
      <c r="AK22">
        <v>12.367858834755451</v>
      </c>
      <c r="AL22">
        <v>28.321809123631901</v>
      </c>
      <c r="AM22">
        <v>7.3540742588376826</v>
      </c>
      <c r="AN22">
        <v>12.437728428788491</v>
      </c>
      <c r="AO22">
        <v>5.6790835562589832</v>
      </c>
      <c r="AP22">
        <v>8.5901763548926748</v>
      </c>
      <c r="AQ22">
        <v>4.5767351789296118</v>
      </c>
      <c r="AR22">
        <v>7.7861268567816042</v>
      </c>
      <c r="AS22"/>
      <c r="AT22"/>
      <c r="AU22"/>
      <c r="AV22"/>
      <c r="AW22"/>
      <c r="AX22"/>
      <c r="AY22"/>
      <c r="AZ22"/>
      <c r="BA22"/>
      <c r="BB22"/>
      <c r="BC22"/>
      <c r="BD22"/>
      <c r="BE22"/>
      <c r="BF22"/>
      <c r="BG22"/>
      <c r="BH22"/>
      <c r="BI22"/>
      <c r="BJ22"/>
      <c r="BK22"/>
      <c r="BL22"/>
      <c r="BM22"/>
      <c r="BN22"/>
      <c r="BO22"/>
      <c r="BP22"/>
      <c r="BQ22"/>
      <c r="BR22"/>
    </row>
    <row r="23">
      <c r="A23" t="s">
        <v>619</v>
      </c>
      <c r="B23">
        <v>2003</v>
      </c>
      <c r="C23" t="s">
        <v>622</v>
      </c>
      <c r="D23">
        <v>61</v>
      </c>
      <c r="E23" t="s">
        <v>170</v>
      </c>
      <c r="F23" t="s">
        <v>174</v>
      </c>
      <c r="G23" t="s">
        <v>192</v>
      </c>
      <c r="H23">
        <v>0.9611964315118201</v>
      </c>
      <c r="I23">
        <v>2.0920189627514731</v>
      </c>
      <c r="J23">
        <v>1.388798231308394</v>
      </c>
      <c r="K23">
        <v>3.5836773828787658</v>
      </c>
      <c r="L23">
        <v>4.3741753903332148</v>
      </c>
      <c r="M23">
        <v>3.1185148961826519</v>
      </c>
      <c r="N23">
        <v>3.6742983947365628</v>
      </c>
      <c r="O23">
        <v>4.4183691106268022</v>
      </c>
      <c r="P23">
        <v>5.7555574066396176</v>
      </c>
      <c r="Q23">
        <v>2.1703032527165789</v>
      </c>
      <c r="R23">
        <v>0.7540653530691056</v>
      </c>
      <c r="S23">
        <v>2.3692568087901602</v>
      </c>
      <c r="T23">
        <v>1.233635006535118</v>
      </c>
      <c r="U23">
        <v>1.0489115681649051</v>
      </c>
      <c r="V23">
        <v>3.6750655587577312</v>
      </c>
      <c r="W23" t="s">
        <v>158</v>
      </c>
      <c r="X23" t="s">
        <v>159</v>
      </c>
      <c r="Y23" t="s">
        <v>160</v>
      </c>
      <c r="Z23" t="s">
        <v>161</v>
      </c>
      <c r="AA23" t="s">
        <v>162</v>
      </c>
      <c r="AB23" t="s">
        <v>163</v>
      </c>
      <c r="AC23" t="s">
        <v>164</v>
      </c>
      <c r="AD23" t="s">
        <v>165</v>
      </c>
      <c r="AE23" t="s">
        <v>166</v>
      </c>
      <c r="AF23" t="s">
        <v>167</v>
      </c>
      <c r="AG23" t="s">
        <v>168</v>
      </c>
      <c r="AH23">
        <v>1.9950198411105311</v>
      </c>
      <c r="AI23">
        <v>1.5769686733244821</v>
      </c>
      <c r="AJ23">
        <v>2.95333955461648</v>
      </c>
      <c r="AK23">
        <v>7.6213739111996901</v>
      </c>
      <c r="AL23">
        <v>0.91649149156305332</v>
      </c>
      <c r="AM23">
        <v>5.6966555622037092</v>
      </c>
      <c r="AN23">
        <v>1.3862300958104059</v>
      </c>
      <c r="AO23">
        <v>2.991337544080936</v>
      </c>
      <c r="AP23">
        <v>1.4402776407636659</v>
      </c>
      <c r="AQ23">
        <v>0.31082252506509789</v>
      </c>
      <c r="AR23">
        <v>2.608220107940177</v>
      </c>
      <c r="AS23"/>
      <c r="AT23"/>
      <c r="AU23"/>
      <c r="AV23"/>
      <c r="AW23"/>
      <c r="AX23"/>
      <c r="AY23"/>
      <c r="AZ23"/>
      <c r="BA23"/>
      <c r="BB23"/>
      <c r="BC23"/>
      <c r="BD23"/>
      <c r="BE23"/>
      <c r="BF23"/>
      <c r="BG23"/>
      <c r="BH23"/>
      <c r="BI23"/>
      <c r="BJ23"/>
      <c r="BK23"/>
      <c r="BL23"/>
      <c r="BM23"/>
      <c r="BN23"/>
      <c r="BO23"/>
      <c r="BP23"/>
      <c r="BQ23"/>
      <c r="BR23"/>
    </row>
    <row r="24">
      <c r="A24" t="s">
        <v>619</v>
      </c>
      <c r="B24">
        <v>2003</v>
      </c>
      <c r="C24" t="s">
        <v>622</v>
      </c>
      <c r="D24">
        <v>62</v>
      </c>
      <c r="E24" t="s">
        <v>170</v>
      </c>
      <c r="F24" t="s">
        <v>175</v>
      </c>
      <c r="G24" t="s">
        <v>192</v>
      </c>
      <c r="H24">
        <v>3.074551315421084</v>
      </c>
      <c r="I24">
        <v>2.2765852266303108</v>
      </c>
      <c r="J24">
        <v>1.6964774391486619</v>
      </c>
      <c r="K24">
        <v>6.8941700447827978</v>
      </c>
      <c r="L24">
        <v>4.142763336132667</v>
      </c>
      <c r="M24">
        <v>8.3490936643736919</v>
      </c>
      <c r="N24">
        <v>9.5764168903424416</v>
      </c>
      <c r="O24">
        <v>7.2305758671589393</v>
      </c>
      <c r="P24">
        <v>5.6688928744535056</v>
      </c>
      <c r="Q24">
        <v>1.555891608207669</v>
      </c>
      <c r="R24">
        <v>2.12670451334023</v>
      </c>
      <c r="S24">
        <v>2.2339334485989149</v>
      </c>
      <c r="T24">
        <v>1.9962779965792701</v>
      </c>
      <c r="U24">
        <v>1.580332289283392</v>
      </c>
      <c r="V24">
        <v>2.1108161230832789</v>
      </c>
      <c r="W24" t="s">
        <v>158</v>
      </c>
      <c r="X24" t="s">
        <v>159</v>
      </c>
      <c r="Y24" t="s">
        <v>160</v>
      </c>
      <c r="Z24" t="s">
        <v>161</v>
      </c>
      <c r="AA24" t="s">
        <v>162</v>
      </c>
      <c r="AB24" t="s">
        <v>163</v>
      </c>
      <c r="AC24" t="s">
        <v>164</v>
      </c>
      <c r="AD24" t="s">
        <v>165</v>
      </c>
      <c r="AE24" t="s">
        <v>166</v>
      </c>
      <c r="AF24" t="s">
        <v>167</v>
      </c>
      <c r="AG24" t="s">
        <v>168</v>
      </c>
      <c r="AH24">
        <v>3.7457501679870151</v>
      </c>
      <c r="AI24">
        <v>4.1163889070034143</v>
      </c>
      <c r="AJ24">
        <v>2.418200961494696</v>
      </c>
      <c r="AK24">
        <v>10.87516867665545</v>
      </c>
      <c r="AL24">
        <v>1.6171862014321969</v>
      </c>
      <c r="AM24">
        <v>8.430200782098046</v>
      </c>
      <c r="AN24">
        <v>3.160019076492627</v>
      </c>
      <c r="AO24">
        <v>4.7162902678027248</v>
      </c>
      <c r="AP24">
        <v>1.600293777423627</v>
      </c>
      <c r="AQ24">
        <v>0.4434981134727522</v>
      </c>
      <c r="AR24">
        <v>1.7868550132391541</v>
      </c>
      <c r="AS24"/>
      <c r="AT24"/>
      <c r="AU24"/>
      <c r="AV24"/>
      <c r="AW24"/>
      <c r="AX24"/>
      <c r="AY24"/>
      <c r="AZ24"/>
      <c r="BA24"/>
      <c r="BB24"/>
      <c r="BC24"/>
      <c r="BD24"/>
      <c r="BE24"/>
      <c r="BF24"/>
      <c r="BG24"/>
      <c r="BH24"/>
      <c r="BI24"/>
      <c r="BJ24"/>
      <c r="BK24"/>
      <c r="BL24"/>
      <c r="BM24"/>
      <c r="BN24"/>
      <c r="BO24"/>
      <c r="BP24"/>
      <c r="BQ24"/>
      <c r="BR24"/>
    </row>
    <row r="25">
      <c r="A25" t="s">
        <v>619</v>
      </c>
      <c r="B25">
        <v>2003</v>
      </c>
      <c r="C25" t="s">
        <v>622</v>
      </c>
      <c r="D25">
        <v>63</v>
      </c>
      <c r="E25" t="s">
        <v>170</v>
      </c>
      <c r="F25" t="s">
        <v>176</v>
      </c>
      <c r="G25" t="s">
        <v>192</v>
      </c>
      <c r="H25">
        <v>49.300081291691242</v>
      </c>
      <c r="I25">
        <v>50.239939782091987</v>
      </c>
      <c r="J25">
        <v>51.181588688746501</v>
      </c>
      <c r="K25">
        <v>34.627987485999753</v>
      </c>
      <c r="L25">
        <v>3.9072836661764638</v>
      </c>
      <c r="M25">
        <v>35.02027433369846</v>
      </c>
      <c r="N25">
        <v>22.499726507654341</v>
      </c>
      <c r="O25">
        <v>7.7153283741545637</v>
      </c>
      <c r="P25">
        <v>1.7240913292494171</v>
      </c>
      <c r="Q25">
        <v>0.90698593973137509</v>
      </c>
      <c r="R25">
        <v>52.235542387427557</v>
      </c>
      <c r="S25">
        <v>54.146449199224158</v>
      </c>
      <c r="T25">
        <v>46.468489369466504</v>
      </c>
      <c r="U25">
        <v>51.268158223687912</v>
      </c>
      <c r="V25">
        <v>48.520137080942703</v>
      </c>
      <c r="W25" t="s">
        <v>158</v>
      </c>
      <c r="X25" t="s">
        <v>159</v>
      </c>
      <c r="Y25" t="s">
        <v>160</v>
      </c>
      <c r="Z25" t="s">
        <v>161</v>
      </c>
      <c r="AA25" t="s">
        <v>162</v>
      </c>
      <c r="AB25" t="s">
        <v>163</v>
      </c>
      <c r="AC25" t="s">
        <v>164</v>
      </c>
      <c r="AD25" t="s">
        <v>165</v>
      </c>
      <c r="AE25" t="s">
        <v>166</v>
      </c>
      <c r="AF25" t="s">
        <v>167</v>
      </c>
      <c r="AG25" t="s">
        <v>168</v>
      </c>
      <c r="AH25">
        <v>43.380992751049547</v>
      </c>
      <c r="AI25">
        <v>31.092058302203551</v>
      </c>
      <c r="AJ25">
        <v>49.169511238472047</v>
      </c>
      <c r="AK25">
        <v>17.59474073327053</v>
      </c>
      <c r="AL25">
        <v>0.056097993918226702</v>
      </c>
      <c r="AM25">
        <v>8.2872405739551116</v>
      </c>
      <c r="AN25">
        <v>55.335419072668032</v>
      </c>
      <c r="AO25">
        <v>36.957314831660462</v>
      </c>
      <c r="AP25">
        <v>29.95984192047521</v>
      </c>
      <c r="AQ25">
        <v>29.502390584547509</v>
      </c>
      <c r="AR25">
        <v>56.915545966169176</v>
      </c>
      <c r="AS25"/>
      <c r="AT25"/>
      <c r="AU25"/>
      <c r="AV25"/>
      <c r="AW25"/>
      <c r="AX25"/>
      <c r="AY25"/>
      <c r="AZ25"/>
      <c r="BA25"/>
      <c r="BB25"/>
      <c r="BC25"/>
      <c r="BD25"/>
      <c r="BE25"/>
      <c r="BF25"/>
      <c r="BG25"/>
      <c r="BH25"/>
      <c r="BI25"/>
      <c r="BJ25"/>
      <c r="BK25"/>
      <c r="BL25"/>
      <c r="BM25"/>
      <c r="BN25"/>
      <c r="BO25"/>
      <c r="BP25"/>
      <c r="BQ25"/>
      <c r="BR25"/>
    </row>
    <row r="26">
      <c r="A26" t="s">
        <v>619</v>
      </c>
      <c r="B26">
        <v>2003</v>
      </c>
      <c r="C26" t="s">
        <v>622</v>
      </c>
      <c r="D26">
        <v>64</v>
      </c>
      <c r="E26" t="s">
        <v>170</v>
      </c>
      <c r="F26" t="s">
        <v>177</v>
      </c>
      <c r="G26" t="s">
        <v>192</v>
      </c>
      <c r="H26">
        <v>15.795196714589229</v>
      </c>
      <c r="I26">
        <v>17.930579806481671</v>
      </c>
      <c r="J26">
        <v>17.05654097780949</v>
      </c>
      <c r="K26">
        <v>17.719144457761331</v>
      </c>
      <c r="L26">
        <v>5.7699841336868447</v>
      </c>
      <c r="M26">
        <v>14.6985991533767</v>
      </c>
      <c r="N26">
        <v>15.00793815299539</v>
      </c>
      <c r="O26">
        <v>8.3893007609769512</v>
      </c>
      <c r="P26">
        <v>4.097135353419147</v>
      </c>
      <c r="Q26">
        <v>2.3063557309648668</v>
      </c>
      <c r="R26">
        <v>15.59452912261208</v>
      </c>
      <c r="S26">
        <v>18.219392191262049</v>
      </c>
      <c r="T26">
        <v>18.500453983462378</v>
      </c>
      <c r="U26">
        <v>17.128727300053932</v>
      </c>
      <c r="V26">
        <v>20.427083904646441</v>
      </c>
      <c r="W26" t="s">
        <v>158</v>
      </c>
      <c r="X26" t="s">
        <v>159</v>
      </c>
      <c r="Y26" t="s">
        <v>160</v>
      </c>
      <c r="Z26" t="s">
        <v>161</v>
      </c>
      <c r="AA26" t="s">
        <v>162</v>
      </c>
      <c r="AB26" t="s">
        <v>163</v>
      </c>
      <c r="AC26" t="s">
        <v>164</v>
      </c>
      <c r="AD26" t="s">
        <v>165</v>
      </c>
      <c r="AE26" t="s">
        <v>166</v>
      </c>
      <c r="AF26" t="s">
        <v>167</v>
      </c>
      <c r="AG26" t="s">
        <v>168</v>
      </c>
      <c r="AH26">
        <v>23.54829081493952</v>
      </c>
      <c r="AI26">
        <v>32.79034129624528</v>
      </c>
      <c r="AJ26">
        <v>19.509181709864169</v>
      </c>
      <c r="AK26">
        <v>25.46463067442733</v>
      </c>
      <c r="AL26">
        <v>0.58883162313452442</v>
      </c>
      <c r="AM26">
        <v>12.344259973446141</v>
      </c>
      <c r="AN26">
        <v>5.2261643512282152</v>
      </c>
      <c r="AO26">
        <v>17.161116843008141</v>
      </c>
      <c r="AP26">
        <v>19.128739454438008</v>
      </c>
      <c r="AQ26">
        <v>28.04099698760864</v>
      </c>
      <c r="AR26">
        <v>7.1946530631527628</v>
      </c>
      <c r="AS26"/>
      <c r="AT26"/>
      <c r="AU26"/>
      <c r="AV26"/>
      <c r="AW26"/>
      <c r="AX26"/>
      <c r="AY26"/>
      <c r="AZ26"/>
      <c r="BA26"/>
      <c r="BB26"/>
      <c r="BC26"/>
      <c r="BD26"/>
      <c r="BE26"/>
      <c r="BF26"/>
      <c r="BG26"/>
      <c r="BH26"/>
      <c r="BI26"/>
      <c r="BJ26"/>
      <c r="BK26"/>
      <c r="BL26"/>
      <c r="BM26"/>
      <c r="BN26"/>
      <c r="BO26"/>
      <c r="BP26"/>
      <c r="BQ26"/>
      <c r="BR26"/>
    </row>
    <row r="27">
      <c r="A27" t="s">
        <v>619</v>
      </c>
      <c r="B27">
        <v>2003</v>
      </c>
      <c r="C27" t="s">
        <v>622</v>
      </c>
      <c r="D27">
        <v>65</v>
      </c>
      <c r="E27" t="s">
        <v>170</v>
      </c>
      <c r="F27" t="s">
        <v>178</v>
      </c>
      <c r="G27" t="s">
        <v>192</v>
      </c>
      <c r="H27">
        <v>20.162701079889221</v>
      </c>
      <c r="I27">
        <v>21.381948176614021</v>
      </c>
      <c r="J27">
        <v>22.423489332925449</v>
      </c>
      <c r="K27">
        <v>7.6858944697688072</v>
      </c>
      <c r="L27">
        <v>1.3717672873599731</v>
      </c>
      <c r="M27">
        <v>10.304773739788381</v>
      </c>
      <c r="N27">
        <v>4.4013885255401943</v>
      </c>
      <c r="O27">
        <v>0.86970536994268877</v>
      </c>
      <c r="P27">
        <v>0.46319489817640869</v>
      </c>
      <c r="Q27">
        <v>0</v>
      </c>
      <c r="R27">
        <v>23.633945919764319</v>
      </c>
      <c r="S27">
        <v>17.755159233570879</v>
      </c>
      <c r="T27">
        <v>24.643602580720081</v>
      </c>
      <c r="U27">
        <v>23.080017795506571</v>
      </c>
      <c r="V27">
        <v>14.59265239772215</v>
      </c>
      <c r="W27" t="s">
        <v>158</v>
      </c>
      <c r="X27" t="s">
        <v>159</v>
      </c>
      <c r="Y27" t="s">
        <v>160</v>
      </c>
      <c r="Z27" t="s">
        <v>161</v>
      </c>
      <c r="AA27" t="s">
        <v>162</v>
      </c>
      <c r="AB27" t="s">
        <v>163</v>
      </c>
      <c r="AC27" t="s">
        <v>164</v>
      </c>
      <c r="AD27" t="s">
        <v>165</v>
      </c>
      <c r="AE27" t="s">
        <v>166</v>
      </c>
      <c r="AF27" t="s">
        <v>167</v>
      </c>
      <c r="AG27" t="s">
        <v>168</v>
      </c>
      <c r="AH27">
        <v>7.0772988261423473</v>
      </c>
      <c r="AI27">
        <v>14.662606023507671</v>
      </c>
      <c r="AJ27">
        <v>7.1135395250169893</v>
      </c>
      <c r="AK27">
        <v>20.457338587582651</v>
      </c>
      <c r="AL27">
        <v>0</v>
      </c>
      <c r="AM27">
        <v>6.2764306328028043</v>
      </c>
      <c r="AN27">
        <v>13.580733834223141</v>
      </c>
      <c r="AO27">
        <v>24.652948769024398</v>
      </c>
      <c r="AP27">
        <v>18.055351337172379</v>
      </c>
      <c r="AQ27">
        <v>28.701622998886211</v>
      </c>
      <c r="AR27">
        <v>20.89127489299436</v>
      </c>
      <c r="AS27"/>
      <c r="AT27"/>
      <c r="AU27"/>
      <c r="AV27"/>
      <c r="AW27"/>
      <c r="AX27"/>
      <c r="AY27"/>
      <c r="AZ27"/>
      <c r="BA27"/>
      <c r="BB27"/>
      <c r="BC27"/>
      <c r="BD27"/>
      <c r="BE27"/>
      <c r="BF27"/>
      <c r="BG27"/>
      <c r="BH27"/>
      <c r="BI27"/>
      <c r="BJ27"/>
      <c r="BK27"/>
      <c r="BL27"/>
      <c r="BM27"/>
      <c r="BN27"/>
      <c r="BO27"/>
      <c r="BP27"/>
      <c r="BQ27"/>
      <c r="BR27"/>
    </row>
    <row r="28">
      <c r="A28" t="s">
        <v>619</v>
      </c>
      <c r="B28">
        <v>2003</v>
      </c>
      <c r="C28" t="s">
        <v>622</v>
      </c>
      <c r="D28">
        <v>66</v>
      </c>
      <c r="E28" t="s">
        <v>170</v>
      </c>
      <c r="F28" t="s">
        <v>179</v>
      </c>
      <c r="G28" t="s">
        <v>192</v>
      </c>
      <c r="H28">
        <v>0.38008550847313921</v>
      </c>
      <c r="I28">
        <v>0.25298323896547631</v>
      </c>
      <c r="J28">
        <v>0.38965501669437952</v>
      </c>
      <c r="K28">
        <v>0.94076755490810415</v>
      </c>
      <c r="L28">
        <v>0.89850441387749114</v>
      </c>
      <c r="M28">
        <v>0</v>
      </c>
      <c r="N28">
        <v>0.030246762806652901</v>
      </c>
      <c r="O28">
        <v>0.76467185565908302</v>
      </c>
      <c r="P28">
        <v>0.56702080530676102</v>
      </c>
      <c r="Q28">
        <v>0.110682215779976</v>
      </c>
      <c r="R28">
        <v>0.49705086578359758</v>
      </c>
      <c r="S28">
        <v>0.2851993641117016</v>
      </c>
      <c r="T28">
        <v>0.21642647247669361</v>
      </c>
      <c r="U28">
        <v>0.43009257973589288</v>
      </c>
      <c r="V28">
        <v>2.1570131922441802</v>
      </c>
      <c r="W28" t="s">
        <v>158</v>
      </c>
      <c r="X28" t="s">
        <v>159</v>
      </c>
      <c r="Y28" t="s">
        <v>160</v>
      </c>
      <c r="Z28" t="s">
        <v>161</v>
      </c>
      <c r="AA28" t="s">
        <v>162</v>
      </c>
      <c r="AB28" t="s">
        <v>163</v>
      </c>
      <c r="AC28" t="s">
        <v>164</v>
      </c>
      <c r="AD28" t="s">
        <v>165</v>
      </c>
      <c r="AE28" t="s">
        <v>166</v>
      </c>
      <c r="AF28" t="s">
        <v>167</v>
      </c>
      <c r="AG28" t="s">
        <v>168</v>
      </c>
      <c r="AH28">
        <v>0</v>
      </c>
      <c r="AI28">
        <v>1.530510450020703</v>
      </c>
      <c r="AJ28">
        <v>5.5086963565847062</v>
      </c>
      <c r="AK28">
        <v>0</v>
      </c>
      <c r="AL28">
        <v>0</v>
      </c>
      <c r="AM28">
        <v>0.094979157801291098</v>
      </c>
      <c r="AN28">
        <v>0</v>
      </c>
      <c r="AO28">
        <v>0</v>
      </c>
      <c r="AP28">
        <v>0.1232964166592492</v>
      </c>
      <c r="AQ28">
        <v>0</v>
      </c>
      <c r="AR28">
        <v>0</v>
      </c>
      <c r="AS28"/>
      <c r="AT28"/>
      <c r="AU28"/>
      <c r="AV28"/>
      <c r="AW28"/>
      <c r="AX28"/>
      <c r="AY28"/>
      <c r="AZ28"/>
      <c r="BA28"/>
      <c r="BB28"/>
      <c r="BC28"/>
      <c r="BD28"/>
      <c r="BE28"/>
      <c r="BF28"/>
      <c r="BG28"/>
      <c r="BH28"/>
      <c r="BI28"/>
      <c r="BJ28"/>
      <c r="BK28"/>
      <c r="BL28"/>
      <c r="BM28"/>
      <c r="BN28"/>
      <c r="BO28"/>
      <c r="BP28"/>
      <c r="BQ28"/>
      <c r="BR28"/>
    </row>
    <row r="29">
      <c r="A29" t="s">
        <v>619</v>
      </c>
      <c r="B29">
        <v>2003</v>
      </c>
      <c r="C29" t="s">
        <v>622</v>
      </c>
      <c r="D29">
        <v>67</v>
      </c>
      <c r="E29" t="s">
        <v>170</v>
      </c>
      <c r="F29" t="s">
        <v>46</v>
      </c>
      <c r="G29" t="s">
        <v>192</v>
      </c>
      <c r="H29">
        <v>1.558893487111952</v>
      </c>
      <c r="I29">
        <v>1.208998538013514</v>
      </c>
      <c r="J29">
        <v>0.69395532921934333</v>
      </c>
      <c r="K29">
        <v>1.457290939692333</v>
      </c>
      <c r="L29">
        <v>0.66014618312718643</v>
      </c>
      <c r="M29">
        <v>1.4622471004323769</v>
      </c>
      <c r="N29">
        <v>1.779964913256485</v>
      </c>
      <c r="O29">
        <v>1.716977311201066</v>
      </c>
      <c r="P29">
        <v>0.37218316064971052</v>
      </c>
      <c r="Q29">
        <v>0.78199873687255761</v>
      </c>
      <c r="R29">
        <v>1.5826529582985649</v>
      </c>
      <c r="S29">
        <v>1.079360513766243</v>
      </c>
      <c r="T29">
        <v>1.2877272985909689</v>
      </c>
      <c r="U29">
        <v>0.76336944266935269</v>
      </c>
      <c r="V29">
        <v>0.41468893961121789</v>
      </c>
      <c r="W29" t="s">
        <v>158</v>
      </c>
      <c r="X29" t="s">
        <v>159</v>
      </c>
      <c r="Y29" t="s">
        <v>160</v>
      </c>
      <c r="Z29" t="s">
        <v>161</v>
      </c>
      <c r="AA29" t="s">
        <v>162</v>
      </c>
      <c r="AB29" t="s">
        <v>163</v>
      </c>
      <c r="AC29" t="s">
        <v>164</v>
      </c>
      <c r="AD29" t="s">
        <v>165</v>
      </c>
      <c r="AE29" t="s">
        <v>166</v>
      </c>
      <c r="AF29" t="s">
        <v>167</v>
      </c>
      <c r="AG29" t="s">
        <v>168</v>
      </c>
      <c r="AH29">
        <v>4.0350665793907954</v>
      </c>
      <c r="AI29">
        <v>1.429428064634692</v>
      </c>
      <c r="AJ29">
        <v>0.64239487613724722</v>
      </c>
      <c r="AK29">
        <v>0.44809498147461652</v>
      </c>
      <c r="AL29">
        <v>0.48790072014995539</v>
      </c>
      <c r="AM29">
        <v>1.879511960068029</v>
      </c>
      <c r="AN29">
        <v>0.052120467054091797</v>
      </c>
      <c r="AO29">
        <v>4.9403475784000026</v>
      </c>
      <c r="AP29">
        <v>0.26523931791796213</v>
      </c>
      <c r="AQ29">
        <v>1.430124366692717</v>
      </c>
      <c r="AR29">
        <v>0.15815032192553721</v>
      </c>
      <c r="AS29"/>
      <c r="AT29"/>
      <c r="AU29"/>
      <c r="AV29"/>
      <c r="AW29"/>
      <c r="AX29"/>
      <c r="AY29"/>
      <c r="AZ29"/>
      <c r="BA29"/>
      <c r="BB29"/>
      <c r="BC29"/>
      <c r="BD29"/>
      <c r="BE29"/>
      <c r="BF29"/>
      <c r="BG29"/>
      <c r="BH29"/>
      <c r="BI29"/>
      <c r="BJ29"/>
      <c r="BK29"/>
      <c r="BL29"/>
      <c r="BM29"/>
      <c r="BN29"/>
      <c r="BO29"/>
      <c r="BP29"/>
      <c r="BQ29"/>
      <c r="BR29"/>
    </row>
    <row r="30">
      <c r="A30" t="s">
        <v>619</v>
      </c>
      <c r="B30">
        <v>2003</v>
      </c>
      <c r="C30" t="s">
        <v>622</v>
      </c>
      <c r="D30">
        <v>122</v>
      </c>
      <c r="E30" t="s">
        <v>18</v>
      </c>
      <c r="F30" t="s">
        <v>14</v>
      </c>
      <c r="G30" t="s">
        <v>641</v>
      </c>
      <c r="H30">
        <v>13.24058702077078</v>
      </c>
      <c r="I30">
        <v>10.132699777790521</v>
      </c>
      <c r="J30">
        <v>15.595702755025069</v>
      </c>
      <c r="K30">
        <v>24.549216759399211</v>
      </c>
      <c r="L30">
        <v>55.691290676109013</v>
      </c>
      <c r="M30">
        <v>20.75816201935347</v>
      </c>
      <c r="N30">
        <v>21.763304293722321</v>
      </c>
      <c r="O30">
        <v>37.720578123676013</v>
      </c>
      <c r="P30">
        <v>61.088427245313312</v>
      </c>
      <c r="Q30">
        <v>66.17217728679168</v>
      </c>
      <c r="R30">
        <v>11.25679833236407</v>
      </c>
      <c r="S30">
        <v>9.2445422860234014</v>
      </c>
      <c r="T30">
        <v>11.94701128338942</v>
      </c>
      <c r="U30">
        <v>18.715740725407549</v>
      </c>
      <c r="V30">
        <v>23.955237569488219</v>
      </c>
      <c r="W30" t="s">
        <v>158</v>
      </c>
      <c r="X30" t="s">
        <v>159</v>
      </c>
      <c r="Y30" t="s">
        <v>160</v>
      </c>
      <c r="Z30" t="s">
        <v>161</v>
      </c>
      <c r="AA30" t="s">
        <v>162</v>
      </c>
      <c r="AB30" t="s">
        <v>163</v>
      </c>
      <c r="AC30" t="s">
        <v>164</v>
      </c>
      <c r="AD30" t="s">
        <v>165</v>
      </c>
      <c r="AE30" t="s">
        <v>166</v>
      </c>
      <c r="AF30" t="s">
        <v>167</v>
      </c>
      <c r="AG30" t="s">
        <v>168</v>
      </c>
      <c r="AH30">
        <v>36.63116813468578</v>
      </c>
      <c r="AI30">
        <v>28.200558631056861</v>
      </c>
      <c r="AJ30">
        <v>18.794931826756091</v>
      </c>
      <c r="AK30">
        <v>27.75778820688209</v>
      </c>
      <c r="AL30">
        <v>62.748288722029663</v>
      </c>
      <c r="AM30">
        <v>30.272760449992649</v>
      </c>
      <c r="AN30">
        <v>15.68092853442044</v>
      </c>
      <c r="AO30">
        <v>31.96808664403795</v>
      </c>
      <c r="AP30">
        <v>11.945231561457049</v>
      </c>
      <c r="AQ30">
        <v>35.312075730789132</v>
      </c>
      <c r="AR30">
        <v>7.2060605400459021</v>
      </c>
      <c r="AS30"/>
      <c r="AT30"/>
      <c r="AU30"/>
      <c r="AV30"/>
      <c r="AW30"/>
      <c r="AX30"/>
      <c r="AY30"/>
      <c r="AZ30"/>
      <c r="BA30"/>
      <c r="BB30"/>
      <c r="BC30"/>
      <c r="BD30"/>
      <c r="BE30"/>
      <c r="BF30"/>
      <c r="BG30"/>
      <c r="BH30"/>
      <c r="BI30"/>
      <c r="BJ30"/>
      <c r="BK30"/>
      <c r="BL30"/>
      <c r="BM30"/>
      <c r="BN30"/>
      <c r="BO30"/>
      <c r="BP30"/>
      <c r="BQ30"/>
      <c r="BR30"/>
    </row>
    <row r="31">
      <c r="A31" t="s">
        <v>619</v>
      </c>
      <c r="B31">
        <v>2003</v>
      </c>
      <c r="C31" t="s">
        <v>622</v>
      </c>
      <c r="D31">
        <v>123</v>
      </c>
      <c r="E31" t="s">
        <v>18</v>
      </c>
      <c r="F31" t="s">
        <v>51</v>
      </c>
      <c r="G31" t="s">
        <v>192</v>
      </c>
      <c r="H31">
        <v>86.759412979229225</v>
      </c>
      <c r="I31">
        <v>89.867300222209479</v>
      </c>
      <c r="J31">
        <v>84.404297244974927</v>
      </c>
      <c r="K31">
        <v>75.450783240600799</v>
      </c>
      <c r="L31">
        <v>44.308709323890987</v>
      </c>
      <c r="M31">
        <v>79.241837980646537</v>
      </c>
      <c r="N31">
        <v>78.236695706277672</v>
      </c>
      <c r="O31">
        <v>62.279421876323987</v>
      </c>
      <c r="P31">
        <v>38.911572754686688</v>
      </c>
      <c r="Q31">
        <v>33.82782271320832</v>
      </c>
      <c r="R31">
        <v>88.74320166763593</v>
      </c>
      <c r="S31">
        <v>90.755457713976597</v>
      </c>
      <c r="T31">
        <v>88.052988716610585</v>
      </c>
      <c r="U31">
        <v>81.284259274592443</v>
      </c>
      <c r="V31">
        <v>76.044762430511781</v>
      </c>
      <c r="W31" t="s">
        <v>158</v>
      </c>
      <c r="X31" t="s">
        <v>159</v>
      </c>
      <c r="Y31" t="s">
        <v>160</v>
      </c>
      <c r="Z31" t="s">
        <v>161</v>
      </c>
      <c r="AA31" t="s">
        <v>162</v>
      </c>
      <c r="AB31" t="s">
        <v>163</v>
      </c>
      <c r="AC31" t="s">
        <v>164</v>
      </c>
      <c r="AD31" t="s">
        <v>165</v>
      </c>
      <c r="AE31" t="s">
        <v>166</v>
      </c>
      <c r="AF31" t="s">
        <v>167</v>
      </c>
      <c r="AG31" t="s">
        <v>168</v>
      </c>
      <c r="AH31">
        <v>63.36883186531422</v>
      </c>
      <c r="AI31">
        <v>71.799441368943135</v>
      </c>
      <c r="AJ31">
        <v>81.205068173243902</v>
      </c>
      <c r="AK31">
        <v>72.242211793117917</v>
      </c>
      <c r="AL31">
        <v>37.251711277970337</v>
      </c>
      <c r="AM31">
        <v>69.727239550007354</v>
      </c>
      <c r="AN31">
        <v>84.319071465579555</v>
      </c>
      <c r="AO31">
        <v>68.031913355962047</v>
      </c>
      <c r="AP31">
        <v>88.054768438542951</v>
      </c>
      <c r="AQ31">
        <v>64.687924269210868</v>
      </c>
      <c r="AR31">
        <v>92.793939459954103</v>
      </c>
      <c r="AS31"/>
      <c r="AT31"/>
      <c r="AU31"/>
      <c r="AV31"/>
      <c r="AW31"/>
      <c r="AX31"/>
      <c r="AY31"/>
      <c r="AZ31"/>
      <c r="BA31"/>
      <c r="BB31"/>
      <c r="BC31"/>
      <c r="BD31"/>
      <c r="BE31"/>
      <c r="BF31"/>
      <c r="BG31"/>
      <c r="BH31"/>
      <c r="BI31"/>
      <c r="BJ31"/>
      <c r="BK31"/>
      <c r="BL31"/>
      <c r="BM31"/>
      <c r="BN31"/>
      <c r="BO31"/>
      <c r="BP31"/>
      <c r="BQ31"/>
      <c r="BR31"/>
    </row>
    <row r="32">
      <c r="A32" t="s">
        <v>619</v>
      </c>
      <c r="B32">
        <v>2003</v>
      </c>
      <c r="C32" t="s">
        <v>622</v>
      </c>
      <c r="D32">
        <v>124</v>
      </c>
      <c r="E32" t="s">
        <v>50</v>
      </c>
      <c r="F32" t="s">
        <v>15</v>
      </c>
      <c r="G32" t="s">
        <v>642</v>
      </c>
      <c r="H32">
        <v>11.05097168997116</v>
      </c>
      <c r="I32">
        <v>7.9716482420457044</v>
      </c>
      <c r="J32">
        <v>12.24879112865543</v>
      </c>
      <c r="K32">
        <v>17.820955352918858</v>
      </c>
      <c r="L32">
        <v>46.158908543564138</v>
      </c>
      <c r="M32">
        <v>16.22278866500595</v>
      </c>
      <c r="N32">
        <v>14.739774991569719</v>
      </c>
      <c r="O32">
        <v>28.619588957920019</v>
      </c>
      <c r="P32">
        <v>46.932768813581987</v>
      </c>
      <c r="Q32">
        <v>59.106668401503818</v>
      </c>
      <c r="R32">
        <v>9.644007690682276</v>
      </c>
      <c r="S32">
        <v>7.1961075045348064</v>
      </c>
      <c r="T32">
        <v>9.4009569075971484</v>
      </c>
      <c r="U32">
        <v>14.42683302192424</v>
      </c>
      <c r="V32">
        <v>19.177501205473401</v>
      </c>
      <c r="W32" t="s">
        <v>158</v>
      </c>
      <c r="X32" t="s">
        <v>159</v>
      </c>
      <c r="Y32" t="s">
        <v>160</v>
      </c>
      <c r="Z32" t="s">
        <v>161</v>
      </c>
      <c r="AA32" t="s">
        <v>162</v>
      </c>
      <c r="AB32" t="s">
        <v>163</v>
      </c>
      <c r="AC32" t="s">
        <v>164</v>
      </c>
      <c r="AD32" t="s">
        <v>165</v>
      </c>
      <c r="AE32" t="s">
        <v>166</v>
      </c>
      <c r="AF32" t="s">
        <v>167</v>
      </c>
      <c r="AG32" t="s">
        <v>168</v>
      </c>
      <c r="AH32">
        <v>29.426387623809109</v>
      </c>
      <c r="AI32">
        <v>26.865950730331001</v>
      </c>
      <c r="AJ32">
        <v>17.128941400722429</v>
      </c>
      <c r="AK32">
        <v>17.890289355264581</v>
      </c>
      <c r="AL32">
        <v>48.089444491806518</v>
      </c>
      <c r="AM32">
        <v>27.527471877006231</v>
      </c>
      <c r="AN32">
        <v>13.24993910237877</v>
      </c>
      <c r="AO32">
        <v>25.954787866328981</v>
      </c>
      <c r="AP32">
        <v>6.3711933699007259</v>
      </c>
      <c r="AQ32">
        <v>25.637711785659992</v>
      </c>
      <c r="AR32">
        <v>5.5876349560406382</v>
      </c>
      <c r="AS32"/>
      <c r="AT32"/>
      <c r="AU32"/>
      <c r="AV32"/>
      <c r="AW32"/>
      <c r="AX32"/>
      <c r="AY32"/>
      <c r="AZ32"/>
      <c r="BA32"/>
      <c r="BB32"/>
      <c r="BC32"/>
      <c r="BD32"/>
      <c r="BE32"/>
      <c r="BF32"/>
      <c r="BG32"/>
      <c r="BH32"/>
      <c r="BI32"/>
      <c r="BJ32"/>
      <c r="BK32"/>
      <c r="BL32"/>
      <c r="BM32"/>
      <c r="BN32"/>
      <c r="BO32"/>
      <c r="BP32"/>
      <c r="BQ32"/>
      <c r="BR32"/>
    </row>
    <row r="33">
      <c r="A33" t="s">
        <v>619</v>
      </c>
      <c r="B33">
        <v>2003</v>
      </c>
      <c r="C33" t="s">
        <v>622</v>
      </c>
      <c r="D33">
        <v>125</v>
      </c>
      <c r="E33" t="s">
        <v>50</v>
      </c>
      <c r="F33" t="s">
        <v>16</v>
      </c>
      <c r="G33" t="s">
        <v>643</v>
      </c>
      <c r="H33">
        <v>2.1896153307996249</v>
      </c>
      <c r="I33">
        <v>2.1610515357448099</v>
      </c>
      <c r="J33">
        <v>3.346911626369641</v>
      </c>
      <c r="K33">
        <v>6.7282614064803594</v>
      </c>
      <c r="L33">
        <v>9.5323821325449174</v>
      </c>
      <c r="M33">
        <v>4.535373354347513</v>
      </c>
      <c r="N33">
        <v>7.0235293021526184</v>
      </c>
      <c r="O33">
        <v>9.1009891657559816</v>
      </c>
      <c r="P33">
        <v>14.155658431731281</v>
      </c>
      <c r="Q33">
        <v>7.0655088852878398</v>
      </c>
      <c r="R33">
        <v>1.6127906416817901</v>
      </c>
      <c r="S33">
        <v>2.048434781488595</v>
      </c>
      <c r="T33">
        <v>2.5460543757922709</v>
      </c>
      <c r="U33">
        <v>4.2889077034832912</v>
      </c>
      <c r="V33">
        <v>4.7777363640148369</v>
      </c>
      <c r="W33" t="s">
        <v>158</v>
      </c>
      <c r="X33" t="s">
        <v>159</v>
      </c>
      <c r="Y33" t="s">
        <v>160</v>
      </c>
      <c r="Z33" t="s">
        <v>161</v>
      </c>
      <c r="AA33" t="s">
        <v>162</v>
      </c>
      <c r="AB33" t="s">
        <v>163</v>
      </c>
      <c r="AC33" t="s">
        <v>164</v>
      </c>
      <c r="AD33" t="s">
        <v>165</v>
      </c>
      <c r="AE33" t="s">
        <v>166</v>
      </c>
      <c r="AF33" t="s">
        <v>167</v>
      </c>
      <c r="AG33" t="s">
        <v>168</v>
      </c>
      <c r="AH33">
        <v>7.2047805108766534</v>
      </c>
      <c r="AI33">
        <v>1.334607900725866</v>
      </c>
      <c r="AJ33">
        <v>1.665990426033662</v>
      </c>
      <c r="AK33">
        <v>9.8674988516175173</v>
      </c>
      <c r="AL33">
        <v>14.65884423022313</v>
      </c>
      <c r="AM33">
        <v>2.7452885729864218</v>
      </c>
      <c r="AN33">
        <v>2.4309894320416721</v>
      </c>
      <c r="AO33">
        <v>6.0132987777089761</v>
      </c>
      <c r="AP33">
        <v>5.5740381915563351</v>
      </c>
      <c r="AQ33">
        <v>9.6743639451291639</v>
      </c>
      <c r="AR33">
        <v>1.6184255840052659</v>
      </c>
      <c r="AS33"/>
      <c r="AT33"/>
      <c r="AU33"/>
      <c r="AV33"/>
      <c r="AW33"/>
      <c r="AX33"/>
      <c r="AY33"/>
      <c r="AZ33"/>
      <c r="BA33"/>
      <c r="BB33"/>
      <c r="BC33"/>
      <c r="BD33"/>
      <c r="BE33"/>
      <c r="BF33"/>
      <c r="BG33"/>
      <c r="BH33"/>
      <c r="BI33"/>
      <c r="BJ33"/>
      <c r="BK33"/>
      <c r="BL33"/>
      <c r="BM33"/>
      <c r="BN33"/>
      <c r="BO33"/>
      <c r="BP33"/>
      <c r="BQ33"/>
      <c r="BR33"/>
    </row>
    <row r="34">
      <c r="A34" t="s">
        <v>619</v>
      </c>
      <c r="B34">
        <v>2003</v>
      </c>
      <c r="C34" t="s">
        <v>622</v>
      </c>
      <c r="D34">
        <v>126</v>
      </c>
      <c r="E34" t="s">
        <v>50</v>
      </c>
      <c r="F34" t="s">
        <v>22</v>
      </c>
      <c r="G34" t="s">
        <v>644</v>
      </c>
      <c r="H34">
        <v>22.514552222073181</v>
      </c>
      <c r="I34">
        <v>20.845140806611791</v>
      </c>
      <c r="J34">
        <v>27.312422040495409</v>
      </c>
      <c r="K34">
        <v>39.224436846292242</v>
      </c>
      <c r="L34">
        <v>39.844828333048383</v>
      </c>
      <c r="M34">
        <v>37.144461222273073</v>
      </c>
      <c r="N34">
        <v>44.725652470304617</v>
      </c>
      <c r="O34">
        <v>52.149945200501783</v>
      </c>
      <c r="P34">
        <v>34.877825934367763</v>
      </c>
      <c r="Q34">
        <v>33.362846303971722</v>
      </c>
      <c r="R34">
        <v>19.12530261298922</v>
      </c>
      <c r="S34">
        <v>19.75862843353849</v>
      </c>
      <c r="T34">
        <v>24.996443105177839</v>
      </c>
      <c r="U34">
        <v>22.476288067658601</v>
      </c>
      <c r="V34">
        <v>33.586888013445893</v>
      </c>
      <c r="W34" t="s">
        <v>158</v>
      </c>
      <c r="X34" t="s">
        <v>159</v>
      </c>
      <c r="Y34" t="s">
        <v>160</v>
      </c>
      <c r="Z34" t="s">
        <v>161</v>
      </c>
      <c r="AA34" t="s">
        <v>162</v>
      </c>
      <c r="AB34" t="s">
        <v>163</v>
      </c>
      <c r="AC34" t="s">
        <v>164</v>
      </c>
      <c r="AD34" t="s">
        <v>165</v>
      </c>
      <c r="AE34" t="s">
        <v>166</v>
      </c>
      <c r="AF34" t="s">
        <v>167</v>
      </c>
      <c r="AG34" t="s">
        <v>168</v>
      </c>
      <c r="AH34">
        <v>24.248472459546999</v>
      </c>
      <c r="AI34">
        <v>39.855085100402952</v>
      </c>
      <c r="AJ34">
        <v>45.319345869350776</v>
      </c>
      <c r="AK34">
        <v>24.112563360756379</v>
      </c>
      <c r="AL34">
        <v>37.020718221972707</v>
      </c>
      <c r="AM34">
        <v>61.142213771820117</v>
      </c>
      <c r="AN34">
        <v>25.388104515682581</v>
      </c>
      <c r="AO34">
        <v>45.863645987266111</v>
      </c>
      <c r="AP34">
        <v>18.582688457103359</v>
      </c>
      <c r="AQ34">
        <v>19.185933450366459</v>
      </c>
      <c r="AR34">
        <v>13.260249098095191</v>
      </c>
      <c r="AS34"/>
      <c r="AT34"/>
      <c r="AU34"/>
      <c r="AV34"/>
      <c r="AW34"/>
      <c r="AX34"/>
      <c r="AY34"/>
      <c r="AZ34"/>
      <c r="BA34"/>
      <c r="BB34"/>
      <c r="BC34"/>
      <c r="BD34"/>
      <c r="BE34"/>
      <c r="BF34"/>
      <c r="BG34"/>
      <c r="BH34"/>
      <c r="BI34"/>
      <c r="BJ34"/>
      <c r="BK34"/>
      <c r="BL34"/>
      <c r="BM34"/>
      <c r="BN34"/>
      <c r="BO34"/>
      <c r="BP34"/>
      <c r="BQ34"/>
      <c r="BR34"/>
    </row>
    <row r="35">
      <c r="A35" t="s">
        <v>619</v>
      </c>
      <c r="B35">
        <v>2003</v>
      </c>
      <c r="C35" t="s">
        <v>622</v>
      </c>
      <c r="D35">
        <v>127</v>
      </c>
      <c r="E35" t="s">
        <v>50</v>
      </c>
      <c r="F35" t="s">
        <v>19</v>
      </c>
      <c r="G35" t="s">
        <v>645</v>
      </c>
      <c r="H35">
        <v>64.244860757156033</v>
      </c>
      <c r="I35">
        <v>69.022159415597699</v>
      </c>
      <c r="J35">
        <v>57.091875204479507</v>
      </c>
      <c r="K35">
        <v>36.226346394308543</v>
      </c>
      <c r="L35">
        <v>4.4638809908425623</v>
      </c>
      <c r="M35">
        <v>42.097376758373457</v>
      </c>
      <c r="N35">
        <v>33.511043235973027</v>
      </c>
      <c r="O35">
        <v>10.12947667582222</v>
      </c>
      <c r="P35">
        <v>4.0337468203189699</v>
      </c>
      <c r="Q35">
        <v>0.46497640923661909</v>
      </c>
      <c r="R35">
        <v>69.617899054646728</v>
      </c>
      <c r="S35">
        <v>70.996829280438106</v>
      </c>
      <c r="T35">
        <v>63.056545611432753</v>
      </c>
      <c r="U35">
        <v>58.807971206933871</v>
      </c>
      <c r="V35">
        <v>42.457874417065867</v>
      </c>
      <c r="W35" t="s">
        <v>158</v>
      </c>
      <c r="X35" t="s">
        <v>159</v>
      </c>
      <c r="Y35" t="s">
        <v>160</v>
      </c>
      <c r="Z35" t="s">
        <v>161</v>
      </c>
      <c r="AA35" t="s">
        <v>162</v>
      </c>
      <c r="AB35" t="s">
        <v>163</v>
      </c>
      <c r="AC35" t="s">
        <v>164</v>
      </c>
      <c r="AD35" t="s">
        <v>165</v>
      </c>
      <c r="AE35" t="s">
        <v>166</v>
      </c>
      <c r="AF35" t="s">
        <v>167</v>
      </c>
      <c r="AG35" t="s">
        <v>168</v>
      </c>
      <c r="AH35">
        <v>39.120359405767232</v>
      </c>
      <c r="AI35">
        <v>31.94435626854019</v>
      </c>
      <c r="AJ35">
        <v>35.885722303893132</v>
      </c>
      <c r="AK35">
        <v>48.129648432361527</v>
      </c>
      <c r="AL35">
        <v>0.23099305599764949</v>
      </c>
      <c r="AM35">
        <v>8.5850257781872248</v>
      </c>
      <c r="AN35">
        <v>58.930966949896991</v>
      </c>
      <c r="AO35">
        <v>22.168267368695929</v>
      </c>
      <c r="AP35">
        <v>69.472079981439578</v>
      </c>
      <c r="AQ35">
        <v>45.501990818844398</v>
      </c>
      <c r="AR35">
        <v>79.533690361858916</v>
      </c>
      <c r="AS35"/>
      <c r="AT35"/>
      <c r="AU35"/>
      <c r="AV35"/>
      <c r="AW35"/>
      <c r="AX35"/>
      <c r="AY35"/>
      <c r="AZ35"/>
      <c r="BA35"/>
      <c r="BB35"/>
      <c r="BC35"/>
      <c r="BD35"/>
      <c r="BE35"/>
      <c r="BF35"/>
      <c r="BG35"/>
      <c r="BH35"/>
      <c r="BI35"/>
      <c r="BJ35"/>
      <c r="BK35"/>
      <c r="BL35"/>
      <c r="BM35"/>
      <c r="BN35"/>
      <c r="BO35"/>
      <c r="BP35"/>
      <c r="BQ35"/>
      <c r="BR35"/>
    </row>
    <row r="36">
      <c r="A36" t="s">
        <v>619</v>
      </c>
      <c r="B36">
        <v>2003</v>
      </c>
      <c r="C36" t="s">
        <v>622</v>
      </c>
      <c r="D36">
        <v>151</v>
      </c>
      <c r="E36" t="s">
        <v>110</v>
      </c>
      <c r="F36" t="s">
        <v>49</v>
      </c>
      <c r="G36" t="s">
        <v>192</v>
      </c>
      <c r="H36">
        <v>23.481488452111549</v>
      </c>
      <c r="I36">
        <v>19.281143507342669</v>
      </c>
      <c r="J36">
        <v>17.01111880125227</v>
      </c>
      <c r="K36">
        <v>15.875395007583011</v>
      </c>
      <c r="L36">
        <v>12.837322322944599</v>
      </c>
      <c r="M36">
        <v>24.60376695037645</v>
      </c>
      <c r="N36">
        <v>20.65761091462797</v>
      </c>
      <c r="O36">
        <v>19.052851347177182</v>
      </c>
      <c r="P36">
        <v>15.425491204546431</v>
      </c>
      <c r="Q36">
        <v>5.2330885369206674</v>
      </c>
      <c r="R36">
        <v>21.05158055893418</v>
      </c>
      <c r="S36">
        <v>21.906947764886301</v>
      </c>
      <c r="T36">
        <v>16.91835978517225</v>
      </c>
      <c r="U36">
        <v>16.51765252453858</v>
      </c>
      <c r="V36">
        <v>11.602679360798261</v>
      </c>
      <c r="W36" t="s">
        <v>158</v>
      </c>
      <c r="X36" t="s">
        <v>159</v>
      </c>
      <c r="Y36" t="s">
        <v>160</v>
      </c>
      <c r="Z36" t="s">
        <v>161</v>
      </c>
      <c r="AA36" t="s">
        <v>162</v>
      </c>
      <c r="AB36" t="s">
        <v>163</v>
      </c>
      <c r="AC36" t="s">
        <v>164</v>
      </c>
      <c r="AD36" t="s">
        <v>165</v>
      </c>
      <c r="AE36" t="s">
        <v>166</v>
      </c>
      <c r="AF36" t="s">
        <v>167</v>
      </c>
      <c r="AG36" t="s">
        <v>168</v>
      </c>
      <c r="AH36">
        <v>22.13334759740216</v>
      </c>
      <c r="AI36">
        <v>14.341141521629989</v>
      </c>
      <c r="AJ36">
        <v>6.2428574229054057</v>
      </c>
      <c r="AK36">
        <v>24.06538527025274</v>
      </c>
      <c r="AL36">
        <v>13.00900709387775</v>
      </c>
      <c r="AM36">
        <v>6.9099066130293219</v>
      </c>
      <c r="AN36">
        <v>17.393771593647649</v>
      </c>
      <c r="AO36">
        <v>11.004633661388381</v>
      </c>
      <c r="AP36">
        <v>36.732547263633137</v>
      </c>
      <c r="AQ36">
        <v>35.833006495075537</v>
      </c>
      <c r="AR36">
        <v>4.7093257773703208</v>
      </c>
      <c r="AS36"/>
      <c r="AT36"/>
      <c r="AU36"/>
      <c r="AV36"/>
      <c r="AW36"/>
      <c r="AX36"/>
      <c r="AY36"/>
      <c r="AZ36"/>
      <c r="BA36"/>
      <c r="BB36"/>
      <c r="BC36"/>
      <c r="BD36"/>
      <c r="BE36"/>
      <c r="BF36"/>
      <c r="BG36"/>
      <c r="BH36"/>
      <c r="BI36"/>
      <c r="BJ36"/>
      <c r="BK36"/>
      <c r="BL36"/>
      <c r="BM36"/>
      <c r="BN36"/>
      <c r="BO36"/>
      <c r="BP36"/>
      <c r="BQ36"/>
      <c r="BR36"/>
    </row>
    <row r="37">
      <c r="A37" t="s">
        <v>619</v>
      </c>
      <c r="B37">
        <v>2003</v>
      </c>
      <c r="C37" t="s">
        <v>622</v>
      </c>
      <c r="D37">
        <v>152</v>
      </c>
      <c r="E37" t="s">
        <v>110</v>
      </c>
      <c r="F37" t="s">
        <v>48</v>
      </c>
      <c r="G37" t="s">
        <v>192</v>
      </c>
      <c r="H37">
        <v>76.079107236194474</v>
      </c>
      <c r="I37">
        <v>80.078472433811868</v>
      </c>
      <c r="J37">
        <v>81.991256854466144</v>
      </c>
      <c r="K37">
        <v>83.199454175541305</v>
      </c>
      <c r="L37">
        <v>86.156350517733713</v>
      </c>
      <c r="M37">
        <v>75.039804278518815</v>
      </c>
      <c r="N37">
        <v>78.418374569278839</v>
      </c>
      <c r="O37">
        <v>79.775950154740016</v>
      </c>
      <c r="P37">
        <v>83.694943529403361</v>
      </c>
      <c r="Q37">
        <v>93.746901719584059</v>
      </c>
      <c r="R37">
        <v>78.522182734544899</v>
      </c>
      <c r="S37">
        <v>77.500987733769037</v>
      </c>
      <c r="T37">
        <v>81.859105582145602</v>
      </c>
      <c r="U37">
        <v>82.845414045950463</v>
      </c>
      <c r="V37">
        <v>87.340710210779264</v>
      </c>
      <c r="W37" t="s">
        <v>158</v>
      </c>
      <c r="X37" t="s">
        <v>159</v>
      </c>
      <c r="Y37" t="s">
        <v>160</v>
      </c>
      <c r="Z37" t="s">
        <v>161</v>
      </c>
      <c r="AA37" t="s">
        <v>162</v>
      </c>
      <c r="AB37" t="s">
        <v>163</v>
      </c>
      <c r="AC37" t="s">
        <v>164</v>
      </c>
      <c r="AD37" t="s">
        <v>165</v>
      </c>
      <c r="AE37" t="s">
        <v>166</v>
      </c>
      <c r="AF37" t="s">
        <v>167</v>
      </c>
      <c r="AG37" t="s">
        <v>168</v>
      </c>
      <c r="AH37">
        <v>76.471072456769832</v>
      </c>
      <c r="AI37">
        <v>85.620855480460349</v>
      </c>
      <c r="AJ37">
        <v>93.757142577094683</v>
      </c>
      <c r="AK37">
        <v>74.626173862513909</v>
      </c>
      <c r="AL37">
        <v>86.687501026824094</v>
      </c>
      <c r="AM37">
        <v>92.208328964316152</v>
      </c>
      <c r="AN37">
        <v>80.255466489513978</v>
      </c>
      <c r="AO37">
        <v>88.358365477285489</v>
      </c>
      <c r="AP37">
        <v>63.189086679886607</v>
      </c>
      <c r="AQ37">
        <v>63.795789165502264</v>
      </c>
      <c r="AR37">
        <v>94.473445009911501</v>
      </c>
      <c r="AS37"/>
      <c r="AT37"/>
      <c r="AU37"/>
      <c r="AV37"/>
      <c r="AW37"/>
      <c r="AX37"/>
      <c r="AY37"/>
      <c r="AZ37"/>
      <c r="BA37"/>
      <c r="BB37"/>
      <c r="BC37"/>
      <c r="BD37"/>
      <c r="BE37"/>
      <c r="BF37"/>
      <c r="BG37"/>
      <c r="BH37"/>
      <c r="BI37"/>
      <c r="BJ37"/>
      <c r="BK37"/>
      <c r="BL37"/>
      <c r="BM37"/>
      <c r="BN37"/>
      <c r="BO37"/>
      <c r="BP37"/>
      <c r="BQ37"/>
      <c r="BR37"/>
    </row>
    <row r="38">
      <c r="A38" t="s">
        <v>619</v>
      </c>
      <c r="B38">
        <v>2003</v>
      </c>
      <c r="C38" t="s">
        <v>622</v>
      </c>
      <c r="D38">
        <v>153</v>
      </c>
      <c r="E38" t="s">
        <v>62</v>
      </c>
      <c r="F38" t="s">
        <v>182</v>
      </c>
      <c r="G38" t="s">
        <v>192</v>
      </c>
      <c r="H38">
        <v>0</v>
      </c>
      <c r="I38">
        <v>0</v>
      </c>
      <c r="J38">
        <v>0</v>
      </c>
      <c r="K38">
        <v>0.16008503135032909</v>
      </c>
      <c r="L38">
        <v>14.302721435716149</v>
      </c>
      <c r="M38">
        <v>0</v>
      </c>
      <c r="N38">
        <v>0.30830144588337138</v>
      </c>
      <c r="O38">
        <v>0.58152382919955325</v>
      </c>
      <c r="P38">
        <v>3.9007682009585771</v>
      </c>
      <c r="Q38">
        <v>35.963630868744609</v>
      </c>
      <c r="R38">
        <v>0</v>
      </c>
      <c r="S38">
        <v>0</v>
      </c>
      <c r="T38">
        <v>0</v>
      </c>
      <c r="U38">
        <v>0</v>
      </c>
      <c r="V38">
        <v>1.291604110756301</v>
      </c>
      <c r="W38" t="s">
        <v>158</v>
      </c>
      <c r="X38" t="s">
        <v>159</v>
      </c>
      <c r="Y38" t="s">
        <v>160</v>
      </c>
      <c r="Z38" t="s">
        <v>161</v>
      </c>
      <c r="AA38" t="s">
        <v>162</v>
      </c>
      <c r="AB38" t="s">
        <v>163</v>
      </c>
      <c r="AC38" t="s">
        <v>164</v>
      </c>
      <c r="AD38" t="s">
        <v>165</v>
      </c>
      <c r="AE38" t="s">
        <v>166</v>
      </c>
      <c r="AF38" t="s">
        <v>167</v>
      </c>
      <c r="AG38" t="s">
        <v>168</v>
      </c>
      <c r="AH38">
        <v>0.1270931235905397</v>
      </c>
      <c r="AI38">
        <v>0.48854693864344789</v>
      </c>
      <c r="AJ38">
        <v>0.44763040046076491</v>
      </c>
      <c r="AK38">
        <v>0.84824433758428419</v>
      </c>
      <c r="AL38">
        <v>17.81681728735358</v>
      </c>
      <c r="AM38">
        <v>8.0821009826643646</v>
      </c>
      <c r="AN38">
        <v>1.4495741756109659</v>
      </c>
      <c r="AO38">
        <v>0.37296111423913969</v>
      </c>
      <c r="AP38">
        <v>3.9334471909687418</v>
      </c>
      <c r="AQ38">
        <v>2.8945865915276578</v>
      </c>
      <c r="AR38">
        <v>0.85337639634374662</v>
      </c>
      <c r="AS38">
        <v>0</v>
      </c>
      <c r="AT38">
        <v>0</v>
      </c>
      <c r="AU38">
        <v>0</v>
      </c>
      <c r="AV38">
        <v>17.878163000000001</v>
      </c>
      <c r="AW38">
        <v>1754.077331</v>
      </c>
      <c r="AX38">
        <v>0</v>
      </c>
      <c r="AY38">
        <v>12.975294999999999</v>
      </c>
      <c r="AZ38">
        <v>24.049061999999999</v>
      </c>
      <c r="BA38">
        <v>160.28645299999999</v>
      </c>
      <c r="BB38">
        <v>1477.026773999999</v>
      </c>
      <c r="BC38">
        <v>0</v>
      </c>
      <c r="BD38">
        <v>0</v>
      </c>
      <c r="BE38">
        <v>0</v>
      </c>
      <c r="BF38">
        <v>0</v>
      </c>
      <c r="BG38">
        <v>97.617909999999995</v>
      </c>
      <c r="BH38">
        <v>6.9365399999999999</v>
      </c>
      <c r="BI38">
        <v>14.727593000000001</v>
      </c>
      <c r="BJ38">
        <v>23.128432</v>
      </c>
      <c r="BK38">
        <v>35.931671000000001</v>
      </c>
      <c r="BL38">
        <v>741.24993300000028</v>
      </c>
      <c r="BM38">
        <v>357.26113300000009</v>
      </c>
      <c r="BN38">
        <v>174.74932899999999</v>
      </c>
      <c r="BO38">
        <v>10.605414</v>
      </c>
      <c r="BP38">
        <v>172.83176</v>
      </c>
      <c r="BQ38">
        <v>150.11802200000011</v>
      </c>
      <c r="BR38">
        <v>84.415667000000013</v>
      </c>
    </row>
    <row r="39">
      <c r="A39" t="s">
        <v>619</v>
      </c>
      <c r="B39">
        <v>2003</v>
      </c>
      <c r="C39" t="s">
        <v>622</v>
      </c>
      <c r="D39">
        <v>154</v>
      </c>
      <c r="E39" t="s">
        <v>62</v>
      </c>
      <c r="F39" t="s">
        <v>183</v>
      </c>
      <c r="G39" t="s">
        <v>192</v>
      </c>
      <c r="H39">
        <v>34.966275425926007</v>
      </c>
      <c r="I39">
        <v>30.367687256693639</v>
      </c>
      <c r="J39">
        <v>42.550616283615703</v>
      </c>
      <c r="K39">
        <v>62.641942875352839</v>
      </c>
      <c r="L39">
        <v>72.060065812992605</v>
      </c>
      <c r="M39">
        <v>56.802943342166671</v>
      </c>
      <c r="N39">
        <v>64.368853513623009</v>
      </c>
      <c r="O39">
        <v>87.335226165263677</v>
      </c>
      <c r="P39">
        <v>83.75588711049474</v>
      </c>
      <c r="Q39">
        <v>46.592742477079682</v>
      </c>
      <c r="R39">
        <v>29.820530875846689</v>
      </c>
      <c r="S39">
        <v>28.204076406605669</v>
      </c>
      <c r="T39">
        <v>36.603737436179273</v>
      </c>
      <c r="U39">
        <v>40.83328953303878</v>
      </c>
      <c r="V39">
        <v>55.729004003968967</v>
      </c>
      <c r="W39" t="s">
        <v>158</v>
      </c>
      <c r="X39" t="s">
        <v>159</v>
      </c>
      <c r="Y39" t="s">
        <v>160</v>
      </c>
      <c r="Z39" t="s">
        <v>161</v>
      </c>
      <c r="AA39" t="s">
        <v>162</v>
      </c>
      <c r="AB39" t="s">
        <v>163</v>
      </c>
      <c r="AC39" t="s">
        <v>164</v>
      </c>
      <c r="AD39" t="s">
        <v>165</v>
      </c>
      <c r="AE39" t="s">
        <v>166</v>
      </c>
      <c r="AF39" t="s">
        <v>167</v>
      </c>
      <c r="AG39" t="s">
        <v>168</v>
      </c>
      <c r="AH39">
        <v>59.350280535734669</v>
      </c>
      <c r="AI39">
        <v>67.11989086464726</v>
      </c>
      <c r="AJ39">
        <v>63.470963112285602</v>
      </c>
      <c r="AK39">
        <v>49.069465375917147</v>
      </c>
      <c r="AL39">
        <v>66.159327182173655</v>
      </c>
      <c r="AM39">
        <v>75.845132864731013</v>
      </c>
      <c r="AN39">
        <v>38.894378067406087</v>
      </c>
      <c r="AO39">
        <v>74.238111729046466</v>
      </c>
      <c r="AP39">
        <v>25.450055384013378</v>
      </c>
      <c r="AQ39">
        <v>51.41840788338817</v>
      </c>
      <c r="AR39">
        <v>19.221268546299878</v>
      </c>
      <c r="AS39">
        <v>3667.124002999994</v>
      </c>
      <c r="AT39">
        <v>4331.5308619999987</v>
      </c>
      <c r="AU39">
        <v>5380.0177699999977</v>
      </c>
      <c r="AV39">
        <v>6995.8000189999902</v>
      </c>
      <c r="AW39">
        <v>8837.4040200000236</v>
      </c>
      <c r="AX39">
        <v>2250.9701449999989</v>
      </c>
      <c r="AY39">
        <v>2709.0526959999979</v>
      </c>
      <c r="AZ39">
        <v>3611.769910999998</v>
      </c>
      <c r="BA39">
        <v>3441.6128749999989</v>
      </c>
      <c r="BB39">
        <v>1913.564522000001</v>
      </c>
      <c r="BC39">
        <v>2391.1660109999989</v>
      </c>
      <c r="BD39">
        <v>2400.2115140000001</v>
      </c>
      <c r="BE39">
        <v>2946.3956400000038</v>
      </c>
      <c r="BF39">
        <v>3335.2011959999982</v>
      </c>
      <c r="BG39">
        <v>4211.9321639999989</v>
      </c>
      <c r="BH39">
        <v>3239.2436609999968</v>
      </c>
      <c r="BI39">
        <v>2023.3765820000001</v>
      </c>
      <c r="BJ39">
        <v>3279.4552219999978</v>
      </c>
      <c r="BK39">
        <v>2078.584916999996</v>
      </c>
      <c r="BL39">
        <v>2752.4891819999998</v>
      </c>
      <c r="BM39">
        <v>3352.6577009999992</v>
      </c>
      <c r="BN39">
        <v>4688.8021210000061</v>
      </c>
      <c r="BO39">
        <v>2111.0133989999999</v>
      </c>
      <c r="BP39">
        <v>1118.2501380000001</v>
      </c>
      <c r="BQ39">
        <v>2666.6432119999981</v>
      </c>
      <c r="BR39">
        <v>1901.3605390000009</v>
      </c>
    </row>
    <row r="40">
      <c r="A40" t="s">
        <v>619</v>
      </c>
      <c r="B40">
        <v>2003</v>
      </c>
      <c r="C40" t="s">
        <v>622</v>
      </c>
      <c r="D40">
        <v>155</v>
      </c>
      <c r="E40" t="s">
        <v>62</v>
      </c>
      <c r="F40" t="s">
        <v>184</v>
      </c>
      <c r="G40" t="s">
        <v>192</v>
      </c>
      <c r="H40">
        <v>0.0037705948243074001</v>
      </c>
      <c r="I40">
        <v>0</v>
      </c>
      <c r="J40">
        <v>0.016995023825232901</v>
      </c>
      <c r="K40">
        <v>0.32416002798006532</v>
      </c>
      <c r="L40">
        <v>8.7828091898297824</v>
      </c>
      <c r="M40">
        <v>0.0099790039329656008</v>
      </c>
      <c r="N40">
        <v>0.44991934062363181</v>
      </c>
      <c r="O40">
        <v>1.2292513484328631</v>
      </c>
      <c r="P40">
        <v>7.8297836846601729</v>
      </c>
      <c r="Q40">
        <v>16.978650244939061</v>
      </c>
      <c r="R40">
        <v>0</v>
      </c>
      <c r="S40">
        <v>0</v>
      </c>
      <c r="T40">
        <v>0</v>
      </c>
      <c r="U40">
        <v>0.0124219983918225</v>
      </c>
      <c r="V40">
        <v>0.33919828607466851</v>
      </c>
      <c r="W40" t="s">
        <v>158</v>
      </c>
      <c r="X40" t="s">
        <v>159</v>
      </c>
      <c r="Y40" t="s">
        <v>160</v>
      </c>
      <c r="Z40" t="s">
        <v>161</v>
      </c>
      <c r="AA40" t="s">
        <v>162</v>
      </c>
      <c r="AB40" t="s">
        <v>163</v>
      </c>
      <c r="AC40" t="s">
        <v>164</v>
      </c>
      <c r="AD40" t="s">
        <v>165</v>
      </c>
      <c r="AE40" t="s">
        <v>166</v>
      </c>
      <c r="AF40" t="s">
        <v>167</v>
      </c>
      <c r="AG40" t="s">
        <v>168</v>
      </c>
      <c r="AH40">
        <v>0</v>
      </c>
      <c r="AI40">
        <v>0.17996472769437891</v>
      </c>
      <c r="AJ40">
        <v>0.086444974192543697</v>
      </c>
      <c r="AK40">
        <v>0.63381164941673429</v>
      </c>
      <c r="AL40">
        <v>15.022192049145319</v>
      </c>
      <c r="AM40">
        <v>7.0810808648599446</v>
      </c>
      <c r="AN40">
        <v>0.28775502517986717</v>
      </c>
      <c r="AO40">
        <v>0.81290240992637541</v>
      </c>
      <c r="AP40">
        <v>0.93971251726131733</v>
      </c>
      <c r="AQ40">
        <v>0.093821609544119597</v>
      </c>
      <c r="AR40">
        <v>0.37575474725469171</v>
      </c>
      <c r="AS40">
        <v>0.39544499999999999</v>
      </c>
      <c r="AT40">
        <v>0</v>
      </c>
      <c r="AU40">
        <v>2.1488179999999999</v>
      </c>
      <c r="AV40">
        <v>36.201921999999989</v>
      </c>
      <c r="AW40">
        <v>1077.118545</v>
      </c>
      <c r="AX40">
        <v>0.39544499999999999</v>
      </c>
      <c r="AY40">
        <v>18.935480999999999</v>
      </c>
      <c r="AZ40">
        <v>50.835993999999992</v>
      </c>
      <c r="BA40">
        <v>321.7336150000001</v>
      </c>
      <c r="BB40">
        <v>697.31337999999994</v>
      </c>
      <c r="BC40">
        <v>0</v>
      </c>
      <c r="BD40">
        <v>0</v>
      </c>
      <c r="BE40">
        <v>0</v>
      </c>
      <c r="BF40">
        <v>1.01461</v>
      </c>
      <c r="BG40">
        <v>25.636205</v>
      </c>
      <c r="BH40">
        <v>0</v>
      </c>
      <c r="BI40">
        <v>5.4251639999999997</v>
      </c>
      <c r="BJ40">
        <v>4.4664900000000003</v>
      </c>
      <c r="BK40">
        <v>26.848292000000001</v>
      </c>
      <c r="BL40">
        <v>624.98249100000021</v>
      </c>
      <c r="BM40">
        <v>313.01204700000011</v>
      </c>
      <c r="BN40">
        <v>34.689496000000013</v>
      </c>
      <c r="BO40">
        <v>23.115456999999999</v>
      </c>
      <c r="BP40">
        <v>41.290034000000013</v>
      </c>
      <c r="BQ40">
        <v>4.8657430000000002</v>
      </c>
      <c r="BR40">
        <v>37.169515999999987</v>
      </c>
    </row>
    <row r="41">
      <c r="A41" t="s">
        <v>619</v>
      </c>
      <c r="B41">
        <v>2003</v>
      </c>
      <c r="C41" t="s">
        <v>622</v>
      </c>
      <c r="D41">
        <v>156</v>
      </c>
      <c r="E41" t="s">
        <v>62</v>
      </c>
      <c r="F41" t="s">
        <v>185</v>
      </c>
      <c r="G41" t="s">
        <v>192</v>
      </c>
      <c r="H41">
        <v>64.244860757156033</v>
      </c>
      <c r="I41">
        <v>69.022159415597699</v>
      </c>
      <c r="J41">
        <v>57.091875204479507</v>
      </c>
      <c r="K41">
        <v>36.226346394308543</v>
      </c>
      <c r="L41">
        <v>4.4638809908425623</v>
      </c>
      <c r="M41">
        <v>42.097376758373457</v>
      </c>
      <c r="N41">
        <v>33.511043235973027</v>
      </c>
      <c r="O41">
        <v>10.12947667582222</v>
      </c>
      <c r="P41">
        <v>4.0337468203189699</v>
      </c>
      <c r="Q41">
        <v>0.46497640923661909</v>
      </c>
      <c r="R41">
        <v>69.617899054646728</v>
      </c>
      <c r="S41">
        <v>70.996829280438106</v>
      </c>
      <c r="T41">
        <v>63.056545611432753</v>
      </c>
      <c r="U41">
        <v>58.807971206933871</v>
      </c>
      <c r="V41">
        <v>42.457874417065867</v>
      </c>
      <c r="W41" t="s">
        <v>158</v>
      </c>
      <c r="X41" t="s">
        <v>159</v>
      </c>
      <c r="Y41" t="s">
        <v>160</v>
      </c>
      <c r="Z41" t="s">
        <v>161</v>
      </c>
      <c r="AA41" t="s">
        <v>162</v>
      </c>
      <c r="AB41" t="s">
        <v>163</v>
      </c>
      <c r="AC41" t="s">
        <v>164</v>
      </c>
      <c r="AD41" t="s">
        <v>165</v>
      </c>
      <c r="AE41" t="s">
        <v>166</v>
      </c>
      <c r="AF41" t="s">
        <v>167</v>
      </c>
      <c r="AG41" t="s">
        <v>168</v>
      </c>
      <c r="AH41">
        <v>39.120359405767232</v>
      </c>
      <c r="AI41">
        <v>31.94435626854019</v>
      </c>
      <c r="AJ41">
        <v>35.885722303893132</v>
      </c>
      <c r="AK41">
        <v>48.129648432361527</v>
      </c>
      <c r="AL41">
        <v>0.23099305599764949</v>
      </c>
      <c r="AM41">
        <v>8.5850257781872248</v>
      </c>
      <c r="AN41">
        <v>58.930966949896991</v>
      </c>
      <c r="AO41">
        <v>22.168267368695929</v>
      </c>
      <c r="AP41">
        <v>69.472079981439578</v>
      </c>
      <c r="AQ41">
        <v>45.501990818844398</v>
      </c>
      <c r="AR41">
        <v>79.533690361858916</v>
      </c>
      <c r="AS41">
        <v>6737.7456730000013</v>
      </c>
      <c r="AT41">
        <v>9845.0570549999957</v>
      </c>
      <c r="AU41">
        <v>7218.5864730000048</v>
      </c>
      <c r="AV41">
        <v>4045.7281999999982</v>
      </c>
      <c r="AW41">
        <v>547.44773499999997</v>
      </c>
      <c r="AX41">
        <v>1668.222326000001</v>
      </c>
      <c r="AY41">
        <v>1410.358847</v>
      </c>
      <c r="AZ41">
        <v>418.90701700000011</v>
      </c>
      <c r="BA41">
        <v>165.750677</v>
      </c>
      <c r="BB41">
        <v>19.096587</v>
      </c>
      <c r="BC41">
        <v>5582.3269769999943</v>
      </c>
      <c r="BD41">
        <v>6041.9424709999976</v>
      </c>
      <c r="BE41">
        <v>5075.6983870000049</v>
      </c>
      <c r="BF41">
        <v>4803.3459500000017</v>
      </c>
      <c r="BG41">
        <v>3208.9158969999962</v>
      </c>
      <c r="BH41">
        <v>2135.1268279999972</v>
      </c>
      <c r="BI41">
        <v>962.98521300000039</v>
      </c>
      <c r="BJ41">
        <v>1854.1647020000021</v>
      </c>
      <c r="BK41">
        <v>2038.774225999998</v>
      </c>
      <c r="BL41">
        <v>9.6102229999999995</v>
      </c>
      <c r="BM41">
        <v>379.4924170000001</v>
      </c>
      <c r="BN41">
        <v>7104.2566190000034</v>
      </c>
      <c r="BO41">
        <v>630.37041699999952</v>
      </c>
      <c r="BP41">
        <v>3052.5341440000002</v>
      </c>
      <c r="BQ41">
        <v>2359.8080910000008</v>
      </c>
      <c r="BR41">
        <v>7867.4422559999957</v>
      </c>
    </row>
    <row r="42">
      <c r="A42" t="s">
        <v>619</v>
      </c>
      <c r="B42">
        <v>2003</v>
      </c>
      <c r="C42" t="s">
        <v>622</v>
      </c>
      <c r="D42">
        <v>157</v>
      </c>
      <c r="E42" t="s">
        <v>62</v>
      </c>
      <c r="F42" t="s">
        <v>186</v>
      </c>
      <c r="G42" t="s">
        <v>192</v>
      </c>
      <c r="H42">
        <v>0.78509322209368015</v>
      </c>
      <c r="I42">
        <v>0.6101533277084441</v>
      </c>
      <c r="J42">
        <v>0.34051348807969489</v>
      </c>
      <c r="K42">
        <v>0.64746567100814478</v>
      </c>
      <c r="L42">
        <v>0.39052257061930612</v>
      </c>
      <c r="M42">
        <v>1.0897008955269849</v>
      </c>
      <c r="N42">
        <v>1.3618824638968141</v>
      </c>
      <c r="O42">
        <v>0.72452198128171352</v>
      </c>
      <c r="P42">
        <v>0.47981418356754041</v>
      </c>
      <c r="Q42">
        <v>0</v>
      </c>
      <c r="R42">
        <v>0.56157006950666144</v>
      </c>
      <c r="S42">
        <v>0.7990943129561745</v>
      </c>
      <c r="T42">
        <v>0.33971695238828348</v>
      </c>
      <c r="U42">
        <v>0.34631726163552062</v>
      </c>
      <c r="V42">
        <v>0.18231918213404599</v>
      </c>
      <c r="W42" t="s">
        <v>158</v>
      </c>
      <c r="X42" t="s">
        <v>159</v>
      </c>
      <c r="Y42" t="s">
        <v>160</v>
      </c>
      <c r="Z42" t="s">
        <v>161</v>
      </c>
      <c r="AA42" t="s">
        <v>162</v>
      </c>
      <c r="AB42" t="s">
        <v>163</v>
      </c>
      <c r="AC42" t="s">
        <v>164</v>
      </c>
      <c r="AD42" t="s">
        <v>165</v>
      </c>
      <c r="AE42" t="s">
        <v>166</v>
      </c>
      <c r="AF42" t="s">
        <v>167</v>
      </c>
      <c r="AG42" t="s">
        <v>168</v>
      </c>
      <c r="AH42">
        <v>1.402266934907707</v>
      </c>
      <c r="AI42">
        <v>0.26724120047490979</v>
      </c>
      <c r="AJ42">
        <v>0.10923920916796551</v>
      </c>
      <c r="AK42">
        <v>1.3188302047202329</v>
      </c>
      <c r="AL42">
        <v>0.77067042532986274</v>
      </c>
      <c r="AM42">
        <v>0.40665950955753433</v>
      </c>
      <c r="AN42">
        <v>0.43732578190620358</v>
      </c>
      <c r="AO42">
        <v>2.407757378091989</v>
      </c>
      <c r="AP42">
        <v>0.2047049263169643</v>
      </c>
      <c r="AQ42">
        <v>0.091193096695939002</v>
      </c>
      <c r="AR42">
        <v>0.0159099482424769</v>
      </c>
      <c r="AS42">
        <v>82.337457000000001</v>
      </c>
      <c r="AT42">
        <v>87.029938999999985</v>
      </c>
      <c r="AU42">
        <v>43.053868000000001</v>
      </c>
      <c r="AV42">
        <v>72.308427000000009</v>
      </c>
      <c r="AW42">
        <v>47.89345800000001</v>
      </c>
      <c r="AX42">
        <v>43.182342999999989</v>
      </c>
      <c r="AY42">
        <v>57.316716999999997</v>
      </c>
      <c r="AZ42">
        <v>29.962786000000001</v>
      </c>
      <c r="BA42">
        <v>19.716042999999999</v>
      </c>
      <c r="BB42">
        <v>0</v>
      </c>
      <c r="BC42">
        <v>45.029622999999987</v>
      </c>
      <c r="BD42">
        <v>68.004189999999994</v>
      </c>
      <c r="BE42">
        <v>27.345310000000001</v>
      </c>
      <c r="BF42">
        <v>28.286669</v>
      </c>
      <c r="BG42">
        <v>13.779468</v>
      </c>
      <c r="BH42">
        <v>76.533493000000007</v>
      </c>
      <c r="BI42">
        <v>8.0561749999999996</v>
      </c>
      <c r="BJ42">
        <v>5.6442359999999994</v>
      </c>
      <c r="BK42">
        <v>55.865711000000012</v>
      </c>
      <c r="BL42">
        <v>32.062932000000004</v>
      </c>
      <c r="BM42">
        <v>17.975974000000001</v>
      </c>
      <c r="BN42">
        <v>52.720576999999992</v>
      </c>
      <c r="BO42">
        <v>68.466290000000015</v>
      </c>
      <c r="BP42">
        <v>8.9945309999999985</v>
      </c>
      <c r="BQ42">
        <v>4.7294239999999999</v>
      </c>
      <c r="BR42">
        <v>1.573806</v>
      </c>
    </row>
    <row r="43">
      <c r="A43" t="s">
        <v>619</v>
      </c>
      <c r="B43">
        <v>2008</v>
      </c>
      <c r="C43" t="s">
        <v>623</v>
      </c>
      <c r="D43">
        <v>16</v>
      </c>
      <c r="E43" t="s">
        <v>13</v>
      </c>
      <c r="F43" t="s">
        <v>14</v>
      </c>
      <c r="G43" t="s">
        <v>632</v>
      </c>
      <c r="H43">
        <v>32.730329594634263</v>
      </c>
      <c r="I43">
        <v>30.726727611313748</v>
      </c>
      <c r="J43">
        <v>34.317470574503908</v>
      </c>
      <c r="K43">
        <v>48.017027502399131</v>
      </c>
      <c r="L43">
        <v>92.510088548734942</v>
      </c>
      <c r="M43">
        <v>42.800511704398097</v>
      </c>
      <c r="N43">
        <v>62.500357067971017</v>
      </c>
      <c r="O43">
        <v>84.348201604858318</v>
      </c>
      <c r="P43">
        <v>96.028709397257785</v>
      </c>
      <c r="Q43">
        <v>98.236437420170148</v>
      </c>
      <c r="R43">
        <v>31.229466282945669</v>
      </c>
      <c r="S43">
        <v>29.853418183845221</v>
      </c>
      <c r="T43">
        <v>31.2952091316861</v>
      </c>
      <c r="U43">
        <v>35.159436612872447</v>
      </c>
      <c r="V43">
        <v>40.247829205951987</v>
      </c>
      <c r="W43" t="s">
        <v>238</v>
      </c>
      <c r="X43" t="s">
        <v>159</v>
      </c>
      <c r="Y43" t="s">
        <v>160</v>
      </c>
      <c r="Z43" t="s">
        <v>161</v>
      </c>
      <c r="AA43" t="s">
        <v>162</v>
      </c>
      <c r="AB43" t="s">
        <v>239</v>
      </c>
      <c r="AC43" t="s">
        <v>164</v>
      </c>
      <c r="AD43" t="s">
        <v>165</v>
      </c>
      <c r="AE43" t="s">
        <v>166</v>
      </c>
      <c r="AF43" t="s">
        <v>167</v>
      </c>
      <c r="AG43" t="s">
        <v>240</v>
      </c>
      <c r="AH43">
        <v>36.424158315688302</v>
      </c>
      <c r="AI43">
        <v>69.005951821744233</v>
      </c>
      <c r="AJ43">
        <v>46.266788450664883</v>
      </c>
      <c r="AK43">
        <v>37.018712524111422</v>
      </c>
      <c r="AL43">
        <v>98.188071060590772</v>
      </c>
      <c r="AM43">
        <v>79.996998002374241</v>
      </c>
      <c r="AN43">
        <v>45.833494585137302</v>
      </c>
      <c r="AO43">
        <v>48.759812795981297</v>
      </c>
      <c r="AP43">
        <v>49.503531742566743</v>
      </c>
      <c r="AQ43">
        <v>36.397066364781253</v>
      </c>
      <c r="AR43">
        <v>25.715817880355701</v>
      </c>
      <c r="AS43"/>
      <c r="AT43"/>
      <c r="AU43"/>
      <c r="AV43"/>
      <c r="AW43"/>
      <c r="AX43"/>
      <c r="AY43"/>
      <c r="AZ43"/>
      <c r="BA43"/>
      <c r="BB43"/>
      <c r="BC43"/>
      <c r="BD43"/>
      <c r="BE43"/>
      <c r="BF43"/>
      <c r="BG43"/>
      <c r="BH43"/>
      <c r="BI43"/>
      <c r="BJ43"/>
      <c r="BK43"/>
      <c r="BL43"/>
      <c r="BM43"/>
      <c r="BN43"/>
      <c r="BO43"/>
      <c r="BP43"/>
      <c r="BQ43"/>
      <c r="BR43"/>
    </row>
    <row r="44">
      <c r="A44" t="s">
        <v>619</v>
      </c>
      <c r="B44">
        <v>2008</v>
      </c>
      <c r="C44" t="s">
        <v>623</v>
      </c>
      <c r="D44">
        <v>17</v>
      </c>
      <c r="E44" t="s">
        <v>13</v>
      </c>
      <c r="F44" t="s">
        <v>51</v>
      </c>
      <c r="G44" t="s">
        <v>192</v>
      </c>
      <c r="H44">
        <v>67.269670405365673</v>
      </c>
      <c r="I44">
        <v>69.273272388686024</v>
      </c>
      <c r="J44">
        <v>65.682529425496057</v>
      </c>
      <c r="K44">
        <v>51.982972497600663</v>
      </c>
      <c r="L44">
        <v>7.4899114512649634</v>
      </c>
      <c r="M44">
        <v>57.199488295601903</v>
      </c>
      <c r="N44">
        <v>37.499642932029069</v>
      </c>
      <c r="O44">
        <v>15.65179839514165</v>
      </c>
      <c r="P44">
        <v>3.9712906027421599</v>
      </c>
      <c r="Q44">
        <v>1.763562579829915</v>
      </c>
      <c r="R44">
        <v>68.77053371705415</v>
      </c>
      <c r="S44">
        <v>70.146581816154722</v>
      </c>
      <c r="T44">
        <v>68.704790868313864</v>
      </c>
      <c r="U44">
        <v>64.84056338712746</v>
      </c>
      <c r="V44">
        <v>59.752170794047899</v>
      </c>
      <c r="W44" t="s">
        <v>238</v>
      </c>
      <c r="X44" t="s">
        <v>159</v>
      </c>
      <c r="Y44" t="s">
        <v>160</v>
      </c>
      <c r="Z44" t="s">
        <v>161</v>
      </c>
      <c r="AA44" t="s">
        <v>162</v>
      </c>
      <c r="AB44" t="s">
        <v>239</v>
      </c>
      <c r="AC44" t="s">
        <v>164</v>
      </c>
      <c r="AD44" t="s">
        <v>165</v>
      </c>
      <c r="AE44" t="s">
        <v>166</v>
      </c>
      <c r="AF44" t="s">
        <v>167</v>
      </c>
      <c r="AG44" t="s">
        <v>240</v>
      </c>
      <c r="AH44">
        <v>63.575841684311612</v>
      </c>
      <c r="AI44">
        <v>30.994048178255831</v>
      </c>
      <c r="AJ44">
        <v>53.733211549335259</v>
      </c>
      <c r="AK44">
        <v>62.981287475888628</v>
      </c>
      <c r="AL44">
        <v>1.811928939409216</v>
      </c>
      <c r="AM44">
        <v>20.003001997625631</v>
      </c>
      <c r="AN44">
        <v>54.166505414863003</v>
      </c>
      <c r="AO44">
        <v>51.240187204018618</v>
      </c>
      <c r="AP44">
        <v>50.496468257432937</v>
      </c>
      <c r="AQ44">
        <v>63.602933635218328</v>
      </c>
      <c r="AR44">
        <v>74.2841821196441</v>
      </c>
      <c r="AS44"/>
      <c r="AT44"/>
      <c r="AU44"/>
      <c r="AV44"/>
      <c r="AW44"/>
      <c r="AX44"/>
      <c r="AY44"/>
      <c r="AZ44"/>
      <c r="BA44"/>
      <c r="BB44"/>
      <c r="BC44"/>
      <c r="BD44"/>
      <c r="BE44"/>
      <c r="BF44"/>
      <c r="BG44"/>
      <c r="BH44"/>
      <c r="BI44"/>
      <c r="BJ44"/>
      <c r="BK44"/>
      <c r="BL44"/>
      <c r="BM44"/>
      <c r="BN44"/>
      <c r="BO44"/>
      <c r="BP44"/>
      <c r="BQ44"/>
      <c r="BR44"/>
    </row>
    <row r="45">
      <c r="A45" t="s">
        <v>619</v>
      </c>
      <c r="B45">
        <v>2008</v>
      </c>
      <c r="C45" t="s">
        <v>623</v>
      </c>
      <c r="D45">
        <v>18</v>
      </c>
      <c r="E45" t="s">
        <v>60</v>
      </c>
      <c r="F45" t="s">
        <v>15</v>
      </c>
      <c r="G45" t="s">
        <v>633</v>
      </c>
      <c r="H45">
        <v>18.21327202801875</v>
      </c>
      <c r="I45">
        <v>18.848394354636788</v>
      </c>
      <c r="J45">
        <v>21.976437969612981</v>
      </c>
      <c r="K45">
        <v>33.578050429944327</v>
      </c>
      <c r="L45">
        <v>83.163142262752061</v>
      </c>
      <c r="M45">
        <v>29.578970777957839</v>
      </c>
      <c r="N45">
        <v>44.925452126661057</v>
      </c>
      <c r="O45">
        <v>69.083976639500904</v>
      </c>
      <c r="P45">
        <v>85.865666721875115</v>
      </c>
      <c r="Q45">
        <v>96.452064639622819</v>
      </c>
      <c r="R45">
        <v>16.718919012334609</v>
      </c>
      <c r="S45">
        <v>17.541869790349729</v>
      </c>
      <c r="T45">
        <v>19.131318247158919</v>
      </c>
      <c r="U45">
        <v>22.547222793807489</v>
      </c>
      <c r="V45">
        <v>27.114683529726019</v>
      </c>
      <c r="W45" t="s">
        <v>238</v>
      </c>
      <c r="X45" t="s">
        <v>159</v>
      </c>
      <c r="Y45" t="s">
        <v>160</v>
      </c>
      <c r="Z45" t="s">
        <v>161</v>
      </c>
      <c r="AA45" t="s">
        <v>162</v>
      </c>
      <c r="AB45" t="s">
        <v>239</v>
      </c>
      <c r="AC45" t="s">
        <v>164</v>
      </c>
      <c r="AD45" t="s">
        <v>165</v>
      </c>
      <c r="AE45" t="s">
        <v>166</v>
      </c>
      <c r="AF45" t="s">
        <v>167</v>
      </c>
      <c r="AG45" t="s">
        <v>240</v>
      </c>
      <c r="AH45">
        <v>23.36191965669515</v>
      </c>
      <c r="AI45">
        <v>29.73731040024245</v>
      </c>
      <c r="AJ45">
        <v>26.88789430610661</v>
      </c>
      <c r="AK45">
        <v>23.678830583598611</v>
      </c>
      <c r="AL45">
        <v>94.340013650424083</v>
      </c>
      <c r="AM45">
        <v>75.999546650005399</v>
      </c>
      <c r="AN45">
        <v>33.179676202455489</v>
      </c>
      <c r="AO45">
        <v>44.639904418180294</v>
      </c>
      <c r="AP45">
        <v>31.712481825579189</v>
      </c>
      <c r="AQ45">
        <v>27.02577830475451</v>
      </c>
      <c r="AR45">
        <v>19.626622701966401</v>
      </c>
      <c r="AS45"/>
      <c r="AT45"/>
      <c r="AU45"/>
      <c r="AV45"/>
      <c r="AW45"/>
      <c r="AX45"/>
      <c r="AY45"/>
      <c r="AZ45"/>
      <c r="BA45"/>
      <c r="BB45"/>
      <c r="BC45"/>
      <c r="BD45"/>
      <c r="BE45"/>
      <c r="BF45"/>
      <c r="BG45"/>
      <c r="BH45"/>
      <c r="BI45"/>
      <c r="BJ45"/>
      <c r="BK45"/>
      <c r="BL45"/>
      <c r="BM45"/>
      <c r="BN45"/>
      <c r="BO45"/>
      <c r="BP45"/>
      <c r="BQ45"/>
      <c r="BR45"/>
    </row>
    <row r="46">
      <c r="A46" t="s">
        <v>619</v>
      </c>
      <c r="B46">
        <v>2008</v>
      </c>
      <c r="C46" t="s">
        <v>623</v>
      </c>
      <c r="D46">
        <v>19</v>
      </c>
      <c r="E46" t="s">
        <v>60</v>
      </c>
      <c r="F46" t="s">
        <v>16</v>
      </c>
      <c r="G46" t="s">
        <v>634</v>
      </c>
      <c r="H46">
        <v>14.51705756661549</v>
      </c>
      <c r="I46">
        <v>11.878333256676971</v>
      </c>
      <c r="J46">
        <v>12.3410326048909</v>
      </c>
      <c r="K46">
        <v>14.43897707245484</v>
      </c>
      <c r="L46">
        <v>9.3469462859825221</v>
      </c>
      <c r="M46">
        <v>13.221540926440239</v>
      </c>
      <c r="N46">
        <v>17.57490494131001</v>
      </c>
      <c r="O46">
        <v>15.26422496535751</v>
      </c>
      <c r="P46">
        <v>10.1630426753827</v>
      </c>
      <c r="Q46">
        <v>1.78437278054731</v>
      </c>
      <c r="R46">
        <v>14.51054727061109</v>
      </c>
      <c r="S46">
        <v>12.311548393495521</v>
      </c>
      <c r="T46">
        <v>12.163890884527181</v>
      </c>
      <c r="U46">
        <v>12.612213819064969</v>
      </c>
      <c r="V46">
        <v>13.133145676226</v>
      </c>
      <c r="W46" t="s">
        <v>238</v>
      </c>
      <c r="X46" t="s">
        <v>159</v>
      </c>
      <c r="Y46" t="s">
        <v>160</v>
      </c>
      <c r="Z46" t="s">
        <v>161</v>
      </c>
      <c r="AA46" t="s">
        <v>162</v>
      </c>
      <c r="AB46" t="s">
        <v>239</v>
      </c>
      <c r="AC46" t="s">
        <v>164</v>
      </c>
      <c r="AD46" t="s">
        <v>165</v>
      </c>
      <c r="AE46" t="s">
        <v>166</v>
      </c>
      <c r="AF46" t="s">
        <v>167</v>
      </c>
      <c r="AG46" t="s">
        <v>240</v>
      </c>
      <c r="AH46">
        <v>13.062238658993151</v>
      </c>
      <c r="AI46">
        <v>39.268641421501869</v>
      </c>
      <c r="AJ46">
        <v>19.378894144558249</v>
      </c>
      <c r="AK46">
        <v>13.33988194051283</v>
      </c>
      <c r="AL46">
        <v>3.8480574101666098</v>
      </c>
      <c r="AM46">
        <v>3.9974513523688291</v>
      </c>
      <c r="AN46">
        <v>12.65381838268174</v>
      </c>
      <c r="AO46">
        <v>4.1199083778010186</v>
      </c>
      <c r="AP46">
        <v>17.79104991698761</v>
      </c>
      <c r="AQ46">
        <v>9.3712880600267585</v>
      </c>
      <c r="AR46">
        <v>6.0891951783892964</v>
      </c>
      <c r="AS46"/>
      <c r="AT46"/>
      <c r="AU46"/>
      <c r="AV46"/>
      <c r="AW46"/>
      <c r="AX46"/>
      <c r="AY46"/>
      <c r="AZ46"/>
      <c r="BA46"/>
      <c r="BB46"/>
      <c r="BC46"/>
      <c r="BD46"/>
      <c r="BE46"/>
      <c r="BF46"/>
      <c r="BG46"/>
      <c r="BH46"/>
      <c r="BI46"/>
      <c r="BJ46"/>
      <c r="BK46"/>
      <c r="BL46"/>
      <c r="BM46"/>
      <c r="BN46"/>
      <c r="BO46"/>
      <c r="BP46"/>
      <c r="BQ46"/>
      <c r="BR46"/>
    </row>
    <row r="47">
      <c r="A47" t="s">
        <v>619</v>
      </c>
      <c r="B47">
        <v>2008</v>
      </c>
      <c r="C47" t="s">
        <v>623</v>
      </c>
      <c r="D47">
        <v>20</v>
      </c>
      <c r="E47" t="s">
        <v>60</v>
      </c>
      <c r="F47" t="s">
        <v>22</v>
      </c>
      <c r="G47" t="s">
        <v>635</v>
      </c>
      <c r="H47">
        <v>45.767812617171423</v>
      </c>
      <c r="I47">
        <v>44.087168945802027</v>
      </c>
      <c r="J47">
        <v>44.868723015878579</v>
      </c>
      <c r="K47">
        <v>39.940190264541513</v>
      </c>
      <c r="L47">
        <v>7.0338109414780741</v>
      </c>
      <c r="M47">
        <v>49.934687470464333</v>
      </c>
      <c r="N47">
        <v>31.971809538989969</v>
      </c>
      <c r="O47">
        <v>14.409248030504621</v>
      </c>
      <c r="P47">
        <v>3.8373608474283891</v>
      </c>
      <c r="Q47">
        <v>1.763562579829872</v>
      </c>
      <c r="R47">
        <v>42.72015635641128</v>
      </c>
      <c r="S47">
        <v>44.781634625666811</v>
      </c>
      <c r="T47">
        <v>45.564435722624367</v>
      </c>
      <c r="U47">
        <v>43.85923844712508</v>
      </c>
      <c r="V47">
        <v>43.409401720988399</v>
      </c>
      <c r="W47" t="s">
        <v>238</v>
      </c>
      <c r="X47" t="s">
        <v>159</v>
      </c>
      <c r="Y47" t="s">
        <v>160</v>
      </c>
      <c r="Z47" t="s">
        <v>161</v>
      </c>
      <c r="AA47" t="s">
        <v>162</v>
      </c>
      <c r="AB47" t="s">
        <v>239</v>
      </c>
      <c r="AC47" t="s">
        <v>164</v>
      </c>
      <c r="AD47" t="s">
        <v>165</v>
      </c>
      <c r="AE47" t="s">
        <v>166</v>
      </c>
      <c r="AF47" t="s">
        <v>167</v>
      </c>
      <c r="AG47" t="s">
        <v>240</v>
      </c>
      <c r="AH47">
        <v>47.351270932868701</v>
      </c>
      <c r="AI47">
        <v>19.186150802554121</v>
      </c>
      <c r="AJ47">
        <v>49.20215928361656</v>
      </c>
      <c r="AK47">
        <v>37.541607995700119</v>
      </c>
      <c r="AL47">
        <v>1.811928939409307</v>
      </c>
      <c r="AM47">
        <v>10.470580394716659</v>
      </c>
      <c r="AN47">
        <v>41.559161332199032</v>
      </c>
      <c r="AO47">
        <v>27.492048251590671</v>
      </c>
      <c r="AP47">
        <v>38.466473404313817</v>
      </c>
      <c r="AQ47">
        <v>35.822630714649371</v>
      </c>
      <c r="AR47">
        <v>49.551802925215448</v>
      </c>
      <c r="AS47"/>
      <c r="AT47"/>
      <c r="AU47"/>
      <c r="AV47"/>
      <c r="AW47"/>
      <c r="AX47"/>
      <c r="AY47"/>
      <c r="AZ47"/>
      <c r="BA47"/>
      <c r="BB47"/>
      <c r="BC47"/>
      <c r="BD47"/>
      <c r="BE47"/>
      <c r="BF47"/>
      <c r="BG47"/>
      <c r="BH47"/>
      <c r="BI47"/>
      <c r="BJ47"/>
      <c r="BK47"/>
      <c r="BL47"/>
      <c r="BM47"/>
      <c r="BN47"/>
      <c r="BO47"/>
      <c r="BP47"/>
      <c r="BQ47"/>
      <c r="BR47"/>
    </row>
    <row r="48">
      <c r="A48" t="s">
        <v>619</v>
      </c>
      <c r="B48">
        <v>2008</v>
      </c>
      <c r="C48" t="s">
        <v>623</v>
      </c>
      <c r="D48">
        <v>21</v>
      </c>
      <c r="E48" t="s">
        <v>60</v>
      </c>
      <c r="F48" t="s">
        <v>17</v>
      </c>
      <c r="G48" t="s">
        <v>636</v>
      </c>
      <c r="H48">
        <v>21.501857788194339</v>
      </c>
      <c r="I48">
        <v>25.186103442884221</v>
      </c>
      <c r="J48">
        <v>20.813806409617531</v>
      </c>
      <c r="K48">
        <v>12.04278223305932</v>
      </c>
      <c r="L48">
        <v>0.45610050978734301</v>
      </c>
      <c r="M48">
        <v>7.2648008251375966</v>
      </c>
      <c r="N48">
        <v>5.5278333930389518</v>
      </c>
      <c r="O48">
        <v>1.242550364636962</v>
      </c>
      <c r="P48">
        <v>0.13392975531379739</v>
      </c>
      <c r="Q48">
        <v>0</v>
      </c>
      <c r="R48">
        <v>26.050377360643012</v>
      </c>
      <c r="S48">
        <v>25.364947190487939</v>
      </c>
      <c r="T48">
        <v>23.140355145689519</v>
      </c>
      <c r="U48">
        <v>20.981324940002459</v>
      </c>
      <c r="V48">
        <v>16.342769073059571</v>
      </c>
      <c r="W48" t="s">
        <v>238</v>
      </c>
      <c r="X48" t="s">
        <v>159</v>
      </c>
      <c r="Y48" t="s">
        <v>160</v>
      </c>
      <c r="Z48" t="s">
        <v>161</v>
      </c>
      <c r="AA48" t="s">
        <v>162</v>
      </c>
      <c r="AB48" t="s">
        <v>239</v>
      </c>
      <c r="AC48" t="s">
        <v>164</v>
      </c>
      <c r="AD48" t="s">
        <v>165</v>
      </c>
      <c r="AE48" t="s">
        <v>166</v>
      </c>
      <c r="AF48" t="s">
        <v>167</v>
      </c>
      <c r="AG48" t="s">
        <v>240</v>
      </c>
      <c r="AH48">
        <v>16.22457075144299</v>
      </c>
      <c r="AI48">
        <v>11.807897375701559</v>
      </c>
      <c r="AJ48">
        <v>4.5310522657185777</v>
      </c>
      <c r="AK48">
        <v>25.439679480188449</v>
      </c>
      <c r="AL48">
        <v>0</v>
      </c>
      <c r="AM48">
        <v>9.5324216029091158</v>
      </c>
      <c r="AN48">
        <v>12.607344082663751</v>
      </c>
      <c r="AO48">
        <v>23.748138952428029</v>
      </c>
      <c r="AP48">
        <v>12.02999485311938</v>
      </c>
      <c r="AQ48">
        <v>27.780302920569358</v>
      </c>
      <c r="AR48">
        <v>24.732379194428852</v>
      </c>
      <c r="AS48"/>
      <c r="AT48"/>
      <c r="AU48"/>
      <c r="AV48"/>
      <c r="AW48"/>
      <c r="AX48"/>
      <c r="AY48"/>
      <c r="AZ48"/>
      <c r="BA48"/>
      <c r="BB48"/>
      <c r="BC48"/>
      <c r="BD48"/>
      <c r="BE48"/>
      <c r="BF48"/>
      <c r="BG48"/>
      <c r="BH48"/>
      <c r="BI48"/>
      <c r="BJ48"/>
      <c r="BK48"/>
      <c r="BL48"/>
      <c r="BM48"/>
      <c r="BN48"/>
      <c r="BO48"/>
      <c r="BP48"/>
      <c r="BQ48"/>
      <c r="BR48"/>
    </row>
    <row r="49">
      <c r="A49" t="s">
        <v>619</v>
      </c>
      <c r="B49">
        <v>2008</v>
      </c>
      <c r="C49" t="s">
        <v>623</v>
      </c>
      <c r="D49">
        <v>22</v>
      </c>
      <c r="E49" t="s">
        <v>54</v>
      </c>
      <c r="F49" t="s">
        <v>49</v>
      </c>
      <c r="G49" t="s">
        <v>192</v>
      </c>
      <c r="H49">
        <v>44.353533088146428</v>
      </c>
      <c r="I49">
        <v>38.657983391317281</v>
      </c>
      <c r="J49">
        <v>35.961370107678178</v>
      </c>
      <c r="K49">
        <v>30.07053502371302</v>
      </c>
      <c r="L49">
        <v>10.103704831131459</v>
      </c>
      <c r="M49">
        <v>30.891081437892279</v>
      </c>
      <c r="N49">
        <v>28.11968725586123</v>
      </c>
      <c r="O49">
        <v>18.096680990147291</v>
      </c>
      <c r="P49">
        <v>10.583337773852159</v>
      </c>
      <c r="Q49">
        <v>1.816406241316868</v>
      </c>
      <c r="R49">
        <v>46.464281967365118</v>
      </c>
      <c r="S49">
        <v>41.239995760879893</v>
      </c>
      <c r="T49">
        <v>38.868220478550377</v>
      </c>
      <c r="U49">
        <v>35.871490086526123</v>
      </c>
      <c r="V49">
        <v>32.630693220800651</v>
      </c>
      <c r="W49" t="s">
        <v>238</v>
      </c>
      <c r="X49" t="s">
        <v>159</v>
      </c>
      <c r="Y49" t="s">
        <v>160</v>
      </c>
      <c r="Z49" t="s">
        <v>161</v>
      </c>
      <c r="AA49" t="s">
        <v>162</v>
      </c>
      <c r="AB49" t="s">
        <v>239</v>
      </c>
      <c r="AC49" t="s">
        <v>164</v>
      </c>
      <c r="AD49" t="s">
        <v>165</v>
      </c>
      <c r="AE49" t="s">
        <v>166</v>
      </c>
      <c r="AF49" t="s">
        <v>167</v>
      </c>
      <c r="AG49" t="s">
        <v>240</v>
      </c>
      <c r="AH49">
        <v>35.861470142378273</v>
      </c>
      <c r="AI49">
        <v>56.906165895574333</v>
      </c>
      <c r="AJ49">
        <v>41.88510764092112</v>
      </c>
      <c r="AK49">
        <v>36.035510235057878</v>
      </c>
      <c r="AL49">
        <v>3.919068139949522</v>
      </c>
      <c r="AM49">
        <v>4.9970017028016329</v>
      </c>
      <c r="AN49">
        <v>27.608233884887049</v>
      </c>
      <c r="AO49">
        <v>8.4493933457853121</v>
      </c>
      <c r="AP49">
        <v>35.938950799523603</v>
      </c>
      <c r="AQ49">
        <v>25.747371961534409</v>
      </c>
      <c r="AR49">
        <v>23.67879258874683</v>
      </c>
      <c r="AS49"/>
      <c r="AT49"/>
      <c r="AU49"/>
      <c r="AV49"/>
      <c r="AW49"/>
      <c r="AX49"/>
      <c r="AY49"/>
      <c r="AZ49"/>
      <c r="BA49"/>
      <c r="BB49"/>
      <c r="BC49"/>
      <c r="BD49"/>
      <c r="BE49"/>
      <c r="BF49"/>
      <c r="BG49"/>
      <c r="BH49"/>
      <c r="BI49"/>
      <c r="BJ49"/>
      <c r="BK49"/>
      <c r="BL49"/>
      <c r="BM49"/>
      <c r="BN49"/>
      <c r="BO49"/>
      <c r="BP49"/>
      <c r="BQ49"/>
      <c r="BR49"/>
    </row>
    <row r="50">
      <c r="A50" t="s">
        <v>619</v>
      </c>
      <c r="B50">
        <v>2008</v>
      </c>
      <c r="C50" t="s">
        <v>623</v>
      </c>
      <c r="D50">
        <v>23</v>
      </c>
      <c r="E50" t="s">
        <v>54</v>
      </c>
      <c r="F50" t="s">
        <v>48</v>
      </c>
      <c r="G50" t="s">
        <v>192</v>
      </c>
      <c r="H50">
        <v>55.646466911853501</v>
      </c>
      <c r="I50">
        <v>61.342016608682748</v>
      </c>
      <c r="J50">
        <v>64.038629892321765</v>
      </c>
      <c r="K50">
        <v>69.929464976287065</v>
      </c>
      <c r="L50">
        <v>89.896295168868164</v>
      </c>
      <c r="M50">
        <v>69.108918562107661</v>
      </c>
      <c r="N50">
        <v>71.880312744138863</v>
      </c>
      <c r="O50">
        <v>81.903319009852822</v>
      </c>
      <c r="P50">
        <v>89.416662226147864</v>
      </c>
      <c r="Q50">
        <v>98.183593758683116</v>
      </c>
      <c r="R50">
        <v>53.535718032635003</v>
      </c>
      <c r="S50">
        <v>58.760004239120192</v>
      </c>
      <c r="T50">
        <v>61.131779521449637</v>
      </c>
      <c r="U50">
        <v>64.12850991347392</v>
      </c>
      <c r="V50">
        <v>67.369306779199405</v>
      </c>
      <c r="W50" t="s">
        <v>238</v>
      </c>
      <c r="X50" t="s">
        <v>159</v>
      </c>
      <c r="Y50" t="s">
        <v>160</v>
      </c>
      <c r="Z50" t="s">
        <v>161</v>
      </c>
      <c r="AA50" t="s">
        <v>162</v>
      </c>
      <c r="AB50" t="s">
        <v>239</v>
      </c>
      <c r="AC50" t="s">
        <v>164</v>
      </c>
      <c r="AD50" t="s">
        <v>165</v>
      </c>
      <c r="AE50" t="s">
        <v>166</v>
      </c>
      <c r="AF50" t="s">
        <v>167</v>
      </c>
      <c r="AG50" t="s">
        <v>240</v>
      </c>
      <c r="AH50">
        <v>64.138529857621748</v>
      </c>
      <c r="AI50">
        <v>43.093834104425802</v>
      </c>
      <c r="AJ50">
        <v>58.114892359078837</v>
      </c>
      <c r="AK50">
        <v>63.964489764942172</v>
      </c>
      <c r="AL50">
        <v>96.080931860050399</v>
      </c>
      <c r="AM50">
        <v>95.00299829719836</v>
      </c>
      <c r="AN50">
        <v>72.391766115112816</v>
      </c>
      <c r="AO50">
        <v>91.55060665421469</v>
      </c>
      <c r="AP50">
        <v>64.061049200476518</v>
      </c>
      <c r="AQ50">
        <v>74.25262803846563</v>
      </c>
      <c r="AR50">
        <v>76.321207411253184</v>
      </c>
      <c r="AS50"/>
      <c r="AT50"/>
      <c r="AU50"/>
      <c r="AV50"/>
      <c r="AW50"/>
      <c r="AX50"/>
      <c r="AY50"/>
      <c r="AZ50"/>
      <c r="BA50"/>
      <c r="BB50"/>
      <c r="BC50"/>
      <c r="BD50"/>
      <c r="BE50"/>
      <c r="BF50"/>
      <c r="BG50"/>
      <c r="BH50"/>
      <c r="BI50"/>
      <c r="BJ50"/>
      <c r="BK50"/>
      <c r="BL50"/>
      <c r="BM50"/>
      <c r="BN50"/>
      <c r="BO50"/>
      <c r="BP50"/>
      <c r="BQ50"/>
      <c r="BR50"/>
    </row>
    <row r="51">
      <c r="A51" t="s">
        <v>619</v>
      </c>
      <c r="B51">
        <v>2008</v>
      </c>
      <c r="C51" t="s">
        <v>623</v>
      </c>
      <c r="D51">
        <v>29</v>
      </c>
      <c r="E51" t="s">
        <v>57</v>
      </c>
      <c r="F51" t="s">
        <v>49</v>
      </c>
      <c r="G51" t="s">
        <v>637</v>
      </c>
      <c r="H51">
        <v>6.1834317073451226</v>
      </c>
      <c r="I51">
        <v>4.2987558225653828</v>
      </c>
      <c r="J51">
        <v>4.904978568162341</v>
      </c>
      <c r="K51">
        <v>18.358630502705442</v>
      </c>
      <c r="L51">
        <v>81.86082668573539</v>
      </c>
      <c r="M51">
        <v>17.453985835579552</v>
      </c>
      <c r="N51">
        <v>38.582906072565862</v>
      </c>
      <c r="O51">
        <v>69.118556900202179</v>
      </c>
      <c r="P51">
        <v>85.867449321017716</v>
      </c>
      <c r="Q51">
        <v>92.312191446943729</v>
      </c>
      <c r="R51">
        <v>4.2356744140710054</v>
      </c>
      <c r="S51">
        <v>4.020026793609949</v>
      </c>
      <c r="T51">
        <v>3.6789992175805479</v>
      </c>
      <c r="U51">
        <v>5.0362695321586282</v>
      </c>
      <c r="V51">
        <v>7.7258144007307159</v>
      </c>
      <c r="W51" t="s">
        <v>238</v>
      </c>
      <c r="X51" t="s">
        <v>159</v>
      </c>
      <c r="Y51" t="s">
        <v>160</v>
      </c>
      <c r="Z51" t="s">
        <v>161</v>
      </c>
      <c r="AA51" t="s">
        <v>162</v>
      </c>
      <c r="AB51" t="s">
        <v>239</v>
      </c>
      <c r="AC51" t="s">
        <v>164</v>
      </c>
      <c r="AD51" t="s">
        <v>165</v>
      </c>
      <c r="AE51" t="s">
        <v>166</v>
      </c>
      <c r="AF51" t="s">
        <v>167</v>
      </c>
      <c r="AG51" t="s">
        <v>240</v>
      </c>
      <c r="AH51">
        <v>10.00401984821152</v>
      </c>
      <c r="AI51">
        <v>28.900141342746231</v>
      </c>
      <c r="AJ51">
        <v>14.00862540655541</v>
      </c>
      <c r="AK51">
        <v>9.4578011430064901</v>
      </c>
      <c r="AL51">
        <v>93.322945507637399</v>
      </c>
      <c r="AM51">
        <v>57.95835516582811</v>
      </c>
      <c r="AN51">
        <v>18.813494404616769</v>
      </c>
      <c r="AO51">
        <v>8.6340253566959895</v>
      </c>
      <c r="AP51">
        <v>32.087041314841713</v>
      </c>
      <c r="AQ51">
        <v>10.75687164305547</v>
      </c>
      <c r="AR51">
        <v>8.9403116103219045</v>
      </c>
      <c r="AS51"/>
      <c r="AT51"/>
      <c r="AU51"/>
      <c r="AV51"/>
      <c r="AW51"/>
      <c r="AX51"/>
      <c r="AY51"/>
      <c r="AZ51"/>
      <c r="BA51"/>
      <c r="BB51"/>
      <c r="BC51"/>
      <c r="BD51"/>
      <c r="BE51"/>
      <c r="BF51"/>
      <c r="BG51"/>
      <c r="BH51"/>
      <c r="BI51"/>
      <c r="BJ51"/>
      <c r="BK51"/>
      <c r="BL51"/>
      <c r="BM51"/>
      <c r="BN51"/>
      <c r="BO51"/>
      <c r="BP51"/>
      <c r="BQ51"/>
      <c r="BR51"/>
    </row>
    <row r="52">
      <c r="A52" t="s">
        <v>619</v>
      </c>
      <c r="B52">
        <v>2008</v>
      </c>
      <c r="C52" t="s">
        <v>623</v>
      </c>
      <c r="D52">
        <v>30</v>
      </c>
      <c r="E52" t="s">
        <v>57</v>
      </c>
      <c r="F52" t="s">
        <v>48</v>
      </c>
      <c r="G52" t="s">
        <v>192</v>
      </c>
      <c r="H52">
        <v>93.816568292654864</v>
      </c>
      <c r="I52">
        <v>95.70124417743456</v>
      </c>
      <c r="J52">
        <v>95.09502143183775</v>
      </c>
      <c r="K52">
        <v>81.641369497294562</v>
      </c>
      <c r="L52">
        <v>18.139173314264092</v>
      </c>
      <c r="M52">
        <v>82.546014164420484</v>
      </c>
      <c r="N52">
        <v>61.417093927434287</v>
      </c>
      <c r="O52">
        <v>30.881443099797899</v>
      </c>
      <c r="P52">
        <v>14.132550678982231</v>
      </c>
      <c r="Q52">
        <v>7.6878085530562883</v>
      </c>
      <c r="R52">
        <v>95.764325585928916</v>
      </c>
      <c r="S52">
        <v>95.979973206390028</v>
      </c>
      <c r="T52">
        <v>96.321000782419432</v>
      </c>
      <c r="U52">
        <v>94.963730467841373</v>
      </c>
      <c r="V52">
        <v>92.274185599269245</v>
      </c>
      <c r="W52" t="s">
        <v>238</v>
      </c>
      <c r="X52" t="s">
        <v>159</v>
      </c>
      <c r="Y52" t="s">
        <v>160</v>
      </c>
      <c r="Z52" t="s">
        <v>161</v>
      </c>
      <c r="AA52" t="s">
        <v>162</v>
      </c>
      <c r="AB52" t="s">
        <v>239</v>
      </c>
      <c r="AC52" t="s">
        <v>164</v>
      </c>
      <c r="AD52" t="s">
        <v>165</v>
      </c>
      <c r="AE52" t="s">
        <v>166</v>
      </c>
      <c r="AF52" t="s">
        <v>167</v>
      </c>
      <c r="AG52" t="s">
        <v>240</v>
      </c>
      <c r="AH52">
        <v>89.99598015178853</v>
      </c>
      <c r="AI52">
        <v>71.099858657253705</v>
      </c>
      <c r="AJ52">
        <v>85.991374593444704</v>
      </c>
      <c r="AK52">
        <v>90.542198856993522</v>
      </c>
      <c r="AL52">
        <v>6.6770544923625934</v>
      </c>
      <c r="AM52">
        <v>42.041644834171692</v>
      </c>
      <c r="AN52">
        <v>81.186505595383338</v>
      </c>
      <c r="AO52">
        <v>91.365974643304043</v>
      </c>
      <c r="AP52">
        <v>67.912958685158102</v>
      </c>
      <c r="AQ52">
        <v>89.243128356944439</v>
      </c>
      <c r="AR52">
        <v>91.059688389678044</v>
      </c>
      <c r="AS52"/>
      <c r="AT52"/>
      <c r="AU52"/>
      <c r="AV52"/>
      <c r="AW52"/>
      <c r="AX52"/>
      <c r="AY52"/>
      <c r="AZ52"/>
      <c r="BA52"/>
      <c r="BB52"/>
      <c r="BC52"/>
      <c r="BD52"/>
      <c r="BE52"/>
      <c r="BF52"/>
      <c r="BG52"/>
      <c r="BH52"/>
      <c r="BI52"/>
      <c r="BJ52"/>
      <c r="BK52"/>
      <c r="BL52"/>
      <c r="BM52"/>
      <c r="BN52"/>
      <c r="BO52"/>
      <c r="BP52"/>
      <c r="BQ52"/>
      <c r="BR52"/>
    </row>
    <row r="53">
      <c r="A53" t="s">
        <v>619</v>
      </c>
      <c r="B53">
        <v>2008</v>
      </c>
      <c r="C53" t="s">
        <v>623</v>
      </c>
      <c r="D53">
        <v>31</v>
      </c>
      <c r="E53" t="s">
        <v>104</v>
      </c>
      <c r="F53" t="s">
        <v>49</v>
      </c>
      <c r="G53" t="s">
        <v>638</v>
      </c>
      <c r="H53">
        <v>0.30195151258757152</v>
      </c>
      <c r="I53">
        <v>0.1199934873246795</v>
      </c>
      <c r="J53">
        <v>0.42206562894172922</v>
      </c>
      <c r="K53">
        <v>2.698242418077164</v>
      </c>
      <c r="L53">
        <v>35.386208620902607</v>
      </c>
      <c r="M53">
        <v>1.4968994824352491</v>
      </c>
      <c r="N53">
        <v>6.1807431538359392</v>
      </c>
      <c r="O53">
        <v>14.815468605849819</v>
      </c>
      <c r="P53">
        <v>29.440020625644941</v>
      </c>
      <c r="Q53">
        <v>63.702303805796788</v>
      </c>
      <c r="R53">
        <v>0</v>
      </c>
      <c r="S53">
        <v>0.13926717602973379</v>
      </c>
      <c r="T53">
        <v>0.3670084427695714</v>
      </c>
      <c r="U53">
        <v>0.28714722245748608</v>
      </c>
      <c r="V53">
        <v>0.99460613590955904</v>
      </c>
      <c r="W53" t="s">
        <v>238</v>
      </c>
      <c r="X53" t="s">
        <v>159</v>
      </c>
      <c r="Y53" t="s">
        <v>160</v>
      </c>
      <c r="Z53" t="s">
        <v>161</v>
      </c>
      <c r="AA53" t="s">
        <v>162</v>
      </c>
      <c r="AB53" t="s">
        <v>239</v>
      </c>
      <c r="AC53" t="s">
        <v>164</v>
      </c>
      <c r="AD53" t="s">
        <v>165</v>
      </c>
      <c r="AE53" t="s">
        <v>166</v>
      </c>
      <c r="AF53" t="s">
        <v>167</v>
      </c>
      <c r="AG53" t="s">
        <v>240</v>
      </c>
      <c r="AH53">
        <v>1.883256803103925</v>
      </c>
      <c r="AI53">
        <v>7.7045301211367194</v>
      </c>
      <c r="AJ53">
        <v>4.0024315083909903</v>
      </c>
      <c r="AK53">
        <v>2.2085732709089378</v>
      </c>
      <c r="AL53">
        <v>44.734153936982977</v>
      </c>
      <c r="AM53">
        <v>26.063202431419349</v>
      </c>
      <c r="AN53">
        <v>5.9457293847040047</v>
      </c>
      <c r="AO53">
        <v>1.495829171027419</v>
      </c>
      <c r="AP53">
        <v>9.9722441903016747</v>
      </c>
      <c r="AQ53">
        <v>0.54794287822925947</v>
      </c>
      <c r="AR53">
        <v>1.184039815274704</v>
      </c>
      <c r="AS53"/>
      <c r="AT53"/>
      <c r="AU53"/>
      <c r="AV53"/>
      <c r="AW53"/>
      <c r="AX53"/>
      <c r="AY53"/>
      <c r="AZ53"/>
      <c r="BA53"/>
      <c r="BB53"/>
      <c r="BC53"/>
      <c r="BD53"/>
      <c r="BE53"/>
      <c r="BF53"/>
      <c r="BG53"/>
      <c r="BH53"/>
      <c r="BI53"/>
      <c r="BJ53"/>
      <c r="BK53"/>
      <c r="BL53"/>
      <c r="BM53"/>
      <c r="BN53"/>
      <c r="BO53"/>
      <c r="BP53"/>
      <c r="BQ53"/>
      <c r="BR53"/>
    </row>
    <row r="54">
      <c r="A54" t="s">
        <v>619</v>
      </c>
      <c r="B54">
        <v>2008</v>
      </c>
      <c r="C54" t="s">
        <v>623</v>
      </c>
      <c r="D54">
        <v>32</v>
      </c>
      <c r="E54" t="s">
        <v>104</v>
      </c>
      <c r="F54" t="s">
        <v>48</v>
      </c>
      <c r="G54" t="s">
        <v>192</v>
      </c>
      <c r="H54">
        <v>99.698048487412464</v>
      </c>
      <c r="I54">
        <v>99.880006512675322</v>
      </c>
      <c r="J54">
        <v>99.577934371058291</v>
      </c>
      <c r="K54">
        <v>97.301757581922956</v>
      </c>
      <c r="L54">
        <v>64.613791379096909</v>
      </c>
      <c r="M54">
        <v>98.503100517564818</v>
      </c>
      <c r="N54">
        <v>93.819256846164052</v>
      </c>
      <c r="O54">
        <v>85.184531394150085</v>
      </c>
      <c r="P54">
        <v>70.559979374354938</v>
      </c>
      <c r="Q54">
        <v>36.297696194203553</v>
      </c>
      <c r="R54">
        <v>100</v>
      </c>
      <c r="S54">
        <v>99.860732823970281</v>
      </c>
      <c r="T54">
        <v>99.632991557230426</v>
      </c>
      <c r="U54">
        <v>99.712852777542508</v>
      </c>
      <c r="V54">
        <v>99.005393864090422</v>
      </c>
      <c r="W54" t="s">
        <v>238</v>
      </c>
      <c r="X54" t="s">
        <v>159</v>
      </c>
      <c r="Y54" t="s">
        <v>160</v>
      </c>
      <c r="Z54" t="s">
        <v>161</v>
      </c>
      <c r="AA54" t="s">
        <v>162</v>
      </c>
      <c r="AB54" t="s">
        <v>239</v>
      </c>
      <c r="AC54" t="s">
        <v>164</v>
      </c>
      <c r="AD54" t="s">
        <v>165</v>
      </c>
      <c r="AE54" t="s">
        <v>166</v>
      </c>
      <c r="AF54" t="s">
        <v>167</v>
      </c>
      <c r="AG54" t="s">
        <v>240</v>
      </c>
      <c r="AH54">
        <v>98.116743196896095</v>
      </c>
      <c r="AI54">
        <v>92.295469878863173</v>
      </c>
      <c r="AJ54">
        <v>95.997568491609158</v>
      </c>
      <c r="AK54">
        <v>97.791426729091043</v>
      </c>
      <c r="AL54">
        <v>55.265846063016973</v>
      </c>
      <c r="AM54">
        <v>73.936797568580587</v>
      </c>
      <c r="AN54">
        <v>94.054270615296204</v>
      </c>
      <c r="AO54">
        <v>98.504170828972576</v>
      </c>
      <c r="AP54">
        <v>90.027755809698306</v>
      </c>
      <c r="AQ54">
        <v>99.452057121770736</v>
      </c>
      <c r="AR54">
        <v>98.815960184725299</v>
      </c>
      <c r="AS54"/>
      <c r="AT54"/>
      <c r="AU54"/>
      <c r="AV54"/>
      <c r="AW54"/>
      <c r="AX54"/>
      <c r="AY54"/>
      <c r="AZ54"/>
      <c r="BA54"/>
      <c r="BB54"/>
      <c r="BC54"/>
      <c r="BD54"/>
      <c r="BE54"/>
      <c r="BF54"/>
      <c r="BG54"/>
      <c r="BH54"/>
      <c r="BI54"/>
      <c r="BJ54"/>
      <c r="BK54"/>
      <c r="BL54"/>
      <c r="BM54"/>
      <c r="BN54"/>
      <c r="BO54"/>
      <c r="BP54"/>
      <c r="BQ54"/>
      <c r="BR54"/>
    </row>
    <row r="55">
      <c r="A55" t="s">
        <v>619</v>
      </c>
      <c r="B55">
        <v>2008</v>
      </c>
      <c r="C55" t="s">
        <v>623</v>
      </c>
      <c r="D55">
        <v>35</v>
      </c>
      <c r="E55" t="s">
        <v>55</v>
      </c>
      <c r="F55" t="s">
        <v>49</v>
      </c>
      <c r="G55" t="s">
        <v>192</v>
      </c>
      <c r="H55">
        <v>3.2947888422275691</v>
      </c>
      <c r="I55">
        <v>1.5266400643945861</v>
      </c>
      <c r="J55">
        <v>2.0954823904680611</v>
      </c>
      <c r="K55">
        <v>5.279880335887384</v>
      </c>
      <c r="L55">
        <v>39.460717696002177</v>
      </c>
      <c r="M55">
        <v>4.2265860888840319</v>
      </c>
      <c r="N55">
        <v>10.48257419500189</v>
      </c>
      <c r="O55">
        <v>20.565124310019591</v>
      </c>
      <c r="P55">
        <v>32.735059867040633</v>
      </c>
      <c r="Q55">
        <v>66.816966850786656</v>
      </c>
      <c r="R55">
        <v>3.268009525833218</v>
      </c>
      <c r="S55">
        <v>1.8912316261832249</v>
      </c>
      <c r="T55">
        <v>1.5627154859823069</v>
      </c>
      <c r="U55">
        <v>2.0578809692439939</v>
      </c>
      <c r="V55">
        <v>2.6096249733465622</v>
      </c>
      <c r="W55" t="s">
        <v>238</v>
      </c>
      <c r="X55" t="s">
        <v>159</v>
      </c>
      <c r="Y55" t="s">
        <v>160</v>
      </c>
      <c r="Z55" t="s">
        <v>161</v>
      </c>
      <c r="AA55" t="s">
        <v>162</v>
      </c>
      <c r="AB55" t="s">
        <v>239</v>
      </c>
      <c r="AC55" t="s">
        <v>164</v>
      </c>
      <c r="AD55" t="s">
        <v>165</v>
      </c>
      <c r="AE55" t="s">
        <v>166</v>
      </c>
      <c r="AF55" t="s">
        <v>167</v>
      </c>
      <c r="AG55" t="s">
        <v>240</v>
      </c>
      <c r="AH55">
        <v>4.4733810872657811</v>
      </c>
      <c r="AI55">
        <v>9.5759916817641475</v>
      </c>
      <c r="AJ55">
        <v>11.64575574337208</v>
      </c>
      <c r="AK55">
        <v>7.4959843931958678</v>
      </c>
      <c r="AL55">
        <v>46.007567219643931</v>
      </c>
      <c r="AM55">
        <v>31.67604566337301</v>
      </c>
      <c r="AN55">
        <v>6.3672518070275226</v>
      </c>
      <c r="AO55">
        <v>6.7905198436019791</v>
      </c>
      <c r="AP55">
        <v>12.703606442591481</v>
      </c>
      <c r="AQ55">
        <v>0.54794287822925947</v>
      </c>
      <c r="AR55">
        <v>2.9466367530434998</v>
      </c>
      <c r="AS55"/>
      <c r="AT55"/>
      <c r="AU55"/>
      <c r="AV55"/>
      <c r="AW55"/>
      <c r="AX55"/>
      <c r="AY55"/>
      <c r="AZ55"/>
      <c r="BA55"/>
      <c r="BB55"/>
      <c r="BC55"/>
      <c r="BD55"/>
      <c r="BE55"/>
      <c r="BF55"/>
      <c r="BG55"/>
      <c r="BH55"/>
      <c r="BI55"/>
      <c r="BJ55"/>
      <c r="BK55"/>
      <c r="BL55"/>
      <c r="BM55"/>
      <c r="BN55"/>
      <c r="BO55"/>
      <c r="BP55"/>
      <c r="BQ55"/>
      <c r="BR55"/>
    </row>
    <row r="56">
      <c r="A56" t="s">
        <v>619</v>
      </c>
      <c r="B56">
        <v>2008</v>
      </c>
      <c r="C56" t="s">
        <v>623</v>
      </c>
      <c r="D56">
        <v>36</v>
      </c>
      <c r="E56" t="s">
        <v>55</v>
      </c>
      <c r="F56" t="s">
        <v>48</v>
      </c>
      <c r="G56" t="s">
        <v>192</v>
      </c>
      <c r="H56">
        <v>96.705211157772524</v>
      </c>
      <c r="I56">
        <v>98.473359935605359</v>
      </c>
      <c r="J56">
        <v>97.904517609531936</v>
      </c>
      <c r="K56">
        <v>94.720119664112715</v>
      </c>
      <c r="L56">
        <v>60.53928230399729</v>
      </c>
      <c r="M56">
        <v>95.773413911116023</v>
      </c>
      <c r="N56">
        <v>89.517425804998112</v>
      </c>
      <c r="O56">
        <v>79.434875689980345</v>
      </c>
      <c r="P56">
        <v>67.264940132959381</v>
      </c>
      <c r="Q56">
        <v>33.183033149213642</v>
      </c>
      <c r="R56">
        <v>96.731990474166722</v>
      </c>
      <c r="S56">
        <v>98.108768373816801</v>
      </c>
      <c r="T56">
        <v>98.437284514017676</v>
      </c>
      <c r="U56">
        <v>97.942119030755975</v>
      </c>
      <c r="V56">
        <v>97.390375026653444</v>
      </c>
      <c r="W56" t="s">
        <v>238</v>
      </c>
      <c r="X56" t="s">
        <v>159</v>
      </c>
      <c r="Y56" t="s">
        <v>160</v>
      </c>
      <c r="Z56" t="s">
        <v>161</v>
      </c>
      <c r="AA56" t="s">
        <v>162</v>
      </c>
      <c r="AB56" t="s">
        <v>239</v>
      </c>
      <c r="AC56" t="s">
        <v>164</v>
      </c>
      <c r="AD56" t="s">
        <v>165</v>
      </c>
      <c r="AE56" t="s">
        <v>166</v>
      </c>
      <c r="AF56" t="s">
        <v>167</v>
      </c>
      <c r="AG56" t="s">
        <v>240</v>
      </c>
      <c r="AH56">
        <v>95.526618912734179</v>
      </c>
      <c r="AI56">
        <v>90.424008318235778</v>
      </c>
      <c r="AJ56">
        <v>88.354244256627979</v>
      </c>
      <c r="AK56">
        <v>92.504015606804188</v>
      </c>
      <c r="AL56">
        <v>53.992432780356012</v>
      </c>
      <c r="AM56">
        <v>68.323954336626855</v>
      </c>
      <c r="AN56">
        <v>93.632748192972713</v>
      </c>
      <c r="AO56">
        <v>93.20948015639803</v>
      </c>
      <c r="AP56">
        <v>87.296393557408436</v>
      </c>
      <c r="AQ56">
        <v>99.452057121770736</v>
      </c>
      <c r="AR56">
        <v>97.053363246956465</v>
      </c>
      <c r="AS56"/>
      <c r="AT56"/>
      <c r="AU56"/>
      <c r="AV56"/>
      <c r="AW56"/>
      <c r="AX56"/>
      <c r="AY56"/>
      <c r="AZ56"/>
      <c r="BA56"/>
      <c r="BB56"/>
      <c r="BC56"/>
      <c r="BD56"/>
      <c r="BE56"/>
      <c r="BF56"/>
      <c r="BG56"/>
      <c r="BH56"/>
      <c r="BI56"/>
      <c r="BJ56"/>
      <c r="BK56"/>
      <c r="BL56"/>
      <c r="BM56"/>
      <c r="BN56"/>
      <c r="BO56"/>
      <c r="BP56"/>
      <c r="BQ56"/>
      <c r="BR56"/>
    </row>
    <row r="57">
      <c r="A57" t="s">
        <v>619</v>
      </c>
      <c r="B57">
        <v>2008</v>
      </c>
      <c r="C57" t="s">
        <v>623</v>
      </c>
      <c r="D57">
        <v>37</v>
      </c>
      <c r="E57" t="s">
        <v>169</v>
      </c>
      <c r="F57" t="s">
        <v>49</v>
      </c>
      <c r="G57" t="s">
        <v>639</v>
      </c>
      <c r="H57">
        <v>3.5093960113825058</v>
      </c>
      <c r="I57">
        <v>1.0697616925133311</v>
      </c>
      <c r="J57">
        <v>2.7521210113180121</v>
      </c>
      <c r="K57">
        <v>7.918557998844963</v>
      </c>
      <c r="L57">
        <v>41.145323619096061</v>
      </c>
      <c r="M57">
        <v>6.0842610304596842</v>
      </c>
      <c r="N57">
        <v>13.355011543744009</v>
      </c>
      <c r="O57">
        <v>21.048984237442031</v>
      </c>
      <c r="P57">
        <v>33.055535869419643</v>
      </c>
      <c r="Q57">
        <v>67.63140181052843</v>
      </c>
      <c r="R57">
        <v>2.4261267502091082</v>
      </c>
      <c r="S57">
        <v>1.250077972616576</v>
      </c>
      <c r="T57">
        <v>2.560203487991227</v>
      </c>
      <c r="U57">
        <v>1.7671188197667571</v>
      </c>
      <c r="V57">
        <v>4.3254727147135572</v>
      </c>
      <c r="W57" t="s">
        <v>238</v>
      </c>
      <c r="X57" t="s">
        <v>159</v>
      </c>
      <c r="Y57" t="s">
        <v>160</v>
      </c>
      <c r="Z57" t="s">
        <v>161</v>
      </c>
      <c r="AA57" t="s">
        <v>162</v>
      </c>
      <c r="AB57" t="s">
        <v>239</v>
      </c>
      <c r="AC57" t="s">
        <v>164</v>
      </c>
      <c r="AD57" t="s">
        <v>165</v>
      </c>
      <c r="AE57" t="s">
        <v>166</v>
      </c>
      <c r="AF57" t="s">
        <v>167</v>
      </c>
      <c r="AG57" t="s">
        <v>240</v>
      </c>
      <c r="AH57">
        <v>5.9369118379876227</v>
      </c>
      <c r="AI57">
        <v>12.43749846341278</v>
      </c>
      <c r="AJ57">
        <v>17.549466748136471</v>
      </c>
      <c r="AK57">
        <v>9.7752458936651667</v>
      </c>
      <c r="AL57">
        <v>46.375304569647383</v>
      </c>
      <c r="AM57">
        <v>38.642835288283209</v>
      </c>
      <c r="AN57">
        <v>13.55727955280264</v>
      </c>
      <c r="AO57">
        <v>6.7065093547301053</v>
      </c>
      <c r="AP57">
        <v>21.032423112689141</v>
      </c>
      <c r="AQ57">
        <v>1.5054589090714829</v>
      </c>
      <c r="AR57">
        <v>6.5110183627771532</v>
      </c>
      <c r="AS57"/>
      <c r="AT57"/>
      <c r="AU57"/>
      <c r="AV57"/>
      <c r="AW57"/>
      <c r="AX57"/>
      <c r="AY57"/>
      <c r="AZ57"/>
      <c r="BA57"/>
      <c r="BB57"/>
      <c r="BC57"/>
      <c r="BD57"/>
      <c r="BE57"/>
      <c r="BF57"/>
      <c r="BG57"/>
      <c r="BH57"/>
      <c r="BI57"/>
      <c r="BJ57"/>
      <c r="BK57"/>
      <c r="BL57"/>
      <c r="BM57"/>
      <c r="BN57"/>
      <c r="BO57"/>
      <c r="BP57"/>
      <c r="BQ57"/>
      <c r="BR57"/>
    </row>
    <row r="58">
      <c r="A58" t="s">
        <v>619</v>
      </c>
      <c r="B58">
        <v>2008</v>
      </c>
      <c r="C58" t="s">
        <v>623</v>
      </c>
      <c r="D58">
        <v>38</v>
      </c>
      <c r="E58" t="s">
        <v>169</v>
      </c>
      <c r="F58" t="s">
        <v>48</v>
      </c>
      <c r="G58" t="s">
        <v>192</v>
      </c>
      <c r="H58">
        <v>96.49060398861738</v>
      </c>
      <c r="I58">
        <v>98.930238307486704</v>
      </c>
      <c r="J58">
        <v>97.247878988681975</v>
      </c>
      <c r="K58">
        <v>92.081442001155096</v>
      </c>
      <c r="L58">
        <v>58.854676380903364</v>
      </c>
      <c r="M58">
        <v>93.915738969540385</v>
      </c>
      <c r="N58">
        <v>86.644988456255859</v>
      </c>
      <c r="O58">
        <v>78.951015762558086</v>
      </c>
      <c r="P58">
        <v>66.9444641305804</v>
      </c>
      <c r="Q58">
        <v>32.368598189471811</v>
      </c>
      <c r="R58">
        <v>97.573873249790893</v>
      </c>
      <c r="S58">
        <v>98.749922027383406</v>
      </c>
      <c r="T58">
        <v>97.439796512008826</v>
      </c>
      <c r="U58">
        <v>98.232881180233235</v>
      </c>
      <c r="V58">
        <v>95.674527285286445</v>
      </c>
      <c r="W58" t="s">
        <v>238</v>
      </c>
      <c r="X58" t="s">
        <v>159</v>
      </c>
      <c r="Y58" t="s">
        <v>160</v>
      </c>
      <c r="Z58" t="s">
        <v>161</v>
      </c>
      <c r="AA58" t="s">
        <v>162</v>
      </c>
      <c r="AB58" t="s">
        <v>239</v>
      </c>
      <c r="AC58" t="s">
        <v>164</v>
      </c>
      <c r="AD58" t="s">
        <v>165</v>
      </c>
      <c r="AE58" t="s">
        <v>166</v>
      </c>
      <c r="AF58" t="s">
        <v>167</v>
      </c>
      <c r="AG58" t="s">
        <v>240</v>
      </c>
      <c r="AH58">
        <v>94.063088162012491</v>
      </c>
      <c r="AI58">
        <v>87.562501536587078</v>
      </c>
      <c r="AJ58">
        <v>82.450533251863504</v>
      </c>
      <c r="AK58">
        <v>90.224754106334885</v>
      </c>
      <c r="AL58">
        <v>53.624695430352567</v>
      </c>
      <c r="AM58">
        <v>61.357164711716763</v>
      </c>
      <c r="AN58">
        <v>86.442720447197317</v>
      </c>
      <c r="AO58">
        <v>93.293490645269884</v>
      </c>
      <c r="AP58">
        <v>78.967576887310983</v>
      </c>
      <c r="AQ58">
        <v>98.494541090928507</v>
      </c>
      <c r="AR58">
        <v>93.488981637222864</v>
      </c>
      <c r="AS58"/>
      <c r="AT58"/>
      <c r="AU58"/>
      <c r="AV58"/>
      <c r="AW58"/>
      <c r="AX58"/>
      <c r="AY58"/>
      <c r="AZ58"/>
      <c r="BA58"/>
      <c r="BB58"/>
      <c r="BC58"/>
      <c r="BD58"/>
      <c r="BE58"/>
      <c r="BF58"/>
      <c r="BG58"/>
      <c r="BH58"/>
      <c r="BI58"/>
      <c r="BJ58"/>
      <c r="BK58"/>
      <c r="BL58"/>
      <c r="BM58"/>
      <c r="BN58"/>
      <c r="BO58"/>
      <c r="BP58"/>
      <c r="BQ58"/>
      <c r="BR58"/>
    </row>
    <row r="59">
      <c r="A59" t="s">
        <v>619</v>
      </c>
      <c r="B59">
        <v>2008</v>
      </c>
      <c r="C59" t="s">
        <v>623</v>
      </c>
      <c r="D59">
        <v>41</v>
      </c>
      <c r="E59" t="s">
        <v>56</v>
      </c>
      <c r="F59" t="s">
        <v>49</v>
      </c>
      <c r="G59" t="s">
        <v>192</v>
      </c>
      <c r="H59">
        <v>42.259342796105713</v>
      </c>
      <c r="I59">
        <v>44.795850805339327</v>
      </c>
      <c r="J59">
        <v>43.950032955237731</v>
      </c>
      <c r="K59">
        <v>39.359168566081117</v>
      </c>
      <c r="L59">
        <v>10.939061964010641</v>
      </c>
      <c r="M59">
        <v>37.320565919341533</v>
      </c>
      <c r="N59">
        <v>34.112302850972583</v>
      </c>
      <c r="O59">
        <v>18.901411530628241</v>
      </c>
      <c r="P59">
        <v>10.47832647639197</v>
      </c>
      <c r="Q59">
        <v>2.1995472420643809</v>
      </c>
      <c r="R59">
        <v>42.619499466946984</v>
      </c>
      <c r="S59">
        <v>43.348541189437618</v>
      </c>
      <c r="T59">
        <v>45.966735965270267</v>
      </c>
      <c r="U59">
        <v>44.091739513952483</v>
      </c>
      <c r="V59">
        <v>43.202904607294329</v>
      </c>
      <c r="W59" t="s">
        <v>238</v>
      </c>
      <c r="X59" t="s">
        <v>159</v>
      </c>
      <c r="Y59" t="s">
        <v>160</v>
      </c>
      <c r="Z59" t="s">
        <v>161</v>
      </c>
      <c r="AA59" t="s">
        <v>162</v>
      </c>
      <c r="AB59" t="s">
        <v>239</v>
      </c>
      <c r="AC59" t="s">
        <v>164</v>
      </c>
      <c r="AD59" t="s">
        <v>165</v>
      </c>
      <c r="AE59" t="s">
        <v>166</v>
      </c>
      <c r="AF59" t="s">
        <v>167</v>
      </c>
      <c r="AG59" t="s">
        <v>240</v>
      </c>
      <c r="AH59">
        <v>45.08296103294461</v>
      </c>
      <c r="AI59">
        <v>59.670714138366229</v>
      </c>
      <c r="AJ59">
        <v>42.375306931408247</v>
      </c>
      <c r="AK59">
        <v>39.449552352084247</v>
      </c>
      <c r="AL59">
        <v>3.9705188851623698</v>
      </c>
      <c r="AM59">
        <v>11.208904100880639</v>
      </c>
      <c r="AN59">
        <v>50.208126372251968</v>
      </c>
      <c r="AO59">
        <v>11.85134895558024</v>
      </c>
      <c r="AP59">
        <v>44.225801908188359</v>
      </c>
      <c r="AQ59">
        <v>29.964600473188291</v>
      </c>
      <c r="AR59">
        <v>31.294645151363898</v>
      </c>
      <c r="AS59"/>
      <c r="AT59"/>
      <c r="AU59"/>
      <c r="AV59"/>
      <c r="AW59"/>
      <c r="AX59"/>
      <c r="AY59"/>
      <c r="AZ59"/>
      <c r="BA59"/>
      <c r="BB59"/>
      <c r="BC59"/>
      <c r="BD59"/>
      <c r="BE59"/>
      <c r="BF59"/>
      <c r="BG59"/>
      <c r="BH59"/>
      <c r="BI59"/>
      <c r="BJ59"/>
      <c r="BK59"/>
      <c r="BL59"/>
      <c r="BM59"/>
      <c r="BN59"/>
      <c r="BO59"/>
      <c r="BP59"/>
      <c r="BQ59"/>
      <c r="BR59"/>
    </row>
    <row r="60">
      <c r="A60" t="s">
        <v>619</v>
      </c>
      <c r="B60">
        <v>2008</v>
      </c>
      <c r="C60" t="s">
        <v>623</v>
      </c>
      <c r="D60">
        <v>42</v>
      </c>
      <c r="E60" t="s">
        <v>56</v>
      </c>
      <c r="F60" t="s">
        <v>48</v>
      </c>
      <c r="G60" t="s">
        <v>640</v>
      </c>
      <c r="H60">
        <v>57.740657203894237</v>
      </c>
      <c r="I60">
        <v>55.204149194660403</v>
      </c>
      <c r="J60">
        <v>56.04996704476207</v>
      </c>
      <c r="K60">
        <v>60.640831433918642</v>
      </c>
      <c r="L60">
        <v>89.060938035989096</v>
      </c>
      <c r="M60">
        <v>62.679434080658538</v>
      </c>
      <c r="N60">
        <v>65.887697149027531</v>
      </c>
      <c r="O60">
        <v>81.098588469371762</v>
      </c>
      <c r="P60">
        <v>89.521673523608072</v>
      </c>
      <c r="Q60">
        <v>97.800452757935659</v>
      </c>
      <c r="R60">
        <v>57.380500533052889</v>
      </c>
      <c r="S60">
        <v>56.651458810562438</v>
      </c>
      <c r="T60">
        <v>54.03326403472979</v>
      </c>
      <c r="U60">
        <v>55.908260486047347</v>
      </c>
      <c r="V60">
        <v>56.797095392705558</v>
      </c>
      <c r="W60" t="s">
        <v>238</v>
      </c>
      <c r="X60" t="s">
        <v>159</v>
      </c>
      <c r="Y60" t="s">
        <v>160</v>
      </c>
      <c r="Z60" t="s">
        <v>161</v>
      </c>
      <c r="AA60" t="s">
        <v>162</v>
      </c>
      <c r="AB60" t="s">
        <v>239</v>
      </c>
      <c r="AC60" t="s">
        <v>164</v>
      </c>
      <c r="AD60" t="s">
        <v>165</v>
      </c>
      <c r="AE60" t="s">
        <v>166</v>
      </c>
      <c r="AF60" t="s">
        <v>167</v>
      </c>
      <c r="AG60" t="s">
        <v>240</v>
      </c>
      <c r="AH60">
        <v>54.917038967055312</v>
      </c>
      <c r="AI60">
        <v>40.329285861633757</v>
      </c>
      <c r="AJ60">
        <v>57.624693068591853</v>
      </c>
      <c r="AK60">
        <v>60.550447647915753</v>
      </c>
      <c r="AL60">
        <v>96.029481114837566</v>
      </c>
      <c r="AM60">
        <v>88.791095899119298</v>
      </c>
      <c r="AN60">
        <v>49.791873627748373</v>
      </c>
      <c r="AO60">
        <v>88.148651044419736</v>
      </c>
      <c r="AP60">
        <v>55.774198091811421</v>
      </c>
      <c r="AQ60">
        <v>70.035399526811247</v>
      </c>
      <c r="AR60">
        <v>68.705354848635835</v>
      </c>
      <c r="AS60"/>
      <c r="AT60"/>
      <c r="AU60"/>
      <c r="AV60"/>
      <c r="AW60"/>
      <c r="AX60"/>
      <c r="AY60"/>
      <c r="AZ60"/>
      <c r="BA60"/>
      <c r="BB60"/>
      <c r="BC60"/>
      <c r="BD60"/>
      <c r="BE60"/>
      <c r="BF60"/>
      <c r="BG60"/>
      <c r="BH60"/>
      <c r="BI60"/>
      <c r="BJ60"/>
      <c r="BK60"/>
      <c r="BL60"/>
      <c r="BM60"/>
      <c r="BN60"/>
      <c r="BO60"/>
      <c r="BP60"/>
      <c r="BQ60"/>
      <c r="BR60"/>
    </row>
    <row r="61">
      <c r="A61" t="s">
        <v>619</v>
      </c>
      <c r="B61">
        <v>2008</v>
      </c>
      <c r="C61" t="s">
        <v>623</v>
      </c>
      <c r="D61">
        <v>58</v>
      </c>
      <c r="E61" t="s">
        <v>241</v>
      </c>
      <c r="F61" t="s">
        <v>242</v>
      </c>
      <c r="G61" t="s">
        <v>192</v>
      </c>
      <c r="H61">
        <v>0.11392449088744069</v>
      </c>
      <c r="I61">
        <v>0.0260880366590182</v>
      </c>
      <c r="J61">
        <v>0</v>
      </c>
      <c r="K61">
        <v>0.34772576836976959</v>
      </c>
      <c r="L61">
        <v>9.8422258442347008</v>
      </c>
      <c r="M61">
        <v>0.35769971742721118</v>
      </c>
      <c r="N61">
        <v>0.55127803954578614</v>
      </c>
      <c r="O61">
        <v>1.7593635102563869</v>
      </c>
      <c r="P61">
        <v>4.4733457176346576</v>
      </c>
      <c r="Q61">
        <v>23.916972015555039</v>
      </c>
      <c r="R61">
        <v>0</v>
      </c>
      <c r="S61">
        <v>0</v>
      </c>
      <c r="T61">
        <v>0.038716774397504997</v>
      </c>
      <c r="U61">
        <v>0</v>
      </c>
      <c r="V61">
        <v>0.25646203932019118</v>
      </c>
      <c r="W61" t="s">
        <v>238</v>
      </c>
      <c r="X61" t="s">
        <v>159</v>
      </c>
      <c r="Y61" t="s">
        <v>160</v>
      </c>
      <c r="Z61" t="s">
        <v>161</v>
      </c>
      <c r="AA61" t="s">
        <v>162</v>
      </c>
      <c r="AB61" t="s">
        <v>239</v>
      </c>
      <c r="AC61" t="s">
        <v>164</v>
      </c>
      <c r="AD61" t="s">
        <v>165</v>
      </c>
      <c r="AE61" t="s">
        <v>166</v>
      </c>
      <c r="AF61" t="s">
        <v>167</v>
      </c>
      <c r="AG61" t="s">
        <v>240</v>
      </c>
      <c r="AH61">
        <v>0.4732209035404622</v>
      </c>
      <c r="AI61">
        <v>1.3339248932440859</v>
      </c>
      <c r="AJ61">
        <v>0.60438592905424571</v>
      </c>
      <c r="AK61">
        <v>0.83051048289320972</v>
      </c>
      <c r="AL61">
        <v>14.45442909397485</v>
      </c>
      <c r="AM61">
        <v>4.0561807894602948</v>
      </c>
      <c r="AN61">
        <v>2.0744550341730359</v>
      </c>
      <c r="AO61">
        <v>1.080020368185113</v>
      </c>
      <c r="AP61">
        <v>2.6679545022889379</v>
      </c>
      <c r="AQ61">
        <v>0.032656507060831501</v>
      </c>
      <c r="AR61">
        <v>0.26713169245029189</v>
      </c>
      <c r="AS61"/>
      <c r="AT61"/>
      <c r="AU61"/>
      <c r="AV61"/>
      <c r="AW61"/>
      <c r="AX61"/>
      <c r="AY61"/>
      <c r="AZ61"/>
      <c r="BA61"/>
      <c r="BB61"/>
      <c r="BC61"/>
      <c r="BD61"/>
      <c r="BE61"/>
      <c r="BF61"/>
      <c r="BG61"/>
      <c r="BH61"/>
      <c r="BI61"/>
      <c r="BJ61"/>
      <c r="BK61"/>
      <c r="BL61"/>
      <c r="BM61"/>
      <c r="BN61"/>
      <c r="BO61"/>
      <c r="BP61"/>
      <c r="BQ61"/>
      <c r="BR61"/>
    </row>
    <row r="62">
      <c r="A62" t="s">
        <v>619</v>
      </c>
      <c r="B62">
        <v>2008</v>
      </c>
      <c r="C62" t="s">
        <v>623</v>
      </c>
      <c r="D62">
        <v>59</v>
      </c>
      <c r="E62" t="s">
        <v>241</v>
      </c>
      <c r="F62" t="s">
        <v>243</v>
      </c>
      <c r="G62" t="s">
        <v>192</v>
      </c>
      <c r="H62">
        <v>0.18802702170013089</v>
      </c>
      <c r="I62">
        <v>0.093905450665661305</v>
      </c>
      <c r="J62">
        <v>0.42206562894172922</v>
      </c>
      <c r="K62">
        <v>2.3505166497073939</v>
      </c>
      <c r="L62">
        <v>25.167257690585611</v>
      </c>
      <c r="M62">
        <v>1.1391997650080381</v>
      </c>
      <c r="N62">
        <v>5.6294651142901522</v>
      </c>
      <c r="O62">
        <v>13.056105095593439</v>
      </c>
      <c r="P62">
        <v>24.966674908010319</v>
      </c>
      <c r="Q62">
        <v>38.630200915075719</v>
      </c>
      <c r="R62">
        <v>0</v>
      </c>
      <c r="S62">
        <v>0.13926717602973379</v>
      </c>
      <c r="T62">
        <v>0.32829166837206641</v>
      </c>
      <c r="U62">
        <v>0.28714722245748608</v>
      </c>
      <c r="V62">
        <v>0.73814409658936775</v>
      </c>
      <c r="W62" t="s">
        <v>238</v>
      </c>
      <c r="X62" t="s">
        <v>159</v>
      </c>
      <c r="Y62" t="s">
        <v>160</v>
      </c>
      <c r="Z62" t="s">
        <v>161</v>
      </c>
      <c r="AA62" t="s">
        <v>162</v>
      </c>
      <c r="AB62" t="s">
        <v>239</v>
      </c>
      <c r="AC62" t="s">
        <v>164</v>
      </c>
      <c r="AD62" t="s">
        <v>165</v>
      </c>
      <c r="AE62" t="s">
        <v>166</v>
      </c>
      <c r="AF62" t="s">
        <v>167</v>
      </c>
      <c r="AG62" t="s">
        <v>240</v>
      </c>
      <c r="AH62">
        <v>1.4100358995634621</v>
      </c>
      <c r="AI62">
        <v>6.3706052278926313</v>
      </c>
      <c r="AJ62">
        <v>3.398045579336745</v>
      </c>
      <c r="AK62">
        <v>1.378062788015729</v>
      </c>
      <c r="AL62">
        <v>29.092107882831151</v>
      </c>
      <c r="AM62">
        <v>21.885085721782701</v>
      </c>
      <c r="AN62">
        <v>3.8712743505309719</v>
      </c>
      <c r="AO62">
        <v>0.41580880284230609</v>
      </c>
      <c r="AP62">
        <v>7.3042896880127257</v>
      </c>
      <c r="AQ62">
        <v>0.51528637116842801</v>
      </c>
      <c r="AR62">
        <v>0.91690812282441203</v>
      </c>
      <c r="AS62"/>
      <c r="AT62"/>
      <c r="AU62"/>
      <c r="AV62"/>
      <c r="AW62"/>
      <c r="AX62"/>
      <c r="AY62"/>
      <c r="AZ62"/>
      <c r="BA62"/>
      <c r="BB62"/>
      <c r="BC62"/>
      <c r="BD62"/>
      <c r="BE62"/>
      <c r="BF62"/>
      <c r="BG62"/>
      <c r="BH62"/>
      <c r="BI62"/>
      <c r="BJ62"/>
      <c r="BK62"/>
      <c r="BL62"/>
      <c r="BM62"/>
      <c r="BN62"/>
      <c r="BO62"/>
      <c r="BP62"/>
      <c r="BQ62"/>
      <c r="BR62"/>
    </row>
    <row r="63">
      <c r="A63" t="s">
        <v>619</v>
      </c>
      <c r="B63">
        <v>2008</v>
      </c>
      <c r="C63" t="s">
        <v>623</v>
      </c>
      <c r="D63">
        <v>60</v>
      </c>
      <c r="E63" t="s">
        <v>241</v>
      </c>
      <c r="F63" t="s">
        <v>244</v>
      </c>
      <c r="G63" t="s">
        <v>192</v>
      </c>
      <c r="H63">
        <v>5.2317593099930306</v>
      </c>
      <c r="I63">
        <v>4.0254226746394632</v>
      </c>
      <c r="J63">
        <v>3.893257334398641</v>
      </c>
      <c r="K63">
        <v>10.8453778611371</v>
      </c>
      <c r="L63">
        <v>21.822870122172731</v>
      </c>
      <c r="M63">
        <v>12.879203143389271</v>
      </c>
      <c r="N63">
        <v>20.452055083417381</v>
      </c>
      <c r="O63">
        <v>29.800519827743681</v>
      </c>
      <c r="P63">
        <v>24.16933848330682</v>
      </c>
      <c r="Q63">
        <v>11.12646634958864</v>
      </c>
      <c r="R63">
        <v>4.0206338875667784</v>
      </c>
      <c r="S63">
        <v>3.7007142832843378</v>
      </c>
      <c r="T63">
        <v>3.1291713323388302</v>
      </c>
      <c r="U63">
        <v>4.1548674936809507</v>
      </c>
      <c r="V63">
        <v>5.3332895121777204</v>
      </c>
      <c r="W63" t="s">
        <v>238</v>
      </c>
      <c r="X63" t="s">
        <v>159</v>
      </c>
      <c r="Y63" t="s">
        <v>160</v>
      </c>
      <c r="Z63" t="s">
        <v>161</v>
      </c>
      <c r="AA63" t="s">
        <v>162</v>
      </c>
      <c r="AB63" t="s">
        <v>239</v>
      </c>
      <c r="AC63" t="s">
        <v>164</v>
      </c>
      <c r="AD63" t="s">
        <v>165</v>
      </c>
      <c r="AE63" t="s">
        <v>166</v>
      </c>
      <c r="AF63" t="s">
        <v>167</v>
      </c>
      <c r="AG63" t="s">
        <v>240</v>
      </c>
      <c r="AH63">
        <v>5.1087646494346046</v>
      </c>
      <c r="AI63">
        <v>16.105101933201869</v>
      </c>
      <c r="AJ63">
        <v>6.0514919196361756</v>
      </c>
      <c r="AK63">
        <v>5.4029454496524849</v>
      </c>
      <c r="AL63">
        <v>24.36490006372841</v>
      </c>
      <c r="AM63">
        <v>12.04089749404959</v>
      </c>
      <c r="AN63">
        <v>7.624485968228746</v>
      </c>
      <c r="AO63">
        <v>5.3329744512542536</v>
      </c>
      <c r="AP63">
        <v>13.964918089985259</v>
      </c>
      <c r="AQ63">
        <v>8.6075656250047814</v>
      </c>
      <c r="AR63">
        <v>5.0886686853495142</v>
      </c>
      <c r="AS63"/>
      <c r="AT63"/>
      <c r="AU63"/>
      <c r="AV63"/>
      <c r="AW63"/>
      <c r="AX63"/>
      <c r="AY63"/>
      <c r="AZ63"/>
      <c r="BA63"/>
      <c r="BB63"/>
      <c r="BC63"/>
      <c r="BD63"/>
      <c r="BE63"/>
      <c r="BF63"/>
      <c r="BG63"/>
      <c r="BH63"/>
      <c r="BI63"/>
      <c r="BJ63"/>
      <c r="BK63"/>
      <c r="BL63"/>
      <c r="BM63"/>
      <c r="BN63"/>
      <c r="BO63"/>
      <c r="BP63"/>
      <c r="BQ63"/>
      <c r="BR63"/>
    </row>
    <row r="64">
      <c r="A64" t="s">
        <v>619</v>
      </c>
      <c r="B64">
        <v>2008</v>
      </c>
      <c r="C64" t="s">
        <v>623</v>
      </c>
      <c r="D64">
        <v>61</v>
      </c>
      <c r="E64" t="s">
        <v>241</v>
      </c>
      <c r="F64" t="s">
        <v>245</v>
      </c>
      <c r="G64" t="s">
        <v>192</v>
      </c>
      <c r="H64">
        <v>0.6497208847645195</v>
      </c>
      <c r="I64">
        <v>0.15333966060123791</v>
      </c>
      <c r="J64">
        <v>0.5896556048219701</v>
      </c>
      <c r="K64">
        <v>4.8150102234911873</v>
      </c>
      <c r="L64">
        <v>24.640368733601079</v>
      </c>
      <c r="M64">
        <v>3.0778832097550359</v>
      </c>
      <c r="N64">
        <v>11.95010783531251</v>
      </c>
      <c r="O64">
        <v>24.502568466608729</v>
      </c>
      <c r="P64">
        <v>32.223233619233383</v>
      </c>
      <c r="Q64">
        <v>17.483421291558589</v>
      </c>
      <c r="R64">
        <v>0.21504052650422739</v>
      </c>
      <c r="S64">
        <v>0.1800453342958771</v>
      </c>
      <c r="T64">
        <v>0.1828194424721466</v>
      </c>
      <c r="U64">
        <v>0.59425481602019292</v>
      </c>
      <c r="V64">
        <v>1.3979187526434389</v>
      </c>
      <c r="W64" t="s">
        <v>238</v>
      </c>
      <c r="X64" t="s">
        <v>159</v>
      </c>
      <c r="Y64" t="s">
        <v>160</v>
      </c>
      <c r="Z64" t="s">
        <v>161</v>
      </c>
      <c r="AA64" t="s">
        <v>162</v>
      </c>
      <c r="AB64" t="s">
        <v>239</v>
      </c>
      <c r="AC64" t="s">
        <v>164</v>
      </c>
      <c r="AD64" t="s">
        <v>165</v>
      </c>
      <c r="AE64" t="s">
        <v>166</v>
      </c>
      <c r="AF64" t="s">
        <v>167</v>
      </c>
      <c r="AG64" t="s">
        <v>240</v>
      </c>
      <c r="AH64">
        <v>3.0119983956729959</v>
      </c>
      <c r="AI64">
        <v>5.0905092884076284</v>
      </c>
      <c r="AJ64">
        <v>3.95470197852825</v>
      </c>
      <c r="AK64">
        <v>1.846282422445066</v>
      </c>
      <c r="AL64">
        <v>24.22389150692598</v>
      </c>
      <c r="AM64">
        <v>19.820221741508679</v>
      </c>
      <c r="AN64">
        <v>5.243279051684036</v>
      </c>
      <c r="AO64">
        <v>1.8052217344143191</v>
      </c>
      <c r="AP64">
        <v>8.1498790345548251</v>
      </c>
      <c r="AQ64">
        <v>1.601363139821429</v>
      </c>
      <c r="AR64">
        <v>2.667603109697684</v>
      </c>
      <c r="AS64"/>
      <c r="AT64"/>
      <c r="AU64"/>
      <c r="AV64"/>
      <c r="AW64"/>
      <c r="AX64"/>
      <c r="AY64"/>
      <c r="AZ64"/>
      <c r="BA64"/>
      <c r="BB64"/>
      <c r="BC64"/>
      <c r="BD64"/>
      <c r="BE64"/>
      <c r="BF64"/>
      <c r="BG64"/>
      <c r="BH64"/>
      <c r="BI64"/>
      <c r="BJ64"/>
      <c r="BK64"/>
      <c r="BL64"/>
      <c r="BM64"/>
      <c r="BN64"/>
      <c r="BO64"/>
      <c r="BP64"/>
      <c r="BQ64"/>
      <c r="BR64"/>
    </row>
    <row r="65">
      <c r="A65" t="s">
        <v>619</v>
      </c>
      <c r="B65">
        <v>2008</v>
      </c>
      <c r="C65" t="s">
        <v>623</v>
      </c>
      <c r="D65">
        <v>62</v>
      </c>
      <c r="E65" t="s">
        <v>241</v>
      </c>
      <c r="F65" t="s">
        <v>246</v>
      </c>
      <c r="G65" t="s">
        <v>192</v>
      </c>
      <c r="H65">
        <v>20.57695258237873</v>
      </c>
      <c r="I65">
        <v>23.40463523483244</v>
      </c>
      <c r="J65">
        <v>26.028567750687628</v>
      </c>
      <c r="K65">
        <v>24.40236166825737</v>
      </c>
      <c r="L65">
        <v>4.7618715396121676</v>
      </c>
      <c r="M65">
        <v>16.794307573667101</v>
      </c>
      <c r="N65">
        <v>15.837728479811609</v>
      </c>
      <c r="O65">
        <v>7.2094440826711086</v>
      </c>
      <c r="P65">
        <v>4.2898330133853078</v>
      </c>
      <c r="Q65">
        <v>2.2249991305203101</v>
      </c>
      <c r="R65">
        <v>22.06724000276337</v>
      </c>
      <c r="S65">
        <v>22.401563160318631</v>
      </c>
      <c r="T65">
        <v>24.532175966190199</v>
      </c>
      <c r="U65">
        <v>27.107491569281201</v>
      </c>
      <c r="V65">
        <v>28.642806519621899</v>
      </c>
      <c r="W65" t="s">
        <v>238</v>
      </c>
      <c r="X65" t="s">
        <v>159</v>
      </c>
      <c r="Y65" t="s">
        <v>160</v>
      </c>
      <c r="Z65" t="s">
        <v>161</v>
      </c>
      <c r="AA65" t="s">
        <v>162</v>
      </c>
      <c r="AB65" t="s">
        <v>239</v>
      </c>
      <c r="AC65" t="s">
        <v>164</v>
      </c>
      <c r="AD65" t="s">
        <v>165</v>
      </c>
      <c r="AE65" t="s">
        <v>166</v>
      </c>
      <c r="AF65" t="s">
        <v>167</v>
      </c>
      <c r="AG65" t="s">
        <v>240</v>
      </c>
      <c r="AH65">
        <v>19.920047026290479</v>
      </c>
      <c r="AI65">
        <v>31.753027094389211</v>
      </c>
      <c r="AJ65">
        <v>20.877842343025851</v>
      </c>
      <c r="AK65">
        <v>22.5648110181208</v>
      </c>
      <c r="AL65">
        <v>0.99350331949452175</v>
      </c>
      <c r="AM65">
        <v>9.7243512112830945</v>
      </c>
      <c r="AN65">
        <v>24.271144679005271</v>
      </c>
      <c r="AO65">
        <v>35.436108538872801</v>
      </c>
      <c r="AP65">
        <v>15.92774253542497</v>
      </c>
      <c r="AQ65">
        <v>23.405705935355531</v>
      </c>
      <c r="AR65">
        <v>14.65727651548548</v>
      </c>
      <c r="AS65"/>
      <c r="AT65"/>
      <c r="AU65"/>
      <c r="AV65"/>
      <c r="AW65"/>
      <c r="AX65"/>
      <c r="AY65"/>
      <c r="AZ65"/>
      <c r="BA65"/>
      <c r="BB65"/>
      <c r="BC65"/>
      <c r="BD65"/>
      <c r="BE65"/>
      <c r="BF65"/>
      <c r="BG65"/>
      <c r="BH65"/>
      <c r="BI65"/>
      <c r="BJ65"/>
      <c r="BK65"/>
      <c r="BL65"/>
      <c r="BM65"/>
      <c r="BN65"/>
      <c r="BO65"/>
      <c r="BP65"/>
      <c r="BQ65"/>
      <c r="BR65"/>
    </row>
    <row r="66">
      <c r="A66" t="s">
        <v>619</v>
      </c>
      <c r="B66">
        <v>2008</v>
      </c>
      <c r="C66" t="s">
        <v>623</v>
      </c>
      <c r="D66">
        <v>63</v>
      </c>
      <c r="E66" t="s">
        <v>241</v>
      </c>
      <c r="F66" t="s">
        <v>247</v>
      </c>
      <c r="G66" t="s">
        <v>192</v>
      </c>
      <c r="H66">
        <v>5.692452816740639</v>
      </c>
      <c r="I66">
        <v>2.7937102086085939</v>
      </c>
      <c r="J66">
        <v>3.269939165650587</v>
      </c>
      <c r="K66">
        <v>5.0050712609434251</v>
      </c>
      <c r="L66">
        <v>5.6680983060191172</v>
      </c>
      <c r="M66">
        <v>8.3986618793571441</v>
      </c>
      <c r="N66">
        <v>7.4990523852431004</v>
      </c>
      <c r="O66">
        <v>7.4765580195701657</v>
      </c>
      <c r="P66">
        <v>5.8306312492926109</v>
      </c>
      <c r="Q66">
        <v>3.699246842706069</v>
      </c>
      <c r="R66">
        <v>4.5687892350994082</v>
      </c>
      <c r="S66">
        <v>3.1882618764637791</v>
      </c>
      <c r="T66">
        <v>2.8344362887360282</v>
      </c>
      <c r="U66">
        <v>3.0046752882838108</v>
      </c>
      <c r="V66">
        <v>3.759667282965971</v>
      </c>
      <c r="W66" t="s">
        <v>238</v>
      </c>
      <c r="X66" t="s">
        <v>159</v>
      </c>
      <c r="Y66" t="s">
        <v>160</v>
      </c>
      <c r="Z66" t="s">
        <v>161</v>
      </c>
      <c r="AA66" t="s">
        <v>162</v>
      </c>
      <c r="AB66" t="s">
        <v>239</v>
      </c>
      <c r="AC66" t="s">
        <v>164</v>
      </c>
      <c r="AD66" t="s">
        <v>165</v>
      </c>
      <c r="AE66" t="s">
        <v>166</v>
      </c>
      <c r="AF66" t="s">
        <v>167</v>
      </c>
      <c r="AG66" t="s">
        <v>240</v>
      </c>
      <c r="AH66">
        <v>6.3817214515200824</v>
      </c>
      <c r="AI66">
        <v>8.0489726631676444</v>
      </c>
      <c r="AJ66">
        <v>8.9355441472723349</v>
      </c>
      <c r="AK66">
        <v>4.9731701708772578</v>
      </c>
      <c r="AL66">
        <v>3.8716222334588499</v>
      </c>
      <c r="AM66">
        <v>12.314291625262999</v>
      </c>
      <c r="AN66">
        <v>2.7488555015152061</v>
      </c>
      <c r="AO66">
        <v>4.6896789004124768</v>
      </c>
      <c r="AP66">
        <v>1.488747892300081</v>
      </c>
      <c r="AQ66">
        <v>2.169211819845891</v>
      </c>
      <c r="AR66">
        <v>2.0067105250368442</v>
      </c>
      <c r="AS66"/>
      <c r="AT66"/>
      <c r="AU66"/>
      <c r="AV66"/>
      <c r="AW66"/>
      <c r="AX66"/>
      <c r="AY66"/>
      <c r="AZ66"/>
      <c r="BA66"/>
      <c r="BB66"/>
      <c r="BC66"/>
      <c r="BD66"/>
      <c r="BE66"/>
      <c r="BF66"/>
      <c r="BG66"/>
      <c r="BH66"/>
      <c r="BI66"/>
      <c r="BJ66"/>
      <c r="BK66"/>
      <c r="BL66"/>
      <c r="BM66"/>
      <c r="BN66"/>
      <c r="BO66"/>
      <c r="BP66"/>
      <c r="BQ66"/>
      <c r="BR66"/>
    </row>
    <row r="67">
      <c r="A67" t="s">
        <v>619</v>
      </c>
      <c r="B67">
        <v>2008</v>
      </c>
      <c r="C67" t="s">
        <v>623</v>
      </c>
      <c r="D67">
        <v>64</v>
      </c>
      <c r="E67" t="s">
        <v>241</v>
      </c>
      <c r="F67" t="s">
        <v>248</v>
      </c>
      <c r="G67" t="s">
        <v>192</v>
      </c>
      <c r="H67">
        <v>45.590725773775723</v>
      </c>
      <c r="I67">
        <v>43.89946388942213</v>
      </c>
      <c r="J67">
        <v>44.368480858007104</v>
      </c>
      <c r="K67">
        <v>39.874366922546884</v>
      </c>
      <c r="L67">
        <v>6.8082092105922722</v>
      </c>
      <c r="M67">
        <v>49.899021199439609</v>
      </c>
      <c r="N67">
        <v>31.98617188734092</v>
      </c>
      <c r="O67">
        <v>14.3057903420763</v>
      </c>
      <c r="P67">
        <v>3.8375828078658092</v>
      </c>
      <c r="Q67">
        <v>1.178041055660233</v>
      </c>
      <c r="R67">
        <v>42.484013885258243</v>
      </c>
      <c r="S67">
        <v>44.544651091089662</v>
      </c>
      <c r="T67">
        <v>45.410256500540598</v>
      </c>
      <c r="U67">
        <v>43.275278235582327</v>
      </c>
      <c r="V67">
        <v>43.239983288191993</v>
      </c>
      <c r="W67" t="s">
        <v>238</v>
      </c>
      <c r="X67" t="s">
        <v>159</v>
      </c>
      <c r="Y67" t="s">
        <v>160</v>
      </c>
      <c r="Z67" t="s">
        <v>161</v>
      </c>
      <c r="AA67" t="s">
        <v>162</v>
      </c>
      <c r="AB67" t="s">
        <v>239</v>
      </c>
      <c r="AC67" t="s">
        <v>164</v>
      </c>
      <c r="AD67" t="s">
        <v>165</v>
      </c>
      <c r="AE67" t="s">
        <v>166</v>
      </c>
      <c r="AF67" t="s">
        <v>167</v>
      </c>
      <c r="AG67" t="s">
        <v>240</v>
      </c>
      <c r="AH67">
        <v>47.256798353786237</v>
      </c>
      <c r="AI67">
        <v>17.511742856310111</v>
      </c>
      <c r="AJ67">
        <v>49.209822532781693</v>
      </c>
      <c r="AK67">
        <v>36.882165146498153</v>
      </c>
      <c r="AL67">
        <v>1.748365616733081</v>
      </c>
      <c r="AM67">
        <v>10.289488016576611</v>
      </c>
      <c r="AN67">
        <v>41.45022964462661</v>
      </c>
      <c r="AO67">
        <v>27.347567327721951</v>
      </c>
      <c r="AP67">
        <v>38.466473404313618</v>
      </c>
      <c r="AQ67">
        <v>35.624212195751923</v>
      </c>
      <c r="AR67">
        <v>49.480196712423471</v>
      </c>
      <c r="AS67"/>
      <c r="AT67"/>
      <c r="AU67"/>
      <c r="AV67"/>
      <c r="AW67"/>
      <c r="AX67"/>
      <c r="AY67"/>
      <c r="AZ67"/>
      <c r="BA67"/>
      <c r="BB67"/>
      <c r="BC67"/>
      <c r="BD67"/>
      <c r="BE67"/>
      <c r="BF67"/>
      <c r="BG67"/>
      <c r="BH67"/>
      <c r="BI67"/>
      <c r="BJ67"/>
      <c r="BK67"/>
      <c r="BL67"/>
      <c r="BM67"/>
      <c r="BN67"/>
      <c r="BO67"/>
      <c r="BP67"/>
      <c r="BQ67"/>
      <c r="BR67"/>
    </row>
    <row r="68">
      <c r="A68" t="s">
        <v>619</v>
      </c>
      <c r="B68">
        <v>2008</v>
      </c>
      <c r="C68" t="s">
        <v>623</v>
      </c>
      <c r="D68">
        <v>65</v>
      </c>
      <c r="E68" t="s">
        <v>241</v>
      </c>
      <c r="F68" t="s">
        <v>249</v>
      </c>
      <c r="G68" t="s">
        <v>192</v>
      </c>
      <c r="H68">
        <v>0.27749248816972832</v>
      </c>
      <c r="I68">
        <v>0.22962634530734399</v>
      </c>
      <c r="J68">
        <v>0.1139850900033433</v>
      </c>
      <c r="K68">
        <v>0.25096407049300729</v>
      </c>
      <c r="L68">
        <v>0.21929201736782511</v>
      </c>
      <c r="M68">
        <v>0.15355641579427659</v>
      </c>
      <c r="N68">
        <v>0.58067013035051906</v>
      </c>
      <c r="O68">
        <v>0.54364260241497642</v>
      </c>
      <c r="P68">
        <v>0.040795813562133097</v>
      </c>
      <c r="Q68">
        <v>0</v>
      </c>
      <c r="R68">
        <v>0.35776263101191841</v>
      </c>
      <c r="S68">
        <v>0.24356635345286701</v>
      </c>
      <c r="T68">
        <v>0.2495976591793185</v>
      </c>
      <c r="U68">
        <v>0.011000223148803801</v>
      </c>
      <c r="V68">
        <v>0.11954100263344079</v>
      </c>
      <c r="W68" t="s">
        <v>238</v>
      </c>
      <c r="X68" t="s">
        <v>159</v>
      </c>
      <c r="Y68" t="s">
        <v>160</v>
      </c>
      <c r="Z68" t="s">
        <v>161</v>
      </c>
      <c r="AA68" t="s">
        <v>162</v>
      </c>
      <c r="AB68" t="s">
        <v>239</v>
      </c>
      <c r="AC68" t="s">
        <v>164</v>
      </c>
      <c r="AD68" t="s">
        <v>165</v>
      </c>
      <c r="AE68" t="s">
        <v>166</v>
      </c>
      <c r="AF68" t="s">
        <v>167</v>
      </c>
      <c r="AG68" t="s">
        <v>240</v>
      </c>
      <c r="AH68">
        <v>0.1183699896662304</v>
      </c>
      <c r="AI68">
        <v>0.30381072144125582</v>
      </c>
      <c r="AJ68">
        <v>2.4447765538113142</v>
      </c>
      <c r="AK68">
        <v>0.022930192106897201</v>
      </c>
      <c r="AL68">
        <v>0</v>
      </c>
      <c r="AM68">
        <v>0</v>
      </c>
      <c r="AN68">
        <v>0</v>
      </c>
      <c r="AO68">
        <v>0</v>
      </c>
      <c r="AP68">
        <v>0</v>
      </c>
      <c r="AQ68">
        <v>0.065276966524386498</v>
      </c>
      <c r="AR68">
        <v>0.11151922951146651</v>
      </c>
      <c r="AS68"/>
      <c r="AT68"/>
      <c r="AU68"/>
      <c r="AV68"/>
      <c r="AW68"/>
      <c r="AX68"/>
      <c r="AY68"/>
      <c r="AZ68"/>
      <c r="BA68"/>
      <c r="BB68"/>
      <c r="BC68"/>
      <c r="BD68"/>
      <c r="BE68"/>
      <c r="BF68"/>
      <c r="BG68"/>
      <c r="BH68"/>
      <c r="BI68"/>
      <c r="BJ68"/>
      <c r="BK68"/>
      <c r="BL68"/>
      <c r="BM68"/>
      <c r="BN68"/>
      <c r="BO68"/>
      <c r="BP68"/>
      <c r="BQ68"/>
      <c r="BR68"/>
    </row>
    <row r="69">
      <c r="A69" t="s">
        <v>619</v>
      </c>
      <c r="B69">
        <v>2008</v>
      </c>
      <c r="C69" t="s">
        <v>623</v>
      </c>
      <c r="D69">
        <v>66</v>
      </c>
      <c r="E69" t="s">
        <v>241</v>
      </c>
      <c r="F69" t="s">
        <v>250</v>
      </c>
      <c r="G69" t="s">
        <v>192</v>
      </c>
      <c r="H69">
        <v>21.501857788194339</v>
      </c>
      <c r="I69">
        <v>25.176156703738162</v>
      </c>
      <c r="J69">
        <v>20.812471235282189</v>
      </c>
      <c r="K69">
        <v>12.01810836937506</v>
      </c>
      <c r="L69">
        <v>0.45461388762519278</v>
      </c>
      <c r="M69">
        <v>7.2450300793974201</v>
      </c>
      <c r="N69">
        <v>5.5134710446881554</v>
      </c>
      <c r="O69">
        <v>1.235245541440773</v>
      </c>
      <c r="P69">
        <v>0.13370779487635179</v>
      </c>
      <c r="Q69">
        <v>0</v>
      </c>
      <c r="R69">
        <v>26.050377360643012</v>
      </c>
      <c r="S69">
        <v>25.35009085574108</v>
      </c>
      <c r="T69">
        <v>23.140355145689519</v>
      </c>
      <c r="U69">
        <v>20.981324940002459</v>
      </c>
      <c r="V69">
        <v>16.32972711535788</v>
      </c>
      <c r="W69" t="s">
        <v>238</v>
      </c>
      <c r="X69" t="s">
        <v>159</v>
      </c>
      <c r="Y69" t="s">
        <v>160</v>
      </c>
      <c r="Z69" t="s">
        <v>161</v>
      </c>
      <c r="AA69" t="s">
        <v>162</v>
      </c>
      <c r="AB69" t="s">
        <v>239</v>
      </c>
      <c r="AC69" t="s">
        <v>164</v>
      </c>
      <c r="AD69" t="s">
        <v>165</v>
      </c>
      <c r="AE69" t="s">
        <v>166</v>
      </c>
      <c r="AF69" t="s">
        <v>167</v>
      </c>
      <c r="AG69" t="s">
        <v>240</v>
      </c>
      <c r="AH69">
        <v>16.22457075144299</v>
      </c>
      <c r="AI69">
        <v>11.80358766468833</v>
      </c>
      <c r="AJ69">
        <v>4.5233890165535602</v>
      </c>
      <c r="AK69">
        <v>25.427029440752769</v>
      </c>
      <c r="AL69">
        <v>0</v>
      </c>
      <c r="AM69">
        <v>9.5249403274195625</v>
      </c>
      <c r="AN69">
        <v>12.56560031012285</v>
      </c>
      <c r="AO69">
        <v>23.735040658678159</v>
      </c>
      <c r="AP69">
        <v>12.02999485311938</v>
      </c>
      <c r="AQ69">
        <v>27.72123643038384</v>
      </c>
      <c r="AR69">
        <v>24.732379194428852</v>
      </c>
      <c r="AS69"/>
      <c r="AT69"/>
      <c r="AU69"/>
      <c r="AV69"/>
      <c r="AW69"/>
      <c r="AX69"/>
      <c r="AY69"/>
      <c r="AZ69"/>
      <c r="BA69"/>
      <c r="BB69"/>
      <c r="BC69"/>
      <c r="BD69"/>
      <c r="BE69"/>
      <c r="BF69"/>
      <c r="BG69"/>
      <c r="BH69"/>
      <c r="BI69"/>
      <c r="BJ69"/>
      <c r="BK69"/>
      <c r="BL69"/>
      <c r="BM69"/>
      <c r="BN69"/>
      <c r="BO69"/>
      <c r="BP69"/>
      <c r="BQ69"/>
      <c r="BR69"/>
    </row>
    <row r="70">
      <c r="A70" t="s">
        <v>619</v>
      </c>
      <c r="B70">
        <v>2008</v>
      </c>
      <c r="C70" t="s">
        <v>623</v>
      </c>
      <c r="D70">
        <v>67</v>
      </c>
      <c r="E70" t="s">
        <v>241</v>
      </c>
      <c r="F70" t="s">
        <v>251</v>
      </c>
      <c r="G70" t="s">
        <v>192</v>
      </c>
      <c r="H70">
        <v>0</v>
      </c>
      <c r="I70">
        <v>0</v>
      </c>
      <c r="J70">
        <v>0</v>
      </c>
      <c r="K70">
        <v>0</v>
      </c>
      <c r="L70">
        <v>0.38810429514115768</v>
      </c>
      <c r="M70">
        <v>0</v>
      </c>
      <c r="N70">
        <v>0</v>
      </c>
      <c r="O70">
        <v>0</v>
      </c>
      <c r="P70">
        <v>0.034856592832626397</v>
      </c>
      <c r="Q70">
        <v>1.155130875165898</v>
      </c>
      <c r="R70">
        <v>0</v>
      </c>
      <c r="S70">
        <v>0</v>
      </c>
      <c r="T70">
        <v>0</v>
      </c>
      <c r="U70">
        <v>0</v>
      </c>
      <c r="V70">
        <v>0</v>
      </c>
      <c r="W70" t="s">
        <v>238</v>
      </c>
      <c r="X70" t="s">
        <v>159</v>
      </c>
      <c r="Y70" t="s">
        <v>160</v>
      </c>
      <c r="Z70" t="s">
        <v>161</v>
      </c>
      <c r="AA70" t="s">
        <v>162</v>
      </c>
      <c r="AB70" t="s">
        <v>239</v>
      </c>
      <c r="AC70" t="s">
        <v>164</v>
      </c>
      <c r="AD70" t="s">
        <v>165</v>
      </c>
      <c r="AE70" t="s">
        <v>166</v>
      </c>
      <c r="AF70" t="s">
        <v>167</v>
      </c>
      <c r="AG70" t="s">
        <v>240</v>
      </c>
      <c r="AH70">
        <v>0</v>
      </c>
      <c r="AI70">
        <v>0</v>
      </c>
      <c r="AJ70">
        <v>0</v>
      </c>
      <c r="AK70">
        <v>0</v>
      </c>
      <c r="AL70">
        <v>1.187616960177047</v>
      </c>
      <c r="AM70">
        <v>0.15596941902689501</v>
      </c>
      <c r="AN70">
        <v>0</v>
      </c>
      <c r="AO70">
        <v>0</v>
      </c>
      <c r="AP70">
        <v>0</v>
      </c>
      <c r="AQ70">
        <v>0</v>
      </c>
      <c r="AR70">
        <v>0</v>
      </c>
      <c r="AS70"/>
      <c r="AT70"/>
      <c r="AU70"/>
      <c r="AV70"/>
      <c r="AW70"/>
      <c r="AX70"/>
      <c r="AY70"/>
      <c r="AZ70"/>
      <c r="BA70"/>
      <c r="BB70"/>
      <c r="BC70"/>
      <c r="BD70"/>
      <c r="BE70"/>
      <c r="BF70"/>
      <c r="BG70"/>
      <c r="BH70"/>
      <c r="BI70"/>
      <c r="BJ70"/>
      <c r="BK70"/>
      <c r="BL70"/>
      <c r="BM70"/>
      <c r="BN70"/>
      <c r="BO70"/>
      <c r="BP70"/>
      <c r="BQ70"/>
      <c r="BR70"/>
    </row>
    <row r="71">
      <c r="A71" t="s">
        <v>619</v>
      </c>
      <c r="B71">
        <v>2008</v>
      </c>
      <c r="C71" t="s">
        <v>623</v>
      </c>
      <c r="D71">
        <v>68</v>
      </c>
      <c r="E71" t="s">
        <v>241</v>
      </c>
      <c r="F71" t="s">
        <v>252</v>
      </c>
      <c r="G71" t="s">
        <v>192</v>
      </c>
      <c r="H71">
        <v>0.17393323899476831</v>
      </c>
      <c r="I71">
        <v>0.15743852813563669</v>
      </c>
      <c r="J71">
        <v>0.43087758572299589</v>
      </c>
      <c r="K71">
        <v>0.090497205678737799</v>
      </c>
      <c r="L71">
        <v>0.20910743530428541</v>
      </c>
      <c r="M71">
        <v>0.0554370167648537</v>
      </c>
      <c r="N71">
        <v>0</v>
      </c>
      <c r="O71">
        <v>0.1107625116245686</v>
      </c>
      <c r="P71">
        <v>0</v>
      </c>
      <c r="Q71">
        <v>0.53038765064668913</v>
      </c>
      <c r="R71">
        <v>0.23145834237756219</v>
      </c>
      <c r="S71">
        <v>0.20935685241828109</v>
      </c>
      <c r="T71">
        <v>0.0483003833926718</v>
      </c>
      <c r="U71">
        <v>0.56766230054156819</v>
      </c>
      <c r="V71">
        <v>0.18246039049791041</v>
      </c>
      <c r="W71" t="s">
        <v>238</v>
      </c>
      <c r="X71" t="s">
        <v>159</v>
      </c>
      <c r="Y71" t="s">
        <v>160</v>
      </c>
      <c r="Z71" t="s">
        <v>161</v>
      </c>
      <c r="AA71" t="s">
        <v>162</v>
      </c>
      <c r="AB71" t="s">
        <v>239</v>
      </c>
      <c r="AC71" t="s">
        <v>164</v>
      </c>
      <c r="AD71" t="s">
        <v>165</v>
      </c>
      <c r="AE71" t="s">
        <v>166</v>
      </c>
      <c r="AF71" t="s">
        <v>167</v>
      </c>
      <c r="AG71" t="s">
        <v>240</v>
      </c>
      <c r="AH71">
        <v>0.094472579082423</v>
      </c>
      <c r="AI71">
        <v>1.66919838131578</v>
      </c>
      <c r="AJ71">
        <v>0</v>
      </c>
      <c r="AK71">
        <v>0.6720928886375922</v>
      </c>
      <c r="AL71">
        <v>0</v>
      </c>
      <c r="AM71">
        <v>0.1885736536294535</v>
      </c>
      <c r="AN71">
        <v>0.1506754601135829</v>
      </c>
      <c r="AO71">
        <v>0.12010568212866229</v>
      </c>
      <c r="AP71">
        <v>0</v>
      </c>
      <c r="AQ71">
        <v>0.16584778105513251</v>
      </c>
      <c r="AR71">
        <v>0</v>
      </c>
      <c r="AS71"/>
      <c r="AT71"/>
      <c r="AU71"/>
      <c r="AV71"/>
      <c r="AW71"/>
      <c r="AX71"/>
      <c r="AY71"/>
      <c r="AZ71"/>
      <c r="BA71"/>
      <c r="BB71"/>
      <c r="BC71"/>
      <c r="BD71"/>
      <c r="BE71"/>
      <c r="BF71"/>
      <c r="BG71"/>
      <c r="BH71"/>
      <c r="BI71"/>
      <c r="BJ71"/>
      <c r="BK71"/>
      <c r="BL71"/>
      <c r="BM71"/>
      <c r="BN71"/>
      <c r="BO71"/>
      <c r="BP71"/>
      <c r="BQ71"/>
      <c r="BR71"/>
    </row>
    <row r="72">
      <c r="A72" t="s">
        <v>619</v>
      </c>
      <c r="B72">
        <v>2008</v>
      </c>
      <c r="C72" t="s">
        <v>623</v>
      </c>
      <c r="D72">
        <v>69</v>
      </c>
      <c r="E72" t="s">
        <v>241</v>
      </c>
      <c r="F72" t="s">
        <v>253</v>
      </c>
      <c r="G72" t="s">
        <v>192</v>
      </c>
      <c r="H72">
        <v>0.0031536044008588998</v>
      </c>
      <c r="I72">
        <v>0.040213267390122501</v>
      </c>
      <c r="J72">
        <v>0.070699746483589801</v>
      </c>
      <c r="K72">
        <v>0</v>
      </c>
      <c r="L72">
        <v>0.017980917743213799</v>
      </c>
      <c r="M72">
        <v>0</v>
      </c>
      <c r="N72">
        <v>0</v>
      </c>
      <c r="O72">
        <v>0</v>
      </c>
      <c r="P72">
        <v>0</v>
      </c>
      <c r="Q72">
        <v>0.055133873522993197</v>
      </c>
      <c r="R72">
        <v>0.0046841287753347002</v>
      </c>
      <c r="S72">
        <v>0.042483016905690403</v>
      </c>
      <c r="T72">
        <v>0.10587883869114501</v>
      </c>
      <c r="U72">
        <v>0.0162979110010836</v>
      </c>
      <c r="V72">
        <v>0</v>
      </c>
      <c r="W72" t="s">
        <v>238</v>
      </c>
      <c r="X72" t="s">
        <v>159</v>
      </c>
      <c r="Y72" t="s">
        <v>160</v>
      </c>
      <c r="Z72" t="s">
        <v>161</v>
      </c>
      <c r="AA72" t="s">
        <v>162</v>
      </c>
      <c r="AB72" t="s">
        <v>239</v>
      </c>
      <c r="AC72" t="s">
        <v>164</v>
      </c>
      <c r="AD72" t="s">
        <v>165</v>
      </c>
      <c r="AE72" t="s">
        <v>166</v>
      </c>
      <c r="AF72" t="s">
        <v>167</v>
      </c>
      <c r="AG72" t="s">
        <v>240</v>
      </c>
      <c r="AH72">
        <v>0</v>
      </c>
      <c r="AI72">
        <v>0.0095192759416334004</v>
      </c>
      <c r="AJ72">
        <v>0</v>
      </c>
      <c r="AK72">
        <v>0</v>
      </c>
      <c r="AL72">
        <v>0.063563322676134501</v>
      </c>
      <c r="AM72">
        <v>0</v>
      </c>
      <c r="AN72">
        <v>0</v>
      </c>
      <c r="AO72">
        <v>0.037473535489840698</v>
      </c>
      <c r="AP72">
        <v>0</v>
      </c>
      <c r="AQ72">
        <v>0.091637228027319204</v>
      </c>
      <c r="AR72">
        <v>0.071606212791684401</v>
      </c>
      <c r="AS72"/>
      <c r="AT72"/>
      <c r="AU72"/>
      <c r="AV72"/>
      <c r="AW72"/>
      <c r="AX72"/>
      <c r="AY72"/>
      <c r="AZ72"/>
      <c r="BA72"/>
      <c r="BB72"/>
      <c r="BC72"/>
      <c r="BD72"/>
      <c r="BE72"/>
      <c r="BF72"/>
      <c r="BG72"/>
      <c r="BH72"/>
      <c r="BI72"/>
      <c r="BJ72"/>
      <c r="BK72"/>
      <c r="BL72"/>
      <c r="BM72"/>
      <c r="BN72"/>
      <c r="BO72"/>
      <c r="BP72"/>
      <c r="BQ72"/>
      <c r="BR72"/>
    </row>
    <row r="73">
      <c r="A73" t="s">
        <v>619</v>
      </c>
      <c r="B73">
        <v>2008</v>
      </c>
      <c r="C73" t="s">
        <v>623</v>
      </c>
      <c r="D73">
        <v>122</v>
      </c>
      <c r="E73" t="s">
        <v>18</v>
      </c>
      <c r="F73" t="s">
        <v>14</v>
      </c>
      <c r="G73" t="s">
        <v>641</v>
      </c>
      <c r="H73">
        <v>8.1728321485418967</v>
      </c>
      <c r="I73">
        <v>4.8292441601058442</v>
      </c>
      <c r="J73">
        <v>4.0557850935151762</v>
      </c>
      <c r="K73">
        <v>11.82548005406319</v>
      </c>
      <c r="L73">
        <v>67.45572526128224</v>
      </c>
      <c r="M73">
        <v>10.02594560300753</v>
      </c>
      <c r="N73">
        <v>21.24130314388167</v>
      </c>
      <c r="O73">
        <v>44.48178417982497</v>
      </c>
      <c r="P73">
        <v>68.614041257030976</v>
      </c>
      <c r="Q73">
        <v>90.955443699160838</v>
      </c>
      <c r="R73">
        <v>7.2147011897276156</v>
      </c>
      <c r="S73">
        <v>5.6275013518796886</v>
      </c>
      <c r="T73">
        <v>4.3282915622644627</v>
      </c>
      <c r="U73">
        <v>4.054651542039327</v>
      </c>
      <c r="V73">
        <v>7.8137077415606564</v>
      </c>
      <c r="W73" t="s">
        <v>238</v>
      </c>
      <c r="X73" t="s">
        <v>159</v>
      </c>
      <c r="Y73" t="s">
        <v>160</v>
      </c>
      <c r="Z73" t="s">
        <v>161</v>
      </c>
      <c r="AA73" t="s">
        <v>162</v>
      </c>
      <c r="AB73" t="s">
        <v>239</v>
      </c>
      <c r="AC73" t="s">
        <v>164</v>
      </c>
      <c r="AD73" t="s">
        <v>165</v>
      </c>
      <c r="AE73" t="s">
        <v>166</v>
      </c>
      <c r="AF73" t="s">
        <v>167</v>
      </c>
      <c r="AG73" t="s">
        <v>240</v>
      </c>
      <c r="AH73">
        <v>5.6469766118272444</v>
      </c>
      <c r="AI73">
        <v>23.770017441488111</v>
      </c>
      <c r="AJ73">
        <v>15.48401550376671</v>
      </c>
      <c r="AK73">
        <v>14.23945891052715</v>
      </c>
      <c r="AL73">
        <v>84.596985159079196</v>
      </c>
      <c r="AM73">
        <v>47.24077948789683</v>
      </c>
      <c r="AN73">
        <v>15.17908504264763</v>
      </c>
      <c r="AO73">
        <v>15.433318764678891</v>
      </c>
      <c r="AP73">
        <v>22.01182688618853</v>
      </c>
      <c r="AQ73">
        <v>3.429182593436102</v>
      </c>
      <c r="AR73">
        <v>7.5765686558356151</v>
      </c>
      <c r="AS73">
        <v>1049.861562103225</v>
      </c>
      <c r="AT73">
        <v>620.02348985039976</v>
      </c>
      <c r="AU73">
        <v>521.11857042815234</v>
      </c>
      <c r="AV73">
        <v>1518.117159940176</v>
      </c>
      <c r="AW73">
        <v>8663.4906378135474</v>
      </c>
      <c r="AX73">
        <v>420.5715598824687</v>
      </c>
      <c r="AY73">
        <v>889.18699068872706</v>
      </c>
      <c r="AZ73">
        <v>1863.564345207727</v>
      </c>
      <c r="BA73">
        <v>2876.8302498994581</v>
      </c>
      <c r="BB73">
        <v>3809.7470355885312</v>
      </c>
      <c r="BC73">
        <v>623.95919837859344</v>
      </c>
      <c r="BD73">
        <v>487.17682403466051</v>
      </c>
      <c r="BE73">
        <v>374.44472442773542</v>
      </c>
      <c r="BF73">
        <v>350.66963607586638</v>
      </c>
      <c r="BG73">
        <v>676.46085595173599</v>
      </c>
      <c r="BH73">
        <v>365.53411629455138</v>
      </c>
      <c r="BI73">
        <v>1011.561409944499</v>
      </c>
      <c r="BJ73">
        <v>653.96223690284398</v>
      </c>
      <c r="BK73">
        <v>422.14314356120121</v>
      </c>
      <c r="BL73">
        <v>3073.5072613872321</v>
      </c>
      <c r="BM73">
        <v>2028.600957896027</v>
      </c>
      <c r="BN73">
        <v>1748.6986477866419</v>
      </c>
      <c r="BO73">
        <v>580.51203123674884</v>
      </c>
      <c r="BP73">
        <v>1482.8562045225401</v>
      </c>
      <c r="BQ73">
        <v>193.20439815643039</v>
      </c>
      <c r="BR73">
        <v>812.0310124467884</v>
      </c>
    </row>
    <row r="74">
      <c r="A74" t="s">
        <v>619</v>
      </c>
      <c r="B74">
        <v>2008</v>
      </c>
      <c r="C74" t="s">
        <v>623</v>
      </c>
      <c r="D74">
        <v>123</v>
      </c>
      <c r="E74" t="s">
        <v>18</v>
      </c>
      <c r="F74" t="s">
        <v>51</v>
      </c>
      <c r="G74" t="s">
        <v>192</v>
      </c>
      <c r="H74">
        <v>91.827167851458185</v>
      </c>
      <c r="I74">
        <v>95.170755839894156</v>
      </c>
      <c r="J74">
        <v>95.944214906484902</v>
      </c>
      <c r="K74">
        <v>88.174519945936751</v>
      </c>
      <c r="L74">
        <v>32.544274738717043</v>
      </c>
      <c r="M74">
        <v>89.974054396992543</v>
      </c>
      <c r="N74">
        <v>78.758696856118334</v>
      </c>
      <c r="O74">
        <v>55.518215820175087</v>
      </c>
      <c r="P74">
        <v>31.385958742969041</v>
      </c>
      <c r="Q74">
        <v>9.0445563008391705</v>
      </c>
      <c r="R74">
        <v>92.785298810272337</v>
      </c>
      <c r="S74">
        <v>94.372498648120171</v>
      </c>
      <c r="T74">
        <v>95.671708437735532</v>
      </c>
      <c r="U74">
        <v>95.945348457960662</v>
      </c>
      <c r="V74">
        <v>92.186292258439366</v>
      </c>
      <c r="W74" t="s">
        <v>238</v>
      </c>
      <c r="X74" t="s">
        <v>159</v>
      </c>
      <c r="Y74" t="s">
        <v>160</v>
      </c>
      <c r="Z74" t="s">
        <v>161</v>
      </c>
      <c r="AA74" t="s">
        <v>162</v>
      </c>
      <c r="AB74" t="s">
        <v>239</v>
      </c>
      <c r="AC74" t="s">
        <v>164</v>
      </c>
      <c r="AD74" t="s">
        <v>165</v>
      </c>
      <c r="AE74" t="s">
        <v>166</v>
      </c>
      <c r="AF74" t="s">
        <v>167</v>
      </c>
      <c r="AG74" t="s">
        <v>240</v>
      </c>
      <c r="AH74">
        <v>94.353023388172716</v>
      </c>
      <c r="AI74">
        <v>76.229982558511793</v>
      </c>
      <c r="AJ74">
        <v>84.515984496233386</v>
      </c>
      <c r="AK74">
        <v>85.760541089472952</v>
      </c>
      <c r="AL74">
        <v>15.40301484092063</v>
      </c>
      <c r="AM74">
        <v>52.759220512102992</v>
      </c>
      <c r="AN74">
        <v>84.820914957352684</v>
      </c>
      <c r="AO74">
        <v>84.566681235321127</v>
      </c>
      <c r="AP74">
        <v>77.988173113811371</v>
      </c>
      <c r="AQ74">
        <v>96.570817406563805</v>
      </c>
      <c r="AR74">
        <v>92.423431344164328</v>
      </c>
      <c r="AS74">
        <v>11795.888148913789</v>
      </c>
      <c r="AT74">
        <v>12218.910912605041</v>
      </c>
      <c r="AU74">
        <v>12327.653206492991</v>
      </c>
      <c r="AV74">
        <v>11319.561758798989</v>
      </c>
      <c r="AW74">
        <v>4179.7344616964192</v>
      </c>
      <c r="AX74">
        <v>3774.260294743875</v>
      </c>
      <c r="AY74">
        <v>3296.935605771876</v>
      </c>
      <c r="AZ74">
        <v>2325.9356480343631</v>
      </c>
      <c r="BA74">
        <v>1315.9416626639429</v>
      </c>
      <c r="BB74">
        <v>378.83902440523752</v>
      </c>
      <c r="BC74">
        <v>8024.4821156843418</v>
      </c>
      <c r="BD74">
        <v>8169.8948241477738</v>
      </c>
      <c r="BE74">
        <v>8276.6528054215341</v>
      </c>
      <c r="BF74">
        <v>8297.906756742681</v>
      </c>
      <c r="BG74">
        <v>7980.8997508915454</v>
      </c>
      <c r="BH74">
        <v>6107.5600971463664</v>
      </c>
      <c r="BI74">
        <v>3244.0577221598041</v>
      </c>
      <c r="BJ74">
        <v>3569.5044519787261</v>
      </c>
      <c r="BK74">
        <v>2542.457872627087</v>
      </c>
      <c r="BL74">
        <v>559.60951648339051</v>
      </c>
      <c r="BM74">
        <v>2265.5723810848731</v>
      </c>
      <c r="BN74">
        <v>9771.7496722105734</v>
      </c>
      <c r="BO74">
        <v>3180.9085684940378</v>
      </c>
      <c r="BP74">
        <v>5253.7777522571523</v>
      </c>
      <c r="BQ74">
        <v>5440.9195626454339</v>
      </c>
      <c r="BR74">
        <v>9905.6308914197652</v>
      </c>
    </row>
    <row r="75">
      <c r="A75" t="s">
        <v>619</v>
      </c>
      <c r="B75">
        <v>2008</v>
      </c>
      <c r="C75" t="s">
        <v>623</v>
      </c>
      <c r="D75">
        <v>124</v>
      </c>
      <c r="E75" t="s">
        <v>50</v>
      </c>
      <c r="F75" t="s">
        <v>15</v>
      </c>
      <c r="G75" t="s">
        <v>642</v>
      </c>
      <c r="H75">
        <v>7.0014752827822866</v>
      </c>
      <c r="I75">
        <v>4.1738820094342053</v>
      </c>
      <c r="J75">
        <v>3.0386472500075832</v>
      </c>
      <c r="K75">
        <v>8.3363348200620813</v>
      </c>
      <c r="L75">
        <v>55.745929021196787</v>
      </c>
      <c r="M75">
        <v>7.2466383967886792</v>
      </c>
      <c r="N75">
        <v>15.835022014553781</v>
      </c>
      <c r="O75">
        <v>34.815250988348858</v>
      </c>
      <c r="P75">
        <v>51.771548208853808</v>
      </c>
      <c r="Q75">
        <v>82.215174543576524</v>
      </c>
      <c r="R75">
        <v>6.4002047067427839</v>
      </c>
      <c r="S75">
        <v>4.5767445554921826</v>
      </c>
      <c r="T75">
        <v>3.614934924840727</v>
      </c>
      <c r="U75">
        <v>3.2641368114467388</v>
      </c>
      <c r="V75">
        <v>5.4382178619451782</v>
      </c>
      <c r="W75" t="s">
        <v>238</v>
      </c>
      <c r="X75" t="s">
        <v>159</v>
      </c>
      <c r="Y75" t="s">
        <v>160</v>
      </c>
      <c r="Z75" t="s">
        <v>161</v>
      </c>
      <c r="AA75" t="s">
        <v>162</v>
      </c>
      <c r="AB75" t="s">
        <v>239</v>
      </c>
      <c r="AC75" t="s">
        <v>164</v>
      </c>
      <c r="AD75" t="s">
        <v>165</v>
      </c>
      <c r="AE75" t="s">
        <v>166</v>
      </c>
      <c r="AF75" t="s">
        <v>167</v>
      </c>
      <c r="AG75" t="s">
        <v>240</v>
      </c>
      <c r="AH75">
        <v>5.0430840459492323</v>
      </c>
      <c r="AI75">
        <v>21.410192441322451</v>
      </c>
      <c r="AJ75">
        <v>13.128848738399579</v>
      </c>
      <c r="AK75">
        <v>9.6475453430330855</v>
      </c>
      <c r="AL75">
        <v>67.845064248149654</v>
      </c>
      <c r="AM75">
        <v>44.03625127235432</v>
      </c>
      <c r="AN75">
        <v>12.95966740326344</v>
      </c>
      <c r="AO75">
        <v>14.26084523812152</v>
      </c>
      <c r="AP75">
        <v>15.202327625090209</v>
      </c>
      <c r="AQ75">
        <v>1.558972109802927</v>
      </c>
      <c r="AR75">
        <v>4.4778236789780888</v>
      </c>
      <c r="AS75">
        <v>899.39199090493253</v>
      </c>
      <c r="AT75">
        <v>535.88197322714677</v>
      </c>
      <c r="AU75">
        <v>390.42885025916439</v>
      </c>
      <c r="AV75">
        <v>1068.145880548559</v>
      </c>
      <c r="AW75">
        <v>7154.6697962134986</v>
      </c>
      <c r="AX75">
        <v>303.98429585807509</v>
      </c>
      <c r="AY75">
        <v>660.70976764073839</v>
      </c>
      <c r="AZ75">
        <v>1453.9391095698779</v>
      </c>
      <c r="BA75">
        <v>2170.662932000042</v>
      </c>
      <c r="BB75">
        <v>3443.653340131792</v>
      </c>
      <c r="BC75">
        <v>553.51794804254371</v>
      </c>
      <c r="BD75">
        <v>396.21205532324751</v>
      </c>
      <c r="BE75">
        <v>312.73154598855479</v>
      </c>
      <c r="BF75">
        <v>282.30136570408268</v>
      </c>
      <c r="BG75">
        <v>470.80613089435673</v>
      </c>
      <c r="BH75">
        <v>326.44358155730202</v>
      </c>
      <c r="BI75">
        <v>911.13624575326833</v>
      </c>
      <c r="BJ75">
        <v>549.45964657485479</v>
      </c>
      <c r="BK75">
        <v>286.0112272767845</v>
      </c>
      <c r="BL75">
        <v>2464.8904121566329</v>
      </c>
      <c r="BM75">
        <v>1890.99296162408</v>
      </c>
      <c r="BN75">
        <v>1493.011785636485</v>
      </c>
      <c r="BO75">
        <v>536.41037048242958</v>
      </c>
      <c r="BP75">
        <v>1024.1251650127281</v>
      </c>
      <c r="BQ75">
        <v>87.834421180625156</v>
      </c>
      <c r="BR75">
        <v>478.20267389813131</v>
      </c>
    </row>
    <row r="76">
      <c r="A76" t="s">
        <v>619</v>
      </c>
      <c r="B76">
        <v>2008</v>
      </c>
      <c r="C76" t="s">
        <v>623</v>
      </c>
      <c r="D76">
        <v>125</v>
      </c>
      <c r="E76" t="s">
        <v>50</v>
      </c>
      <c r="F76" t="s">
        <v>16</v>
      </c>
      <c r="G76" t="s">
        <v>643</v>
      </c>
      <c r="H76">
        <v>1.1713568657596161</v>
      </c>
      <c r="I76">
        <v>0.65536215067163983</v>
      </c>
      <c r="J76">
        <v>1.0171378435075931</v>
      </c>
      <c r="K76">
        <v>3.489145234001096</v>
      </c>
      <c r="L76">
        <v>11.709796240085391</v>
      </c>
      <c r="M76">
        <v>2.7793072062188462</v>
      </c>
      <c r="N76">
        <v>5.4062811293278852</v>
      </c>
      <c r="O76">
        <v>9.6665331914761197</v>
      </c>
      <c r="P76">
        <v>16.842493048177129</v>
      </c>
      <c r="Q76">
        <v>8.7402691555843255</v>
      </c>
      <c r="R76">
        <v>0.81449648298483079</v>
      </c>
      <c r="S76">
        <v>1.0507567963875071</v>
      </c>
      <c r="T76">
        <v>0.71335663742373367</v>
      </c>
      <c r="U76">
        <v>0.7905147305925887</v>
      </c>
      <c r="V76">
        <v>2.37548987961548</v>
      </c>
      <c r="W76" t="s">
        <v>238</v>
      </c>
      <c r="X76" t="s">
        <v>159</v>
      </c>
      <c r="Y76" t="s">
        <v>160</v>
      </c>
      <c r="Z76" t="s">
        <v>161</v>
      </c>
      <c r="AA76" t="s">
        <v>162</v>
      </c>
      <c r="AB76" t="s">
        <v>239</v>
      </c>
      <c r="AC76" t="s">
        <v>164</v>
      </c>
      <c r="AD76" t="s">
        <v>165</v>
      </c>
      <c r="AE76" t="s">
        <v>166</v>
      </c>
      <c r="AF76" t="s">
        <v>167</v>
      </c>
      <c r="AG76" t="s">
        <v>240</v>
      </c>
      <c r="AH76">
        <v>0.60389256587800821</v>
      </c>
      <c r="AI76">
        <v>2.359825000165666</v>
      </c>
      <c r="AJ76">
        <v>2.35516676536712</v>
      </c>
      <c r="AK76">
        <v>4.5919135674940614</v>
      </c>
      <c r="AL76">
        <v>16.75192091092967</v>
      </c>
      <c r="AM76">
        <v>3.2045282155425401</v>
      </c>
      <c r="AN76">
        <v>2.2194176393841971</v>
      </c>
      <c r="AO76">
        <v>1.172473526557386</v>
      </c>
      <c r="AP76">
        <v>6.8094992610983409</v>
      </c>
      <c r="AQ76">
        <v>1.870210483633175</v>
      </c>
      <c r="AR76">
        <v>3.0987449768575241</v>
      </c>
      <c r="AS76">
        <v>150.46957119829369</v>
      </c>
      <c r="AT76">
        <v>84.14151662325304</v>
      </c>
      <c r="AU76">
        <v>130.6897201689878</v>
      </c>
      <c r="AV76">
        <v>447.06890843260942</v>
      </c>
      <c r="AW76">
        <v>1502.8850886474061</v>
      </c>
      <c r="AX76">
        <v>116.5872640243936</v>
      </c>
      <c r="AY76">
        <v>225.57485208898169</v>
      </c>
      <c r="AZ76">
        <v>403.68948268521478</v>
      </c>
      <c r="BA76">
        <v>706.167317899414</v>
      </c>
      <c r="BB76">
        <v>366.09369545674008</v>
      </c>
      <c r="BC76">
        <v>70.44125033604972</v>
      </c>
      <c r="BD76">
        <v>90.964768711413015</v>
      </c>
      <c r="BE76">
        <v>61.713178439180453</v>
      </c>
      <c r="BF76">
        <v>68.368270371783765</v>
      </c>
      <c r="BG76">
        <v>205.65472505737941</v>
      </c>
      <c r="BH76">
        <v>39.09053473724925</v>
      </c>
      <c r="BI76">
        <v>100.42516419123061</v>
      </c>
      <c r="BJ76">
        <v>98.566837375354638</v>
      </c>
      <c r="BK76">
        <v>136.13191628441669</v>
      </c>
      <c r="BL76">
        <v>608.61684923060409</v>
      </c>
      <c r="BM76">
        <v>137.60799627194839</v>
      </c>
      <c r="BN76">
        <v>255.68686215015779</v>
      </c>
      <c r="BO76">
        <v>44.101660754319539</v>
      </c>
      <c r="BP76">
        <v>458.73103950981351</v>
      </c>
      <c r="BQ76">
        <v>105.3699769758052</v>
      </c>
      <c r="BR76">
        <v>330.9259675896501</v>
      </c>
    </row>
    <row r="77">
      <c r="A77" t="s">
        <v>619</v>
      </c>
      <c r="B77">
        <v>2008</v>
      </c>
      <c r="C77" t="s">
        <v>623</v>
      </c>
      <c r="D77">
        <v>126</v>
      </c>
      <c r="E77" t="s">
        <v>50</v>
      </c>
      <c r="F77" t="s">
        <v>22</v>
      </c>
      <c r="G77" t="s">
        <v>644</v>
      </c>
      <c r="H77">
        <v>44.159057857392042</v>
      </c>
      <c r="I77">
        <v>39.321090318433519</v>
      </c>
      <c r="J77">
        <v>41.400484968322509</v>
      </c>
      <c r="K77">
        <v>47.25254463691212</v>
      </c>
      <c r="L77">
        <v>30.368780979557581</v>
      </c>
      <c r="M77">
        <v>55.700503042500827</v>
      </c>
      <c r="N77">
        <v>59.793349533576873</v>
      </c>
      <c r="O77">
        <v>50.176460209105052</v>
      </c>
      <c r="P77">
        <v>30.616936215463681</v>
      </c>
      <c r="Q77">
        <v>9.044556300839151</v>
      </c>
      <c r="R77">
        <v>42.546032198888817</v>
      </c>
      <c r="S77">
        <v>39.663502476229738</v>
      </c>
      <c r="T77">
        <v>38.508009065008373</v>
      </c>
      <c r="U77">
        <v>41.495419254669848</v>
      </c>
      <c r="V77">
        <v>38.922886680464103</v>
      </c>
      <c r="W77" t="s">
        <v>238</v>
      </c>
      <c r="X77" t="s">
        <v>159</v>
      </c>
      <c r="Y77" t="s">
        <v>160</v>
      </c>
      <c r="Z77" t="s">
        <v>161</v>
      </c>
      <c r="AA77" t="s">
        <v>162</v>
      </c>
      <c r="AB77" t="s">
        <v>239</v>
      </c>
      <c r="AC77" t="s">
        <v>164</v>
      </c>
      <c r="AD77" t="s">
        <v>165</v>
      </c>
      <c r="AE77" t="s">
        <v>166</v>
      </c>
      <c r="AF77" t="s">
        <v>167</v>
      </c>
      <c r="AG77" t="s">
        <v>240</v>
      </c>
      <c r="AH77">
        <v>69.194591721825361</v>
      </c>
      <c r="AI77">
        <v>56.492163352673259</v>
      </c>
      <c r="AJ77">
        <v>56.470706970080002</v>
      </c>
      <c r="AK77">
        <v>34.696098010514383</v>
      </c>
      <c r="AL77">
        <v>15.40301484092068</v>
      </c>
      <c r="AM77">
        <v>38.275394187548081</v>
      </c>
      <c r="AN77">
        <v>44.182460705704187</v>
      </c>
      <c r="AO77">
        <v>63.575243035141177</v>
      </c>
      <c r="AP77">
        <v>23.883998529091219</v>
      </c>
      <c r="AQ77">
        <v>38.753330644602762</v>
      </c>
      <c r="AR77">
        <v>20.813824382212569</v>
      </c>
      <c r="AS77">
        <v>5672.5620471037682</v>
      </c>
      <c r="AT77">
        <v>5048.4089923139009</v>
      </c>
      <c r="AU77">
        <v>5319.4538281182668</v>
      </c>
      <c r="AV77">
        <v>6067.3176689478914</v>
      </c>
      <c r="AW77">
        <v>3900.460033116718</v>
      </c>
      <c r="AX77">
        <v>2336.5424448139379</v>
      </c>
      <c r="AY77">
        <v>2503.573360738696</v>
      </c>
      <c r="AZ77">
        <v>2102.459870485985</v>
      </c>
      <c r="BA77">
        <v>1283.6983021294129</v>
      </c>
      <c r="BB77">
        <v>378.83902440523752</v>
      </c>
      <c r="BC77">
        <v>3679.5686261832079</v>
      </c>
      <c r="BD77">
        <v>3433.697827545825</v>
      </c>
      <c r="BE77">
        <v>3331.3654210170712</v>
      </c>
      <c r="BF77">
        <v>3588.7630337604501</v>
      </c>
      <c r="BG77">
        <v>3369.6946585207452</v>
      </c>
      <c r="BH77">
        <v>4479.0311127595351</v>
      </c>
      <c r="BI77">
        <v>2404.0913117759851</v>
      </c>
      <c r="BJ77">
        <v>2386.6861962460889</v>
      </c>
      <c r="BK77">
        <v>1028.600874197391</v>
      </c>
      <c r="BL77">
        <v>559.60951648339051</v>
      </c>
      <c r="BM77">
        <v>1643.6117725915319</v>
      </c>
      <c r="BN77">
        <v>5090.0175521037481</v>
      </c>
      <c r="BO77">
        <v>2391.332287852711</v>
      </c>
      <c r="BP77">
        <v>1608.9775551475061</v>
      </c>
      <c r="BQ77">
        <v>2183.410687456309</v>
      </c>
      <c r="BR77">
        <v>2232.8337029863869</v>
      </c>
    </row>
    <row r="78">
      <c r="A78" t="s">
        <v>619</v>
      </c>
      <c r="B78">
        <v>2008</v>
      </c>
      <c r="C78" t="s">
        <v>623</v>
      </c>
      <c r="D78">
        <v>127</v>
      </c>
      <c r="E78" t="s">
        <v>50</v>
      </c>
      <c r="F78" t="s">
        <v>19</v>
      </c>
      <c r="G78" t="s">
        <v>645</v>
      </c>
      <c r="H78">
        <v>47.668109994066057</v>
      </c>
      <c r="I78">
        <v>55.849665521460643</v>
      </c>
      <c r="J78">
        <v>54.543729938162308</v>
      </c>
      <c r="K78">
        <v>40.921975309024702</v>
      </c>
      <c r="L78">
        <v>2.1754937591602381</v>
      </c>
      <c r="M78">
        <v>34.273551354491637</v>
      </c>
      <c r="N78">
        <v>18.965347322541479</v>
      </c>
      <c r="O78">
        <v>5.3417556110699627</v>
      </c>
      <c r="P78">
        <v>0.76902252750538214</v>
      </c>
      <c r="Q78">
        <v>0</v>
      </c>
      <c r="R78">
        <v>50.239266611383563</v>
      </c>
      <c r="S78">
        <v>54.708996171890568</v>
      </c>
      <c r="T78">
        <v>57.16369937272718</v>
      </c>
      <c r="U78">
        <v>54.449929203290829</v>
      </c>
      <c r="V78">
        <v>53.263405577975242</v>
      </c>
      <c r="W78" t="s">
        <v>238</v>
      </c>
      <c r="X78" t="s">
        <v>159</v>
      </c>
      <c r="Y78" t="s">
        <v>160</v>
      </c>
      <c r="Z78" t="s">
        <v>161</v>
      </c>
      <c r="AA78" t="s">
        <v>162</v>
      </c>
      <c r="AB78" t="s">
        <v>239</v>
      </c>
      <c r="AC78" t="s">
        <v>164</v>
      </c>
      <c r="AD78" t="s">
        <v>165</v>
      </c>
      <c r="AE78" t="s">
        <v>166</v>
      </c>
      <c r="AF78" t="s">
        <v>167</v>
      </c>
      <c r="AG78" t="s">
        <v>240</v>
      </c>
      <c r="AH78">
        <v>25.158431666347401</v>
      </c>
      <c r="AI78">
        <v>19.737819205838619</v>
      </c>
      <c r="AJ78">
        <v>28.045277526153299</v>
      </c>
      <c r="AK78">
        <v>51.064443078958483</v>
      </c>
      <c r="AL78">
        <v>0</v>
      </c>
      <c r="AM78">
        <v>14.483826324555061</v>
      </c>
      <c r="AN78">
        <v>40.638454251648177</v>
      </c>
      <c r="AO78">
        <v>20.991438200179921</v>
      </c>
      <c r="AP78">
        <v>54.104174584720226</v>
      </c>
      <c r="AQ78">
        <v>57.817486761961149</v>
      </c>
      <c r="AR78">
        <v>71.609606961951826</v>
      </c>
      <c r="AS78">
        <v>6123.3261018100065</v>
      </c>
      <c r="AT78">
        <v>7170.5019202911071</v>
      </c>
      <c r="AU78">
        <v>7008.1993783746821</v>
      </c>
      <c r="AV78">
        <v>5252.2440898510949</v>
      </c>
      <c r="AW78">
        <v>279.27442857969879</v>
      </c>
      <c r="AX78">
        <v>1437.717849929933</v>
      </c>
      <c r="AY78">
        <v>793.3622450331809</v>
      </c>
      <c r="AZ78">
        <v>223.47577754837829</v>
      </c>
      <c r="BA78">
        <v>32.243360534530808</v>
      </c>
      <c r="BB78">
        <v>0</v>
      </c>
      <c r="BC78">
        <v>4344.9134895011239</v>
      </c>
      <c r="BD78">
        <v>4736.1969966019578</v>
      </c>
      <c r="BE78">
        <v>4945.2873844044643</v>
      </c>
      <c r="BF78">
        <v>4709.1437229822232</v>
      </c>
      <c r="BG78">
        <v>4611.2050923707948</v>
      </c>
      <c r="BH78">
        <v>1628.528984386822</v>
      </c>
      <c r="BI78">
        <v>839.96641038382654</v>
      </c>
      <c r="BJ78">
        <v>1182.818255732639</v>
      </c>
      <c r="BK78">
        <v>1513.856998429691</v>
      </c>
      <c r="BL78">
        <v>0</v>
      </c>
      <c r="BM78">
        <v>621.96060849334185</v>
      </c>
      <c r="BN78">
        <v>4681.7321201068262</v>
      </c>
      <c r="BO78">
        <v>789.57628064132484</v>
      </c>
      <c r="BP78">
        <v>3644.8001971096351</v>
      </c>
      <c r="BQ78">
        <v>3257.5088751891021</v>
      </c>
      <c r="BR78">
        <v>7672.7971884333656</v>
      </c>
    </row>
    <row r="79">
      <c r="A79" t="s">
        <v>619</v>
      </c>
      <c r="B79">
        <v>2008</v>
      </c>
      <c r="C79" t="s">
        <v>623</v>
      </c>
      <c r="D79">
        <v>128</v>
      </c>
      <c r="E79" t="s">
        <v>181</v>
      </c>
      <c r="F79" t="s">
        <v>49</v>
      </c>
      <c r="G79" t="s">
        <v>646</v>
      </c>
      <c r="H79">
        <v>14.33232500643728</v>
      </c>
      <c r="I79">
        <v>13.5706982075074</v>
      </c>
      <c r="J79">
        <v>25.07869179592138</v>
      </c>
      <c r="K79">
        <v>29.50531579309747</v>
      </c>
      <c r="L79">
        <v>17.359232585119791</v>
      </c>
      <c r="M79">
        <v>27.72114787242737</v>
      </c>
      <c r="N79">
        <v>25.45173943758299</v>
      </c>
      <c r="O79">
        <v>21.731442139095769</v>
      </c>
      <c r="P79">
        <v>24.546714840894548</v>
      </c>
      <c r="Q79">
        <v>9.609396425455472</v>
      </c>
      <c r="R79">
        <v>11.2894000952461</v>
      </c>
      <c r="S79">
        <v>18.67181775152368</v>
      </c>
      <c r="T79">
        <v>16.481251948067051</v>
      </c>
      <c r="U79">
        <v>19.496489954719799</v>
      </c>
      <c r="V79">
        <v>30.401570652308731</v>
      </c>
      <c r="W79" t="s">
        <v>238</v>
      </c>
      <c r="X79" t="s">
        <v>159</v>
      </c>
      <c r="Y79" t="s">
        <v>160</v>
      </c>
      <c r="Z79" t="s">
        <v>161</v>
      </c>
      <c r="AA79" t="s">
        <v>162</v>
      </c>
      <c r="AB79" t="s">
        <v>239</v>
      </c>
      <c r="AC79" t="s">
        <v>164</v>
      </c>
      <c r="AD79" t="s">
        <v>165</v>
      </c>
      <c r="AE79" t="s">
        <v>166</v>
      </c>
      <c r="AF79" t="s">
        <v>167</v>
      </c>
      <c r="AG79" t="s">
        <v>240</v>
      </c>
      <c r="AH79">
        <v>10.69408654204787</v>
      </c>
      <c r="AI79">
        <v>9.9277377729089711</v>
      </c>
      <c r="AJ79">
        <v>15.21031004389134</v>
      </c>
      <c r="AK79">
        <v>32.247809389016084</v>
      </c>
      <c r="AL79">
        <v>19.802030627248431</v>
      </c>
      <c r="AM79">
        <v>6.7833940300742617</v>
      </c>
      <c r="AN79">
        <v>14.62155085862193</v>
      </c>
      <c r="AO79">
        <v>7.5970278618280114</v>
      </c>
      <c r="AP79">
        <v>30.93563881047514</v>
      </c>
      <c r="AQ79">
        <v>54.538084009087143</v>
      </c>
      <c r="AR79">
        <v>40.89905493657492</v>
      </c>
      <c r="AS79"/>
      <c r="AT79"/>
      <c r="AU79"/>
      <c r="AV79"/>
      <c r="AW79"/>
      <c r="AX79"/>
      <c r="AY79"/>
      <c r="AZ79"/>
      <c r="BA79"/>
      <c r="BB79"/>
      <c r="BC79"/>
      <c r="BD79"/>
      <c r="BE79"/>
      <c r="BF79"/>
      <c r="BG79"/>
      <c r="BH79"/>
      <c r="BI79"/>
      <c r="BJ79"/>
      <c r="BK79"/>
      <c r="BL79"/>
      <c r="BM79"/>
      <c r="BN79"/>
      <c r="BO79"/>
      <c r="BP79"/>
      <c r="BQ79"/>
      <c r="BR79"/>
    </row>
    <row r="80">
      <c r="A80" t="s">
        <v>619</v>
      </c>
      <c r="B80">
        <v>2008</v>
      </c>
      <c r="C80" t="s">
        <v>623</v>
      </c>
      <c r="D80">
        <v>129</v>
      </c>
      <c r="E80" t="s">
        <v>181</v>
      </c>
      <c r="F80" t="s">
        <v>48</v>
      </c>
      <c r="G80" t="s">
        <v>192</v>
      </c>
      <c r="H80">
        <v>85.667674993562798</v>
      </c>
      <c r="I80">
        <v>86.429301792492609</v>
      </c>
      <c r="J80">
        <v>74.921308204078613</v>
      </c>
      <c r="K80">
        <v>70.494684206902463</v>
      </c>
      <c r="L80">
        <v>82.640767414880116</v>
      </c>
      <c r="M80">
        <v>72.27885212757262</v>
      </c>
      <c r="N80">
        <v>74.548260562416985</v>
      </c>
      <c r="O80">
        <v>78.268557860904252</v>
      </c>
      <c r="P80">
        <v>75.453285159105405</v>
      </c>
      <c r="Q80">
        <v>90.390603574544542</v>
      </c>
      <c r="R80">
        <v>88.710599904753892</v>
      </c>
      <c r="S80">
        <v>81.328182248476324</v>
      </c>
      <c r="T80">
        <v>83.518748051932917</v>
      </c>
      <c r="U80">
        <v>80.503510045280223</v>
      </c>
      <c r="V80">
        <v>69.598429347691294</v>
      </c>
      <c r="W80" t="s">
        <v>238</v>
      </c>
      <c r="X80" t="s">
        <v>159</v>
      </c>
      <c r="Y80" t="s">
        <v>160</v>
      </c>
      <c r="Z80" t="s">
        <v>161</v>
      </c>
      <c r="AA80" t="s">
        <v>162</v>
      </c>
      <c r="AB80" t="s">
        <v>239</v>
      </c>
      <c r="AC80" t="s">
        <v>164</v>
      </c>
      <c r="AD80" t="s">
        <v>165</v>
      </c>
      <c r="AE80" t="s">
        <v>166</v>
      </c>
      <c r="AF80" t="s">
        <v>167</v>
      </c>
      <c r="AG80" t="s">
        <v>240</v>
      </c>
      <c r="AH80">
        <v>89.305913457952073</v>
      </c>
      <c r="AI80">
        <v>90.072262227091059</v>
      </c>
      <c r="AJ80">
        <v>84.789689956108631</v>
      </c>
      <c r="AK80">
        <v>67.752190610983902</v>
      </c>
      <c r="AL80">
        <v>80.197969372751729</v>
      </c>
      <c r="AM80">
        <v>93.216605969925794</v>
      </c>
      <c r="AN80">
        <v>85.378449141378127</v>
      </c>
      <c r="AO80">
        <v>92.402972138172032</v>
      </c>
      <c r="AP80">
        <v>69.064361189524931</v>
      </c>
      <c r="AQ80">
        <v>45.46191599091285</v>
      </c>
      <c r="AR80">
        <v>59.100945063425058</v>
      </c>
      <c r="AS80"/>
      <c r="AT80"/>
      <c r="AU80"/>
      <c r="AV80"/>
      <c r="AW80"/>
      <c r="AX80"/>
      <c r="AY80"/>
      <c r="AZ80"/>
      <c r="BA80"/>
      <c r="BB80"/>
      <c r="BC80"/>
      <c r="BD80"/>
      <c r="BE80"/>
      <c r="BF80"/>
      <c r="BG80"/>
      <c r="BH80"/>
      <c r="BI80"/>
      <c r="BJ80"/>
      <c r="BK80"/>
      <c r="BL80"/>
      <c r="BM80"/>
      <c r="BN80"/>
      <c r="BO80"/>
      <c r="BP80"/>
      <c r="BQ80"/>
      <c r="BR80"/>
    </row>
    <row r="81">
      <c r="A81" t="s">
        <v>619</v>
      </c>
      <c r="B81">
        <v>2008</v>
      </c>
      <c r="C81" t="s">
        <v>623</v>
      </c>
      <c r="D81">
        <v>135</v>
      </c>
      <c r="E81" t="s">
        <v>45</v>
      </c>
      <c r="F81" t="s">
        <v>44</v>
      </c>
      <c r="G81" t="s">
        <v>647</v>
      </c>
      <c r="H81">
        <v>0</v>
      </c>
      <c r="I81">
        <v>0</v>
      </c>
      <c r="J81">
        <v>0</v>
      </c>
      <c r="K81">
        <v>0.0034248673102371002</v>
      </c>
      <c r="L81">
        <v>5.153189047371451</v>
      </c>
      <c r="M81">
        <v>0</v>
      </c>
      <c r="N81">
        <v>0</v>
      </c>
      <c r="O81">
        <v>0.079431151466452798</v>
      </c>
      <c r="P81">
        <v>0.86860943654581879</v>
      </c>
      <c r="Q81">
        <v>14.85200685090976</v>
      </c>
      <c r="R81">
        <v>0</v>
      </c>
      <c r="S81">
        <v>0</v>
      </c>
      <c r="T81">
        <v>0</v>
      </c>
      <c r="U81">
        <v>0</v>
      </c>
      <c r="V81">
        <v>0.0050786086966685996</v>
      </c>
      <c r="W81" t="s">
        <v>238</v>
      </c>
      <c r="X81" t="s">
        <v>159</v>
      </c>
      <c r="Y81" t="s">
        <v>160</v>
      </c>
      <c r="Z81" t="s">
        <v>161</v>
      </c>
      <c r="AA81" t="s">
        <v>162</v>
      </c>
      <c r="AB81" t="s">
        <v>239</v>
      </c>
      <c r="AC81" t="s">
        <v>164</v>
      </c>
      <c r="AD81" t="s">
        <v>165</v>
      </c>
      <c r="AE81" t="s">
        <v>166</v>
      </c>
      <c r="AF81" t="s">
        <v>167</v>
      </c>
      <c r="AG81" t="s">
        <v>240</v>
      </c>
      <c r="AH81">
        <v>0</v>
      </c>
      <c r="AI81">
        <v>0</v>
      </c>
      <c r="AJ81">
        <v>0.13788658886879221</v>
      </c>
      <c r="AK81">
        <v>0</v>
      </c>
      <c r="AL81">
        <v>9.5249794841283588</v>
      </c>
      <c r="AM81">
        <v>0.13324039593239079</v>
      </c>
      <c r="AN81">
        <v>0.33545152656898891</v>
      </c>
      <c r="AO81">
        <v>0.086683883250568305</v>
      </c>
      <c r="AP81">
        <v>3.9006198596911492</v>
      </c>
      <c r="AQ81">
        <v>0</v>
      </c>
      <c r="AR81">
        <v>0</v>
      </c>
      <c r="AS81"/>
      <c r="AT81"/>
      <c r="AU81"/>
      <c r="AV81"/>
      <c r="AW81"/>
      <c r="AX81"/>
      <c r="AY81"/>
      <c r="AZ81"/>
      <c r="BA81"/>
      <c r="BB81"/>
      <c r="BC81"/>
      <c r="BD81"/>
      <c r="BE81"/>
      <c r="BF81"/>
      <c r="BG81"/>
      <c r="BH81"/>
      <c r="BI81"/>
      <c r="BJ81"/>
      <c r="BK81"/>
      <c r="BL81"/>
      <c r="BM81"/>
      <c r="BN81"/>
      <c r="BO81"/>
      <c r="BP81"/>
      <c r="BQ81"/>
      <c r="BR81"/>
    </row>
    <row r="82">
      <c r="A82" t="s">
        <v>619</v>
      </c>
      <c r="B82">
        <v>2008</v>
      </c>
      <c r="C82" t="s">
        <v>623</v>
      </c>
      <c r="D82">
        <v>136</v>
      </c>
      <c r="E82" t="s">
        <v>45</v>
      </c>
      <c r="F82" t="s">
        <v>43</v>
      </c>
      <c r="G82" t="s">
        <v>648</v>
      </c>
      <c r="H82">
        <v>0.15821764391094981</v>
      </c>
      <c r="I82">
        <v>0.071292883767425194</v>
      </c>
      <c r="J82">
        <v>0.057064470731191898</v>
      </c>
      <c r="K82">
        <v>0.83779257577723398</v>
      </c>
      <c r="L82">
        <v>17.13250316477685</v>
      </c>
      <c r="M82">
        <v>0</v>
      </c>
      <c r="N82">
        <v>0.024140411410384598</v>
      </c>
      <c r="O82">
        <v>2.2285817169288871</v>
      </c>
      <c r="P82">
        <v>12.79724923438024</v>
      </c>
      <c r="Q82">
        <v>37.469195441538083</v>
      </c>
      <c r="R82">
        <v>0.23500468809819139</v>
      </c>
      <c r="S82">
        <v>0</v>
      </c>
      <c r="T82">
        <v>0.16060391026888299</v>
      </c>
      <c r="U82">
        <v>0.029962495082039201</v>
      </c>
      <c r="V82">
        <v>1.2423315346053589</v>
      </c>
      <c r="W82" t="s">
        <v>238</v>
      </c>
      <c r="X82" t="s">
        <v>159</v>
      </c>
      <c r="Y82" t="s">
        <v>160</v>
      </c>
      <c r="Z82" t="s">
        <v>161</v>
      </c>
      <c r="AA82" t="s">
        <v>162</v>
      </c>
      <c r="AB82" t="s">
        <v>239</v>
      </c>
      <c r="AC82" t="s">
        <v>164</v>
      </c>
      <c r="AD82" t="s">
        <v>165</v>
      </c>
      <c r="AE82" t="s">
        <v>166</v>
      </c>
      <c r="AF82" t="s">
        <v>167</v>
      </c>
      <c r="AG82" t="s">
        <v>240</v>
      </c>
      <c r="AH82">
        <v>0.48356362409718751</v>
      </c>
      <c r="AI82">
        <v>3.1563837412064721</v>
      </c>
      <c r="AJ82">
        <v>1.307435550234032</v>
      </c>
      <c r="AK82">
        <v>1.0765510741605651</v>
      </c>
      <c r="AL82">
        <v>24.734412493398882</v>
      </c>
      <c r="AM82">
        <v>12.141342288906619</v>
      </c>
      <c r="AN82">
        <v>2.1699583830465552</v>
      </c>
      <c r="AO82">
        <v>0.56018347975325122</v>
      </c>
      <c r="AP82">
        <v>5.1037314736116839</v>
      </c>
      <c r="AQ82">
        <v>0.1561970000147995</v>
      </c>
      <c r="AR82">
        <v>0.45055243885254509</v>
      </c>
      <c r="AS82"/>
      <c r="AT82"/>
      <c r="AU82"/>
      <c r="AV82"/>
      <c r="AW82"/>
      <c r="AX82"/>
      <c r="AY82"/>
      <c r="AZ82"/>
      <c r="BA82"/>
      <c r="BB82"/>
      <c r="BC82"/>
      <c r="BD82"/>
      <c r="BE82"/>
      <c r="BF82"/>
      <c r="BG82"/>
      <c r="BH82"/>
      <c r="BI82"/>
      <c r="BJ82"/>
      <c r="BK82"/>
      <c r="BL82"/>
      <c r="BM82"/>
      <c r="BN82"/>
      <c r="BO82"/>
      <c r="BP82"/>
      <c r="BQ82"/>
      <c r="BR82"/>
    </row>
    <row r="83">
      <c r="A83" t="s">
        <v>619</v>
      </c>
      <c r="B83">
        <v>2008</v>
      </c>
      <c r="C83" t="s">
        <v>623</v>
      </c>
      <c r="D83">
        <v>137</v>
      </c>
      <c r="E83" t="s">
        <v>45</v>
      </c>
      <c r="F83" t="s">
        <v>42</v>
      </c>
      <c r="G83" t="s">
        <v>649</v>
      </c>
      <c r="H83">
        <v>8.0146145046309467</v>
      </c>
      <c r="I83">
        <v>4.7579512763384191</v>
      </c>
      <c r="J83">
        <v>3.998720622783984</v>
      </c>
      <c r="K83">
        <v>10.984262610975721</v>
      </c>
      <c r="L83">
        <v>45.170033049134048</v>
      </c>
      <c r="M83">
        <v>10.02594560300753</v>
      </c>
      <c r="N83">
        <v>21.217162732471291</v>
      </c>
      <c r="O83">
        <v>42.17377131142964</v>
      </c>
      <c r="P83">
        <v>54.948182586104863</v>
      </c>
      <c r="Q83">
        <v>38.634241406713201</v>
      </c>
      <c r="R83">
        <v>6.979696501629423</v>
      </c>
      <c r="S83">
        <v>5.6275013518796886</v>
      </c>
      <c r="T83">
        <v>4.1676876519955792</v>
      </c>
      <c r="U83">
        <v>4.0246890469572874</v>
      </c>
      <c r="V83">
        <v>6.5662975982586307</v>
      </c>
      <c r="W83" t="s">
        <v>238</v>
      </c>
      <c r="X83" t="s">
        <v>159</v>
      </c>
      <c r="Y83" t="s">
        <v>160</v>
      </c>
      <c r="Z83" t="s">
        <v>161</v>
      </c>
      <c r="AA83" t="s">
        <v>162</v>
      </c>
      <c r="AB83" t="s">
        <v>239</v>
      </c>
      <c r="AC83" t="s">
        <v>164</v>
      </c>
      <c r="AD83" t="s">
        <v>165</v>
      </c>
      <c r="AE83" t="s">
        <v>166</v>
      </c>
      <c r="AF83" t="s">
        <v>167</v>
      </c>
      <c r="AG83" t="s">
        <v>240</v>
      </c>
      <c r="AH83">
        <v>5.1634129877300534</v>
      </c>
      <c r="AI83">
        <v>20.613633700281639</v>
      </c>
      <c r="AJ83">
        <v>14.03869336466388</v>
      </c>
      <c r="AK83">
        <v>13.162907836366591</v>
      </c>
      <c r="AL83">
        <v>50.337593181552108</v>
      </c>
      <c r="AM83">
        <v>34.966196803057798</v>
      </c>
      <c r="AN83">
        <v>12.6736751330321</v>
      </c>
      <c r="AO83">
        <v>14.78645140167508</v>
      </c>
      <c r="AP83">
        <v>13.007475552885699</v>
      </c>
      <c r="AQ83">
        <v>3.2729855934213021</v>
      </c>
      <c r="AR83">
        <v>7.1260162169830696</v>
      </c>
      <c r="AS83"/>
      <c r="AT83"/>
      <c r="AU83"/>
      <c r="AV83"/>
      <c r="AW83"/>
      <c r="AX83"/>
      <c r="AY83"/>
      <c r="AZ83"/>
      <c r="BA83"/>
      <c r="BB83"/>
      <c r="BC83"/>
      <c r="BD83"/>
      <c r="BE83"/>
      <c r="BF83"/>
      <c r="BG83"/>
      <c r="BH83"/>
      <c r="BI83"/>
      <c r="BJ83"/>
      <c r="BK83"/>
      <c r="BL83"/>
      <c r="BM83"/>
      <c r="BN83"/>
      <c r="BO83"/>
      <c r="BP83"/>
      <c r="BQ83"/>
      <c r="BR83"/>
    </row>
    <row r="84">
      <c r="A84" t="s">
        <v>619</v>
      </c>
      <c r="B84">
        <v>2008</v>
      </c>
      <c r="C84" t="s">
        <v>623</v>
      </c>
      <c r="D84">
        <v>138</v>
      </c>
      <c r="E84" t="s">
        <v>45</v>
      </c>
      <c r="F84" t="s">
        <v>41</v>
      </c>
      <c r="G84" t="s">
        <v>192</v>
      </c>
      <c r="H84">
        <v>44.159057857392042</v>
      </c>
      <c r="I84">
        <v>39.321090318433228</v>
      </c>
      <c r="J84">
        <v>41.40048496832226</v>
      </c>
      <c r="K84">
        <v>47.261796367966639</v>
      </c>
      <c r="L84">
        <v>30.369786427441131</v>
      </c>
      <c r="M84">
        <v>55.700503042500813</v>
      </c>
      <c r="N84">
        <v>59.80649880764328</v>
      </c>
      <c r="O84">
        <v>50.184028496894108</v>
      </c>
      <c r="P84">
        <v>30.616936215463681</v>
      </c>
      <c r="Q84">
        <v>9.0445563008391705</v>
      </c>
      <c r="R84">
        <v>42.546032198888668</v>
      </c>
      <c r="S84">
        <v>39.663502476229723</v>
      </c>
      <c r="T84">
        <v>38.508009065008359</v>
      </c>
      <c r="U84">
        <v>41.495419254669741</v>
      </c>
      <c r="V84">
        <v>38.92288668046406</v>
      </c>
      <c r="W84" t="s">
        <v>238</v>
      </c>
      <c r="X84" t="s">
        <v>159</v>
      </c>
      <c r="Y84" t="s">
        <v>160</v>
      </c>
      <c r="Z84" t="s">
        <v>161</v>
      </c>
      <c r="AA84" t="s">
        <v>162</v>
      </c>
      <c r="AB84" t="s">
        <v>239</v>
      </c>
      <c r="AC84" t="s">
        <v>164</v>
      </c>
      <c r="AD84" t="s">
        <v>165</v>
      </c>
      <c r="AE84" t="s">
        <v>166</v>
      </c>
      <c r="AF84" t="s">
        <v>167</v>
      </c>
      <c r="AG84" t="s">
        <v>240</v>
      </c>
      <c r="AH84">
        <v>69.194591721825162</v>
      </c>
      <c r="AI84">
        <v>56.492163352673337</v>
      </c>
      <c r="AJ84">
        <v>56.51012241979155</v>
      </c>
      <c r="AK84">
        <v>34.696098010514334</v>
      </c>
      <c r="AL84">
        <v>15.40301484092063</v>
      </c>
      <c r="AM84">
        <v>38.275394187547953</v>
      </c>
      <c r="AN84">
        <v>44.182460705704493</v>
      </c>
      <c r="AO84">
        <v>63.575243035141149</v>
      </c>
      <c r="AP84">
        <v>23.88399852909097</v>
      </c>
      <c r="AQ84">
        <v>38.753330644602251</v>
      </c>
      <c r="AR84">
        <v>20.833216451629799</v>
      </c>
      <c r="AS84"/>
      <c r="AT84"/>
      <c r="AU84"/>
      <c r="AV84"/>
      <c r="AW84"/>
      <c r="AX84"/>
      <c r="AY84"/>
      <c r="AZ84"/>
      <c r="BA84"/>
      <c r="BB84"/>
      <c r="BC84"/>
      <c r="BD84"/>
      <c r="BE84"/>
      <c r="BF84"/>
      <c r="BG84"/>
      <c r="BH84"/>
      <c r="BI84"/>
      <c r="BJ84"/>
      <c r="BK84"/>
      <c r="BL84"/>
      <c r="BM84"/>
      <c r="BN84"/>
      <c r="BO84"/>
      <c r="BP84"/>
      <c r="BQ84"/>
      <c r="BR84"/>
    </row>
    <row r="85">
      <c r="A85" t="s">
        <v>619</v>
      </c>
      <c r="B85">
        <v>2008</v>
      </c>
      <c r="C85" t="s">
        <v>623</v>
      </c>
      <c r="D85">
        <v>139</v>
      </c>
      <c r="E85" t="s">
        <v>45</v>
      </c>
      <c r="F85" t="s">
        <v>19</v>
      </c>
      <c r="G85" t="s">
        <v>192</v>
      </c>
      <c r="H85">
        <v>47.668109994066057</v>
      </c>
      <c r="I85">
        <v>55.849665521460643</v>
      </c>
      <c r="J85">
        <v>54.543729938162308</v>
      </c>
      <c r="K85">
        <v>40.912723577970063</v>
      </c>
      <c r="L85">
        <v>2.1744883112758999</v>
      </c>
      <c r="M85">
        <v>34.273551354491637</v>
      </c>
      <c r="N85">
        <v>18.952198048475079</v>
      </c>
      <c r="O85">
        <v>5.3341873232810144</v>
      </c>
      <c r="P85">
        <v>0.76902252750538214</v>
      </c>
      <c r="Q85">
        <v>0</v>
      </c>
      <c r="R85">
        <v>50.239266611383563</v>
      </c>
      <c r="S85">
        <v>54.708996171890568</v>
      </c>
      <c r="T85">
        <v>57.16369937272718</v>
      </c>
      <c r="U85">
        <v>54.449929203290829</v>
      </c>
      <c r="V85">
        <v>53.263405577975242</v>
      </c>
      <c r="W85" t="s">
        <v>238</v>
      </c>
      <c r="X85" t="s">
        <v>159</v>
      </c>
      <c r="Y85" t="s">
        <v>160</v>
      </c>
      <c r="Z85" t="s">
        <v>161</v>
      </c>
      <c r="AA85" t="s">
        <v>162</v>
      </c>
      <c r="AB85" t="s">
        <v>239</v>
      </c>
      <c r="AC85" t="s">
        <v>164</v>
      </c>
      <c r="AD85" t="s">
        <v>165</v>
      </c>
      <c r="AE85" t="s">
        <v>166</v>
      </c>
      <c r="AF85" t="s">
        <v>167</v>
      </c>
      <c r="AG85" t="s">
        <v>240</v>
      </c>
      <c r="AH85">
        <v>25.158431666347401</v>
      </c>
      <c r="AI85">
        <v>19.737819205838619</v>
      </c>
      <c r="AJ85">
        <v>28.005862076441911</v>
      </c>
      <c r="AK85">
        <v>51.064443078958483</v>
      </c>
      <c r="AL85">
        <v>0</v>
      </c>
      <c r="AM85">
        <v>14.483826324555061</v>
      </c>
      <c r="AN85">
        <v>40.638454251648177</v>
      </c>
      <c r="AO85">
        <v>20.991438200179921</v>
      </c>
      <c r="AP85">
        <v>54.104174584720226</v>
      </c>
      <c r="AQ85">
        <v>57.817486761961149</v>
      </c>
      <c r="AR85">
        <v>71.590214892534419</v>
      </c>
      <c r="AS85"/>
      <c r="AT85"/>
      <c r="AU85"/>
      <c r="AV85"/>
      <c r="AW85"/>
      <c r="AX85"/>
      <c r="AY85"/>
      <c r="AZ85"/>
      <c r="BA85"/>
      <c r="BB85"/>
      <c r="BC85"/>
      <c r="BD85"/>
      <c r="BE85"/>
      <c r="BF85"/>
      <c r="BG85"/>
      <c r="BH85"/>
      <c r="BI85"/>
      <c r="BJ85"/>
      <c r="BK85"/>
      <c r="BL85"/>
      <c r="BM85"/>
      <c r="BN85"/>
      <c r="BO85"/>
      <c r="BP85"/>
      <c r="BQ85"/>
      <c r="BR85"/>
    </row>
    <row r="86">
      <c r="A86" t="s">
        <v>619</v>
      </c>
      <c r="B86">
        <v>2008</v>
      </c>
      <c r="C86" t="s">
        <v>623</v>
      </c>
      <c r="D86">
        <v>148</v>
      </c>
      <c r="E86" t="s">
        <v>109</v>
      </c>
      <c r="F86" t="s">
        <v>49</v>
      </c>
      <c r="G86" t="s">
        <v>192</v>
      </c>
      <c r="H86">
        <v>1.1713568657596161</v>
      </c>
      <c r="I86">
        <v>0.65536215067163972</v>
      </c>
      <c r="J86">
        <v>1.017137843507592</v>
      </c>
      <c r="K86">
        <v>3.4824746066831622</v>
      </c>
      <c r="L86">
        <v>11.70177332409083</v>
      </c>
      <c r="M86">
        <v>2.7793072062188471</v>
      </c>
      <c r="N86">
        <v>5.3886346348218952</v>
      </c>
      <c r="O86">
        <v>9.6357437244632997</v>
      </c>
      <c r="P86">
        <v>16.84249304817714</v>
      </c>
      <c r="Q86">
        <v>8.7402691555843237</v>
      </c>
      <c r="R86">
        <v>0.81449648298483079</v>
      </c>
      <c r="S86">
        <v>1.0507567963875071</v>
      </c>
      <c r="T86">
        <v>0.71335663742373379</v>
      </c>
      <c r="U86">
        <v>0.7905147305925887</v>
      </c>
      <c r="V86">
        <v>2.37548987961548</v>
      </c>
      <c r="W86" t="s">
        <v>238</v>
      </c>
      <c r="X86" t="s">
        <v>159</v>
      </c>
      <c r="Y86" t="s">
        <v>160</v>
      </c>
      <c r="Z86" t="s">
        <v>161</v>
      </c>
      <c r="AA86" t="s">
        <v>162</v>
      </c>
      <c r="AB86" t="s">
        <v>239</v>
      </c>
      <c r="AC86" t="s">
        <v>164</v>
      </c>
      <c r="AD86" t="s">
        <v>165</v>
      </c>
      <c r="AE86" t="s">
        <v>166</v>
      </c>
      <c r="AF86" t="s">
        <v>167</v>
      </c>
      <c r="AG86" t="s">
        <v>240</v>
      </c>
      <c r="AH86">
        <v>0.60389256587800821</v>
      </c>
      <c r="AI86">
        <v>2.359825000165666</v>
      </c>
      <c r="AJ86">
        <v>2.333789861178154</v>
      </c>
      <c r="AK86">
        <v>4.5919135674940614</v>
      </c>
      <c r="AL86">
        <v>16.75192091092967</v>
      </c>
      <c r="AM86">
        <v>3.2045282155425401</v>
      </c>
      <c r="AN86">
        <v>2.2194176393841971</v>
      </c>
      <c r="AO86">
        <v>1.172473526557386</v>
      </c>
      <c r="AP86">
        <v>6.80949926109834</v>
      </c>
      <c r="AQ86">
        <v>1.8702104836331741</v>
      </c>
      <c r="AR86">
        <v>3.0876694054909821</v>
      </c>
      <c r="AS86"/>
      <c r="AT86"/>
      <c r="AU86"/>
      <c r="AV86"/>
      <c r="AW86"/>
      <c r="AX86"/>
      <c r="AY86"/>
      <c r="AZ86"/>
      <c r="BA86"/>
      <c r="BB86"/>
      <c r="BC86"/>
      <c r="BD86"/>
      <c r="BE86"/>
      <c r="BF86"/>
      <c r="BG86"/>
      <c r="BH86"/>
      <c r="BI86"/>
      <c r="BJ86"/>
      <c r="BK86"/>
      <c r="BL86"/>
      <c r="BM86"/>
      <c r="BN86"/>
      <c r="BO86"/>
      <c r="BP86"/>
      <c r="BQ86"/>
      <c r="BR86"/>
    </row>
    <row r="87">
      <c r="A87" t="s">
        <v>619</v>
      </c>
      <c r="B87">
        <v>2008</v>
      </c>
      <c r="C87" t="s">
        <v>623</v>
      </c>
      <c r="D87">
        <v>149</v>
      </c>
      <c r="E87" t="s">
        <v>109</v>
      </c>
      <c r="F87" t="s">
        <v>48</v>
      </c>
      <c r="G87" t="s">
        <v>192</v>
      </c>
      <c r="H87">
        <v>7.0014752827822866</v>
      </c>
      <c r="I87">
        <v>4.1738820094342053</v>
      </c>
      <c r="J87">
        <v>3.0386472500075832</v>
      </c>
      <c r="K87">
        <v>8.3203972253067064</v>
      </c>
      <c r="L87">
        <v>55.707734940240471</v>
      </c>
      <c r="M87">
        <v>7.2466383967886792</v>
      </c>
      <c r="N87">
        <v>15.783335351892781</v>
      </c>
      <c r="O87">
        <v>34.70435879974147</v>
      </c>
      <c r="P87">
        <v>51.771548208853822</v>
      </c>
      <c r="Q87">
        <v>82.215174543576524</v>
      </c>
      <c r="R87">
        <v>6.4002047067427847</v>
      </c>
      <c r="S87">
        <v>4.5767445554921826</v>
      </c>
      <c r="T87">
        <v>3.6149349248407279</v>
      </c>
      <c r="U87">
        <v>3.2641368114467388</v>
      </c>
      <c r="V87">
        <v>5.4382178619451782</v>
      </c>
      <c r="W87" t="s">
        <v>238</v>
      </c>
      <c r="X87" t="s">
        <v>159</v>
      </c>
      <c r="Y87" t="s">
        <v>160</v>
      </c>
      <c r="Z87" t="s">
        <v>161</v>
      </c>
      <c r="AA87" t="s">
        <v>162</v>
      </c>
      <c r="AB87" t="s">
        <v>239</v>
      </c>
      <c r="AC87" t="s">
        <v>164</v>
      </c>
      <c r="AD87" t="s">
        <v>165</v>
      </c>
      <c r="AE87" t="s">
        <v>166</v>
      </c>
      <c r="AF87" t="s">
        <v>167</v>
      </c>
      <c r="AG87" t="s">
        <v>240</v>
      </c>
      <c r="AH87">
        <v>5.0430840459492314</v>
      </c>
      <c r="AI87">
        <v>21.410192441322451</v>
      </c>
      <c r="AJ87">
        <v>13.009683443729481</v>
      </c>
      <c r="AK87">
        <v>9.6475453430330891</v>
      </c>
      <c r="AL87">
        <v>67.845064248149669</v>
      </c>
      <c r="AM87">
        <v>44.036251272354313</v>
      </c>
      <c r="AN87">
        <v>12.95966740326344</v>
      </c>
      <c r="AO87">
        <v>14.26084523812152</v>
      </c>
      <c r="AP87">
        <v>15.202327625090209</v>
      </c>
      <c r="AQ87">
        <v>1.558972109802927</v>
      </c>
      <c r="AR87">
        <v>4.4618189880165229</v>
      </c>
      <c r="AS87"/>
      <c r="AT87"/>
      <c r="AU87"/>
      <c r="AV87"/>
      <c r="AW87"/>
      <c r="AX87"/>
      <c r="AY87"/>
      <c r="AZ87"/>
      <c r="BA87"/>
      <c r="BB87"/>
      <c r="BC87"/>
      <c r="BD87"/>
      <c r="BE87"/>
      <c r="BF87"/>
      <c r="BG87"/>
      <c r="BH87"/>
      <c r="BI87"/>
      <c r="BJ87"/>
      <c r="BK87"/>
      <c r="BL87"/>
      <c r="BM87"/>
      <c r="BN87"/>
      <c r="BO87"/>
      <c r="BP87"/>
      <c r="BQ87"/>
      <c r="BR87"/>
    </row>
    <row r="88">
      <c r="A88" t="s">
        <v>619</v>
      </c>
      <c r="B88">
        <v>2008</v>
      </c>
      <c r="C88" t="s">
        <v>623</v>
      </c>
      <c r="D88">
        <v>150</v>
      </c>
      <c r="E88" t="s">
        <v>109</v>
      </c>
      <c r="F88" t="s">
        <v>111</v>
      </c>
      <c r="G88" t="s">
        <v>192</v>
      </c>
      <c r="H88">
        <v>91.827167851458185</v>
      </c>
      <c r="I88">
        <v>95.170755839894156</v>
      </c>
      <c r="J88">
        <v>95.944214906484902</v>
      </c>
      <c r="K88">
        <v>88.197128168010067</v>
      </c>
      <c r="L88">
        <v>32.590491735667918</v>
      </c>
      <c r="M88">
        <v>89.974054396992543</v>
      </c>
      <c r="N88">
        <v>78.828030013285328</v>
      </c>
      <c r="O88">
        <v>55.659897475795319</v>
      </c>
      <c r="P88">
        <v>31.385958742969041</v>
      </c>
      <c r="Q88">
        <v>9.0445563008391705</v>
      </c>
      <c r="R88">
        <v>92.785298810272337</v>
      </c>
      <c r="S88">
        <v>94.372498648120171</v>
      </c>
      <c r="T88">
        <v>95.671708437735532</v>
      </c>
      <c r="U88">
        <v>95.945348457960662</v>
      </c>
      <c r="V88">
        <v>92.186292258439366</v>
      </c>
      <c r="W88" t="s">
        <v>238</v>
      </c>
      <c r="X88" t="s">
        <v>159</v>
      </c>
      <c r="Y88" t="s">
        <v>160</v>
      </c>
      <c r="Z88" t="s">
        <v>161</v>
      </c>
      <c r="AA88" t="s">
        <v>162</v>
      </c>
      <c r="AB88" t="s">
        <v>239</v>
      </c>
      <c r="AC88" t="s">
        <v>164</v>
      </c>
      <c r="AD88" t="s">
        <v>165</v>
      </c>
      <c r="AE88" t="s">
        <v>166</v>
      </c>
      <c r="AF88" t="s">
        <v>167</v>
      </c>
      <c r="AG88" t="s">
        <v>240</v>
      </c>
      <c r="AH88">
        <v>94.353023388172716</v>
      </c>
      <c r="AI88">
        <v>76.229982558511793</v>
      </c>
      <c r="AJ88">
        <v>84.656526695092467</v>
      </c>
      <c r="AK88">
        <v>85.760541089472952</v>
      </c>
      <c r="AL88">
        <v>15.40301484092063</v>
      </c>
      <c r="AM88">
        <v>52.759220512102992</v>
      </c>
      <c r="AN88">
        <v>84.820914957352684</v>
      </c>
      <c r="AO88">
        <v>84.566681235321127</v>
      </c>
      <c r="AP88">
        <v>77.988173113811371</v>
      </c>
      <c r="AQ88">
        <v>96.570817406563805</v>
      </c>
      <c r="AR88">
        <v>92.450511606492441</v>
      </c>
      <c r="AS88"/>
      <c r="AT88"/>
      <c r="AU88"/>
      <c r="AV88"/>
      <c r="AW88"/>
      <c r="AX88"/>
      <c r="AY88"/>
      <c r="AZ88"/>
      <c r="BA88"/>
      <c r="BB88"/>
      <c r="BC88"/>
      <c r="BD88"/>
      <c r="BE88"/>
      <c r="BF88"/>
      <c r="BG88"/>
      <c r="BH88"/>
      <c r="BI88"/>
      <c r="BJ88"/>
      <c r="BK88"/>
      <c r="BL88"/>
      <c r="BM88"/>
      <c r="BN88"/>
      <c r="BO88"/>
      <c r="BP88"/>
      <c r="BQ88"/>
      <c r="BR88"/>
    </row>
    <row r="89">
      <c r="A89" t="s">
        <v>619</v>
      </c>
      <c r="B89">
        <v>2008</v>
      </c>
      <c r="C89" t="s">
        <v>623</v>
      </c>
      <c r="D89">
        <v>151</v>
      </c>
      <c r="E89" t="s">
        <v>110</v>
      </c>
      <c r="F89" t="s">
        <v>49</v>
      </c>
      <c r="G89" t="s">
        <v>192</v>
      </c>
      <c r="H89">
        <v>17.834328127412029</v>
      </c>
      <c r="I89">
        <v>17.549230187666041</v>
      </c>
      <c r="J89">
        <v>24.661635469103409</v>
      </c>
      <c r="K89">
        <v>30.00354233476499</v>
      </c>
      <c r="L89">
        <v>20.878546622531871</v>
      </c>
      <c r="M89">
        <v>23.298922772552949</v>
      </c>
      <c r="N89">
        <v>25.46886478920446</v>
      </c>
      <c r="O89">
        <v>25.426628137760829</v>
      </c>
      <c r="P89">
        <v>27.348170712192179</v>
      </c>
      <c r="Q89">
        <v>10.448732369996</v>
      </c>
      <c r="R89">
        <v>16.187808107293499</v>
      </c>
      <c r="S89">
        <v>20.774819812484779</v>
      </c>
      <c r="T89">
        <v>16.121565238717821</v>
      </c>
      <c r="U89">
        <v>25.006768120706418</v>
      </c>
      <c r="V89">
        <v>33.954259149530863</v>
      </c>
      <c r="W89" t="s">
        <v>238</v>
      </c>
      <c r="X89" t="s">
        <v>159</v>
      </c>
      <c r="Y89" t="s">
        <v>160</v>
      </c>
      <c r="Z89" t="s">
        <v>161</v>
      </c>
      <c r="AA89" t="s">
        <v>162</v>
      </c>
      <c r="AB89" t="s">
        <v>239</v>
      </c>
      <c r="AC89" t="s">
        <v>164</v>
      </c>
      <c r="AD89" t="s">
        <v>165</v>
      </c>
      <c r="AE89" t="s">
        <v>166</v>
      </c>
      <c r="AF89" t="s">
        <v>167</v>
      </c>
      <c r="AG89" t="s">
        <v>240</v>
      </c>
      <c r="AH89">
        <v>16.452483037250978</v>
      </c>
      <c r="AI89">
        <v>17.27208389418259</v>
      </c>
      <c r="AJ89">
        <v>11.738537799800509</v>
      </c>
      <c r="AK89">
        <v>40.335210219514558</v>
      </c>
      <c r="AL89">
        <v>21.8733050436044</v>
      </c>
      <c r="AM89">
        <v>7.9100243241585124</v>
      </c>
      <c r="AN89">
        <v>22.844949808345358</v>
      </c>
      <c r="AO89">
        <v>11.057471435118311</v>
      </c>
      <c r="AP89">
        <v>43.162447411092018</v>
      </c>
      <c r="AQ89">
        <v>38.930197649845837</v>
      </c>
      <c r="AR89">
        <v>31.413502155568072</v>
      </c>
      <c r="AS89"/>
      <c r="AT89"/>
      <c r="AU89"/>
      <c r="AV89"/>
      <c r="AW89"/>
      <c r="AX89"/>
      <c r="AY89"/>
      <c r="AZ89"/>
      <c r="BA89"/>
      <c r="BB89"/>
      <c r="BC89"/>
      <c r="BD89"/>
      <c r="BE89"/>
      <c r="BF89"/>
      <c r="BG89"/>
      <c r="BH89"/>
      <c r="BI89"/>
      <c r="BJ89"/>
      <c r="BK89"/>
      <c r="BL89"/>
      <c r="BM89"/>
      <c r="BN89"/>
      <c r="BO89"/>
      <c r="BP89"/>
      <c r="BQ89"/>
      <c r="BR89"/>
    </row>
    <row r="90">
      <c r="A90" t="s">
        <v>619</v>
      </c>
      <c r="B90">
        <v>2008</v>
      </c>
      <c r="C90" t="s">
        <v>623</v>
      </c>
      <c r="D90">
        <v>152</v>
      </c>
      <c r="E90" t="s">
        <v>110</v>
      </c>
      <c r="F90" t="s">
        <v>48</v>
      </c>
      <c r="G90" t="s">
        <v>192</v>
      </c>
      <c r="H90">
        <v>82.165671872588021</v>
      </c>
      <c r="I90">
        <v>82.450769812333974</v>
      </c>
      <c r="J90">
        <v>75.338364530896769</v>
      </c>
      <c r="K90">
        <v>69.996457665235241</v>
      </c>
      <c r="L90">
        <v>79.121453377467716</v>
      </c>
      <c r="M90">
        <v>76.701077227447001</v>
      </c>
      <c r="N90">
        <v>74.531135210795654</v>
      </c>
      <c r="O90">
        <v>74.57337186223937</v>
      </c>
      <c r="P90">
        <v>72.651829287807828</v>
      </c>
      <c r="Q90">
        <v>89.551267630003977</v>
      </c>
      <c r="R90">
        <v>83.812191892706551</v>
      </c>
      <c r="S90">
        <v>79.225180187515193</v>
      </c>
      <c r="T90">
        <v>83.878434761282207</v>
      </c>
      <c r="U90">
        <v>74.99323187929366</v>
      </c>
      <c r="V90">
        <v>66.045740850469258</v>
      </c>
      <c r="W90" t="s">
        <v>238</v>
      </c>
      <c r="X90" t="s">
        <v>159</v>
      </c>
      <c r="Y90" t="s">
        <v>160</v>
      </c>
      <c r="Z90" t="s">
        <v>161</v>
      </c>
      <c r="AA90" t="s">
        <v>162</v>
      </c>
      <c r="AB90" t="s">
        <v>239</v>
      </c>
      <c r="AC90" t="s">
        <v>164</v>
      </c>
      <c r="AD90" t="s">
        <v>165</v>
      </c>
      <c r="AE90" t="s">
        <v>166</v>
      </c>
      <c r="AF90" t="s">
        <v>167</v>
      </c>
      <c r="AG90" t="s">
        <v>240</v>
      </c>
      <c r="AH90">
        <v>83.547516962749</v>
      </c>
      <c r="AI90">
        <v>82.727916105817471</v>
      </c>
      <c r="AJ90">
        <v>88.261462200199603</v>
      </c>
      <c r="AK90">
        <v>59.664789780485343</v>
      </c>
      <c r="AL90">
        <v>78.126694956395468</v>
      </c>
      <c r="AM90">
        <v>92.089975675841401</v>
      </c>
      <c r="AN90">
        <v>77.15505019165478</v>
      </c>
      <c r="AO90">
        <v>88.942528564881684</v>
      </c>
      <c r="AP90">
        <v>56.837552588908061</v>
      </c>
      <c r="AQ90">
        <v>61.069802350154028</v>
      </c>
      <c r="AR90">
        <v>68.586497844431932</v>
      </c>
      <c r="AS90"/>
      <c r="AT90"/>
      <c r="AU90"/>
      <c r="AV90"/>
      <c r="AW90"/>
      <c r="AX90"/>
      <c r="AY90"/>
      <c r="AZ90"/>
      <c r="BA90"/>
      <c r="BB90"/>
      <c r="BC90"/>
      <c r="BD90"/>
      <c r="BE90"/>
      <c r="BF90"/>
      <c r="BG90"/>
      <c r="BH90"/>
      <c r="BI90"/>
      <c r="BJ90"/>
      <c r="BK90"/>
      <c r="BL90"/>
      <c r="BM90"/>
      <c r="BN90"/>
      <c r="BO90"/>
      <c r="BP90"/>
      <c r="BQ90"/>
      <c r="BR90"/>
    </row>
    <row r="91">
      <c r="A91" t="s">
        <v>619</v>
      </c>
      <c r="B91">
        <v>2008</v>
      </c>
      <c r="C91" t="s">
        <v>623</v>
      </c>
      <c r="D91">
        <v>153</v>
      </c>
      <c r="E91" t="s">
        <v>45</v>
      </c>
      <c r="F91" t="s">
        <v>254</v>
      </c>
      <c r="G91" t="s">
        <v>192</v>
      </c>
      <c r="H91">
        <v>0</v>
      </c>
      <c r="I91">
        <v>0</v>
      </c>
      <c r="J91">
        <v>0</v>
      </c>
      <c r="K91">
        <v>0.0034248673102371002</v>
      </c>
      <c r="L91">
        <v>3.7886510200762342</v>
      </c>
      <c r="M91">
        <v>0</v>
      </c>
      <c r="N91">
        <v>0</v>
      </c>
      <c r="O91">
        <v>0.079431151466452798</v>
      </c>
      <c r="P91">
        <v>0.26158216152880481</v>
      </c>
      <c r="Q91">
        <v>11.27563479647837</v>
      </c>
      <c r="R91">
        <v>0</v>
      </c>
      <c r="S91">
        <v>0</v>
      </c>
      <c r="T91">
        <v>0</v>
      </c>
      <c r="U91">
        <v>0</v>
      </c>
      <c r="V91">
        <v>0.0050786086966685996</v>
      </c>
      <c r="W91" t="s">
        <v>238</v>
      </c>
      <c r="X91" t="s">
        <v>159</v>
      </c>
      <c r="Y91" t="s">
        <v>160</v>
      </c>
      <c r="Z91" t="s">
        <v>161</v>
      </c>
      <c r="AA91" t="s">
        <v>162</v>
      </c>
      <c r="AB91" t="s">
        <v>239</v>
      </c>
      <c r="AC91" t="s">
        <v>164</v>
      </c>
      <c r="AD91" t="s">
        <v>165</v>
      </c>
      <c r="AE91" t="s">
        <v>166</v>
      </c>
      <c r="AF91" t="s">
        <v>167</v>
      </c>
      <c r="AG91" t="s">
        <v>240</v>
      </c>
      <c r="AH91">
        <v>0</v>
      </c>
      <c r="AI91">
        <v>0</v>
      </c>
      <c r="AJ91">
        <v>0.13788658886879221</v>
      </c>
      <c r="AK91">
        <v>0</v>
      </c>
      <c r="AL91">
        <v>8.5715751654111809</v>
      </c>
      <c r="AM91">
        <v>0.13324039593239079</v>
      </c>
      <c r="AN91">
        <v>0.22871694993340161</v>
      </c>
      <c r="AO91">
        <v>0.086683883250568305</v>
      </c>
      <c r="AP91">
        <v>1.995868952456912</v>
      </c>
      <c r="AQ91">
        <v>0</v>
      </c>
      <c r="AR91">
        <v>0</v>
      </c>
      <c r="AS91">
        <v>0</v>
      </c>
      <c r="AT91">
        <v>0</v>
      </c>
      <c r="AU91">
        <v>0</v>
      </c>
      <c r="AV91">
        <v>0.43967346868110119</v>
      </c>
      <c r="AW91">
        <v>486.58497874327469</v>
      </c>
      <c r="AX91">
        <v>0</v>
      </c>
      <c r="AY91">
        <v>0</v>
      </c>
      <c r="AZ91">
        <v>3.327768085319152</v>
      </c>
      <c r="BA91">
        <v>10.96754339685595</v>
      </c>
      <c r="BB91">
        <v>472.28966726109968</v>
      </c>
      <c r="BC91">
        <v>0</v>
      </c>
      <c r="BD91">
        <v>0</v>
      </c>
      <c r="BE91">
        <v>0</v>
      </c>
      <c r="BF91">
        <v>0</v>
      </c>
      <c r="BG91">
        <v>0.43967346868110119</v>
      </c>
      <c r="BH91">
        <v>0</v>
      </c>
      <c r="BI91">
        <v>0</v>
      </c>
      <c r="BJ91">
        <v>5.8235941493085157</v>
      </c>
      <c r="BK91">
        <v>0</v>
      </c>
      <c r="BL91">
        <v>311.41533546234569</v>
      </c>
      <c r="BM91">
        <v>5.7215735588813272</v>
      </c>
      <c r="BN91">
        <v>26.349218016151351</v>
      </c>
      <c r="BO91">
        <v>3.2605454412334618</v>
      </c>
      <c r="BP91">
        <v>134.45438558403561</v>
      </c>
      <c r="BQ91">
        <v>0</v>
      </c>
      <c r="BR91">
        <v>0</v>
      </c>
    </row>
    <row r="92">
      <c r="A92" t="s">
        <v>619</v>
      </c>
      <c r="B92">
        <v>2008</v>
      </c>
      <c r="C92" t="s">
        <v>623</v>
      </c>
      <c r="D92">
        <v>154</v>
      </c>
      <c r="E92" t="s">
        <v>45</v>
      </c>
      <c r="F92" t="s">
        <v>255</v>
      </c>
      <c r="G92" t="s">
        <v>192</v>
      </c>
      <c r="H92">
        <v>0.081466554789539999</v>
      </c>
      <c r="I92">
        <v>0</v>
      </c>
      <c r="J92">
        <v>0.010083957133627299</v>
      </c>
      <c r="K92">
        <v>0.43165734935001748</v>
      </c>
      <c r="L92">
        <v>7.2292139431245577</v>
      </c>
      <c r="M92">
        <v>0</v>
      </c>
      <c r="N92">
        <v>0</v>
      </c>
      <c r="O92">
        <v>0.46417554543757911</v>
      </c>
      <c r="P92">
        <v>3.7345358651455309</v>
      </c>
      <c r="Q92">
        <v>17.963986022973259</v>
      </c>
      <c r="R92">
        <v>0.1210043445567015</v>
      </c>
      <c r="S92">
        <v>0</v>
      </c>
      <c r="T92">
        <v>0</v>
      </c>
      <c r="U92">
        <v>0.0149812475410196</v>
      </c>
      <c r="V92">
        <v>0.64008867200116937</v>
      </c>
      <c r="W92" t="s">
        <v>238</v>
      </c>
      <c r="X92" t="s">
        <v>159</v>
      </c>
      <c r="Y92" t="s">
        <v>160</v>
      </c>
      <c r="Z92" t="s">
        <v>161</v>
      </c>
      <c r="AA92" t="s">
        <v>162</v>
      </c>
      <c r="AB92" t="s">
        <v>239</v>
      </c>
      <c r="AC92" t="s">
        <v>164</v>
      </c>
      <c r="AD92" t="s">
        <v>165</v>
      </c>
      <c r="AE92" t="s">
        <v>166</v>
      </c>
      <c r="AF92" t="s">
        <v>167</v>
      </c>
      <c r="AG92" t="s">
        <v>240</v>
      </c>
      <c r="AH92">
        <v>0.078195350068086894</v>
      </c>
      <c r="AI92">
        <v>1.2558403427201339</v>
      </c>
      <c r="AJ92">
        <v>1.094353037424157</v>
      </c>
      <c r="AK92">
        <v>0.1264765674804765</v>
      </c>
      <c r="AL92">
        <v>8.4474127689927041</v>
      </c>
      <c r="AM92">
        <v>5.2515380226658914</v>
      </c>
      <c r="AN92">
        <v>1.63434819516448</v>
      </c>
      <c r="AO92">
        <v>0.49301455265744032</v>
      </c>
      <c r="AP92">
        <v>1.721061112468427</v>
      </c>
      <c r="AQ92">
        <v>0.1078567599399835</v>
      </c>
      <c r="AR92">
        <v>0.24169057888359741</v>
      </c>
      <c r="AS92">
        <v>10.46498972645284</v>
      </c>
      <c r="AT92">
        <v>0</v>
      </c>
      <c r="AU92">
        <v>1.295664638182332</v>
      </c>
      <c r="AV92">
        <v>55.414784538695528</v>
      </c>
      <c r="AW92">
        <v>928.46421964065394</v>
      </c>
      <c r="AX92">
        <v>0</v>
      </c>
      <c r="AY92">
        <v>0</v>
      </c>
      <c r="AZ92">
        <v>19.446634444738802</v>
      </c>
      <c r="BA92">
        <v>156.58057081842841</v>
      </c>
      <c r="BB92">
        <v>752.43701437748678</v>
      </c>
      <c r="BC92">
        <v>10.46498972645284</v>
      </c>
      <c r="BD92">
        <v>0</v>
      </c>
      <c r="BE92">
        <v>0</v>
      </c>
      <c r="BF92">
        <v>1.295664638182332</v>
      </c>
      <c r="BG92">
        <v>55.414784538695528</v>
      </c>
      <c r="BH92">
        <v>5.0616586804372012</v>
      </c>
      <c r="BI92">
        <v>53.443781893482331</v>
      </c>
      <c r="BJ92">
        <v>46.219635994372879</v>
      </c>
      <c r="BK92">
        <v>3.7495256047662679</v>
      </c>
      <c r="BL92">
        <v>306.90437060625982</v>
      </c>
      <c r="BM92">
        <v>225.51014565576389</v>
      </c>
      <c r="BN92">
        <v>188.28423919273061</v>
      </c>
      <c r="BO92">
        <v>18.54435094332754</v>
      </c>
      <c r="BP92">
        <v>115.9415873194785</v>
      </c>
      <c r="BQ92">
        <v>6.0767835551231606</v>
      </c>
      <c r="BR92">
        <v>25.903579098241881</v>
      </c>
    </row>
    <row r="93">
      <c r="A93" t="s">
        <v>619</v>
      </c>
      <c r="B93">
        <v>2008</v>
      </c>
      <c r="C93" t="s">
        <v>623</v>
      </c>
      <c r="D93">
        <v>155</v>
      </c>
      <c r="E93" t="s">
        <v>45</v>
      </c>
      <c r="F93" t="s">
        <v>256</v>
      </c>
      <c r="G93" t="s">
        <v>192</v>
      </c>
      <c r="H93">
        <v>0</v>
      </c>
      <c r="I93">
        <v>0</v>
      </c>
      <c r="J93">
        <v>0</v>
      </c>
      <c r="K93">
        <v>0</v>
      </c>
      <c r="L93">
        <v>0.0067015964784346996</v>
      </c>
      <c r="M93">
        <v>0</v>
      </c>
      <c r="N93">
        <v>0</v>
      </c>
      <c r="O93">
        <v>0</v>
      </c>
      <c r="P93">
        <v>0</v>
      </c>
      <c r="Q93">
        <v>0.020548727151794299</v>
      </c>
      <c r="R93">
        <v>0</v>
      </c>
      <c r="S93">
        <v>0</v>
      </c>
      <c r="T93">
        <v>0</v>
      </c>
      <c r="U93">
        <v>0</v>
      </c>
      <c r="V93">
        <v>0</v>
      </c>
      <c r="W93" t="s">
        <v>238</v>
      </c>
      <c r="X93" t="s">
        <v>159</v>
      </c>
      <c r="Y93" t="s">
        <v>160</v>
      </c>
      <c r="Z93" t="s">
        <v>161</v>
      </c>
      <c r="AA93" t="s">
        <v>162</v>
      </c>
      <c r="AB93" t="s">
        <v>239</v>
      </c>
      <c r="AC93" t="s">
        <v>164</v>
      </c>
      <c r="AD93" t="s">
        <v>165</v>
      </c>
      <c r="AE93" t="s">
        <v>166</v>
      </c>
      <c r="AF93" t="s">
        <v>167</v>
      </c>
      <c r="AG93" t="s">
        <v>240</v>
      </c>
      <c r="AH93">
        <v>0</v>
      </c>
      <c r="AI93">
        <v>0</v>
      </c>
      <c r="AJ93">
        <v>0</v>
      </c>
      <c r="AK93">
        <v>0.0290326123578292</v>
      </c>
      <c r="AL93">
        <v>0</v>
      </c>
      <c r="AM93">
        <v>0</v>
      </c>
      <c r="AN93">
        <v>0</v>
      </c>
      <c r="AO93">
        <v>0</v>
      </c>
      <c r="AP93">
        <v>0</v>
      </c>
      <c r="AQ93">
        <v>0</v>
      </c>
      <c r="AR93">
        <v>0</v>
      </c>
      <c r="AS93">
        <v>0</v>
      </c>
      <c r="AT93">
        <v>0</v>
      </c>
      <c r="AU93">
        <v>0</v>
      </c>
      <c r="AV93">
        <v>0</v>
      </c>
      <c r="AW93">
        <v>0.8607011209862101</v>
      </c>
      <c r="AX93">
        <v>0</v>
      </c>
      <c r="AY93">
        <v>0</v>
      </c>
      <c r="AZ93">
        <v>0</v>
      </c>
      <c r="BA93">
        <v>0</v>
      </c>
      <c r="BB93">
        <v>0.8607011209862101</v>
      </c>
      <c r="BC93">
        <v>0</v>
      </c>
      <c r="BD93">
        <v>0</v>
      </c>
      <c r="BE93">
        <v>0</v>
      </c>
      <c r="BF93">
        <v>0</v>
      </c>
      <c r="BG93">
        <v>0</v>
      </c>
      <c r="BH93">
        <v>0</v>
      </c>
      <c r="BI93">
        <v>0</v>
      </c>
      <c r="BJ93">
        <v>0</v>
      </c>
      <c r="BK93">
        <v>0.8607011209862101</v>
      </c>
      <c r="BL93">
        <v>0</v>
      </c>
      <c r="BM93">
        <v>0</v>
      </c>
      <c r="BN93">
        <v>0</v>
      </c>
      <c r="BO93">
        <v>0</v>
      </c>
      <c r="BP93">
        <v>0</v>
      </c>
      <c r="BQ93">
        <v>0</v>
      </c>
      <c r="BR93">
        <v>0</v>
      </c>
    </row>
    <row r="94">
      <c r="A94" t="s">
        <v>619</v>
      </c>
      <c r="B94">
        <v>2008</v>
      </c>
      <c r="C94" t="s">
        <v>623</v>
      </c>
      <c r="D94">
        <v>156</v>
      </c>
      <c r="E94" t="s">
        <v>45</v>
      </c>
      <c r="F94" t="s">
        <v>257</v>
      </c>
      <c r="G94" t="s">
        <v>192</v>
      </c>
      <c r="H94">
        <v>0</v>
      </c>
      <c r="I94">
        <v>0</v>
      </c>
      <c r="J94">
        <v>0</v>
      </c>
      <c r="K94">
        <v>0.0039956785286100003</v>
      </c>
      <c r="L94">
        <v>0.37629160643864978</v>
      </c>
      <c r="M94">
        <v>0</v>
      </c>
      <c r="N94">
        <v>0</v>
      </c>
      <c r="O94">
        <v>0</v>
      </c>
      <c r="P94">
        <v>0</v>
      </c>
      <c r="Q94">
        <v>1.153801720992935</v>
      </c>
      <c r="R94">
        <v>0</v>
      </c>
      <c r="S94">
        <v>0</v>
      </c>
      <c r="T94">
        <v>0</v>
      </c>
      <c r="U94">
        <v>0</v>
      </c>
      <c r="V94">
        <v>0.0059250434794466999</v>
      </c>
      <c r="W94" t="s">
        <v>238</v>
      </c>
      <c r="X94" t="s">
        <v>159</v>
      </c>
      <c r="Y94" t="s">
        <v>160</v>
      </c>
      <c r="Z94" t="s">
        <v>161</v>
      </c>
      <c r="AA94" t="s">
        <v>162</v>
      </c>
      <c r="AB94" t="s">
        <v>239</v>
      </c>
      <c r="AC94" t="s">
        <v>164</v>
      </c>
      <c r="AD94" t="s">
        <v>165</v>
      </c>
      <c r="AE94" t="s">
        <v>166</v>
      </c>
      <c r="AF94" t="s">
        <v>167</v>
      </c>
      <c r="AG94" t="s">
        <v>240</v>
      </c>
      <c r="AH94">
        <v>0</v>
      </c>
      <c r="AI94">
        <v>0</v>
      </c>
      <c r="AJ94">
        <v>0</v>
      </c>
      <c r="AK94">
        <v>0</v>
      </c>
      <c r="AL94">
        <v>0.26123100886225181</v>
      </c>
      <c r="AM94">
        <v>0.0119453114635956</v>
      </c>
      <c r="AN94">
        <v>0.33711492256850473</v>
      </c>
      <c r="AO94">
        <v>0</v>
      </c>
      <c r="AP94">
        <v>0</v>
      </c>
      <c r="AQ94">
        <v>0</v>
      </c>
      <c r="AR94">
        <v>0</v>
      </c>
      <c r="AS94">
        <v>0</v>
      </c>
      <c r="AT94">
        <v>0</v>
      </c>
      <c r="AU94">
        <v>0</v>
      </c>
      <c r="AV94">
        <v>0.51295238012795141</v>
      </c>
      <c r="AW94">
        <v>48.327978045478282</v>
      </c>
      <c r="AX94">
        <v>0</v>
      </c>
      <c r="AY94">
        <v>0</v>
      </c>
      <c r="AZ94">
        <v>0</v>
      </c>
      <c r="BA94">
        <v>0</v>
      </c>
      <c r="BB94">
        <v>48.327978045478282</v>
      </c>
      <c r="BC94">
        <v>0</v>
      </c>
      <c r="BD94">
        <v>0</v>
      </c>
      <c r="BE94">
        <v>0</v>
      </c>
      <c r="BF94">
        <v>0</v>
      </c>
      <c r="BG94">
        <v>0.51295238012795141</v>
      </c>
      <c r="BH94">
        <v>0</v>
      </c>
      <c r="BI94">
        <v>0</v>
      </c>
      <c r="BJ94">
        <v>0</v>
      </c>
      <c r="BK94">
        <v>0</v>
      </c>
      <c r="BL94">
        <v>9.4908276119751775</v>
      </c>
      <c r="BM94">
        <v>0.51295238012795141</v>
      </c>
      <c r="BN94">
        <v>38.837150433503098</v>
      </c>
      <c r="BO94">
        <v>0</v>
      </c>
      <c r="BP94">
        <v>0</v>
      </c>
      <c r="BQ94">
        <v>0</v>
      </c>
      <c r="BR94">
        <v>0</v>
      </c>
    </row>
    <row r="95">
      <c r="A95" t="s">
        <v>619</v>
      </c>
      <c r="B95">
        <v>2008</v>
      </c>
      <c r="C95" t="s">
        <v>623</v>
      </c>
      <c r="D95">
        <v>157</v>
      </c>
      <c r="E95" t="s">
        <v>45</v>
      </c>
      <c r="F95" t="s">
        <v>258</v>
      </c>
      <c r="G95" t="s">
        <v>192</v>
      </c>
      <c r="H95">
        <v>0</v>
      </c>
      <c r="I95">
        <v>0</v>
      </c>
      <c r="J95">
        <v>0</v>
      </c>
      <c r="K95">
        <v>0</v>
      </c>
      <c r="L95">
        <v>1.364538027295217</v>
      </c>
      <c r="M95">
        <v>0</v>
      </c>
      <c r="N95">
        <v>0</v>
      </c>
      <c r="O95">
        <v>0</v>
      </c>
      <c r="P95">
        <v>0.60702727501701392</v>
      </c>
      <c r="Q95">
        <v>3.576372054431403</v>
      </c>
      <c r="R95">
        <v>0</v>
      </c>
      <c r="S95">
        <v>0</v>
      </c>
      <c r="T95">
        <v>0</v>
      </c>
      <c r="U95">
        <v>0</v>
      </c>
      <c r="V95">
        <v>0</v>
      </c>
      <c r="W95" t="s">
        <v>238</v>
      </c>
      <c r="X95" t="s">
        <v>159</v>
      </c>
      <c r="Y95" t="s">
        <v>160</v>
      </c>
      <c r="Z95" t="s">
        <v>161</v>
      </c>
      <c r="AA95" t="s">
        <v>162</v>
      </c>
      <c r="AB95" t="s">
        <v>239</v>
      </c>
      <c r="AC95" t="s">
        <v>164</v>
      </c>
      <c r="AD95" t="s">
        <v>165</v>
      </c>
      <c r="AE95" t="s">
        <v>166</v>
      </c>
      <c r="AF95" t="s">
        <v>167</v>
      </c>
      <c r="AG95" t="s">
        <v>240</v>
      </c>
      <c r="AH95">
        <v>0</v>
      </c>
      <c r="AI95">
        <v>0</v>
      </c>
      <c r="AJ95">
        <v>0</v>
      </c>
      <c r="AK95">
        <v>0</v>
      </c>
      <c r="AL95">
        <v>0.95340431871718223</v>
      </c>
      <c r="AM95">
        <v>0</v>
      </c>
      <c r="AN95">
        <v>0.1067345766355874</v>
      </c>
      <c r="AO95">
        <v>0</v>
      </c>
      <c r="AP95">
        <v>1.9047509072342379</v>
      </c>
      <c r="AQ95">
        <v>0</v>
      </c>
      <c r="AR95">
        <v>0</v>
      </c>
      <c r="AS95">
        <v>0</v>
      </c>
      <c r="AT95">
        <v>0</v>
      </c>
      <c r="AU95">
        <v>0</v>
      </c>
      <c r="AV95">
        <v>0</v>
      </c>
      <c r="AW95">
        <v>175.2506904139388</v>
      </c>
      <c r="AX95">
        <v>0</v>
      </c>
      <c r="AY95">
        <v>0</v>
      </c>
      <c r="AZ95">
        <v>0</v>
      </c>
      <c r="BA95">
        <v>25.45126908851234</v>
      </c>
      <c r="BB95">
        <v>149.79942132542649</v>
      </c>
      <c r="BC95">
        <v>0</v>
      </c>
      <c r="BD95">
        <v>0</v>
      </c>
      <c r="BE95">
        <v>0</v>
      </c>
      <c r="BF95">
        <v>0</v>
      </c>
      <c r="BG95">
        <v>0</v>
      </c>
      <c r="BH95">
        <v>0</v>
      </c>
      <c r="BI95">
        <v>0</v>
      </c>
      <c r="BJ95">
        <v>0</v>
      </c>
      <c r="BK95">
        <v>0</v>
      </c>
      <c r="BL95">
        <v>34.63829226425711</v>
      </c>
      <c r="BM95">
        <v>0</v>
      </c>
      <c r="BN95">
        <v>12.29630174087063</v>
      </c>
      <c r="BO95">
        <v>0</v>
      </c>
      <c r="BP95">
        <v>128.31609640881109</v>
      </c>
      <c r="BQ95">
        <v>0</v>
      </c>
      <c r="BR95">
        <v>0</v>
      </c>
    </row>
    <row r="96">
      <c r="A96" t="s">
        <v>619</v>
      </c>
      <c r="B96">
        <v>2008</v>
      </c>
      <c r="C96" t="s">
        <v>623</v>
      </c>
      <c r="D96">
        <v>158</v>
      </c>
      <c r="E96" t="s">
        <v>45</v>
      </c>
      <c r="F96" t="s">
        <v>259</v>
      </c>
      <c r="G96" t="s">
        <v>192</v>
      </c>
      <c r="H96">
        <v>0.076751089121409696</v>
      </c>
      <c r="I96">
        <v>0.071292883767425194</v>
      </c>
      <c r="J96">
        <v>0.046980513597564597</v>
      </c>
      <c r="K96">
        <v>0.40613522642721628</v>
      </c>
      <c r="L96">
        <v>9.9032892216522725</v>
      </c>
      <c r="M96">
        <v>0</v>
      </c>
      <c r="N96">
        <v>0.024140411410384598</v>
      </c>
      <c r="O96">
        <v>1.7644061714913071</v>
      </c>
      <c r="P96">
        <v>9.0627133692347073</v>
      </c>
      <c r="Q96">
        <v>19.50520941856486</v>
      </c>
      <c r="R96">
        <v>0.1140003435414899</v>
      </c>
      <c r="S96">
        <v>0</v>
      </c>
      <c r="T96">
        <v>0.16060391026888299</v>
      </c>
      <c r="U96">
        <v>0.0149812475410196</v>
      </c>
      <c r="V96">
        <v>0.60224286260418913</v>
      </c>
      <c r="W96" t="s">
        <v>238</v>
      </c>
      <c r="X96" t="s">
        <v>159</v>
      </c>
      <c r="Y96" t="s">
        <v>160</v>
      </c>
      <c r="Z96" t="s">
        <v>161</v>
      </c>
      <c r="AA96" t="s">
        <v>162</v>
      </c>
      <c r="AB96" t="s">
        <v>239</v>
      </c>
      <c r="AC96" t="s">
        <v>164</v>
      </c>
      <c r="AD96" t="s">
        <v>165</v>
      </c>
      <c r="AE96" t="s">
        <v>166</v>
      </c>
      <c r="AF96" t="s">
        <v>167</v>
      </c>
      <c r="AG96" t="s">
        <v>240</v>
      </c>
      <c r="AH96">
        <v>0.40536827402910058</v>
      </c>
      <c r="AI96">
        <v>1.900543398486336</v>
      </c>
      <c r="AJ96">
        <v>0.2130825128098745</v>
      </c>
      <c r="AK96">
        <v>0.95007450668008853</v>
      </c>
      <c r="AL96">
        <v>16.28699972440613</v>
      </c>
      <c r="AM96">
        <v>6.8898042662407333</v>
      </c>
      <c r="AN96">
        <v>0.53561018788207482</v>
      </c>
      <c r="AO96">
        <v>0.067168927095810904</v>
      </c>
      <c r="AP96">
        <v>3.3826703611432558</v>
      </c>
      <c r="AQ96">
        <v>0.048340240074816097</v>
      </c>
      <c r="AR96">
        <v>0.20886185996894771</v>
      </c>
      <c r="AS96">
        <v>9.859252809015894</v>
      </c>
      <c r="AT96">
        <v>9.1532465805185304</v>
      </c>
      <c r="AU96">
        <v>6.0364189717764782</v>
      </c>
      <c r="AV96">
        <v>52.13833634462037</v>
      </c>
      <c r="AW96">
        <v>1271.901726992319</v>
      </c>
      <c r="AX96">
        <v>0</v>
      </c>
      <c r="AY96">
        <v>1.010547216928662</v>
      </c>
      <c r="AZ96">
        <v>73.919796435391277</v>
      </c>
      <c r="BA96">
        <v>379.97890066140093</v>
      </c>
      <c r="BB96">
        <v>816.99248267859934</v>
      </c>
      <c r="BC96">
        <v>9.859252809015894</v>
      </c>
      <c r="BD96">
        <v>0</v>
      </c>
      <c r="BE96">
        <v>13.894000914112681</v>
      </c>
      <c r="BF96">
        <v>1.295664638182332</v>
      </c>
      <c r="BG96">
        <v>52.13833634462037</v>
      </c>
      <c r="BH96">
        <v>26.239870289303042</v>
      </c>
      <c r="BI96">
        <v>80.879888479929932</v>
      </c>
      <c r="BJ96">
        <v>8.9994689483568457</v>
      </c>
      <c r="BK96">
        <v>28.165918479583741</v>
      </c>
      <c r="BL96">
        <v>591.72571959914205</v>
      </c>
      <c r="BM96">
        <v>295.8601379088787</v>
      </c>
      <c r="BN96">
        <v>61.704694891594229</v>
      </c>
      <c r="BO96">
        <v>2.5265058603999839</v>
      </c>
      <c r="BP96">
        <v>227.87812019469911</v>
      </c>
      <c r="BQ96">
        <v>2.7235490487643599</v>
      </c>
      <c r="BR96">
        <v>22.385107997599029</v>
      </c>
    </row>
    <row r="97">
      <c r="A97" t="s">
        <v>619</v>
      </c>
      <c r="B97">
        <v>2008</v>
      </c>
      <c r="C97" t="s">
        <v>623</v>
      </c>
      <c r="D97">
        <v>159</v>
      </c>
      <c r="E97" t="s">
        <v>45</v>
      </c>
      <c r="F97" t="s">
        <v>260</v>
      </c>
      <c r="G97" t="s">
        <v>192</v>
      </c>
      <c r="H97">
        <v>0</v>
      </c>
      <c r="I97">
        <v>0.1254417055921225</v>
      </c>
      <c r="J97">
        <v>0</v>
      </c>
      <c r="K97">
        <v>0.018066071461355401</v>
      </c>
      <c r="L97">
        <v>0.5797986981689377</v>
      </c>
      <c r="M97">
        <v>0</v>
      </c>
      <c r="N97">
        <v>0</v>
      </c>
      <c r="O97">
        <v>0</v>
      </c>
      <c r="P97">
        <v>0.36449428655180549</v>
      </c>
      <c r="Q97">
        <v>1.412945490739449</v>
      </c>
      <c r="R97">
        <v>0</v>
      </c>
      <c r="S97">
        <v>0</v>
      </c>
      <c r="T97">
        <v>0.18616572335157219</v>
      </c>
      <c r="U97">
        <v>0</v>
      </c>
      <c r="V97">
        <v>0.026789507250113798</v>
      </c>
      <c r="W97" t="s">
        <v>238</v>
      </c>
      <c r="X97" t="s">
        <v>159</v>
      </c>
      <c r="Y97" t="s">
        <v>160</v>
      </c>
      <c r="Z97" t="s">
        <v>161</v>
      </c>
      <c r="AA97" t="s">
        <v>162</v>
      </c>
      <c r="AB97" t="s">
        <v>239</v>
      </c>
      <c r="AC97" t="s">
        <v>164</v>
      </c>
      <c r="AD97" t="s">
        <v>165</v>
      </c>
      <c r="AE97" t="s">
        <v>166</v>
      </c>
      <c r="AF97" t="s">
        <v>167</v>
      </c>
      <c r="AG97" t="s">
        <v>240</v>
      </c>
      <c r="AH97">
        <v>0</v>
      </c>
      <c r="AI97">
        <v>0</v>
      </c>
      <c r="AJ97">
        <v>0.044552249829303101</v>
      </c>
      <c r="AK97">
        <v>0.56726746769753922</v>
      </c>
      <c r="AL97">
        <v>0.52126317017202162</v>
      </c>
      <c r="AM97">
        <v>0.032774863538035402</v>
      </c>
      <c r="AN97">
        <v>0.40453790708220572</v>
      </c>
      <c r="AO97">
        <v>0</v>
      </c>
      <c r="AP97">
        <v>0.073052418294607693</v>
      </c>
      <c r="AQ97">
        <v>0</v>
      </c>
      <c r="AR97">
        <v>0.021639647417895001</v>
      </c>
      <c r="AS97">
        <v>0</v>
      </c>
      <c r="AT97">
        <v>16.105378294293889</v>
      </c>
      <c r="AU97">
        <v>0</v>
      </c>
      <c r="AV97">
        <v>2.3192642474387801</v>
      </c>
      <c r="AW97">
        <v>74.464851929865574</v>
      </c>
      <c r="AX97">
        <v>0</v>
      </c>
      <c r="AY97">
        <v>0</v>
      </c>
      <c r="AZ97">
        <v>0</v>
      </c>
      <c r="BA97">
        <v>15.282414069442449</v>
      </c>
      <c r="BB97">
        <v>59.182437860423107</v>
      </c>
      <c r="BC97">
        <v>0</v>
      </c>
      <c r="BD97">
        <v>0</v>
      </c>
      <c r="BE97">
        <v>16.105378294293889</v>
      </c>
      <c r="BF97">
        <v>0</v>
      </c>
      <c r="BG97">
        <v>2.3192642474387801</v>
      </c>
      <c r="BH97">
        <v>0</v>
      </c>
      <c r="BI97">
        <v>0</v>
      </c>
      <c r="BJ97">
        <v>1.8816494306879099</v>
      </c>
      <c r="BK97">
        <v>16.8172171118668</v>
      </c>
      <c r="BL97">
        <v>18.938099692380039</v>
      </c>
      <c r="BM97">
        <v>1.4074094519376901</v>
      </c>
      <c r="BN97">
        <v>46.604580520203719</v>
      </c>
      <c r="BO97">
        <v>0</v>
      </c>
      <c r="BP97">
        <v>4.9212740170832836</v>
      </c>
      <c r="BQ97">
        <v>0</v>
      </c>
      <c r="BR97">
        <v>2.3192642474387801</v>
      </c>
    </row>
    <row r="98">
      <c r="A98" t="s">
        <v>619</v>
      </c>
      <c r="B98">
        <v>2008</v>
      </c>
      <c r="C98" t="s">
        <v>623</v>
      </c>
      <c r="D98">
        <v>160</v>
      </c>
      <c r="E98" t="s">
        <v>45</v>
      </c>
      <c r="F98" t="s">
        <v>261</v>
      </c>
      <c r="G98" t="s">
        <v>192</v>
      </c>
      <c r="H98">
        <v>1.6799665280804319</v>
      </c>
      <c r="I98">
        <v>1.0766513311345109</v>
      </c>
      <c r="J98">
        <v>1.1405613915285271</v>
      </c>
      <c r="K98">
        <v>4.2761495345646399</v>
      </c>
      <c r="L98">
        <v>25.731405543497161</v>
      </c>
      <c r="M98">
        <v>3.493817724812549</v>
      </c>
      <c r="N98">
        <v>8.2188446199783414</v>
      </c>
      <c r="O98">
        <v>22.999276164206329</v>
      </c>
      <c r="P98">
        <v>33.12956663850796</v>
      </c>
      <c r="Q98">
        <v>21.67174496625665</v>
      </c>
      <c r="R98">
        <v>1.473371429753054</v>
      </c>
      <c r="S98">
        <v>0.92362594646153429</v>
      </c>
      <c r="T98">
        <v>1.087858807482545</v>
      </c>
      <c r="U98">
        <v>1.119846653773972</v>
      </c>
      <c r="V98">
        <v>2.367769058768928</v>
      </c>
      <c r="W98" t="s">
        <v>238</v>
      </c>
      <c r="X98" t="s">
        <v>159</v>
      </c>
      <c r="Y98" t="s">
        <v>160</v>
      </c>
      <c r="Z98" t="s">
        <v>161</v>
      </c>
      <c r="AA98" t="s">
        <v>162</v>
      </c>
      <c r="AB98" t="s">
        <v>239</v>
      </c>
      <c r="AC98" t="s">
        <v>164</v>
      </c>
      <c r="AD98" t="s">
        <v>165</v>
      </c>
      <c r="AE98" t="s">
        <v>166</v>
      </c>
      <c r="AF98" t="s">
        <v>167</v>
      </c>
      <c r="AG98" t="s">
        <v>240</v>
      </c>
      <c r="AH98">
        <v>2.5957684057699781</v>
      </c>
      <c r="AI98">
        <v>11.905900208684731</v>
      </c>
      <c r="AJ98">
        <v>5.3217648221729474</v>
      </c>
      <c r="AK98">
        <v>7.2534153939263204</v>
      </c>
      <c r="AL98">
        <v>31.266799808592278</v>
      </c>
      <c r="AM98">
        <v>10.45010066507969</v>
      </c>
      <c r="AN98">
        <v>4.7049510727761348</v>
      </c>
      <c r="AO98">
        <v>4.4782864345926976</v>
      </c>
      <c r="AP98">
        <v>7.2949893051263706</v>
      </c>
      <c r="AQ98">
        <v>2.3335098244492181</v>
      </c>
      <c r="AR98">
        <v>3.0015555824828679</v>
      </c>
      <c r="AS98">
        <v>215.80429542607439</v>
      </c>
      <c r="AT98">
        <v>138.23055814752331</v>
      </c>
      <c r="AU98">
        <v>146.5481301731763</v>
      </c>
      <c r="AV98">
        <v>548.95834733256822</v>
      </c>
      <c r="AW98">
        <v>3304.7423352191508</v>
      </c>
      <c r="AX98">
        <v>146.5597788630181</v>
      </c>
      <c r="AY98">
        <v>344.0509118048999</v>
      </c>
      <c r="AZ98">
        <v>963.55467334515288</v>
      </c>
      <c r="BA98">
        <v>1389.0471647733359</v>
      </c>
      <c r="BB98">
        <v>907.7396886140275</v>
      </c>
      <c r="BC98">
        <v>127.423663440363</v>
      </c>
      <c r="BD98">
        <v>79.958959946378258</v>
      </c>
      <c r="BE98">
        <v>94.11172642237014</v>
      </c>
      <c r="BF98">
        <v>96.850793334064235</v>
      </c>
      <c r="BG98">
        <v>204.98630575488511</v>
      </c>
      <c r="BH98">
        <v>168.0265344682241</v>
      </c>
      <c r="BI98">
        <v>506.66976713003379</v>
      </c>
      <c r="BJ98">
        <v>224.76296452509169</v>
      </c>
      <c r="BK98">
        <v>215.03482647669719</v>
      </c>
      <c r="BL98">
        <v>1135.959349749188</v>
      </c>
      <c r="BM98">
        <v>448.74543665651868</v>
      </c>
      <c r="BN98">
        <v>542.03145682032755</v>
      </c>
      <c r="BO98">
        <v>168.44718846571911</v>
      </c>
      <c r="BP98">
        <v>491.43672667259051</v>
      </c>
      <c r="BQ98">
        <v>131.472836146959</v>
      </c>
      <c r="BR98">
        <v>321.69657918714643</v>
      </c>
    </row>
    <row r="99">
      <c r="A99" t="s">
        <v>619</v>
      </c>
      <c r="B99">
        <v>2008</v>
      </c>
      <c r="C99" t="s">
        <v>623</v>
      </c>
      <c r="D99">
        <v>161</v>
      </c>
      <c r="E99" t="s">
        <v>45</v>
      </c>
      <c r="F99" t="s">
        <v>262</v>
      </c>
      <c r="G99" t="s">
        <v>192</v>
      </c>
      <c r="H99">
        <v>6.3346479765505226</v>
      </c>
      <c r="I99">
        <v>3.555858239611787</v>
      </c>
      <c r="J99">
        <v>2.8581592312554558</v>
      </c>
      <c r="K99">
        <v>6.686051326421107</v>
      </c>
      <c r="L99">
        <v>18.475835604550831</v>
      </c>
      <c r="M99">
        <v>6.5321278781949781</v>
      </c>
      <c r="N99">
        <v>12.998318112492941</v>
      </c>
      <c r="O99">
        <v>19.174495147223329</v>
      </c>
      <c r="P99">
        <v>21.45412166104509</v>
      </c>
      <c r="Q99">
        <v>14.375200501572349</v>
      </c>
      <c r="R99">
        <v>5.5063250718763719</v>
      </c>
      <c r="S99">
        <v>4.703875405418156</v>
      </c>
      <c r="T99">
        <v>2.8936631211614632</v>
      </c>
      <c r="U99">
        <v>2.9048423931833161</v>
      </c>
      <c r="V99">
        <v>4.1658139887601413</v>
      </c>
      <c r="W99" t="s">
        <v>238</v>
      </c>
      <c r="X99" t="s">
        <v>159</v>
      </c>
      <c r="Y99" t="s">
        <v>160</v>
      </c>
      <c r="Z99" t="s">
        <v>161</v>
      </c>
      <c r="AA99" t="s">
        <v>162</v>
      </c>
      <c r="AB99" t="s">
        <v>239</v>
      </c>
      <c r="AC99" t="s">
        <v>164</v>
      </c>
      <c r="AD99" t="s">
        <v>165</v>
      </c>
      <c r="AE99" t="s">
        <v>166</v>
      </c>
      <c r="AF99" t="s">
        <v>167</v>
      </c>
      <c r="AG99" t="s">
        <v>240</v>
      </c>
      <c r="AH99">
        <v>2.5676445819600739</v>
      </c>
      <c r="AI99">
        <v>8.7077334915969171</v>
      </c>
      <c r="AJ99">
        <v>8.6723762926616299</v>
      </c>
      <c r="AK99">
        <v>5.3131923623849016</v>
      </c>
      <c r="AL99">
        <v>18.288299193925589</v>
      </c>
      <c r="AM99">
        <v>24.471375962976481</v>
      </c>
      <c r="AN99">
        <v>7.22707123060525</v>
      </c>
      <c r="AO99">
        <v>10.308164967082391</v>
      </c>
      <c r="AP99">
        <v>5.6394338294647142</v>
      </c>
      <c r="AQ99">
        <v>0.93947576897208485</v>
      </c>
      <c r="AR99">
        <v>4.1028209870823069</v>
      </c>
      <c r="AS99">
        <v>813.73302414168313</v>
      </c>
      <c r="AT99">
        <v>456.5343068280643</v>
      </c>
      <c r="AU99">
        <v>367.23835664501712</v>
      </c>
      <c r="AV99">
        <v>858.33380162804349</v>
      </c>
      <c r="AW99">
        <v>2372.8931557078881</v>
      </c>
      <c r="AX99">
        <v>274.01178101945072</v>
      </c>
      <c r="AY99">
        <v>544.12553166689815</v>
      </c>
      <c r="AZ99">
        <v>803.31547289712546</v>
      </c>
      <c r="BA99">
        <v>899.522387091479</v>
      </c>
      <c r="BB99">
        <v>602.11764430501398</v>
      </c>
      <c r="BC99">
        <v>476.21129240276201</v>
      </c>
      <c r="BD99">
        <v>407.21786408828223</v>
      </c>
      <c r="BE99">
        <v>250.3336187969586</v>
      </c>
      <c r="BF99">
        <v>251.2275134654376</v>
      </c>
      <c r="BG99">
        <v>360.64953921728721</v>
      </c>
      <c r="BH99">
        <v>166.20605285658681</v>
      </c>
      <c r="BI99">
        <v>370.5679724410528</v>
      </c>
      <c r="BJ99">
        <v>366.27492385502597</v>
      </c>
      <c r="BK99">
        <v>157.51495476730119</v>
      </c>
      <c r="BL99">
        <v>664.43526640168955</v>
      </c>
      <c r="BM99">
        <v>1050.843302283919</v>
      </c>
      <c r="BN99">
        <v>832.59100617126217</v>
      </c>
      <c r="BO99">
        <v>387.73344052606922</v>
      </c>
      <c r="BP99">
        <v>379.90801432584169</v>
      </c>
      <c r="BQ99">
        <v>52.931229405583842</v>
      </c>
      <c r="BR99">
        <v>439.72648191636227</v>
      </c>
    </row>
    <row r="100">
      <c r="A100" t="s">
        <v>619</v>
      </c>
      <c r="B100">
        <v>2008</v>
      </c>
      <c r="C100" t="s">
        <v>623</v>
      </c>
      <c r="D100">
        <v>162</v>
      </c>
      <c r="E100" t="s">
        <v>45</v>
      </c>
      <c r="F100" t="s">
        <v>263</v>
      </c>
      <c r="G100" t="s">
        <v>192</v>
      </c>
      <c r="H100">
        <v>43.230978342985892</v>
      </c>
      <c r="I100">
        <v>37.704111276060168</v>
      </c>
      <c r="J100">
        <v>39.482786519038818</v>
      </c>
      <c r="K100">
        <v>44.059361760525562</v>
      </c>
      <c r="L100">
        <v>26.620475610191651</v>
      </c>
      <c r="M100">
        <v>54.104169159394203</v>
      </c>
      <c r="N100">
        <v>56.383939232142403</v>
      </c>
      <c r="O100">
        <v>43.428312761481699</v>
      </c>
      <c r="P100">
        <v>27.738230180639281</v>
      </c>
      <c r="Q100">
        <v>7.6094969836486381</v>
      </c>
      <c r="R100">
        <v>41.828036480700753</v>
      </c>
      <c r="S100">
        <v>38.241146300979118</v>
      </c>
      <c r="T100">
        <v>36.817652349897593</v>
      </c>
      <c r="U100">
        <v>39.858096618810222</v>
      </c>
      <c r="V100">
        <v>35.241271939569593</v>
      </c>
      <c r="W100" t="s">
        <v>238</v>
      </c>
      <c r="X100" t="s">
        <v>159</v>
      </c>
      <c r="Y100" t="s">
        <v>160</v>
      </c>
      <c r="Z100" t="s">
        <v>161</v>
      </c>
      <c r="AA100" t="s">
        <v>162</v>
      </c>
      <c r="AB100" t="s">
        <v>239</v>
      </c>
      <c r="AC100" t="s">
        <v>164</v>
      </c>
      <c r="AD100" t="s">
        <v>165</v>
      </c>
      <c r="AE100" t="s">
        <v>166</v>
      </c>
      <c r="AF100" t="s">
        <v>167</v>
      </c>
      <c r="AG100" t="s">
        <v>240</v>
      </c>
      <c r="AH100">
        <v>64.430738265889204</v>
      </c>
      <c r="AI100">
        <v>56.139420150967048</v>
      </c>
      <c r="AJ100">
        <v>55.69298173726078</v>
      </c>
      <c r="AK100">
        <v>33.75085516913753</v>
      </c>
      <c r="AL100">
        <v>15.118591702622091</v>
      </c>
      <c r="AM100">
        <v>38.073839033574167</v>
      </c>
      <c r="AN100">
        <v>38.163482729925462</v>
      </c>
      <c r="AO100">
        <v>62.447149268904802</v>
      </c>
      <c r="AP100">
        <v>23.6070382334856</v>
      </c>
      <c r="AQ100">
        <v>38.438975598365467</v>
      </c>
      <c r="AR100">
        <v>18.139014375658959</v>
      </c>
      <c r="AS100">
        <v>5553.3432755639333</v>
      </c>
      <c r="AT100">
        <v>4840.8061137621726</v>
      </c>
      <c r="AU100">
        <v>5073.0531310002816</v>
      </c>
      <c r="AV100">
        <v>5656.1993964620206</v>
      </c>
      <c r="AW100">
        <v>3418.9276051770871</v>
      </c>
      <c r="AX100">
        <v>2269.5789225791882</v>
      </c>
      <c r="AY100">
        <v>2360.300820971328</v>
      </c>
      <c r="AZ100">
        <v>1819.4291602074279</v>
      </c>
      <c r="BA100">
        <v>1163.000724056028</v>
      </c>
      <c r="BB100">
        <v>318.73032989275322</v>
      </c>
      <c r="BC100">
        <v>3617.473187858242</v>
      </c>
      <c r="BD100">
        <v>3310.5634343620331</v>
      </c>
      <c r="BE100">
        <v>3185.1310129904818</v>
      </c>
      <c r="BF100">
        <v>3447.1579348012292</v>
      </c>
      <c r="BG100">
        <v>3050.9639942468129</v>
      </c>
      <c r="BH100">
        <v>4170.6623903665404</v>
      </c>
      <c r="BI100">
        <v>2389.0799045969738</v>
      </c>
      <c r="BJ100">
        <v>2352.174531718103</v>
      </c>
      <c r="BK100">
        <v>1000.5781953164879</v>
      </c>
      <c r="BL100">
        <v>549.27609172571988</v>
      </c>
      <c r="BM100">
        <v>1634.9566449062479</v>
      </c>
      <c r="BN100">
        <v>4396.6043050121107</v>
      </c>
      <c r="BO100">
        <v>2348.8999365452182</v>
      </c>
      <c r="BP100">
        <v>1590.3197538269569</v>
      </c>
      <c r="BQ100">
        <v>2165.6995344742932</v>
      </c>
      <c r="BR100">
        <v>1944.078233476878</v>
      </c>
    </row>
    <row r="101">
      <c r="A101" t="s">
        <v>619</v>
      </c>
      <c r="B101">
        <v>2008</v>
      </c>
      <c r="C101" t="s">
        <v>623</v>
      </c>
      <c r="D101">
        <v>163</v>
      </c>
      <c r="E101" t="s">
        <v>45</v>
      </c>
      <c r="F101" t="s">
        <v>264</v>
      </c>
      <c r="G101" t="s">
        <v>192</v>
      </c>
      <c r="H101">
        <v>0.57864713188456007</v>
      </c>
      <c r="I101">
        <v>0.79959279999519939</v>
      </c>
      <c r="J101">
        <v>0.95889051779433476</v>
      </c>
      <c r="K101">
        <v>1.907979047050455</v>
      </c>
      <c r="L101">
        <v>3.130701278618687</v>
      </c>
      <c r="M101">
        <v>1.1892206579058211</v>
      </c>
      <c r="N101">
        <v>2.4582842728208658</v>
      </c>
      <c r="O101">
        <v>5.482148515806549</v>
      </c>
      <c r="P101">
        <v>2.6205096302702771</v>
      </c>
      <c r="Q101">
        <v>1.188354949423863</v>
      </c>
      <c r="R101">
        <v>0.30458208947454107</v>
      </c>
      <c r="S101">
        <v>0.83177237743934185</v>
      </c>
      <c r="T101">
        <v>0.59616024912127619</v>
      </c>
      <c r="U101">
        <v>0.88109021710165591</v>
      </c>
      <c r="V101">
        <v>2.0673769220028491</v>
      </c>
      <c r="W101" t="s">
        <v>238</v>
      </c>
      <c r="X101" t="s">
        <v>159</v>
      </c>
      <c r="Y101" t="s">
        <v>160</v>
      </c>
      <c r="Z101" t="s">
        <v>161</v>
      </c>
      <c r="AA101" t="s">
        <v>162</v>
      </c>
      <c r="AB101" t="s">
        <v>239</v>
      </c>
      <c r="AC101" t="s">
        <v>164</v>
      </c>
      <c r="AD101" t="s">
        <v>165</v>
      </c>
      <c r="AE101" t="s">
        <v>166</v>
      </c>
      <c r="AF101" t="s">
        <v>167</v>
      </c>
      <c r="AG101" t="s">
        <v>240</v>
      </c>
      <c r="AH101">
        <v>4.2402757833912874</v>
      </c>
      <c r="AI101">
        <v>0.28855275694428523</v>
      </c>
      <c r="AJ101">
        <v>0.16697149288346569</v>
      </c>
      <c r="AK101">
        <v>0</v>
      </c>
      <c r="AL101">
        <v>0</v>
      </c>
      <c r="AM101">
        <v>0</v>
      </c>
      <c r="AN101">
        <v>5.5825403827384843</v>
      </c>
      <c r="AO101">
        <v>0.1060428989871165</v>
      </c>
      <c r="AP101">
        <v>0</v>
      </c>
      <c r="AQ101">
        <v>0</v>
      </c>
      <c r="AR101">
        <v>0.058674276788099299</v>
      </c>
      <c r="AS101">
        <v>74.331562271869046</v>
      </c>
      <c r="AT101">
        <v>102.6591950781404</v>
      </c>
      <c r="AU101">
        <v>123.2056542219314</v>
      </c>
      <c r="AV101">
        <v>244.9402238971569</v>
      </c>
      <c r="AW101">
        <v>402.08301240623757</v>
      </c>
      <c r="AX101">
        <v>49.88580697963031</v>
      </c>
      <c r="AY101">
        <v>102.90679342979151</v>
      </c>
      <c r="AZ101">
        <v>229.67461169923661</v>
      </c>
      <c r="BA101">
        <v>109.8719917439911</v>
      </c>
      <c r="BB101">
        <v>49.775269754813927</v>
      </c>
      <c r="BC101">
        <v>26.341603261352361</v>
      </c>
      <c r="BD101">
        <v>72.007130664714339</v>
      </c>
      <c r="BE101">
        <v>51.574404585673982</v>
      </c>
      <c r="BF101">
        <v>76.201760515687511</v>
      </c>
      <c r="BG101">
        <v>178.98027524044369</v>
      </c>
      <c r="BH101">
        <v>274.47704636863813</v>
      </c>
      <c r="BI101">
        <v>12.27970633073544</v>
      </c>
      <c r="BJ101">
        <v>7.0519853818614271</v>
      </c>
      <c r="BK101">
        <v>0</v>
      </c>
      <c r="BL101">
        <v>0</v>
      </c>
      <c r="BM101">
        <v>0</v>
      </c>
      <c r="BN101">
        <v>643.13367973635991</v>
      </c>
      <c r="BO101">
        <v>3.988719447053108</v>
      </c>
      <c r="BP101">
        <v>0</v>
      </c>
      <c r="BQ101">
        <v>0</v>
      </c>
      <c r="BR101">
        <v>6.2885106106873438</v>
      </c>
    </row>
    <row r="102">
      <c r="A102" t="s">
        <v>619</v>
      </c>
      <c r="B102">
        <v>2008</v>
      </c>
      <c r="C102" t="s">
        <v>623</v>
      </c>
      <c r="D102">
        <v>164</v>
      </c>
      <c r="E102" t="s">
        <v>45</v>
      </c>
      <c r="F102" t="s">
        <v>265</v>
      </c>
      <c r="G102" t="s">
        <v>192</v>
      </c>
      <c r="H102">
        <v>47.668109994066057</v>
      </c>
      <c r="I102">
        <v>55.849665521460643</v>
      </c>
      <c r="J102">
        <v>54.543729938162308</v>
      </c>
      <c r="K102">
        <v>40.912723577970063</v>
      </c>
      <c r="L102">
        <v>2.1744883112758999</v>
      </c>
      <c r="M102">
        <v>34.273551354491637</v>
      </c>
      <c r="N102">
        <v>18.952198048475079</v>
      </c>
      <c r="O102">
        <v>5.3341873232810144</v>
      </c>
      <c r="P102">
        <v>0.76902252750538214</v>
      </c>
      <c r="Q102">
        <v>0</v>
      </c>
      <c r="R102">
        <v>50.239266611383563</v>
      </c>
      <c r="S102">
        <v>54.708996171890568</v>
      </c>
      <c r="T102">
        <v>57.16369937272718</v>
      </c>
      <c r="U102">
        <v>54.449929203290829</v>
      </c>
      <c r="V102">
        <v>53.263405577975242</v>
      </c>
      <c r="W102" t="s">
        <v>238</v>
      </c>
      <c r="X102" t="s">
        <v>159</v>
      </c>
      <c r="Y102" t="s">
        <v>160</v>
      </c>
      <c r="Z102" t="s">
        <v>161</v>
      </c>
      <c r="AA102" t="s">
        <v>162</v>
      </c>
      <c r="AB102" t="s">
        <v>239</v>
      </c>
      <c r="AC102" t="s">
        <v>164</v>
      </c>
      <c r="AD102" t="s">
        <v>165</v>
      </c>
      <c r="AE102" t="s">
        <v>166</v>
      </c>
      <c r="AF102" t="s">
        <v>167</v>
      </c>
      <c r="AG102" t="s">
        <v>240</v>
      </c>
      <c r="AH102">
        <v>25.158431666347401</v>
      </c>
      <c r="AI102">
        <v>19.737819205838619</v>
      </c>
      <c r="AJ102">
        <v>28.005862076441911</v>
      </c>
      <c r="AK102">
        <v>51.064443078958483</v>
      </c>
      <c r="AL102">
        <v>0</v>
      </c>
      <c r="AM102">
        <v>14.483826324555061</v>
      </c>
      <c r="AN102">
        <v>40.638454251648177</v>
      </c>
      <c r="AO102">
        <v>20.991438200179921</v>
      </c>
      <c r="AP102">
        <v>54.104174584720226</v>
      </c>
      <c r="AQ102">
        <v>57.817486761961149</v>
      </c>
      <c r="AR102">
        <v>71.590214892534419</v>
      </c>
      <c r="AS102">
        <v>6123.3261018100065</v>
      </c>
      <c r="AT102">
        <v>7170.5019202911071</v>
      </c>
      <c r="AU102">
        <v>7008.1993783746821</v>
      </c>
      <c r="AV102">
        <v>5252.2440898510949</v>
      </c>
      <c r="AW102">
        <v>279.27442857969879</v>
      </c>
      <c r="AX102">
        <v>1437.717849929933</v>
      </c>
      <c r="AY102">
        <v>793.3622450331809</v>
      </c>
      <c r="AZ102">
        <v>223.47577754837829</v>
      </c>
      <c r="BA102">
        <v>32.243360534530808</v>
      </c>
      <c r="BB102">
        <v>0</v>
      </c>
      <c r="BC102">
        <v>4344.9134895011239</v>
      </c>
      <c r="BD102">
        <v>4736.1969966019578</v>
      </c>
      <c r="BE102">
        <v>4945.2873844044643</v>
      </c>
      <c r="BF102">
        <v>4709.1437229822232</v>
      </c>
      <c r="BG102">
        <v>4611.2050923707948</v>
      </c>
      <c r="BH102">
        <v>1628.528984386822</v>
      </c>
      <c r="BI102">
        <v>839.96641038382654</v>
      </c>
      <c r="BJ102">
        <v>1182.818255732639</v>
      </c>
      <c r="BK102">
        <v>1513.856998429691</v>
      </c>
      <c r="BL102">
        <v>0</v>
      </c>
      <c r="BM102">
        <v>621.96060849334185</v>
      </c>
      <c r="BN102">
        <v>4681.7321201068262</v>
      </c>
      <c r="BO102">
        <v>789.57628064132484</v>
      </c>
      <c r="BP102">
        <v>3644.8001971096351</v>
      </c>
      <c r="BQ102">
        <v>3257.5088751891021</v>
      </c>
      <c r="BR102">
        <v>7672.7971884333656</v>
      </c>
    </row>
    <row r="103">
      <c r="A103" t="s">
        <v>619</v>
      </c>
      <c r="B103">
        <v>2008</v>
      </c>
      <c r="C103" t="s">
        <v>623</v>
      </c>
      <c r="D103">
        <v>165</v>
      </c>
      <c r="E103" t="s">
        <v>45</v>
      </c>
      <c r="F103" t="s">
        <v>252</v>
      </c>
      <c r="G103" t="s">
        <v>192</v>
      </c>
      <c r="H103">
        <v>0</v>
      </c>
      <c r="I103">
        <v>0</v>
      </c>
      <c r="J103">
        <v>0</v>
      </c>
      <c r="K103">
        <v>0.016857717133996301</v>
      </c>
      <c r="L103">
        <v>0</v>
      </c>
      <c r="M103">
        <v>0</v>
      </c>
      <c r="N103">
        <v>0</v>
      </c>
      <c r="O103">
        <v>0</v>
      </c>
      <c r="P103">
        <v>0</v>
      </c>
      <c r="Q103">
        <v>0</v>
      </c>
      <c r="R103">
        <v>0</v>
      </c>
      <c r="S103">
        <v>0</v>
      </c>
      <c r="T103">
        <v>0</v>
      </c>
      <c r="U103">
        <v>0</v>
      </c>
      <c r="V103">
        <v>0.024997683439235099</v>
      </c>
      <c r="W103" t="s">
        <v>238</v>
      </c>
      <c r="X103" t="s">
        <v>159</v>
      </c>
      <c r="Y103" t="s">
        <v>160</v>
      </c>
      <c r="Z103" t="s">
        <v>161</v>
      </c>
      <c r="AA103" t="s">
        <v>162</v>
      </c>
      <c r="AB103" t="s">
        <v>239</v>
      </c>
      <c r="AC103" t="s">
        <v>164</v>
      </c>
      <c r="AD103" t="s">
        <v>165</v>
      </c>
      <c r="AE103" t="s">
        <v>166</v>
      </c>
      <c r="AF103" t="s">
        <v>167</v>
      </c>
      <c r="AG103" t="s">
        <v>240</v>
      </c>
      <c r="AH103">
        <v>0</v>
      </c>
      <c r="AI103">
        <v>0</v>
      </c>
      <c r="AJ103">
        <v>0</v>
      </c>
      <c r="AK103">
        <v>0</v>
      </c>
      <c r="AL103">
        <v>0</v>
      </c>
      <c r="AM103">
        <v>0.050397117858435501</v>
      </c>
      <c r="AN103">
        <v>0</v>
      </c>
      <c r="AO103">
        <v>0</v>
      </c>
      <c r="AP103">
        <v>0</v>
      </c>
      <c r="AQ103">
        <v>0</v>
      </c>
      <c r="AR103">
        <v>0</v>
      </c>
      <c r="AS103">
        <v>0</v>
      </c>
      <c r="AT103">
        <v>0</v>
      </c>
      <c r="AU103">
        <v>0</v>
      </c>
      <c r="AV103">
        <v>2.164139598691722</v>
      </c>
      <c r="AW103">
        <v>0</v>
      </c>
      <c r="AX103">
        <v>0</v>
      </c>
      <c r="AY103">
        <v>0</v>
      </c>
      <c r="AZ103">
        <v>0</v>
      </c>
      <c r="BA103">
        <v>0</v>
      </c>
      <c r="BB103">
        <v>0</v>
      </c>
      <c r="BC103">
        <v>0</v>
      </c>
      <c r="BD103">
        <v>0</v>
      </c>
      <c r="BE103">
        <v>0</v>
      </c>
      <c r="BF103">
        <v>0</v>
      </c>
      <c r="BG103">
        <v>2.164139598691722</v>
      </c>
      <c r="BH103">
        <v>0</v>
      </c>
      <c r="BI103">
        <v>0</v>
      </c>
      <c r="BJ103">
        <v>0</v>
      </c>
      <c r="BK103">
        <v>0</v>
      </c>
      <c r="BL103">
        <v>0</v>
      </c>
      <c r="BM103">
        <v>2.164139598691722</v>
      </c>
      <c r="BN103">
        <v>0</v>
      </c>
      <c r="BO103">
        <v>0</v>
      </c>
      <c r="BP103">
        <v>0</v>
      </c>
      <c r="BQ103">
        <v>0</v>
      </c>
      <c r="BR103">
        <v>0</v>
      </c>
    </row>
    <row r="104">
      <c r="A104" t="s">
        <v>619</v>
      </c>
      <c r="B104">
        <v>2008</v>
      </c>
      <c r="C104" t="s">
        <v>623</v>
      </c>
      <c r="D104">
        <v>166</v>
      </c>
      <c r="E104" t="s">
        <v>45</v>
      </c>
      <c r="F104" t="s">
        <v>266</v>
      </c>
      <c r="G104" t="s">
        <v>192</v>
      </c>
      <c r="H104">
        <v>0.34943238252157283</v>
      </c>
      <c r="I104">
        <v>0.81738624237787605</v>
      </c>
      <c r="J104">
        <v>0.95880793148909427</v>
      </c>
      <c r="K104">
        <v>1.27759784325662</v>
      </c>
      <c r="L104">
        <v>0.61860953863080359</v>
      </c>
      <c r="M104">
        <v>0.40711322520080218</v>
      </c>
      <c r="N104">
        <v>0.96427530268001804</v>
      </c>
      <c r="O104">
        <v>1.273567219605904</v>
      </c>
      <c r="P104">
        <v>0.25819640455412679</v>
      </c>
      <c r="Q104">
        <v>0.24670436776666679</v>
      </c>
      <c r="R104">
        <v>0.413413628713373</v>
      </c>
      <c r="S104">
        <v>0.59058379781126058</v>
      </c>
      <c r="T104">
        <v>1.094196465989477</v>
      </c>
      <c r="U104">
        <v>0.75623241875786762</v>
      </c>
      <c r="V104">
        <v>1.589240135452421</v>
      </c>
      <c r="W104" t="s">
        <v>238</v>
      </c>
      <c r="X104" t="s">
        <v>159</v>
      </c>
      <c r="Y104" t="s">
        <v>160</v>
      </c>
      <c r="Z104" t="s">
        <v>161</v>
      </c>
      <c r="AA104" t="s">
        <v>162</v>
      </c>
      <c r="AB104" t="s">
        <v>239</v>
      </c>
      <c r="AC104" t="s">
        <v>164</v>
      </c>
      <c r="AD104" t="s">
        <v>165</v>
      </c>
      <c r="AE104" t="s">
        <v>166</v>
      </c>
      <c r="AF104" t="s">
        <v>167</v>
      </c>
      <c r="AG104" t="s">
        <v>240</v>
      </c>
      <c r="AH104">
        <v>0.52357767254466225</v>
      </c>
      <c r="AI104">
        <v>0.064190444762004598</v>
      </c>
      <c r="AJ104">
        <v>0.65016918964730763</v>
      </c>
      <c r="AK104">
        <v>0.94524284137679959</v>
      </c>
      <c r="AL104">
        <v>0.2844231382985381</v>
      </c>
      <c r="AM104">
        <v>0.15115803611533229</v>
      </c>
      <c r="AN104">
        <v>0.43643759304054591</v>
      </c>
      <c r="AO104">
        <v>1.0220508672492279</v>
      </c>
      <c r="AP104">
        <v>0.27696029560536889</v>
      </c>
      <c r="AQ104">
        <v>0.31435504623676769</v>
      </c>
      <c r="AR104">
        <v>2.6355277991827428</v>
      </c>
      <c r="AS104">
        <v>44.887209267964757</v>
      </c>
      <c r="AT104">
        <v>104.94368347359099</v>
      </c>
      <c r="AU104">
        <v>123.1950428960521</v>
      </c>
      <c r="AV104">
        <v>164.01390899002149</v>
      </c>
      <c r="AW104">
        <v>79.449415533394742</v>
      </c>
      <c r="AX104">
        <v>17.077715255119919</v>
      </c>
      <c r="AY104">
        <v>40.365746337577107</v>
      </c>
      <c r="AZ104">
        <v>53.356098579322769</v>
      </c>
      <c r="BA104">
        <v>10.825586329394</v>
      </c>
      <c r="BB104">
        <v>10.33342475767037</v>
      </c>
      <c r="BC104">
        <v>35.753835063614112</v>
      </c>
      <c r="BD104">
        <v>51.127262519077782</v>
      </c>
      <c r="BE104">
        <v>94.66000344091367</v>
      </c>
      <c r="BF104">
        <v>65.403338443533642</v>
      </c>
      <c r="BG104">
        <v>137.58624943480069</v>
      </c>
      <c r="BH104">
        <v>33.891676024357189</v>
      </c>
      <c r="BI104">
        <v>2.7317008482747158</v>
      </c>
      <c r="BJ104">
        <v>27.45967914612525</v>
      </c>
      <c r="BK104">
        <v>28.022678880903619</v>
      </c>
      <c r="BL104">
        <v>10.33342475767037</v>
      </c>
      <c r="BM104">
        <v>6.4909880865917327</v>
      </c>
      <c r="BN104">
        <v>50.279567355275702</v>
      </c>
      <c r="BO104">
        <v>38.443631860439623</v>
      </c>
      <c r="BP104">
        <v>18.65780132054871</v>
      </c>
      <c r="BQ104">
        <v>17.71115298201553</v>
      </c>
      <c r="BR104">
        <v>282.46695889882159</v>
      </c>
    </row>
    <row r="105">
      <c r="A105" t="s">
        <v>619</v>
      </c>
      <c r="B105">
        <v>2009</v>
      </c>
      <c r="C105" t="s">
        <v>624</v>
      </c>
      <c r="D105">
        <v>16</v>
      </c>
      <c r="E105" t="s">
        <v>13</v>
      </c>
      <c r="F105" t="s">
        <v>14</v>
      </c>
      <c r="G105" t="s">
        <v>632</v>
      </c>
      <c r="H105">
        <v>29.805172346661411</v>
      </c>
      <c r="I105">
        <v>35.988126883772729</v>
      </c>
      <c r="J105">
        <v>44.088601891483009</v>
      </c>
      <c r="K105">
        <v>64.244019203318032</v>
      </c>
      <c r="L105">
        <v>89.295954525507597</v>
      </c>
      <c r="M105">
        <v>42.826032793801403</v>
      </c>
      <c r="N105">
        <v>74.315620528787576</v>
      </c>
      <c r="O105">
        <v>90.954117864364576</v>
      </c>
      <c r="P105">
        <v>93.478709252440254</v>
      </c>
      <c r="Q105">
        <v>97.176761100735476</v>
      </c>
      <c r="R105">
        <v>29.5808672893858</v>
      </c>
      <c r="S105">
        <v>31.17842756907287</v>
      </c>
      <c r="T105">
        <v>38.113165649809403</v>
      </c>
      <c r="U105">
        <v>46.740007116090617</v>
      </c>
      <c r="V105">
        <v>60.147290244566598</v>
      </c>
      <c r="W105" t="s">
        <v>238</v>
      </c>
      <c r="X105" t="s">
        <v>159</v>
      </c>
      <c r="Y105" t="s">
        <v>160</v>
      </c>
      <c r="Z105" t="s">
        <v>161</v>
      </c>
      <c r="AA105" t="s">
        <v>353</v>
      </c>
      <c r="AB105" t="s">
        <v>354</v>
      </c>
      <c r="AC105" t="s">
        <v>164</v>
      </c>
      <c r="AD105" t="s">
        <v>165</v>
      </c>
      <c r="AE105" t="s">
        <v>166</v>
      </c>
      <c r="AF105" t="s">
        <v>167</v>
      </c>
      <c r="AG105" t="s">
        <v>168</v>
      </c>
      <c r="AH105">
        <v>40.504000663799268</v>
      </c>
      <c r="AI105">
        <v>65.769373634978407</v>
      </c>
      <c r="AJ105">
        <v>68.827339590771857</v>
      </c>
      <c r="AK105">
        <v>45.871731085104713</v>
      </c>
      <c r="AL105">
        <v>99.848695873141381</v>
      </c>
      <c r="AM105">
        <v>76.074683977900747</v>
      </c>
      <c r="AN105">
        <v>47.738266113541542</v>
      </c>
      <c r="AO105">
        <v>80.173833157001468</v>
      </c>
      <c r="AP105">
        <v>70.237148385920321</v>
      </c>
      <c r="AQ105">
        <v>47.850630197512267</v>
      </c>
      <c r="AR105">
        <v>24.781727788724069</v>
      </c>
      <c r="AS105"/>
      <c r="AT105"/>
      <c r="AU105"/>
      <c r="AV105"/>
      <c r="AW105"/>
      <c r="AX105"/>
      <c r="AY105"/>
      <c r="AZ105"/>
      <c r="BA105"/>
      <c r="BB105"/>
      <c r="BC105"/>
      <c r="BD105"/>
      <c r="BE105"/>
      <c r="BF105"/>
      <c r="BG105"/>
      <c r="BH105"/>
      <c r="BI105"/>
      <c r="BJ105"/>
      <c r="BK105"/>
      <c r="BL105"/>
      <c r="BM105"/>
      <c r="BN105"/>
      <c r="BO105"/>
      <c r="BP105"/>
      <c r="BQ105"/>
      <c r="BR105"/>
    </row>
    <row r="106">
      <c r="A106" t="s">
        <v>619</v>
      </c>
      <c r="B106">
        <v>2009</v>
      </c>
      <c r="C106" t="s">
        <v>624</v>
      </c>
      <c r="D106">
        <v>17</v>
      </c>
      <c r="E106" t="s">
        <v>13</v>
      </c>
      <c r="F106" t="s">
        <v>51</v>
      </c>
      <c r="G106" t="s">
        <v>192</v>
      </c>
      <c r="H106">
        <v>70.194827653338592</v>
      </c>
      <c r="I106">
        <v>64.011873116227193</v>
      </c>
      <c r="J106">
        <v>55.911398108516877</v>
      </c>
      <c r="K106">
        <v>35.755980796681847</v>
      </c>
      <c r="L106">
        <v>10.704045474492361</v>
      </c>
      <c r="M106">
        <v>57.173967206198618</v>
      </c>
      <c r="N106">
        <v>25.684379471212491</v>
      </c>
      <c r="O106">
        <v>9.0458821356354608</v>
      </c>
      <c r="P106">
        <v>6.5212907475597461</v>
      </c>
      <c r="Q106">
        <v>2.823238899264501</v>
      </c>
      <c r="R106">
        <v>70.419132710614178</v>
      </c>
      <c r="S106">
        <v>68.821572430927176</v>
      </c>
      <c r="T106">
        <v>61.886834350190767</v>
      </c>
      <c r="U106">
        <v>53.259992883909383</v>
      </c>
      <c r="V106">
        <v>39.852709755433487</v>
      </c>
      <c r="W106" t="s">
        <v>238</v>
      </c>
      <c r="X106" t="s">
        <v>159</v>
      </c>
      <c r="Y106" t="s">
        <v>160</v>
      </c>
      <c r="Z106" t="s">
        <v>161</v>
      </c>
      <c r="AA106" t="s">
        <v>353</v>
      </c>
      <c r="AB106" t="s">
        <v>354</v>
      </c>
      <c r="AC106" t="s">
        <v>164</v>
      </c>
      <c r="AD106" t="s">
        <v>165</v>
      </c>
      <c r="AE106" t="s">
        <v>166</v>
      </c>
      <c r="AF106" t="s">
        <v>167</v>
      </c>
      <c r="AG106" t="s">
        <v>168</v>
      </c>
      <c r="AH106">
        <v>59.495999336200768</v>
      </c>
      <c r="AI106">
        <v>34.230626365021593</v>
      </c>
      <c r="AJ106">
        <v>31.17266040922819</v>
      </c>
      <c r="AK106">
        <v>54.12826891489523</v>
      </c>
      <c r="AL106">
        <v>0.15130412685861441</v>
      </c>
      <c r="AM106">
        <v>23.92531602209931</v>
      </c>
      <c r="AN106">
        <v>52.261733886458543</v>
      </c>
      <c r="AO106">
        <v>19.8261668429986</v>
      </c>
      <c r="AP106">
        <v>29.762851614079871</v>
      </c>
      <c r="AQ106">
        <v>52.149369802487747</v>
      </c>
      <c r="AR106">
        <v>75.21827221127613</v>
      </c>
      <c r="AS106"/>
      <c r="AT106"/>
      <c r="AU106"/>
      <c r="AV106"/>
      <c r="AW106"/>
      <c r="AX106"/>
      <c r="AY106"/>
      <c r="AZ106"/>
      <c r="BA106"/>
      <c r="BB106"/>
      <c r="BC106"/>
      <c r="BD106"/>
      <c r="BE106"/>
      <c r="BF106"/>
      <c r="BG106"/>
      <c r="BH106"/>
      <c r="BI106"/>
      <c r="BJ106"/>
      <c r="BK106"/>
      <c r="BL106"/>
      <c r="BM106"/>
      <c r="BN106"/>
      <c r="BO106"/>
      <c r="BP106"/>
      <c r="BQ106"/>
      <c r="BR106"/>
    </row>
    <row r="107">
      <c r="A107" t="s">
        <v>619</v>
      </c>
      <c r="B107">
        <v>2009</v>
      </c>
      <c r="C107" t="s">
        <v>624</v>
      </c>
      <c r="D107">
        <v>18</v>
      </c>
      <c r="E107" t="s">
        <v>60</v>
      </c>
      <c r="F107" t="s">
        <v>15</v>
      </c>
      <c r="G107" t="s">
        <v>633</v>
      </c>
      <c r="H107">
        <v>20.686671559644601</v>
      </c>
      <c r="I107">
        <v>24.9247176148838</v>
      </c>
      <c r="J107">
        <v>33.393246270733613</v>
      </c>
      <c r="K107">
        <v>52.924687696241101</v>
      </c>
      <c r="L107">
        <v>86.758785688023494</v>
      </c>
      <c r="M107">
        <v>36.211321885339324</v>
      </c>
      <c r="N107">
        <v>66.525985106195947</v>
      </c>
      <c r="O107">
        <v>85.208621308229098</v>
      </c>
      <c r="P107">
        <v>92.627476346411896</v>
      </c>
      <c r="Q107">
        <v>96.619448665749928</v>
      </c>
      <c r="R107">
        <v>19.150877349465102</v>
      </c>
      <c r="S107">
        <v>19.571494358176061</v>
      </c>
      <c r="T107">
        <v>26.230023563058211</v>
      </c>
      <c r="U107">
        <v>33.135472806650043</v>
      </c>
      <c r="V107">
        <v>47.866951937967812</v>
      </c>
      <c r="W107" t="s">
        <v>238</v>
      </c>
      <c r="X107" t="s">
        <v>159</v>
      </c>
      <c r="Y107" t="s">
        <v>160</v>
      </c>
      <c r="Z107" t="s">
        <v>161</v>
      </c>
      <c r="AA107" t="s">
        <v>353</v>
      </c>
      <c r="AB107" t="s">
        <v>354</v>
      </c>
      <c r="AC107" t="s">
        <v>164</v>
      </c>
      <c r="AD107" t="s">
        <v>165</v>
      </c>
      <c r="AE107" t="s">
        <v>166</v>
      </c>
      <c r="AF107" t="s">
        <v>167</v>
      </c>
      <c r="AG107" t="s">
        <v>168</v>
      </c>
      <c r="AH107">
        <v>32.286518212177867</v>
      </c>
      <c r="AI107">
        <v>53.946396194607807</v>
      </c>
      <c r="AJ107">
        <v>56.536889549550743</v>
      </c>
      <c r="AK107">
        <v>37.89194111435021</v>
      </c>
      <c r="AL107">
        <v>99.478761218003655</v>
      </c>
      <c r="AM107">
        <v>72.519060235307691</v>
      </c>
      <c r="AN107">
        <v>39.50198389130896</v>
      </c>
      <c r="AO107">
        <v>72.83391331822348</v>
      </c>
      <c r="AP107">
        <v>56.750025971165229</v>
      </c>
      <c r="AQ107">
        <v>36.761717091136191</v>
      </c>
      <c r="AR107">
        <v>21.039516704466578</v>
      </c>
      <c r="AS107"/>
      <c r="AT107"/>
      <c r="AU107"/>
      <c r="AV107"/>
      <c r="AW107"/>
      <c r="AX107"/>
      <c r="AY107"/>
      <c r="AZ107"/>
      <c r="BA107"/>
      <c r="BB107"/>
      <c r="BC107"/>
      <c r="BD107"/>
      <c r="BE107"/>
      <c r="BF107"/>
      <c r="BG107"/>
      <c r="BH107"/>
      <c r="BI107"/>
      <c r="BJ107"/>
      <c r="BK107"/>
      <c r="BL107"/>
      <c r="BM107"/>
      <c r="BN107"/>
      <c r="BO107"/>
      <c r="BP107"/>
      <c r="BQ107"/>
      <c r="BR107"/>
    </row>
    <row r="108">
      <c r="A108" t="s">
        <v>619</v>
      </c>
      <c r="B108">
        <v>2009</v>
      </c>
      <c r="C108" t="s">
        <v>624</v>
      </c>
      <c r="D108">
        <v>19</v>
      </c>
      <c r="E108" t="s">
        <v>60</v>
      </c>
      <c r="F108" t="s">
        <v>16</v>
      </c>
      <c r="G108" t="s">
        <v>634</v>
      </c>
      <c r="H108">
        <v>9.1185007870167869</v>
      </c>
      <c r="I108">
        <v>11.063409268888931</v>
      </c>
      <c r="J108">
        <v>10.695355620749471</v>
      </c>
      <c r="K108">
        <v>11.31933150707704</v>
      </c>
      <c r="L108">
        <v>2.537168837484113</v>
      </c>
      <c r="M108">
        <v>6.6147109084620794</v>
      </c>
      <c r="N108">
        <v>7.7896354225916697</v>
      </c>
      <c r="O108">
        <v>5.7454965561353806</v>
      </c>
      <c r="P108">
        <v>0.85123290602834911</v>
      </c>
      <c r="Q108">
        <v>0.55731243498552108</v>
      </c>
      <c r="R108">
        <v>10.4299899399207</v>
      </c>
      <c r="S108">
        <v>11.60693321089683</v>
      </c>
      <c r="T108">
        <v>11.88314208675124</v>
      </c>
      <c r="U108">
        <v>13.60453430944056</v>
      </c>
      <c r="V108">
        <v>12.28033830659875</v>
      </c>
      <c r="W108" t="s">
        <v>238</v>
      </c>
      <c r="X108" t="s">
        <v>159</v>
      </c>
      <c r="Y108" t="s">
        <v>160</v>
      </c>
      <c r="Z108" t="s">
        <v>161</v>
      </c>
      <c r="AA108" t="s">
        <v>353</v>
      </c>
      <c r="AB108" t="s">
        <v>354</v>
      </c>
      <c r="AC108" t="s">
        <v>164</v>
      </c>
      <c r="AD108" t="s">
        <v>165</v>
      </c>
      <c r="AE108" t="s">
        <v>166</v>
      </c>
      <c r="AF108" t="s">
        <v>167</v>
      </c>
      <c r="AG108" t="s">
        <v>168</v>
      </c>
      <c r="AH108">
        <v>8.2174824516214056</v>
      </c>
      <c r="AI108">
        <v>11.82297744037059</v>
      </c>
      <c r="AJ108">
        <v>12.290450041221231</v>
      </c>
      <c r="AK108">
        <v>7.9797899707545072</v>
      </c>
      <c r="AL108">
        <v>0.36993465513772528</v>
      </c>
      <c r="AM108">
        <v>3.5556237425930468</v>
      </c>
      <c r="AN108">
        <v>8.2362822222325818</v>
      </c>
      <c r="AO108">
        <v>7.3399198387779778</v>
      </c>
      <c r="AP108">
        <v>13.48712241475514</v>
      </c>
      <c r="AQ108">
        <v>11.08891310637607</v>
      </c>
      <c r="AR108">
        <v>3.7422110842574861</v>
      </c>
      <c r="AS108"/>
      <c r="AT108"/>
      <c r="AU108"/>
      <c r="AV108"/>
      <c r="AW108"/>
      <c r="AX108"/>
      <c r="AY108"/>
      <c r="AZ108"/>
      <c r="BA108"/>
      <c r="BB108"/>
      <c r="BC108"/>
      <c r="BD108"/>
      <c r="BE108"/>
      <c r="BF108"/>
      <c r="BG108"/>
      <c r="BH108"/>
      <c r="BI108"/>
      <c r="BJ108"/>
      <c r="BK108"/>
      <c r="BL108"/>
      <c r="BM108"/>
      <c r="BN108"/>
      <c r="BO108"/>
      <c r="BP108"/>
      <c r="BQ108"/>
      <c r="BR108"/>
    </row>
    <row r="109">
      <c r="A109" t="s">
        <v>619</v>
      </c>
      <c r="B109">
        <v>2009</v>
      </c>
      <c r="C109" t="s">
        <v>624</v>
      </c>
      <c r="D109">
        <v>20</v>
      </c>
      <c r="E109" t="s">
        <v>60</v>
      </c>
      <c r="F109" t="s">
        <v>22</v>
      </c>
      <c r="G109" t="s">
        <v>635</v>
      </c>
      <c r="H109">
        <v>54.861136570921772</v>
      </c>
      <c r="I109">
        <v>48.968079712516783</v>
      </c>
      <c r="J109">
        <v>43.567853813158607</v>
      </c>
      <c r="K109">
        <v>29.243546126129669</v>
      </c>
      <c r="L109">
        <v>9.5904617157383996</v>
      </c>
      <c r="M109">
        <v>42.988312363951643</v>
      </c>
      <c r="N109">
        <v>20.72534146888664</v>
      </c>
      <c r="O109">
        <v>8.9933113075357198</v>
      </c>
      <c r="P109">
        <v>6.4161457704656328</v>
      </c>
      <c r="Q109">
        <v>2.823238899264553</v>
      </c>
      <c r="R109">
        <v>57.098902486189502</v>
      </c>
      <c r="S109">
        <v>51.625928770200296</v>
      </c>
      <c r="T109">
        <v>47.625314469425163</v>
      </c>
      <c r="U109">
        <v>42.30543343484964</v>
      </c>
      <c r="V109">
        <v>31.97471302537814</v>
      </c>
      <c r="W109" t="s">
        <v>238</v>
      </c>
      <c r="X109" t="s">
        <v>159</v>
      </c>
      <c r="Y109" t="s">
        <v>160</v>
      </c>
      <c r="Z109" t="s">
        <v>161</v>
      </c>
      <c r="AA109" t="s">
        <v>353</v>
      </c>
      <c r="AB109" t="s">
        <v>354</v>
      </c>
      <c r="AC109" t="s">
        <v>164</v>
      </c>
      <c r="AD109" t="s">
        <v>165</v>
      </c>
      <c r="AE109" t="s">
        <v>166</v>
      </c>
      <c r="AF109" t="s">
        <v>167</v>
      </c>
      <c r="AG109" t="s">
        <v>168</v>
      </c>
      <c r="AH109">
        <v>46.788287709079562</v>
      </c>
      <c r="AI109">
        <v>28.36987607976873</v>
      </c>
      <c r="AJ109">
        <v>28.380467516185391</v>
      </c>
      <c r="AK109">
        <v>27.57690775339216</v>
      </c>
      <c r="AL109">
        <v>0.1513041268586193</v>
      </c>
      <c r="AM109">
        <v>22.69793417437916</v>
      </c>
      <c r="AN109">
        <v>43.447133214911759</v>
      </c>
      <c r="AO109">
        <v>12.18251668913852</v>
      </c>
      <c r="AP109">
        <v>25.67280842331532</v>
      </c>
      <c r="AQ109">
        <v>24.398733796390051</v>
      </c>
      <c r="AR109">
        <v>65.573332273684557</v>
      </c>
      <c r="AS109"/>
      <c r="AT109"/>
      <c r="AU109"/>
      <c r="AV109"/>
      <c r="AW109"/>
      <c r="AX109"/>
      <c r="AY109"/>
      <c r="AZ109"/>
      <c r="BA109"/>
      <c r="BB109"/>
      <c r="BC109"/>
      <c r="BD109"/>
      <c r="BE109"/>
      <c r="BF109"/>
      <c r="BG109"/>
      <c r="BH109"/>
      <c r="BI109"/>
      <c r="BJ109"/>
      <c r="BK109"/>
      <c r="BL109"/>
      <c r="BM109"/>
      <c r="BN109"/>
      <c r="BO109"/>
      <c r="BP109"/>
      <c r="BQ109"/>
      <c r="BR109"/>
    </row>
    <row r="110">
      <c r="A110" t="s">
        <v>619</v>
      </c>
      <c r="B110">
        <v>2009</v>
      </c>
      <c r="C110" t="s">
        <v>624</v>
      </c>
      <c r="D110">
        <v>21</v>
      </c>
      <c r="E110" t="s">
        <v>60</v>
      </c>
      <c r="F110" t="s">
        <v>17</v>
      </c>
      <c r="G110" t="s">
        <v>636</v>
      </c>
      <c r="H110">
        <v>15.33369108241684</v>
      </c>
      <c r="I110">
        <v>15.043793403710479</v>
      </c>
      <c r="J110">
        <v>12.34354429535831</v>
      </c>
      <c r="K110">
        <v>6.5124346705521932</v>
      </c>
      <c r="L110">
        <v>1.113583758753995</v>
      </c>
      <c r="M110">
        <v>14.185654842246951</v>
      </c>
      <c r="N110">
        <v>4.9590380023257454</v>
      </c>
      <c r="O110">
        <v>0.052570828099798801</v>
      </c>
      <c r="P110">
        <v>0.1051449770941208</v>
      </c>
      <c r="Q110">
        <v>0</v>
      </c>
      <c r="R110">
        <v>13.3202302244247</v>
      </c>
      <c r="S110">
        <v>17.195643660726802</v>
      </c>
      <c r="T110">
        <v>14.2615198807654</v>
      </c>
      <c r="U110">
        <v>10.95455944905977</v>
      </c>
      <c r="V110">
        <v>7.8779967300553091</v>
      </c>
      <c r="W110" t="s">
        <v>238</v>
      </c>
      <c r="X110" t="s">
        <v>159</v>
      </c>
      <c r="Y110" t="s">
        <v>160</v>
      </c>
      <c r="Z110" t="s">
        <v>161</v>
      </c>
      <c r="AA110" t="s">
        <v>353</v>
      </c>
      <c r="AB110" t="s">
        <v>354</v>
      </c>
      <c r="AC110" t="s">
        <v>164</v>
      </c>
      <c r="AD110" t="s">
        <v>165</v>
      </c>
      <c r="AE110" t="s">
        <v>166</v>
      </c>
      <c r="AF110" t="s">
        <v>167</v>
      </c>
      <c r="AG110" t="s">
        <v>168</v>
      </c>
      <c r="AH110">
        <v>12.707711627121149</v>
      </c>
      <c r="AI110">
        <v>5.860750285252883</v>
      </c>
      <c r="AJ110">
        <v>2.7921928930426381</v>
      </c>
      <c r="AK110">
        <v>26.55136116150311</v>
      </c>
      <c r="AL110">
        <v>0</v>
      </c>
      <c r="AM110">
        <v>1.2273818477201099</v>
      </c>
      <c r="AN110">
        <v>8.8146006715466996</v>
      </c>
      <c r="AO110">
        <v>7.6436501538600279</v>
      </c>
      <c r="AP110">
        <v>4.0900431907643187</v>
      </c>
      <c r="AQ110">
        <v>27.7506360060977</v>
      </c>
      <c r="AR110">
        <v>9.6449399375913796</v>
      </c>
      <c r="AS110"/>
      <c r="AT110"/>
      <c r="AU110"/>
      <c r="AV110"/>
      <c r="AW110"/>
      <c r="AX110"/>
      <c r="AY110"/>
      <c r="AZ110"/>
      <c r="BA110"/>
      <c r="BB110"/>
      <c r="BC110"/>
      <c r="BD110"/>
      <c r="BE110"/>
      <c r="BF110"/>
      <c r="BG110"/>
      <c r="BH110"/>
      <c r="BI110"/>
      <c r="BJ110"/>
      <c r="BK110"/>
      <c r="BL110"/>
      <c r="BM110"/>
      <c r="BN110"/>
      <c r="BO110"/>
      <c r="BP110"/>
      <c r="BQ110"/>
      <c r="BR110"/>
    </row>
    <row r="111">
      <c r="A111" t="s">
        <v>619</v>
      </c>
      <c r="B111">
        <v>2009</v>
      </c>
      <c r="C111" t="s">
        <v>624</v>
      </c>
      <c r="D111">
        <v>29</v>
      </c>
      <c r="E111" t="s">
        <v>57</v>
      </c>
      <c r="F111" t="s">
        <v>49</v>
      </c>
      <c r="G111" t="s">
        <v>637</v>
      </c>
      <c r="H111">
        <v>9.0971159328657869</v>
      </c>
      <c r="I111">
        <v>12.6498857330061</v>
      </c>
      <c r="J111">
        <v>15.27394088917691</v>
      </c>
      <c r="K111">
        <v>36.033897598079193</v>
      </c>
      <c r="L111">
        <v>72.783646631798163</v>
      </c>
      <c r="M111">
        <v>17.425951261900181</v>
      </c>
      <c r="N111">
        <v>53.021353921397257</v>
      </c>
      <c r="O111">
        <v>77.161503092600199</v>
      </c>
      <c r="P111">
        <v>79.970671630494479</v>
      </c>
      <c r="Q111">
        <v>88.37040011308018</v>
      </c>
      <c r="R111">
        <v>7.917649601438467</v>
      </c>
      <c r="S111">
        <v>11.2137926222789</v>
      </c>
      <c r="T111">
        <v>11.84351948315363</v>
      </c>
      <c r="U111">
        <v>18.0844602534007</v>
      </c>
      <c r="V111">
        <v>24.323130121670729</v>
      </c>
      <c r="W111" t="s">
        <v>238</v>
      </c>
      <c r="X111" t="s">
        <v>159</v>
      </c>
      <c r="Y111" t="s">
        <v>160</v>
      </c>
      <c r="Z111" t="s">
        <v>161</v>
      </c>
      <c r="AA111" t="s">
        <v>353</v>
      </c>
      <c r="AB111" t="s">
        <v>354</v>
      </c>
      <c r="AC111" t="s">
        <v>164</v>
      </c>
      <c r="AD111" t="s">
        <v>165</v>
      </c>
      <c r="AE111" t="s">
        <v>166</v>
      </c>
      <c r="AF111" t="s">
        <v>167</v>
      </c>
      <c r="AG111" t="s">
        <v>168</v>
      </c>
      <c r="AH111">
        <v>17.822170527918949</v>
      </c>
      <c r="AI111">
        <v>38.57030942214238</v>
      </c>
      <c r="AJ111">
        <v>28.70350612895616</v>
      </c>
      <c r="AK111">
        <v>7.5254496335301857</v>
      </c>
      <c r="AL111">
        <v>96.857192823114474</v>
      </c>
      <c r="AM111">
        <v>63.94022077106667</v>
      </c>
      <c r="AN111">
        <v>33.363688799870573</v>
      </c>
      <c r="AO111">
        <v>16.140007996333619</v>
      </c>
      <c r="AP111">
        <v>41.845391770687797</v>
      </c>
      <c r="AQ111">
        <v>27.933616517517571</v>
      </c>
      <c r="AR111">
        <v>5.6792759412586324</v>
      </c>
      <c r="AS111"/>
      <c r="AT111"/>
      <c r="AU111"/>
      <c r="AV111"/>
      <c r="AW111"/>
      <c r="AX111"/>
      <c r="AY111"/>
      <c r="AZ111"/>
      <c r="BA111"/>
      <c r="BB111"/>
      <c r="BC111"/>
      <c r="BD111"/>
      <c r="BE111"/>
      <c r="BF111"/>
      <c r="BG111"/>
      <c r="BH111"/>
      <c r="BI111"/>
      <c r="BJ111"/>
      <c r="BK111"/>
      <c r="BL111"/>
      <c r="BM111"/>
      <c r="BN111"/>
      <c r="BO111"/>
      <c r="BP111"/>
      <c r="BQ111"/>
      <c r="BR111"/>
    </row>
    <row r="112">
      <c r="A112" t="s">
        <v>619</v>
      </c>
      <c r="B112">
        <v>2009</v>
      </c>
      <c r="C112" t="s">
        <v>624</v>
      </c>
      <c r="D112">
        <v>30</v>
      </c>
      <c r="E112" t="s">
        <v>57</v>
      </c>
      <c r="F112" t="s">
        <v>48</v>
      </c>
      <c r="G112" t="s">
        <v>192</v>
      </c>
      <c r="H112">
        <v>90.902884067134266</v>
      </c>
      <c r="I112">
        <v>87.350114266993913</v>
      </c>
      <c r="J112">
        <v>84.726059110823044</v>
      </c>
      <c r="K112">
        <v>63.966102401920608</v>
      </c>
      <c r="L112">
        <v>27.216353368201609</v>
      </c>
      <c r="M112">
        <v>82.574048738099847</v>
      </c>
      <c r="N112">
        <v>46.9786460786028</v>
      </c>
      <c r="O112">
        <v>22.83849690739984</v>
      </c>
      <c r="P112">
        <v>20.029328369505471</v>
      </c>
      <c r="Q112">
        <v>11.629599886919751</v>
      </c>
      <c r="R112">
        <v>92.08235039856153</v>
      </c>
      <c r="S112">
        <v>88.786207377721098</v>
      </c>
      <c r="T112">
        <v>88.156480516846386</v>
      </c>
      <c r="U112">
        <v>81.915539746599293</v>
      </c>
      <c r="V112">
        <v>75.676869878329327</v>
      </c>
      <c r="W112" t="s">
        <v>238</v>
      </c>
      <c r="X112" t="s">
        <v>159</v>
      </c>
      <c r="Y112" t="s">
        <v>160</v>
      </c>
      <c r="Z112" t="s">
        <v>161</v>
      </c>
      <c r="AA112" t="s">
        <v>353</v>
      </c>
      <c r="AB112" t="s">
        <v>354</v>
      </c>
      <c r="AC112" t="s">
        <v>164</v>
      </c>
      <c r="AD112" t="s">
        <v>165</v>
      </c>
      <c r="AE112" t="s">
        <v>166</v>
      </c>
      <c r="AF112" t="s">
        <v>167</v>
      </c>
      <c r="AG112" t="s">
        <v>168</v>
      </c>
      <c r="AH112">
        <v>82.177829472081058</v>
      </c>
      <c r="AI112">
        <v>61.429690577857677</v>
      </c>
      <c r="AJ112">
        <v>71.29649387104395</v>
      </c>
      <c r="AK112">
        <v>92.474550366469842</v>
      </c>
      <c r="AL112">
        <v>3.1428071768855208</v>
      </c>
      <c r="AM112">
        <v>36.059779228933451</v>
      </c>
      <c r="AN112">
        <v>66.636311200129512</v>
      </c>
      <c r="AO112">
        <v>83.859992003666463</v>
      </c>
      <c r="AP112">
        <v>58.154608229312423</v>
      </c>
      <c r="AQ112">
        <v>72.066383482482451</v>
      </c>
      <c r="AR112">
        <v>94.320724058741334</v>
      </c>
      <c r="AS112"/>
      <c r="AT112"/>
      <c r="AU112"/>
      <c r="AV112"/>
      <c r="AW112"/>
      <c r="AX112"/>
      <c r="AY112"/>
      <c r="AZ112"/>
      <c r="BA112"/>
      <c r="BB112"/>
      <c r="BC112"/>
      <c r="BD112"/>
      <c r="BE112"/>
      <c r="BF112"/>
      <c r="BG112"/>
      <c r="BH112"/>
      <c r="BI112"/>
      <c r="BJ112"/>
      <c r="BK112"/>
      <c r="BL112"/>
      <c r="BM112"/>
      <c r="BN112"/>
      <c r="BO112"/>
      <c r="BP112"/>
      <c r="BQ112"/>
      <c r="BR112"/>
    </row>
    <row r="113">
      <c r="A113" t="s">
        <v>619</v>
      </c>
      <c r="B113">
        <v>2009</v>
      </c>
      <c r="C113" t="s">
        <v>624</v>
      </c>
      <c r="D113">
        <v>31</v>
      </c>
      <c r="E113" t="s">
        <v>104</v>
      </c>
      <c r="F113" t="s">
        <v>49</v>
      </c>
      <c r="G113" t="s">
        <v>638</v>
      </c>
      <c r="H113">
        <v>0</v>
      </c>
      <c r="I113">
        <v>0.040331640701854202</v>
      </c>
      <c r="J113">
        <v>0.60809027992092635</v>
      </c>
      <c r="K113">
        <v>1.934340389975121</v>
      </c>
      <c r="L113">
        <v>31.156556515111099</v>
      </c>
      <c r="M113">
        <v>0.91630827168598838</v>
      </c>
      <c r="N113">
        <v>2.5134619801557281</v>
      </c>
      <c r="O113">
        <v>13.032321718483029</v>
      </c>
      <c r="P113">
        <v>29.751293603320821</v>
      </c>
      <c r="Q113">
        <v>60.997265763653488</v>
      </c>
      <c r="R113">
        <v>0</v>
      </c>
      <c r="S113">
        <v>0.057842870817658799</v>
      </c>
      <c r="T113">
        <v>0</v>
      </c>
      <c r="U113">
        <v>0.37587229783117432</v>
      </c>
      <c r="V113">
        <v>2.004578331184304</v>
      </c>
      <c r="W113" t="s">
        <v>238</v>
      </c>
      <c r="X113" t="s">
        <v>159</v>
      </c>
      <c r="Y113" t="s">
        <v>160</v>
      </c>
      <c r="Z113" t="s">
        <v>161</v>
      </c>
      <c r="AA113" t="s">
        <v>353</v>
      </c>
      <c r="AB113" t="s">
        <v>354</v>
      </c>
      <c r="AC113" t="s">
        <v>164</v>
      </c>
      <c r="AD113" t="s">
        <v>165</v>
      </c>
      <c r="AE113" t="s">
        <v>166</v>
      </c>
      <c r="AF113" t="s">
        <v>167</v>
      </c>
      <c r="AG113" t="s">
        <v>168</v>
      </c>
      <c r="AH113">
        <v>3.217444384572552</v>
      </c>
      <c r="AI113">
        <v>8.5534608909079779</v>
      </c>
      <c r="AJ113">
        <v>3.4588400052216119</v>
      </c>
      <c r="AK113">
        <v>0.1322109720470703</v>
      </c>
      <c r="AL113">
        <v>51.411500157947899</v>
      </c>
      <c r="AM113">
        <v>29.02834453237875</v>
      </c>
      <c r="AN113">
        <v>2.3288838691787141</v>
      </c>
      <c r="AO113">
        <v>0.51120308256557301</v>
      </c>
      <c r="AP113">
        <v>6.1232747217463466</v>
      </c>
      <c r="AQ113">
        <v>2.2781874080128679</v>
      </c>
      <c r="AR113">
        <v>1.65233554024137</v>
      </c>
      <c r="AS113"/>
      <c r="AT113"/>
      <c r="AU113"/>
      <c r="AV113"/>
      <c r="AW113"/>
      <c r="AX113"/>
      <c r="AY113"/>
      <c r="AZ113"/>
      <c r="BA113"/>
      <c r="BB113"/>
      <c r="BC113"/>
      <c r="BD113"/>
      <c r="BE113"/>
      <c r="BF113"/>
      <c r="BG113"/>
      <c r="BH113"/>
      <c r="BI113"/>
      <c r="BJ113"/>
      <c r="BK113"/>
      <c r="BL113"/>
      <c r="BM113"/>
      <c r="BN113"/>
      <c r="BO113"/>
      <c r="BP113"/>
      <c r="BQ113"/>
      <c r="BR113"/>
    </row>
    <row r="114">
      <c r="A114" t="s">
        <v>619</v>
      </c>
      <c r="B114">
        <v>2009</v>
      </c>
      <c r="C114" t="s">
        <v>624</v>
      </c>
      <c r="D114">
        <v>32</v>
      </c>
      <c r="E114" t="s">
        <v>104</v>
      </c>
      <c r="F114" t="s">
        <v>48</v>
      </c>
      <c r="G114" t="s">
        <v>192</v>
      </c>
      <c r="H114">
        <v>100</v>
      </c>
      <c r="I114">
        <v>99.959668359298149</v>
      </c>
      <c r="J114">
        <v>99.391909720079056</v>
      </c>
      <c r="K114">
        <v>98.065659610024809</v>
      </c>
      <c r="L114">
        <v>68.843443484888653</v>
      </c>
      <c r="M114">
        <v>99.083691728314022</v>
      </c>
      <c r="N114">
        <v>97.486538019844318</v>
      </c>
      <c r="O114">
        <v>86.96767828151701</v>
      </c>
      <c r="P114">
        <v>70.248706396679154</v>
      </c>
      <c r="Q114">
        <v>39.002734236346413</v>
      </c>
      <c r="R114">
        <v>100</v>
      </c>
      <c r="S114">
        <v>99.942157129182334</v>
      </c>
      <c r="T114">
        <v>100</v>
      </c>
      <c r="U114">
        <v>99.624127702168792</v>
      </c>
      <c r="V114">
        <v>97.995421668815723</v>
      </c>
      <c r="W114" t="s">
        <v>238</v>
      </c>
      <c r="X114" t="s">
        <v>159</v>
      </c>
      <c r="Y114" t="s">
        <v>160</v>
      </c>
      <c r="Z114" t="s">
        <v>161</v>
      </c>
      <c r="AA114" t="s">
        <v>353</v>
      </c>
      <c r="AB114" t="s">
        <v>354</v>
      </c>
      <c r="AC114" t="s">
        <v>164</v>
      </c>
      <c r="AD114" t="s">
        <v>165</v>
      </c>
      <c r="AE114" t="s">
        <v>166</v>
      </c>
      <c r="AF114" t="s">
        <v>167</v>
      </c>
      <c r="AG114" t="s">
        <v>168</v>
      </c>
      <c r="AH114">
        <v>96.782555615427484</v>
      </c>
      <c r="AI114">
        <v>91.446539109092029</v>
      </c>
      <c r="AJ114">
        <v>96.541159994778354</v>
      </c>
      <c r="AK114">
        <v>99.867789027952924</v>
      </c>
      <c r="AL114">
        <v>48.588499842051981</v>
      </c>
      <c r="AM114">
        <v>70.971655467621375</v>
      </c>
      <c r="AN114">
        <v>97.67111613082136</v>
      </c>
      <c r="AO114">
        <v>99.488796917434442</v>
      </c>
      <c r="AP114">
        <v>93.876725278253687</v>
      </c>
      <c r="AQ114">
        <v>97.721812591987103</v>
      </c>
      <c r="AR114">
        <v>98.347664459758604</v>
      </c>
      <c r="AS114"/>
      <c r="AT114"/>
      <c r="AU114"/>
      <c r="AV114"/>
      <c r="AW114"/>
      <c r="AX114"/>
      <c r="AY114"/>
      <c r="AZ114"/>
      <c r="BA114"/>
      <c r="BB114"/>
      <c r="BC114"/>
      <c r="BD114"/>
      <c r="BE114"/>
      <c r="BF114"/>
      <c r="BG114"/>
      <c r="BH114"/>
      <c r="BI114"/>
      <c r="BJ114"/>
      <c r="BK114"/>
      <c r="BL114"/>
      <c r="BM114"/>
      <c r="BN114"/>
      <c r="BO114"/>
      <c r="BP114"/>
      <c r="BQ114"/>
      <c r="BR114"/>
    </row>
    <row r="115">
      <c r="A115" t="s">
        <v>619</v>
      </c>
      <c r="B115">
        <v>2009</v>
      </c>
      <c r="C115" t="s">
        <v>624</v>
      </c>
      <c r="D115">
        <v>58</v>
      </c>
      <c r="E115" t="s">
        <v>170</v>
      </c>
      <c r="F115" t="s">
        <v>355</v>
      </c>
      <c r="G115" t="s">
        <v>192</v>
      </c>
      <c r="H115">
        <v>0</v>
      </c>
      <c r="I115">
        <v>0</v>
      </c>
      <c r="J115">
        <v>0.24618159766803069</v>
      </c>
      <c r="K115">
        <v>0.32884939050858941</v>
      </c>
      <c r="L115">
        <v>8.5313027538906585</v>
      </c>
      <c r="M115">
        <v>0</v>
      </c>
      <c r="N115">
        <v>0.88135022383155381</v>
      </c>
      <c r="O115">
        <v>2.087473745425811</v>
      </c>
      <c r="P115">
        <v>4.5933619921523849</v>
      </c>
      <c r="Q115">
        <v>21.180608756803</v>
      </c>
      <c r="R115">
        <v>0</v>
      </c>
      <c r="S115">
        <v>0</v>
      </c>
      <c r="T115">
        <v>0</v>
      </c>
      <c r="U115">
        <v>0.25037853899727269</v>
      </c>
      <c r="V115">
        <v>0.49351250845279632</v>
      </c>
      <c r="W115" t="s">
        <v>238</v>
      </c>
      <c r="X115" t="s">
        <v>159</v>
      </c>
      <c r="Y115" t="s">
        <v>160</v>
      </c>
      <c r="Z115" t="s">
        <v>161</v>
      </c>
      <c r="AA115" t="s">
        <v>353</v>
      </c>
      <c r="AB115" t="s">
        <v>354</v>
      </c>
      <c r="AC115" t="s">
        <v>164</v>
      </c>
      <c r="AD115" t="s">
        <v>165</v>
      </c>
      <c r="AE115" t="s">
        <v>166</v>
      </c>
      <c r="AF115" t="s">
        <v>167</v>
      </c>
      <c r="AG115" t="s">
        <v>168</v>
      </c>
      <c r="AH115">
        <v>2.0032121892808248</v>
      </c>
      <c r="AI115">
        <v>0.35662956865836998</v>
      </c>
      <c r="AJ115">
        <v>0.75847864136106524</v>
      </c>
      <c r="AK115">
        <v>0.13224873849935781</v>
      </c>
      <c r="AL115">
        <v>15.614053445060179</v>
      </c>
      <c r="AM115">
        <v>1.853014997482014</v>
      </c>
      <c r="AN115">
        <v>1.889692486052708</v>
      </c>
      <c r="AO115">
        <v>0.037743964427655298</v>
      </c>
      <c r="AP115">
        <v>1.1985431878937389</v>
      </c>
      <c r="AQ115">
        <v>1.3147163951898351</v>
      </c>
      <c r="AR115">
        <v>0.44951454068714319</v>
      </c>
      <c r="AS115"/>
      <c r="AT115"/>
      <c r="AU115"/>
      <c r="AV115"/>
      <c r="AW115"/>
      <c r="AX115"/>
      <c r="AY115"/>
      <c r="AZ115"/>
      <c r="BA115"/>
      <c r="BB115"/>
      <c r="BC115"/>
      <c r="BD115"/>
      <c r="BE115"/>
      <c r="BF115"/>
      <c r="BG115"/>
      <c r="BH115"/>
      <c r="BI115"/>
      <c r="BJ115"/>
      <c r="BK115"/>
      <c r="BL115"/>
      <c r="BM115"/>
      <c r="BN115"/>
      <c r="BO115"/>
      <c r="BP115"/>
      <c r="BQ115"/>
      <c r="BR115"/>
    </row>
    <row r="116">
      <c r="A116" t="s">
        <v>619</v>
      </c>
      <c r="B116">
        <v>2009</v>
      </c>
      <c r="C116" t="s">
        <v>624</v>
      </c>
      <c r="D116">
        <v>59</v>
      </c>
      <c r="E116" t="s">
        <v>170</v>
      </c>
      <c r="F116" t="s">
        <v>356</v>
      </c>
      <c r="G116" t="s">
        <v>192</v>
      </c>
      <c r="H116">
        <v>0</v>
      </c>
      <c r="I116">
        <v>0.040382511528050898</v>
      </c>
      <c r="J116">
        <v>0.3619086822528958</v>
      </c>
      <c r="K116">
        <v>1.623843947102545</v>
      </c>
      <c r="L116">
        <v>22.625253761220449</v>
      </c>
      <c r="M116">
        <v>0.91630827168598838</v>
      </c>
      <c r="N116">
        <v>1.6393059497452891</v>
      </c>
      <c r="O116">
        <v>10.944847973057209</v>
      </c>
      <c r="P116">
        <v>25.157931611168451</v>
      </c>
      <c r="Q116">
        <v>39.816657006850512</v>
      </c>
      <c r="R116">
        <v>0</v>
      </c>
      <c r="S116">
        <v>0.057842870817658799</v>
      </c>
      <c r="T116">
        <v>0</v>
      </c>
      <c r="U116">
        <v>0.12549375883390149</v>
      </c>
      <c r="V116">
        <v>1.5358195478639709</v>
      </c>
      <c r="W116" t="s">
        <v>238</v>
      </c>
      <c r="X116" t="s">
        <v>159</v>
      </c>
      <c r="Y116" t="s">
        <v>160</v>
      </c>
      <c r="Z116" t="s">
        <v>161</v>
      </c>
      <c r="AA116" t="s">
        <v>353</v>
      </c>
      <c r="AB116" t="s">
        <v>354</v>
      </c>
      <c r="AC116" t="s">
        <v>164</v>
      </c>
      <c r="AD116" t="s">
        <v>165</v>
      </c>
      <c r="AE116" t="s">
        <v>166</v>
      </c>
      <c r="AF116" t="s">
        <v>167</v>
      </c>
      <c r="AG116" t="s">
        <v>168</v>
      </c>
      <c r="AH116">
        <v>1.214232195291727</v>
      </c>
      <c r="AI116">
        <v>8.1968313222496096</v>
      </c>
      <c r="AJ116">
        <v>2.7003613638605461</v>
      </c>
      <c r="AK116">
        <v>0</v>
      </c>
      <c r="AL116">
        <v>35.797446712887712</v>
      </c>
      <c r="AM116">
        <v>27.56735450073127</v>
      </c>
      <c r="AN116">
        <v>0.43919138312600592</v>
      </c>
      <c r="AO116">
        <v>0.48556543482736042</v>
      </c>
      <c r="AP116">
        <v>4.9247315338526088</v>
      </c>
      <c r="AQ116">
        <v>0.96347101282303249</v>
      </c>
      <c r="AR116">
        <v>1.2028209995542269</v>
      </c>
      <c r="AS116"/>
      <c r="AT116"/>
      <c r="AU116"/>
      <c r="AV116"/>
      <c r="AW116"/>
      <c r="AX116"/>
      <c r="AY116"/>
      <c r="AZ116"/>
      <c r="BA116"/>
      <c r="BB116"/>
      <c r="BC116"/>
      <c r="BD116"/>
      <c r="BE116"/>
      <c r="BF116"/>
      <c r="BG116"/>
      <c r="BH116"/>
      <c r="BI116"/>
      <c r="BJ116"/>
      <c r="BK116"/>
      <c r="BL116"/>
      <c r="BM116"/>
      <c r="BN116"/>
      <c r="BO116"/>
      <c r="BP116"/>
      <c r="BQ116"/>
      <c r="BR116"/>
    </row>
    <row r="117">
      <c r="A117" t="s">
        <v>619</v>
      </c>
      <c r="B117">
        <v>2009</v>
      </c>
      <c r="C117" t="s">
        <v>624</v>
      </c>
      <c r="D117">
        <v>60</v>
      </c>
      <c r="E117" t="s">
        <v>170</v>
      </c>
      <c r="F117" t="s">
        <v>357</v>
      </c>
      <c r="G117" t="s">
        <v>192</v>
      </c>
      <c r="H117">
        <v>8.6558704287053718</v>
      </c>
      <c r="I117">
        <v>11.84254408256996</v>
      </c>
      <c r="J117">
        <v>13.74567235456364</v>
      </c>
      <c r="K117">
        <v>24.73156544770913</v>
      </c>
      <c r="L117">
        <v>28.33904547147813</v>
      </c>
      <c r="M117">
        <v>13.265293251132301</v>
      </c>
      <c r="N117">
        <v>29.350502109613149</v>
      </c>
      <c r="O117">
        <v>39.612222943496171</v>
      </c>
      <c r="P117">
        <v>31.307577548223819</v>
      </c>
      <c r="Q117">
        <v>20.90035597985387</v>
      </c>
      <c r="R117">
        <v>7.917649601438467</v>
      </c>
      <c r="S117">
        <v>10.56826058296206</v>
      </c>
      <c r="T117">
        <v>11.807051930174291</v>
      </c>
      <c r="U117">
        <v>16.75740513510706</v>
      </c>
      <c r="V117">
        <v>20.141528419688662</v>
      </c>
      <c r="W117" t="s">
        <v>238</v>
      </c>
      <c r="X117" t="s">
        <v>159</v>
      </c>
      <c r="Y117" t="s">
        <v>160</v>
      </c>
      <c r="Z117" t="s">
        <v>161</v>
      </c>
      <c r="AA117" t="s">
        <v>353</v>
      </c>
      <c r="AB117" t="s">
        <v>354</v>
      </c>
      <c r="AC117" t="s">
        <v>164</v>
      </c>
      <c r="AD117" t="s">
        <v>165</v>
      </c>
      <c r="AE117" t="s">
        <v>166</v>
      </c>
      <c r="AF117" t="s">
        <v>167</v>
      </c>
      <c r="AG117" t="s">
        <v>168</v>
      </c>
      <c r="AH117">
        <v>10.55893955720863</v>
      </c>
      <c r="AI117">
        <v>23.150966916944341</v>
      </c>
      <c r="AJ117">
        <v>22.749805094018321</v>
      </c>
      <c r="AK117">
        <v>6.4884400580633521</v>
      </c>
      <c r="AL117">
        <v>36.934052528428268</v>
      </c>
      <c r="AM117">
        <v>21.030335396865379</v>
      </c>
      <c r="AN117">
        <v>27.954169189941879</v>
      </c>
      <c r="AO117">
        <v>15.656984119381329</v>
      </c>
      <c r="AP117">
        <v>21.297458894394801</v>
      </c>
      <c r="AQ117">
        <v>21.308299841321681</v>
      </c>
      <c r="AR117">
        <v>0.71451960387817892</v>
      </c>
      <c r="AS117"/>
      <c r="AT117"/>
      <c r="AU117"/>
      <c r="AV117"/>
      <c r="AW117"/>
      <c r="AX117"/>
      <c r="AY117"/>
      <c r="AZ117"/>
      <c r="BA117"/>
      <c r="BB117"/>
      <c r="BC117"/>
      <c r="BD117"/>
      <c r="BE117"/>
      <c r="BF117"/>
      <c r="BG117"/>
      <c r="BH117"/>
      <c r="BI117"/>
      <c r="BJ117"/>
      <c r="BK117"/>
      <c r="BL117"/>
      <c r="BM117"/>
      <c r="BN117"/>
      <c r="BO117"/>
      <c r="BP117"/>
      <c r="BQ117"/>
      <c r="BR117"/>
    </row>
    <row r="118">
      <c r="A118" t="s">
        <v>619</v>
      </c>
      <c r="B118">
        <v>2009</v>
      </c>
      <c r="C118" t="s">
        <v>624</v>
      </c>
      <c r="D118">
        <v>61</v>
      </c>
      <c r="E118" t="s">
        <v>170</v>
      </c>
      <c r="F118" t="s">
        <v>358</v>
      </c>
      <c r="G118" t="s">
        <v>192</v>
      </c>
      <c r="H118">
        <v>0.44124550416041253</v>
      </c>
      <c r="I118">
        <v>0.78291460531944612</v>
      </c>
      <c r="J118">
        <v>0.92017825469234116</v>
      </c>
      <c r="K118">
        <v>9.6915270549558237</v>
      </c>
      <c r="L118">
        <v>13.28804464520903</v>
      </c>
      <c r="M118">
        <v>3.2443497390818958</v>
      </c>
      <c r="N118">
        <v>21.301956786206169</v>
      </c>
      <c r="O118">
        <v>24.51695843062096</v>
      </c>
      <c r="P118">
        <v>18.91180047894979</v>
      </c>
      <c r="Q118">
        <v>6.472778369572775</v>
      </c>
      <c r="R118">
        <v>0</v>
      </c>
      <c r="S118">
        <v>0.58768916849918773</v>
      </c>
      <c r="T118">
        <v>0.057877854093798101</v>
      </c>
      <c r="U118">
        <v>0.95118282046246638</v>
      </c>
      <c r="V118">
        <v>2.4526261186584568</v>
      </c>
      <c r="W118" t="s">
        <v>238</v>
      </c>
      <c r="X118" t="s">
        <v>159</v>
      </c>
      <c r="Y118" t="s">
        <v>160</v>
      </c>
      <c r="Z118" t="s">
        <v>161</v>
      </c>
      <c r="AA118" t="s">
        <v>353</v>
      </c>
      <c r="AB118" t="s">
        <v>354</v>
      </c>
      <c r="AC118" t="s">
        <v>164</v>
      </c>
      <c r="AD118" t="s">
        <v>165</v>
      </c>
      <c r="AE118" t="s">
        <v>166</v>
      </c>
      <c r="AF118" t="s">
        <v>167</v>
      </c>
      <c r="AG118" t="s">
        <v>168</v>
      </c>
      <c r="AH118">
        <v>4.0457865861377789</v>
      </c>
      <c r="AI118">
        <v>6.8658816142900596</v>
      </c>
      <c r="AJ118">
        <v>2.494861029716223</v>
      </c>
      <c r="AK118">
        <v>0.90691050374722004</v>
      </c>
      <c r="AL118">
        <v>8.5116401367381975</v>
      </c>
      <c r="AM118">
        <v>14.353022330352671</v>
      </c>
      <c r="AN118">
        <v>3.080635740749992</v>
      </c>
      <c r="AO118">
        <v>0.34194231402627401</v>
      </c>
      <c r="AP118">
        <v>14.424658154546639</v>
      </c>
      <c r="AQ118">
        <v>4.3471292681829956</v>
      </c>
      <c r="AR118">
        <v>3.3124207971390871</v>
      </c>
      <c r="AS118"/>
      <c r="AT118"/>
      <c r="AU118"/>
      <c r="AV118"/>
      <c r="AW118"/>
      <c r="AX118"/>
      <c r="AY118"/>
      <c r="AZ118"/>
      <c r="BA118"/>
      <c r="BB118"/>
      <c r="BC118"/>
      <c r="BD118"/>
      <c r="BE118"/>
      <c r="BF118"/>
      <c r="BG118"/>
      <c r="BH118"/>
      <c r="BI118"/>
      <c r="BJ118"/>
      <c r="BK118"/>
      <c r="BL118"/>
      <c r="BM118"/>
      <c r="BN118"/>
      <c r="BO118"/>
      <c r="BP118"/>
      <c r="BQ118"/>
      <c r="BR118"/>
    </row>
    <row r="119">
      <c r="A119" t="s">
        <v>619</v>
      </c>
      <c r="B119">
        <v>2009</v>
      </c>
      <c r="C119" t="s">
        <v>624</v>
      </c>
      <c r="D119">
        <v>62</v>
      </c>
      <c r="E119" t="s">
        <v>170</v>
      </c>
      <c r="F119" t="s">
        <v>359</v>
      </c>
      <c r="G119" t="s">
        <v>192</v>
      </c>
      <c r="H119">
        <v>15.590917708347529</v>
      </c>
      <c r="I119">
        <v>17.275239666061449</v>
      </c>
      <c r="J119">
        <v>19.765164137227629</v>
      </c>
      <c r="K119">
        <v>16.59907207625033</v>
      </c>
      <c r="L119">
        <v>7.4467294977801686</v>
      </c>
      <c r="M119">
        <v>14.13777588935363</v>
      </c>
      <c r="N119">
        <v>8.2100463429374617</v>
      </c>
      <c r="O119">
        <v>6.5305265919872086</v>
      </c>
      <c r="P119">
        <v>6.5027046831207791</v>
      </c>
      <c r="Q119">
        <v>2.8911666062879999</v>
      </c>
      <c r="R119">
        <v>16.960998675540189</v>
      </c>
      <c r="S119">
        <v>14.982261659052201</v>
      </c>
      <c r="T119">
        <v>18.928625567286531</v>
      </c>
      <c r="U119">
        <v>21.635214698988911</v>
      </c>
      <c r="V119">
        <v>20.54513155127486</v>
      </c>
      <c r="W119" t="s">
        <v>238</v>
      </c>
      <c r="X119" t="s">
        <v>159</v>
      </c>
      <c r="Y119" t="s">
        <v>160</v>
      </c>
      <c r="Z119" t="s">
        <v>161</v>
      </c>
      <c r="AA119" t="s">
        <v>353</v>
      </c>
      <c r="AB119" t="s">
        <v>354</v>
      </c>
      <c r="AC119" t="s">
        <v>164</v>
      </c>
      <c r="AD119" t="s">
        <v>165</v>
      </c>
      <c r="AE119" t="s">
        <v>166</v>
      </c>
      <c r="AF119" t="s">
        <v>167</v>
      </c>
      <c r="AG119" t="s">
        <v>168</v>
      </c>
      <c r="AH119">
        <v>17.416629096200658</v>
      </c>
      <c r="AI119">
        <v>7.5841379578215378</v>
      </c>
      <c r="AJ119">
        <v>26.16616621606989</v>
      </c>
      <c r="AK119">
        <v>16.574940981673521</v>
      </c>
      <c r="AL119">
        <v>0.69835307198476393</v>
      </c>
      <c r="AM119">
        <v>4.4789924494700033</v>
      </c>
      <c r="AN119">
        <v>12.110771507919379</v>
      </c>
      <c r="AO119">
        <v>48.275400139659318</v>
      </c>
      <c r="AP119">
        <v>22.484293653045601</v>
      </c>
      <c r="AQ119">
        <v>12.93026266559162</v>
      </c>
      <c r="AR119">
        <v>11.89749518403586</v>
      </c>
      <c r="AS119"/>
      <c r="AT119"/>
      <c r="AU119"/>
      <c r="AV119"/>
      <c r="AW119"/>
      <c r="AX119"/>
      <c r="AY119"/>
      <c r="AZ119"/>
      <c r="BA119"/>
      <c r="BB119"/>
      <c r="BC119"/>
      <c r="BD119"/>
      <c r="BE119"/>
      <c r="BF119"/>
      <c r="BG119"/>
      <c r="BH119"/>
      <c r="BI119"/>
      <c r="BJ119"/>
      <c r="BK119"/>
      <c r="BL119"/>
      <c r="BM119"/>
      <c r="BN119"/>
      <c r="BO119"/>
      <c r="BP119"/>
      <c r="BQ119"/>
      <c r="BR119"/>
    </row>
    <row r="120">
      <c r="A120" t="s">
        <v>619</v>
      </c>
      <c r="B120">
        <v>2009</v>
      </c>
      <c r="C120" t="s">
        <v>624</v>
      </c>
      <c r="D120">
        <v>63</v>
      </c>
      <c r="E120" t="s">
        <v>170</v>
      </c>
      <c r="F120" t="s">
        <v>360</v>
      </c>
      <c r="G120" t="s">
        <v>192</v>
      </c>
      <c r="H120">
        <v>4.6076455790228827</v>
      </c>
      <c r="I120">
        <v>5.6955901558401649</v>
      </c>
      <c r="J120">
        <v>8.4192917065630528</v>
      </c>
      <c r="K120">
        <v>11.195405644103809</v>
      </c>
      <c r="L120">
        <v>8.070683064543168</v>
      </c>
      <c r="M120">
        <v>11.0723157910154</v>
      </c>
      <c r="N120">
        <v>12.14466031292635</v>
      </c>
      <c r="O120">
        <v>7.2620881797771721</v>
      </c>
      <c r="P120">
        <v>6.8526042343420661</v>
      </c>
      <c r="Q120">
        <v>3.5837181341236932</v>
      </c>
      <c r="R120">
        <v>3.9953437664020379</v>
      </c>
      <c r="S120">
        <v>4.6603505946613764</v>
      </c>
      <c r="T120">
        <v>7.2065814431346329</v>
      </c>
      <c r="U120">
        <v>6.0377003603805708</v>
      </c>
      <c r="V120">
        <v>14.89885537084441</v>
      </c>
      <c r="W120" t="s">
        <v>238</v>
      </c>
      <c r="X120" t="s">
        <v>159</v>
      </c>
      <c r="Y120" t="s">
        <v>160</v>
      </c>
      <c r="Z120" t="s">
        <v>161</v>
      </c>
      <c r="AA120" t="s">
        <v>353</v>
      </c>
      <c r="AB120" t="s">
        <v>354</v>
      </c>
      <c r="AC120" t="s">
        <v>164</v>
      </c>
      <c r="AD120" t="s">
        <v>165</v>
      </c>
      <c r="AE120" t="s">
        <v>166</v>
      </c>
      <c r="AF120" t="s">
        <v>167</v>
      </c>
      <c r="AG120" t="s">
        <v>168</v>
      </c>
      <c r="AH120">
        <v>5.2652010396796207</v>
      </c>
      <c r="AI120">
        <v>18.395984828046469</v>
      </c>
      <c r="AJ120">
        <v>13.13613662951799</v>
      </c>
      <c r="AK120">
        <v>20.527001877083439</v>
      </c>
      <c r="AL120">
        <v>0.81227779990663607</v>
      </c>
      <c r="AM120">
        <v>7.1332590136111884</v>
      </c>
      <c r="AN120">
        <v>1.4269547358084169</v>
      </c>
      <c r="AO120">
        <v>16.247561020891769</v>
      </c>
      <c r="AP120">
        <v>5.764914560230908</v>
      </c>
      <c r="AQ120">
        <v>6.4872333679680168</v>
      </c>
      <c r="AR120">
        <v>6.9797508501981991</v>
      </c>
      <c r="AS120"/>
      <c r="AT120"/>
      <c r="AU120"/>
      <c r="AV120"/>
      <c r="AW120"/>
      <c r="AX120"/>
      <c r="AY120"/>
      <c r="AZ120"/>
      <c r="BA120"/>
      <c r="BB120"/>
      <c r="BC120"/>
      <c r="BD120"/>
      <c r="BE120"/>
      <c r="BF120"/>
      <c r="BG120"/>
      <c r="BH120"/>
      <c r="BI120"/>
      <c r="BJ120"/>
      <c r="BK120"/>
      <c r="BL120"/>
      <c r="BM120"/>
      <c r="BN120"/>
      <c r="BO120"/>
      <c r="BP120"/>
      <c r="BQ120"/>
      <c r="BR120"/>
    </row>
    <row r="121">
      <c r="A121" t="s">
        <v>619</v>
      </c>
      <c r="B121">
        <v>2009</v>
      </c>
      <c r="C121" t="s">
        <v>624</v>
      </c>
      <c r="D121">
        <v>64</v>
      </c>
      <c r="E121" t="s">
        <v>170</v>
      </c>
      <c r="F121" t="s">
        <v>361</v>
      </c>
      <c r="G121" t="s">
        <v>192</v>
      </c>
      <c r="H121">
        <v>48.835850078265047</v>
      </c>
      <c r="I121">
        <v>43.349413349116979</v>
      </c>
      <c r="J121">
        <v>37.575460829334418</v>
      </c>
      <c r="K121">
        <v>26.684574895335611</v>
      </c>
      <c r="L121">
        <v>7.8481733987170692</v>
      </c>
      <c r="M121">
        <v>38.343643650990153</v>
      </c>
      <c r="N121">
        <v>17.88493137710045</v>
      </c>
      <c r="O121">
        <v>8.0600179722846956</v>
      </c>
      <c r="P121">
        <v>5.7115526944246637</v>
      </c>
      <c r="Q121">
        <v>2.6214801776868661</v>
      </c>
      <c r="R121">
        <v>50.342386684170712</v>
      </c>
      <c r="S121">
        <v>46.058517848455132</v>
      </c>
      <c r="T121">
        <v>41.551175880004678</v>
      </c>
      <c r="U121">
        <v>37.653851580938237</v>
      </c>
      <c r="V121">
        <v>27.730340328213799</v>
      </c>
      <c r="W121" t="s">
        <v>238</v>
      </c>
      <c r="X121" t="s">
        <v>159</v>
      </c>
      <c r="Y121" t="s">
        <v>160</v>
      </c>
      <c r="Z121" t="s">
        <v>161</v>
      </c>
      <c r="AA121" t="s">
        <v>353</v>
      </c>
      <c r="AB121" t="s">
        <v>354</v>
      </c>
      <c r="AC121" t="s">
        <v>164</v>
      </c>
      <c r="AD121" t="s">
        <v>165</v>
      </c>
      <c r="AE121" t="s">
        <v>166</v>
      </c>
      <c r="AF121" t="s">
        <v>167</v>
      </c>
      <c r="AG121" t="s">
        <v>168</v>
      </c>
      <c r="AH121">
        <v>43.301171054623843</v>
      </c>
      <c r="AI121">
        <v>27.134834125283309</v>
      </c>
      <c r="AJ121">
        <v>25.339796263258592</v>
      </c>
      <c r="AK121">
        <v>23.755511749438071</v>
      </c>
      <c r="AL121">
        <v>0</v>
      </c>
      <c r="AM121">
        <v>17.724505993952349</v>
      </c>
      <c r="AN121">
        <v>36.800982333464418</v>
      </c>
      <c r="AO121">
        <v>9.6683641664197122</v>
      </c>
      <c r="AP121">
        <v>23.367516946499261</v>
      </c>
      <c r="AQ121">
        <v>20.952855283404411</v>
      </c>
      <c r="AR121">
        <v>58.917368427381703</v>
      </c>
      <c r="AS121"/>
      <c r="AT121"/>
      <c r="AU121"/>
      <c r="AV121"/>
      <c r="AW121"/>
      <c r="AX121"/>
      <c r="AY121"/>
      <c r="AZ121"/>
      <c r="BA121"/>
      <c r="BB121"/>
      <c r="BC121"/>
      <c r="BD121"/>
      <c r="BE121"/>
      <c r="BF121"/>
      <c r="BG121"/>
      <c r="BH121"/>
      <c r="BI121"/>
      <c r="BJ121"/>
      <c r="BK121"/>
      <c r="BL121"/>
      <c r="BM121"/>
      <c r="BN121"/>
      <c r="BO121"/>
      <c r="BP121"/>
      <c r="BQ121"/>
      <c r="BR121"/>
    </row>
    <row r="122">
      <c r="A122" t="s">
        <v>619</v>
      </c>
      <c r="B122">
        <v>2009</v>
      </c>
      <c r="C122" t="s">
        <v>624</v>
      </c>
      <c r="D122">
        <v>65</v>
      </c>
      <c r="E122" t="s">
        <v>170</v>
      </c>
      <c r="F122" t="s">
        <v>362</v>
      </c>
      <c r="G122" t="s">
        <v>192</v>
      </c>
      <c r="H122">
        <v>0.42588237226785919</v>
      </c>
      <c r="I122">
        <v>0.1752829473230465</v>
      </c>
      <c r="J122">
        <v>0.091217353965177106</v>
      </c>
      <c r="K122">
        <v>0.18876166515408099</v>
      </c>
      <c r="L122">
        <v>0</v>
      </c>
      <c r="M122">
        <v>0.18998985153218181</v>
      </c>
      <c r="N122">
        <v>0</v>
      </c>
      <c r="O122">
        <v>0</v>
      </c>
      <c r="P122">
        <v>0</v>
      </c>
      <c r="Q122">
        <v>0</v>
      </c>
      <c r="R122">
        <v>0.58818104149572514</v>
      </c>
      <c r="S122">
        <v>0.1864769265639053</v>
      </c>
      <c r="T122">
        <v>0</v>
      </c>
      <c r="U122">
        <v>0.22595075209587781</v>
      </c>
      <c r="V122">
        <v>0.17200823143442559</v>
      </c>
      <c r="W122" t="s">
        <v>238</v>
      </c>
      <c r="X122" t="s">
        <v>159</v>
      </c>
      <c r="Y122" t="s">
        <v>160</v>
      </c>
      <c r="Z122" t="s">
        <v>161</v>
      </c>
      <c r="AA122" t="s">
        <v>353</v>
      </c>
      <c r="AB122" t="s">
        <v>354</v>
      </c>
      <c r="AC122" t="s">
        <v>164</v>
      </c>
      <c r="AD122" t="s">
        <v>165</v>
      </c>
      <c r="AE122" t="s">
        <v>166</v>
      </c>
      <c r="AF122" t="s">
        <v>167</v>
      </c>
      <c r="AG122" t="s">
        <v>168</v>
      </c>
      <c r="AH122">
        <v>0</v>
      </c>
      <c r="AI122">
        <v>0</v>
      </c>
      <c r="AJ122">
        <v>0.049065702530764303</v>
      </c>
      <c r="AK122">
        <v>1.255292320684646</v>
      </c>
      <c r="AL122">
        <v>0</v>
      </c>
      <c r="AM122">
        <v>0.15619202125089429</v>
      </c>
      <c r="AN122">
        <v>0.094625626257784506</v>
      </c>
      <c r="AO122">
        <v>0.20046572485472089</v>
      </c>
      <c r="AP122">
        <v>0.14254840195599419</v>
      </c>
      <c r="AQ122">
        <v>0</v>
      </c>
      <c r="AR122">
        <v>0.22520581323136349</v>
      </c>
      <c r="AS122"/>
      <c r="AT122"/>
      <c r="AU122"/>
      <c r="AV122"/>
      <c r="AW122"/>
      <c r="AX122"/>
      <c r="AY122"/>
      <c r="AZ122"/>
      <c r="BA122"/>
      <c r="BB122"/>
      <c r="BC122"/>
      <c r="BD122"/>
      <c r="BE122"/>
      <c r="BF122"/>
      <c r="BG122"/>
      <c r="BH122"/>
      <c r="BI122"/>
      <c r="BJ122"/>
      <c r="BK122"/>
      <c r="BL122"/>
      <c r="BM122"/>
      <c r="BN122"/>
      <c r="BO122"/>
      <c r="BP122"/>
      <c r="BQ122"/>
      <c r="BR122"/>
    </row>
    <row r="123">
      <c r="A123" t="s">
        <v>619</v>
      </c>
      <c r="B123">
        <v>2009</v>
      </c>
      <c r="C123" t="s">
        <v>624</v>
      </c>
      <c r="D123">
        <v>66</v>
      </c>
      <c r="E123" t="s">
        <v>170</v>
      </c>
      <c r="F123" t="s">
        <v>363</v>
      </c>
      <c r="G123" t="s">
        <v>192</v>
      </c>
      <c r="H123">
        <v>6.0006500662451581</v>
      </c>
      <c r="I123">
        <v>5.5486966936475817</v>
      </c>
      <c r="J123">
        <v>5.982862965273986</v>
      </c>
      <c r="K123">
        <v>1.7726510053027831</v>
      </c>
      <c r="L123">
        <v>1.0778682881657109</v>
      </c>
      <c r="M123">
        <v>4.4797372607066146</v>
      </c>
      <c r="N123">
        <v>2.1012959484166158</v>
      </c>
      <c r="O123">
        <v>0.68480928210811931</v>
      </c>
      <c r="P123">
        <v>0.41040003331731828</v>
      </c>
      <c r="Q123">
        <v>0</v>
      </c>
      <c r="R123">
        <v>6.7565158020187948</v>
      </c>
      <c r="S123">
        <v>5.5674109217453438</v>
      </c>
      <c r="T123">
        <v>5.9915982005628816</v>
      </c>
      <c r="U123">
        <v>4.6515818539114342</v>
      </c>
      <c r="V123">
        <v>2.838092845037925</v>
      </c>
      <c r="W123" t="s">
        <v>238</v>
      </c>
      <c r="X123" t="s">
        <v>159</v>
      </c>
      <c r="Y123" t="s">
        <v>160</v>
      </c>
      <c r="Z123" t="s">
        <v>161</v>
      </c>
      <c r="AA123" t="s">
        <v>353</v>
      </c>
      <c r="AB123" t="s">
        <v>354</v>
      </c>
      <c r="AC123" t="s">
        <v>164</v>
      </c>
      <c r="AD123" t="s">
        <v>165</v>
      </c>
      <c r="AE123" t="s">
        <v>166</v>
      </c>
      <c r="AF123" t="s">
        <v>167</v>
      </c>
      <c r="AG123" t="s">
        <v>168</v>
      </c>
      <c r="AH123">
        <v>3.4871166544557348</v>
      </c>
      <c r="AI123">
        <v>0</v>
      </c>
      <c r="AJ123">
        <v>2.834621704726398</v>
      </c>
      <c r="AK123">
        <v>3.8082926093072258</v>
      </c>
      <c r="AL123">
        <v>0</v>
      </c>
      <c r="AM123">
        <v>2.375449918031149</v>
      </c>
      <c r="AN123">
        <v>6.6461508814473786</v>
      </c>
      <c r="AO123">
        <v>0.61547497653897698</v>
      </c>
      <c r="AP123">
        <v>2.3052914768162771</v>
      </c>
      <c r="AQ123">
        <v>3.4458785129855811</v>
      </c>
      <c r="AR123">
        <v>6.6559638463030906</v>
      </c>
      <c r="AS123"/>
      <c r="AT123"/>
      <c r="AU123"/>
      <c r="AV123"/>
      <c r="AW123"/>
      <c r="AX123"/>
      <c r="AY123"/>
      <c r="AZ123"/>
      <c r="BA123"/>
      <c r="BB123"/>
      <c r="BC123"/>
      <c r="BD123"/>
      <c r="BE123"/>
      <c r="BF123"/>
      <c r="BG123"/>
      <c r="BH123"/>
      <c r="BI123"/>
      <c r="BJ123"/>
      <c r="BK123"/>
      <c r="BL123"/>
      <c r="BM123"/>
      <c r="BN123"/>
      <c r="BO123"/>
      <c r="BP123"/>
      <c r="BQ123"/>
      <c r="BR123"/>
    </row>
    <row r="124">
      <c r="A124" t="s">
        <v>619</v>
      </c>
      <c r="B124">
        <v>2009</v>
      </c>
      <c r="C124" t="s">
        <v>624</v>
      </c>
      <c r="D124">
        <v>67</v>
      </c>
      <c r="E124" t="s">
        <v>170</v>
      </c>
      <c r="F124" t="s">
        <v>364</v>
      </c>
      <c r="G124" t="s">
        <v>192</v>
      </c>
      <c r="H124">
        <v>15.33369108241684</v>
      </c>
      <c r="I124">
        <v>15.043793403710479</v>
      </c>
      <c r="J124">
        <v>12.34354429535831</v>
      </c>
      <c r="K124">
        <v>6.5124346705521932</v>
      </c>
      <c r="L124">
        <v>1.113583758753995</v>
      </c>
      <c r="M124">
        <v>14.185654842246951</v>
      </c>
      <c r="N124">
        <v>4.9590380023257454</v>
      </c>
      <c r="O124">
        <v>0.052570828099798801</v>
      </c>
      <c r="P124">
        <v>0.1051449770941208</v>
      </c>
      <c r="Q124">
        <v>0</v>
      </c>
      <c r="R124">
        <v>13.3202302244247</v>
      </c>
      <c r="S124">
        <v>17.195643660726802</v>
      </c>
      <c r="T124">
        <v>14.2615198807654</v>
      </c>
      <c r="U124">
        <v>10.95455944905977</v>
      </c>
      <c r="V124">
        <v>7.8779967300553091</v>
      </c>
      <c r="W124" t="s">
        <v>238</v>
      </c>
      <c r="X124" t="s">
        <v>159</v>
      </c>
      <c r="Y124" t="s">
        <v>160</v>
      </c>
      <c r="Z124" t="s">
        <v>161</v>
      </c>
      <c r="AA124" t="s">
        <v>353</v>
      </c>
      <c r="AB124" t="s">
        <v>354</v>
      </c>
      <c r="AC124" t="s">
        <v>164</v>
      </c>
      <c r="AD124" t="s">
        <v>165</v>
      </c>
      <c r="AE124" t="s">
        <v>166</v>
      </c>
      <c r="AF124" t="s">
        <v>167</v>
      </c>
      <c r="AG124" t="s">
        <v>168</v>
      </c>
      <c r="AH124">
        <v>12.707711627121149</v>
      </c>
      <c r="AI124">
        <v>5.860750285252883</v>
      </c>
      <c r="AJ124">
        <v>2.7921928930426381</v>
      </c>
      <c r="AK124">
        <v>26.55136116150311</v>
      </c>
      <c r="AL124">
        <v>0</v>
      </c>
      <c r="AM124">
        <v>1.2273818477201099</v>
      </c>
      <c r="AN124">
        <v>8.8146006715466996</v>
      </c>
      <c r="AO124">
        <v>7.6436501538600279</v>
      </c>
      <c r="AP124">
        <v>4.0900431907643187</v>
      </c>
      <c r="AQ124">
        <v>27.7506360060977</v>
      </c>
      <c r="AR124">
        <v>9.6449399375913796</v>
      </c>
      <c r="AS124"/>
      <c r="AT124"/>
      <c r="AU124"/>
      <c r="AV124"/>
      <c r="AW124"/>
      <c r="AX124"/>
      <c r="AY124"/>
      <c r="AZ124"/>
      <c r="BA124"/>
      <c r="BB124"/>
      <c r="BC124"/>
      <c r="BD124"/>
      <c r="BE124"/>
      <c r="BF124"/>
      <c r="BG124"/>
      <c r="BH124"/>
      <c r="BI124"/>
      <c r="BJ124"/>
      <c r="BK124"/>
      <c r="BL124"/>
      <c r="BM124"/>
      <c r="BN124"/>
      <c r="BO124"/>
      <c r="BP124"/>
      <c r="BQ124"/>
      <c r="BR124"/>
    </row>
    <row r="125">
      <c r="A125" t="s">
        <v>619</v>
      </c>
      <c r="B125">
        <v>2009</v>
      </c>
      <c r="C125" t="s">
        <v>624</v>
      </c>
      <c r="D125">
        <v>68</v>
      </c>
      <c r="E125" t="s">
        <v>170</v>
      </c>
      <c r="F125" t="s">
        <v>179</v>
      </c>
      <c r="G125" t="s">
        <v>192</v>
      </c>
      <c r="H125">
        <v>0</v>
      </c>
      <c r="I125">
        <v>0.0076932109279005999</v>
      </c>
      <c r="J125">
        <v>0.31903543821780672</v>
      </c>
      <c r="K125">
        <v>0.14209832051120039</v>
      </c>
      <c r="L125">
        <v>0.11781326972958441</v>
      </c>
      <c r="M125">
        <v>0</v>
      </c>
      <c r="N125">
        <v>0.13541683371924751</v>
      </c>
      <c r="O125">
        <v>0</v>
      </c>
      <c r="P125">
        <v>0</v>
      </c>
      <c r="Q125">
        <v>0</v>
      </c>
      <c r="R125">
        <v>0</v>
      </c>
      <c r="S125">
        <v>0.011019557452895099</v>
      </c>
      <c r="T125">
        <v>0</v>
      </c>
      <c r="U125">
        <v>0.44463960999486613</v>
      </c>
      <c r="V125">
        <v>0.3230165545191872</v>
      </c>
      <c r="W125" t="s">
        <v>238</v>
      </c>
      <c r="X125" t="s">
        <v>159</v>
      </c>
      <c r="Y125" t="s">
        <v>160</v>
      </c>
      <c r="Z125" t="s">
        <v>161</v>
      </c>
      <c r="AA125" t="s">
        <v>353</v>
      </c>
      <c r="AB125" t="s">
        <v>354</v>
      </c>
      <c r="AC125" t="s">
        <v>164</v>
      </c>
      <c r="AD125" t="s">
        <v>165</v>
      </c>
      <c r="AE125" t="s">
        <v>166</v>
      </c>
      <c r="AF125" t="s">
        <v>167</v>
      </c>
      <c r="AG125" t="s">
        <v>168</v>
      </c>
      <c r="AH125">
        <v>0</v>
      </c>
      <c r="AI125">
        <v>0.94279054685881425</v>
      </c>
      <c r="AJ125">
        <v>0.62718406849347841</v>
      </c>
      <c r="AK125">
        <v>0</v>
      </c>
      <c r="AL125">
        <v>0</v>
      </c>
      <c r="AM125">
        <v>0</v>
      </c>
      <c r="AN125">
        <v>0.119514712455369</v>
      </c>
      <c r="AO125">
        <v>0</v>
      </c>
      <c r="AP125">
        <v>0</v>
      </c>
      <c r="AQ125">
        <v>0</v>
      </c>
      <c r="AR125">
        <v>0</v>
      </c>
      <c r="AS125"/>
      <c r="AT125"/>
      <c r="AU125"/>
      <c r="AV125"/>
      <c r="AW125"/>
      <c r="AX125"/>
      <c r="AY125"/>
      <c r="AZ125"/>
      <c r="BA125"/>
      <c r="BB125"/>
      <c r="BC125"/>
      <c r="BD125"/>
      <c r="BE125"/>
      <c r="BF125"/>
      <c r="BG125"/>
      <c r="BH125"/>
      <c r="BI125"/>
      <c r="BJ125"/>
      <c r="BK125"/>
      <c r="BL125"/>
      <c r="BM125"/>
      <c r="BN125"/>
      <c r="BO125"/>
      <c r="BP125"/>
      <c r="BQ125"/>
      <c r="BR125"/>
    </row>
    <row r="126">
      <c r="A126" t="s">
        <v>619</v>
      </c>
      <c r="B126">
        <v>2009</v>
      </c>
      <c r="C126" t="s">
        <v>624</v>
      </c>
      <c r="D126">
        <v>69</v>
      </c>
      <c r="E126" t="s">
        <v>170</v>
      </c>
      <c r="F126" t="s">
        <v>365</v>
      </c>
      <c r="G126" t="s">
        <v>192</v>
      </c>
      <c r="H126">
        <v>0</v>
      </c>
      <c r="I126">
        <v>0</v>
      </c>
      <c r="J126">
        <v>0.076144958160015305</v>
      </c>
      <c r="K126">
        <v>0.18944062630365721</v>
      </c>
      <c r="L126">
        <v>0.11217085202052141</v>
      </c>
      <c r="M126">
        <v>0</v>
      </c>
      <c r="N126">
        <v>0.49433882557524372</v>
      </c>
      <c r="O126">
        <v>0</v>
      </c>
      <c r="P126">
        <v>0</v>
      </c>
      <c r="Q126">
        <v>0</v>
      </c>
      <c r="R126">
        <v>0</v>
      </c>
      <c r="S126">
        <v>0</v>
      </c>
      <c r="T126">
        <v>0</v>
      </c>
      <c r="U126">
        <v>0.1080251278165844</v>
      </c>
      <c r="V126">
        <v>0.22036559900547781</v>
      </c>
      <c r="W126" t="s">
        <v>238</v>
      </c>
      <c r="X126" t="s">
        <v>159</v>
      </c>
      <c r="Y126" t="s">
        <v>160</v>
      </c>
      <c r="Z126" t="s">
        <v>161</v>
      </c>
      <c r="AA126" t="s">
        <v>353</v>
      </c>
      <c r="AB126" t="s">
        <v>354</v>
      </c>
      <c r="AC126" t="s">
        <v>164</v>
      </c>
      <c r="AD126" t="s">
        <v>165</v>
      </c>
      <c r="AE126" t="s">
        <v>166</v>
      </c>
      <c r="AF126" t="s">
        <v>167</v>
      </c>
      <c r="AG126" t="s">
        <v>168</v>
      </c>
      <c r="AH126">
        <v>0</v>
      </c>
      <c r="AI126">
        <v>0</v>
      </c>
      <c r="AJ126">
        <v>0</v>
      </c>
      <c r="AK126">
        <v>0</v>
      </c>
      <c r="AL126">
        <v>0</v>
      </c>
      <c r="AM126">
        <v>0.52989446633296233</v>
      </c>
      <c r="AN126">
        <v>0.21039075374994379</v>
      </c>
      <c r="AO126">
        <v>0</v>
      </c>
      <c r="AP126">
        <v>0</v>
      </c>
      <c r="AQ126">
        <v>0</v>
      </c>
      <c r="AR126">
        <v>0</v>
      </c>
      <c r="AS126"/>
      <c r="AT126"/>
      <c r="AU126"/>
      <c r="AV126"/>
      <c r="AW126"/>
      <c r="AX126"/>
      <c r="AY126"/>
      <c r="AZ126"/>
      <c r="BA126"/>
      <c r="BB126"/>
      <c r="BC126"/>
      <c r="BD126"/>
      <c r="BE126"/>
      <c r="BF126"/>
      <c r="BG126"/>
      <c r="BH126"/>
      <c r="BI126"/>
      <c r="BJ126"/>
      <c r="BK126"/>
      <c r="BL126"/>
      <c r="BM126"/>
      <c r="BN126"/>
      <c r="BO126"/>
      <c r="BP126"/>
      <c r="BQ126"/>
      <c r="BR126"/>
    </row>
    <row r="127">
      <c r="A127" t="s">
        <v>619</v>
      </c>
      <c r="B127">
        <v>2009</v>
      </c>
      <c r="C127" t="s">
        <v>624</v>
      </c>
      <c r="D127">
        <v>70</v>
      </c>
      <c r="E127" t="s">
        <v>170</v>
      </c>
      <c r="F127" t="s">
        <v>366</v>
      </c>
      <c r="G127" t="s">
        <v>192</v>
      </c>
      <c r="H127">
        <v>0.083610754157348005</v>
      </c>
      <c r="I127">
        <v>0.1369831272084297</v>
      </c>
      <c r="J127">
        <v>0.0668166753212312</v>
      </c>
      <c r="K127">
        <v>0.1112834486162822</v>
      </c>
      <c r="L127">
        <v>0.068669066976036697</v>
      </c>
      <c r="M127">
        <v>0</v>
      </c>
      <c r="N127">
        <v>0.37075411918143281</v>
      </c>
      <c r="O127">
        <v>0</v>
      </c>
      <c r="P127">
        <v>0.15272870448287851</v>
      </c>
      <c r="Q127">
        <v>0</v>
      </c>
      <c r="R127">
        <v>0.1186942045093678</v>
      </c>
      <c r="S127">
        <v>0.1245262090636035</v>
      </c>
      <c r="T127">
        <v>0.071728253863329094</v>
      </c>
      <c r="U127">
        <v>0.094791304194916701</v>
      </c>
      <c r="V127">
        <v>0.033150370271598499</v>
      </c>
      <c r="W127" t="s">
        <v>238</v>
      </c>
      <c r="X127" t="s">
        <v>159</v>
      </c>
      <c r="Y127" t="s">
        <v>160</v>
      </c>
      <c r="Z127" t="s">
        <v>161</v>
      </c>
      <c r="AA127" t="s">
        <v>353</v>
      </c>
      <c r="AB127" t="s">
        <v>354</v>
      </c>
      <c r="AC127" t="s">
        <v>164</v>
      </c>
      <c r="AD127" t="s">
        <v>165</v>
      </c>
      <c r="AE127" t="s">
        <v>166</v>
      </c>
      <c r="AF127" t="s">
        <v>167</v>
      </c>
      <c r="AG127" t="s">
        <v>168</v>
      </c>
      <c r="AH127">
        <v>0</v>
      </c>
      <c r="AI127">
        <v>0.27615088010920918</v>
      </c>
      <c r="AJ127">
        <v>0.14528084520359261</v>
      </c>
      <c r="AK127">
        <v>0</v>
      </c>
      <c r="AL127">
        <v>0</v>
      </c>
      <c r="AM127">
        <v>0</v>
      </c>
      <c r="AN127">
        <v>0.1040114447075418</v>
      </c>
      <c r="AO127">
        <v>0.82684798511275404</v>
      </c>
      <c r="AP127">
        <v>0</v>
      </c>
      <c r="AQ127">
        <v>0</v>
      </c>
      <c r="AR127">
        <v>0</v>
      </c>
      <c r="AS127"/>
      <c r="AT127"/>
      <c r="AU127"/>
      <c r="AV127"/>
      <c r="AW127"/>
      <c r="AX127"/>
      <c r="AY127"/>
      <c r="AZ127"/>
      <c r="BA127"/>
      <c r="BB127"/>
      <c r="BC127"/>
      <c r="BD127"/>
      <c r="BE127"/>
      <c r="BF127"/>
      <c r="BG127"/>
      <c r="BH127"/>
      <c r="BI127"/>
      <c r="BJ127"/>
      <c r="BK127"/>
      <c r="BL127"/>
      <c r="BM127"/>
      <c r="BN127"/>
      <c r="BO127"/>
      <c r="BP127"/>
      <c r="BQ127"/>
      <c r="BR127"/>
    </row>
    <row r="128">
      <c r="A128" t="s">
        <v>619</v>
      </c>
      <c r="B128">
        <v>2009</v>
      </c>
      <c r="C128" t="s">
        <v>624</v>
      </c>
      <c r="D128">
        <v>71</v>
      </c>
      <c r="E128" t="s">
        <v>170</v>
      </c>
      <c r="F128" t="s">
        <v>367</v>
      </c>
      <c r="G128" t="s">
        <v>192</v>
      </c>
      <c r="H128">
        <v>0</v>
      </c>
      <c r="I128">
        <v>0.076888872373149397</v>
      </c>
      <c r="J128">
        <v>0.076990732851208901</v>
      </c>
      <c r="K128">
        <v>0.051716379117726301</v>
      </c>
      <c r="L128">
        <v>0.69624214265975726</v>
      </c>
      <c r="M128">
        <v>0</v>
      </c>
      <c r="N128">
        <v>0</v>
      </c>
      <c r="O128">
        <v>0</v>
      </c>
      <c r="P128">
        <v>0</v>
      </c>
      <c r="Q128">
        <v>2.3314762472435571</v>
      </c>
      <c r="R128">
        <v>0</v>
      </c>
      <c r="S128">
        <v>0</v>
      </c>
      <c r="T128">
        <v>0.11020025174904199</v>
      </c>
      <c r="U128">
        <v>0.1092250092181634</v>
      </c>
      <c r="V128">
        <v>0.074010475373094201</v>
      </c>
      <c r="W128" t="s">
        <v>238</v>
      </c>
      <c r="X128" t="s">
        <v>159</v>
      </c>
      <c r="Y128" t="s">
        <v>160</v>
      </c>
      <c r="Z128" t="s">
        <v>161</v>
      </c>
      <c r="AA128" t="s">
        <v>353</v>
      </c>
      <c r="AB128" t="s">
        <v>354</v>
      </c>
      <c r="AC128" t="s">
        <v>164</v>
      </c>
      <c r="AD128" t="s">
        <v>165</v>
      </c>
      <c r="AE128" t="s">
        <v>166</v>
      </c>
      <c r="AF128" t="s">
        <v>167</v>
      </c>
      <c r="AG128" t="s">
        <v>168</v>
      </c>
      <c r="AH128">
        <v>0</v>
      </c>
      <c r="AI128">
        <v>0</v>
      </c>
      <c r="AJ128">
        <v>0</v>
      </c>
      <c r="AK128">
        <v>0</v>
      </c>
      <c r="AL128">
        <v>1.480872178135507</v>
      </c>
      <c r="AM128">
        <v>0</v>
      </c>
      <c r="AN128">
        <v>0.30830853277254561</v>
      </c>
      <c r="AO128">
        <v>0</v>
      </c>
      <c r="AP128">
        <v>0</v>
      </c>
      <c r="AQ128">
        <v>0.49951764643511798</v>
      </c>
      <c r="AR128">
        <v>0</v>
      </c>
      <c r="AS128"/>
      <c r="AT128"/>
      <c r="AU128"/>
      <c r="AV128"/>
      <c r="AW128"/>
      <c r="AX128"/>
      <c r="AY128"/>
      <c r="AZ128"/>
      <c r="BA128"/>
      <c r="BB128"/>
      <c r="BC128"/>
      <c r="BD128"/>
      <c r="BE128"/>
      <c r="BF128"/>
      <c r="BG128"/>
      <c r="BH128"/>
      <c r="BI128"/>
      <c r="BJ128"/>
      <c r="BK128"/>
      <c r="BL128"/>
      <c r="BM128"/>
      <c r="BN128"/>
      <c r="BO128"/>
      <c r="BP128"/>
      <c r="BQ128"/>
      <c r="BR128"/>
    </row>
    <row r="129">
      <c r="A129" t="s">
        <v>619</v>
      </c>
      <c r="B129">
        <v>2009</v>
      </c>
      <c r="C129" t="s">
        <v>624</v>
      </c>
      <c r="D129">
        <v>72</v>
      </c>
      <c r="E129" t="s">
        <v>170</v>
      </c>
      <c r="F129" t="s">
        <v>46</v>
      </c>
      <c r="G129" t="s">
        <v>192</v>
      </c>
      <c r="H129">
        <v>0.024636426411559501</v>
      </c>
      <c r="I129">
        <v>0.0245773743734259</v>
      </c>
      <c r="J129">
        <v>0.0095300185501340992</v>
      </c>
      <c r="K129">
        <v>0.17677542847623931</v>
      </c>
      <c r="L129">
        <v>0.66442002885558527</v>
      </c>
      <c r="M129">
        <v>0.1649314522549496</v>
      </c>
      <c r="N129">
        <v>0.52640316842140178</v>
      </c>
      <c r="O129">
        <v>0.24848405314284469</v>
      </c>
      <c r="P129">
        <v>0.29419304272364399</v>
      </c>
      <c r="Q129">
        <v>0.201758721577636</v>
      </c>
      <c r="R129">
        <v>0</v>
      </c>
      <c r="S129">
        <v>0</v>
      </c>
      <c r="T129">
        <v>0.0136407383655828</v>
      </c>
      <c r="U129">
        <v>0</v>
      </c>
      <c r="V129">
        <v>0.66354534930614761</v>
      </c>
      <c r="W129" t="s">
        <v>238</v>
      </c>
      <c r="X129" t="s">
        <v>159</v>
      </c>
      <c r="Y129" t="s">
        <v>160</v>
      </c>
      <c r="Z129" t="s">
        <v>161</v>
      </c>
      <c r="AA129" t="s">
        <v>353</v>
      </c>
      <c r="AB129" t="s">
        <v>354</v>
      </c>
      <c r="AC129" t="s">
        <v>164</v>
      </c>
      <c r="AD129" t="s">
        <v>165</v>
      </c>
      <c r="AE129" t="s">
        <v>166</v>
      </c>
      <c r="AF129" t="s">
        <v>167</v>
      </c>
      <c r="AG129" t="s">
        <v>168</v>
      </c>
      <c r="AH129">
        <v>0</v>
      </c>
      <c r="AI129">
        <v>1.2350419544854041</v>
      </c>
      <c r="AJ129">
        <v>0.20604954820056481</v>
      </c>
      <c r="AK129">
        <v>0</v>
      </c>
      <c r="AL129">
        <v>0.15130412685861441</v>
      </c>
      <c r="AM129">
        <v>1.570597064200123</v>
      </c>
      <c r="AN129">
        <v>0</v>
      </c>
      <c r="AO129">
        <v>0</v>
      </c>
      <c r="AP129">
        <v>0</v>
      </c>
      <c r="AQ129">
        <v>0</v>
      </c>
      <c r="AR129">
        <v>0</v>
      </c>
      <c r="AS129"/>
      <c r="AT129"/>
      <c r="AU129"/>
      <c r="AV129"/>
      <c r="AW129"/>
      <c r="AX129"/>
      <c r="AY129"/>
      <c r="AZ129"/>
      <c r="BA129"/>
      <c r="BB129"/>
      <c r="BC129"/>
      <c r="BD129"/>
      <c r="BE129"/>
      <c r="BF129"/>
      <c r="BG129"/>
      <c r="BH129"/>
      <c r="BI129"/>
      <c r="BJ129"/>
      <c r="BK129"/>
      <c r="BL129"/>
      <c r="BM129"/>
      <c r="BN129"/>
      <c r="BO129"/>
      <c r="BP129"/>
      <c r="BQ129"/>
      <c r="BR129"/>
    </row>
    <row r="130">
      <c r="A130" t="s">
        <v>619</v>
      </c>
      <c r="B130">
        <v>2009</v>
      </c>
      <c r="C130" t="s">
        <v>624</v>
      </c>
      <c r="D130">
        <v>122</v>
      </c>
      <c r="E130" t="s">
        <v>18</v>
      </c>
      <c r="F130" t="s">
        <v>14</v>
      </c>
      <c r="G130" t="s">
        <v>641</v>
      </c>
      <c r="H130">
        <v>15.205502708800379</v>
      </c>
      <c r="I130">
        <v>17.905779151247369</v>
      </c>
      <c r="J130">
        <v>25.074138580294711</v>
      </c>
      <c r="K130">
        <v>33.931909047601962</v>
      </c>
      <c r="L130">
        <v>66.949423362522182</v>
      </c>
      <c r="M130">
        <v>29.654992422484089</v>
      </c>
      <c r="N130">
        <v>32.643110162091673</v>
      </c>
      <c r="O130">
        <v>50.304803247279182</v>
      </c>
      <c r="P130">
        <v>71.934515105136299</v>
      </c>
      <c r="Q130">
        <v>85.99055367181893</v>
      </c>
      <c r="R130">
        <v>13.97188780028204</v>
      </c>
      <c r="S130">
        <v>12.52689747275582</v>
      </c>
      <c r="T130">
        <v>21.132237954502578</v>
      </c>
      <c r="U130">
        <v>29.349955461526559</v>
      </c>
      <c r="V130">
        <v>34.552360210808061</v>
      </c>
      <c r="W130" t="s">
        <v>238</v>
      </c>
      <c r="X130" t="s">
        <v>159</v>
      </c>
      <c r="Y130" t="s">
        <v>160</v>
      </c>
      <c r="Z130" t="s">
        <v>161</v>
      </c>
      <c r="AA130" t="s">
        <v>353</v>
      </c>
      <c r="AB130" t="s">
        <v>354</v>
      </c>
      <c r="AC130" t="s">
        <v>164</v>
      </c>
      <c r="AD130" t="s">
        <v>165</v>
      </c>
      <c r="AE130" t="s">
        <v>166</v>
      </c>
      <c r="AF130" t="s">
        <v>167</v>
      </c>
      <c r="AG130" t="s">
        <v>168</v>
      </c>
      <c r="AH130">
        <v>43.477737801392031</v>
      </c>
      <c r="AI130">
        <v>29.3562716660273</v>
      </c>
      <c r="AJ130">
        <v>25.25580551761584</v>
      </c>
      <c r="AK130">
        <v>37.632716762086311</v>
      </c>
      <c r="AL130">
        <v>84.019407900778404</v>
      </c>
      <c r="AM130">
        <v>46.408827192608079</v>
      </c>
      <c r="AN130">
        <v>31.05480668109784</v>
      </c>
      <c r="AO130">
        <v>59.227756459778433</v>
      </c>
      <c r="AP130">
        <v>23.235629178487809</v>
      </c>
      <c r="AQ130">
        <v>27.234803380862811</v>
      </c>
      <c r="AR130">
        <v>8.9732842387897414</v>
      </c>
      <c r="AS130">
        <v>799.90570699999989</v>
      </c>
      <c r="AT130">
        <v>945.41154100000006</v>
      </c>
      <c r="AU130">
        <v>1319.6766090000001</v>
      </c>
      <c r="AV130">
        <v>1773.8127029999989</v>
      </c>
      <c r="AW130">
        <v>3518.2159459999939</v>
      </c>
      <c r="AX130">
        <v>466.05809399999998</v>
      </c>
      <c r="AY130">
        <v>511.50767899999971</v>
      </c>
      <c r="AZ130">
        <v>791.31739999999991</v>
      </c>
      <c r="BA130">
        <v>1131.5268510000001</v>
      </c>
      <c r="BB130">
        <v>1348.5750619999999</v>
      </c>
      <c r="BC130">
        <v>517.75670099999991</v>
      </c>
      <c r="BD130">
        <v>461.17658499999987</v>
      </c>
      <c r="BE130">
        <v>778.91672800000003</v>
      </c>
      <c r="BF130">
        <v>1088.566138000001</v>
      </c>
      <c r="BG130">
        <v>1261.6212680000001</v>
      </c>
      <c r="BH130">
        <v>939.4398069999994</v>
      </c>
      <c r="BI130">
        <v>429.02329500000008</v>
      </c>
      <c r="BJ130">
        <v>417.6390300000001</v>
      </c>
      <c r="BK130">
        <v>599.42863299999988</v>
      </c>
      <c r="BL130">
        <v>1099.7273749999999</v>
      </c>
      <c r="BM130">
        <v>705.07403700000009</v>
      </c>
      <c r="BN130">
        <v>1736.611365999999</v>
      </c>
      <c r="BO130">
        <v>886.12057600000003</v>
      </c>
      <c r="BP130">
        <v>482.41256899999928</v>
      </c>
      <c r="BQ130">
        <v>589.50280099999964</v>
      </c>
      <c r="BR130">
        <v>472.04301699999968</v>
      </c>
    </row>
    <row r="131">
      <c r="A131" t="s">
        <v>619</v>
      </c>
      <c r="B131">
        <v>2009</v>
      </c>
      <c r="C131" t="s">
        <v>624</v>
      </c>
      <c r="D131">
        <v>123</v>
      </c>
      <c r="E131" t="s">
        <v>18</v>
      </c>
      <c r="F131" t="s">
        <v>51</v>
      </c>
      <c r="G131" t="s">
        <v>192</v>
      </c>
      <c r="H131">
        <v>84.794497291199619</v>
      </c>
      <c r="I131">
        <v>82.094220848752627</v>
      </c>
      <c r="J131">
        <v>74.925861419705285</v>
      </c>
      <c r="K131">
        <v>66.068090952398052</v>
      </c>
      <c r="L131">
        <v>33.050576637477818</v>
      </c>
      <c r="M131">
        <v>70.345007577515915</v>
      </c>
      <c r="N131">
        <v>67.356889837908341</v>
      </c>
      <c r="O131">
        <v>49.695196752720818</v>
      </c>
      <c r="P131">
        <v>28.065484894863701</v>
      </c>
      <c r="Q131">
        <v>14.00944632818107</v>
      </c>
      <c r="R131">
        <v>86.028112199717953</v>
      </c>
      <c r="S131">
        <v>87.47310252724418</v>
      </c>
      <c r="T131">
        <v>78.867762045497415</v>
      </c>
      <c r="U131">
        <v>70.650044538473452</v>
      </c>
      <c r="V131">
        <v>65.447639789191939</v>
      </c>
      <c r="W131" t="s">
        <v>238</v>
      </c>
      <c r="X131" t="s">
        <v>159</v>
      </c>
      <c r="Y131" t="s">
        <v>160</v>
      </c>
      <c r="Z131" t="s">
        <v>161</v>
      </c>
      <c r="AA131" t="s">
        <v>353</v>
      </c>
      <c r="AB131" t="s">
        <v>354</v>
      </c>
      <c r="AC131" t="s">
        <v>164</v>
      </c>
      <c r="AD131" t="s">
        <v>165</v>
      </c>
      <c r="AE131" t="s">
        <v>166</v>
      </c>
      <c r="AF131" t="s">
        <v>167</v>
      </c>
      <c r="AG131" t="s">
        <v>168</v>
      </c>
      <c r="AH131">
        <v>56.522262198607969</v>
      </c>
      <c r="AI131">
        <v>70.643728333972703</v>
      </c>
      <c r="AJ131">
        <v>74.74419448238416</v>
      </c>
      <c r="AK131">
        <v>62.367283237913689</v>
      </c>
      <c r="AL131">
        <v>15.9805920992216</v>
      </c>
      <c r="AM131">
        <v>53.591172807391921</v>
      </c>
      <c r="AN131">
        <v>68.945193318902156</v>
      </c>
      <c r="AO131">
        <v>40.772243540221567</v>
      </c>
      <c r="AP131">
        <v>76.764370821512188</v>
      </c>
      <c r="AQ131">
        <v>72.765196619137186</v>
      </c>
      <c r="AR131">
        <v>91.026715761210255</v>
      </c>
      <c r="AS131">
        <v>4460.7273830000049</v>
      </c>
      <c r="AT131">
        <v>4334.512515999998</v>
      </c>
      <c r="AU131">
        <v>3946.619541</v>
      </c>
      <c r="AV131">
        <v>3502.4390119999971</v>
      </c>
      <c r="AW131">
        <v>1743.46469</v>
      </c>
      <c r="AX131">
        <v>1105.542692</v>
      </c>
      <c r="AY131">
        <v>1061.787613</v>
      </c>
      <c r="AZ131">
        <v>781.72801300000026</v>
      </c>
      <c r="BA131">
        <v>441.46887900000002</v>
      </c>
      <c r="BB131">
        <v>222.70571100000001</v>
      </c>
      <c r="BC131">
        <v>3187.946554000001</v>
      </c>
      <c r="BD131">
        <v>3220.3142709999952</v>
      </c>
      <c r="BE131">
        <v>2907.0001619999971</v>
      </c>
      <c r="BF131">
        <v>2623.550737999999</v>
      </c>
      <c r="BG131">
        <v>2435.718508999998</v>
      </c>
      <c r="BH131">
        <v>1221.297744000002</v>
      </c>
      <c r="BI131">
        <v>1032.4132930000001</v>
      </c>
      <c r="BJ131">
        <v>1235.9967240000001</v>
      </c>
      <c r="BK131">
        <v>997.51371400000062</v>
      </c>
      <c r="BL131">
        <v>209.84959500000011</v>
      </c>
      <c r="BM131">
        <v>834.2836570000004</v>
      </c>
      <c r="BN131">
        <v>3855.4742130000009</v>
      </c>
      <c r="BO131">
        <v>638.62570699999947</v>
      </c>
      <c r="BP131">
        <v>1596.9611449999979</v>
      </c>
      <c r="BQ131">
        <v>1575.017326999998</v>
      </c>
      <c r="BR131">
        <v>4790.3300229999877</v>
      </c>
    </row>
    <row r="132">
      <c r="A132" t="s">
        <v>619</v>
      </c>
      <c r="B132">
        <v>2009</v>
      </c>
      <c r="C132" t="s">
        <v>624</v>
      </c>
      <c r="D132">
        <v>124</v>
      </c>
      <c r="E132" t="s">
        <v>50</v>
      </c>
      <c r="F132" t="s">
        <v>15</v>
      </c>
      <c r="G132" t="s">
        <v>642</v>
      </c>
      <c r="H132">
        <v>12.52402123946594</v>
      </c>
      <c r="I132">
        <v>14.02247005094577</v>
      </c>
      <c r="J132">
        <v>19.292127181663741</v>
      </c>
      <c r="K132">
        <v>24.250700024364949</v>
      </c>
      <c r="L132">
        <v>55.145925384044659</v>
      </c>
      <c r="M132">
        <v>23.052133674245692</v>
      </c>
      <c r="N132">
        <v>21.685530844273131</v>
      </c>
      <c r="O132">
        <v>37.936686405336097</v>
      </c>
      <c r="P132">
        <v>54.921297825712372</v>
      </c>
      <c r="Q132">
        <v>76.545903010954277</v>
      </c>
      <c r="R132">
        <v>11.809108535452371</v>
      </c>
      <c r="S132">
        <v>9.6237580135052703</v>
      </c>
      <c r="T132">
        <v>16.536322062631811</v>
      </c>
      <c r="U132">
        <v>22.186617933156889</v>
      </c>
      <c r="V132">
        <v>27.191454463943838</v>
      </c>
      <c r="W132" t="s">
        <v>238</v>
      </c>
      <c r="X132" t="s">
        <v>159</v>
      </c>
      <c r="Y132" t="s">
        <v>160</v>
      </c>
      <c r="Z132" t="s">
        <v>161</v>
      </c>
      <c r="AA132" t="s">
        <v>353</v>
      </c>
      <c r="AB132" t="s">
        <v>354</v>
      </c>
      <c r="AC132" t="s">
        <v>164</v>
      </c>
      <c r="AD132" t="s">
        <v>165</v>
      </c>
      <c r="AE132" t="s">
        <v>166</v>
      </c>
      <c r="AF132" t="s">
        <v>167</v>
      </c>
      <c r="AG132" t="s">
        <v>168</v>
      </c>
      <c r="AH132">
        <v>34.665455141163939</v>
      </c>
      <c r="AI132">
        <v>27.890153316778729</v>
      </c>
      <c r="AJ132">
        <v>22.89196707145468</v>
      </c>
      <c r="AK132">
        <v>24.0365971270808</v>
      </c>
      <c r="AL132">
        <v>64.141687378672472</v>
      </c>
      <c r="AM132">
        <v>41.609933899297651</v>
      </c>
      <c r="AN132">
        <v>25.818272282374689</v>
      </c>
      <c r="AO132">
        <v>46.57777541776629</v>
      </c>
      <c r="AP132">
        <v>12.374061731550791</v>
      </c>
      <c r="AQ132">
        <v>19.773350197277541</v>
      </c>
      <c r="AR132">
        <v>6.8616621981955408</v>
      </c>
      <c r="AS132">
        <v>657.29249199999992</v>
      </c>
      <c r="AT132">
        <v>739.63763799999992</v>
      </c>
      <c r="AU132">
        <v>1009.309509</v>
      </c>
      <c r="AV132">
        <v>1275.448715</v>
      </c>
      <c r="AW132">
        <v>2872.935353999997</v>
      </c>
      <c r="AX132">
        <v>361.47449200000011</v>
      </c>
      <c r="AY132">
        <v>338.70250500000009</v>
      </c>
      <c r="AZ132">
        <v>593.12933499999974</v>
      </c>
      <c r="BA132">
        <v>850.33325499999899</v>
      </c>
      <c r="BB132">
        <v>1191.7848570000001</v>
      </c>
      <c r="BC132">
        <v>436.65671799999978</v>
      </c>
      <c r="BD132">
        <v>353.63615599999991</v>
      </c>
      <c r="BE132">
        <v>608.60916499999996</v>
      </c>
      <c r="BF132">
        <v>817.32217999999978</v>
      </c>
      <c r="BG132">
        <v>1002.975045</v>
      </c>
      <c r="BH132">
        <v>744.75033299999939</v>
      </c>
      <c r="BI132">
        <v>407.13221100000021</v>
      </c>
      <c r="BJ132">
        <v>377.855525</v>
      </c>
      <c r="BK132">
        <v>382.369867</v>
      </c>
      <c r="BL132">
        <v>825.45185299999969</v>
      </c>
      <c r="BM132">
        <v>640.01227400000028</v>
      </c>
      <c r="BN132">
        <v>1433.3928079999989</v>
      </c>
      <c r="BO132">
        <v>697.75098300000002</v>
      </c>
      <c r="BP132">
        <v>257.30298699999997</v>
      </c>
      <c r="BQ132">
        <v>427.99814500000002</v>
      </c>
      <c r="BR132">
        <v>360.60672199999988</v>
      </c>
    </row>
    <row r="133">
      <c r="A133" t="s">
        <v>619</v>
      </c>
      <c r="B133">
        <v>2009</v>
      </c>
      <c r="C133" t="s">
        <v>624</v>
      </c>
      <c r="D133">
        <v>125</v>
      </c>
      <c r="E133" t="s">
        <v>50</v>
      </c>
      <c r="F133" t="s">
        <v>16</v>
      </c>
      <c r="G133" t="s">
        <v>643</v>
      </c>
      <c r="H133">
        <v>2.4814821427948419</v>
      </c>
      <c r="I133">
        <v>3.80138203774474</v>
      </c>
      <c r="J133">
        <v>5.2714626352519094</v>
      </c>
      <c r="K133">
        <v>9.1557969717567662</v>
      </c>
      <c r="L133">
        <v>11.388311604408941</v>
      </c>
      <c r="M133">
        <v>6.4446400052387389</v>
      </c>
      <c r="N133">
        <v>10.33319446223558</v>
      </c>
      <c r="O133">
        <v>12.06381309205004</v>
      </c>
      <c r="P133">
        <v>16.565123948604171</v>
      </c>
      <c r="Q133">
        <v>9.1501648203626118</v>
      </c>
      <c r="R133">
        <v>1.9748656723888121</v>
      </c>
      <c r="S133">
        <v>2.7394866781896661</v>
      </c>
      <c r="T133">
        <v>4.4785201720316374</v>
      </c>
      <c r="U133">
        <v>6.5957896943251093</v>
      </c>
      <c r="V133">
        <v>6.7742715482536253</v>
      </c>
      <c r="W133" t="s">
        <v>238</v>
      </c>
      <c r="X133" t="s">
        <v>159</v>
      </c>
      <c r="Y133" t="s">
        <v>160</v>
      </c>
      <c r="Z133" t="s">
        <v>161</v>
      </c>
      <c r="AA133" t="s">
        <v>353</v>
      </c>
      <c r="AB133" t="s">
        <v>354</v>
      </c>
      <c r="AC133" t="s">
        <v>164</v>
      </c>
      <c r="AD133" t="s">
        <v>165</v>
      </c>
      <c r="AE133" t="s">
        <v>166</v>
      </c>
      <c r="AF133" t="s">
        <v>167</v>
      </c>
      <c r="AG133" t="s">
        <v>168</v>
      </c>
      <c r="AH133">
        <v>8.4875180329523889</v>
      </c>
      <c r="AI133">
        <v>1.385486757667779</v>
      </c>
      <c r="AJ133">
        <v>2.2265122567651998</v>
      </c>
      <c r="AK133">
        <v>13.257532611034449</v>
      </c>
      <c r="AL133">
        <v>19.551962262900069</v>
      </c>
      <c r="AM133">
        <v>4.1497191084910314</v>
      </c>
      <c r="AN133">
        <v>4.736923436935589</v>
      </c>
      <c r="AO133">
        <v>10.791306845987039</v>
      </c>
      <c r="AP133">
        <v>10.825835706414059</v>
      </c>
      <c r="AQ133">
        <v>7.4614531835852729</v>
      </c>
      <c r="AR133">
        <v>1.98744007755125</v>
      </c>
      <c r="AS133">
        <v>130.23449500000001</v>
      </c>
      <c r="AT133">
        <v>200.50998300000001</v>
      </c>
      <c r="AU133">
        <v>275.78800999999999</v>
      </c>
      <c r="AV133">
        <v>481.54277899999971</v>
      </c>
      <c r="AW133">
        <v>593.29647300000033</v>
      </c>
      <c r="AX133">
        <v>101.056718</v>
      </c>
      <c r="AY133">
        <v>161.3923530000001</v>
      </c>
      <c r="AZ133">
        <v>188.61429700000011</v>
      </c>
      <c r="BA133">
        <v>256.47383300000013</v>
      </c>
      <c r="BB133">
        <v>142.4639</v>
      </c>
      <c r="BC133">
        <v>73.023155000000003</v>
      </c>
      <c r="BD133">
        <v>100.665617</v>
      </c>
      <c r="BE133">
        <v>164.82918099999989</v>
      </c>
      <c r="BF133">
        <v>242.97913399999999</v>
      </c>
      <c r="BG133">
        <v>249.87355199999999</v>
      </c>
      <c r="BH133">
        <v>182.34527299999999</v>
      </c>
      <c r="BI133">
        <v>20.224926</v>
      </c>
      <c r="BJ133">
        <v>36.750881</v>
      </c>
      <c r="BK133">
        <v>210.89844600000009</v>
      </c>
      <c r="BL133">
        <v>251.61800599999989</v>
      </c>
      <c r="BM133">
        <v>63.827814999999987</v>
      </c>
      <c r="BN133">
        <v>262.987078</v>
      </c>
      <c r="BO133">
        <v>161.65746200000001</v>
      </c>
      <c r="BP133">
        <v>225.10958199999979</v>
      </c>
      <c r="BQ133">
        <v>161.50465600000001</v>
      </c>
      <c r="BR133">
        <v>104.447615</v>
      </c>
    </row>
    <row r="134">
      <c r="A134" t="s">
        <v>619</v>
      </c>
      <c r="B134">
        <v>2009</v>
      </c>
      <c r="C134" t="s">
        <v>624</v>
      </c>
      <c r="D134">
        <v>126</v>
      </c>
      <c r="E134" t="s">
        <v>50</v>
      </c>
      <c r="F134" t="s">
        <v>22</v>
      </c>
      <c r="G134" t="s">
        <v>644</v>
      </c>
      <c r="H134">
        <v>19.838895861291871</v>
      </c>
      <c r="I134">
        <v>22.47818860750991</v>
      </c>
      <c r="J134">
        <v>25.902622130715908</v>
      </c>
      <c r="K134">
        <v>43.329386620856262</v>
      </c>
      <c r="L134">
        <v>29.509205939029911</v>
      </c>
      <c r="M134">
        <v>27.556448866910628</v>
      </c>
      <c r="N134">
        <v>45.223952833516393</v>
      </c>
      <c r="O134">
        <v>43.070782649211402</v>
      </c>
      <c r="P134">
        <v>25.45838063764246</v>
      </c>
      <c r="Q134">
        <v>13.14841578270225</v>
      </c>
      <c r="R134">
        <v>19.054639534574029</v>
      </c>
      <c r="S134">
        <v>19.463860943181611</v>
      </c>
      <c r="T134">
        <v>23.479371686869712</v>
      </c>
      <c r="U134">
        <v>26.27282741918324</v>
      </c>
      <c r="V134">
        <v>47.056117406041878</v>
      </c>
      <c r="W134" t="s">
        <v>238</v>
      </c>
      <c r="X134" t="s">
        <v>159</v>
      </c>
      <c r="Y134" t="s">
        <v>160</v>
      </c>
      <c r="Z134" t="s">
        <v>161</v>
      </c>
      <c r="AA134" t="s">
        <v>353</v>
      </c>
      <c r="AB134" t="s">
        <v>354</v>
      </c>
      <c r="AC134" t="s">
        <v>164</v>
      </c>
      <c r="AD134" t="s">
        <v>165</v>
      </c>
      <c r="AE134" t="s">
        <v>166</v>
      </c>
      <c r="AF134" t="s">
        <v>167</v>
      </c>
      <c r="AG134" t="s">
        <v>168</v>
      </c>
      <c r="AH134">
        <v>28.093115722965699</v>
      </c>
      <c r="AI134">
        <v>50.367903670990223</v>
      </c>
      <c r="AJ134">
        <v>62.037546299818352</v>
      </c>
      <c r="AK134">
        <v>25.981659711069899</v>
      </c>
      <c r="AL134">
        <v>16.30635035842732</v>
      </c>
      <c r="AM134">
        <v>47.264373096805492</v>
      </c>
      <c r="AN134">
        <v>25.547433878989651</v>
      </c>
      <c r="AO134">
        <v>40.551695713276338</v>
      </c>
      <c r="AP134">
        <v>26.51948653035636</v>
      </c>
      <c r="AQ134">
        <v>12.614830348207329</v>
      </c>
      <c r="AR134">
        <v>15.887413741894269</v>
      </c>
      <c r="AS134">
        <v>1041.195719000001</v>
      </c>
      <c r="AT134">
        <v>1185.648054</v>
      </c>
      <c r="AU134">
        <v>1355.1519010000011</v>
      </c>
      <c r="AV134">
        <v>2278.878977999997</v>
      </c>
      <c r="AW134">
        <v>1537.340074</v>
      </c>
      <c r="AX134">
        <v>432.10548299999999</v>
      </c>
      <c r="AY134">
        <v>706.34499199999971</v>
      </c>
      <c r="AZ134">
        <v>673.39947400000017</v>
      </c>
      <c r="BA134">
        <v>394.16598900000002</v>
      </c>
      <c r="BB134">
        <v>204.71484699999999</v>
      </c>
      <c r="BC134">
        <v>704.56938699999967</v>
      </c>
      <c r="BD134">
        <v>715.22215700000027</v>
      </c>
      <c r="BE134">
        <v>864.14383700000064</v>
      </c>
      <c r="BF134">
        <v>967.85209199999997</v>
      </c>
      <c r="BG134">
        <v>1735.6964680000001</v>
      </c>
      <c r="BH134">
        <v>603.55062999999961</v>
      </c>
      <c r="BI134">
        <v>735.25576399999989</v>
      </c>
      <c r="BJ134">
        <v>1023.993681</v>
      </c>
      <c r="BK134">
        <v>413.31157300000029</v>
      </c>
      <c r="BL134">
        <v>209.84959500000011</v>
      </c>
      <c r="BM134">
        <v>726.98454600000014</v>
      </c>
      <c r="BN134">
        <v>1418.3562550000011</v>
      </c>
      <c r="BO134">
        <v>607.47825099999977</v>
      </c>
      <c r="BP134">
        <v>551.43923199999995</v>
      </c>
      <c r="BQ134">
        <v>273.05054200000001</v>
      </c>
      <c r="BR134">
        <v>834.94465700000012</v>
      </c>
    </row>
    <row r="135">
      <c r="A135" t="s">
        <v>619</v>
      </c>
      <c r="B135">
        <v>2009</v>
      </c>
      <c r="C135" t="s">
        <v>624</v>
      </c>
      <c r="D135">
        <v>127</v>
      </c>
      <c r="E135" t="s">
        <v>50</v>
      </c>
      <c r="F135" t="s">
        <v>19</v>
      </c>
      <c r="G135" t="s">
        <v>645</v>
      </c>
      <c r="H135">
        <v>65.15560075644737</v>
      </c>
      <c r="I135">
        <v>59.697959303799522</v>
      </c>
      <c r="J135">
        <v>49.533788052368287</v>
      </c>
      <c r="K135">
        <v>23.26411638302195</v>
      </c>
      <c r="L135">
        <v>3.9565570725163148</v>
      </c>
      <c r="M135">
        <v>42.946777453605009</v>
      </c>
      <c r="N135">
        <v>22.757321859974979</v>
      </c>
      <c r="O135">
        <v>6.9287178534024534</v>
      </c>
      <c r="P135">
        <v>3.055197588040838</v>
      </c>
      <c r="Q135">
        <v>1.1555163859807871</v>
      </c>
      <c r="R135">
        <v>67.161386257584738</v>
      </c>
      <c r="S135">
        <v>68.172894365123526</v>
      </c>
      <c r="T135">
        <v>55.505786078467068</v>
      </c>
      <c r="U135">
        <v>44.944764953334762</v>
      </c>
      <c r="V135">
        <v>18.978156581760739</v>
      </c>
      <c r="W135" t="s">
        <v>238</v>
      </c>
      <c r="X135" t="s">
        <v>159</v>
      </c>
      <c r="Y135" t="s">
        <v>160</v>
      </c>
      <c r="Z135" t="s">
        <v>161</v>
      </c>
      <c r="AA135" t="s">
        <v>353</v>
      </c>
      <c r="AB135" t="s">
        <v>354</v>
      </c>
      <c r="AC135" t="s">
        <v>164</v>
      </c>
      <c r="AD135" t="s">
        <v>165</v>
      </c>
      <c r="AE135" t="s">
        <v>166</v>
      </c>
      <c r="AF135" t="s">
        <v>167</v>
      </c>
      <c r="AG135" t="s">
        <v>168</v>
      </c>
      <c r="AH135">
        <v>28.753911102917922</v>
      </c>
      <c r="AI135">
        <v>20.356456254563241</v>
      </c>
      <c r="AJ135">
        <v>12.84397437196184</v>
      </c>
      <c r="AK135">
        <v>36.724210550814831</v>
      </c>
      <c r="AL135">
        <v>0</v>
      </c>
      <c r="AM135">
        <v>6.9759738954059483</v>
      </c>
      <c r="AN135">
        <v>43.897370401700137</v>
      </c>
      <c r="AO135">
        <v>2.0792220229702738</v>
      </c>
      <c r="AP135">
        <v>50.28061603167896</v>
      </c>
      <c r="AQ135">
        <v>60.150366270929872</v>
      </c>
      <c r="AR135">
        <v>75.26348398235919</v>
      </c>
      <c r="AS135">
        <v>3419.5316640000051</v>
      </c>
      <c r="AT135">
        <v>3148.864461999995</v>
      </c>
      <c r="AU135">
        <v>2591.4676399999962</v>
      </c>
      <c r="AV135">
        <v>1223.560034000001</v>
      </c>
      <c r="AW135">
        <v>206.12461599999989</v>
      </c>
      <c r="AX135">
        <v>673.43720899999983</v>
      </c>
      <c r="AY135">
        <v>355.44262099999997</v>
      </c>
      <c r="AZ135">
        <v>108.32853900000001</v>
      </c>
      <c r="BA135">
        <v>47.302889999999991</v>
      </c>
      <c r="BB135">
        <v>17.990863999999998</v>
      </c>
      <c r="BC135">
        <v>2483.377167000001</v>
      </c>
      <c r="BD135">
        <v>2505.0921139999982</v>
      </c>
      <c r="BE135">
        <v>2042.856325000002</v>
      </c>
      <c r="BF135">
        <v>1655.6986459999989</v>
      </c>
      <c r="BG135">
        <v>700.02204100000017</v>
      </c>
      <c r="BH135">
        <v>617.74711400000024</v>
      </c>
      <c r="BI135">
        <v>297.15752899999978</v>
      </c>
      <c r="BJ135">
        <v>212.00304299999991</v>
      </c>
      <c r="BK135">
        <v>584.20214100000055</v>
      </c>
      <c r="BL135">
        <v>0</v>
      </c>
      <c r="BM135">
        <v>107.299111</v>
      </c>
      <c r="BN135">
        <v>2437.1179579999998</v>
      </c>
      <c r="BO135">
        <v>31.147456000000009</v>
      </c>
      <c r="BP135">
        <v>1045.521913</v>
      </c>
      <c r="BQ135">
        <v>1301.9667850000001</v>
      </c>
      <c r="BR135">
        <v>3955.3853660000009</v>
      </c>
    </row>
    <row r="136">
      <c r="A136" t="s">
        <v>619</v>
      </c>
      <c r="B136">
        <v>2009</v>
      </c>
      <c r="C136" t="s">
        <v>624</v>
      </c>
      <c r="D136">
        <v>128</v>
      </c>
      <c r="E136" t="s">
        <v>181</v>
      </c>
      <c r="F136" t="s">
        <v>49</v>
      </c>
      <c r="G136" t="s">
        <v>646</v>
      </c>
      <c r="H136">
        <v>16.537146935892881</v>
      </c>
      <c r="I136">
        <v>21.32749990759164</v>
      </c>
      <c r="J136">
        <v>21.46047330436096</v>
      </c>
      <c r="K136">
        <v>27.407234505370919</v>
      </c>
      <c r="L136">
        <v>17.11646833251471</v>
      </c>
      <c r="M136">
        <v>21.848626820231221</v>
      </c>
      <c r="N136">
        <v>32.272348019223223</v>
      </c>
      <c r="O136">
        <v>24.127385152783699</v>
      </c>
      <c r="P136">
        <v>23.172406084193788</v>
      </c>
      <c r="Q136">
        <v>10.6774616991455</v>
      </c>
      <c r="R136">
        <v>14.32725890669024</v>
      </c>
      <c r="S136">
        <v>22.158314799268901</v>
      </c>
      <c r="T136">
        <v>21.311224333839789</v>
      </c>
      <c r="U136">
        <v>22.91604573075157</v>
      </c>
      <c r="V136">
        <v>19.944433237849569</v>
      </c>
      <c r="W136" t="s">
        <v>238</v>
      </c>
      <c r="X136" t="s">
        <v>159</v>
      </c>
      <c r="Y136" t="s">
        <v>160</v>
      </c>
      <c r="Z136" t="s">
        <v>161</v>
      </c>
      <c r="AA136" t="s">
        <v>353</v>
      </c>
      <c r="AB136" t="s">
        <v>354</v>
      </c>
      <c r="AC136" t="s">
        <v>164</v>
      </c>
      <c r="AD136" t="s">
        <v>165</v>
      </c>
      <c r="AE136" t="s">
        <v>166</v>
      </c>
      <c r="AF136" t="s">
        <v>167</v>
      </c>
      <c r="AG136" t="s">
        <v>168</v>
      </c>
      <c r="AH136">
        <v>19.668443234968809</v>
      </c>
      <c r="AI136">
        <v>4.7325583800885456</v>
      </c>
      <c r="AJ136">
        <v>8.8640408030743227</v>
      </c>
      <c r="AK136">
        <v>35.548577494985842</v>
      </c>
      <c r="AL136">
        <v>23.361345032309551</v>
      </c>
      <c r="AM136">
        <v>9.068510873071336</v>
      </c>
      <c r="AN136">
        <v>15.5028410894516</v>
      </c>
      <c r="AO136">
        <v>18.810318067097882</v>
      </c>
      <c r="AP136">
        <v>46.663291229462168</v>
      </c>
      <c r="AQ136">
        <v>27.396758035081859</v>
      </c>
      <c r="AR136">
        <v>22.459228242827901</v>
      </c>
      <c r="AS136"/>
      <c r="AT136"/>
      <c r="AU136"/>
      <c r="AV136"/>
      <c r="AW136"/>
      <c r="AX136"/>
      <c r="AY136"/>
      <c r="AZ136"/>
      <c r="BA136"/>
      <c r="BB136"/>
      <c r="BC136"/>
      <c r="BD136"/>
      <c r="BE136"/>
      <c r="BF136"/>
      <c r="BG136"/>
      <c r="BH136"/>
      <c r="BI136"/>
      <c r="BJ136"/>
      <c r="BK136"/>
      <c r="BL136"/>
      <c r="BM136"/>
      <c r="BN136"/>
      <c r="BO136"/>
      <c r="BP136"/>
      <c r="BQ136"/>
      <c r="BR136"/>
    </row>
    <row r="137">
      <c r="A137" t="s">
        <v>619</v>
      </c>
      <c r="B137">
        <v>2009</v>
      </c>
      <c r="C137" t="s">
        <v>624</v>
      </c>
      <c r="D137">
        <v>129</v>
      </c>
      <c r="E137" t="s">
        <v>181</v>
      </c>
      <c r="F137" t="s">
        <v>48</v>
      </c>
      <c r="G137" t="s">
        <v>192</v>
      </c>
      <c r="H137">
        <v>83.462853064107151</v>
      </c>
      <c r="I137">
        <v>78.672500092408342</v>
      </c>
      <c r="J137">
        <v>78.539526695639069</v>
      </c>
      <c r="K137">
        <v>72.59276549462912</v>
      </c>
      <c r="L137">
        <v>82.883531667485371</v>
      </c>
      <c r="M137">
        <v>78.151373179768783</v>
      </c>
      <c r="N137">
        <v>67.727651980776855</v>
      </c>
      <c r="O137">
        <v>75.872614847216269</v>
      </c>
      <c r="P137">
        <v>76.827593915806148</v>
      </c>
      <c r="Q137">
        <v>89.322538300854475</v>
      </c>
      <c r="R137">
        <v>85.672741093309739</v>
      </c>
      <c r="S137">
        <v>77.841685200731092</v>
      </c>
      <c r="T137">
        <v>78.688775666160211</v>
      </c>
      <c r="U137">
        <v>77.083954269248338</v>
      </c>
      <c r="V137">
        <v>80.055566762150477</v>
      </c>
      <c r="W137" t="s">
        <v>238</v>
      </c>
      <c r="X137" t="s">
        <v>159</v>
      </c>
      <c r="Y137" t="s">
        <v>160</v>
      </c>
      <c r="Z137" t="s">
        <v>161</v>
      </c>
      <c r="AA137" t="s">
        <v>353</v>
      </c>
      <c r="AB137" t="s">
        <v>354</v>
      </c>
      <c r="AC137" t="s">
        <v>164</v>
      </c>
      <c r="AD137" t="s">
        <v>165</v>
      </c>
      <c r="AE137" t="s">
        <v>166</v>
      </c>
      <c r="AF137" t="s">
        <v>167</v>
      </c>
      <c r="AG137" t="s">
        <v>168</v>
      </c>
      <c r="AH137">
        <v>80.331556765031166</v>
      </c>
      <c r="AI137">
        <v>95.267441619911452</v>
      </c>
      <c r="AJ137">
        <v>91.135959196925654</v>
      </c>
      <c r="AK137">
        <v>64.451422505014193</v>
      </c>
      <c r="AL137">
        <v>76.638654967690428</v>
      </c>
      <c r="AM137">
        <v>90.931489126928682</v>
      </c>
      <c r="AN137">
        <v>84.497158910548421</v>
      </c>
      <c r="AO137">
        <v>81.189681932902118</v>
      </c>
      <c r="AP137">
        <v>53.336708770537918</v>
      </c>
      <c r="AQ137">
        <v>72.603241964918197</v>
      </c>
      <c r="AR137">
        <v>77.540771757172124</v>
      </c>
      <c r="AS137"/>
      <c r="AT137"/>
      <c r="AU137"/>
      <c r="AV137"/>
      <c r="AW137"/>
      <c r="AX137"/>
      <c r="AY137"/>
      <c r="AZ137"/>
      <c r="BA137"/>
      <c r="BB137"/>
      <c r="BC137"/>
      <c r="BD137"/>
      <c r="BE137"/>
      <c r="BF137"/>
      <c r="BG137"/>
      <c r="BH137"/>
      <c r="BI137"/>
      <c r="BJ137"/>
      <c r="BK137"/>
      <c r="BL137"/>
      <c r="BM137"/>
      <c r="BN137"/>
      <c r="BO137"/>
      <c r="BP137"/>
      <c r="BQ137"/>
      <c r="BR137"/>
    </row>
    <row r="138">
      <c r="A138" t="s">
        <v>619</v>
      </c>
      <c r="B138">
        <v>2009</v>
      </c>
      <c r="C138" t="s">
        <v>624</v>
      </c>
      <c r="D138">
        <v>130</v>
      </c>
      <c r="E138" t="s">
        <v>47</v>
      </c>
      <c r="F138" t="s">
        <v>42</v>
      </c>
      <c r="G138" t="s">
        <v>192</v>
      </c>
      <c r="H138">
        <v>37.866735474357789</v>
      </c>
      <c r="I138">
        <v>33.36671539106775</v>
      </c>
      <c r="J138">
        <v>36.652119562908098</v>
      </c>
      <c r="K138">
        <v>38.93418787565264</v>
      </c>
      <c r="L138">
        <v>57.436207937698548</v>
      </c>
      <c r="M138">
        <v>36.544166196303443</v>
      </c>
      <c r="N138">
        <v>33.331342220190727</v>
      </c>
      <c r="O138">
        <v>42.524713022668017</v>
      </c>
      <c r="P138">
        <v>68.278972400960981</v>
      </c>
      <c r="Q138">
        <v>64.83530441013967</v>
      </c>
      <c r="R138">
        <v>37.748484020053368</v>
      </c>
      <c r="S138">
        <v>32.777326769183759</v>
      </c>
      <c r="T138">
        <v>32.638774398979677</v>
      </c>
      <c r="U138">
        <v>45.834516247495543</v>
      </c>
      <c r="V138">
        <v>40.667573131430522</v>
      </c>
      <c r="W138" t="s">
        <v>238</v>
      </c>
      <c r="X138" t="s">
        <v>159</v>
      </c>
      <c r="Y138" t="s">
        <v>160</v>
      </c>
      <c r="Z138" t="s">
        <v>161</v>
      </c>
      <c r="AA138" t="s">
        <v>353</v>
      </c>
      <c r="AB138" t="s">
        <v>354</v>
      </c>
      <c r="AC138" t="s">
        <v>164</v>
      </c>
      <c r="AD138" t="s">
        <v>165</v>
      </c>
      <c r="AE138" t="s">
        <v>166</v>
      </c>
      <c r="AF138" t="s">
        <v>167</v>
      </c>
      <c r="AG138" t="s">
        <v>168</v>
      </c>
      <c r="AH138">
        <v>61.506154110116157</v>
      </c>
      <c r="AI138">
        <v>41.287331274565013</v>
      </c>
      <c r="AJ138">
        <v>28.906606307261129</v>
      </c>
      <c r="AK138">
        <v>54.839692389444217</v>
      </c>
      <c r="AL138">
        <v>67.914039257011467</v>
      </c>
      <c r="AM138">
        <v>29.257855618639478</v>
      </c>
      <c r="AN138">
        <v>36.589746554491128</v>
      </c>
      <c r="AO138">
        <v>42.559171824189697</v>
      </c>
      <c r="AP138">
        <v>31.48042017826398</v>
      </c>
      <c r="AQ138">
        <v>63.046466185380758</v>
      </c>
      <c r="AR138">
        <v>33.05028556465934</v>
      </c>
      <c r="AS138"/>
      <c r="AT138"/>
      <c r="AU138"/>
      <c r="AV138"/>
      <c r="AW138"/>
      <c r="AX138"/>
      <c r="AY138"/>
      <c r="AZ138"/>
      <c r="BA138"/>
      <c r="BB138"/>
      <c r="BC138"/>
      <c r="BD138"/>
      <c r="BE138"/>
      <c r="BF138"/>
      <c r="BG138"/>
      <c r="BH138"/>
      <c r="BI138"/>
      <c r="BJ138"/>
      <c r="BK138"/>
      <c r="BL138"/>
      <c r="BM138"/>
      <c r="BN138"/>
      <c r="BO138"/>
      <c r="BP138"/>
      <c r="BQ138"/>
      <c r="BR138"/>
    </row>
    <row r="139">
      <c r="A139" t="s">
        <v>619</v>
      </c>
      <c r="B139">
        <v>2009</v>
      </c>
      <c r="C139" t="s">
        <v>624</v>
      </c>
      <c r="D139">
        <v>135</v>
      </c>
      <c r="E139" t="s">
        <v>45</v>
      </c>
      <c r="F139" t="s">
        <v>44</v>
      </c>
      <c r="G139" t="s">
        <v>647</v>
      </c>
      <c r="H139">
        <v>0</v>
      </c>
      <c r="I139">
        <v>0</v>
      </c>
      <c r="J139">
        <v>0.1856167355874962</v>
      </c>
      <c r="K139">
        <v>0.50714320402736868</v>
      </c>
      <c r="L139">
        <v>5.969363150834905</v>
      </c>
      <c r="M139">
        <v>0</v>
      </c>
      <c r="N139">
        <v>0.59442776238855033</v>
      </c>
      <c r="O139">
        <v>0.80663252917797368</v>
      </c>
      <c r="P139">
        <v>1.6439721676803261</v>
      </c>
      <c r="Q139">
        <v>17.830664309923421</v>
      </c>
      <c r="R139">
        <v>0</v>
      </c>
      <c r="S139">
        <v>0</v>
      </c>
      <c r="T139">
        <v>0</v>
      </c>
      <c r="U139">
        <v>0.26333025943227339</v>
      </c>
      <c r="V139">
        <v>0.34556642804321869</v>
      </c>
      <c r="W139" t="s">
        <v>238</v>
      </c>
      <c r="X139" t="s">
        <v>159</v>
      </c>
      <c r="Y139" t="s">
        <v>160</v>
      </c>
      <c r="Z139" t="s">
        <v>161</v>
      </c>
      <c r="AA139" t="s">
        <v>353</v>
      </c>
      <c r="AB139" t="s">
        <v>354</v>
      </c>
      <c r="AC139" t="s">
        <v>164</v>
      </c>
      <c r="AD139" t="s">
        <v>165</v>
      </c>
      <c r="AE139" t="s">
        <v>166</v>
      </c>
      <c r="AF139" t="s">
        <v>167</v>
      </c>
      <c r="AG139" t="s">
        <v>168</v>
      </c>
      <c r="AH139">
        <v>0.23804880873290279</v>
      </c>
      <c r="AI139">
        <v>0.46338945224217948</v>
      </c>
      <c r="AJ139">
        <v>0.0181601056504491</v>
      </c>
      <c r="AK139">
        <v>0</v>
      </c>
      <c r="AL139">
        <v>12.917725332326199</v>
      </c>
      <c r="AM139">
        <v>4.4901958959513966</v>
      </c>
      <c r="AN139">
        <v>1.6782987254780719</v>
      </c>
      <c r="AO139">
        <v>0</v>
      </c>
      <c r="AP139">
        <v>0.049408338341628298</v>
      </c>
      <c r="AQ139">
        <v>0.077521385839476001</v>
      </c>
      <c r="AR139">
        <v>0.067670345164279902</v>
      </c>
      <c r="AS139"/>
      <c r="AT139"/>
      <c r="AU139"/>
      <c r="AV139"/>
      <c r="AW139"/>
      <c r="AX139"/>
      <c r="AY139"/>
      <c r="AZ139"/>
      <c r="BA139"/>
      <c r="BB139"/>
      <c r="BC139"/>
      <c r="BD139"/>
      <c r="BE139"/>
      <c r="BF139"/>
      <c r="BG139"/>
      <c r="BH139"/>
      <c r="BI139"/>
      <c r="BJ139"/>
      <c r="BK139"/>
      <c r="BL139"/>
      <c r="BM139"/>
      <c r="BN139"/>
      <c r="BO139"/>
      <c r="BP139"/>
      <c r="BQ139"/>
      <c r="BR139"/>
    </row>
    <row r="140">
      <c r="A140" t="s">
        <v>619</v>
      </c>
      <c r="B140">
        <v>2009</v>
      </c>
      <c r="C140" t="s">
        <v>624</v>
      </c>
      <c r="D140">
        <v>136</v>
      </c>
      <c r="E140" t="s">
        <v>45</v>
      </c>
      <c r="F140" t="s">
        <v>43</v>
      </c>
      <c r="G140" t="s">
        <v>648</v>
      </c>
      <c r="H140">
        <v>0</v>
      </c>
      <c r="I140">
        <v>0.076706444188918796</v>
      </c>
      <c r="J140">
        <v>0</v>
      </c>
      <c r="K140">
        <v>0.50041410884431226</v>
      </c>
      <c r="L140">
        <v>16.307220931072852</v>
      </c>
      <c r="M140">
        <v>0</v>
      </c>
      <c r="N140">
        <v>0</v>
      </c>
      <c r="O140">
        <v>4.2678689022692566</v>
      </c>
      <c r="P140">
        <v>11.741409685835571</v>
      </c>
      <c r="Q140">
        <v>37.007901833468168</v>
      </c>
      <c r="R140">
        <v>0</v>
      </c>
      <c r="S140">
        <v>0</v>
      </c>
      <c r="T140">
        <v>0.10987882040932311</v>
      </c>
      <c r="U140">
        <v>0.096542757669357396</v>
      </c>
      <c r="V140">
        <v>1.2854587856830351</v>
      </c>
      <c r="W140" t="s">
        <v>238</v>
      </c>
      <c r="X140" t="s">
        <v>159</v>
      </c>
      <c r="Y140" t="s">
        <v>160</v>
      </c>
      <c r="Z140" t="s">
        <v>161</v>
      </c>
      <c r="AA140" t="s">
        <v>353</v>
      </c>
      <c r="AB140" t="s">
        <v>354</v>
      </c>
      <c r="AC140" t="s">
        <v>164</v>
      </c>
      <c r="AD140" t="s">
        <v>165</v>
      </c>
      <c r="AE140" t="s">
        <v>166</v>
      </c>
      <c r="AF140" t="s">
        <v>167</v>
      </c>
      <c r="AG140" t="s">
        <v>168</v>
      </c>
      <c r="AH140">
        <v>0</v>
      </c>
      <c r="AI140">
        <v>0.76802347034163609</v>
      </c>
      <c r="AJ140">
        <v>0.61789713818681791</v>
      </c>
      <c r="AK140">
        <v>0</v>
      </c>
      <c r="AL140">
        <v>35.048461259974623</v>
      </c>
      <c r="AM140">
        <v>16.514293136082522</v>
      </c>
      <c r="AN140">
        <v>0.44323273758682968</v>
      </c>
      <c r="AO140">
        <v>0.36628290636075589</v>
      </c>
      <c r="AP140">
        <v>3.7363423167712559</v>
      </c>
      <c r="AQ140">
        <v>0.93369129436896603</v>
      </c>
      <c r="AR140">
        <v>0.48592484427899962</v>
      </c>
      <c r="AS140"/>
      <c r="AT140"/>
      <c r="AU140"/>
      <c r="AV140"/>
      <c r="AW140"/>
      <c r="AX140"/>
      <c r="AY140"/>
      <c r="AZ140"/>
      <c r="BA140"/>
      <c r="BB140"/>
      <c r="BC140"/>
      <c r="BD140"/>
      <c r="BE140"/>
      <c r="BF140"/>
      <c r="BG140"/>
      <c r="BH140"/>
      <c r="BI140"/>
      <c r="BJ140"/>
      <c r="BK140"/>
      <c r="BL140"/>
      <c r="BM140"/>
      <c r="BN140"/>
      <c r="BO140"/>
      <c r="BP140"/>
      <c r="BQ140"/>
      <c r="BR140"/>
    </row>
    <row r="141">
      <c r="A141" t="s">
        <v>619</v>
      </c>
      <c r="B141">
        <v>2009</v>
      </c>
      <c r="C141" t="s">
        <v>624</v>
      </c>
      <c r="D141">
        <v>137</v>
      </c>
      <c r="E141" t="s">
        <v>45</v>
      </c>
      <c r="F141" t="s">
        <v>42</v>
      </c>
      <c r="G141" t="s">
        <v>649</v>
      </c>
      <c r="H141">
        <v>15.20550270880039</v>
      </c>
      <c r="I141">
        <v>17.829072707058451</v>
      </c>
      <c r="J141">
        <v>24.873296994511009</v>
      </c>
      <c r="K141">
        <v>32.611246315415762</v>
      </c>
      <c r="L141">
        <v>44.588286467791463</v>
      </c>
      <c r="M141">
        <v>29.654992422484089</v>
      </c>
      <c r="N141">
        <v>31.917439628364448</v>
      </c>
      <c r="O141">
        <v>45.230301815831922</v>
      </c>
      <c r="P141">
        <v>58.549133251620368</v>
      </c>
      <c r="Q141">
        <v>30.98791917821039</v>
      </c>
      <c r="R141">
        <v>13.97188780028204</v>
      </c>
      <c r="S141">
        <v>12.52689747275582</v>
      </c>
      <c r="T141">
        <v>21.02235913409325</v>
      </c>
      <c r="U141">
        <v>28.964800056581002</v>
      </c>
      <c r="V141">
        <v>32.491380193754942</v>
      </c>
      <c r="W141" t="s">
        <v>238</v>
      </c>
      <c r="X141" t="s">
        <v>159</v>
      </c>
      <c r="Y141" t="s">
        <v>160</v>
      </c>
      <c r="Z141" t="s">
        <v>161</v>
      </c>
      <c r="AA141" t="s">
        <v>353</v>
      </c>
      <c r="AB141" t="s">
        <v>354</v>
      </c>
      <c r="AC141" t="s">
        <v>164</v>
      </c>
      <c r="AD141" t="s">
        <v>165</v>
      </c>
      <c r="AE141" t="s">
        <v>166</v>
      </c>
      <c r="AF141" t="s">
        <v>167</v>
      </c>
      <c r="AG141" t="s">
        <v>168</v>
      </c>
      <c r="AH141">
        <v>43.239688992659111</v>
      </c>
      <c r="AI141">
        <v>28.12485874344349</v>
      </c>
      <c r="AJ141">
        <v>24.61974827377858</v>
      </c>
      <c r="AK141">
        <v>37.536022144198263</v>
      </c>
      <c r="AL141">
        <v>36.009585751954653</v>
      </c>
      <c r="AM141">
        <v>24.79864299817509</v>
      </c>
      <c r="AN141">
        <v>28.933275218032929</v>
      </c>
      <c r="AO141">
        <v>57.749653225421213</v>
      </c>
      <c r="AP141">
        <v>19.414146782851951</v>
      </c>
      <c r="AQ141">
        <v>26.223590700654348</v>
      </c>
      <c r="AR141">
        <v>8.4165597845948383</v>
      </c>
      <c r="AS141"/>
      <c r="AT141"/>
      <c r="AU141"/>
      <c r="AV141"/>
      <c r="AW141"/>
      <c r="AX141"/>
      <c r="AY141"/>
      <c r="AZ141"/>
      <c r="BA141"/>
      <c r="BB141"/>
      <c r="BC141"/>
      <c r="BD141"/>
      <c r="BE141"/>
      <c r="BF141"/>
      <c r="BG141"/>
      <c r="BH141"/>
      <c r="BI141"/>
      <c r="BJ141"/>
      <c r="BK141"/>
      <c r="BL141"/>
      <c r="BM141"/>
      <c r="BN141"/>
      <c r="BO141"/>
      <c r="BP141"/>
      <c r="BQ141"/>
      <c r="BR141"/>
    </row>
    <row r="142">
      <c r="A142" t="s">
        <v>619</v>
      </c>
      <c r="B142">
        <v>2009</v>
      </c>
      <c r="C142" t="s">
        <v>624</v>
      </c>
      <c r="D142">
        <v>138</v>
      </c>
      <c r="E142" t="s">
        <v>45</v>
      </c>
      <c r="F142" t="s">
        <v>41</v>
      </c>
      <c r="G142" t="s">
        <v>192</v>
      </c>
      <c r="H142">
        <v>19.792213241011261</v>
      </c>
      <c r="I142">
        <v>22.455778552877032</v>
      </c>
      <c r="J142">
        <v>25.732542614414118</v>
      </c>
      <c r="K142">
        <v>43.191248278040057</v>
      </c>
      <c r="L142">
        <v>29.217662194881981</v>
      </c>
      <c r="M142">
        <v>27.49460848131698</v>
      </c>
      <c r="N142">
        <v>44.895894343018242</v>
      </c>
      <c r="O142">
        <v>42.8086480170805</v>
      </c>
      <c r="P142">
        <v>25.058299999326739</v>
      </c>
      <c r="Q142">
        <v>13.02853382525287</v>
      </c>
      <c r="R142">
        <v>19.013108673754271</v>
      </c>
      <c r="S142">
        <v>19.427514150533622</v>
      </c>
      <c r="T142">
        <v>23.444474272994309</v>
      </c>
      <c r="U142">
        <v>26.072780689031301</v>
      </c>
      <c r="V142">
        <v>46.944467446492979</v>
      </c>
      <c r="W142" t="s">
        <v>238</v>
      </c>
      <c r="X142" t="s">
        <v>159</v>
      </c>
      <c r="Y142" t="s">
        <v>160</v>
      </c>
      <c r="Z142" t="s">
        <v>161</v>
      </c>
      <c r="AA142" t="s">
        <v>353</v>
      </c>
      <c r="AB142" t="s">
        <v>354</v>
      </c>
      <c r="AC142" t="s">
        <v>164</v>
      </c>
      <c r="AD142" t="s">
        <v>165</v>
      </c>
      <c r="AE142" t="s">
        <v>166</v>
      </c>
      <c r="AF142" t="s">
        <v>167</v>
      </c>
      <c r="AG142" t="s">
        <v>168</v>
      </c>
      <c r="AH142">
        <v>27.93262095716684</v>
      </c>
      <c r="AI142">
        <v>50.310480115063307</v>
      </c>
      <c r="AJ142">
        <v>61.9237748411674</v>
      </c>
      <c r="AK142">
        <v>25.881433589411849</v>
      </c>
      <c r="AL142">
        <v>16.024227655744429</v>
      </c>
      <c r="AM142">
        <v>47.226486009950122</v>
      </c>
      <c r="AN142">
        <v>25.36363642799683</v>
      </c>
      <c r="AO142">
        <v>39.841267873417038</v>
      </c>
      <c r="AP142">
        <v>26.51948653035636</v>
      </c>
      <c r="AQ142">
        <v>12.614830348207329</v>
      </c>
      <c r="AR142">
        <v>15.866314505898311</v>
      </c>
      <c r="AS142"/>
      <c r="AT142"/>
      <c r="AU142"/>
      <c r="AV142"/>
      <c r="AW142"/>
      <c r="AX142"/>
      <c r="AY142"/>
      <c r="AZ142"/>
      <c r="BA142"/>
      <c r="BB142"/>
      <c r="BC142"/>
      <c r="BD142"/>
      <c r="BE142"/>
      <c r="BF142"/>
      <c r="BG142"/>
      <c r="BH142"/>
      <c r="BI142"/>
      <c r="BJ142"/>
      <c r="BK142"/>
      <c r="BL142"/>
      <c r="BM142"/>
      <c r="BN142"/>
      <c r="BO142"/>
      <c r="BP142"/>
      <c r="BQ142"/>
      <c r="BR142"/>
    </row>
    <row r="143">
      <c r="A143" t="s">
        <v>619</v>
      </c>
      <c r="B143">
        <v>2009</v>
      </c>
      <c r="C143" t="s">
        <v>624</v>
      </c>
      <c r="D143">
        <v>139</v>
      </c>
      <c r="E143" t="s">
        <v>45</v>
      </c>
      <c r="F143" t="s">
        <v>19</v>
      </c>
      <c r="G143" t="s">
        <v>192</v>
      </c>
      <c r="H143">
        <v>65.002284050188379</v>
      </c>
      <c r="I143">
        <v>59.638442295875556</v>
      </c>
      <c r="J143">
        <v>49.208543655487233</v>
      </c>
      <c r="K143">
        <v>23.18994809367241</v>
      </c>
      <c r="L143">
        <v>3.917467255418571</v>
      </c>
      <c r="M143">
        <v>42.850399096198998</v>
      </c>
      <c r="N143">
        <v>22.592238266228811</v>
      </c>
      <c r="O143">
        <v>6.8865487356403516</v>
      </c>
      <c r="P143">
        <v>3.007184895536871</v>
      </c>
      <c r="Q143">
        <v>1.144980853145078</v>
      </c>
      <c r="R143">
        <v>67.015003525963664</v>
      </c>
      <c r="S143">
        <v>68.04558837671064</v>
      </c>
      <c r="T143">
        <v>55.423287772503308</v>
      </c>
      <c r="U143">
        <v>44.60254623728607</v>
      </c>
      <c r="V143">
        <v>18.93312714602591</v>
      </c>
      <c r="W143" t="s">
        <v>238</v>
      </c>
      <c r="X143" t="s">
        <v>159</v>
      </c>
      <c r="Y143" t="s">
        <v>160</v>
      </c>
      <c r="Z143" t="s">
        <v>161</v>
      </c>
      <c r="AA143" t="s">
        <v>353</v>
      </c>
      <c r="AB143" t="s">
        <v>354</v>
      </c>
      <c r="AC143" t="s">
        <v>164</v>
      </c>
      <c r="AD143" t="s">
        <v>165</v>
      </c>
      <c r="AE143" t="s">
        <v>166</v>
      </c>
      <c r="AF143" t="s">
        <v>167</v>
      </c>
      <c r="AG143" t="s">
        <v>168</v>
      </c>
      <c r="AH143">
        <v>28.589641241441079</v>
      </c>
      <c r="AI143">
        <v>20.333248218909361</v>
      </c>
      <c r="AJ143">
        <v>12.82041964121683</v>
      </c>
      <c r="AK143">
        <v>36.582544266389853</v>
      </c>
      <c r="AL143">
        <v>0</v>
      </c>
      <c r="AM143">
        <v>6.970381959840978</v>
      </c>
      <c r="AN143">
        <v>43.581556890905411</v>
      </c>
      <c r="AO143">
        <v>2.042795994800926</v>
      </c>
      <c r="AP143">
        <v>50.28061603167896</v>
      </c>
      <c r="AQ143">
        <v>60.150366270929872</v>
      </c>
      <c r="AR143">
        <v>75.16353052006383</v>
      </c>
      <c r="AS143"/>
      <c r="AT143"/>
      <c r="AU143"/>
      <c r="AV143"/>
      <c r="AW143"/>
      <c r="AX143"/>
      <c r="AY143"/>
      <c r="AZ143"/>
      <c r="BA143"/>
      <c r="BB143"/>
      <c r="BC143"/>
      <c r="BD143"/>
      <c r="BE143"/>
      <c r="BF143"/>
      <c r="BG143"/>
      <c r="BH143"/>
      <c r="BI143"/>
      <c r="BJ143"/>
      <c r="BK143"/>
      <c r="BL143"/>
      <c r="BM143"/>
      <c r="BN143"/>
      <c r="BO143"/>
      <c r="BP143"/>
      <c r="BQ143"/>
      <c r="BR143"/>
    </row>
    <row r="144">
      <c r="A144" t="s">
        <v>619</v>
      </c>
      <c r="B144">
        <v>2009</v>
      </c>
      <c r="C144" t="s">
        <v>624</v>
      </c>
      <c r="D144">
        <v>148</v>
      </c>
      <c r="E144" t="s">
        <v>109</v>
      </c>
      <c r="F144" t="s">
        <v>49</v>
      </c>
      <c r="G144" t="s">
        <v>192</v>
      </c>
      <c r="H144">
        <v>2.4756430028842771</v>
      </c>
      <c r="I144">
        <v>3.797592178133105</v>
      </c>
      <c r="J144">
        <v>5.2368496215314391</v>
      </c>
      <c r="K144">
        <v>9.1266073912093386</v>
      </c>
      <c r="L144">
        <v>11.27579786847404</v>
      </c>
      <c r="M144">
        <v>6.4301773643933577</v>
      </c>
      <c r="N144">
        <v>10.25823657012509</v>
      </c>
      <c r="O144">
        <v>11.990391087329661</v>
      </c>
      <c r="P144">
        <v>16.30480160298972</v>
      </c>
      <c r="Q144">
        <v>9.0667373042437038</v>
      </c>
      <c r="R144">
        <v>1.970561320620368</v>
      </c>
      <c r="S144">
        <v>2.7343709637615392</v>
      </c>
      <c r="T144">
        <v>4.4718637429722454</v>
      </c>
      <c r="U144">
        <v>6.5455679903544084</v>
      </c>
      <c r="V144">
        <v>6.7581982471393562</v>
      </c>
      <c r="W144" t="s">
        <v>238</v>
      </c>
      <c r="X144" t="s">
        <v>159</v>
      </c>
      <c r="Y144" t="s">
        <v>160</v>
      </c>
      <c r="Z144" t="s">
        <v>161</v>
      </c>
      <c r="AA144" t="s">
        <v>353</v>
      </c>
      <c r="AB144" t="s">
        <v>354</v>
      </c>
      <c r="AC144" t="s">
        <v>164</v>
      </c>
      <c r="AD144" t="s">
        <v>165</v>
      </c>
      <c r="AE144" t="s">
        <v>166</v>
      </c>
      <c r="AF144" t="s">
        <v>167</v>
      </c>
      <c r="AG144" t="s">
        <v>168</v>
      </c>
      <c r="AH144">
        <v>8.4390292062823455</v>
      </c>
      <c r="AI144">
        <v>1.3839071887257279</v>
      </c>
      <c r="AJ144">
        <v>2.2224290271362879</v>
      </c>
      <c r="AK144">
        <v>13.206390725137419</v>
      </c>
      <c r="AL144">
        <v>19.213685927906901</v>
      </c>
      <c r="AM144">
        <v>4.1463926966931481</v>
      </c>
      <c r="AN144">
        <v>4.7028443017323891</v>
      </c>
      <c r="AO144">
        <v>10.60225322746367</v>
      </c>
      <c r="AP144">
        <v>10.825835706414059</v>
      </c>
      <c r="AQ144">
        <v>7.4614531835852729</v>
      </c>
      <c r="AR144">
        <v>1.9848006632384281</v>
      </c>
      <c r="AS144"/>
      <c r="AT144"/>
      <c r="AU144"/>
      <c r="AV144"/>
      <c r="AW144"/>
      <c r="AX144"/>
      <c r="AY144"/>
      <c r="AZ144"/>
      <c r="BA144"/>
      <c r="BB144"/>
      <c r="BC144"/>
      <c r="BD144"/>
      <c r="BE144"/>
      <c r="BF144"/>
      <c r="BG144"/>
      <c r="BH144"/>
      <c r="BI144"/>
      <c r="BJ144"/>
      <c r="BK144"/>
      <c r="BL144"/>
      <c r="BM144"/>
      <c r="BN144"/>
      <c r="BO144"/>
      <c r="BP144"/>
      <c r="BQ144"/>
      <c r="BR144"/>
    </row>
    <row r="145">
      <c r="A145" t="s">
        <v>619</v>
      </c>
      <c r="B145">
        <v>2009</v>
      </c>
      <c r="C145" t="s">
        <v>624</v>
      </c>
      <c r="D145">
        <v>149</v>
      </c>
      <c r="E145" t="s">
        <v>109</v>
      </c>
      <c r="F145" t="s">
        <v>48</v>
      </c>
      <c r="G145" t="s">
        <v>192</v>
      </c>
      <c r="H145">
        <v>12.494551145364129</v>
      </c>
      <c r="I145">
        <v>14.00849008461411</v>
      </c>
      <c r="J145">
        <v>19.165452915138459</v>
      </c>
      <c r="K145">
        <v>24.173386409408621</v>
      </c>
      <c r="L145">
        <v>54.601097116073468</v>
      </c>
      <c r="M145">
        <v>23.000401579081441</v>
      </c>
      <c r="N145">
        <v>21.528222115851879</v>
      </c>
      <c r="O145">
        <v>37.705798580145633</v>
      </c>
      <c r="P145">
        <v>54.05820491324527</v>
      </c>
      <c r="Q145">
        <v>75.847988308579588</v>
      </c>
      <c r="R145">
        <v>11.78336979386655</v>
      </c>
      <c r="S145">
        <v>9.6057866183112512</v>
      </c>
      <c r="T145">
        <v>16.5117441104322</v>
      </c>
      <c r="U145">
        <v>22.01768444534288</v>
      </c>
      <c r="V145">
        <v>27.126937352071259</v>
      </c>
      <c r="W145" t="s">
        <v>238</v>
      </c>
      <c r="X145" t="s">
        <v>159</v>
      </c>
      <c r="Y145" t="s">
        <v>160</v>
      </c>
      <c r="Z145" t="s">
        <v>161</v>
      </c>
      <c r="AA145" t="s">
        <v>353</v>
      </c>
      <c r="AB145" t="s">
        <v>354</v>
      </c>
      <c r="AC145" t="s">
        <v>164</v>
      </c>
      <c r="AD145" t="s">
        <v>165</v>
      </c>
      <c r="AE145" t="s">
        <v>166</v>
      </c>
      <c r="AF145" t="s">
        <v>167</v>
      </c>
      <c r="AG145" t="s">
        <v>168</v>
      </c>
      <c r="AH145">
        <v>34.467412882019147</v>
      </c>
      <c r="AI145">
        <v>27.858356246381319</v>
      </c>
      <c r="AJ145">
        <v>22.849985196921441</v>
      </c>
      <c r="AK145">
        <v>23.943874224283419</v>
      </c>
      <c r="AL145">
        <v>63.031946339129547</v>
      </c>
      <c r="AM145">
        <v>41.576579406761383</v>
      </c>
      <c r="AN145">
        <v>25.632526322251419</v>
      </c>
      <c r="AO145">
        <v>45.761776288914533</v>
      </c>
      <c r="AP145">
        <v>12.374061731550791</v>
      </c>
      <c r="AQ145">
        <v>19.773350197277541</v>
      </c>
      <c r="AR145">
        <v>6.8525495866404924</v>
      </c>
      <c r="AS145"/>
      <c r="AT145"/>
      <c r="AU145"/>
      <c r="AV145"/>
      <c r="AW145"/>
      <c r="AX145"/>
      <c r="AY145"/>
      <c r="AZ145"/>
      <c r="BA145"/>
      <c r="BB145"/>
      <c r="BC145"/>
      <c r="BD145"/>
      <c r="BE145"/>
      <c r="BF145"/>
      <c r="BG145"/>
      <c r="BH145"/>
      <c r="BI145"/>
      <c r="BJ145"/>
      <c r="BK145"/>
      <c r="BL145"/>
      <c r="BM145"/>
      <c r="BN145"/>
      <c r="BO145"/>
      <c r="BP145"/>
      <c r="BQ145"/>
      <c r="BR145"/>
    </row>
    <row r="146">
      <c r="A146" t="s">
        <v>619</v>
      </c>
      <c r="B146">
        <v>2009</v>
      </c>
      <c r="C146" t="s">
        <v>624</v>
      </c>
      <c r="D146">
        <v>150</v>
      </c>
      <c r="E146" t="s">
        <v>109</v>
      </c>
      <c r="F146" t="s">
        <v>111</v>
      </c>
      <c r="G146" t="s">
        <v>192</v>
      </c>
      <c r="H146">
        <v>85.029805851751618</v>
      </c>
      <c r="I146">
        <v>82.193917737252775</v>
      </c>
      <c r="J146">
        <v>75.597697463330022</v>
      </c>
      <c r="K146">
        <v>66.700006199381932</v>
      </c>
      <c r="L146">
        <v>34.123105015452282</v>
      </c>
      <c r="M146">
        <v>70.569421056525272</v>
      </c>
      <c r="N146">
        <v>68.213541314023118</v>
      </c>
      <c r="O146">
        <v>50.303810332524733</v>
      </c>
      <c r="P146">
        <v>29.636993483764861</v>
      </c>
      <c r="Q146">
        <v>15.085274387176611</v>
      </c>
      <c r="R146">
        <v>86.246068885513054</v>
      </c>
      <c r="S146">
        <v>87.659842417927209</v>
      </c>
      <c r="T146">
        <v>79.016392146595607</v>
      </c>
      <c r="U146">
        <v>71.436747564302721</v>
      </c>
      <c r="V146">
        <v>66.114864400789401</v>
      </c>
      <c r="W146" t="s">
        <v>238</v>
      </c>
      <c r="X146" t="s">
        <v>159</v>
      </c>
      <c r="Y146" t="s">
        <v>160</v>
      </c>
      <c r="Z146" t="s">
        <v>161</v>
      </c>
      <c r="AA146" t="s">
        <v>353</v>
      </c>
      <c r="AB146" t="s">
        <v>354</v>
      </c>
      <c r="AC146" t="s">
        <v>164</v>
      </c>
      <c r="AD146" t="s">
        <v>165</v>
      </c>
      <c r="AE146" t="s">
        <v>166</v>
      </c>
      <c r="AF146" t="s">
        <v>167</v>
      </c>
      <c r="AG146" t="s">
        <v>168</v>
      </c>
      <c r="AH146">
        <v>57.093557911698532</v>
      </c>
      <c r="AI146">
        <v>70.757736564892923</v>
      </c>
      <c r="AJ146">
        <v>74.927585775942347</v>
      </c>
      <c r="AK146">
        <v>62.849735050579113</v>
      </c>
      <c r="AL146">
        <v>17.754367732963409</v>
      </c>
      <c r="AM146">
        <v>54.277027896545619</v>
      </c>
      <c r="AN146">
        <v>69.664629376016279</v>
      </c>
      <c r="AO146">
        <v>43.635970483621733</v>
      </c>
      <c r="AP146">
        <v>76.800102562035221</v>
      </c>
      <c r="AQ146">
        <v>72.765196619137129</v>
      </c>
      <c r="AR146">
        <v>91.162649750121076</v>
      </c>
      <c r="AS146"/>
      <c r="AT146"/>
      <c r="AU146"/>
      <c r="AV146"/>
      <c r="AW146"/>
      <c r="AX146"/>
      <c r="AY146"/>
      <c r="AZ146"/>
      <c r="BA146"/>
      <c r="BB146"/>
      <c r="BC146"/>
      <c r="BD146"/>
      <c r="BE146"/>
      <c r="BF146"/>
      <c r="BG146"/>
      <c r="BH146"/>
      <c r="BI146"/>
      <c r="BJ146"/>
      <c r="BK146"/>
      <c r="BL146"/>
      <c r="BM146"/>
      <c r="BN146"/>
      <c r="BO146"/>
      <c r="BP146"/>
      <c r="BQ146"/>
      <c r="BR146"/>
    </row>
    <row r="147">
      <c r="A147" t="s">
        <v>619</v>
      </c>
      <c r="B147">
        <v>2009</v>
      </c>
      <c r="C147" t="s">
        <v>624</v>
      </c>
      <c r="D147">
        <v>151</v>
      </c>
      <c r="E147" t="s">
        <v>110</v>
      </c>
      <c r="F147" t="s">
        <v>49</v>
      </c>
      <c r="G147" t="s">
        <v>192</v>
      </c>
      <c r="H147">
        <v>21.77972790294281</v>
      </c>
      <c r="I147">
        <v>19.035711387508162</v>
      </c>
      <c r="J147">
        <v>22.88161815652246</v>
      </c>
      <c r="K147">
        <v>24.021358806149991</v>
      </c>
      <c r="L147">
        <v>17.998704838800279</v>
      </c>
      <c r="M147">
        <v>28.47253624492058</v>
      </c>
      <c r="N147">
        <v>29.420998166041741</v>
      </c>
      <c r="O147">
        <v>26.337517840324949</v>
      </c>
      <c r="P147">
        <v>21.69354094891078</v>
      </c>
      <c r="Q147">
        <v>11.12378822516383</v>
      </c>
      <c r="R147">
        <v>16.919152837389149</v>
      </c>
      <c r="S147">
        <v>24.56177703053002</v>
      </c>
      <c r="T147">
        <v>21.059652295896939</v>
      </c>
      <c r="U147">
        <v>18.914492651623679</v>
      </c>
      <c r="V147">
        <v>18.944872182880271</v>
      </c>
      <c r="W147" t="s">
        <v>238</v>
      </c>
      <c r="X147" t="s">
        <v>159</v>
      </c>
      <c r="Y147" t="s">
        <v>160</v>
      </c>
      <c r="Z147" t="s">
        <v>161</v>
      </c>
      <c r="AA147" t="s">
        <v>353</v>
      </c>
      <c r="AB147" t="s">
        <v>354</v>
      </c>
      <c r="AC147" t="s">
        <v>164</v>
      </c>
      <c r="AD147" t="s">
        <v>165</v>
      </c>
      <c r="AE147" t="s">
        <v>166</v>
      </c>
      <c r="AF147" t="s">
        <v>167</v>
      </c>
      <c r="AG147" t="s">
        <v>168</v>
      </c>
      <c r="AH147">
        <v>18.44311527641695</v>
      </c>
      <c r="AI147">
        <v>11.01603185323631</v>
      </c>
      <c r="AJ147">
        <v>7.7688980796163403</v>
      </c>
      <c r="AK147">
        <v>31.77089939687847</v>
      </c>
      <c r="AL147">
        <v>24.396373509836511</v>
      </c>
      <c r="AM147">
        <v>9.5757255064753242</v>
      </c>
      <c r="AN147">
        <v>19.84447957033408</v>
      </c>
      <c r="AO147">
        <v>18.007229460685689</v>
      </c>
      <c r="AP147">
        <v>54.757580192095602</v>
      </c>
      <c r="AQ147">
        <v>31.24382835995802</v>
      </c>
      <c r="AR147">
        <v>20.526751807760348</v>
      </c>
      <c r="AS147"/>
      <c r="AT147"/>
      <c r="AU147"/>
      <c r="AV147"/>
      <c r="AW147"/>
      <c r="AX147"/>
      <c r="AY147"/>
      <c r="AZ147"/>
      <c r="BA147"/>
      <c r="BB147"/>
      <c r="BC147"/>
      <c r="BD147"/>
      <c r="BE147"/>
      <c r="BF147"/>
      <c r="BG147"/>
      <c r="BH147"/>
      <c r="BI147"/>
      <c r="BJ147"/>
      <c r="BK147"/>
      <c r="BL147"/>
      <c r="BM147"/>
      <c r="BN147"/>
      <c r="BO147"/>
      <c r="BP147"/>
      <c r="BQ147"/>
      <c r="BR147"/>
    </row>
    <row r="148">
      <c r="A148" t="s">
        <v>619</v>
      </c>
      <c r="B148">
        <v>2009</v>
      </c>
      <c r="C148" t="s">
        <v>624</v>
      </c>
      <c r="D148">
        <v>152</v>
      </c>
      <c r="E148" t="s">
        <v>110</v>
      </c>
      <c r="F148" t="s">
        <v>48</v>
      </c>
      <c r="G148" t="s">
        <v>192</v>
      </c>
      <c r="H148">
        <v>74.424151415545097</v>
      </c>
      <c r="I148">
        <v>78.234644160666988</v>
      </c>
      <c r="J148">
        <v>74.029083943029988</v>
      </c>
      <c r="K148">
        <v>73.111574657682453</v>
      </c>
      <c r="L148">
        <v>80.327345101795459</v>
      </c>
      <c r="M148">
        <v>70.402760053139019</v>
      </c>
      <c r="N148">
        <v>66.580664583524225</v>
      </c>
      <c r="O148">
        <v>72.35092233941181</v>
      </c>
      <c r="P148">
        <v>76.6862270914242</v>
      </c>
      <c r="Q148">
        <v>86.910024083598131</v>
      </c>
      <c r="R148">
        <v>77.833069779003154</v>
      </c>
      <c r="S148">
        <v>72.878414213741181</v>
      </c>
      <c r="T148">
        <v>76.801286810751265</v>
      </c>
      <c r="U148">
        <v>77.623762701228401</v>
      </c>
      <c r="V148">
        <v>78.464278136176929</v>
      </c>
      <c r="W148" t="s">
        <v>238</v>
      </c>
      <c r="X148" t="s">
        <v>159</v>
      </c>
      <c r="Y148" t="s">
        <v>160</v>
      </c>
      <c r="Z148" t="s">
        <v>161</v>
      </c>
      <c r="AA148" t="s">
        <v>353</v>
      </c>
      <c r="AB148" t="s">
        <v>354</v>
      </c>
      <c r="AC148" t="s">
        <v>164</v>
      </c>
      <c r="AD148" t="s">
        <v>165</v>
      </c>
      <c r="AE148" t="s">
        <v>166</v>
      </c>
      <c r="AF148" t="s">
        <v>167</v>
      </c>
      <c r="AG148" t="s">
        <v>168</v>
      </c>
      <c r="AH148">
        <v>79.443614140817857</v>
      </c>
      <c r="AI148">
        <v>88.497221008593257</v>
      </c>
      <c r="AJ148">
        <v>91.377123309461368</v>
      </c>
      <c r="AK148">
        <v>66.902439834604507</v>
      </c>
      <c r="AL148">
        <v>73.873486412944331</v>
      </c>
      <c r="AM148">
        <v>86.47388575443496</v>
      </c>
      <c r="AN148">
        <v>76.208866962568464</v>
      </c>
      <c r="AO148">
        <v>74.458007123220682</v>
      </c>
      <c r="AP148">
        <v>44.716003256253899</v>
      </c>
      <c r="AQ148">
        <v>67.536035855349994</v>
      </c>
      <c r="AR148">
        <v>78.307003834834958</v>
      </c>
      <c r="AS148"/>
      <c r="AT148"/>
      <c r="AU148"/>
      <c r="AV148"/>
      <c r="AW148"/>
      <c r="AX148"/>
      <c r="AY148"/>
      <c r="AZ148"/>
      <c r="BA148"/>
      <c r="BB148"/>
      <c r="BC148"/>
      <c r="BD148"/>
      <c r="BE148"/>
      <c r="BF148"/>
      <c r="BG148"/>
      <c r="BH148"/>
      <c r="BI148"/>
      <c r="BJ148"/>
      <c r="BK148"/>
      <c r="BL148"/>
      <c r="BM148"/>
      <c r="BN148"/>
      <c r="BO148"/>
      <c r="BP148"/>
      <c r="BQ148"/>
      <c r="BR148"/>
    </row>
    <row r="149">
      <c r="A149" t="s">
        <v>619</v>
      </c>
      <c r="B149">
        <v>2009</v>
      </c>
      <c r="C149" t="s">
        <v>624</v>
      </c>
      <c r="D149">
        <v>153</v>
      </c>
      <c r="E149" t="s">
        <v>62</v>
      </c>
      <c r="F149" t="s">
        <v>368</v>
      </c>
      <c r="G149" t="s">
        <v>192</v>
      </c>
      <c r="H149">
        <v>0</v>
      </c>
      <c r="I149">
        <v>0</v>
      </c>
      <c r="J149">
        <v>0.1857295093103985</v>
      </c>
      <c r="K149">
        <v>0.51186643235236096</v>
      </c>
      <c r="L149">
        <v>5.9769116055169356</v>
      </c>
      <c r="M149">
        <v>0</v>
      </c>
      <c r="N149">
        <v>0.59682732762910873</v>
      </c>
      <c r="O149">
        <v>0.80663252917797368</v>
      </c>
      <c r="P149">
        <v>1.6439721676803261</v>
      </c>
      <c r="Q149">
        <v>17.86474991491632</v>
      </c>
      <c r="R149">
        <v>0</v>
      </c>
      <c r="S149">
        <v>0</v>
      </c>
      <c r="T149">
        <v>0</v>
      </c>
      <c r="U149">
        <v>0.26355729070158329</v>
      </c>
      <c r="V149">
        <v>0.34992069157861172</v>
      </c>
      <c r="W149" t="s">
        <v>238</v>
      </c>
      <c r="X149" t="s">
        <v>159</v>
      </c>
      <c r="Y149" t="s">
        <v>160</v>
      </c>
      <c r="Z149" t="s">
        <v>161</v>
      </c>
      <c r="AA149" t="s">
        <v>353</v>
      </c>
      <c r="AB149" t="s">
        <v>354</v>
      </c>
      <c r="AC149" t="s">
        <v>164</v>
      </c>
      <c r="AD149" t="s">
        <v>165</v>
      </c>
      <c r="AE149" t="s">
        <v>166</v>
      </c>
      <c r="AF149" t="s">
        <v>167</v>
      </c>
      <c r="AG149" t="s">
        <v>168</v>
      </c>
      <c r="AH149">
        <v>0.23804880873290279</v>
      </c>
      <c r="AI149">
        <v>0.46338945224217948</v>
      </c>
      <c r="AJ149">
        <v>0.0181601056504491</v>
      </c>
      <c r="AK149">
        <v>0</v>
      </c>
      <c r="AL149">
        <v>12.924437650869409</v>
      </c>
      <c r="AM149">
        <v>4.5495737116564046</v>
      </c>
      <c r="AN149">
        <v>1.6782987254780719</v>
      </c>
      <c r="AO149">
        <v>0</v>
      </c>
      <c r="AP149">
        <v>0.049484435485161501</v>
      </c>
      <c r="AQ149">
        <v>0.077521385839476001</v>
      </c>
      <c r="AR149">
        <v>0.067693952161758206</v>
      </c>
      <c r="AS149">
        <v>0</v>
      </c>
      <c r="AT149">
        <v>0</v>
      </c>
      <c r="AU149">
        <v>9.7751270000000012</v>
      </c>
      <c r="AV149">
        <v>26.758151999999999</v>
      </c>
      <c r="AW149">
        <v>314.08882500000021</v>
      </c>
      <c r="AX149">
        <v>0</v>
      </c>
      <c r="AY149">
        <v>9.3521040000000006</v>
      </c>
      <c r="AZ149">
        <v>12.688696</v>
      </c>
      <c r="BA149">
        <v>25.859611999999998</v>
      </c>
      <c r="BB149">
        <v>280.16980000000012</v>
      </c>
      <c r="BC149">
        <v>0</v>
      </c>
      <c r="BD149">
        <v>0</v>
      </c>
      <c r="BE149">
        <v>0</v>
      </c>
      <c r="BF149">
        <v>9.7751270000000012</v>
      </c>
      <c r="BG149">
        <v>12.776764999999999</v>
      </c>
      <c r="BH149">
        <v>5.1436099999999998</v>
      </c>
      <c r="BI149">
        <v>6.7721429999999998</v>
      </c>
      <c r="BJ149">
        <v>0.30030200000000001</v>
      </c>
      <c r="BK149">
        <v>0</v>
      </c>
      <c r="BL149">
        <v>169.1675560000001</v>
      </c>
      <c r="BM149">
        <v>69.120175999999987</v>
      </c>
      <c r="BN149">
        <v>93.851901000000012</v>
      </c>
      <c r="BO149">
        <v>0</v>
      </c>
      <c r="BP149">
        <v>1.0273840000000001</v>
      </c>
      <c r="BQ149">
        <v>1.6779660000000001</v>
      </c>
      <c r="BR149">
        <v>3.5610659999999998</v>
      </c>
    </row>
    <row r="150">
      <c r="A150" t="s">
        <v>619</v>
      </c>
      <c r="B150">
        <v>2009</v>
      </c>
      <c r="C150" t="s">
        <v>624</v>
      </c>
      <c r="D150">
        <v>154</v>
      </c>
      <c r="E150" t="s">
        <v>62</v>
      </c>
      <c r="F150" t="s">
        <v>369</v>
      </c>
      <c r="G150" t="s">
        <v>192</v>
      </c>
      <c r="H150">
        <v>0</v>
      </c>
      <c r="I150">
        <v>0.076706444188918796</v>
      </c>
      <c r="J150">
        <v>0</v>
      </c>
      <c r="K150">
        <v>0.50507466640349763</v>
      </c>
      <c r="L150">
        <v>16.327841944584289</v>
      </c>
      <c r="M150">
        <v>0</v>
      </c>
      <c r="N150">
        <v>0</v>
      </c>
      <c r="O150">
        <v>4.2678689022692566</v>
      </c>
      <c r="P150">
        <v>11.741409685835571</v>
      </c>
      <c r="Q150">
        <v>37.078647191105233</v>
      </c>
      <c r="R150">
        <v>0</v>
      </c>
      <c r="S150">
        <v>0</v>
      </c>
      <c r="T150">
        <v>0.10987882040932311</v>
      </c>
      <c r="U150">
        <v>0.096625992406085395</v>
      </c>
      <c r="V150">
        <v>1.301656037101365</v>
      </c>
      <c r="W150" t="s">
        <v>238</v>
      </c>
      <c r="X150" t="s">
        <v>159</v>
      </c>
      <c r="Y150" t="s">
        <v>160</v>
      </c>
      <c r="Z150" t="s">
        <v>161</v>
      </c>
      <c r="AA150" t="s">
        <v>353</v>
      </c>
      <c r="AB150" t="s">
        <v>354</v>
      </c>
      <c r="AC150" t="s">
        <v>164</v>
      </c>
      <c r="AD150" t="s">
        <v>165</v>
      </c>
      <c r="AE150" t="s">
        <v>166</v>
      </c>
      <c r="AF150" t="s">
        <v>167</v>
      </c>
      <c r="AG150" t="s">
        <v>168</v>
      </c>
      <c r="AH150">
        <v>0</v>
      </c>
      <c r="AI150">
        <v>0.76802347034163609</v>
      </c>
      <c r="AJ150">
        <v>0.61789713818681791</v>
      </c>
      <c r="AK150">
        <v>0</v>
      </c>
      <c r="AL150">
        <v>35.066673168834257</v>
      </c>
      <c r="AM150">
        <v>16.732676181512002</v>
      </c>
      <c r="AN150">
        <v>0.44323273758682968</v>
      </c>
      <c r="AO150">
        <v>0.37329029208308312</v>
      </c>
      <c r="AP150">
        <v>3.7420969117872378</v>
      </c>
      <c r="AQ150">
        <v>0.93369129436896603</v>
      </c>
      <c r="AR150">
        <v>0.4860943605796143</v>
      </c>
      <c r="AS150">
        <v>0</v>
      </c>
      <c r="AT150">
        <v>4.0500420000000004</v>
      </c>
      <c r="AU150">
        <v>0</v>
      </c>
      <c r="AV150">
        <v>26.403108</v>
      </c>
      <c r="AW150">
        <v>858.03388600000017</v>
      </c>
      <c r="AX150">
        <v>0</v>
      </c>
      <c r="AY150">
        <v>0</v>
      </c>
      <c r="AZ150">
        <v>67.135515999999996</v>
      </c>
      <c r="BA150">
        <v>184.69187299999999</v>
      </c>
      <c r="BB150">
        <v>581.4980460000005</v>
      </c>
      <c r="BC150">
        <v>0</v>
      </c>
      <c r="BD150">
        <v>0</v>
      </c>
      <c r="BE150">
        <v>4.0500420000000004</v>
      </c>
      <c r="BF150">
        <v>3.58378</v>
      </c>
      <c r="BG150">
        <v>47.527779000000002</v>
      </c>
      <c r="BH150">
        <v>0</v>
      </c>
      <c r="BI150">
        <v>11.224176</v>
      </c>
      <c r="BJ150">
        <v>10.217768</v>
      </c>
      <c r="BK150">
        <v>0</v>
      </c>
      <c r="BL150">
        <v>458.98657700000001</v>
      </c>
      <c r="BM150">
        <v>254.21404199999989</v>
      </c>
      <c r="BN150">
        <v>24.785954</v>
      </c>
      <c r="BO150">
        <v>5.5848849999999999</v>
      </c>
      <c r="BP150">
        <v>77.692520000000002</v>
      </c>
      <c r="BQ150">
        <v>20.209935999999999</v>
      </c>
      <c r="BR150">
        <v>25.571178</v>
      </c>
    </row>
    <row r="151">
      <c r="A151" t="s">
        <v>619</v>
      </c>
      <c r="B151">
        <v>2009</v>
      </c>
      <c r="C151" t="s">
        <v>624</v>
      </c>
      <c r="D151">
        <v>155</v>
      </c>
      <c r="E151" t="s">
        <v>62</v>
      </c>
      <c r="F151" t="s">
        <v>370</v>
      </c>
      <c r="G151" t="s">
        <v>192</v>
      </c>
      <c r="H151">
        <v>3.9221843544309958</v>
      </c>
      <c r="I151">
        <v>7.2402348949164068</v>
      </c>
      <c r="J151">
        <v>10.653777790124529</v>
      </c>
      <c r="K151">
        <v>7.6237768469386662</v>
      </c>
      <c r="L151">
        <v>8.3616429487728343</v>
      </c>
      <c r="M151">
        <v>14.625009229284011</v>
      </c>
      <c r="N151">
        <v>10.656023024841931</v>
      </c>
      <c r="O151">
        <v>15.52694162428482</v>
      </c>
      <c r="P151">
        <v>7.759703073065551</v>
      </c>
      <c r="Q151">
        <v>8.5665959025799285</v>
      </c>
      <c r="R151">
        <v>3.004276444687958</v>
      </c>
      <c r="S151">
        <v>3.7962277638752391</v>
      </c>
      <c r="T151">
        <v>10.180640996493009</v>
      </c>
      <c r="U151">
        <v>8.5529052676999573</v>
      </c>
      <c r="V151">
        <v>4.0051001819963146</v>
      </c>
      <c r="W151" t="s">
        <v>238</v>
      </c>
      <c r="X151" t="s">
        <v>159</v>
      </c>
      <c r="Y151" t="s">
        <v>160</v>
      </c>
      <c r="Z151" t="s">
        <v>161</v>
      </c>
      <c r="AA151" t="s">
        <v>353</v>
      </c>
      <c r="AB151" t="s">
        <v>354</v>
      </c>
      <c r="AC151" t="s">
        <v>164</v>
      </c>
      <c r="AD151" t="s">
        <v>165</v>
      </c>
      <c r="AE151" t="s">
        <v>166</v>
      </c>
      <c r="AF151" t="s">
        <v>167</v>
      </c>
      <c r="AG151" t="s">
        <v>168</v>
      </c>
      <c r="AH151">
        <v>6.1912906515688144</v>
      </c>
      <c r="AI151">
        <v>0.1085394339395039</v>
      </c>
      <c r="AJ151">
        <v>0.32717483199749459</v>
      </c>
      <c r="AK151">
        <v>6.5753589893632354</v>
      </c>
      <c r="AL151">
        <v>2.6836414396110819</v>
      </c>
      <c r="AM151">
        <v>6.4133495574106432</v>
      </c>
      <c r="AN151">
        <v>14.66907316441125</v>
      </c>
      <c r="AO151">
        <v>30.261857884482321</v>
      </c>
      <c r="AP151">
        <v>7.2932596784492283</v>
      </c>
      <c r="AQ151">
        <v>5.2193228669297014</v>
      </c>
      <c r="AR151">
        <v>1.3638817465975031</v>
      </c>
      <c r="AS151">
        <v>206.331728</v>
      </c>
      <c r="AT151">
        <v>382.2789039999999</v>
      </c>
      <c r="AU151">
        <v>560.71881799999994</v>
      </c>
      <c r="AV151">
        <v>398.53791299999989</v>
      </c>
      <c r="AW151">
        <v>439.4073029999999</v>
      </c>
      <c r="AX151">
        <v>229.8467599999999</v>
      </c>
      <c r="AY151">
        <v>166.976663</v>
      </c>
      <c r="AZ151">
        <v>244.24584300000001</v>
      </c>
      <c r="BA151">
        <v>122.059798</v>
      </c>
      <c r="BB151">
        <v>134.34845000000001</v>
      </c>
      <c r="BC151">
        <v>111.32957</v>
      </c>
      <c r="BD151">
        <v>139.757778</v>
      </c>
      <c r="BE151">
        <v>375.2499659999998</v>
      </c>
      <c r="BF151">
        <v>317.22034699999989</v>
      </c>
      <c r="BG151">
        <v>146.23949099999999</v>
      </c>
      <c r="BH151">
        <v>133.77754200000001</v>
      </c>
      <c r="BI151">
        <v>1.5862350000000001</v>
      </c>
      <c r="BJ151">
        <v>5.4102800000000002</v>
      </c>
      <c r="BK151">
        <v>104.73488999999999</v>
      </c>
      <c r="BL151">
        <v>35.126098000000013</v>
      </c>
      <c r="BM151">
        <v>97.435908999999981</v>
      </c>
      <c r="BN151">
        <v>820.30712499999993</v>
      </c>
      <c r="BO151">
        <v>452.75486599999982</v>
      </c>
      <c r="BP151">
        <v>151.42091099999999</v>
      </c>
      <c r="BQ151">
        <v>112.973294</v>
      </c>
      <c r="BR151">
        <v>71.747516000000005</v>
      </c>
    </row>
    <row r="152">
      <c r="A152" t="s">
        <v>619</v>
      </c>
      <c r="B152">
        <v>2009</v>
      </c>
      <c r="C152" t="s">
        <v>624</v>
      </c>
      <c r="D152">
        <v>156</v>
      </c>
      <c r="E152" t="s">
        <v>62</v>
      </c>
      <c r="F152" t="s">
        <v>371</v>
      </c>
      <c r="G152" t="s">
        <v>192</v>
      </c>
      <c r="H152">
        <v>0.86747055381503468</v>
      </c>
      <c r="I152">
        <v>0.5760443648744703</v>
      </c>
      <c r="J152">
        <v>0.34051439535192862</v>
      </c>
      <c r="K152">
        <v>0.76203949092706669</v>
      </c>
      <c r="L152">
        <v>0.1010824765751456</v>
      </c>
      <c r="M152">
        <v>1.13996767878939</v>
      </c>
      <c r="N152">
        <v>1.185751120693423</v>
      </c>
      <c r="O152">
        <v>0.1944374888813207</v>
      </c>
      <c r="P152">
        <v>0.33769449583947658</v>
      </c>
      <c r="Q152">
        <v>0</v>
      </c>
      <c r="R152">
        <v>0.7480011240133686</v>
      </c>
      <c r="S152">
        <v>0.26287135778777587</v>
      </c>
      <c r="T152">
        <v>0.67442947689469024</v>
      </c>
      <c r="U152">
        <v>0.31324300485923562</v>
      </c>
      <c r="V152">
        <v>0.55812645610009437</v>
      </c>
      <c r="W152" t="s">
        <v>238</v>
      </c>
      <c r="X152" t="s">
        <v>159</v>
      </c>
      <c r="Y152" t="s">
        <v>160</v>
      </c>
      <c r="Z152" t="s">
        <v>161</v>
      </c>
      <c r="AA152" t="s">
        <v>353</v>
      </c>
      <c r="AB152" t="s">
        <v>354</v>
      </c>
      <c r="AC152" t="s">
        <v>164</v>
      </c>
      <c r="AD152" t="s">
        <v>165</v>
      </c>
      <c r="AE152" t="s">
        <v>166</v>
      </c>
      <c r="AF152" t="s">
        <v>167</v>
      </c>
      <c r="AG152" t="s">
        <v>168</v>
      </c>
      <c r="AH152">
        <v>0</v>
      </c>
      <c r="AI152">
        <v>0</v>
      </c>
      <c r="AJ152">
        <v>0</v>
      </c>
      <c r="AK152">
        <v>0</v>
      </c>
      <c r="AL152">
        <v>0</v>
      </c>
      <c r="AM152">
        <v>0.22884494963063751</v>
      </c>
      <c r="AN152">
        <v>2.0895233155729942</v>
      </c>
      <c r="AO152">
        <v>0.099787261859968501</v>
      </c>
      <c r="AP152">
        <v>0</v>
      </c>
      <c r="AQ152">
        <v>0.075426002229349601</v>
      </c>
      <c r="AR152">
        <v>0.29785049246958378</v>
      </c>
      <c r="AS152">
        <v>45.634442999999997</v>
      </c>
      <c r="AT152">
        <v>30.414705000000001</v>
      </c>
      <c r="AU152">
        <v>17.921607999999999</v>
      </c>
      <c r="AV152">
        <v>39.836111999999993</v>
      </c>
      <c r="AW152">
        <v>5.3119199999999998</v>
      </c>
      <c r="AX152">
        <v>17.915741000000001</v>
      </c>
      <c r="AY152">
        <v>18.580362000000001</v>
      </c>
      <c r="AZ152">
        <v>3.0585900000000001</v>
      </c>
      <c r="BA152">
        <v>5.3119199999999998</v>
      </c>
      <c r="BB152">
        <v>0</v>
      </c>
      <c r="BC152">
        <v>27.718702</v>
      </c>
      <c r="BD152">
        <v>9.6775850000000005</v>
      </c>
      <c r="BE152">
        <v>24.858910000000002</v>
      </c>
      <c r="BF152">
        <v>11.617929999999999</v>
      </c>
      <c r="BG152">
        <v>20.379048000000001</v>
      </c>
      <c r="BH152">
        <v>0</v>
      </c>
      <c r="BI152">
        <v>0</v>
      </c>
      <c r="BJ152">
        <v>0</v>
      </c>
      <c r="BK152">
        <v>0</v>
      </c>
      <c r="BL152">
        <v>0</v>
      </c>
      <c r="BM152">
        <v>3.476766</v>
      </c>
      <c r="BN152">
        <v>116.847932</v>
      </c>
      <c r="BO152">
        <v>1.4929410000000001</v>
      </c>
      <c r="BP152">
        <v>0</v>
      </c>
      <c r="BQ152">
        <v>1.632611</v>
      </c>
      <c r="BR152">
        <v>15.668538</v>
      </c>
    </row>
    <row r="153">
      <c r="A153" t="s">
        <v>619</v>
      </c>
      <c r="B153">
        <v>2009</v>
      </c>
      <c r="C153" t="s">
        <v>624</v>
      </c>
      <c r="D153">
        <v>157</v>
      </c>
      <c r="E153" t="s">
        <v>62</v>
      </c>
      <c r="F153" t="s">
        <v>372</v>
      </c>
      <c r="G153" t="s">
        <v>192</v>
      </c>
      <c r="H153">
        <v>0</v>
      </c>
      <c r="I153">
        <v>0</v>
      </c>
      <c r="J153">
        <v>0.2251112158077816</v>
      </c>
      <c r="K153">
        <v>0.50669589914065727</v>
      </c>
      <c r="L153">
        <v>0.28031291279550052</v>
      </c>
      <c r="M153">
        <v>0.32861144165907807</v>
      </c>
      <c r="N153">
        <v>0.32129495988762241</v>
      </c>
      <c r="O153">
        <v>0</v>
      </c>
      <c r="P153">
        <v>0</v>
      </c>
      <c r="Q153">
        <v>0.93927849042231226</v>
      </c>
      <c r="R153">
        <v>0</v>
      </c>
      <c r="S153">
        <v>0</v>
      </c>
      <c r="T153">
        <v>0</v>
      </c>
      <c r="U153">
        <v>0.39710595303513357</v>
      </c>
      <c r="V153">
        <v>0.36721643621735101</v>
      </c>
      <c r="W153" t="s">
        <v>238</v>
      </c>
      <c r="X153" t="s">
        <v>159</v>
      </c>
      <c r="Y153" t="s">
        <v>160</v>
      </c>
      <c r="Z153" t="s">
        <v>161</v>
      </c>
      <c r="AA153" t="s">
        <v>353</v>
      </c>
      <c r="AB153" t="s">
        <v>354</v>
      </c>
      <c r="AC153" t="s">
        <v>164</v>
      </c>
      <c r="AD153" t="s">
        <v>165</v>
      </c>
      <c r="AE153" t="s">
        <v>166</v>
      </c>
      <c r="AF153" t="s">
        <v>167</v>
      </c>
      <c r="AG153" t="s">
        <v>168</v>
      </c>
      <c r="AH153">
        <v>0</v>
      </c>
      <c r="AI153">
        <v>0</v>
      </c>
      <c r="AJ153">
        <v>0</v>
      </c>
      <c r="AK153">
        <v>0</v>
      </c>
      <c r="AL153">
        <v>0</v>
      </c>
      <c r="AM153">
        <v>0.076281649876879201</v>
      </c>
      <c r="AN153">
        <v>0.90746206014026454</v>
      </c>
      <c r="AO153">
        <v>0</v>
      </c>
      <c r="AP153">
        <v>0.055932154585961798</v>
      </c>
      <c r="AQ153">
        <v>0</v>
      </c>
      <c r="AR153">
        <v>0</v>
      </c>
      <c r="AS153">
        <v>0</v>
      </c>
      <c r="AT153">
        <v>0</v>
      </c>
      <c r="AU153">
        <v>11.847825</v>
      </c>
      <c r="AV153">
        <v>26.487859</v>
      </c>
      <c r="AW153">
        <v>14.730543000000001</v>
      </c>
      <c r="AX153">
        <v>5.1644600000000001</v>
      </c>
      <c r="AY153">
        <v>5.0345949999999986</v>
      </c>
      <c r="AZ153">
        <v>0</v>
      </c>
      <c r="BA153">
        <v>0</v>
      </c>
      <c r="BB153">
        <v>14.730543000000001</v>
      </c>
      <c r="BC153">
        <v>0</v>
      </c>
      <c r="BD153">
        <v>0</v>
      </c>
      <c r="BE153">
        <v>0</v>
      </c>
      <c r="BF153">
        <v>14.728339</v>
      </c>
      <c r="BG153">
        <v>13.408289999999999</v>
      </c>
      <c r="BH153">
        <v>0</v>
      </c>
      <c r="BI153">
        <v>0</v>
      </c>
      <c r="BJ153">
        <v>0</v>
      </c>
      <c r="BK153">
        <v>0</v>
      </c>
      <c r="BL153">
        <v>0</v>
      </c>
      <c r="BM153">
        <v>1.158922</v>
      </c>
      <c r="BN153">
        <v>50.746055000000013</v>
      </c>
      <c r="BO153">
        <v>0</v>
      </c>
      <c r="BP153">
        <v>1.1612499999999999</v>
      </c>
      <c r="BQ153">
        <v>0</v>
      </c>
      <c r="BR153">
        <v>0</v>
      </c>
    </row>
    <row r="154">
      <c r="A154" t="s">
        <v>619</v>
      </c>
      <c r="B154">
        <v>2009</v>
      </c>
      <c r="C154" t="s">
        <v>624</v>
      </c>
      <c r="D154">
        <v>158</v>
      </c>
      <c r="E154" t="s">
        <v>62</v>
      </c>
      <c r="F154" t="s">
        <v>373</v>
      </c>
      <c r="G154" t="s">
        <v>192</v>
      </c>
      <c r="H154">
        <v>1.039299093181957</v>
      </c>
      <c r="I154">
        <v>1.289766808477413</v>
      </c>
      <c r="J154">
        <v>1.599321904386402</v>
      </c>
      <c r="K154">
        <v>4.7077013461696984</v>
      </c>
      <c r="L154">
        <v>13.37370858378859</v>
      </c>
      <c r="M154">
        <v>1.087862461784237</v>
      </c>
      <c r="N154">
        <v>7.0867822588154983</v>
      </c>
      <c r="O154">
        <v>13.24917521627839</v>
      </c>
      <c r="P154">
        <v>20.25117150190864</v>
      </c>
      <c r="Q154">
        <v>7.9329907258646051</v>
      </c>
      <c r="R154">
        <v>1.1274662088397569</v>
      </c>
      <c r="S154">
        <v>0.43255196394272999</v>
      </c>
      <c r="T154">
        <v>1.5817272808883129</v>
      </c>
      <c r="U154">
        <v>2.931620120787231</v>
      </c>
      <c r="V154">
        <v>4.1513123723876388</v>
      </c>
      <c r="W154" t="s">
        <v>238</v>
      </c>
      <c r="X154" t="s">
        <v>159</v>
      </c>
      <c r="Y154" t="s">
        <v>160</v>
      </c>
      <c r="Z154" t="s">
        <v>161</v>
      </c>
      <c r="AA154" t="s">
        <v>353</v>
      </c>
      <c r="AB154" t="s">
        <v>354</v>
      </c>
      <c r="AC154" t="s">
        <v>164</v>
      </c>
      <c r="AD154" t="s">
        <v>165</v>
      </c>
      <c r="AE154" t="s">
        <v>166</v>
      </c>
      <c r="AF154" t="s">
        <v>167</v>
      </c>
      <c r="AG154" t="s">
        <v>168</v>
      </c>
      <c r="AH154">
        <v>4.9767720263033448</v>
      </c>
      <c r="AI154">
        <v>8.9592286846454634</v>
      </c>
      <c r="AJ154">
        <v>7.9650118039235442</v>
      </c>
      <c r="AK154">
        <v>6.505950786808774</v>
      </c>
      <c r="AL154">
        <v>9.8645558652276844</v>
      </c>
      <c r="AM154">
        <v>10.19708992089816</v>
      </c>
      <c r="AN154">
        <v>3.183322438206202</v>
      </c>
      <c r="AO154">
        <v>5.079044440002118</v>
      </c>
      <c r="AP154">
        <v>1.6075043797803119</v>
      </c>
      <c r="AQ154">
        <v>1.843722517696079</v>
      </c>
      <c r="AR154">
        <v>1.3440525385848381</v>
      </c>
      <c r="AS154">
        <v>54.673712000000002</v>
      </c>
      <c r="AT154">
        <v>68.098708000000002</v>
      </c>
      <c r="AU154">
        <v>84.173887000000008</v>
      </c>
      <c r="AV154">
        <v>246.098162</v>
      </c>
      <c r="AW154">
        <v>702.79313000000013</v>
      </c>
      <c r="AX154">
        <v>17.096855000000001</v>
      </c>
      <c r="AY154">
        <v>111.047738</v>
      </c>
      <c r="AZ154">
        <v>208.41554300000001</v>
      </c>
      <c r="BA154">
        <v>318.55006300000008</v>
      </c>
      <c r="BB154">
        <v>124.41172899999999</v>
      </c>
      <c r="BC154">
        <v>41.780552</v>
      </c>
      <c r="BD154">
        <v>15.924360999999999</v>
      </c>
      <c r="BE154">
        <v>58.301152999999999</v>
      </c>
      <c r="BF154">
        <v>108.73142199999999</v>
      </c>
      <c r="BG154">
        <v>151.578183</v>
      </c>
      <c r="BH154">
        <v>107.534982</v>
      </c>
      <c r="BI154">
        <v>130.933446</v>
      </c>
      <c r="BJ154">
        <v>131.71228300000001</v>
      </c>
      <c r="BK154">
        <v>103.629329</v>
      </c>
      <c r="BL154">
        <v>129.11686</v>
      </c>
      <c r="BM154">
        <v>154.921031</v>
      </c>
      <c r="BN154">
        <v>178.014115</v>
      </c>
      <c r="BO154">
        <v>75.988793999999999</v>
      </c>
      <c r="BP154">
        <v>33.374620999999998</v>
      </c>
      <c r="BQ154">
        <v>39.907744999999998</v>
      </c>
      <c r="BR154">
        <v>70.704392999999996</v>
      </c>
    </row>
    <row r="155">
      <c r="A155" t="s">
        <v>619</v>
      </c>
      <c r="B155">
        <v>2009</v>
      </c>
      <c r="C155" t="s">
        <v>624</v>
      </c>
      <c r="D155">
        <v>159</v>
      </c>
      <c r="E155" t="s">
        <v>62</v>
      </c>
      <c r="F155" t="s">
        <v>374</v>
      </c>
      <c r="G155" t="s">
        <v>192</v>
      </c>
      <c r="H155">
        <v>10.244019261187431</v>
      </c>
      <c r="I155">
        <v>9.2990710036646291</v>
      </c>
      <c r="J155">
        <v>12.410198160665599</v>
      </c>
      <c r="K155">
        <v>19.919661013129769</v>
      </c>
      <c r="L155">
        <v>22.612988672134289</v>
      </c>
      <c r="M155">
        <v>13.61350928975676</v>
      </c>
      <c r="N155">
        <v>13.847769534841531</v>
      </c>
      <c r="O155">
        <v>16.400678382703511</v>
      </c>
      <c r="P155">
        <v>30.538258676646219</v>
      </c>
      <c r="Q155">
        <v>13.608291446930529</v>
      </c>
      <c r="R155">
        <v>9.8401451467543275</v>
      </c>
      <c r="S155">
        <v>8.2981177449378496</v>
      </c>
      <c r="T155">
        <v>9.2599908567119282</v>
      </c>
      <c r="U155">
        <v>17.10814083689656</v>
      </c>
      <c r="V155">
        <v>24.209872782630271</v>
      </c>
      <c r="W155" t="s">
        <v>238</v>
      </c>
      <c r="X155" t="s">
        <v>159</v>
      </c>
      <c r="Y155" t="s">
        <v>160</v>
      </c>
      <c r="Z155" t="s">
        <v>161</v>
      </c>
      <c r="AA155" t="s">
        <v>353</v>
      </c>
      <c r="AB155" t="s">
        <v>354</v>
      </c>
      <c r="AC155" t="s">
        <v>164</v>
      </c>
      <c r="AD155" t="s">
        <v>165</v>
      </c>
      <c r="AE155" t="s">
        <v>166</v>
      </c>
      <c r="AF155" t="s">
        <v>167</v>
      </c>
      <c r="AG155" t="s">
        <v>168</v>
      </c>
      <c r="AH155">
        <v>32.071626314786968</v>
      </c>
      <c r="AI155">
        <v>19.057090624858521</v>
      </c>
      <c r="AJ155">
        <v>16.200193080730891</v>
      </c>
      <c r="AK155">
        <v>24.551406985914301</v>
      </c>
      <c r="AL155">
        <v>23.480099776235981</v>
      </c>
      <c r="AM155">
        <v>8.3539452072655944</v>
      </c>
      <c r="AN155">
        <v>10.173417555275231</v>
      </c>
      <c r="AO155">
        <v>23.513563843210921</v>
      </c>
      <c r="AP155">
        <v>10.215482766568901</v>
      </c>
      <c r="AQ155">
        <v>19.160545316028589</v>
      </c>
      <c r="AR155">
        <v>5.7115616408660284</v>
      </c>
      <c r="AS155">
        <v>538.90026699999964</v>
      </c>
      <c r="AT155">
        <v>490.98388699999992</v>
      </c>
      <c r="AU155">
        <v>653.16095199999938</v>
      </c>
      <c r="AV155">
        <v>1041.3132869999999</v>
      </c>
      <c r="AW155">
        <v>1188.320576000001</v>
      </c>
      <c r="AX155">
        <v>213.95001900000011</v>
      </c>
      <c r="AY155">
        <v>216.99036700000011</v>
      </c>
      <c r="AZ155">
        <v>257.99011900000011</v>
      </c>
      <c r="BA155">
        <v>480.36550499999998</v>
      </c>
      <c r="BB155">
        <v>213.416494</v>
      </c>
      <c r="BC155">
        <v>364.64657899999992</v>
      </c>
      <c r="BD155">
        <v>305.49444599999993</v>
      </c>
      <c r="BE155">
        <v>341.31556700000021</v>
      </c>
      <c r="BF155">
        <v>634.52712299999973</v>
      </c>
      <c r="BG155">
        <v>883.98275000000024</v>
      </c>
      <c r="BH155">
        <v>692.98367299999973</v>
      </c>
      <c r="BI155">
        <v>278.50729500000023</v>
      </c>
      <c r="BJ155">
        <v>267.89218499999998</v>
      </c>
      <c r="BK155">
        <v>391.06441399999989</v>
      </c>
      <c r="BL155">
        <v>307.33028400000012</v>
      </c>
      <c r="BM155">
        <v>126.91874</v>
      </c>
      <c r="BN155">
        <v>568.90621599999986</v>
      </c>
      <c r="BO155">
        <v>351.79203100000012</v>
      </c>
      <c r="BP155">
        <v>212.09140699999989</v>
      </c>
      <c r="BQ155">
        <v>414.73385999999999</v>
      </c>
      <c r="BR155">
        <v>300.45886399999989</v>
      </c>
    </row>
    <row r="156">
      <c r="A156" t="s">
        <v>619</v>
      </c>
      <c r="B156">
        <v>2009</v>
      </c>
      <c r="C156" t="s">
        <v>624</v>
      </c>
      <c r="D156">
        <v>160</v>
      </c>
      <c r="E156" t="s">
        <v>62</v>
      </c>
      <c r="F156" t="s">
        <v>375</v>
      </c>
      <c r="G156" t="s">
        <v>192</v>
      </c>
      <c r="H156">
        <v>18.514123154709491</v>
      </c>
      <c r="I156">
        <v>21.14589450429288</v>
      </c>
      <c r="J156">
        <v>24.213426471523249</v>
      </c>
      <c r="K156">
        <v>38.626460830627927</v>
      </c>
      <c r="L156">
        <v>26.668374428053689</v>
      </c>
      <c r="M156">
        <v>25.527680602725301</v>
      </c>
      <c r="N156">
        <v>41.872855286924789</v>
      </c>
      <c r="O156">
        <v>40.073964603334709</v>
      </c>
      <c r="P156">
        <v>23.595740530077592</v>
      </c>
      <c r="Q156">
        <v>11.6833357553136</v>
      </c>
      <c r="R156">
        <v>18.086830538728581</v>
      </c>
      <c r="S156">
        <v>17.905638280363039</v>
      </c>
      <c r="T156">
        <v>22.375577356004939</v>
      </c>
      <c r="U156">
        <v>23.682225436748361</v>
      </c>
      <c r="V156">
        <v>41.377879586710087</v>
      </c>
      <c r="W156" t="s">
        <v>238</v>
      </c>
      <c r="X156" t="s">
        <v>159</v>
      </c>
      <c r="Y156" t="s">
        <v>160</v>
      </c>
      <c r="Z156" t="s">
        <v>161</v>
      </c>
      <c r="AA156" t="s">
        <v>353</v>
      </c>
      <c r="AB156" t="s">
        <v>354</v>
      </c>
      <c r="AC156" t="s">
        <v>164</v>
      </c>
      <c r="AD156" t="s">
        <v>165</v>
      </c>
      <c r="AE156" t="s">
        <v>166</v>
      </c>
      <c r="AF156" t="s">
        <v>167</v>
      </c>
      <c r="AG156" t="s">
        <v>168</v>
      </c>
      <c r="AH156">
        <v>23.186872221854561</v>
      </c>
      <c r="AI156">
        <v>39.840619961267883</v>
      </c>
      <c r="AJ156">
        <v>59.432311294836737</v>
      </c>
      <c r="AK156">
        <v>25.575632711922921</v>
      </c>
      <c r="AL156">
        <v>15.753669250206141</v>
      </c>
      <c r="AM156">
        <v>44.854278542006021</v>
      </c>
      <c r="AN156">
        <v>23.147311691025209</v>
      </c>
      <c r="AO156">
        <v>38.590579400344332</v>
      </c>
      <c r="AP156">
        <v>25.733649897881019</v>
      </c>
      <c r="AQ156">
        <v>12.311267682515171</v>
      </c>
      <c r="AR156">
        <v>14.29250447945547</v>
      </c>
      <c r="AS156">
        <v>973.96008900000015</v>
      </c>
      <c r="AT156">
        <v>1116.487171</v>
      </c>
      <c r="AU156">
        <v>1274.3764830000009</v>
      </c>
      <c r="AV156">
        <v>2019.223462999998</v>
      </c>
      <c r="AW156">
        <v>1401.4325360000009</v>
      </c>
      <c r="AX156">
        <v>401.19322899999997</v>
      </c>
      <c r="AY156">
        <v>656.13499799999977</v>
      </c>
      <c r="AZ156">
        <v>630.38166200000023</v>
      </c>
      <c r="BA156">
        <v>371.15999100000022</v>
      </c>
      <c r="BB156">
        <v>183.227745</v>
      </c>
      <c r="BC156">
        <v>670.24426799999958</v>
      </c>
      <c r="BD156">
        <v>659.194436</v>
      </c>
      <c r="BE156">
        <v>824.74518500000045</v>
      </c>
      <c r="BF156">
        <v>878.35460999999987</v>
      </c>
      <c r="BG156">
        <v>1510.843618000001</v>
      </c>
      <c r="BH156">
        <v>501.00745499999982</v>
      </c>
      <c r="BI156">
        <v>582.24539700000025</v>
      </c>
      <c r="BJ156">
        <v>982.793949</v>
      </c>
      <c r="BK156">
        <v>407.37868200000031</v>
      </c>
      <c r="BL156">
        <v>206.1992790000001</v>
      </c>
      <c r="BM156">
        <v>681.45629100000031</v>
      </c>
      <c r="BN156">
        <v>1294.4174790000011</v>
      </c>
      <c r="BO156">
        <v>577.36285299999975</v>
      </c>
      <c r="BP156">
        <v>534.27587700000015</v>
      </c>
      <c r="BQ156">
        <v>266.47986700000001</v>
      </c>
      <c r="BR156">
        <v>751.86261300000012</v>
      </c>
    </row>
    <row r="157">
      <c r="A157" t="s">
        <v>619</v>
      </c>
      <c r="B157">
        <v>2009</v>
      </c>
      <c r="C157" t="s">
        <v>624</v>
      </c>
      <c r="D157">
        <v>161</v>
      </c>
      <c r="E157" t="s">
        <v>62</v>
      </c>
      <c r="F157" t="s">
        <v>20</v>
      </c>
      <c r="G157" t="s">
        <v>192</v>
      </c>
      <c r="H157">
        <v>65.002284050188379</v>
      </c>
      <c r="I157">
        <v>59.638442295875556</v>
      </c>
      <c r="J157">
        <v>49.23844090935858</v>
      </c>
      <c r="K157">
        <v>23.405925393222741</v>
      </c>
      <c r="L157">
        <v>3.9224210207196029</v>
      </c>
      <c r="M157">
        <v>42.850399096198998</v>
      </c>
      <c r="N157">
        <v>22.683437824998109</v>
      </c>
      <c r="O157">
        <v>6.8865487356403516</v>
      </c>
      <c r="P157">
        <v>3.007184895536871</v>
      </c>
      <c r="Q157">
        <v>1.147169631106818</v>
      </c>
      <c r="R157">
        <v>67.015003525963664</v>
      </c>
      <c r="S157">
        <v>68.04558837671064</v>
      </c>
      <c r="T157">
        <v>55.423287772503308</v>
      </c>
      <c r="U157">
        <v>44.641000506493633</v>
      </c>
      <c r="V157">
        <v>19.171691481137149</v>
      </c>
      <c r="W157" t="s">
        <v>238</v>
      </c>
      <c r="X157" t="s">
        <v>159</v>
      </c>
      <c r="Y157" t="s">
        <v>160</v>
      </c>
      <c r="Z157" t="s">
        <v>161</v>
      </c>
      <c r="AA157" t="s">
        <v>353</v>
      </c>
      <c r="AB157" t="s">
        <v>354</v>
      </c>
      <c r="AC157" t="s">
        <v>164</v>
      </c>
      <c r="AD157" t="s">
        <v>165</v>
      </c>
      <c r="AE157" t="s">
        <v>166</v>
      </c>
      <c r="AF157" t="s">
        <v>167</v>
      </c>
      <c r="AG157" t="s">
        <v>168</v>
      </c>
      <c r="AH157">
        <v>28.589641241441079</v>
      </c>
      <c r="AI157">
        <v>20.333248218909361</v>
      </c>
      <c r="AJ157">
        <v>12.82041964121683</v>
      </c>
      <c r="AK157">
        <v>36.676782678910563</v>
      </c>
      <c r="AL157">
        <v>0</v>
      </c>
      <c r="AM157">
        <v>7.0625574606422106</v>
      </c>
      <c r="AN157">
        <v>43.581556890905411</v>
      </c>
      <c r="AO157">
        <v>2.0818768780171801</v>
      </c>
      <c r="AP157">
        <v>50.358056629430827</v>
      </c>
      <c r="AQ157">
        <v>60.150366270929872</v>
      </c>
      <c r="AR157">
        <v>75.189751537130377</v>
      </c>
      <c r="AS157">
        <v>3419.5316640000051</v>
      </c>
      <c r="AT157">
        <v>3148.864461999995</v>
      </c>
      <c r="AU157">
        <v>2591.4676399999962</v>
      </c>
      <c r="AV157">
        <v>1223.560034000001</v>
      </c>
      <c r="AW157">
        <v>206.12461599999989</v>
      </c>
      <c r="AX157">
        <v>673.43720899999983</v>
      </c>
      <c r="AY157">
        <v>355.44262099999997</v>
      </c>
      <c r="AZ157">
        <v>108.32853900000001</v>
      </c>
      <c r="BA157">
        <v>47.302889999999991</v>
      </c>
      <c r="BB157">
        <v>17.990863999999998</v>
      </c>
      <c r="BC157">
        <v>2483.377167000001</v>
      </c>
      <c r="BD157">
        <v>2505.0921139999982</v>
      </c>
      <c r="BE157">
        <v>2042.856325000002</v>
      </c>
      <c r="BF157">
        <v>1655.6986459999989</v>
      </c>
      <c r="BG157">
        <v>700.02204100000017</v>
      </c>
      <c r="BH157">
        <v>617.74711400000024</v>
      </c>
      <c r="BI157">
        <v>297.15752899999978</v>
      </c>
      <c r="BJ157">
        <v>212.00304299999991</v>
      </c>
      <c r="BK157">
        <v>584.20214100000055</v>
      </c>
      <c r="BL157">
        <v>0</v>
      </c>
      <c r="BM157">
        <v>107.299111</v>
      </c>
      <c r="BN157">
        <v>2437.1179579999998</v>
      </c>
      <c r="BO157">
        <v>31.147456000000009</v>
      </c>
      <c r="BP157">
        <v>1045.521913</v>
      </c>
      <c r="BQ157">
        <v>1301.9667850000001</v>
      </c>
      <c r="BR157">
        <v>3955.3853660000009</v>
      </c>
    </row>
    <row r="158">
      <c r="A158" t="s">
        <v>619</v>
      </c>
      <c r="B158">
        <v>2009</v>
      </c>
      <c r="C158" t="s">
        <v>624</v>
      </c>
      <c r="D158">
        <v>162</v>
      </c>
      <c r="E158" t="s">
        <v>62</v>
      </c>
      <c r="F158" t="s">
        <v>376</v>
      </c>
      <c r="G158" t="s">
        <v>192</v>
      </c>
      <c r="H158">
        <v>0</v>
      </c>
      <c r="I158">
        <v>0</v>
      </c>
      <c r="J158">
        <v>0</v>
      </c>
      <c r="K158">
        <v>0.15713284346730211</v>
      </c>
      <c r="L158">
        <v>0.0160166949297426</v>
      </c>
      <c r="M158">
        <v>0</v>
      </c>
      <c r="N158">
        <v>0.13441305607597609</v>
      </c>
      <c r="O158">
        <v>0.053506592565233199</v>
      </c>
      <c r="P158">
        <v>0</v>
      </c>
      <c r="Q158">
        <v>0</v>
      </c>
      <c r="R158">
        <v>0</v>
      </c>
      <c r="S158">
        <v>0</v>
      </c>
      <c r="T158">
        <v>0</v>
      </c>
      <c r="U158">
        <v>0</v>
      </c>
      <c r="V158">
        <v>0.1672817088965067</v>
      </c>
      <c r="W158" t="s">
        <v>238</v>
      </c>
      <c r="X158" t="s">
        <v>159</v>
      </c>
      <c r="Y158" t="s">
        <v>160</v>
      </c>
      <c r="Z158" t="s">
        <v>161</v>
      </c>
      <c r="AA158" t="s">
        <v>353</v>
      </c>
      <c r="AB158" t="s">
        <v>354</v>
      </c>
      <c r="AC158" t="s">
        <v>164</v>
      </c>
      <c r="AD158" t="s">
        <v>165</v>
      </c>
      <c r="AE158" t="s">
        <v>166</v>
      </c>
      <c r="AF158" t="s">
        <v>167</v>
      </c>
      <c r="AG158" t="s">
        <v>168</v>
      </c>
      <c r="AH158">
        <v>0</v>
      </c>
      <c r="AI158">
        <v>0</v>
      </c>
      <c r="AJ158">
        <v>0.127368557126638</v>
      </c>
      <c r="AK158">
        <v>0</v>
      </c>
      <c r="AL158">
        <v>0</v>
      </c>
      <c r="AM158">
        <v>0.085910963988388003</v>
      </c>
      <c r="AN158">
        <v>0</v>
      </c>
      <c r="AO158">
        <v>0</v>
      </c>
      <c r="AP158">
        <v>0.27186885183100229</v>
      </c>
      <c r="AQ158">
        <v>0</v>
      </c>
      <c r="AR158">
        <v>0</v>
      </c>
      <c r="AS158">
        <v>0</v>
      </c>
      <c r="AT158">
        <v>0</v>
      </c>
      <c r="AU158">
        <v>0</v>
      </c>
      <c r="AV158">
        <v>8.2142219999999995</v>
      </c>
      <c r="AW158">
        <v>0.84168299999999996</v>
      </c>
      <c r="AX158">
        <v>0</v>
      </c>
      <c r="AY158">
        <v>2.1062120000000002</v>
      </c>
      <c r="AZ158">
        <v>0.84168299999999996</v>
      </c>
      <c r="BA158">
        <v>0</v>
      </c>
      <c r="BB158">
        <v>0</v>
      </c>
      <c r="BC158">
        <v>0</v>
      </c>
      <c r="BD158">
        <v>0</v>
      </c>
      <c r="BE158">
        <v>0</v>
      </c>
      <c r="BF158">
        <v>0</v>
      </c>
      <c r="BG158">
        <v>6.1080100000000002</v>
      </c>
      <c r="BH158">
        <v>0</v>
      </c>
      <c r="BI158">
        <v>0</v>
      </c>
      <c r="BJ158">
        <v>2.1062120000000002</v>
      </c>
      <c r="BK158">
        <v>0</v>
      </c>
      <c r="BL158">
        <v>0</v>
      </c>
      <c r="BM158">
        <v>1.3052170000000001</v>
      </c>
      <c r="BN158">
        <v>0</v>
      </c>
      <c r="BO158">
        <v>0</v>
      </c>
      <c r="BP158">
        <v>5.644476</v>
      </c>
      <c r="BQ158">
        <v>0</v>
      </c>
      <c r="BR158">
        <v>0</v>
      </c>
    </row>
    <row r="159">
      <c r="A159" t="s">
        <v>619</v>
      </c>
      <c r="B159">
        <v>2009</v>
      </c>
      <c r="C159" t="s">
        <v>624</v>
      </c>
      <c r="D159">
        <v>163</v>
      </c>
      <c r="E159" t="s">
        <v>62</v>
      </c>
      <c r="F159" t="s">
        <v>377</v>
      </c>
      <c r="G159" t="s">
        <v>192</v>
      </c>
      <c r="H159">
        <v>0</v>
      </c>
      <c r="I159">
        <v>0</v>
      </c>
      <c r="J159">
        <v>0</v>
      </c>
      <c r="K159">
        <v>0</v>
      </c>
      <c r="L159">
        <v>0.1507495437891877</v>
      </c>
      <c r="M159">
        <v>0</v>
      </c>
      <c r="N159">
        <v>0</v>
      </c>
      <c r="O159">
        <v>0</v>
      </c>
      <c r="P159">
        <v>0.32375656862081847</v>
      </c>
      <c r="Q159">
        <v>0.18040528161145741</v>
      </c>
      <c r="R159">
        <v>0</v>
      </c>
      <c r="S159">
        <v>0</v>
      </c>
      <c r="T159">
        <v>0</v>
      </c>
      <c r="U159">
        <v>0</v>
      </c>
      <c r="V159">
        <v>0</v>
      </c>
      <c r="W159" t="s">
        <v>238</v>
      </c>
      <c r="X159" t="s">
        <v>159</v>
      </c>
      <c r="Y159" t="s">
        <v>160</v>
      </c>
      <c r="Z159" t="s">
        <v>161</v>
      </c>
      <c r="AA159" t="s">
        <v>353</v>
      </c>
      <c r="AB159" t="s">
        <v>354</v>
      </c>
      <c r="AC159" t="s">
        <v>164</v>
      </c>
      <c r="AD159" t="s">
        <v>165</v>
      </c>
      <c r="AE159" t="s">
        <v>166</v>
      </c>
      <c r="AF159" t="s">
        <v>167</v>
      </c>
      <c r="AG159" t="s">
        <v>168</v>
      </c>
      <c r="AH159">
        <v>0.36663138456281669</v>
      </c>
      <c r="AI159">
        <v>0</v>
      </c>
      <c r="AJ159">
        <v>0</v>
      </c>
      <c r="AK159">
        <v>0</v>
      </c>
      <c r="AL159">
        <v>0</v>
      </c>
      <c r="AM159">
        <v>0</v>
      </c>
      <c r="AN159">
        <v>0</v>
      </c>
      <c r="AO159">
        <v>0</v>
      </c>
      <c r="AP159">
        <v>0</v>
      </c>
      <c r="AQ159">
        <v>0</v>
      </c>
      <c r="AR159">
        <v>0</v>
      </c>
      <c r="AS159">
        <v>0</v>
      </c>
      <c r="AT159">
        <v>0</v>
      </c>
      <c r="AU159">
        <v>0</v>
      </c>
      <c r="AV159">
        <v>0</v>
      </c>
      <c r="AW159">
        <v>7.9219419999999996</v>
      </c>
      <c r="AX159">
        <v>0</v>
      </c>
      <c r="AY159">
        <v>0</v>
      </c>
      <c r="AZ159">
        <v>0</v>
      </c>
      <c r="BA159">
        <v>5.0926770000000001</v>
      </c>
      <c r="BB159">
        <v>2.8292649999999999</v>
      </c>
      <c r="BC159">
        <v>0</v>
      </c>
      <c r="BD159">
        <v>0</v>
      </c>
      <c r="BE159">
        <v>0</v>
      </c>
      <c r="BF159">
        <v>0</v>
      </c>
      <c r="BG159">
        <v>0</v>
      </c>
      <c r="BH159">
        <v>7.9219419999999996</v>
      </c>
      <c r="BI159">
        <v>0</v>
      </c>
      <c r="BJ159">
        <v>0</v>
      </c>
      <c r="BK159">
        <v>0</v>
      </c>
      <c r="BL159">
        <v>0</v>
      </c>
      <c r="BM159">
        <v>0</v>
      </c>
      <c r="BN159">
        <v>0</v>
      </c>
      <c r="BO159">
        <v>0</v>
      </c>
      <c r="BP159">
        <v>0</v>
      </c>
      <c r="BQ159">
        <v>0</v>
      </c>
      <c r="BR159">
        <v>0</v>
      </c>
    </row>
    <row r="160">
      <c r="A160" t="s">
        <v>619</v>
      </c>
      <c r="B160">
        <v>2009</v>
      </c>
      <c r="C160" t="s">
        <v>624</v>
      </c>
      <c r="D160">
        <v>164</v>
      </c>
      <c r="E160" t="s">
        <v>62</v>
      </c>
      <c r="F160" t="s">
        <v>378</v>
      </c>
      <c r="G160" t="s">
        <v>192</v>
      </c>
      <c r="H160">
        <v>0.062422030653348601</v>
      </c>
      <c r="I160">
        <v>0.21823651013925949</v>
      </c>
      <c r="J160">
        <v>0.65421409204903502</v>
      </c>
      <c r="K160">
        <v>0.56495594612658406</v>
      </c>
      <c r="L160">
        <v>0.7079992170983378</v>
      </c>
      <c r="M160">
        <v>0</v>
      </c>
      <c r="N160">
        <v>0</v>
      </c>
      <c r="O160">
        <v>0.8883427575908136</v>
      </c>
      <c r="P160">
        <v>0.55074580526674355</v>
      </c>
      <c r="Q160">
        <v>0.18939096965763491</v>
      </c>
      <c r="R160">
        <v>0.0886145968533575</v>
      </c>
      <c r="S160">
        <v>0.31299064565705981</v>
      </c>
      <c r="T160">
        <v>0.34722367275079868</v>
      </c>
      <c r="U160">
        <v>0.58328463738639713</v>
      </c>
      <c r="V160">
        <v>1.126482768994346</v>
      </c>
      <c r="W160" t="s">
        <v>238</v>
      </c>
      <c r="X160" t="s">
        <v>159</v>
      </c>
      <c r="Y160" t="s">
        <v>160</v>
      </c>
      <c r="Z160" t="s">
        <v>161</v>
      </c>
      <c r="AA160" t="s">
        <v>353</v>
      </c>
      <c r="AB160" t="s">
        <v>354</v>
      </c>
      <c r="AC160" t="s">
        <v>164</v>
      </c>
      <c r="AD160" t="s">
        <v>165</v>
      </c>
      <c r="AE160" t="s">
        <v>166</v>
      </c>
      <c r="AF160" t="s">
        <v>167</v>
      </c>
      <c r="AG160" t="s">
        <v>168</v>
      </c>
      <c r="AH160">
        <v>0</v>
      </c>
      <c r="AI160">
        <v>0</v>
      </c>
      <c r="AJ160">
        <v>2.2022038959856709</v>
      </c>
      <c r="AK160">
        <v>0.1148678470801692</v>
      </c>
      <c r="AL160">
        <v>0.22692284901535831</v>
      </c>
      <c r="AM160">
        <v>0.96530735941625867</v>
      </c>
      <c r="AN160">
        <v>0</v>
      </c>
      <c r="AO160">
        <v>0</v>
      </c>
      <c r="AP160">
        <v>0.16082441532677491</v>
      </c>
      <c r="AQ160">
        <v>0</v>
      </c>
      <c r="AR160">
        <v>1.0789129976812439</v>
      </c>
      <c r="AS160">
        <v>3.2837939999999999</v>
      </c>
      <c r="AT160">
        <v>11.522722</v>
      </c>
      <c r="AU160">
        <v>34.431932000000003</v>
      </c>
      <c r="AV160">
        <v>29.533441</v>
      </c>
      <c r="AW160">
        <v>37.205609999999993</v>
      </c>
      <c r="AX160">
        <v>0</v>
      </c>
      <c r="AY160">
        <v>0</v>
      </c>
      <c r="AZ160">
        <v>13.974035000000001</v>
      </c>
      <c r="BA160">
        <v>8.6632079999999991</v>
      </c>
      <c r="BB160">
        <v>2.970186</v>
      </c>
      <c r="BC160">
        <v>3.2837939999999999</v>
      </c>
      <c r="BD160">
        <v>11.522722</v>
      </c>
      <c r="BE160">
        <v>12.798375999999999</v>
      </c>
      <c r="BF160">
        <v>21.633555999999999</v>
      </c>
      <c r="BG160">
        <v>41.131622000000007</v>
      </c>
      <c r="BH160">
        <v>0</v>
      </c>
      <c r="BI160">
        <v>0</v>
      </c>
      <c r="BJ160">
        <v>36.416431000000003</v>
      </c>
      <c r="BK160">
        <v>1.8296600000000001</v>
      </c>
      <c r="BL160">
        <v>2.970186</v>
      </c>
      <c r="BM160">
        <v>14.665597</v>
      </c>
      <c r="BN160">
        <v>0</v>
      </c>
      <c r="BO160">
        <v>0</v>
      </c>
      <c r="BP160">
        <v>3.3389980000000001</v>
      </c>
      <c r="BQ160">
        <v>0</v>
      </c>
      <c r="BR160">
        <v>56.756627000000002</v>
      </c>
    </row>
    <row r="161">
      <c r="A161" t="s">
        <v>619</v>
      </c>
      <c r="B161">
        <v>2009</v>
      </c>
      <c r="C161" t="s">
        <v>624</v>
      </c>
      <c r="D161">
        <v>165</v>
      </c>
      <c r="E161" t="s">
        <v>62</v>
      </c>
      <c r="F161" t="s">
        <v>252</v>
      </c>
      <c r="G161" t="s">
        <v>192</v>
      </c>
      <c r="H161">
        <v>0.34819750183337711</v>
      </c>
      <c r="I161">
        <v>0.51560317357041896</v>
      </c>
      <c r="J161">
        <v>0.47926555142235211</v>
      </c>
      <c r="K161">
        <v>2.7087092914936912</v>
      </c>
      <c r="L161">
        <v>1.4999499512417349</v>
      </c>
      <c r="M161">
        <v>0.82696019980229318</v>
      </c>
      <c r="N161">
        <v>1.6148456052921161</v>
      </c>
      <c r="O161">
        <v>1.651903167273659</v>
      </c>
      <c r="P161">
        <v>0.25036259952212309</v>
      </c>
      <c r="Q161">
        <v>0.80914469049150028</v>
      </c>
      <c r="R161">
        <v>0.089662414158955595</v>
      </c>
      <c r="S161">
        <v>0.9460138667257374</v>
      </c>
      <c r="T161">
        <v>0.0472437673438698</v>
      </c>
      <c r="U161">
        <v>1.4302909529858041</v>
      </c>
      <c r="V161">
        <v>3.2134594962503482</v>
      </c>
      <c r="W161" t="s">
        <v>238</v>
      </c>
      <c r="X161" t="s">
        <v>159</v>
      </c>
      <c r="Y161" t="s">
        <v>160</v>
      </c>
      <c r="Z161" t="s">
        <v>161</v>
      </c>
      <c r="AA161" t="s">
        <v>353</v>
      </c>
      <c r="AB161" t="s">
        <v>354</v>
      </c>
      <c r="AC161" t="s">
        <v>164</v>
      </c>
      <c r="AD161" t="s">
        <v>165</v>
      </c>
      <c r="AE161" t="s">
        <v>166</v>
      </c>
      <c r="AF161" t="s">
        <v>167</v>
      </c>
      <c r="AG161" t="s">
        <v>168</v>
      </c>
      <c r="AH161">
        <v>4.3791173507494596</v>
      </c>
      <c r="AI161">
        <v>10.469860153795469</v>
      </c>
      <c r="AJ161">
        <v>0.2892596503449818</v>
      </c>
      <c r="AK161">
        <v>0</v>
      </c>
      <c r="AL161">
        <v>0</v>
      </c>
      <c r="AM161">
        <v>0.48018449569690491</v>
      </c>
      <c r="AN161">
        <v>0.12680142139863351</v>
      </c>
      <c r="AO161">
        <v>0</v>
      </c>
      <c r="AP161">
        <v>0.51183987887377969</v>
      </c>
      <c r="AQ161">
        <v>0.2281366634628034</v>
      </c>
      <c r="AR161">
        <v>0.16769625447385331</v>
      </c>
      <c r="AS161">
        <v>18.317392999999999</v>
      </c>
      <c r="AT161">
        <v>27.223455999999999</v>
      </c>
      <c r="AU161">
        <v>25.224218</v>
      </c>
      <c r="AV161">
        <v>141.599547</v>
      </c>
      <c r="AW161">
        <v>78.822901999999999</v>
      </c>
      <c r="AX161">
        <v>12.996513</v>
      </c>
      <c r="AY161">
        <v>25.304142999999989</v>
      </c>
      <c r="AZ161">
        <v>25.985187</v>
      </c>
      <c r="BA161">
        <v>3.9381930000000001</v>
      </c>
      <c r="BB161">
        <v>12.689677</v>
      </c>
      <c r="BC161">
        <v>3.3226230000000001</v>
      </c>
      <c r="BD161">
        <v>34.827413999999997</v>
      </c>
      <c r="BE161">
        <v>1.741366</v>
      </c>
      <c r="BF161">
        <v>53.048335999999999</v>
      </c>
      <c r="BG161">
        <v>117.334064</v>
      </c>
      <c r="BH161">
        <v>94.621232999999989</v>
      </c>
      <c r="BI161">
        <v>153.010367</v>
      </c>
      <c r="BJ161">
        <v>4.7833009999999998</v>
      </c>
      <c r="BK161">
        <v>0</v>
      </c>
      <c r="BL161">
        <v>0</v>
      </c>
      <c r="BM161">
        <v>7.2952850000000007</v>
      </c>
      <c r="BN161">
        <v>7.0908440000000006</v>
      </c>
      <c r="BO161">
        <v>0</v>
      </c>
      <c r="BP161">
        <v>10.626697</v>
      </c>
      <c r="BQ161">
        <v>4.9380639999999998</v>
      </c>
      <c r="BR161">
        <v>8.8217250000000007</v>
      </c>
    </row>
    <row r="162">
      <c r="A162" t="s">
        <v>619</v>
      </c>
      <c r="B162">
        <v>2011</v>
      </c>
      <c r="C162" t="s">
        <v>625</v>
      </c>
      <c r="D162">
        <v>16</v>
      </c>
      <c r="E162" t="s">
        <v>13</v>
      </c>
      <c r="F162" t="s">
        <v>14</v>
      </c>
      <c r="G162" t="s">
        <v>632</v>
      </c>
      <c r="H162">
        <v>17.291702246682309</v>
      </c>
      <c r="I162">
        <v>15.45130782941316</v>
      </c>
      <c r="J162">
        <v>25.703193438777419</v>
      </c>
      <c r="K162">
        <v>54.212370780329117</v>
      </c>
      <c r="L162">
        <v>90.543629333462277</v>
      </c>
      <c r="M162">
        <v>40.495973626823471</v>
      </c>
      <c r="N162">
        <v>70.767153140463662</v>
      </c>
      <c r="O162">
        <v>87.819197394324661</v>
      </c>
      <c r="P162">
        <v>95.656287102379522</v>
      </c>
      <c r="Q162">
        <v>98.005783618892124</v>
      </c>
      <c r="R162">
        <v>14.31644954034569</v>
      </c>
      <c r="S162">
        <v>14.86936242751702</v>
      </c>
      <c r="T162">
        <v>14.008743134772891</v>
      </c>
      <c r="U162">
        <v>25.969899154546159</v>
      </c>
      <c r="V162">
        <v>46.564307894865237</v>
      </c>
      <c r="W162" t="s">
        <v>238</v>
      </c>
      <c r="X162" t="s">
        <v>159</v>
      </c>
      <c r="Y162" t="s">
        <v>160</v>
      </c>
      <c r="Z162" t="s">
        <v>161</v>
      </c>
      <c r="AA162" t="s">
        <v>353</v>
      </c>
      <c r="AB162" t="s">
        <v>354</v>
      </c>
      <c r="AC162" t="s">
        <v>164</v>
      </c>
      <c r="AD162" t="s">
        <v>165</v>
      </c>
      <c r="AE162" t="s">
        <v>166</v>
      </c>
      <c r="AF162" t="s">
        <v>167</v>
      </c>
      <c r="AG162" t="s">
        <v>168</v>
      </c>
      <c r="AH162">
        <v>28.273569916703149</v>
      </c>
      <c r="AI162">
        <v>56.515024728860688</v>
      </c>
      <c r="AJ162">
        <v>47.424195324857372</v>
      </c>
      <c r="AK162">
        <v>62.154646809151949</v>
      </c>
      <c r="AL162">
        <v>98.178495460310231</v>
      </c>
      <c r="AM162">
        <v>80.929766741281114</v>
      </c>
      <c r="AN162">
        <v>41.391855787886001</v>
      </c>
      <c r="AO162">
        <v>27.22611695406194</v>
      </c>
      <c r="AP162">
        <v>47.211076972900251</v>
      </c>
      <c r="AQ162">
        <v>24.640778556957041</v>
      </c>
      <c r="AR162">
        <v>12.028109695291549</v>
      </c>
      <c r="AS162"/>
      <c r="AT162"/>
      <c r="AU162"/>
      <c r="AV162"/>
      <c r="AW162"/>
      <c r="AX162"/>
      <c r="AY162"/>
      <c r="AZ162"/>
      <c r="BA162"/>
      <c r="BB162"/>
      <c r="BC162"/>
      <c r="BD162"/>
      <c r="BE162"/>
      <c r="BF162"/>
      <c r="BG162"/>
      <c r="BH162"/>
      <c r="BI162"/>
      <c r="BJ162"/>
      <c r="BK162"/>
      <c r="BL162"/>
      <c r="BM162"/>
      <c r="BN162"/>
      <c r="BO162"/>
      <c r="BP162"/>
      <c r="BQ162"/>
      <c r="BR162"/>
    </row>
    <row r="163">
      <c r="A163" t="s">
        <v>619</v>
      </c>
      <c r="B163">
        <v>2011</v>
      </c>
      <c r="C163" t="s">
        <v>625</v>
      </c>
      <c r="D163">
        <v>17</v>
      </c>
      <c r="E163" t="s">
        <v>13</v>
      </c>
      <c r="F163" t="s">
        <v>51</v>
      </c>
      <c r="G163" t="s">
        <v>192</v>
      </c>
      <c r="H163">
        <v>82.708297753317524</v>
      </c>
      <c r="I163">
        <v>84.548692170586662</v>
      </c>
      <c r="J163">
        <v>74.296806561222056</v>
      </c>
      <c r="K163">
        <v>45.787629219670912</v>
      </c>
      <c r="L163">
        <v>9.456370666537838</v>
      </c>
      <c r="M163">
        <v>59.504026373176544</v>
      </c>
      <c r="N163">
        <v>29.232846859536188</v>
      </c>
      <c r="O163">
        <v>12.180802605675339</v>
      </c>
      <c r="P163">
        <v>4.3437128976204633</v>
      </c>
      <c r="Q163">
        <v>1.994216381107889</v>
      </c>
      <c r="R163">
        <v>85.683550459654299</v>
      </c>
      <c r="S163">
        <v>85.130637572482854</v>
      </c>
      <c r="T163">
        <v>85.9912568652272</v>
      </c>
      <c r="U163">
        <v>74.030100845453731</v>
      </c>
      <c r="V163">
        <v>53.435692105134983</v>
      </c>
      <c r="W163" t="s">
        <v>238</v>
      </c>
      <c r="X163" t="s">
        <v>159</v>
      </c>
      <c r="Y163" t="s">
        <v>160</v>
      </c>
      <c r="Z163" t="s">
        <v>161</v>
      </c>
      <c r="AA163" t="s">
        <v>353</v>
      </c>
      <c r="AB163" t="s">
        <v>354</v>
      </c>
      <c r="AC163" t="s">
        <v>164</v>
      </c>
      <c r="AD163" t="s">
        <v>165</v>
      </c>
      <c r="AE163" t="s">
        <v>166</v>
      </c>
      <c r="AF163" t="s">
        <v>167</v>
      </c>
      <c r="AG163" t="s">
        <v>168</v>
      </c>
      <c r="AH163">
        <v>71.726430083297046</v>
      </c>
      <c r="AI163">
        <v>43.484975271139362</v>
      </c>
      <c r="AJ163">
        <v>52.575804675142663</v>
      </c>
      <c r="AK163">
        <v>37.845353190848122</v>
      </c>
      <c r="AL163">
        <v>1.821504539689724</v>
      </c>
      <c r="AM163">
        <v>19.070233258718829</v>
      </c>
      <c r="AN163">
        <v>58.608144212113856</v>
      </c>
      <c r="AO163">
        <v>72.773883045938007</v>
      </c>
      <c r="AP163">
        <v>52.788923027099763</v>
      </c>
      <c r="AQ163">
        <v>75.359221443043069</v>
      </c>
      <c r="AR163">
        <v>87.971890304708438</v>
      </c>
      <c r="AS163"/>
      <c r="AT163"/>
      <c r="AU163"/>
      <c r="AV163"/>
      <c r="AW163"/>
      <c r="AX163"/>
      <c r="AY163"/>
      <c r="AZ163"/>
      <c r="BA163"/>
      <c r="BB163"/>
      <c r="BC163"/>
      <c r="BD163"/>
      <c r="BE163"/>
      <c r="BF163"/>
      <c r="BG163"/>
      <c r="BH163"/>
      <c r="BI163"/>
      <c r="BJ163"/>
      <c r="BK163"/>
      <c r="BL163"/>
      <c r="BM163"/>
      <c r="BN163"/>
      <c r="BO163"/>
      <c r="BP163"/>
      <c r="BQ163"/>
      <c r="BR163"/>
    </row>
    <row r="164">
      <c r="A164" t="s">
        <v>619</v>
      </c>
      <c r="B164">
        <v>2011</v>
      </c>
      <c r="C164" t="s">
        <v>625</v>
      </c>
      <c r="D164">
        <v>18</v>
      </c>
      <c r="E164" t="s">
        <v>60</v>
      </c>
      <c r="F164" t="s">
        <v>15</v>
      </c>
      <c r="G164" t="s">
        <v>633</v>
      </c>
      <c r="H164">
        <v>12.00153318772384</v>
      </c>
      <c r="I164">
        <v>10.7012928367333</v>
      </c>
      <c r="J164">
        <v>19.467913057392881</v>
      </c>
      <c r="K164">
        <v>44.660543166538993</v>
      </c>
      <c r="L164">
        <v>87.971010271397702</v>
      </c>
      <c r="M164">
        <v>34.241152878241017</v>
      </c>
      <c r="N164">
        <v>63.349461961455262</v>
      </c>
      <c r="O164">
        <v>82.271731176862062</v>
      </c>
      <c r="P164">
        <v>94.785224804865862</v>
      </c>
      <c r="Q164">
        <v>97.443716708114039</v>
      </c>
      <c r="R164">
        <v>9.2685777784934924</v>
      </c>
      <c r="S164">
        <v>9.3338781186160382</v>
      </c>
      <c r="T164">
        <v>9.6410165948983675</v>
      </c>
      <c r="U164">
        <v>18.410884814150261</v>
      </c>
      <c r="V164">
        <v>37.057222012251771</v>
      </c>
      <c r="W164" t="s">
        <v>238</v>
      </c>
      <c r="X164" t="s">
        <v>159</v>
      </c>
      <c r="Y164" t="s">
        <v>160</v>
      </c>
      <c r="Z164" t="s">
        <v>161</v>
      </c>
      <c r="AA164" t="s">
        <v>353</v>
      </c>
      <c r="AB164" t="s">
        <v>354</v>
      </c>
      <c r="AC164" t="s">
        <v>164</v>
      </c>
      <c r="AD164" t="s">
        <v>165</v>
      </c>
      <c r="AE164" t="s">
        <v>166</v>
      </c>
      <c r="AF164" t="s">
        <v>167</v>
      </c>
      <c r="AG164" t="s">
        <v>168</v>
      </c>
      <c r="AH164">
        <v>22.537406554379981</v>
      </c>
      <c r="AI164">
        <v>46.355647719742457</v>
      </c>
      <c r="AJ164">
        <v>38.955689831970062</v>
      </c>
      <c r="AK164">
        <v>51.342300828066627</v>
      </c>
      <c r="AL164">
        <v>97.814748818028633</v>
      </c>
      <c r="AM164">
        <v>77.14722325820324</v>
      </c>
      <c r="AN164">
        <v>34.250519628752308</v>
      </c>
      <c r="AO164">
        <v>24.733564108638241</v>
      </c>
      <c r="AP164">
        <v>38.145481499585571</v>
      </c>
      <c r="AQ164">
        <v>18.930520381386401</v>
      </c>
      <c r="AR164">
        <v>10.21178252843171</v>
      </c>
      <c r="AS164"/>
      <c r="AT164"/>
      <c r="AU164"/>
      <c r="AV164"/>
      <c r="AW164"/>
      <c r="AX164"/>
      <c r="AY164"/>
      <c r="AZ164"/>
      <c r="BA164"/>
      <c r="BB164"/>
      <c r="BC164"/>
      <c r="BD164"/>
      <c r="BE164"/>
      <c r="BF164"/>
      <c r="BG164"/>
      <c r="BH164"/>
      <c r="BI164"/>
      <c r="BJ164"/>
      <c r="BK164"/>
      <c r="BL164"/>
      <c r="BM164"/>
      <c r="BN164"/>
      <c r="BO164"/>
      <c r="BP164"/>
      <c r="BQ164"/>
      <c r="BR164"/>
    </row>
    <row r="165">
      <c r="A165" t="s">
        <v>619</v>
      </c>
      <c r="B165">
        <v>2011</v>
      </c>
      <c r="C165" t="s">
        <v>625</v>
      </c>
      <c r="D165">
        <v>19</v>
      </c>
      <c r="E165" t="s">
        <v>60</v>
      </c>
      <c r="F165" t="s">
        <v>16</v>
      </c>
      <c r="G165" t="s">
        <v>634</v>
      </c>
      <c r="H165">
        <v>5.2901690589584636</v>
      </c>
      <c r="I165">
        <v>4.7500149926798603</v>
      </c>
      <c r="J165">
        <v>6.2352803813845767</v>
      </c>
      <c r="K165">
        <v>9.5518276137902145</v>
      </c>
      <c r="L165">
        <v>2.572619062064581</v>
      </c>
      <c r="M165">
        <v>6.2548207485824614</v>
      </c>
      <c r="N165">
        <v>7.4176911790084263</v>
      </c>
      <c r="O165">
        <v>5.5474662174625076</v>
      </c>
      <c r="P165">
        <v>0.87106229751364483</v>
      </c>
      <c r="Q165">
        <v>0.56206691077806947</v>
      </c>
      <c r="R165">
        <v>5.0478717618521944</v>
      </c>
      <c r="S165">
        <v>5.5354843089009877</v>
      </c>
      <c r="T165">
        <v>4.3677265398745417</v>
      </c>
      <c r="U165">
        <v>7.5590143403958789</v>
      </c>
      <c r="V165">
        <v>9.5070858826134401</v>
      </c>
      <c r="W165" t="s">
        <v>238</v>
      </c>
      <c r="X165" t="s">
        <v>159</v>
      </c>
      <c r="Y165" t="s">
        <v>160</v>
      </c>
      <c r="Z165" t="s">
        <v>161</v>
      </c>
      <c r="AA165" t="s">
        <v>353</v>
      </c>
      <c r="AB165" t="s">
        <v>354</v>
      </c>
      <c r="AC165" t="s">
        <v>164</v>
      </c>
      <c r="AD165" t="s">
        <v>165</v>
      </c>
      <c r="AE165" t="s">
        <v>166</v>
      </c>
      <c r="AF165" t="s">
        <v>167</v>
      </c>
      <c r="AG165" t="s">
        <v>168</v>
      </c>
      <c r="AH165">
        <v>5.7361633623231763</v>
      </c>
      <c r="AI165">
        <v>10.159377009118231</v>
      </c>
      <c r="AJ165">
        <v>8.4685054928873829</v>
      </c>
      <c r="AK165">
        <v>10.81234598108534</v>
      </c>
      <c r="AL165">
        <v>0.36374664228158771</v>
      </c>
      <c r="AM165">
        <v>3.7825434830778608</v>
      </c>
      <c r="AN165">
        <v>7.1413361591336812</v>
      </c>
      <c r="AO165">
        <v>2.4925528454236958</v>
      </c>
      <c r="AP165">
        <v>9.0655954733147173</v>
      </c>
      <c r="AQ165">
        <v>5.7102581755706288</v>
      </c>
      <c r="AR165">
        <v>1.816327166859842</v>
      </c>
      <c r="AS165"/>
      <c r="AT165"/>
      <c r="AU165"/>
      <c r="AV165"/>
      <c r="AW165"/>
      <c r="AX165"/>
      <c r="AY165"/>
      <c r="AZ165"/>
      <c r="BA165"/>
      <c r="BB165"/>
      <c r="BC165"/>
      <c r="BD165"/>
      <c r="BE165"/>
      <c r="BF165"/>
      <c r="BG165"/>
      <c r="BH165"/>
      <c r="BI165"/>
      <c r="BJ165"/>
      <c r="BK165"/>
      <c r="BL165"/>
      <c r="BM165"/>
      <c r="BN165"/>
      <c r="BO165"/>
      <c r="BP165"/>
      <c r="BQ165"/>
      <c r="BR165"/>
    </row>
    <row r="166">
      <c r="A166" t="s">
        <v>619</v>
      </c>
      <c r="B166">
        <v>2011</v>
      </c>
      <c r="C166" t="s">
        <v>625</v>
      </c>
      <c r="D166">
        <v>20</v>
      </c>
      <c r="E166" t="s">
        <v>60</v>
      </c>
      <c r="F166" t="s">
        <v>22</v>
      </c>
      <c r="G166" t="s">
        <v>635</v>
      </c>
      <c r="H166">
        <v>60.415635098864669</v>
      </c>
      <c r="I166">
        <v>61.034840098977497</v>
      </c>
      <c r="J166">
        <v>53.890445266726637</v>
      </c>
      <c r="K166">
        <v>35.573251221966892</v>
      </c>
      <c r="L166">
        <v>8.2285772602767047</v>
      </c>
      <c r="M166">
        <v>48.180120264162298</v>
      </c>
      <c r="N166">
        <v>26.23792919762727</v>
      </c>
      <c r="O166">
        <v>10.887450797406419</v>
      </c>
      <c r="P166">
        <v>4.3437128976204926</v>
      </c>
      <c r="Q166">
        <v>1.9942163811078919</v>
      </c>
      <c r="R166">
        <v>62.137770345287237</v>
      </c>
      <c r="S166">
        <v>61.285205116183349</v>
      </c>
      <c r="T166">
        <v>61.176331679023917</v>
      </c>
      <c r="U166">
        <v>52.204208421107573</v>
      </c>
      <c r="V166">
        <v>41.203446424984513</v>
      </c>
      <c r="W166" t="s">
        <v>238</v>
      </c>
      <c r="X166" t="s">
        <v>159</v>
      </c>
      <c r="Y166" t="s">
        <v>160</v>
      </c>
      <c r="Z166" t="s">
        <v>161</v>
      </c>
      <c r="AA166" t="s">
        <v>353</v>
      </c>
      <c r="AB166" t="s">
        <v>354</v>
      </c>
      <c r="AC166" t="s">
        <v>164</v>
      </c>
      <c r="AD166" t="s">
        <v>165</v>
      </c>
      <c r="AE166" t="s">
        <v>166</v>
      </c>
      <c r="AF166" t="s">
        <v>167</v>
      </c>
      <c r="AG166" t="s">
        <v>168</v>
      </c>
      <c r="AH166">
        <v>63.268861270578263</v>
      </c>
      <c r="AI166">
        <v>35.054457780289553</v>
      </c>
      <c r="AJ166">
        <v>44.266678594805938</v>
      </c>
      <c r="AK166">
        <v>32.451544684877142</v>
      </c>
      <c r="AL166">
        <v>1.744896819209786</v>
      </c>
      <c r="AM166">
        <v>15.737150535835321</v>
      </c>
      <c r="AN166">
        <v>45.987241645977321</v>
      </c>
      <c r="AO166">
        <v>49.296165294806713</v>
      </c>
      <c r="AP166">
        <v>41.073419324733628</v>
      </c>
      <c r="AQ166">
        <v>44.658068970816323</v>
      </c>
      <c r="AR166">
        <v>61.161214715701448</v>
      </c>
      <c r="AS166"/>
      <c r="AT166"/>
      <c r="AU166"/>
      <c r="AV166"/>
      <c r="AW166"/>
      <c r="AX166"/>
      <c r="AY166"/>
      <c r="AZ166"/>
      <c r="BA166"/>
      <c r="BB166"/>
      <c r="BC166"/>
      <c r="BD166"/>
      <c r="BE166"/>
      <c r="BF166"/>
      <c r="BG166"/>
      <c r="BH166"/>
      <c r="BI166"/>
      <c r="BJ166"/>
      <c r="BK166"/>
      <c r="BL166"/>
      <c r="BM166"/>
      <c r="BN166"/>
      <c r="BO166"/>
      <c r="BP166"/>
      <c r="BQ166"/>
      <c r="BR166"/>
    </row>
    <row r="167">
      <c r="A167" t="s">
        <v>619</v>
      </c>
      <c r="B167">
        <v>2011</v>
      </c>
      <c r="C167" t="s">
        <v>625</v>
      </c>
      <c r="D167">
        <v>21</v>
      </c>
      <c r="E167" t="s">
        <v>60</v>
      </c>
      <c r="F167" t="s">
        <v>17</v>
      </c>
      <c r="G167" t="s">
        <v>636</v>
      </c>
      <c r="H167">
        <v>22.292662654453022</v>
      </c>
      <c r="I167">
        <v>23.513852071609332</v>
      </c>
      <c r="J167">
        <v>20.40636129449592</v>
      </c>
      <c r="K167">
        <v>10.214377997703901</v>
      </c>
      <c r="L167">
        <v>1.2277934062610121</v>
      </c>
      <c r="M167">
        <v>11.323906109014221</v>
      </c>
      <c r="N167">
        <v>2.994917661909045</v>
      </c>
      <c r="O167">
        <v>1.293351808269011</v>
      </c>
      <c r="P167">
        <v>0</v>
      </c>
      <c r="Q167">
        <v>0</v>
      </c>
      <c r="R167">
        <v>23.545780114367069</v>
      </c>
      <c r="S167">
        <v>23.845432456299619</v>
      </c>
      <c r="T167">
        <v>24.81492518620318</v>
      </c>
      <c r="U167">
        <v>21.8258924243463</v>
      </c>
      <c r="V167">
        <v>12.232245680150291</v>
      </c>
      <c r="W167" t="s">
        <v>238</v>
      </c>
      <c r="X167" t="s">
        <v>159</v>
      </c>
      <c r="Y167" t="s">
        <v>160</v>
      </c>
      <c r="Z167" t="s">
        <v>161</v>
      </c>
      <c r="AA167" t="s">
        <v>353</v>
      </c>
      <c r="AB167" t="s">
        <v>354</v>
      </c>
      <c r="AC167" t="s">
        <v>164</v>
      </c>
      <c r="AD167" t="s">
        <v>165</v>
      </c>
      <c r="AE167" t="s">
        <v>166</v>
      </c>
      <c r="AF167" t="s">
        <v>167</v>
      </c>
      <c r="AG167" t="s">
        <v>168</v>
      </c>
      <c r="AH167">
        <v>8.4575688127185877</v>
      </c>
      <c r="AI167">
        <v>8.4305174908497698</v>
      </c>
      <c r="AJ167">
        <v>8.3091260803366218</v>
      </c>
      <c r="AK167">
        <v>5.3938085059708856</v>
      </c>
      <c r="AL167">
        <v>0.076607720479993202</v>
      </c>
      <c r="AM167">
        <v>3.3330827228835771</v>
      </c>
      <c r="AN167">
        <v>12.62090256613669</v>
      </c>
      <c r="AO167">
        <v>23.477717751131351</v>
      </c>
      <c r="AP167">
        <v>11.71550370236608</v>
      </c>
      <c r="AQ167">
        <v>30.70115247222666</v>
      </c>
      <c r="AR167">
        <v>26.810675589007001</v>
      </c>
      <c r="AS167"/>
      <c r="AT167"/>
      <c r="AU167"/>
      <c r="AV167"/>
      <c r="AW167"/>
      <c r="AX167"/>
      <c r="AY167"/>
      <c r="AZ167"/>
      <c r="BA167"/>
      <c r="BB167"/>
      <c r="BC167"/>
      <c r="BD167"/>
      <c r="BE167"/>
      <c r="BF167"/>
      <c r="BG167"/>
      <c r="BH167"/>
      <c r="BI167"/>
      <c r="BJ167"/>
      <c r="BK167"/>
      <c r="BL167"/>
      <c r="BM167"/>
      <c r="BN167"/>
      <c r="BO167"/>
      <c r="BP167"/>
      <c r="BQ167"/>
      <c r="BR167"/>
    </row>
    <row r="168">
      <c r="A168" t="s">
        <v>619</v>
      </c>
      <c r="B168">
        <v>2011</v>
      </c>
      <c r="C168" t="s">
        <v>625</v>
      </c>
      <c r="D168">
        <v>22</v>
      </c>
      <c r="E168" t="s">
        <v>54</v>
      </c>
      <c r="F168" t="s">
        <v>49</v>
      </c>
      <c r="G168" t="s">
        <v>192</v>
      </c>
      <c r="H168">
        <v>30.5936858239244</v>
      </c>
      <c r="I168">
        <v>30.741831339595191</v>
      </c>
      <c r="J168">
        <v>24.258777012422311</v>
      </c>
      <c r="K168">
        <v>17.619276700690019</v>
      </c>
      <c r="L168">
        <v>2.8413032269668661</v>
      </c>
      <c r="M168">
        <v>15.44553739149867</v>
      </c>
      <c r="N168">
        <v>10.481827867634109</v>
      </c>
      <c r="O168">
        <v>6.3169174645873198</v>
      </c>
      <c r="P168">
        <v>0.91061688039528399</v>
      </c>
      <c r="Q168">
        <v>0.57350381786011495</v>
      </c>
      <c r="R168">
        <v>35.25924320570271</v>
      </c>
      <c r="S168">
        <v>37.227448963494929</v>
      </c>
      <c r="T168">
        <v>31.178575392911949</v>
      </c>
      <c r="U168">
        <v>29.10682977786087</v>
      </c>
      <c r="V168">
        <v>20.417109826004332</v>
      </c>
      <c r="W168" t="s">
        <v>238</v>
      </c>
      <c r="X168" t="s">
        <v>159</v>
      </c>
      <c r="Y168" t="s">
        <v>160</v>
      </c>
      <c r="Z168" t="s">
        <v>161</v>
      </c>
      <c r="AA168" t="s">
        <v>353</v>
      </c>
      <c r="AB168" t="s">
        <v>354</v>
      </c>
      <c r="AC168" t="s">
        <v>164</v>
      </c>
      <c r="AD168" t="s">
        <v>165</v>
      </c>
      <c r="AE168" t="s">
        <v>166</v>
      </c>
      <c r="AF168" t="s">
        <v>167</v>
      </c>
      <c r="AG168" t="s">
        <v>168</v>
      </c>
      <c r="AH168">
        <v>20.28807603434057</v>
      </c>
      <c r="AI168">
        <v>17.976417878005641</v>
      </c>
      <c r="AJ168">
        <v>17.856930275522501</v>
      </c>
      <c r="AK168">
        <v>17.39587711645283</v>
      </c>
      <c r="AL168">
        <v>0.37049522971009102</v>
      </c>
      <c r="AM168">
        <v>4.6738593664430272</v>
      </c>
      <c r="AN168">
        <v>17.25299826064747</v>
      </c>
      <c r="AO168">
        <v>9.1550067518968223</v>
      </c>
      <c r="AP168">
        <v>19.20226365206301</v>
      </c>
      <c r="AQ168">
        <v>23.174016853288119</v>
      </c>
      <c r="AR168">
        <v>15.10068674856573</v>
      </c>
      <c r="AS168"/>
      <c r="AT168"/>
      <c r="AU168"/>
      <c r="AV168"/>
      <c r="AW168"/>
      <c r="AX168"/>
      <c r="AY168"/>
      <c r="AZ168"/>
      <c r="BA168"/>
      <c r="BB168"/>
      <c r="BC168"/>
      <c r="BD168"/>
      <c r="BE168"/>
      <c r="BF168"/>
      <c r="BG168"/>
      <c r="BH168"/>
      <c r="BI168"/>
      <c r="BJ168"/>
      <c r="BK168"/>
      <c r="BL168"/>
      <c r="BM168"/>
      <c r="BN168"/>
      <c r="BO168"/>
      <c r="BP168"/>
      <c r="BQ168"/>
      <c r="BR168"/>
    </row>
    <row r="169">
      <c r="A169" t="s">
        <v>619</v>
      </c>
      <c r="B169">
        <v>2011</v>
      </c>
      <c r="C169" t="s">
        <v>625</v>
      </c>
      <c r="D169">
        <v>23</v>
      </c>
      <c r="E169" t="s">
        <v>54</v>
      </c>
      <c r="F169" t="s">
        <v>48</v>
      </c>
      <c r="G169" t="s">
        <v>192</v>
      </c>
      <c r="H169">
        <v>69.40631417607554</v>
      </c>
      <c r="I169">
        <v>69.258168660404806</v>
      </c>
      <c r="J169">
        <v>75.741222987577856</v>
      </c>
      <c r="K169">
        <v>82.380723299310134</v>
      </c>
      <c r="L169">
        <v>97.158696773033142</v>
      </c>
      <c r="M169">
        <v>84.554462608501339</v>
      </c>
      <c r="N169">
        <v>89.518172132365933</v>
      </c>
      <c r="O169">
        <v>93.683082535412581</v>
      </c>
      <c r="P169">
        <v>99.089383119604705</v>
      </c>
      <c r="Q169">
        <v>99.426496182139871</v>
      </c>
      <c r="R169">
        <v>64.740756794297269</v>
      </c>
      <c r="S169">
        <v>62.772551036505142</v>
      </c>
      <c r="T169">
        <v>68.82142460708819</v>
      </c>
      <c r="U169">
        <v>70.893170222139062</v>
      </c>
      <c r="V169">
        <v>79.582890173995608</v>
      </c>
      <c r="W169" t="s">
        <v>238</v>
      </c>
      <c r="X169" t="s">
        <v>159</v>
      </c>
      <c r="Y169" t="s">
        <v>160</v>
      </c>
      <c r="Z169" t="s">
        <v>161</v>
      </c>
      <c r="AA169" t="s">
        <v>353</v>
      </c>
      <c r="AB169" t="s">
        <v>354</v>
      </c>
      <c r="AC169" t="s">
        <v>164</v>
      </c>
      <c r="AD169" t="s">
        <v>165</v>
      </c>
      <c r="AE169" t="s">
        <v>166</v>
      </c>
      <c r="AF169" t="s">
        <v>167</v>
      </c>
      <c r="AG169" t="s">
        <v>168</v>
      </c>
      <c r="AH169">
        <v>79.711923965659452</v>
      </c>
      <c r="AI169">
        <v>82.023582121994338</v>
      </c>
      <c r="AJ169">
        <v>82.143069724477641</v>
      </c>
      <c r="AK169">
        <v>82.604122883547205</v>
      </c>
      <c r="AL169">
        <v>99.629504770289913</v>
      </c>
      <c r="AM169">
        <v>95.32614063355696</v>
      </c>
      <c r="AN169">
        <v>82.747001739352527</v>
      </c>
      <c r="AO169">
        <v>90.844993248103165</v>
      </c>
      <c r="AP169">
        <v>80.797736347937061</v>
      </c>
      <c r="AQ169">
        <v>76.825983146711863</v>
      </c>
      <c r="AR169">
        <v>84.899313251434251</v>
      </c>
      <c r="AS169"/>
      <c r="AT169"/>
      <c r="AU169"/>
      <c r="AV169"/>
      <c r="AW169"/>
      <c r="AX169"/>
      <c r="AY169"/>
      <c r="AZ169"/>
      <c r="BA169"/>
      <c r="BB169"/>
      <c r="BC169"/>
      <c r="BD169"/>
      <c r="BE169"/>
      <c r="BF169"/>
      <c r="BG169"/>
      <c r="BH169"/>
      <c r="BI169"/>
      <c r="BJ169"/>
      <c r="BK169"/>
      <c r="BL169"/>
      <c r="BM169"/>
      <c r="BN169"/>
      <c r="BO169"/>
      <c r="BP169"/>
      <c r="BQ169"/>
      <c r="BR169"/>
    </row>
    <row r="170">
      <c r="A170" t="s">
        <v>619</v>
      </c>
      <c r="B170">
        <v>2011</v>
      </c>
      <c r="C170" t="s">
        <v>625</v>
      </c>
      <c r="D170">
        <v>29</v>
      </c>
      <c r="E170" t="s">
        <v>57</v>
      </c>
      <c r="F170" t="s">
        <v>49</v>
      </c>
      <c r="G170" t="s">
        <v>637</v>
      </c>
      <c r="H170">
        <v>12.171561328918591</v>
      </c>
      <c r="I170">
        <v>9.7218188370825107</v>
      </c>
      <c r="J170">
        <v>18.386846817658501</v>
      </c>
      <c r="K170">
        <v>42.022238006889111</v>
      </c>
      <c r="L170">
        <v>83.679929326995222</v>
      </c>
      <c r="M170">
        <v>32.560593220915443</v>
      </c>
      <c r="N170">
        <v>61.713595054217713</v>
      </c>
      <c r="O170">
        <v>81.605736452246674</v>
      </c>
      <c r="P170">
        <v>89.764325497279884</v>
      </c>
      <c r="Q170">
        <v>92.751150486077051</v>
      </c>
      <c r="R170">
        <v>9.843120138705693</v>
      </c>
      <c r="S170">
        <v>9.1911562844763601</v>
      </c>
      <c r="T170">
        <v>9.0941464137463228</v>
      </c>
      <c r="U170">
        <v>16.922758897853729</v>
      </c>
      <c r="V170">
        <v>32.134039172397799</v>
      </c>
      <c r="W170" t="s">
        <v>238</v>
      </c>
      <c r="X170" t="s">
        <v>159</v>
      </c>
      <c r="Y170" t="s">
        <v>160</v>
      </c>
      <c r="Z170" t="s">
        <v>161</v>
      </c>
      <c r="AA170" t="s">
        <v>353</v>
      </c>
      <c r="AB170" t="s">
        <v>354</v>
      </c>
      <c r="AC170" t="s">
        <v>164</v>
      </c>
      <c r="AD170" t="s">
        <v>165</v>
      </c>
      <c r="AE170" t="s">
        <v>166</v>
      </c>
      <c r="AF170" t="s">
        <v>167</v>
      </c>
      <c r="AG170" t="s">
        <v>168</v>
      </c>
      <c r="AH170">
        <v>18.752545051685221</v>
      </c>
      <c r="AI170">
        <v>46.423327566476033</v>
      </c>
      <c r="AJ170">
        <v>27.775692455604059</v>
      </c>
      <c r="AK170">
        <v>47.781821706744381</v>
      </c>
      <c r="AL170">
        <v>95.351952339343867</v>
      </c>
      <c r="AM170">
        <v>75.318624474924405</v>
      </c>
      <c r="AN170">
        <v>35.327665079317697</v>
      </c>
      <c r="AO170">
        <v>16.163068383667881</v>
      </c>
      <c r="AP170">
        <v>43.514792122804188</v>
      </c>
      <c r="AQ170">
        <v>19.579674407423219</v>
      </c>
      <c r="AR170">
        <v>7.1859391254711813</v>
      </c>
      <c r="AS170"/>
      <c r="AT170"/>
      <c r="AU170"/>
      <c r="AV170"/>
      <c r="AW170"/>
      <c r="AX170"/>
      <c r="AY170"/>
      <c r="AZ170"/>
      <c r="BA170"/>
      <c r="BB170"/>
      <c r="BC170"/>
      <c r="BD170"/>
      <c r="BE170"/>
      <c r="BF170"/>
      <c r="BG170"/>
      <c r="BH170"/>
      <c r="BI170"/>
      <c r="BJ170"/>
      <c r="BK170"/>
      <c r="BL170"/>
      <c r="BM170"/>
      <c r="BN170"/>
      <c r="BO170"/>
      <c r="BP170"/>
      <c r="BQ170"/>
      <c r="BR170"/>
    </row>
    <row r="171">
      <c r="A171" t="s">
        <v>619</v>
      </c>
      <c r="B171">
        <v>2011</v>
      </c>
      <c r="C171" t="s">
        <v>625</v>
      </c>
      <c r="D171">
        <v>30</v>
      </c>
      <c r="E171" t="s">
        <v>57</v>
      </c>
      <c r="F171" t="s">
        <v>48</v>
      </c>
      <c r="G171" t="s">
        <v>192</v>
      </c>
      <c r="H171">
        <v>87.828438671081315</v>
      </c>
      <c r="I171">
        <v>90.278181162917377</v>
      </c>
      <c r="J171">
        <v>81.61315318234125</v>
      </c>
      <c r="K171">
        <v>57.977761993110953</v>
      </c>
      <c r="L171">
        <v>16.320070673004881</v>
      </c>
      <c r="M171">
        <v>67.439406779084649</v>
      </c>
      <c r="N171">
        <v>38.286404945782138</v>
      </c>
      <c r="O171">
        <v>18.394263547753241</v>
      </c>
      <c r="P171">
        <v>10.23567450272005</v>
      </c>
      <c r="Q171">
        <v>7.248849513922961</v>
      </c>
      <c r="R171">
        <v>90.1568798612943</v>
      </c>
      <c r="S171">
        <v>90.808843715523551</v>
      </c>
      <c r="T171">
        <v>90.905853586253812</v>
      </c>
      <c r="U171">
        <v>83.077241102146274</v>
      </c>
      <c r="V171">
        <v>67.865960827602436</v>
      </c>
      <c r="W171" t="s">
        <v>238</v>
      </c>
      <c r="X171" t="s">
        <v>159</v>
      </c>
      <c r="Y171" t="s">
        <v>160</v>
      </c>
      <c r="Z171" t="s">
        <v>161</v>
      </c>
      <c r="AA171" t="s">
        <v>353</v>
      </c>
      <c r="AB171" t="s">
        <v>354</v>
      </c>
      <c r="AC171" t="s">
        <v>164</v>
      </c>
      <c r="AD171" t="s">
        <v>165</v>
      </c>
      <c r="AE171" t="s">
        <v>166</v>
      </c>
      <c r="AF171" t="s">
        <v>167</v>
      </c>
      <c r="AG171" t="s">
        <v>168</v>
      </c>
      <c r="AH171">
        <v>81.247454948314896</v>
      </c>
      <c r="AI171">
        <v>53.576672433524088</v>
      </c>
      <c r="AJ171">
        <v>72.224307544395899</v>
      </c>
      <c r="AK171">
        <v>52.218178293255683</v>
      </c>
      <c r="AL171">
        <v>4.6480476606560597</v>
      </c>
      <c r="AM171">
        <v>24.681375525075548</v>
      </c>
      <c r="AN171">
        <v>64.672334920682232</v>
      </c>
      <c r="AO171">
        <v>83.836931616332095</v>
      </c>
      <c r="AP171">
        <v>56.485207877195833</v>
      </c>
      <c r="AQ171">
        <v>80.420325592576802</v>
      </c>
      <c r="AR171">
        <v>92.81406087452882</v>
      </c>
      <c r="AS171"/>
      <c r="AT171"/>
      <c r="AU171"/>
      <c r="AV171"/>
      <c r="AW171"/>
      <c r="AX171"/>
      <c r="AY171"/>
      <c r="AZ171"/>
      <c r="BA171"/>
      <c r="BB171"/>
      <c r="BC171"/>
      <c r="BD171"/>
      <c r="BE171"/>
      <c r="BF171"/>
      <c r="BG171"/>
      <c r="BH171"/>
      <c r="BI171"/>
      <c r="BJ171"/>
      <c r="BK171"/>
      <c r="BL171"/>
      <c r="BM171"/>
      <c r="BN171"/>
      <c r="BO171"/>
      <c r="BP171"/>
      <c r="BQ171"/>
      <c r="BR171"/>
    </row>
    <row r="172">
      <c r="A172" t="s">
        <v>619</v>
      </c>
      <c r="B172">
        <v>2011</v>
      </c>
      <c r="C172" t="s">
        <v>625</v>
      </c>
      <c r="D172">
        <v>31</v>
      </c>
      <c r="E172" t="s">
        <v>104</v>
      </c>
      <c r="F172" t="s">
        <v>49</v>
      </c>
      <c r="G172" t="s">
        <v>638</v>
      </c>
      <c r="H172">
        <v>0.030226481964143199</v>
      </c>
      <c r="I172">
        <v>0</v>
      </c>
      <c r="J172">
        <v>0.30157997308955442</v>
      </c>
      <c r="K172">
        <v>5.4662765784591363</v>
      </c>
      <c r="L172">
        <v>55.325234371469648</v>
      </c>
      <c r="M172">
        <v>0.67936752838520797</v>
      </c>
      <c r="N172">
        <v>6.9542383558036187</v>
      </c>
      <c r="O172">
        <v>30.993339876599951</v>
      </c>
      <c r="P172">
        <v>61.192906651787112</v>
      </c>
      <c r="Q172">
        <v>80.188492101953116</v>
      </c>
      <c r="R172">
        <v>0</v>
      </c>
      <c r="S172">
        <v>0</v>
      </c>
      <c r="T172">
        <v>0.067396193038823701</v>
      </c>
      <c r="U172">
        <v>0.056594794407443798</v>
      </c>
      <c r="V172">
        <v>6.1551214902372564</v>
      </c>
      <c r="W172" t="s">
        <v>238</v>
      </c>
      <c r="X172" t="s">
        <v>159</v>
      </c>
      <c r="Y172" t="s">
        <v>160</v>
      </c>
      <c r="Z172" t="s">
        <v>161</v>
      </c>
      <c r="AA172" t="s">
        <v>353</v>
      </c>
      <c r="AB172" t="s">
        <v>354</v>
      </c>
      <c r="AC172" t="s">
        <v>164</v>
      </c>
      <c r="AD172" t="s">
        <v>165</v>
      </c>
      <c r="AE172" t="s">
        <v>166</v>
      </c>
      <c r="AF172" t="s">
        <v>167</v>
      </c>
      <c r="AG172" t="s">
        <v>168</v>
      </c>
      <c r="AH172">
        <v>3.834081071628693</v>
      </c>
      <c r="AI172">
        <v>17.79543236676334</v>
      </c>
      <c r="AJ172">
        <v>12.8804204256039</v>
      </c>
      <c r="AK172">
        <v>5.9717401972682449</v>
      </c>
      <c r="AL172">
        <v>68.56804547069153</v>
      </c>
      <c r="AM172">
        <v>47.132727982580839</v>
      </c>
      <c r="AN172">
        <v>5.2791709745113229</v>
      </c>
      <c r="AO172">
        <v>2.9004576481127291</v>
      </c>
      <c r="AP172">
        <v>11.557032602970979</v>
      </c>
      <c r="AQ172">
        <v>4.6931051514710651</v>
      </c>
      <c r="AR172">
        <v>1.953396431275954</v>
      </c>
      <c r="AS172"/>
      <c r="AT172"/>
      <c r="AU172"/>
      <c r="AV172"/>
      <c r="AW172"/>
      <c r="AX172"/>
      <c r="AY172"/>
      <c r="AZ172"/>
      <c r="BA172"/>
      <c r="BB172"/>
      <c r="BC172"/>
      <c r="BD172"/>
      <c r="BE172"/>
      <c r="BF172"/>
      <c r="BG172"/>
      <c r="BH172"/>
      <c r="BI172"/>
      <c r="BJ172"/>
      <c r="BK172"/>
      <c r="BL172"/>
      <c r="BM172"/>
      <c r="BN172"/>
      <c r="BO172"/>
      <c r="BP172"/>
      <c r="BQ172"/>
      <c r="BR172"/>
    </row>
    <row r="173">
      <c r="A173" t="s">
        <v>619</v>
      </c>
      <c r="B173">
        <v>2011</v>
      </c>
      <c r="C173" t="s">
        <v>625</v>
      </c>
      <c r="D173">
        <v>32</v>
      </c>
      <c r="E173" t="s">
        <v>104</v>
      </c>
      <c r="F173" t="s">
        <v>48</v>
      </c>
      <c r="G173" t="s">
        <v>192</v>
      </c>
      <c r="H173">
        <v>99.969773518035851</v>
      </c>
      <c r="I173">
        <v>100</v>
      </c>
      <c r="J173">
        <v>99.698420026910455</v>
      </c>
      <c r="K173">
        <v>94.533723421540898</v>
      </c>
      <c r="L173">
        <v>44.674765628530608</v>
      </c>
      <c r="M173">
        <v>99.320632471614815</v>
      </c>
      <c r="N173">
        <v>93.045761644196361</v>
      </c>
      <c r="O173">
        <v>69.006660123399968</v>
      </c>
      <c r="P173">
        <v>38.80709334821276</v>
      </c>
      <c r="Q173">
        <v>19.81150789804687</v>
      </c>
      <c r="R173">
        <v>100</v>
      </c>
      <c r="S173">
        <v>100</v>
      </c>
      <c r="T173">
        <v>99.932603806961168</v>
      </c>
      <c r="U173">
        <v>99.943405205592541</v>
      </c>
      <c r="V173">
        <v>93.844878509762694</v>
      </c>
      <c r="W173" t="s">
        <v>238</v>
      </c>
      <c r="X173" t="s">
        <v>159</v>
      </c>
      <c r="Y173" t="s">
        <v>160</v>
      </c>
      <c r="Z173" t="s">
        <v>161</v>
      </c>
      <c r="AA173" t="s">
        <v>353</v>
      </c>
      <c r="AB173" t="s">
        <v>354</v>
      </c>
      <c r="AC173" t="s">
        <v>164</v>
      </c>
      <c r="AD173" t="s">
        <v>165</v>
      </c>
      <c r="AE173" t="s">
        <v>166</v>
      </c>
      <c r="AF173" t="s">
        <v>167</v>
      </c>
      <c r="AG173" t="s">
        <v>168</v>
      </c>
      <c r="AH173">
        <v>96.165918928371397</v>
      </c>
      <c r="AI173">
        <v>82.204567633236735</v>
      </c>
      <c r="AJ173">
        <v>87.119579574396184</v>
      </c>
      <c r="AK173">
        <v>94.028259802731753</v>
      </c>
      <c r="AL173">
        <v>31.431954529308499</v>
      </c>
      <c r="AM173">
        <v>52.867272017418983</v>
      </c>
      <c r="AN173">
        <v>94.720829025488612</v>
      </c>
      <c r="AO173">
        <v>97.099542351887251</v>
      </c>
      <c r="AP173">
        <v>88.442967397028909</v>
      </c>
      <c r="AQ173">
        <v>95.306894848528955</v>
      </c>
      <c r="AR173">
        <v>98.046603568724095</v>
      </c>
      <c r="AS173"/>
      <c r="AT173"/>
      <c r="AU173"/>
      <c r="AV173"/>
      <c r="AW173"/>
      <c r="AX173"/>
      <c r="AY173"/>
      <c r="AZ173"/>
      <c r="BA173"/>
      <c r="BB173"/>
      <c r="BC173"/>
      <c r="BD173"/>
      <c r="BE173"/>
      <c r="BF173"/>
      <c r="BG173"/>
      <c r="BH173"/>
      <c r="BI173"/>
      <c r="BJ173"/>
      <c r="BK173"/>
      <c r="BL173"/>
      <c r="BM173"/>
      <c r="BN173"/>
      <c r="BO173"/>
      <c r="BP173"/>
      <c r="BQ173"/>
      <c r="BR173"/>
    </row>
    <row r="174">
      <c r="A174" t="s">
        <v>619</v>
      </c>
      <c r="B174">
        <v>2011</v>
      </c>
      <c r="C174" t="s">
        <v>625</v>
      </c>
      <c r="D174">
        <v>35</v>
      </c>
      <c r="E174" t="s">
        <v>55</v>
      </c>
      <c r="F174" t="s">
        <v>49</v>
      </c>
      <c r="G174" t="s">
        <v>192</v>
      </c>
      <c r="H174">
        <v>2.2593061041296401</v>
      </c>
      <c r="I174">
        <v>2.591026268287715</v>
      </c>
      <c r="J174">
        <v>5.3481294549371858</v>
      </c>
      <c r="K174">
        <v>12.085821943606669</v>
      </c>
      <c r="L174">
        <v>61.536612814418874</v>
      </c>
      <c r="M174">
        <v>5.7866540880628108</v>
      </c>
      <c r="N174">
        <v>12.900878497414951</v>
      </c>
      <c r="O174">
        <v>34.254559171746962</v>
      </c>
      <c r="P174">
        <v>67.084238509000201</v>
      </c>
      <c r="Q174">
        <v>86.060806400076288</v>
      </c>
      <c r="R174">
        <v>1.793514109198632</v>
      </c>
      <c r="S174">
        <v>1.8855626190952739</v>
      </c>
      <c r="T174">
        <v>3.1412077659992059</v>
      </c>
      <c r="U174">
        <v>5.5683017760871456</v>
      </c>
      <c r="V174">
        <v>15.028779427860041</v>
      </c>
      <c r="W174" t="s">
        <v>238</v>
      </c>
      <c r="X174" t="s">
        <v>159</v>
      </c>
      <c r="Y174" t="s">
        <v>160</v>
      </c>
      <c r="Z174" t="s">
        <v>161</v>
      </c>
      <c r="AA174" t="s">
        <v>353</v>
      </c>
      <c r="AB174" t="s">
        <v>354</v>
      </c>
      <c r="AC174" t="s">
        <v>164</v>
      </c>
      <c r="AD174" t="s">
        <v>165</v>
      </c>
      <c r="AE174" t="s">
        <v>166</v>
      </c>
      <c r="AF174" t="s">
        <v>167</v>
      </c>
      <c r="AG174" t="s">
        <v>168</v>
      </c>
      <c r="AH174">
        <v>9.0442721275250815</v>
      </c>
      <c r="AI174">
        <v>24.305022665582051</v>
      </c>
      <c r="AJ174">
        <v>23.666360157478689</v>
      </c>
      <c r="AK174">
        <v>12.40209393438675</v>
      </c>
      <c r="AL174">
        <v>71.337118870450468</v>
      </c>
      <c r="AM174">
        <v>49.958076602603612</v>
      </c>
      <c r="AN174">
        <v>7.0506822391834243</v>
      </c>
      <c r="AO174">
        <v>15.94127485222023</v>
      </c>
      <c r="AP174">
        <v>15.43986794063783</v>
      </c>
      <c r="AQ174">
        <v>6.7384928972512084</v>
      </c>
      <c r="AR174">
        <v>5.6183540668830103</v>
      </c>
      <c r="AS174"/>
      <c r="AT174"/>
      <c r="AU174"/>
      <c r="AV174"/>
      <c r="AW174"/>
      <c r="AX174"/>
      <c r="AY174"/>
      <c r="AZ174"/>
      <c r="BA174"/>
      <c r="BB174"/>
      <c r="BC174"/>
      <c r="BD174"/>
      <c r="BE174"/>
      <c r="BF174"/>
      <c r="BG174"/>
      <c r="BH174"/>
      <c r="BI174"/>
      <c r="BJ174"/>
      <c r="BK174"/>
      <c r="BL174"/>
      <c r="BM174"/>
      <c r="BN174"/>
      <c r="BO174"/>
      <c r="BP174"/>
      <c r="BQ174"/>
      <c r="BR174"/>
    </row>
    <row r="175">
      <c r="A175" t="s">
        <v>619</v>
      </c>
      <c r="B175">
        <v>2011</v>
      </c>
      <c r="C175" t="s">
        <v>625</v>
      </c>
      <c r="D175">
        <v>36</v>
      </c>
      <c r="E175" t="s">
        <v>55</v>
      </c>
      <c r="F175" t="s">
        <v>48</v>
      </c>
      <c r="G175" t="s">
        <v>192</v>
      </c>
      <c r="H175">
        <v>97.740693895870422</v>
      </c>
      <c r="I175">
        <v>97.408973731712294</v>
      </c>
      <c r="J175">
        <v>94.651870545062607</v>
      </c>
      <c r="K175">
        <v>87.914178056393311</v>
      </c>
      <c r="L175">
        <v>38.463387185581283</v>
      </c>
      <c r="M175">
        <v>94.213345911937239</v>
      </c>
      <c r="N175">
        <v>87.09912150258495</v>
      </c>
      <c r="O175">
        <v>65.745440828252967</v>
      </c>
      <c r="P175">
        <v>32.915761490999692</v>
      </c>
      <c r="Q175">
        <v>13.939193599923669</v>
      </c>
      <c r="R175">
        <v>98.206485890801318</v>
      </c>
      <c r="S175">
        <v>98.114437380904647</v>
      </c>
      <c r="T175">
        <v>96.858792234000845</v>
      </c>
      <c r="U175">
        <v>94.431698223912818</v>
      </c>
      <c r="V175">
        <v>84.971220572139941</v>
      </c>
      <c r="W175" t="s">
        <v>238</v>
      </c>
      <c r="X175" t="s">
        <v>159</v>
      </c>
      <c r="Y175" t="s">
        <v>160</v>
      </c>
      <c r="Z175" t="s">
        <v>161</v>
      </c>
      <c r="AA175" t="s">
        <v>353</v>
      </c>
      <c r="AB175" t="s">
        <v>354</v>
      </c>
      <c r="AC175" t="s">
        <v>164</v>
      </c>
      <c r="AD175" t="s">
        <v>165</v>
      </c>
      <c r="AE175" t="s">
        <v>166</v>
      </c>
      <c r="AF175" t="s">
        <v>167</v>
      </c>
      <c r="AG175" t="s">
        <v>168</v>
      </c>
      <c r="AH175">
        <v>90.955727872475052</v>
      </c>
      <c r="AI175">
        <v>75.694977334418056</v>
      </c>
      <c r="AJ175">
        <v>76.333639842521407</v>
      </c>
      <c r="AK175">
        <v>87.59790606561323</v>
      </c>
      <c r="AL175">
        <v>28.66288112954954</v>
      </c>
      <c r="AM175">
        <v>50.041923397396317</v>
      </c>
      <c r="AN175">
        <v>92.949317760816484</v>
      </c>
      <c r="AO175">
        <v>84.058725147779739</v>
      </c>
      <c r="AP175">
        <v>84.560132059362076</v>
      </c>
      <c r="AQ175">
        <v>93.26150710274878</v>
      </c>
      <c r="AR175">
        <v>94.381645933117071</v>
      </c>
      <c r="AS175"/>
      <c r="AT175"/>
      <c r="AU175"/>
      <c r="AV175"/>
      <c r="AW175"/>
      <c r="AX175"/>
      <c r="AY175"/>
      <c r="AZ175"/>
      <c r="BA175"/>
      <c r="BB175"/>
      <c r="BC175"/>
      <c r="BD175"/>
      <c r="BE175"/>
      <c r="BF175"/>
      <c r="BG175"/>
      <c r="BH175"/>
      <c r="BI175"/>
      <c r="BJ175"/>
      <c r="BK175"/>
      <c r="BL175"/>
      <c r="BM175"/>
      <c r="BN175"/>
      <c r="BO175"/>
      <c r="BP175"/>
      <c r="BQ175"/>
      <c r="BR175"/>
    </row>
    <row r="176">
      <c r="A176" t="s">
        <v>619</v>
      </c>
      <c r="B176">
        <v>2011</v>
      </c>
      <c r="C176" t="s">
        <v>625</v>
      </c>
      <c r="D176">
        <v>37</v>
      </c>
      <c r="E176" t="s">
        <v>169</v>
      </c>
      <c r="F176" t="s">
        <v>49</v>
      </c>
      <c r="G176" t="s">
        <v>639</v>
      </c>
      <c r="H176">
        <v>0.53435150830113609</v>
      </c>
      <c r="I176">
        <v>0.77980972941045645</v>
      </c>
      <c r="J176">
        <v>2.2414681907838032</v>
      </c>
      <c r="K176">
        <v>9.6840414948521865</v>
      </c>
      <c r="L176">
        <v>60.086170064542998</v>
      </c>
      <c r="M176">
        <v>2.93310622023641</v>
      </c>
      <c r="N176">
        <v>9.4412071639771522</v>
      </c>
      <c r="O176">
        <v>33.27710408676495</v>
      </c>
      <c r="P176">
        <v>65.724440875478336</v>
      </c>
      <c r="Q176">
        <v>85.278244389824991</v>
      </c>
      <c r="R176">
        <v>0.19573048263558601</v>
      </c>
      <c r="S176">
        <v>0.61602438956761396</v>
      </c>
      <c r="T176">
        <v>0.7393671510293871</v>
      </c>
      <c r="U176">
        <v>2.4174266913642422</v>
      </c>
      <c r="V176">
        <v>12.46426168608245</v>
      </c>
      <c r="W176" t="s">
        <v>238</v>
      </c>
      <c r="X176" t="s">
        <v>159</v>
      </c>
      <c r="Y176" t="s">
        <v>160</v>
      </c>
      <c r="Z176" t="s">
        <v>161</v>
      </c>
      <c r="AA176" t="s">
        <v>353</v>
      </c>
      <c r="AB176" t="s">
        <v>354</v>
      </c>
      <c r="AC176" t="s">
        <v>164</v>
      </c>
      <c r="AD176" t="s">
        <v>165</v>
      </c>
      <c r="AE176" t="s">
        <v>166</v>
      </c>
      <c r="AF176" t="s">
        <v>167</v>
      </c>
      <c r="AG176" t="s">
        <v>168</v>
      </c>
      <c r="AH176">
        <v>5.4068145988009606</v>
      </c>
      <c r="AI176">
        <v>22.690403698258329</v>
      </c>
      <c r="AJ176">
        <v>22.22945364163489</v>
      </c>
      <c r="AK176">
        <v>11.31636698641244</v>
      </c>
      <c r="AL176">
        <v>70.86169084051312</v>
      </c>
      <c r="AM176">
        <v>49.004393160290078</v>
      </c>
      <c r="AN176">
        <v>6.5715006241424074</v>
      </c>
      <c r="AO176">
        <v>6.8557260634383042</v>
      </c>
      <c r="AP176">
        <v>12.39144974350986</v>
      </c>
      <c r="AQ176">
        <v>5.7539541306855488</v>
      </c>
      <c r="AR176">
        <v>3.2361517762657348</v>
      </c>
      <c r="AS176"/>
      <c r="AT176"/>
      <c r="AU176"/>
      <c r="AV176"/>
      <c r="AW176"/>
      <c r="AX176"/>
      <c r="AY176"/>
      <c r="AZ176"/>
      <c r="BA176"/>
      <c r="BB176"/>
      <c r="BC176"/>
      <c r="BD176"/>
      <c r="BE176"/>
      <c r="BF176"/>
      <c r="BG176"/>
      <c r="BH176"/>
      <c r="BI176"/>
      <c r="BJ176"/>
      <c r="BK176"/>
      <c r="BL176"/>
      <c r="BM176"/>
      <c r="BN176"/>
      <c r="BO176"/>
      <c r="BP176"/>
      <c r="BQ176"/>
      <c r="BR176"/>
    </row>
    <row r="177">
      <c r="A177" t="s">
        <v>619</v>
      </c>
      <c r="B177">
        <v>2011</v>
      </c>
      <c r="C177" t="s">
        <v>625</v>
      </c>
      <c r="D177">
        <v>38</v>
      </c>
      <c r="E177" t="s">
        <v>169</v>
      </c>
      <c r="F177" t="s">
        <v>48</v>
      </c>
      <c r="G177" t="s">
        <v>192</v>
      </c>
      <c r="H177">
        <v>99.465648491698886</v>
      </c>
      <c r="I177">
        <v>99.220190270589541</v>
      </c>
      <c r="J177">
        <v>97.758531809216123</v>
      </c>
      <c r="K177">
        <v>90.315958505147719</v>
      </c>
      <c r="L177">
        <v>39.913829935457187</v>
      </c>
      <c r="M177">
        <v>97.066893779763632</v>
      </c>
      <c r="N177">
        <v>90.558792836022803</v>
      </c>
      <c r="O177">
        <v>66.722895913234979</v>
      </c>
      <c r="P177">
        <v>34.275559124521557</v>
      </c>
      <c r="Q177">
        <v>14.72175561017497</v>
      </c>
      <c r="R177">
        <v>99.804269517364375</v>
      </c>
      <c r="S177">
        <v>99.383975610432344</v>
      </c>
      <c r="T177">
        <v>99.260632848970673</v>
      </c>
      <c r="U177">
        <v>97.582573308635716</v>
      </c>
      <c r="V177">
        <v>87.53573831391752</v>
      </c>
      <c r="W177" t="s">
        <v>238</v>
      </c>
      <c r="X177" t="s">
        <v>159</v>
      </c>
      <c r="Y177" t="s">
        <v>160</v>
      </c>
      <c r="Z177" t="s">
        <v>161</v>
      </c>
      <c r="AA177" t="s">
        <v>353</v>
      </c>
      <c r="AB177" t="s">
        <v>354</v>
      </c>
      <c r="AC177" t="s">
        <v>164</v>
      </c>
      <c r="AD177" t="s">
        <v>165</v>
      </c>
      <c r="AE177" t="s">
        <v>166</v>
      </c>
      <c r="AF177" t="s">
        <v>167</v>
      </c>
      <c r="AG177" t="s">
        <v>168</v>
      </c>
      <c r="AH177">
        <v>94.593185401199193</v>
      </c>
      <c r="AI177">
        <v>77.309596301741806</v>
      </c>
      <c r="AJ177">
        <v>77.770546358365237</v>
      </c>
      <c r="AK177">
        <v>88.683633013587524</v>
      </c>
      <c r="AL177">
        <v>29.138309159486891</v>
      </c>
      <c r="AM177">
        <v>50.995606839709829</v>
      </c>
      <c r="AN177">
        <v>93.42849937585747</v>
      </c>
      <c r="AO177">
        <v>93.144273936561746</v>
      </c>
      <c r="AP177">
        <v>87.60855025649002</v>
      </c>
      <c r="AQ177">
        <v>94.246045869314472</v>
      </c>
      <c r="AR177">
        <v>96.763848223734342</v>
      </c>
      <c r="AS177"/>
      <c r="AT177"/>
      <c r="AU177"/>
      <c r="AV177"/>
      <c r="AW177"/>
      <c r="AX177"/>
      <c r="AY177"/>
      <c r="AZ177"/>
      <c r="BA177"/>
      <c r="BB177"/>
      <c r="BC177"/>
      <c r="BD177"/>
      <c r="BE177"/>
      <c r="BF177"/>
      <c r="BG177"/>
      <c r="BH177"/>
      <c r="BI177"/>
      <c r="BJ177"/>
      <c r="BK177"/>
      <c r="BL177"/>
      <c r="BM177"/>
      <c r="BN177"/>
      <c r="BO177"/>
      <c r="BP177"/>
      <c r="BQ177"/>
      <c r="BR177"/>
    </row>
    <row r="178">
      <c r="A178" t="s">
        <v>619</v>
      </c>
      <c r="B178">
        <v>2011</v>
      </c>
      <c r="C178" t="s">
        <v>625</v>
      </c>
      <c r="D178">
        <v>41</v>
      </c>
      <c r="E178" t="s">
        <v>56</v>
      </c>
      <c r="F178" t="s">
        <v>49</v>
      </c>
      <c r="G178" t="s">
        <v>192</v>
      </c>
      <c r="H178">
        <v>35.01477218035452</v>
      </c>
      <c r="I178">
        <v>35.683398177747733</v>
      </c>
      <c r="J178">
        <v>35.734027834713117</v>
      </c>
      <c r="K178">
        <v>24.462712379002181</v>
      </c>
      <c r="L178">
        <v>4.5574073561573636</v>
      </c>
      <c r="M178">
        <v>26.686246587632439</v>
      </c>
      <c r="N178">
        <v>16.595431159783651</v>
      </c>
      <c r="O178">
        <v>7.5179667024161763</v>
      </c>
      <c r="P178">
        <v>1.3434135011771871</v>
      </c>
      <c r="Q178">
        <v>0.77439343801176663</v>
      </c>
      <c r="R178">
        <v>34.659798254488102</v>
      </c>
      <c r="S178">
        <v>38.0915360367582</v>
      </c>
      <c r="T178">
        <v>37.105033652627881</v>
      </c>
      <c r="U178">
        <v>36.814320536035787</v>
      </c>
      <c r="V178">
        <v>27.015846582572749</v>
      </c>
      <c r="W178" t="s">
        <v>238</v>
      </c>
      <c r="X178" t="s">
        <v>159</v>
      </c>
      <c r="Y178" t="s">
        <v>160</v>
      </c>
      <c r="Z178" t="s">
        <v>161</v>
      </c>
      <c r="AA178" t="s">
        <v>353</v>
      </c>
      <c r="AB178" t="s">
        <v>354</v>
      </c>
      <c r="AC178" t="s">
        <v>164</v>
      </c>
      <c r="AD178" t="s">
        <v>165</v>
      </c>
      <c r="AE178" t="s">
        <v>166</v>
      </c>
      <c r="AF178" t="s">
        <v>167</v>
      </c>
      <c r="AG178" t="s">
        <v>168</v>
      </c>
      <c r="AH178">
        <v>32.851759498607628</v>
      </c>
      <c r="AI178">
        <v>29.592199160032511</v>
      </c>
      <c r="AJ178">
        <v>22.10202471917853</v>
      </c>
      <c r="AK178">
        <v>21.690074933284759</v>
      </c>
      <c r="AL178">
        <v>0.38911834804928058</v>
      </c>
      <c r="AM178">
        <v>10.17860307883066</v>
      </c>
      <c r="AN178">
        <v>35.09045350323737</v>
      </c>
      <c r="AO178">
        <v>29.914034641419359</v>
      </c>
      <c r="AP178">
        <v>28.85732866821488</v>
      </c>
      <c r="AQ178">
        <v>30.739075048721219</v>
      </c>
      <c r="AR178">
        <v>29.906821149765069</v>
      </c>
      <c r="AS178"/>
      <c r="AT178"/>
      <c r="AU178"/>
      <c r="AV178"/>
      <c r="AW178"/>
      <c r="AX178"/>
      <c r="AY178"/>
      <c r="AZ178"/>
      <c r="BA178"/>
      <c r="BB178"/>
      <c r="BC178"/>
      <c r="BD178"/>
      <c r="BE178"/>
      <c r="BF178"/>
      <c r="BG178"/>
      <c r="BH178"/>
      <c r="BI178"/>
      <c r="BJ178"/>
      <c r="BK178"/>
      <c r="BL178"/>
      <c r="BM178"/>
      <c r="BN178"/>
      <c r="BO178"/>
      <c r="BP178"/>
      <c r="BQ178"/>
      <c r="BR178"/>
    </row>
    <row r="179">
      <c r="A179" t="s">
        <v>619</v>
      </c>
      <c r="B179">
        <v>2011</v>
      </c>
      <c r="C179" t="s">
        <v>625</v>
      </c>
      <c r="D179">
        <v>42</v>
      </c>
      <c r="E179" t="s">
        <v>56</v>
      </c>
      <c r="F179" t="s">
        <v>48</v>
      </c>
      <c r="G179" t="s">
        <v>640</v>
      </c>
      <c r="H179">
        <v>64.985227819645345</v>
      </c>
      <c r="I179">
        <v>64.316601822252011</v>
      </c>
      <c r="J179">
        <v>64.265972165286328</v>
      </c>
      <c r="K179">
        <v>75.537287620997645</v>
      </c>
      <c r="L179">
        <v>95.442592643842872</v>
      </c>
      <c r="M179">
        <v>73.31375341236766</v>
      </c>
      <c r="N179">
        <v>83.404568840216257</v>
      </c>
      <c r="O179">
        <v>92.482033297583797</v>
      </c>
      <c r="P179">
        <v>98.656586498822804</v>
      </c>
      <c r="Q179">
        <v>99.225606561988229</v>
      </c>
      <c r="R179">
        <v>65.340201745511862</v>
      </c>
      <c r="S179">
        <v>61.908463963241722</v>
      </c>
      <c r="T179">
        <v>62.894966347372041</v>
      </c>
      <c r="U179">
        <v>63.185679463964121</v>
      </c>
      <c r="V179">
        <v>72.984153417427322</v>
      </c>
      <c r="W179" t="s">
        <v>238</v>
      </c>
      <c r="X179" t="s">
        <v>159</v>
      </c>
      <c r="Y179" t="s">
        <v>160</v>
      </c>
      <c r="Z179" t="s">
        <v>161</v>
      </c>
      <c r="AA179" t="s">
        <v>353</v>
      </c>
      <c r="AB179" t="s">
        <v>354</v>
      </c>
      <c r="AC179" t="s">
        <v>164</v>
      </c>
      <c r="AD179" t="s">
        <v>165</v>
      </c>
      <c r="AE179" t="s">
        <v>166</v>
      </c>
      <c r="AF179" t="s">
        <v>167</v>
      </c>
      <c r="AG179" t="s">
        <v>168</v>
      </c>
      <c r="AH179">
        <v>67.148240501392152</v>
      </c>
      <c r="AI179">
        <v>70.40780083996755</v>
      </c>
      <c r="AJ179">
        <v>77.897975280821498</v>
      </c>
      <c r="AK179">
        <v>78.309925066715309</v>
      </c>
      <c r="AL179">
        <v>99.61088165195072</v>
      </c>
      <c r="AM179">
        <v>89.82139692116931</v>
      </c>
      <c r="AN179">
        <v>64.90954649676253</v>
      </c>
      <c r="AO179">
        <v>70.085965358580623</v>
      </c>
      <c r="AP179">
        <v>71.142671331785124</v>
      </c>
      <c r="AQ179">
        <v>69.260924951278952</v>
      </c>
      <c r="AR179">
        <v>70.093178850234906</v>
      </c>
      <c r="AS179"/>
      <c r="AT179"/>
      <c r="AU179"/>
      <c r="AV179"/>
      <c r="AW179"/>
      <c r="AX179"/>
      <c r="AY179"/>
      <c r="AZ179"/>
      <c r="BA179"/>
      <c r="BB179"/>
      <c r="BC179"/>
      <c r="BD179"/>
      <c r="BE179"/>
      <c r="BF179"/>
      <c r="BG179"/>
      <c r="BH179"/>
      <c r="BI179"/>
      <c r="BJ179"/>
      <c r="BK179"/>
      <c r="BL179"/>
      <c r="BM179"/>
      <c r="BN179"/>
      <c r="BO179"/>
      <c r="BP179"/>
      <c r="BQ179"/>
      <c r="BR179"/>
    </row>
    <row r="180">
      <c r="A180" t="s">
        <v>619</v>
      </c>
      <c r="B180">
        <v>2011</v>
      </c>
      <c r="C180" t="s">
        <v>625</v>
      </c>
      <c r="D180">
        <v>58</v>
      </c>
      <c r="E180" t="s">
        <v>170</v>
      </c>
      <c r="F180" t="s">
        <v>355</v>
      </c>
      <c r="G180" t="s">
        <v>192</v>
      </c>
      <c r="H180">
        <v>0.030226481964143199</v>
      </c>
      <c r="I180">
        <v>0</v>
      </c>
      <c r="J180">
        <v>0.030223015577288299</v>
      </c>
      <c r="K180">
        <v>0.77293692952971471</v>
      </c>
      <c r="L180">
        <v>13.782169913085911</v>
      </c>
      <c r="M180">
        <v>0.1917519342613124</v>
      </c>
      <c r="N180">
        <v>1.609362366596887</v>
      </c>
      <c r="O180">
        <v>2.61465653817808</v>
      </c>
      <c r="P180">
        <v>11.162272096997199</v>
      </c>
      <c r="Q180">
        <v>28.88431290652192</v>
      </c>
      <c r="R180">
        <v>0</v>
      </c>
      <c r="S180">
        <v>0</v>
      </c>
      <c r="T180">
        <v>0</v>
      </c>
      <c r="U180">
        <v>0</v>
      </c>
      <c r="V180">
        <v>0.84724758581237836</v>
      </c>
      <c r="W180" t="s">
        <v>238</v>
      </c>
      <c r="X180" t="s">
        <v>159</v>
      </c>
      <c r="Y180" t="s">
        <v>160</v>
      </c>
      <c r="Z180" t="s">
        <v>161</v>
      </c>
      <c r="AA180" t="s">
        <v>353</v>
      </c>
      <c r="AB180" t="s">
        <v>354</v>
      </c>
      <c r="AC180" t="s">
        <v>164</v>
      </c>
      <c r="AD180" t="s">
        <v>165</v>
      </c>
      <c r="AE180" t="s">
        <v>166</v>
      </c>
      <c r="AF180" t="s">
        <v>167</v>
      </c>
      <c r="AG180" t="s">
        <v>168</v>
      </c>
      <c r="AH180">
        <v>0.53431190724703548</v>
      </c>
      <c r="AI180">
        <v>2.4132118541020899</v>
      </c>
      <c r="AJ180">
        <v>0.59867652677918848</v>
      </c>
      <c r="AK180">
        <v>1.90317984076535</v>
      </c>
      <c r="AL180">
        <v>26.66497388860056</v>
      </c>
      <c r="AM180">
        <v>4.0018112775671248</v>
      </c>
      <c r="AN180">
        <v>1.416600699406839</v>
      </c>
      <c r="AO180">
        <v>0.91485413868150844</v>
      </c>
      <c r="AP180">
        <v>4.1636097963144794</v>
      </c>
      <c r="AQ180">
        <v>1.95348034597318</v>
      </c>
      <c r="AR180">
        <v>0.18486406743787681</v>
      </c>
      <c r="AS180"/>
      <c r="AT180"/>
      <c r="AU180"/>
      <c r="AV180"/>
      <c r="AW180"/>
      <c r="AX180"/>
      <c r="AY180"/>
      <c r="AZ180"/>
      <c r="BA180"/>
      <c r="BB180"/>
      <c r="BC180"/>
      <c r="BD180"/>
      <c r="BE180"/>
      <c r="BF180"/>
      <c r="BG180"/>
      <c r="BH180"/>
      <c r="BI180"/>
      <c r="BJ180"/>
      <c r="BK180"/>
      <c r="BL180"/>
      <c r="BM180"/>
      <c r="BN180"/>
      <c r="BO180"/>
      <c r="BP180"/>
      <c r="BQ180"/>
      <c r="BR180"/>
    </row>
    <row r="181">
      <c r="A181" t="s">
        <v>619</v>
      </c>
      <c r="B181">
        <v>2011</v>
      </c>
      <c r="C181" t="s">
        <v>625</v>
      </c>
      <c r="D181">
        <v>59</v>
      </c>
      <c r="E181" t="s">
        <v>170</v>
      </c>
      <c r="F181" t="s">
        <v>356</v>
      </c>
      <c r="G181" t="s">
        <v>192</v>
      </c>
      <c r="H181">
        <v>0</v>
      </c>
      <c r="I181">
        <v>0</v>
      </c>
      <c r="J181">
        <v>0.27135695751226607</v>
      </c>
      <c r="K181">
        <v>4.6933396489294212</v>
      </c>
      <c r="L181">
        <v>41.543064458383718</v>
      </c>
      <c r="M181">
        <v>0.48761559412389571</v>
      </c>
      <c r="N181">
        <v>5.344875989206729</v>
      </c>
      <c r="O181">
        <v>28.37868333842188</v>
      </c>
      <c r="P181">
        <v>50.030634554789877</v>
      </c>
      <c r="Q181">
        <v>51.304179195431551</v>
      </c>
      <c r="R181">
        <v>0</v>
      </c>
      <c r="S181">
        <v>0</v>
      </c>
      <c r="T181">
        <v>0.067396193038823701</v>
      </c>
      <c r="U181">
        <v>0.056594794407443798</v>
      </c>
      <c r="V181">
        <v>5.3078739044248771</v>
      </c>
      <c r="W181" t="s">
        <v>238</v>
      </c>
      <c r="X181" t="s">
        <v>159</v>
      </c>
      <c r="Y181" t="s">
        <v>160</v>
      </c>
      <c r="Z181" t="s">
        <v>161</v>
      </c>
      <c r="AA181" t="s">
        <v>353</v>
      </c>
      <c r="AB181" t="s">
        <v>354</v>
      </c>
      <c r="AC181" t="s">
        <v>164</v>
      </c>
      <c r="AD181" t="s">
        <v>165</v>
      </c>
      <c r="AE181" t="s">
        <v>166</v>
      </c>
      <c r="AF181" t="s">
        <v>167</v>
      </c>
      <c r="AG181" t="s">
        <v>168</v>
      </c>
      <c r="AH181">
        <v>3.299769164381658</v>
      </c>
      <c r="AI181">
        <v>15.382220512661259</v>
      </c>
      <c r="AJ181">
        <v>12.281743898824709</v>
      </c>
      <c r="AK181">
        <v>4.0685603565028936</v>
      </c>
      <c r="AL181">
        <v>41.903071582090881</v>
      </c>
      <c r="AM181">
        <v>43.130916705013711</v>
      </c>
      <c r="AN181">
        <v>3.8625702751044808</v>
      </c>
      <c r="AO181">
        <v>1.985603509431221</v>
      </c>
      <c r="AP181">
        <v>7.3934228066565044</v>
      </c>
      <c r="AQ181">
        <v>2.7396248054978809</v>
      </c>
      <c r="AR181">
        <v>1.768532363838077</v>
      </c>
      <c r="AS181"/>
      <c r="AT181"/>
      <c r="AU181"/>
      <c r="AV181"/>
      <c r="AW181"/>
      <c r="AX181"/>
      <c r="AY181"/>
      <c r="AZ181"/>
      <c r="BA181"/>
      <c r="BB181"/>
      <c r="BC181"/>
      <c r="BD181"/>
      <c r="BE181"/>
      <c r="BF181"/>
      <c r="BG181"/>
      <c r="BH181"/>
      <c r="BI181"/>
      <c r="BJ181"/>
      <c r="BK181"/>
      <c r="BL181"/>
      <c r="BM181"/>
      <c r="BN181"/>
      <c r="BO181"/>
      <c r="BP181"/>
      <c r="BQ181"/>
      <c r="BR181"/>
    </row>
    <row r="182">
      <c r="A182" t="s">
        <v>619</v>
      </c>
      <c r="B182">
        <v>2011</v>
      </c>
      <c r="C182" t="s">
        <v>625</v>
      </c>
      <c r="D182">
        <v>60</v>
      </c>
      <c r="E182" t="s">
        <v>170</v>
      </c>
      <c r="F182" t="s">
        <v>357</v>
      </c>
      <c r="G182" t="s">
        <v>192</v>
      </c>
      <c r="H182">
        <v>11.30164423051103</v>
      </c>
      <c r="I182">
        <v>8.9915725288907051</v>
      </c>
      <c r="J182">
        <v>15.95010171013358</v>
      </c>
      <c r="K182">
        <v>25.245642975808011</v>
      </c>
      <c r="L182">
        <v>13.141058775646391</v>
      </c>
      <c r="M182">
        <v>24.53335905502145</v>
      </c>
      <c r="N182">
        <v>31.459787157659012</v>
      </c>
      <c r="O182">
        <v>23.388462100154399</v>
      </c>
      <c r="P182">
        <v>12.66301088070094</v>
      </c>
      <c r="Q182">
        <v>4.3229845527739759</v>
      </c>
      <c r="R182">
        <v>9.5912475854841599</v>
      </c>
      <c r="S182">
        <v>9.0669308017043111</v>
      </c>
      <c r="T182">
        <v>8.6222471460477603</v>
      </c>
      <c r="U182">
        <v>15.969141021725569</v>
      </c>
      <c r="V182">
        <v>21.339139205873909</v>
      </c>
      <c r="W182" t="s">
        <v>238</v>
      </c>
      <c r="X182" t="s">
        <v>159</v>
      </c>
      <c r="Y182" t="s">
        <v>160</v>
      </c>
      <c r="Z182" t="s">
        <v>161</v>
      </c>
      <c r="AA182" t="s">
        <v>353</v>
      </c>
      <c r="AB182" t="s">
        <v>354</v>
      </c>
      <c r="AC182" t="s">
        <v>164</v>
      </c>
      <c r="AD182" t="s">
        <v>165</v>
      </c>
      <c r="AE182" t="s">
        <v>166</v>
      </c>
      <c r="AF182" t="s">
        <v>167</v>
      </c>
      <c r="AG182" t="s">
        <v>168</v>
      </c>
      <c r="AH182">
        <v>11.706100805758449</v>
      </c>
      <c r="AI182">
        <v>19.215974070336909</v>
      </c>
      <c r="AJ182">
        <v>11.95436141404743</v>
      </c>
      <c r="AK182">
        <v>34.105813249069783</v>
      </c>
      <c r="AL182">
        <v>12.2086960290309</v>
      </c>
      <c r="AM182">
        <v>11.673165134151059</v>
      </c>
      <c r="AN182">
        <v>23.742791103885359</v>
      </c>
      <c r="AO182">
        <v>11.225193949427821</v>
      </c>
      <c r="AP182">
        <v>24.7390713764614</v>
      </c>
      <c r="AQ182">
        <v>11.313750452051581</v>
      </c>
      <c r="AR182">
        <v>2.61676788733641</v>
      </c>
      <c r="AS182"/>
      <c r="AT182"/>
      <c r="AU182"/>
      <c r="AV182"/>
      <c r="AW182"/>
      <c r="AX182"/>
      <c r="AY182"/>
      <c r="AZ182"/>
      <c r="BA182"/>
      <c r="BB182"/>
      <c r="BC182"/>
      <c r="BD182"/>
      <c r="BE182"/>
      <c r="BF182"/>
      <c r="BG182"/>
      <c r="BH182"/>
      <c r="BI182"/>
      <c r="BJ182"/>
      <c r="BK182"/>
      <c r="BL182"/>
      <c r="BM182"/>
      <c r="BN182"/>
      <c r="BO182"/>
      <c r="BP182"/>
      <c r="BQ182"/>
      <c r="BR182"/>
    </row>
    <row r="183">
      <c r="A183" t="s">
        <v>619</v>
      </c>
      <c r="B183">
        <v>2011</v>
      </c>
      <c r="C183" t="s">
        <v>625</v>
      </c>
      <c r="D183">
        <v>61</v>
      </c>
      <c r="E183" t="s">
        <v>170</v>
      </c>
      <c r="F183" t="s">
        <v>437</v>
      </c>
      <c r="G183" t="s">
        <v>192</v>
      </c>
      <c r="H183">
        <v>0.83969061644341725</v>
      </c>
      <c r="I183">
        <v>0.73024630819180758</v>
      </c>
      <c r="J183">
        <v>2.1351651344353928</v>
      </c>
      <c r="K183">
        <v>11.31031845262198</v>
      </c>
      <c r="L183">
        <v>15.213636179879339</v>
      </c>
      <c r="M183">
        <v>7.3478666375087878</v>
      </c>
      <c r="N183">
        <v>23.299569540755151</v>
      </c>
      <c r="O183">
        <v>27.223934475492399</v>
      </c>
      <c r="P183">
        <v>15.908407964791831</v>
      </c>
      <c r="Q183">
        <v>8.239673831349938</v>
      </c>
      <c r="R183">
        <v>0.25187255322153301</v>
      </c>
      <c r="S183">
        <v>0.12422548277204799</v>
      </c>
      <c r="T183">
        <v>0.40450307465973812</v>
      </c>
      <c r="U183">
        <v>0.89702308172071765</v>
      </c>
      <c r="V183">
        <v>4.6397784762865877</v>
      </c>
      <c r="W183" t="s">
        <v>238</v>
      </c>
      <c r="X183" t="s">
        <v>159</v>
      </c>
      <c r="Y183" t="s">
        <v>160</v>
      </c>
      <c r="Z183" t="s">
        <v>161</v>
      </c>
      <c r="AA183" t="s">
        <v>353</v>
      </c>
      <c r="AB183" t="s">
        <v>354</v>
      </c>
      <c r="AC183" t="s">
        <v>164</v>
      </c>
      <c r="AD183" t="s">
        <v>165</v>
      </c>
      <c r="AE183" t="s">
        <v>166</v>
      </c>
      <c r="AF183" t="s">
        <v>167</v>
      </c>
      <c r="AG183" t="s">
        <v>168</v>
      </c>
      <c r="AH183">
        <v>3.2123631742980741</v>
      </c>
      <c r="AI183">
        <v>9.4119211293757754</v>
      </c>
      <c r="AJ183">
        <v>2.9409106159527432</v>
      </c>
      <c r="AK183">
        <v>7.7042682604063231</v>
      </c>
      <c r="AL183">
        <v>14.575210839621541</v>
      </c>
      <c r="AM183">
        <v>16.512731358192489</v>
      </c>
      <c r="AN183">
        <v>6.3057030009210404</v>
      </c>
      <c r="AO183">
        <v>2.0374167861273351</v>
      </c>
      <c r="AP183">
        <v>7.218688143371824</v>
      </c>
      <c r="AQ183">
        <v>3.572818803900581</v>
      </c>
      <c r="AR183">
        <v>2.6157748068588189</v>
      </c>
      <c r="AS183"/>
      <c r="AT183"/>
      <c r="AU183"/>
      <c r="AV183"/>
      <c r="AW183"/>
      <c r="AX183"/>
      <c r="AY183"/>
      <c r="AZ183"/>
      <c r="BA183"/>
      <c r="BB183"/>
      <c r="BC183"/>
      <c r="BD183"/>
      <c r="BE183"/>
      <c r="BF183"/>
      <c r="BG183"/>
      <c r="BH183"/>
      <c r="BI183"/>
      <c r="BJ183"/>
      <c r="BK183"/>
      <c r="BL183"/>
      <c r="BM183"/>
      <c r="BN183"/>
      <c r="BO183"/>
      <c r="BP183"/>
      <c r="BQ183"/>
      <c r="BR183"/>
    </row>
    <row r="184">
      <c r="A184" t="s">
        <v>619</v>
      </c>
      <c r="B184">
        <v>2011</v>
      </c>
      <c r="C184" t="s">
        <v>625</v>
      </c>
      <c r="D184">
        <v>62</v>
      </c>
      <c r="E184" t="s">
        <v>170</v>
      </c>
      <c r="F184" t="s">
        <v>360</v>
      </c>
      <c r="G184" t="s">
        <v>192</v>
      </c>
      <c r="H184">
        <v>4.9736715972915926</v>
      </c>
      <c r="I184">
        <v>5.5096043717258203</v>
      </c>
      <c r="J184">
        <v>6.7142920938367849</v>
      </c>
      <c r="K184">
        <v>9.9138176196972143</v>
      </c>
      <c r="L184">
        <v>5.0655986569391178</v>
      </c>
      <c r="M184">
        <v>7.7110396505983347</v>
      </c>
      <c r="N184">
        <v>8.9638659235139286</v>
      </c>
      <c r="O184">
        <v>5.9786152126736098</v>
      </c>
      <c r="P184">
        <v>5.3827646380827243</v>
      </c>
      <c r="Q184">
        <v>2.8697226051060478</v>
      </c>
      <c r="R184">
        <v>4.3626710761990424</v>
      </c>
      <c r="S184">
        <v>5.5757489521195494</v>
      </c>
      <c r="T184">
        <v>4.6553542982167304</v>
      </c>
      <c r="U184">
        <v>8.009407190476594</v>
      </c>
      <c r="V184">
        <v>10.15869794215534</v>
      </c>
      <c r="W184" t="s">
        <v>238</v>
      </c>
      <c r="X184" t="s">
        <v>159</v>
      </c>
      <c r="Y184" t="s">
        <v>160</v>
      </c>
      <c r="Z184" t="s">
        <v>161</v>
      </c>
      <c r="AA184" t="s">
        <v>353</v>
      </c>
      <c r="AB184" t="s">
        <v>354</v>
      </c>
      <c r="AC184" t="s">
        <v>164</v>
      </c>
      <c r="AD184" t="s">
        <v>165</v>
      </c>
      <c r="AE184" t="s">
        <v>166</v>
      </c>
      <c r="AF184" t="s">
        <v>167</v>
      </c>
      <c r="AG184" t="s">
        <v>168</v>
      </c>
      <c r="AH184">
        <v>8.5214907605221999</v>
      </c>
      <c r="AI184">
        <v>6.0067303445155549</v>
      </c>
      <c r="AJ184">
        <v>11.68327215560948</v>
      </c>
      <c r="AK184">
        <v>14.19205067903755</v>
      </c>
      <c r="AL184">
        <v>1.3282041000797811</v>
      </c>
      <c r="AM184">
        <v>4.4416146586524636</v>
      </c>
      <c r="AN184">
        <v>5.8821637662457471</v>
      </c>
      <c r="AO184">
        <v>11.063048570394059</v>
      </c>
      <c r="AP184">
        <v>3.445837610797144</v>
      </c>
      <c r="AQ184">
        <v>5.0232972811698824</v>
      </c>
      <c r="AR184">
        <v>4.8421705698203716</v>
      </c>
      <c r="AS184"/>
      <c r="AT184"/>
      <c r="AU184"/>
      <c r="AV184"/>
      <c r="AW184"/>
      <c r="AX184"/>
      <c r="AY184"/>
      <c r="AZ184"/>
      <c r="BA184"/>
      <c r="BB184"/>
      <c r="BC184"/>
      <c r="BD184"/>
      <c r="BE184"/>
      <c r="BF184"/>
      <c r="BG184"/>
      <c r="BH184"/>
      <c r="BI184"/>
      <c r="BJ184"/>
      <c r="BK184"/>
      <c r="BL184"/>
      <c r="BM184"/>
      <c r="BN184"/>
      <c r="BO184"/>
      <c r="BP184"/>
      <c r="BQ184"/>
      <c r="BR184"/>
    </row>
    <row r="185">
      <c r="A185" t="s">
        <v>619</v>
      </c>
      <c r="B185">
        <v>2011</v>
      </c>
      <c r="C185" t="s">
        <v>625</v>
      </c>
      <c r="D185">
        <v>63</v>
      </c>
      <c r="E185" t="s">
        <v>170</v>
      </c>
      <c r="F185" t="s">
        <v>361</v>
      </c>
      <c r="G185" t="s">
        <v>192</v>
      </c>
      <c r="H185">
        <v>45.64419436038235</v>
      </c>
      <c r="I185">
        <v>46.621296585346599</v>
      </c>
      <c r="J185">
        <v>38.843100718135979</v>
      </c>
      <c r="K185">
        <v>22.209367428946361</v>
      </c>
      <c r="L185">
        <v>4.1022124496358616</v>
      </c>
      <c r="M185">
        <v>34.346655028323731</v>
      </c>
      <c r="N185">
        <v>16.613362891733409</v>
      </c>
      <c r="O185">
        <v>4.755091819935072</v>
      </c>
      <c r="P185">
        <v>1.699170220514987</v>
      </c>
      <c r="Q185">
        <v>0.60020275592518901</v>
      </c>
      <c r="R185">
        <v>47.03133996775167</v>
      </c>
      <c r="S185">
        <v>46.716100435574468</v>
      </c>
      <c r="T185">
        <v>46.670570461610858</v>
      </c>
      <c r="U185">
        <v>37.271352852770463</v>
      </c>
      <c r="V185">
        <v>25.609917094644629</v>
      </c>
      <c r="W185" t="s">
        <v>238</v>
      </c>
      <c r="X185" t="s">
        <v>159</v>
      </c>
      <c r="Y185" t="s">
        <v>160</v>
      </c>
      <c r="Z185" t="s">
        <v>161</v>
      </c>
      <c r="AA185" t="s">
        <v>353</v>
      </c>
      <c r="AB185" t="s">
        <v>354</v>
      </c>
      <c r="AC185" t="s">
        <v>164</v>
      </c>
      <c r="AD185" t="s">
        <v>165</v>
      </c>
      <c r="AE185" t="s">
        <v>166</v>
      </c>
      <c r="AF185" t="s">
        <v>167</v>
      </c>
      <c r="AG185" t="s">
        <v>168</v>
      </c>
      <c r="AH185">
        <v>53.374367772670929</v>
      </c>
      <c r="AI185">
        <v>21.519703606102631</v>
      </c>
      <c r="AJ185">
        <v>29.782008657055741</v>
      </c>
      <c r="AK185">
        <v>10.116338138170979</v>
      </c>
      <c r="AL185">
        <v>0.87180007067693666</v>
      </c>
      <c r="AM185">
        <v>8.9604222351751215</v>
      </c>
      <c r="AN185">
        <v>44.491064057563221</v>
      </c>
      <c r="AO185">
        <v>31.120390052327291</v>
      </c>
      <c r="AP185">
        <v>23.864863827087071</v>
      </c>
      <c r="AQ185">
        <v>25.209028763282369</v>
      </c>
      <c r="AR185">
        <v>47.312547532928633</v>
      </c>
      <c r="AS185"/>
      <c r="AT185"/>
      <c r="AU185"/>
      <c r="AV185"/>
      <c r="AW185"/>
      <c r="AX185"/>
      <c r="AY185"/>
      <c r="AZ185"/>
      <c r="BA185"/>
      <c r="BB185"/>
      <c r="BC185"/>
      <c r="BD185"/>
      <c r="BE185"/>
      <c r="BF185"/>
      <c r="BG185"/>
      <c r="BH185"/>
      <c r="BI185"/>
      <c r="BJ185"/>
      <c r="BK185"/>
      <c r="BL185"/>
      <c r="BM185"/>
      <c r="BN185"/>
      <c r="BO185"/>
      <c r="BP185"/>
      <c r="BQ185"/>
      <c r="BR185"/>
    </row>
    <row r="186">
      <c r="A186" t="s">
        <v>619</v>
      </c>
      <c r="B186">
        <v>2011</v>
      </c>
      <c r="C186" t="s">
        <v>625</v>
      </c>
      <c r="D186">
        <v>64</v>
      </c>
      <c r="E186" t="s">
        <v>170</v>
      </c>
      <c r="F186" t="s">
        <v>438</v>
      </c>
      <c r="G186" t="s">
        <v>192</v>
      </c>
      <c r="H186">
        <v>14.875286646509339</v>
      </c>
      <c r="I186">
        <v>14.450650544616011</v>
      </c>
      <c r="J186">
        <v>14.89389641535884</v>
      </c>
      <c r="K186">
        <v>13.234476855570479</v>
      </c>
      <c r="L186">
        <v>3.427202476467742</v>
      </c>
      <c r="M186">
        <v>13.891452802582361</v>
      </c>
      <c r="N186">
        <v>9.6076568502236004</v>
      </c>
      <c r="O186">
        <v>5.1501193626640838</v>
      </c>
      <c r="P186">
        <v>1.444809131718606</v>
      </c>
      <c r="Q186">
        <v>1.160131744276816</v>
      </c>
      <c r="R186">
        <v>15.21369104166325</v>
      </c>
      <c r="S186">
        <v>14.62655516417956</v>
      </c>
      <c r="T186">
        <v>14.48213899485855</v>
      </c>
      <c r="U186">
        <v>14.76216460200358</v>
      </c>
      <c r="V186">
        <v>15.468340301452621</v>
      </c>
      <c r="W186" t="s">
        <v>238</v>
      </c>
      <c r="X186" t="s">
        <v>159</v>
      </c>
      <c r="Y186" t="s">
        <v>160</v>
      </c>
      <c r="Z186" t="s">
        <v>161</v>
      </c>
      <c r="AA186" t="s">
        <v>353</v>
      </c>
      <c r="AB186" t="s">
        <v>354</v>
      </c>
      <c r="AC186" t="s">
        <v>164</v>
      </c>
      <c r="AD186" t="s">
        <v>165</v>
      </c>
      <c r="AE186" t="s">
        <v>166</v>
      </c>
      <c r="AF186" t="s">
        <v>167</v>
      </c>
      <c r="AG186" t="s">
        <v>168</v>
      </c>
      <c r="AH186">
        <v>10.140878232446919</v>
      </c>
      <c r="AI186">
        <v>13.578313287168401</v>
      </c>
      <c r="AJ186">
        <v>14.54471564914725</v>
      </c>
      <c r="AK186">
        <v>21.837759743810039</v>
      </c>
      <c r="AL186">
        <v>0.87491642938242431</v>
      </c>
      <c r="AM186">
        <v>4.5252180995257989</v>
      </c>
      <c r="AN186">
        <v>1.51022612672711</v>
      </c>
      <c r="AO186">
        <v>18.175775242479499</v>
      </c>
      <c r="AP186">
        <v>17.078053500633459</v>
      </c>
      <c r="AQ186">
        <v>19.404609461858239</v>
      </c>
      <c r="AR186">
        <v>13.84866718277282</v>
      </c>
      <c r="AS186"/>
      <c r="AT186"/>
      <c r="AU186"/>
      <c r="AV186"/>
      <c r="AW186"/>
      <c r="AX186"/>
      <c r="AY186"/>
      <c r="AZ186"/>
      <c r="BA186"/>
      <c r="BB186"/>
      <c r="BC186"/>
      <c r="BD186"/>
      <c r="BE186"/>
      <c r="BF186"/>
      <c r="BG186"/>
      <c r="BH186"/>
      <c r="BI186"/>
      <c r="BJ186"/>
      <c r="BK186"/>
      <c r="BL186"/>
      <c r="BM186"/>
      <c r="BN186"/>
      <c r="BO186"/>
      <c r="BP186"/>
      <c r="BQ186"/>
      <c r="BR186"/>
    </row>
    <row r="187">
      <c r="A187" t="s">
        <v>619</v>
      </c>
      <c r="B187">
        <v>2011</v>
      </c>
      <c r="C187" t="s">
        <v>625</v>
      </c>
      <c r="D187">
        <v>65</v>
      </c>
      <c r="E187" t="s">
        <v>170</v>
      </c>
      <c r="F187" t="s">
        <v>439</v>
      </c>
      <c r="G187" t="s">
        <v>192</v>
      </c>
      <c r="H187">
        <v>22.18881674642595</v>
      </c>
      <c r="I187">
        <v>23.432717983479439</v>
      </c>
      <c r="J187">
        <v>20.311745702055379</v>
      </c>
      <c r="K187">
        <v>10.120349536588691</v>
      </c>
      <c r="L187">
        <v>1.21353699890443</v>
      </c>
      <c r="M187">
        <v>11.265918542270409</v>
      </c>
      <c r="N187">
        <v>2.968019272604959</v>
      </c>
      <c r="O187">
        <v>1.2740528771856829</v>
      </c>
      <c r="P187">
        <v>0</v>
      </c>
      <c r="Q187">
        <v>0</v>
      </c>
      <c r="R187">
        <v>23.438519450239319</v>
      </c>
      <c r="S187">
        <v>23.75421216210415</v>
      </c>
      <c r="T187">
        <v>24.717876662444951</v>
      </c>
      <c r="U187">
        <v>21.724281145325872</v>
      </c>
      <c r="V187">
        <v>12.13208639060362</v>
      </c>
      <c r="W187" t="s">
        <v>238</v>
      </c>
      <c r="X187" t="s">
        <v>159</v>
      </c>
      <c r="Y187" t="s">
        <v>160</v>
      </c>
      <c r="Z187" t="s">
        <v>161</v>
      </c>
      <c r="AA187" t="s">
        <v>353</v>
      </c>
      <c r="AB187" t="s">
        <v>354</v>
      </c>
      <c r="AC187" t="s">
        <v>164</v>
      </c>
      <c r="AD187" t="s">
        <v>165</v>
      </c>
      <c r="AE187" t="s">
        <v>166</v>
      </c>
      <c r="AF187" t="s">
        <v>167</v>
      </c>
      <c r="AG187" t="s">
        <v>168</v>
      </c>
      <c r="AH187">
        <v>8.2111840781790395</v>
      </c>
      <c r="AI187">
        <v>8.3869583778683552</v>
      </c>
      <c r="AJ187">
        <v>8.2490803689397225</v>
      </c>
      <c r="AK187">
        <v>5.3909428849345167</v>
      </c>
      <c r="AL187">
        <v>0.074788039630362693</v>
      </c>
      <c r="AM187">
        <v>3.2915249899987091</v>
      </c>
      <c r="AN187">
        <v>12.606854027823671</v>
      </c>
      <c r="AO187">
        <v>23.477717751131351</v>
      </c>
      <c r="AP187">
        <v>11.682682750085769</v>
      </c>
      <c r="AQ187">
        <v>30.417112365367071</v>
      </c>
      <c r="AR187">
        <v>26.810675589007001</v>
      </c>
      <c r="AS187"/>
      <c r="AT187"/>
      <c r="AU187"/>
      <c r="AV187"/>
      <c r="AW187"/>
      <c r="AX187"/>
      <c r="AY187"/>
      <c r="AZ187"/>
      <c r="BA187"/>
      <c r="BB187"/>
      <c r="BC187"/>
      <c r="BD187"/>
      <c r="BE187"/>
      <c r="BF187"/>
      <c r="BG187"/>
      <c r="BH187"/>
      <c r="BI187"/>
      <c r="BJ187"/>
      <c r="BK187"/>
      <c r="BL187"/>
      <c r="BM187"/>
      <c r="BN187"/>
      <c r="BO187"/>
      <c r="BP187"/>
      <c r="BQ187"/>
      <c r="BR187"/>
    </row>
    <row r="188">
      <c r="A188" t="s">
        <v>619</v>
      </c>
      <c r="B188">
        <v>2011</v>
      </c>
      <c r="C188" t="s">
        <v>625</v>
      </c>
      <c r="D188">
        <v>66</v>
      </c>
      <c r="E188" t="s">
        <v>170</v>
      </c>
      <c r="F188" t="s">
        <v>179</v>
      </c>
      <c r="G188" t="s">
        <v>192</v>
      </c>
      <c r="H188">
        <v>0.064056657197076594</v>
      </c>
      <c r="I188">
        <v>0.14586619777437129</v>
      </c>
      <c r="J188">
        <v>0.47230254583204362</v>
      </c>
      <c r="K188">
        <v>2.129821077114038</v>
      </c>
      <c r="L188">
        <v>0.76113717345970655</v>
      </c>
      <c r="M188">
        <v>0</v>
      </c>
      <c r="N188">
        <v>0.089692162732032996</v>
      </c>
      <c r="O188">
        <v>0.2223760690577217</v>
      </c>
      <c r="P188">
        <v>0.13403096318136101</v>
      </c>
      <c r="Q188">
        <v>0.0111590691231848</v>
      </c>
      <c r="R188">
        <v>0.093585915357872099</v>
      </c>
      <c r="S188">
        <v>0.10245719092112129</v>
      </c>
      <c r="T188">
        <v>0.1510195456410989</v>
      </c>
      <c r="U188">
        <v>0.82448592280111122</v>
      </c>
      <c r="V188">
        <v>3.8396170597247612</v>
      </c>
      <c r="W188" t="s">
        <v>238</v>
      </c>
      <c r="X188" t="s">
        <v>159</v>
      </c>
      <c r="Y188" t="s">
        <v>160</v>
      </c>
      <c r="Z188" t="s">
        <v>161</v>
      </c>
      <c r="AA188" t="s">
        <v>353</v>
      </c>
      <c r="AB188" t="s">
        <v>354</v>
      </c>
      <c r="AC188" t="s">
        <v>164</v>
      </c>
      <c r="AD188" t="s">
        <v>165</v>
      </c>
      <c r="AE188" t="s">
        <v>166</v>
      </c>
      <c r="AF188" t="s">
        <v>167</v>
      </c>
      <c r="AG188" t="s">
        <v>168</v>
      </c>
      <c r="AH188">
        <v>0.54358368008817837</v>
      </c>
      <c r="AI188">
        <v>4.084966817869133</v>
      </c>
      <c r="AJ188">
        <v>7.4130475283409103</v>
      </c>
      <c r="AK188">
        <v>0</v>
      </c>
      <c r="AL188">
        <v>0</v>
      </c>
      <c r="AM188">
        <v>0</v>
      </c>
      <c r="AN188">
        <v>0</v>
      </c>
      <c r="AO188">
        <v>0</v>
      </c>
      <c r="AP188">
        <v>0</v>
      </c>
      <c r="AQ188">
        <v>0</v>
      </c>
      <c r="AR188">
        <v>0</v>
      </c>
      <c r="AS188"/>
      <c r="AT188"/>
      <c r="AU188"/>
      <c r="AV188"/>
      <c r="AW188"/>
      <c r="AX188"/>
      <c r="AY188"/>
      <c r="AZ188"/>
      <c r="BA188"/>
      <c r="BB188"/>
      <c r="BC188"/>
      <c r="BD188"/>
      <c r="BE188"/>
      <c r="BF188"/>
      <c r="BG188"/>
      <c r="BH188"/>
      <c r="BI188"/>
      <c r="BJ188"/>
      <c r="BK188"/>
      <c r="BL188"/>
      <c r="BM188"/>
      <c r="BN188"/>
      <c r="BO188"/>
      <c r="BP188"/>
      <c r="BQ188"/>
      <c r="BR188"/>
    </row>
    <row r="189">
      <c r="A189" t="s">
        <v>619</v>
      </c>
      <c r="B189">
        <v>2011</v>
      </c>
      <c r="C189" t="s">
        <v>625</v>
      </c>
      <c r="D189">
        <v>67</v>
      </c>
      <c r="E189" t="s">
        <v>170</v>
      </c>
      <c r="F189" t="s">
        <v>365</v>
      </c>
      <c r="G189" t="s">
        <v>192</v>
      </c>
      <c r="H189">
        <v>0.082412663275045095</v>
      </c>
      <c r="I189">
        <v>0.0058397090893489998</v>
      </c>
      <c r="J189">
        <v>0.12975198145013561</v>
      </c>
      <c r="K189">
        <v>0.14649407662884881</v>
      </c>
      <c r="L189">
        <v>0.2427991661214256</v>
      </c>
      <c r="M189">
        <v>0.2243407553096953</v>
      </c>
      <c r="N189">
        <v>0</v>
      </c>
      <c r="O189">
        <v>0</v>
      </c>
      <c r="P189">
        <v>0.1682045451538382</v>
      </c>
      <c r="Q189">
        <v>0.29350241482809958</v>
      </c>
      <c r="R189">
        <v>0.017072410083098299</v>
      </c>
      <c r="S189">
        <v>0</v>
      </c>
      <c r="T189">
        <v>0.0085382813536216007</v>
      </c>
      <c r="U189">
        <v>0.2132471434147612</v>
      </c>
      <c r="V189">
        <v>0.33229429827308349</v>
      </c>
      <c r="W189" t="s">
        <v>238</v>
      </c>
      <c r="X189" t="s">
        <v>159</v>
      </c>
      <c r="Y189" t="s">
        <v>160</v>
      </c>
      <c r="Z189" t="s">
        <v>161</v>
      </c>
      <c r="AA189" t="s">
        <v>353</v>
      </c>
      <c r="AB189" t="s">
        <v>354</v>
      </c>
      <c r="AC189" t="s">
        <v>164</v>
      </c>
      <c r="AD189" t="s">
        <v>165</v>
      </c>
      <c r="AE189" t="s">
        <v>166</v>
      </c>
      <c r="AF189" t="s">
        <v>167</v>
      </c>
      <c r="AG189" t="s">
        <v>168</v>
      </c>
      <c r="AH189">
        <v>0.45595042440753009</v>
      </c>
      <c r="AI189">
        <v>0</v>
      </c>
      <c r="AJ189">
        <v>0.55218318530299804</v>
      </c>
      <c r="AK189">
        <v>0.1129737731460629</v>
      </c>
      <c r="AL189">
        <v>0</v>
      </c>
      <c r="AM189">
        <v>0.45150388715998979</v>
      </c>
      <c r="AN189">
        <v>0.092659415291622804</v>
      </c>
      <c r="AO189">
        <v>0</v>
      </c>
      <c r="AP189">
        <v>0</v>
      </c>
      <c r="AQ189">
        <v>0</v>
      </c>
      <c r="AR189">
        <v>0</v>
      </c>
      <c r="AS189"/>
      <c r="AT189"/>
      <c r="AU189"/>
      <c r="AV189"/>
      <c r="AW189"/>
      <c r="AX189"/>
      <c r="AY189"/>
      <c r="AZ189"/>
      <c r="BA189"/>
      <c r="BB189"/>
      <c r="BC189"/>
      <c r="BD189"/>
      <c r="BE189"/>
      <c r="BF189"/>
      <c r="BG189"/>
      <c r="BH189"/>
      <c r="BI189"/>
      <c r="BJ189"/>
      <c r="BK189"/>
      <c r="BL189"/>
      <c r="BM189"/>
      <c r="BN189"/>
      <c r="BO189"/>
      <c r="BP189"/>
      <c r="BQ189"/>
      <c r="BR189"/>
    </row>
    <row r="190">
      <c r="A190" t="s">
        <v>619</v>
      </c>
      <c r="B190">
        <v>2011</v>
      </c>
      <c r="C190" t="s">
        <v>625</v>
      </c>
      <c r="D190">
        <v>68</v>
      </c>
      <c r="E190" t="s">
        <v>170</v>
      </c>
      <c r="F190" t="s">
        <v>367</v>
      </c>
      <c r="G190" t="s">
        <v>192</v>
      </c>
      <c r="H190">
        <v>0</v>
      </c>
      <c r="I190">
        <v>0.068178713741118002</v>
      </c>
      <c r="J190">
        <v>0</v>
      </c>
      <c r="K190">
        <v>0</v>
      </c>
      <c r="L190">
        <v>0.79416500994680983</v>
      </c>
      <c r="M190">
        <v>0</v>
      </c>
      <c r="N190">
        <v>0</v>
      </c>
      <c r="O190">
        <v>0.0124696603465673</v>
      </c>
      <c r="P190">
        <v>0.20696145868166249</v>
      </c>
      <c r="Q190">
        <v>2.0802490437577421</v>
      </c>
      <c r="R190">
        <v>0</v>
      </c>
      <c r="S190">
        <v>0</v>
      </c>
      <c r="T190">
        <v>0.0996845958151307</v>
      </c>
      <c r="U190">
        <v>0</v>
      </c>
      <c r="V190">
        <v>0.099659422314212195</v>
      </c>
      <c r="W190" t="s">
        <v>238</v>
      </c>
      <c r="X190" t="s">
        <v>159</v>
      </c>
      <c r="Y190" t="s">
        <v>160</v>
      </c>
      <c r="Z190" t="s">
        <v>161</v>
      </c>
      <c r="AA190" t="s">
        <v>353</v>
      </c>
      <c r="AB190" t="s">
        <v>354</v>
      </c>
      <c r="AC190" t="s">
        <v>164</v>
      </c>
      <c r="AD190" t="s">
        <v>165</v>
      </c>
      <c r="AE190" t="s">
        <v>166</v>
      </c>
      <c r="AF190" t="s">
        <v>167</v>
      </c>
      <c r="AG190" t="s">
        <v>168</v>
      </c>
      <c r="AH190">
        <v>0</v>
      </c>
      <c r="AI190">
        <v>0</v>
      </c>
      <c r="AJ190">
        <v>0</v>
      </c>
      <c r="AK190">
        <v>0.067800650224038805</v>
      </c>
      <c r="AL190">
        <v>1.4983390208865539</v>
      </c>
      <c r="AM190">
        <v>0.71802372054426766</v>
      </c>
      <c r="AN190">
        <v>0.089367527030927596</v>
      </c>
      <c r="AO190">
        <v>0</v>
      </c>
      <c r="AP190">
        <v>0.25044723929891932</v>
      </c>
      <c r="AQ190">
        <v>0.037806868363930698</v>
      </c>
      <c r="AR190">
        <v>0</v>
      </c>
      <c r="AS190"/>
      <c r="AT190"/>
      <c r="AU190"/>
      <c r="AV190"/>
      <c r="AW190"/>
      <c r="AX190"/>
      <c r="AY190"/>
      <c r="AZ190"/>
      <c r="BA190"/>
      <c r="BB190"/>
      <c r="BC190"/>
      <c r="BD190"/>
      <c r="BE190"/>
      <c r="BF190"/>
      <c r="BG190"/>
      <c r="BH190"/>
      <c r="BI190"/>
      <c r="BJ190"/>
      <c r="BK190"/>
      <c r="BL190"/>
      <c r="BM190"/>
      <c r="BN190"/>
      <c r="BO190"/>
      <c r="BP190"/>
      <c r="BQ190"/>
      <c r="BR190"/>
    </row>
    <row r="191">
      <c r="A191" t="s">
        <v>619</v>
      </c>
      <c r="B191">
        <v>2011</v>
      </c>
      <c r="C191" t="s">
        <v>625</v>
      </c>
      <c r="D191">
        <v>69</v>
      </c>
      <c r="E191" t="s">
        <v>170</v>
      </c>
      <c r="F191" t="s">
        <v>46</v>
      </c>
      <c r="G191" t="s">
        <v>192</v>
      </c>
      <c r="H191">
        <v>0</v>
      </c>
      <c r="I191">
        <v>0.044027057144592201</v>
      </c>
      <c r="J191">
        <v>0.24806372567182561</v>
      </c>
      <c r="K191">
        <v>0.22343539856528061</v>
      </c>
      <c r="L191">
        <v>0.71341874152980111</v>
      </c>
      <c r="M191">
        <v>0</v>
      </c>
      <c r="N191">
        <v>0.043807844974215401</v>
      </c>
      <c r="O191">
        <v>1.0015385458905091</v>
      </c>
      <c r="P191">
        <v>1.19973354538687</v>
      </c>
      <c r="Q191">
        <v>0.23388188090588269</v>
      </c>
      <c r="R191">
        <v>0</v>
      </c>
      <c r="S191">
        <v>0.033769810624686897</v>
      </c>
      <c r="T191">
        <v>0.1206707463127045</v>
      </c>
      <c r="U191">
        <v>0.27230224535392472</v>
      </c>
      <c r="V191">
        <v>0.2253483184341358</v>
      </c>
      <c r="W191" t="s">
        <v>238</v>
      </c>
      <c r="X191" t="s">
        <v>159</v>
      </c>
      <c r="Y191" t="s">
        <v>160</v>
      </c>
      <c r="Z191" t="s">
        <v>161</v>
      </c>
      <c r="AA191" t="s">
        <v>353</v>
      </c>
      <c r="AB191" t="s">
        <v>354</v>
      </c>
      <c r="AC191" t="s">
        <v>164</v>
      </c>
      <c r="AD191" t="s">
        <v>165</v>
      </c>
      <c r="AE191" t="s">
        <v>166</v>
      </c>
      <c r="AF191" t="s">
        <v>167</v>
      </c>
      <c r="AG191" t="s">
        <v>168</v>
      </c>
      <c r="AH191">
        <v>0</v>
      </c>
      <c r="AI191">
        <v>0</v>
      </c>
      <c r="AJ191">
        <v>0</v>
      </c>
      <c r="AK191">
        <v>0.50031242393256425</v>
      </c>
      <c r="AL191">
        <v>0</v>
      </c>
      <c r="AM191">
        <v>2.2930679340191999</v>
      </c>
      <c r="AN191">
        <v>0</v>
      </c>
      <c r="AO191">
        <v>0</v>
      </c>
      <c r="AP191">
        <v>0.16332294929343749</v>
      </c>
      <c r="AQ191">
        <v>0.32847085253546249</v>
      </c>
      <c r="AR191">
        <v>0</v>
      </c>
      <c r="AS191"/>
      <c r="AT191"/>
      <c r="AU191"/>
      <c r="AV191"/>
      <c r="AW191"/>
      <c r="AX191"/>
      <c r="AY191"/>
      <c r="AZ191"/>
      <c r="BA191"/>
      <c r="BB191"/>
      <c r="BC191"/>
      <c r="BD191"/>
      <c r="BE191"/>
      <c r="BF191"/>
      <c r="BG191"/>
      <c r="BH191"/>
      <c r="BI191"/>
      <c r="BJ191"/>
      <c r="BK191"/>
      <c r="BL191"/>
      <c r="BM191"/>
      <c r="BN191"/>
      <c r="BO191"/>
      <c r="BP191"/>
      <c r="BQ191"/>
      <c r="BR191"/>
    </row>
    <row r="192">
      <c r="A192" t="s">
        <v>619</v>
      </c>
      <c r="B192">
        <v>2011</v>
      </c>
      <c r="C192" t="s">
        <v>625</v>
      </c>
      <c r="D192">
        <v>122</v>
      </c>
      <c r="E192" t="s">
        <v>18</v>
      </c>
      <c r="F192" t="s">
        <v>14</v>
      </c>
      <c r="G192" t="s">
        <v>641</v>
      </c>
      <c r="H192">
        <v>9.3456301473584915</v>
      </c>
      <c r="I192">
        <v>8.930614950729419</v>
      </c>
      <c r="J192">
        <v>15.330691481409049</v>
      </c>
      <c r="K192">
        <v>29.267429817900389</v>
      </c>
      <c r="L192">
        <v>76.607705365527536</v>
      </c>
      <c r="M192">
        <v>17.207253819409122</v>
      </c>
      <c r="N192">
        <v>32.595971021125749</v>
      </c>
      <c r="O192">
        <v>59.311761749556091</v>
      </c>
      <c r="P192">
        <v>81.42856788931924</v>
      </c>
      <c r="Q192">
        <v>94.698882791766337</v>
      </c>
      <c r="R192">
        <v>8.4130269637895836</v>
      </c>
      <c r="S192">
        <v>8.6671099840649664</v>
      </c>
      <c r="T192">
        <v>9.5790550733286608</v>
      </c>
      <c r="U192">
        <v>15.394189172980679</v>
      </c>
      <c r="V192">
        <v>30.173512825539309</v>
      </c>
      <c r="W192" t="s">
        <v>238</v>
      </c>
      <c r="X192" t="s">
        <v>159</v>
      </c>
      <c r="Y192" t="s">
        <v>160</v>
      </c>
      <c r="Z192" t="s">
        <v>161</v>
      </c>
      <c r="AA192" t="s">
        <v>353</v>
      </c>
      <c r="AB192" t="s">
        <v>354</v>
      </c>
      <c r="AC192" t="s">
        <v>164</v>
      </c>
      <c r="AD192" t="s">
        <v>165</v>
      </c>
      <c r="AE192" t="s">
        <v>166</v>
      </c>
      <c r="AF192" t="s">
        <v>167</v>
      </c>
      <c r="AG192" t="s">
        <v>168</v>
      </c>
      <c r="AH192">
        <v>7.2107832157896583</v>
      </c>
      <c r="AI192">
        <v>36.103529421403373</v>
      </c>
      <c r="AJ192">
        <v>20.596838809057768</v>
      </c>
      <c r="AK192">
        <v>30.446285898155569</v>
      </c>
      <c r="AL192">
        <v>89.699302433957683</v>
      </c>
      <c r="AM192">
        <v>54.576862124756801</v>
      </c>
      <c r="AN192">
        <v>28.3481057465616</v>
      </c>
      <c r="AO192">
        <v>31.034721712443389</v>
      </c>
      <c r="AP192">
        <v>32.359541349227591</v>
      </c>
      <c r="AQ192">
        <v>23.444309868597351</v>
      </c>
      <c r="AR192">
        <v>8.4070299464961451</v>
      </c>
      <c r="AS192">
        <v>1147.2037230000001</v>
      </c>
      <c r="AT192">
        <v>1096.8335520000001</v>
      </c>
      <c r="AU192">
        <v>1882.103532000001</v>
      </c>
      <c r="AV192">
        <v>3592.4239930000008</v>
      </c>
      <c r="AW192">
        <v>9406.8363249999766</v>
      </c>
      <c r="AX192">
        <v>665.91894100000025</v>
      </c>
      <c r="AY192">
        <v>1264.9882770000011</v>
      </c>
      <c r="AZ192">
        <v>2301.687237000001</v>
      </c>
      <c r="BA192">
        <v>3153.969502000004</v>
      </c>
      <c r="BB192">
        <v>3671.3135139999908</v>
      </c>
      <c r="BC192">
        <v>706.86750500000016</v>
      </c>
      <c r="BD192">
        <v>728.05415400000038</v>
      </c>
      <c r="BE192">
        <v>804.64215900000022</v>
      </c>
      <c r="BF192">
        <v>1293.9513780000009</v>
      </c>
      <c r="BG192">
        <v>2534.0084580000021</v>
      </c>
      <c r="BH192">
        <v>349.93298199999998</v>
      </c>
      <c r="BI192">
        <v>1241.2844849999999</v>
      </c>
      <c r="BJ192">
        <v>755.24451099999999</v>
      </c>
      <c r="BK192">
        <v>1234.102767000001</v>
      </c>
      <c r="BL192">
        <v>2826.8434490000041</v>
      </c>
      <c r="BM192">
        <v>2287.3246430000022</v>
      </c>
      <c r="BN192">
        <v>2656.1492190000031</v>
      </c>
      <c r="BO192">
        <v>1132.755603000001</v>
      </c>
      <c r="BP192">
        <v>1883.788213000001</v>
      </c>
      <c r="BQ192">
        <v>1784.2864279999999</v>
      </c>
      <c r="BR192">
        <v>973.68882500000052</v>
      </c>
    </row>
    <row r="193">
      <c r="A193" t="s">
        <v>619</v>
      </c>
      <c r="B193">
        <v>2011</v>
      </c>
      <c r="C193" t="s">
        <v>625</v>
      </c>
      <c r="D193">
        <v>123</v>
      </c>
      <c r="E193" t="s">
        <v>18</v>
      </c>
      <c r="F193" t="s">
        <v>51</v>
      </c>
      <c r="G193" t="s">
        <v>192</v>
      </c>
      <c r="H193">
        <v>90.654369852641452</v>
      </c>
      <c r="I193">
        <v>91.069385049270622</v>
      </c>
      <c r="J193">
        <v>84.669308518590796</v>
      </c>
      <c r="K193">
        <v>70.732570182099707</v>
      </c>
      <c r="L193">
        <v>23.392294634472531</v>
      </c>
      <c r="M193">
        <v>82.792746180590896</v>
      </c>
      <c r="N193">
        <v>67.40402897887418</v>
      </c>
      <c r="O193">
        <v>40.68823825044386</v>
      </c>
      <c r="P193">
        <v>18.571432110680721</v>
      </c>
      <c r="Q193">
        <v>5.3011172082336753</v>
      </c>
      <c r="R193">
        <v>91.586973036210352</v>
      </c>
      <c r="S193">
        <v>91.332890015934922</v>
      </c>
      <c r="T193">
        <v>90.420944926671467</v>
      </c>
      <c r="U193">
        <v>84.605810827019255</v>
      </c>
      <c r="V193">
        <v>69.826487174460766</v>
      </c>
      <c r="W193" t="s">
        <v>238</v>
      </c>
      <c r="X193" t="s">
        <v>159</v>
      </c>
      <c r="Y193" t="s">
        <v>160</v>
      </c>
      <c r="Z193" t="s">
        <v>161</v>
      </c>
      <c r="AA193" t="s">
        <v>353</v>
      </c>
      <c r="AB193" t="s">
        <v>354</v>
      </c>
      <c r="AC193" t="s">
        <v>164</v>
      </c>
      <c r="AD193" t="s">
        <v>165</v>
      </c>
      <c r="AE193" t="s">
        <v>166</v>
      </c>
      <c r="AF193" t="s">
        <v>167</v>
      </c>
      <c r="AG193" t="s">
        <v>168</v>
      </c>
      <c r="AH193">
        <v>92.78921678421041</v>
      </c>
      <c r="AI193">
        <v>63.896470578596762</v>
      </c>
      <c r="AJ193">
        <v>79.403161190942242</v>
      </c>
      <c r="AK193">
        <v>69.55371410184452</v>
      </c>
      <c r="AL193">
        <v>10.30069756604232</v>
      </c>
      <c r="AM193">
        <v>45.423137875243192</v>
      </c>
      <c r="AN193">
        <v>71.651894253438343</v>
      </c>
      <c r="AO193">
        <v>68.965278287556558</v>
      </c>
      <c r="AP193">
        <v>67.640458650772416</v>
      </c>
      <c r="AQ193">
        <v>76.555690131402727</v>
      </c>
      <c r="AR193">
        <v>91.592970053503848</v>
      </c>
      <c r="AS193">
        <v>11128.091842</v>
      </c>
      <c r="AT193">
        <v>11184.89125700003</v>
      </c>
      <c r="AU193">
        <v>10394.59993100005</v>
      </c>
      <c r="AV193">
        <v>8682.0531830000073</v>
      </c>
      <c r="AW193">
        <v>2872.393655999997</v>
      </c>
      <c r="AX193">
        <v>3204.070704000002</v>
      </c>
      <c r="AY193">
        <v>2615.8234839999991</v>
      </c>
      <c r="AZ193">
        <v>1578.9717909999999</v>
      </c>
      <c r="BA193">
        <v>719.32654600000035</v>
      </c>
      <c r="BB193">
        <v>205.51523599999999</v>
      </c>
      <c r="BC193">
        <v>7695.1916829999946</v>
      </c>
      <c r="BD193">
        <v>7672.1410129999967</v>
      </c>
      <c r="BE193">
        <v>7595.3738430000076</v>
      </c>
      <c r="BF193">
        <v>7111.5018969999956</v>
      </c>
      <c r="BG193">
        <v>5864.113671999994</v>
      </c>
      <c r="BH193">
        <v>4502.979268</v>
      </c>
      <c r="BI193">
        <v>2196.8405540000008</v>
      </c>
      <c r="BJ193">
        <v>2911.553670999996</v>
      </c>
      <c r="BK193">
        <v>2819.274289</v>
      </c>
      <c r="BL193">
        <v>324.62303100000003</v>
      </c>
      <c r="BM193">
        <v>1903.690659000001</v>
      </c>
      <c r="BN193">
        <v>6713.6098849999926</v>
      </c>
      <c r="BO193">
        <v>2517.2065699999948</v>
      </c>
      <c r="BP193">
        <v>3937.6422969999999</v>
      </c>
      <c r="BQ193">
        <v>5826.4576629999947</v>
      </c>
      <c r="BR193">
        <v>10608.15198199999</v>
      </c>
    </row>
    <row r="194">
      <c r="A194" t="s">
        <v>619</v>
      </c>
      <c r="B194">
        <v>2011</v>
      </c>
      <c r="C194" t="s">
        <v>625</v>
      </c>
      <c r="D194">
        <v>124</v>
      </c>
      <c r="E194" t="s">
        <v>50</v>
      </c>
      <c r="F194" t="s">
        <v>15</v>
      </c>
      <c r="G194" t="s">
        <v>642</v>
      </c>
      <c r="H194">
        <v>7.9245188504754314</v>
      </c>
      <c r="I194">
        <v>8.3028905211484485</v>
      </c>
      <c r="J194">
        <v>13.37838413178256</v>
      </c>
      <c r="K194">
        <v>22.703895465698011</v>
      </c>
      <c r="L194">
        <v>67.075456455692816</v>
      </c>
      <c r="M194">
        <v>13.00094799090863</v>
      </c>
      <c r="N194">
        <v>23.002752593441208</v>
      </c>
      <c r="O194">
        <v>45.759384119742847</v>
      </c>
      <c r="P194">
        <v>69.288959835274611</v>
      </c>
      <c r="Q194">
        <v>87.929359350732184</v>
      </c>
      <c r="R194">
        <v>7.4424714347775183</v>
      </c>
      <c r="S194">
        <v>8.1282768129284779</v>
      </c>
      <c r="T194">
        <v>8.6538920500499312</v>
      </c>
      <c r="U194">
        <v>13.874564319673761</v>
      </c>
      <c r="V194">
        <v>26.10777434597756</v>
      </c>
      <c r="W194" t="s">
        <v>238</v>
      </c>
      <c r="X194" t="s">
        <v>159</v>
      </c>
      <c r="Y194" t="s">
        <v>160</v>
      </c>
      <c r="Z194" t="s">
        <v>161</v>
      </c>
      <c r="AA194" t="s">
        <v>353</v>
      </c>
      <c r="AB194" t="s">
        <v>354</v>
      </c>
      <c r="AC194" t="s">
        <v>164</v>
      </c>
      <c r="AD194" t="s">
        <v>165</v>
      </c>
      <c r="AE194" t="s">
        <v>166</v>
      </c>
      <c r="AF194" t="s">
        <v>167</v>
      </c>
      <c r="AG194" t="s">
        <v>168</v>
      </c>
      <c r="AH194">
        <v>7.0122903211365548</v>
      </c>
      <c r="AI194">
        <v>34.324522250163611</v>
      </c>
      <c r="AJ194">
        <v>19.807494848376169</v>
      </c>
      <c r="AK194">
        <v>22.943249718735292</v>
      </c>
      <c r="AL194">
        <v>77.831224401917126</v>
      </c>
      <c r="AM194">
        <v>50.72728615391722</v>
      </c>
      <c r="AN194">
        <v>24.943296877315341</v>
      </c>
      <c r="AO194">
        <v>29.951255360585389</v>
      </c>
      <c r="AP194">
        <v>22.30214133398632</v>
      </c>
      <c r="AQ194">
        <v>18.39680754284873</v>
      </c>
      <c r="AR194">
        <v>6.6808903255891634</v>
      </c>
      <c r="AS194">
        <v>972.7581110000001</v>
      </c>
      <c r="AT194">
        <v>1019.738165</v>
      </c>
      <c r="AU194">
        <v>1642.4245480000011</v>
      </c>
      <c r="AV194">
        <v>2786.7844669999999</v>
      </c>
      <c r="AW194">
        <v>8236.3495590000093</v>
      </c>
      <c r="AX194">
        <v>503.13534099999993</v>
      </c>
      <c r="AY194">
        <v>892.69352799999979</v>
      </c>
      <c r="AZ194">
        <v>1775.765671000001</v>
      </c>
      <c r="BA194">
        <v>2683.7665430000029</v>
      </c>
      <c r="BB194">
        <v>3408.870682999991</v>
      </c>
      <c r="BC194">
        <v>625.32085500000005</v>
      </c>
      <c r="BD194">
        <v>682.79111600000022</v>
      </c>
      <c r="BE194">
        <v>726.92831699999999</v>
      </c>
      <c r="BF194">
        <v>1166.2200210000001</v>
      </c>
      <c r="BG194">
        <v>2192.5627750000021</v>
      </c>
      <c r="BH194">
        <v>340.300296</v>
      </c>
      <c r="BI194">
        <v>1180.1199939999999</v>
      </c>
      <c r="BJ194">
        <v>726.30086100000005</v>
      </c>
      <c r="BK194">
        <v>929.97642000000008</v>
      </c>
      <c r="BL194">
        <v>2452.8249480000009</v>
      </c>
      <c r="BM194">
        <v>2125.9883249999989</v>
      </c>
      <c r="BN194">
        <v>2337.126830000002</v>
      </c>
      <c r="BO194">
        <v>1093.209491000001</v>
      </c>
      <c r="BP194">
        <v>1298.3036600000009</v>
      </c>
      <c r="BQ194">
        <v>1400.133943</v>
      </c>
      <c r="BR194">
        <v>773.77008200000057</v>
      </c>
    </row>
    <row r="195">
      <c r="A195" t="s">
        <v>619</v>
      </c>
      <c r="B195">
        <v>2011</v>
      </c>
      <c r="C195" t="s">
        <v>625</v>
      </c>
      <c r="D195">
        <v>125</v>
      </c>
      <c r="E195" t="s">
        <v>50</v>
      </c>
      <c r="F195" t="s">
        <v>16</v>
      </c>
      <c r="G195" t="s">
        <v>643</v>
      </c>
      <c r="H195">
        <v>1.4211112968830579</v>
      </c>
      <c r="I195">
        <v>0.62772442958097108</v>
      </c>
      <c r="J195">
        <v>1.9523073496264891</v>
      </c>
      <c r="K195">
        <v>6.5635343522023746</v>
      </c>
      <c r="L195">
        <v>9.5322489098350065</v>
      </c>
      <c r="M195">
        <v>4.2063058285004784</v>
      </c>
      <c r="N195">
        <v>9.5932184276845103</v>
      </c>
      <c r="O195">
        <v>13.552377629813231</v>
      </c>
      <c r="P195">
        <v>12.139608054044601</v>
      </c>
      <c r="Q195">
        <v>6.7695234410341376</v>
      </c>
      <c r="R195">
        <v>0.9705555290120621</v>
      </c>
      <c r="S195">
        <v>0.53883317113648621</v>
      </c>
      <c r="T195">
        <v>0.92516302327872635</v>
      </c>
      <c r="U195">
        <v>1.519624853306915</v>
      </c>
      <c r="V195">
        <v>4.0657384795617473</v>
      </c>
      <c r="W195" t="s">
        <v>238</v>
      </c>
      <c r="X195" t="s">
        <v>159</v>
      </c>
      <c r="Y195" t="s">
        <v>160</v>
      </c>
      <c r="Z195" t="s">
        <v>161</v>
      </c>
      <c r="AA195" t="s">
        <v>353</v>
      </c>
      <c r="AB195" t="s">
        <v>354</v>
      </c>
      <c r="AC195" t="s">
        <v>164</v>
      </c>
      <c r="AD195" t="s">
        <v>165</v>
      </c>
      <c r="AE195" t="s">
        <v>166</v>
      </c>
      <c r="AF195" t="s">
        <v>167</v>
      </c>
      <c r="AG195" t="s">
        <v>168</v>
      </c>
      <c r="AH195">
        <v>0.19849289465310249</v>
      </c>
      <c r="AI195">
        <v>1.7790071712397679</v>
      </c>
      <c r="AJ195">
        <v>0.78934396068160906</v>
      </c>
      <c r="AK195">
        <v>7.5030361794202722</v>
      </c>
      <c r="AL195">
        <v>11.86807803204049</v>
      </c>
      <c r="AM195">
        <v>3.8495759708395298</v>
      </c>
      <c r="AN195">
        <v>3.404808869246251</v>
      </c>
      <c r="AO195">
        <v>1.0834663518579979</v>
      </c>
      <c r="AP195">
        <v>10.057400015241271</v>
      </c>
      <c r="AQ195">
        <v>5.047502325748618</v>
      </c>
      <c r="AR195">
        <v>1.726139620906983</v>
      </c>
      <c r="AS195">
        <v>174.44561200000001</v>
      </c>
      <c r="AT195">
        <v>77.095387000000002</v>
      </c>
      <c r="AU195">
        <v>239.67898400000001</v>
      </c>
      <c r="AV195">
        <v>805.63952599999959</v>
      </c>
      <c r="AW195">
        <v>1170.486766000002</v>
      </c>
      <c r="AX195">
        <v>162.78360000000009</v>
      </c>
      <c r="AY195">
        <v>372.29474900000008</v>
      </c>
      <c r="AZ195">
        <v>525.92156599999987</v>
      </c>
      <c r="BA195">
        <v>470.20295900000002</v>
      </c>
      <c r="BB195">
        <v>262.44283100000013</v>
      </c>
      <c r="BC195">
        <v>81.546649999999985</v>
      </c>
      <c r="BD195">
        <v>45.263037999999987</v>
      </c>
      <c r="BE195">
        <v>77.713841999999985</v>
      </c>
      <c r="BF195">
        <v>127.731357</v>
      </c>
      <c r="BG195">
        <v>341.44568300000009</v>
      </c>
      <c r="BH195">
        <v>9.6326859999999996</v>
      </c>
      <c r="BI195">
        <v>61.164490999999998</v>
      </c>
      <c r="BJ195">
        <v>28.943650000000002</v>
      </c>
      <c r="BK195">
        <v>304.12634700000012</v>
      </c>
      <c r="BL195">
        <v>374.01850100000019</v>
      </c>
      <c r="BM195">
        <v>161.33631799999989</v>
      </c>
      <c r="BN195">
        <v>319.02238900000009</v>
      </c>
      <c r="BO195">
        <v>39.546112000000001</v>
      </c>
      <c r="BP195">
        <v>585.48455300000012</v>
      </c>
      <c r="BQ195">
        <v>384.15248500000001</v>
      </c>
      <c r="BR195">
        <v>199.91874300000001</v>
      </c>
    </row>
    <row r="196">
      <c r="A196" t="s">
        <v>619</v>
      </c>
      <c r="B196">
        <v>2011</v>
      </c>
      <c r="C196" t="s">
        <v>625</v>
      </c>
      <c r="D196">
        <v>126</v>
      </c>
      <c r="E196" t="s">
        <v>50</v>
      </c>
      <c r="F196" t="s">
        <v>22</v>
      </c>
      <c r="G196" t="s">
        <v>644</v>
      </c>
      <c r="H196">
        <v>28.352158296890661</v>
      </c>
      <c r="I196">
        <v>31.526845872353139</v>
      </c>
      <c r="J196">
        <v>37.324641063540291</v>
      </c>
      <c r="K196">
        <v>46.258435683941222</v>
      </c>
      <c r="L196">
        <v>20.61047453232813</v>
      </c>
      <c r="M196">
        <v>40.95490115969028</v>
      </c>
      <c r="N196">
        <v>48.273673766574568</v>
      </c>
      <c r="O196">
        <v>32.978049237671883</v>
      </c>
      <c r="P196">
        <v>17.618175051513632</v>
      </c>
      <c r="Q196">
        <v>5.2534668703125069</v>
      </c>
      <c r="R196">
        <v>26.201389227823679</v>
      </c>
      <c r="S196">
        <v>29.876299694311619</v>
      </c>
      <c r="T196">
        <v>31.199579243372931</v>
      </c>
      <c r="U196">
        <v>38.90311516840827</v>
      </c>
      <c r="V196">
        <v>46.644961925553822</v>
      </c>
      <c r="W196" t="s">
        <v>238</v>
      </c>
      <c r="X196" t="s">
        <v>159</v>
      </c>
      <c r="Y196" t="s">
        <v>160</v>
      </c>
      <c r="Z196" t="s">
        <v>161</v>
      </c>
      <c r="AA196" t="s">
        <v>353</v>
      </c>
      <c r="AB196" t="s">
        <v>354</v>
      </c>
      <c r="AC196" t="s">
        <v>164</v>
      </c>
      <c r="AD196" t="s">
        <v>165</v>
      </c>
      <c r="AE196" t="s">
        <v>166</v>
      </c>
      <c r="AF196" t="s">
        <v>167</v>
      </c>
      <c r="AG196" t="s">
        <v>168</v>
      </c>
      <c r="AH196">
        <v>65.921597552067951</v>
      </c>
      <c r="AI196">
        <v>40.25473711108971</v>
      </c>
      <c r="AJ196">
        <v>51.382923043022267</v>
      </c>
      <c r="AK196">
        <v>42.208806295665823</v>
      </c>
      <c r="AL196">
        <v>9.5342178286471846</v>
      </c>
      <c r="AM196">
        <v>33.735236884611112</v>
      </c>
      <c r="AN196">
        <v>25.888338580278631</v>
      </c>
      <c r="AO196">
        <v>57.441609244863798</v>
      </c>
      <c r="AP196">
        <v>14.550191100709361</v>
      </c>
      <c r="AQ196">
        <v>34.380338948648088</v>
      </c>
      <c r="AR196">
        <v>19.55684604670979</v>
      </c>
      <c r="AS196">
        <v>3480.3112299999998</v>
      </c>
      <c r="AT196">
        <v>3872.0404509999948</v>
      </c>
      <c r="AU196">
        <v>4582.2355019999968</v>
      </c>
      <c r="AV196">
        <v>5677.9811300000028</v>
      </c>
      <c r="AW196">
        <v>2530.8075679999979</v>
      </c>
      <c r="AX196">
        <v>1584.9504339999989</v>
      </c>
      <c r="AY196">
        <v>1873.4104089999989</v>
      </c>
      <c r="AZ196">
        <v>1279.7656449999999</v>
      </c>
      <c r="BA196">
        <v>682.40407800000037</v>
      </c>
      <c r="BB196">
        <v>203.667914</v>
      </c>
      <c r="BC196">
        <v>2201.456231000001</v>
      </c>
      <c r="BD196">
        <v>2509.667483000002</v>
      </c>
      <c r="BE196">
        <v>2620.7696489999962</v>
      </c>
      <c r="BF196">
        <v>3269.9831679999952</v>
      </c>
      <c r="BG196">
        <v>3917.300870000005</v>
      </c>
      <c r="BH196">
        <v>3199.1172830000032</v>
      </c>
      <c r="BI196">
        <v>1384.0081959999991</v>
      </c>
      <c r="BJ196">
        <v>1884.1080879999979</v>
      </c>
      <c r="BK196">
        <v>1710.882070000001</v>
      </c>
      <c r="BL196">
        <v>300.46767900000009</v>
      </c>
      <c r="BM196">
        <v>1413.848940000001</v>
      </c>
      <c r="BN196">
        <v>2425.674961000002</v>
      </c>
      <c r="BO196">
        <v>2096.5970089999992</v>
      </c>
      <c r="BP196">
        <v>847.02926399999956</v>
      </c>
      <c r="BQ196">
        <v>2616.5996150000019</v>
      </c>
      <c r="BR196">
        <v>2265.0427759999998</v>
      </c>
    </row>
    <row r="197">
      <c r="A197" t="s">
        <v>619</v>
      </c>
      <c r="B197">
        <v>2011</v>
      </c>
      <c r="C197" t="s">
        <v>625</v>
      </c>
      <c r="D197">
        <v>127</v>
      </c>
      <c r="E197" t="s">
        <v>50</v>
      </c>
      <c r="F197" t="s">
        <v>19</v>
      </c>
      <c r="G197" t="s">
        <v>645</v>
      </c>
      <c r="H197">
        <v>62.302211555750752</v>
      </c>
      <c r="I197">
        <v>59.542539176917188</v>
      </c>
      <c r="J197">
        <v>47.344667455050093</v>
      </c>
      <c r="K197">
        <v>24.474134498158449</v>
      </c>
      <c r="L197">
        <v>2.7818201021444078</v>
      </c>
      <c r="M197">
        <v>41.837845020900559</v>
      </c>
      <c r="N197">
        <v>19.130355212299591</v>
      </c>
      <c r="O197">
        <v>7.7101890127719717</v>
      </c>
      <c r="P197">
        <v>0.95325705916709069</v>
      </c>
      <c r="Q197">
        <v>0.047650337921168302</v>
      </c>
      <c r="R197">
        <v>65.385583808386698</v>
      </c>
      <c r="S197">
        <v>61.456590321623203</v>
      </c>
      <c r="T197">
        <v>59.221365683298352</v>
      </c>
      <c r="U197">
        <v>45.70269565861102</v>
      </c>
      <c r="V197">
        <v>23.181525248907089</v>
      </c>
      <c r="W197" t="s">
        <v>238</v>
      </c>
      <c r="X197" t="s">
        <v>159</v>
      </c>
      <c r="Y197" t="s">
        <v>160</v>
      </c>
      <c r="Z197" t="s">
        <v>161</v>
      </c>
      <c r="AA197" t="s">
        <v>353</v>
      </c>
      <c r="AB197" t="s">
        <v>354</v>
      </c>
      <c r="AC197" t="s">
        <v>164</v>
      </c>
      <c r="AD197" t="s">
        <v>165</v>
      </c>
      <c r="AE197" t="s">
        <v>166</v>
      </c>
      <c r="AF197" t="s">
        <v>167</v>
      </c>
      <c r="AG197" t="s">
        <v>168</v>
      </c>
      <c r="AH197">
        <v>26.867619232142552</v>
      </c>
      <c r="AI197">
        <v>23.641733467506992</v>
      </c>
      <c r="AJ197">
        <v>28.020238147920011</v>
      </c>
      <c r="AK197">
        <v>27.344907806178721</v>
      </c>
      <c r="AL197">
        <v>0.76647973739514352</v>
      </c>
      <c r="AM197">
        <v>11.68790099063207</v>
      </c>
      <c r="AN197">
        <v>45.763555673159843</v>
      </c>
      <c r="AO197">
        <v>11.523669042692861</v>
      </c>
      <c r="AP197">
        <v>53.090267550063032</v>
      </c>
      <c r="AQ197">
        <v>42.175351182754753</v>
      </c>
      <c r="AR197">
        <v>72.036124006794083</v>
      </c>
      <c r="AS197">
        <v>7647.7806119999932</v>
      </c>
      <c r="AT197">
        <v>7312.8508059999967</v>
      </c>
      <c r="AU197">
        <v>5812.3644290000011</v>
      </c>
      <c r="AV197">
        <v>3004.0720529999999</v>
      </c>
      <c r="AW197">
        <v>341.58608800000002</v>
      </c>
      <c r="AX197">
        <v>1619.120270000001</v>
      </c>
      <c r="AY197">
        <v>742.41307499999971</v>
      </c>
      <c r="AZ197">
        <v>299.20614599999982</v>
      </c>
      <c r="BA197">
        <v>36.922468000000009</v>
      </c>
      <c r="BB197">
        <v>1.8473219999999999</v>
      </c>
      <c r="BC197">
        <v>5493.7354519999963</v>
      </c>
      <c r="BD197">
        <v>5162.4735299999866</v>
      </c>
      <c r="BE197">
        <v>4974.6041939999977</v>
      </c>
      <c r="BF197">
        <v>3841.518729000004</v>
      </c>
      <c r="BG197">
        <v>1946.8128020000011</v>
      </c>
      <c r="BH197">
        <v>1303.8619850000009</v>
      </c>
      <c r="BI197">
        <v>812.832358</v>
      </c>
      <c r="BJ197">
        <v>1027.4455829999999</v>
      </c>
      <c r="BK197">
        <v>1108.3922190000001</v>
      </c>
      <c r="BL197">
        <v>24.155352000000001</v>
      </c>
      <c r="BM197">
        <v>489.84171900000018</v>
      </c>
      <c r="BN197">
        <v>4287.9349240000029</v>
      </c>
      <c r="BO197">
        <v>420.60956100000033</v>
      </c>
      <c r="BP197">
        <v>3090.6130329999992</v>
      </c>
      <c r="BQ197">
        <v>3209.858048000001</v>
      </c>
      <c r="BR197">
        <v>8343.1092059999974</v>
      </c>
    </row>
    <row r="198">
      <c r="A198" t="s">
        <v>619</v>
      </c>
      <c r="B198">
        <v>2011</v>
      </c>
      <c r="C198" t="s">
        <v>625</v>
      </c>
      <c r="D198">
        <v>128</v>
      </c>
      <c r="E198" t="s">
        <v>181</v>
      </c>
      <c r="F198" t="s">
        <v>49</v>
      </c>
      <c r="G198" t="s">
        <v>646</v>
      </c>
      <c r="H198">
        <v>15.20615811320898</v>
      </c>
      <c r="I198">
        <v>7.0289048743468756</v>
      </c>
      <c r="J198">
        <v>12.73463334640828</v>
      </c>
      <c r="K198">
        <v>22.42607018463924</v>
      </c>
      <c r="L198">
        <v>12.442937514382709</v>
      </c>
      <c r="M198">
        <v>24.444957182859291</v>
      </c>
      <c r="N198">
        <v>29.4306876805942</v>
      </c>
      <c r="O198">
        <v>22.84939315584343</v>
      </c>
      <c r="P198">
        <v>14.908291240667779</v>
      </c>
      <c r="Q198">
        <v>7.1484723382847752</v>
      </c>
      <c r="R198">
        <v>11.53634159487922</v>
      </c>
      <c r="S198">
        <v>6.2169878093985806</v>
      </c>
      <c r="T198">
        <v>9.658186702096474</v>
      </c>
      <c r="U198">
        <v>9.8714185997798722</v>
      </c>
      <c r="V198">
        <v>13.47452815013453</v>
      </c>
      <c r="W198" t="s">
        <v>238</v>
      </c>
      <c r="X198" t="s">
        <v>159</v>
      </c>
      <c r="Y198" t="s">
        <v>160</v>
      </c>
      <c r="Z198" t="s">
        <v>161</v>
      </c>
      <c r="AA198" t="s">
        <v>353</v>
      </c>
      <c r="AB198" t="s">
        <v>354</v>
      </c>
      <c r="AC198" t="s">
        <v>164</v>
      </c>
      <c r="AD198" t="s">
        <v>165</v>
      </c>
      <c r="AE198" t="s">
        <v>166</v>
      </c>
      <c r="AF198" t="s">
        <v>167</v>
      </c>
      <c r="AG198" t="s">
        <v>168</v>
      </c>
      <c r="AH198">
        <v>2.7527230914175451</v>
      </c>
      <c r="AI198">
        <v>4.9275159513493803</v>
      </c>
      <c r="AJ198">
        <v>3.8323548967838841</v>
      </c>
      <c r="AK198">
        <v>24.64351876783369</v>
      </c>
      <c r="AL198">
        <v>13.230959115628041</v>
      </c>
      <c r="AM198">
        <v>7.0534945047588424</v>
      </c>
      <c r="AN198">
        <v>12.010710344056159</v>
      </c>
      <c r="AO198">
        <v>3.4911424755053679</v>
      </c>
      <c r="AP198">
        <v>31.080168617659769</v>
      </c>
      <c r="AQ198">
        <v>21.529754358474548</v>
      </c>
      <c r="AR198">
        <v>20.532097921530511</v>
      </c>
      <c r="AS198"/>
      <c r="AT198"/>
      <c r="AU198"/>
      <c r="AV198"/>
      <c r="AW198"/>
      <c r="AX198"/>
      <c r="AY198"/>
      <c r="AZ198"/>
      <c r="BA198"/>
      <c r="BB198"/>
      <c r="BC198"/>
      <c r="BD198"/>
      <c r="BE198"/>
      <c r="BF198"/>
      <c r="BG198"/>
      <c r="BH198"/>
      <c r="BI198"/>
      <c r="BJ198"/>
      <c r="BK198"/>
      <c r="BL198"/>
      <c r="BM198"/>
      <c r="BN198"/>
      <c r="BO198"/>
      <c r="BP198"/>
      <c r="BQ198"/>
      <c r="BR198"/>
    </row>
    <row r="199">
      <c r="A199" t="s">
        <v>619</v>
      </c>
      <c r="B199">
        <v>2011</v>
      </c>
      <c r="C199" t="s">
        <v>625</v>
      </c>
      <c r="D199">
        <v>129</v>
      </c>
      <c r="E199" t="s">
        <v>181</v>
      </c>
      <c r="F199" t="s">
        <v>48</v>
      </c>
      <c r="G199" t="s">
        <v>192</v>
      </c>
      <c r="H199">
        <v>84.793841886791</v>
      </c>
      <c r="I199">
        <v>92.971095125653122</v>
      </c>
      <c r="J199">
        <v>87.265366653591713</v>
      </c>
      <c r="K199">
        <v>77.573929815360728</v>
      </c>
      <c r="L199">
        <v>87.557062485617649</v>
      </c>
      <c r="M199">
        <v>75.555042817140659</v>
      </c>
      <c r="N199">
        <v>70.569312319405725</v>
      </c>
      <c r="O199">
        <v>77.150606844156556</v>
      </c>
      <c r="P199">
        <v>85.091708759332192</v>
      </c>
      <c r="Q199">
        <v>92.85152766171521</v>
      </c>
      <c r="R199">
        <v>88.463658405120754</v>
      </c>
      <c r="S199">
        <v>93.783012190601397</v>
      </c>
      <c r="T199">
        <v>90.341813297903499</v>
      </c>
      <c r="U199">
        <v>90.128581400220085</v>
      </c>
      <c r="V199">
        <v>86.525471849865468</v>
      </c>
      <c r="W199" t="s">
        <v>238</v>
      </c>
      <c r="X199" t="s">
        <v>159</v>
      </c>
      <c r="Y199" t="s">
        <v>160</v>
      </c>
      <c r="Z199" t="s">
        <v>161</v>
      </c>
      <c r="AA199" t="s">
        <v>353</v>
      </c>
      <c r="AB199" t="s">
        <v>354</v>
      </c>
      <c r="AC199" t="s">
        <v>164</v>
      </c>
      <c r="AD199" t="s">
        <v>165</v>
      </c>
      <c r="AE199" t="s">
        <v>166</v>
      </c>
      <c r="AF199" t="s">
        <v>167</v>
      </c>
      <c r="AG199" t="s">
        <v>168</v>
      </c>
      <c r="AH199">
        <v>97.247276908582464</v>
      </c>
      <c r="AI199">
        <v>95.072484048650622</v>
      </c>
      <c r="AJ199">
        <v>96.167645103216131</v>
      </c>
      <c r="AK199">
        <v>75.356481232166274</v>
      </c>
      <c r="AL199">
        <v>86.76904088437189</v>
      </c>
      <c r="AM199">
        <v>92.946505495241055</v>
      </c>
      <c r="AN199">
        <v>87.989289655943821</v>
      </c>
      <c r="AO199">
        <v>96.50885752449463</v>
      </c>
      <c r="AP199">
        <v>68.91983138234022</v>
      </c>
      <c r="AQ199">
        <v>78.470245641525423</v>
      </c>
      <c r="AR199">
        <v>79.467902078469493</v>
      </c>
      <c r="AS199"/>
      <c r="AT199"/>
      <c r="AU199"/>
      <c r="AV199"/>
      <c r="AW199"/>
      <c r="AX199"/>
      <c r="AY199"/>
      <c r="AZ199"/>
      <c r="BA199"/>
      <c r="BB199"/>
      <c r="BC199"/>
      <c r="BD199"/>
      <c r="BE199"/>
      <c r="BF199"/>
      <c r="BG199"/>
      <c r="BH199"/>
      <c r="BI199"/>
      <c r="BJ199"/>
      <c r="BK199"/>
      <c r="BL199"/>
      <c r="BM199"/>
      <c r="BN199"/>
      <c r="BO199"/>
      <c r="BP199"/>
      <c r="BQ199"/>
      <c r="BR199"/>
    </row>
    <row r="200">
      <c r="A200" t="s">
        <v>619</v>
      </c>
      <c r="B200">
        <v>2011</v>
      </c>
      <c r="C200" t="s">
        <v>625</v>
      </c>
      <c r="D200">
        <v>139</v>
      </c>
      <c r="E200" t="s">
        <v>181</v>
      </c>
      <c r="F200" t="s">
        <v>19</v>
      </c>
      <c r="G200" t="s">
        <v>192</v>
      </c>
      <c r="H200">
        <v>62.302211555750752</v>
      </c>
      <c r="I200">
        <v>59.542539176917188</v>
      </c>
      <c r="J200">
        <v>47.344667455050093</v>
      </c>
      <c r="K200">
        <v>24.474134498158449</v>
      </c>
      <c r="L200">
        <v>2.7818201021444078</v>
      </c>
      <c r="M200">
        <v>41.837845020900559</v>
      </c>
      <c r="N200">
        <v>19.130355212299591</v>
      </c>
      <c r="O200">
        <v>7.7101890127719717</v>
      </c>
      <c r="P200">
        <v>0.95325705916709069</v>
      </c>
      <c r="Q200">
        <v>0.047650337921168302</v>
      </c>
      <c r="R200">
        <v>65.385583808386698</v>
      </c>
      <c r="S200">
        <v>61.456590321623203</v>
      </c>
      <c r="T200">
        <v>59.221365683298352</v>
      </c>
      <c r="U200">
        <v>45.70269565861102</v>
      </c>
      <c r="V200">
        <v>23.181525248907089</v>
      </c>
      <c r="W200" t="s">
        <v>238</v>
      </c>
      <c r="X200" t="s">
        <v>159</v>
      </c>
      <c r="Y200" t="s">
        <v>160</v>
      </c>
      <c r="Z200" t="s">
        <v>161</v>
      </c>
      <c r="AA200" t="s">
        <v>353</v>
      </c>
      <c r="AB200" t="s">
        <v>354</v>
      </c>
      <c r="AC200" t="s">
        <v>164</v>
      </c>
      <c r="AD200" t="s">
        <v>165</v>
      </c>
      <c r="AE200" t="s">
        <v>166</v>
      </c>
      <c r="AF200" t="s">
        <v>167</v>
      </c>
      <c r="AG200" t="s">
        <v>168</v>
      </c>
      <c r="AH200">
        <v>26.867619232142552</v>
      </c>
      <c r="AI200">
        <v>23.641733467506992</v>
      </c>
      <c r="AJ200">
        <v>28.020238147920011</v>
      </c>
      <c r="AK200">
        <v>27.344907806178721</v>
      </c>
      <c r="AL200">
        <v>0.76647973739514352</v>
      </c>
      <c r="AM200">
        <v>11.68790099063207</v>
      </c>
      <c r="AN200">
        <v>45.763555673159843</v>
      </c>
      <c r="AO200">
        <v>11.523669042692861</v>
      </c>
      <c r="AP200">
        <v>53.090267550063032</v>
      </c>
      <c r="AQ200">
        <v>42.175351182754753</v>
      </c>
      <c r="AR200">
        <v>72.036124006794083</v>
      </c>
      <c r="AS200"/>
      <c r="AT200"/>
      <c r="AU200"/>
      <c r="AV200"/>
      <c r="AW200"/>
      <c r="AX200"/>
      <c r="AY200"/>
      <c r="AZ200"/>
      <c r="BA200"/>
      <c r="BB200"/>
      <c r="BC200"/>
      <c r="BD200"/>
      <c r="BE200"/>
      <c r="BF200"/>
      <c r="BG200"/>
      <c r="BH200"/>
      <c r="BI200"/>
      <c r="BJ200"/>
      <c r="BK200"/>
      <c r="BL200"/>
      <c r="BM200"/>
      <c r="BN200"/>
      <c r="BO200"/>
      <c r="BP200"/>
      <c r="BQ200"/>
      <c r="BR200"/>
    </row>
    <row r="201">
      <c r="A201" t="s">
        <v>619</v>
      </c>
      <c r="B201">
        <v>2011</v>
      </c>
      <c r="C201" t="s">
        <v>625</v>
      </c>
      <c r="D201">
        <v>148</v>
      </c>
      <c r="E201" t="s">
        <v>109</v>
      </c>
      <c r="F201" t="s">
        <v>49</v>
      </c>
      <c r="G201" t="s">
        <v>192</v>
      </c>
      <c r="H201">
        <v>1.4211112968830579</v>
      </c>
      <c r="I201">
        <v>0.62772442958097108</v>
      </c>
      <c r="J201">
        <v>1.9523073496264891</v>
      </c>
      <c r="K201">
        <v>6.5635343522023746</v>
      </c>
      <c r="L201">
        <v>9.5322489098350065</v>
      </c>
      <c r="M201">
        <v>4.2063058285004784</v>
      </c>
      <c r="N201">
        <v>9.5932184276845103</v>
      </c>
      <c r="O201">
        <v>13.552377629813231</v>
      </c>
      <c r="P201">
        <v>12.139608054044601</v>
      </c>
      <c r="Q201">
        <v>6.7695234410341376</v>
      </c>
      <c r="R201">
        <v>0.9705555290120621</v>
      </c>
      <c r="S201">
        <v>0.53883317113648621</v>
      </c>
      <c r="T201">
        <v>0.92516302327872635</v>
      </c>
      <c r="U201">
        <v>1.519624853306915</v>
      </c>
      <c r="V201">
        <v>4.0657384795617473</v>
      </c>
      <c r="W201" t="s">
        <v>238</v>
      </c>
      <c r="X201" t="s">
        <v>159</v>
      </c>
      <c r="Y201" t="s">
        <v>160</v>
      </c>
      <c r="Z201" t="s">
        <v>161</v>
      </c>
      <c r="AA201" t="s">
        <v>353</v>
      </c>
      <c r="AB201" t="s">
        <v>354</v>
      </c>
      <c r="AC201" t="s">
        <v>164</v>
      </c>
      <c r="AD201" t="s">
        <v>165</v>
      </c>
      <c r="AE201" t="s">
        <v>166</v>
      </c>
      <c r="AF201" t="s">
        <v>167</v>
      </c>
      <c r="AG201" t="s">
        <v>168</v>
      </c>
      <c r="AH201">
        <v>0.19849289465310249</v>
      </c>
      <c r="AI201">
        <v>1.7790071712397679</v>
      </c>
      <c r="AJ201">
        <v>0.78934396068160906</v>
      </c>
      <c r="AK201">
        <v>7.5030361794202722</v>
      </c>
      <c r="AL201">
        <v>11.86807803204049</v>
      </c>
      <c r="AM201">
        <v>3.8495759708395298</v>
      </c>
      <c r="AN201">
        <v>3.404808869246251</v>
      </c>
      <c r="AO201">
        <v>1.0834663518579979</v>
      </c>
      <c r="AP201">
        <v>10.057400015241271</v>
      </c>
      <c r="AQ201">
        <v>5.047502325748618</v>
      </c>
      <c r="AR201">
        <v>1.726139620906983</v>
      </c>
      <c r="AS201"/>
      <c r="AT201"/>
      <c r="AU201"/>
      <c r="AV201"/>
      <c r="AW201"/>
      <c r="AX201"/>
      <c r="AY201"/>
      <c r="AZ201"/>
      <c r="BA201"/>
      <c r="BB201"/>
      <c r="BC201"/>
      <c r="BD201"/>
      <c r="BE201"/>
      <c r="BF201"/>
      <c r="BG201"/>
      <c r="BH201"/>
      <c r="BI201"/>
      <c r="BJ201"/>
      <c r="BK201"/>
      <c r="BL201"/>
      <c r="BM201"/>
      <c r="BN201"/>
      <c r="BO201"/>
      <c r="BP201"/>
      <c r="BQ201"/>
      <c r="BR201"/>
    </row>
    <row r="202">
      <c r="A202" t="s">
        <v>619</v>
      </c>
      <c r="B202">
        <v>2011</v>
      </c>
      <c r="C202" t="s">
        <v>625</v>
      </c>
      <c r="D202">
        <v>149</v>
      </c>
      <c r="E202" t="s">
        <v>109</v>
      </c>
      <c r="F202" t="s">
        <v>48</v>
      </c>
      <c r="G202" t="s">
        <v>192</v>
      </c>
      <c r="H202">
        <v>7.9245188504754314</v>
      </c>
      <c r="I202">
        <v>8.3028905211484485</v>
      </c>
      <c r="J202">
        <v>13.37838413178256</v>
      </c>
      <c r="K202">
        <v>22.703895465698011</v>
      </c>
      <c r="L202">
        <v>67.075456455692816</v>
      </c>
      <c r="M202">
        <v>13.00094799090863</v>
      </c>
      <c r="N202">
        <v>23.002752593441208</v>
      </c>
      <c r="O202">
        <v>45.759384119742847</v>
      </c>
      <c r="P202">
        <v>69.288959835274611</v>
      </c>
      <c r="Q202">
        <v>87.929359350732184</v>
      </c>
      <c r="R202">
        <v>7.4424714347775183</v>
      </c>
      <c r="S202">
        <v>8.1282768129284779</v>
      </c>
      <c r="T202">
        <v>8.6538920500499312</v>
      </c>
      <c r="U202">
        <v>13.874564319673761</v>
      </c>
      <c r="V202">
        <v>26.10777434597756</v>
      </c>
      <c r="W202" t="s">
        <v>238</v>
      </c>
      <c r="X202" t="s">
        <v>159</v>
      </c>
      <c r="Y202" t="s">
        <v>160</v>
      </c>
      <c r="Z202" t="s">
        <v>161</v>
      </c>
      <c r="AA202" t="s">
        <v>353</v>
      </c>
      <c r="AB202" t="s">
        <v>354</v>
      </c>
      <c r="AC202" t="s">
        <v>164</v>
      </c>
      <c r="AD202" t="s">
        <v>165</v>
      </c>
      <c r="AE202" t="s">
        <v>166</v>
      </c>
      <c r="AF202" t="s">
        <v>167</v>
      </c>
      <c r="AG202" t="s">
        <v>168</v>
      </c>
      <c r="AH202">
        <v>7.0122903211365548</v>
      </c>
      <c r="AI202">
        <v>34.324522250163611</v>
      </c>
      <c r="AJ202">
        <v>19.807494848376169</v>
      </c>
      <c r="AK202">
        <v>22.943249718735292</v>
      </c>
      <c r="AL202">
        <v>77.831224401917126</v>
      </c>
      <c r="AM202">
        <v>50.72728615391722</v>
      </c>
      <c r="AN202">
        <v>24.943296877315341</v>
      </c>
      <c r="AO202">
        <v>29.951255360585389</v>
      </c>
      <c r="AP202">
        <v>22.30214133398632</v>
      </c>
      <c r="AQ202">
        <v>18.39680754284873</v>
      </c>
      <c r="AR202">
        <v>6.6808903255891634</v>
      </c>
      <c r="AS202"/>
      <c r="AT202"/>
      <c r="AU202"/>
      <c r="AV202"/>
      <c r="AW202"/>
      <c r="AX202"/>
      <c r="AY202"/>
      <c r="AZ202"/>
      <c r="BA202"/>
      <c r="BB202"/>
      <c r="BC202"/>
      <c r="BD202"/>
      <c r="BE202"/>
      <c r="BF202"/>
      <c r="BG202"/>
      <c r="BH202"/>
      <c r="BI202"/>
      <c r="BJ202"/>
      <c r="BK202"/>
      <c r="BL202"/>
      <c r="BM202"/>
      <c r="BN202"/>
      <c r="BO202"/>
      <c r="BP202"/>
      <c r="BQ202"/>
      <c r="BR202"/>
    </row>
    <row r="203">
      <c r="A203" t="s">
        <v>619</v>
      </c>
      <c r="B203">
        <v>2011</v>
      </c>
      <c r="C203" t="s">
        <v>625</v>
      </c>
      <c r="D203">
        <v>150</v>
      </c>
      <c r="E203" t="s">
        <v>109</v>
      </c>
      <c r="F203" t="s">
        <v>111</v>
      </c>
      <c r="G203" t="s">
        <v>192</v>
      </c>
      <c r="H203">
        <v>90.654369852641452</v>
      </c>
      <c r="I203">
        <v>91.069385049270622</v>
      </c>
      <c r="J203">
        <v>84.669308518590796</v>
      </c>
      <c r="K203">
        <v>70.732570182099707</v>
      </c>
      <c r="L203">
        <v>23.392294634472531</v>
      </c>
      <c r="M203">
        <v>82.792746180590896</v>
      </c>
      <c r="N203">
        <v>67.40402897887418</v>
      </c>
      <c r="O203">
        <v>40.68823825044386</v>
      </c>
      <c r="P203">
        <v>18.571432110680721</v>
      </c>
      <c r="Q203">
        <v>5.3011172082336753</v>
      </c>
      <c r="R203">
        <v>91.586973036210352</v>
      </c>
      <c r="S203">
        <v>91.332890015934922</v>
      </c>
      <c r="T203">
        <v>90.420944926671467</v>
      </c>
      <c r="U203">
        <v>84.605810827019255</v>
      </c>
      <c r="V203">
        <v>69.826487174460766</v>
      </c>
      <c r="W203" t="s">
        <v>238</v>
      </c>
      <c r="X203" t="s">
        <v>159</v>
      </c>
      <c r="Y203" t="s">
        <v>160</v>
      </c>
      <c r="Z203" t="s">
        <v>161</v>
      </c>
      <c r="AA203" t="s">
        <v>353</v>
      </c>
      <c r="AB203" t="s">
        <v>354</v>
      </c>
      <c r="AC203" t="s">
        <v>164</v>
      </c>
      <c r="AD203" t="s">
        <v>165</v>
      </c>
      <c r="AE203" t="s">
        <v>166</v>
      </c>
      <c r="AF203" t="s">
        <v>167</v>
      </c>
      <c r="AG203" t="s">
        <v>168</v>
      </c>
      <c r="AH203">
        <v>92.78921678421041</v>
      </c>
      <c r="AI203">
        <v>63.896470578596762</v>
      </c>
      <c r="AJ203">
        <v>79.403161190942242</v>
      </c>
      <c r="AK203">
        <v>69.55371410184452</v>
      </c>
      <c r="AL203">
        <v>10.30069756604232</v>
      </c>
      <c r="AM203">
        <v>45.423137875243192</v>
      </c>
      <c r="AN203">
        <v>71.651894253438343</v>
      </c>
      <c r="AO203">
        <v>68.965278287556558</v>
      </c>
      <c r="AP203">
        <v>67.640458650772416</v>
      </c>
      <c r="AQ203">
        <v>76.555690131402727</v>
      </c>
      <c r="AR203">
        <v>91.592970053503848</v>
      </c>
      <c r="AS203"/>
      <c r="AT203"/>
      <c r="AU203"/>
      <c r="AV203"/>
      <c r="AW203"/>
      <c r="AX203"/>
      <c r="AY203"/>
      <c r="AZ203"/>
      <c r="BA203"/>
      <c r="BB203"/>
      <c r="BC203"/>
      <c r="BD203"/>
      <c r="BE203"/>
      <c r="BF203"/>
      <c r="BG203"/>
      <c r="BH203"/>
      <c r="BI203"/>
      <c r="BJ203"/>
      <c r="BK203"/>
      <c r="BL203"/>
      <c r="BM203"/>
      <c r="BN203"/>
      <c r="BO203"/>
      <c r="BP203"/>
      <c r="BQ203"/>
      <c r="BR203"/>
    </row>
    <row r="204">
      <c r="A204" t="s">
        <v>619</v>
      </c>
      <c r="B204">
        <v>2011</v>
      </c>
      <c r="C204" t="s">
        <v>625</v>
      </c>
      <c r="D204">
        <v>151</v>
      </c>
      <c r="E204" t="s">
        <v>110</v>
      </c>
      <c r="F204" t="s">
        <v>49</v>
      </c>
      <c r="G204" t="s">
        <v>192</v>
      </c>
      <c r="H204">
        <v>16.941980198070279</v>
      </c>
      <c r="I204">
        <v>10.52896055895426</v>
      </c>
      <c r="J204">
        <v>13.18642717401756</v>
      </c>
      <c r="K204">
        <v>17.02356187308995</v>
      </c>
      <c r="L204">
        <v>12.398403590074359</v>
      </c>
      <c r="M204">
        <v>18.969589383657588</v>
      </c>
      <c r="N204">
        <v>22.791241953763691</v>
      </c>
      <c r="O204">
        <v>20.722731792175502</v>
      </c>
      <c r="P204">
        <v>14.12869158065673</v>
      </c>
      <c r="Q204">
        <v>7.565025676814698</v>
      </c>
      <c r="R204">
        <v>15.82022892791192</v>
      </c>
      <c r="S204">
        <v>13.83487480458777</v>
      </c>
      <c r="T204">
        <v>9.0547513521037235</v>
      </c>
      <c r="U204">
        <v>11.5454732904051</v>
      </c>
      <c r="V204">
        <v>11.67317046373072</v>
      </c>
      <c r="W204" t="s">
        <v>238</v>
      </c>
      <c r="X204" t="s">
        <v>159</v>
      </c>
      <c r="Y204" t="s">
        <v>160</v>
      </c>
      <c r="Z204" t="s">
        <v>161</v>
      </c>
      <c r="AA204" t="s">
        <v>353</v>
      </c>
      <c r="AB204" t="s">
        <v>354</v>
      </c>
      <c r="AC204" t="s">
        <v>164</v>
      </c>
      <c r="AD204" t="s">
        <v>165</v>
      </c>
      <c r="AE204" t="s">
        <v>166</v>
      </c>
      <c r="AF204" t="s">
        <v>167</v>
      </c>
      <c r="AG204" t="s">
        <v>168</v>
      </c>
      <c r="AH204">
        <v>4.957813185550914</v>
      </c>
      <c r="AI204">
        <v>4.3770405422465002</v>
      </c>
      <c r="AJ204">
        <v>3.8240468908262049</v>
      </c>
      <c r="AK204">
        <v>26.67854265763745</v>
      </c>
      <c r="AL204">
        <v>14.99385327547748</v>
      </c>
      <c r="AM204">
        <v>7.9127175322217251</v>
      </c>
      <c r="AN204">
        <v>11.412429148621211</v>
      </c>
      <c r="AO204">
        <v>8.2243408171990708</v>
      </c>
      <c r="AP204">
        <v>29.635466625512571</v>
      </c>
      <c r="AQ204">
        <v>25.07482143863373</v>
      </c>
      <c r="AR204">
        <v>16.062136357312831</v>
      </c>
      <c r="AS204"/>
      <c r="AT204"/>
      <c r="AU204"/>
      <c r="AV204"/>
      <c r="AW204"/>
      <c r="AX204"/>
      <c r="AY204"/>
      <c r="AZ204"/>
      <c r="BA204"/>
      <c r="BB204"/>
      <c r="BC204"/>
      <c r="BD204"/>
      <c r="BE204"/>
      <c r="BF204"/>
      <c r="BG204"/>
      <c r="BH204"/>
      <c r="BI204"/>
      <c r="BJ204"/>
      <c r="BK204"/>
      <c r="BL204"/>
      <c r="BM204"/>
      <c r="BN204"/>
      <c r="BO204"/>
      <c r="BP204"/>
      <c r="BQ204"/>
      <c r="BR204"/>
    </row>
    <row r="205">
      <c r="A205" t="s">
        <v>619</v>
      </c>
      <c r="B205">
        <v>2011</v>
      </c>
      <c r="C205" t="s">
        <v>625</v>
      </c>
      <c r="D205">
        <v>152</v>
      </c>
      <c r="E205" t="s">
        <v>110</v>
      </c>
      <c r="F205" t="s">
        <v>48</v>
      </c>
      <c r="G205" t="s">
        <v>192</v>
      </c>
      <c r="H205">
        <v>83.058019801929831</v>
      </c>
      <c r="I205">
        <v>89.471039441045946</v>
      </c>
      <c r="J205">
        <v>86.813572825982519</v>
      </c>
      <c r="K205">
        <v>82.976438126910352</v>
      </c>
      <c r="L205">
        <v>87.601596409925747</v>
      </c>
      <c r="M205">
        <v>81.030410616342408</v>
      </c>
      <c r="N205">
        <v>77.208758046236369</v>
      </c>
      <c r="O205">
        <v>79.277268207824477</v>
      </c>
      <c r="P205">
        <v>85.871308419343222</v>
      </c>
      <c r="Q205">
        <v>92.434974323185344</v>
      </c>
      <c r="R205">
        <v>84.179771072088172</v>
      </c>
      <c r="S205">
        <v>86.165125195412216</v>
      </c>
      <c r="T205">
        <v>90.945248647896321</v>
      </c>
      <c r="U205">
        <v>88.454526709595058</v>
      </c>
      <c r="V205">
        <v>88.3268295362694</v>
      </c>
      <c r="W205" t="s">
        <v>238</v>
      </c>
      <c r="X205" t="s">
        <v>159</v>
      </c>
      <c r="Y205" t="s">
        <v>160</v>
      </c>
      <c r="Z205" t="s">
        <v>161</v>
      </c>
      <c r="AA205" t="s">
        <v>353</v>
      </c>
      <c r="AB205" t="s">
        <v>354</v>
      </c>
      <c r="AC205" t="s">
        <v>164</v>
      </c>
      <c r="AD205" t="s">
        <v>165</v>
      </c>
      <c r="AE205" t="s">
        <v>166</v>
      </c>
      <c r="AF205" t="s">
        <v>167</v>
      </c>
      <c r="AG205" t="s">
        <v>168</v>
      </c>
      <c r="AH205">
        <v>95.042186814449053</v>
      </c>
      <c r="AI205">
        <v>95.622959457753552</v>
      </c>
      <c r="AJ205">
        <v>96.175953109173733</v>
      </c>
      <c r="AK205">
        <v>73.321457342362478</v>
      </c>
      <c r="AL205">
        <v>85.006146724522551</v>
      </c>
      <c r="AM205">
        <v>92.087282467778323</v>
      </c>
      <c r="AN205">
        <v>88.587570851378928</v>
      </c>
      <c r="AO205">
        <v>91.775659182800979</v>
      </c>
      <c r="AP205">
        <v>70.364533374487408</v>
      </c>
      <c r="AQ205">
        <v>74.925178561366494</v>
      </c>
      <c r="AR205">
        <v>83.937863642687304</v>
      </c>
      <c r="AS205"/>
      <c r="AT205"/>
      <c r="AU205"/>
      <c r="AV205"/>
      <c r="AW205"/>
      <c r="AX205"/>
      <c r="AY205"/>
      <c r="AZ205"/>
      <c r="BA205"/>
      <c r="BB205"/>
      <c r="BC205"/>
      <c r="BD205"/>
      <c r="BE205"/>
      <c r="BF205"/>
      <c r="BG205"/>
      <c r="BH205"/>
      <c r="BI205"/>
      <c r="BJ205"/>
      <c r="BK205"/>
      <c r="BL205"/>
      <c r="BM205"/>
      <c r="BN205"/>
      <c r="BO205"/>
      <c r="BP205"/>
      <c r="BQ205"/>
      <c r="BR205"/>
    </row>
    <row r="206">
      <c r="A206" t="s">
        <v>619</v>
      </c>
      <c r="B206">
        <v>2011</v>
      </c>
      <c r="C206" t="s">
        <v>625</v>
      </c>
      <c r="D206">
        <v>153</v>
      </c>
      <c r="E206" t="s">
        <v>62</v>
      </c>
      <c r="F206" t="s">
        <v>372</v>
      </c>
      <c r="G206" t="s">
        <v>192</v>
      </c>
      <c r="H206">
        <v>0</v>
      </c>
      <c r="I206">
        <v>0</v>
      </c>
      <c r="J206">
        <v>0</v>
      </c>
      <c r="K206">
        <v>0.091212178241619299</v>
      </c>
      <c r="L206">
        <v>15.015254017172939</v>
      </c>
      <c r="M206">
        <v>0</v>
      </c>
      <c r="N206">
        <v>0</v>
      </c>
      <c r="O206">
        <v>0.69958820922207487</v>
      </c>
      <c r="P206">
        <v>8.2309239740302793</v>
      </c>
      <c r="Q206">
        <v>36.163349129104667</v>
      </c>
      <c r="R206">
        <v>0</v>
      </c>
      <c r="S206">
        <v>0</v>
      </c>
      <c r="T206">
        <v>0</v>
      </c>
      <c r="U206">
        <v>0</v>
      </c>
      <c r="V206">
        <v>1.274160905778589</v>
      </c>
      <c r="W206" t="s">
        <v>238</v>
      </c>
      <c r="X206" t="s">
        <v>159</v>
      </c>
      <c r="Y206" t="s">
        <v>160</v>
      </c>
      <c r="Z206" t="s">
        <v>161</v>
      </c>
      <c r="AA206" t="s">
        <v>353</v>
      </c>
      <c r="AB206" t="s">
        <v>354</v>
      </c>
      <c r="AC206" t="s">
        <v>164</v>
      </c>
      <c r="AD206" t="s">
        <v>165</v>
      </c>
      <c r="AE206" t="s">
        <v>166</v>
      </c>
      <c r="AF206" t="s">
        <v>167</v>
      </c>
      <c r="AG206" t="s">
        <v>168</v>
      </c>
      <c r="AH206">
        <v>0.83216732385795811</v>
      </c>
      <c r="AI206">
        <v>2.2048801931313369</v>
      </c>
      <c r="AJ206">
        <v>0.53197724640957678</v>
      </c>
      <c r="AK206">
        <v>0.71141856781655444</v>
      </c>
      <c r="AL206">
        <v>24.71774000908934</v>
      </c>
      <c r="AM206">
        <v>8.018388475929255</v>
      </c>
      <c r="AN206">
        <v>1.284740681845389</v>
      </c>
      <c r="AO206">
        <v>1.433662008529534</v>
      </c>
      <c r="AP206">
        <v>4.754000370262947</v>
      </c>
      <c r="AQ206">
        <v>1.5944732807860771</v>
      </c>
      <c r="AR206">
        <v>0.039622181624413701</v>
      </c>
      <c r="AS206">
        <v>0</v>
      </c>
      <c r="AT206">
        <v>0</v>
      </c>
      <c r="AU206">
        <v>0</v>
      </c>
      <c r="AV206">
        <v>11.195817999999999</v>
      </c>
      <c r="AW206">
        <v>1843.757573000001</v>
      </c>
      <c r="AX206">
        <v>0</v>
      </c>
      <c r="AY206">
        <v>0</v>
      </c>
      <c r="AZ206">
        <v>27.148633</v>
      </c>
      <c r="BA206">
        <v>318.80805299999992</v>
      </c>
      <c r="BB206">
        <v>1401.9911160000011</v>
      </c>
      <c r="BC206">
        <v>0</v>
      </c>
      <c r="BD206">
        <v>0</v>
      </c>
      <c r="BE206">
        <v>0</v>
      </c>
      <c r="BF206">
        <v>0</v>
      </c>
      <c r="BG206">
        <v>107.005589</v>
      </c>
      <c r="BH206">
        <v>40.384349999999998</v>
      </c>
      <c r="BI206">
        <v>75.806537999999989</v>
      </c>
      <c r="BJ206">
        <v>19.506532</v>
      </c>
      <c r="BK206">
        <v>28.836476999999999</v>
      </c>
      <c r="BL206">
        <v>778.97129100000018</v>
      </c>
      <c r="BM206">
        <v>336.05188799999991</v>
      </c>
      <c r="BN206">
        <v>120.377107</v>
      </c>
      <c r="BO206">
        <v>52.32812100000001</v>
      </c>
      <c r="BP206">
        <v>276.75082800000013</v>
      </c>
      <c r="BQ206">
        <v>121.351281</v>
      </c>
      <c r="BR206">
        <v>4.588978</v>
      </c>
    </row>
    <row r="207">
      <c r="A207" t="s">
        <v>619</v>
      </c>
      <c r="B207">
        <v>2011</v>
      </c>
      <c r="C207" t="s">
        <v>625</v>
      </c>
      <c r="D207">
        <v>154</v>
      </c>
      <c r="E207" t="s">
        <v>62</v>
      </c>
      <c r="F207" t="s">
        <v>440</v>
      </c>
      <c r="G207" t="s">
        <v>192</v>
      </c>
      <c r="H207">
        <v>0</v>
      </c>
      <c r="I207">
        <v>0</v>
      </c>
      <c r="J207">
        <v>0</v>
      </c>
      <c r="K207">
        <v>0.56994583147530731</v>
      </c>
      <c r="L207">
        <v>15.36456369755494</v>
      </c>
      <c r="M207">
        <v>0</v>
      </c>
      <c r="N207">
        <v>0.82695683213788262</v>
      </c>
      <c r="O207">
        <v>4.2802821840703054</v>
      </c>
      <c r="P207">
        <v>16.60289304072322</v>
      </c>
      <c r="Q207">
        <v>26.407497081216231</v>
      </c>
      <c r="R207">
        <v>0</v>
      </c>
      <c r="S207">
        <v>0</v>
      </c>
      <c r="T207">
        <v>0</v>
      </c>
      <c r="U207">
        <v>0</v>
      </c>
      <c r="V207">
        <v>1.0902383602273249</v>
      </c>
      <c r="W207" t="s">
        <v>238</v>
      </c>
      <c r="X207" t="s">
        <v>159</v>
      </c>
      <c r="Y207" t="s">
        <v>160</v>
      </c>
      <c r="Z207" t="s">
        <v>161</v>
      </c>
      <c r="AA207" t="s">
        <v>353</v>
      </c>
      <c r="AB207" t="s">
        <v>354</v>
      </c>
      <c r="AC207" t="s">
        <v>164</v>
      </c>
      <c r="AD207" t="s">
        <v>165</v>
      </c>
      <c r="AE207" t="s">
        <v>166</v>
      </c>
      <c r="AF207" t="s">
        <v>167</v>
      </c>
      <c r="AG207" t="s">
        <v>168</v>
      </c>
      <c r="AH207">
        <v>0.3455055673013665</v>
      </c>
      <c r="AI207">
        <v>1.624320185174047</v>
      </c>
      <c r="AJ207">
        <v>1.21400226547838</v>
      </c>
      <c r="AK207">
        <v>1.164872780095987</v>
      </c>
      <c r="AL207">
        <v>23.017456082858271</v>
      </c>
      <c r="AM207">
        <v>14.18126389842514</v>
      </c>
      <c r="AN207">
        <v>1.040933570622564</v>
      </c>
      <c r="AO207">
        <v>0.71655698772634957</v>
      </c>
      <c r="AP207">
        <v>4.8790946574401346</v>
      </c>
      <c r="AQ207">
        <v>0.23522950957148439</v>
      </c>
      <c r="AR207">
        <v>0.40506377856312409</v>
      </c>
      <c r="AS207">
        <v>0</v>
      </c>
      <c r="AT207">
        <v>0</v>
      </c>
      <c r="AU207">
        <v>0</v>
      </c>
      <c r="AV207">
        <v>69.957870999999997</v>
      </c>
      <c r="AW207">
        <v>1886.650112000003</v>
      </c>
      <c r="AX207">
        <v>0</v>
      </c>
      <c r="AY207">
        <v>32.092638000000001</v>
      </c>
      <c r="AZ207">
        <v>166.10315700000001</v>
      </c>
      <c r="BA207">
        <v>643.07920000000047</v>
      </c>
      <c r="BB207">
        <v>1023.773438999999</v>
      </c>
      <c r="BC207">
        <v>0</v>
      </c>
      <c r="BD207">
        <v>0</v>
      </c>
      <c r="BE207">
        <v>0</v>
      </c>
      <c r="BF207">
        <v>0</v>
      </c>
      <c r="BG207">
        <v>91.559549000000004</v>
      </c>
      <c r="BH207">
        <v>16.767081999999998</v>
      </c>
      <c r="BI207">
        <v>55.846159</v>
      </c>
      <c r="BJ207">
        <v>44.515013000000003</v>
      </c>
      <c r="BK207">
        <v>47.216686000000017</v>
      </c>
      <c r="BL207">
        <v>725.38741300000027</v>
      </c>
      <c r="BM207">
        <v>594.33893999999987</v>
      </c>
      <c r="BN207">
        <v>97.532968000000011</v>
      </c>
      <c r="BO207">
        <v>26.154059</v>
      </c>
      <c r="BP207">
        <v>284.03310499999998</v>
      </c>
      <c r="BQ207">
        <v>17.902716000000002</v>
      </c>
      <c r="BR207">
        <v>46.913842000000002</v>
      </c>
    </row>
    <row r="208">
      <c r="A208" t="s">
        <v>619</v>
      </c>
      <c r="B208">
        <v>2011</v>
      </c>
      <c r="C208" t="s">
        <v>625</v>
      </c>
      <c r="D208">
        <v>155</v>
      </c>
      <c r="E208" t="s">
        <v>62</v>
      </c>
      <c r="F208" t="s">
        <v>441</v>
      </c>
      <c r="G208" t="s">
        <v>192</v>
      </c>
      <c r="H208">
        <v>0.78889449534814482</v>
      </c>
      <c r="I208">
        <v>0.53731519820116402</v>
      </c>
      <c r="J208">
        <v>2.0020448546367131</v>
      </c>
      <c r="K208">
        <v>9.1453116161629708</v>
      </c>
      <c r="L208">
        <v>32.242296537535744</v>
      </c>
      <c r="M208">
        <v>2.3857968229783189</v>
      </c>
      <c r="N208">
        <v>10.35303309574771</v>
      </c>
      <c r="O208">
        <v>31.855683147640899</v>
      </c>
      <c r="P208">
        <v>43.040965145455793</v>
      </c>
      <c r="Q208">
        <v>25.06623925547402</v>
      </c>
      <c r="R208">
        <v>0.7205388779748737</v>
      </c>
      <c r="S208">
        <v>0.37206459348446203</v>
      </c>
      <c r="T208">
        <v>0.7703591157992179</v>
      </c>
      <c r="U208">
        <v>1.9430680613711451</v>
      </c>
      <c r="V208">
        <v>9.5405982265704541</v>
      </c>
      <c r="W208" t="s">
        <v>238</v>
      </c>
      <c r="X208" t="s">
        <v>159</v>
      </c>
      <c r="Y208" t="s">
        <v>160</v>
      </c>
      <c r="Z208" t="s">
        <v>161</v>
      </c>
      <c r="AA208" t="s">
        <v>353</v>
      </c>
      <c r="AB208" t="s">
        <v>354</v>
      </c>
      <c r="AC208" t="s">
        <v>164</v>
      </c>
      <c r="AD208" t="s">
        <v>165</v>
      </c>
      <c r="AE208" t="s">
        <v>166</v>
      </c>
      <c r="AF208" t="s">
        <v>167</v>
      </c>
      <c r="AG208" t="s">
        <v>168</v>
      </c>
      <c r="AH208">
        <v>3.2147131034565901</v>
      </c>
      <c r="AI208">
        <v>13.126225453721799</v>
      </c>
      <c r="AJ208">
        <v>10.23072630071465</v>
      </c>
      <c r="AK208">
        <v>13.76343269556417</v>
      </c>
      <c r="AL208">
        <v>27.77224874687542</v>
      </c>
      <c r="AM208">
        <v>21.181843993181371</v>
      </c>
      <c r="AN208">
        <v>7.1176819126042723</v>
      </c>
      <c r="AO208">
        <v>4.9698633684990821</v>
      </c>
      <c r="AP208">
        <v>5.9098314479407907</v>
      </c>
      <c r="AQ208">
        <v>7.616028157949013</v>
      </c>
      <c r="AR208">
        <v>3.5830679588445511</v>
      </c>
      <c r="AS208">
        <v>96.839130999999995</v>
      </c>
      <c r="AT208">
        <v>65.991574</v>
      </c>
      <c r="AU208">
        <v>245.78511</v>
      </c>
      <c r="AV208">
        <v>1122.5391870000001</v>
      </c>
      <c r="AW208">
        <v>3959.1057430000019</v>
      </c>
      <c r="AX208">
        <v>92.33008999999997</v>
      </c>
      <c r="AY208">
        <v>401.78172599999982</v>
      </c>
      <c r="AZ208">
        <v>1236.2104440000021</v>
      </c>
      <c r="BA208">
        <v>1667.104002</v>
      </c>
      <c r="BB208">
        <v>971.77517000000046</v>
      </c>
      <c r="BC208">
        <v>60.540102999999988</v>
      </c>
      <c r="BD208">
        <v>31.254152000000001</v>
      </c>
      <c r="BE208">
        <v>64.710289000000003</v>
      </c>
      <c r="BF208">
        <v>163.32367799999989</v>
      </c>
      <c r="BG208">
        <v>801.23109099999976</v>
      </c>
      <c r="BH208">
        <v>156.00720599999991</v>
      </c>
      <c r="BI208">
        <v>451.29604400000022</v>
      </c>
      <c r="BJ208">
        <v>375.14008600000011</v>
      </c>
      <c r="BK208">
        <v>557.88382300000001</v>
      </c>
      <c r="BL208">
        <v>875.2331099999999</v>
      </c>
      <c r="BM208">
        <v>887.73432299999979</v>
      </c>
      <c r="BN208">
        <v>666.90964900000017</v>
      </c>
      <c r="BO208">
        <v>181.398133</v>
      </c>
      <c r="BP208">
        <v>344.03673099999997</v>
      </c>
      <c r="BQ208">
        <v>579.63641299999983</v>
      </c>
      <c r="BR208">
        <v>414.98522700000001</v>
      </c>
    </row>
    <row r="209">
      <c r="A209" t="s">
        <v>619</v>
      </c>
      <c r="B209">
        <v>2011</v>
      </c>
      <c r="C209" t="s">
        <v>625</v>
      </c>
      <c r="D209">
        <v>156</v>
      </c>
      <c r="E209" t="s">
        <v>62</v>
      </c>
      <c r="F209" t="s">
        <v>374</v>
      </c>
      <c r="G209" t="s">
        <v>192</v>
      </c>
      <c r="H209">
        <v>8.5567356520103459</v>
      </c>
      <c r="I209">
        <v>8.3932997525282556</v>
      </c>
      <c r="J209">
        <v>13.32864662677234</v>
      </c>
      <c r="K209">
        <v>19.46096019202048</v>
      </c>
      <c r="L209">
        <v>13.98559111326418</v>
      </c>
      <c r="M209">
        <v>14.82145699643079</v>
      </c>
      <c r="N209">
        <v>21.41598109324012</v>
      </c>
      <c r="O209">
        <v>22.47620820862285</v>
      </c>
      <c r="P209">
        <v>13.55378572910983</v>
      </c>
      <c r="Q209">
        <v>7.0617973259716624</v>
      </c>
      <c r="R209">
        <v>7.6924880858147082</v>
      </c>
      <c r="S209">
        <v>8.2950453905805031</v>
      </c>
      <c r="T209">
        <v>8.8086959575294408</v>
      </c>
      <c r="U209">
        <v>13.451121111609529</v>
      </c>
      <c r="V209">
        <v>18.268515332962931</v>
      </c>
      <c r="W209" t="s">
        <v>238</v>
      </c>
      <c r="X209" t="s">
        <v>159</v>
      </c>
      <c r="Y209" t="s">
        <v>160</v>
      </c>
      <c r="Z209" t="s">
        <v>161</v>
      </c>
      <c r="AA209" t="s">
        <v>353</v>
      </c>
      <c r="AB209" t="s">
        <v>354</v>
      </c>
      <c r="AC209" t="s">
        <v>164</v>
      </c>
      <c r="AD209" t="s">
        <v>165</v>
      </c>
      <c r="AE209" t="s">
        <v>166</v>
      </c>
      <c r="AF209" t="s">
        <v>167</v>
      </c>
      <c r="AG209" t="s">
        <v>168</v>
      </c>
      <c r="AH209">
        <v>2.8183972211737411</v>
      </c>
      <c r="AI209">
        <v>19.148103589376209</v>
      </c>
      <c r="AJ209">
        <v>8.6201329964551778</v>
      </c>
      <c r="AK209">
        <v>14.80656185467884</v>
      </c>
      <c r="AL209">
        <v>14.191857595134559</v>
      </c>
      <c r="AM209">
        <v>11.195365757220991</v>
      </c>
      <c r="AN209">
        <v>18.904749581489341</v>
      </c>
      <c r="AO209">
        <v>23.914639347688389</v>
      </c>
      <c r="AP209">
        <v>16.81661487358371</v>
      </c>
      <c r="AQ209">
        <v>13.998578920290781</v>
      </c>
      <c r="AR209">
        <v>4.3792760274640532</v>
      </c>
      <c r="AS209">
        <v>1050.3645919999999</v>
      </c>
      <c r="AT209">
        <v>1030.8419779999999</v>
      </c>
      <c r="AU209">
        <v>1636.318422000001</v>
      </c>
      <c r="AV209">
        <v>2388.7311169999989</v>
      </c>
      <c r="AW209">
        <v>1717.3228970000021</v>
      </c>
      <c r="AX209">
        <v>573.58885099999986</v>
      </c>
      <c r="AY209">
        <v>831.11391299999968</v>
      </c>
      <c r="AZ209">
        <v>872.22500300000047</v>
      </c>
      <c r="BA209">
        <v>524.9782469999999</v>
      </c>
      <c r="BB209">
        <v>273.77378900000002</v>
      </c>
      <c r="BC209">
        <v>646.32740200000012</v>
      </c>
      <c r="BD209">
        <v>696.80000200000029</v>
      </c>
      <c r="BE209">
        <v>739.93187000000012</v>
      </c>
      <c r="BF209">
        <v>1130.6277</v>
      </c>
      <c r="BG209">
        <v>1534.2122290000009</v>
      </c>
      <c r="BH209">
        <v>136.77434400000001</v>
      </c>
      <c r="BI209">
        <v>658.33574400000043</v>
      </c>
      <c r="BJ209">
        <v>316.08288000000022</v>
      </c>
      <c r="BK209">
        <v>600.16578099999981</v>
      </c>
      <c r="BL209">
        <v>447.25163500000008</v>
      </c>
      <c r="BM209">
        <v>469.19949200000002</v>
      </c>
      <c r="BN209">
        <v>1771.329494999999</v>
      </c>
      <c r="BO209">
        <v>872.87528999999972</v>
      </c>
      <c r="BP209">
        <v>978.96754899999974</v>
      </c>
      <c r="BQ209">
        <v>1065.3960179999999</v>
      </c>
      <c r="BR209">
        <v>507.20077800000001</v>
      </c>
    </row>
    <row r="210">
      <c r="A210" t="s">
        <v>619</v>
      </c>
      <c r="B210">
        <v>2011</v>
      </c>
      <c r="C210" t="s">
        <v>625</v>
      </c>
      <c r="D210">
        <v>157</v>
      </c>
      <c r="E210" t="s">
        <v>62</v>
      </c>
      <c r="F210" t="s">
        <v>442</v>
      </c>
      <c r="G210" t="s">
        <v>192</v>
      </c>
      <c r="H210">
        <v>28.352158296890661</v>
      </c>
      <c r="I210">
        <v>31.526845872353139</v>
      </c>
      <c r="J210">
        <v>37.324641063540291</v>
      </c>
      <c r="K210">
        <v>46.258435683941222</v>
      </c>
      <c r="L210">
        <v>20.61047453232813</v>
      </c>
      <c r="M210">
        <v>40.95490115969028</v>
      </c>
      <c r="N210">
        <v>48.273673766574568</v>
      </c>
      <c r="O210">
        <v>32.978049237671883</v>
      </c>
      <c r="P210">
        <v>17.618175051513632</v>
      </c>
      <c r="Q210">
        <v>5.2534668703125069</v>
      </c>
      <c r="R210">
        <v>26.201389227823679</v>
      </c>
      <c r="S210">
        <v>29.876299694311619</v>
      </c>
      <c r="T210">
        <v>31.199579243372931</v>
      </c>
      <c r="U210">
        <v>38.90311516840827</v>
      </c>
      <c r="V210">
        <v>46.644961925553822</v>
      </c>
      <c r="W210" t="s">
        <v>238</v>
      </c>
      <c r="X210" t="s">
        <v>159</v>
      </c>
      <c r="Y210" t="s">
        <v>160</v>
      </c>
      <c r="Z210" t="s">
        <v>161</v>
      </c>
      <c r="AA210" t="s">
        <v>353</v>
      </c>
      <c r="AB210" t="s">
        <v>354</v>
      </c>
      <c r="AC210" t="s">
        <v>164</v>
      </c>
      <c r="AD210" t="s">
        <v>165</v>
      </c>
      <c r="AE210" t="s">
        <v>166</v>
      </c>
      <c r="AF210" t="s">
        <v>167</v>
      </c>
      <c r="AG210" t="s">
        <v>168</v>
      </c>
      <c r="AH210">
        <v>65.921597552067951</v>
      </c>
      <c r="AI210">
        <v>40.25473711108971</v>
      </c>
      <c r="AJ210">
        <v>51.382923043022267</v>
      </c>
      <c r="AK210">
        <v>42.208806295665823</v>
      </c>
      <c r="AL210">
        <v>9.5342178286471846</v>
      </c>
      <c r="AM210">
        <v>33.735236884611112</v>
      </c>
      <c r="AN210">
        <v>25.888338580278631</v>
      </c>
      <c r="AO210">
        <v>57.441609244863798</v>
      </c>
      <c r="AP210">
        <v>14.550191100709361</v>
      </c>
      <c r="AQ210">
        <v>34.380338948648088</v>
      </c>
      <c r="AR210">
        <v>19.55684604670979</v>
      </c>
      <c r="AS210">
        <v>3480.3112299999998</v>
      </c>
      <c r="AT210">
        <v>3872.0404509999948</v>
      </c>
      <c r="AU210">
        <v>4582.2355019999968</v>
      </c>
      <c r="AV210">
        <v>5677.9811300000028</v>
      </c>
      <c r="AW210">
        <v>2530.8075679999979</v>
      </c>
      <c r="AX210">
        <v>1584.9504339999989</v>
      </c>
      <c r="AY210">
        <v>1873.4104089999989</v>
      </c>
      <c r="AZ210">
        <v>1279.7656449999999</v>
      </c>
      <c r="BA210">
        <v>682.40407800000037</v>
      </c>
      <c r="BB210">
        <v>203.667914</v>
      </c>
      <c r="BC210">
        <v>2201.456231000001</v>
      </c>
      <c r="BD210">
        <v>2509.667483000002</v>
      </c>
      <c r="BE210">
        <v>2620.7696489999962</v>
      </c>
      <c r="BF210">
        <v>3269.9831679999952</v>
      </c>
      <c r="BG210">
        <v>3917.300870000005</v>
      </c>
      <c r="BH210">
        <v>3199.1172830000032</v>
      </c>
      <c r="BI210">
        <v>1384.0081959999991</v>
      </c>
      <c r="BJ210">
        <v>1884.1080879999979</v>
      </c>
      <c r="BK210">
        <v>1710.882070000001</v>
      </c>
      <c r="BL210">
        <v>300.46767900000009</v>
      </c>
      <c r="BM210">
        <v>1413.848940000001</v>
      </c>
      <c r="BN210">
        <v>2425.674961000002</v>
      </c>
      <c r="BO210">
        <v>2096.5970089999992</v>
      </c>
      <c r="BP210">
        <v>847.02926399999956</v>
      </c>
      <c r="BQ210">
        <v>2616.5996150000019</v>
      </c>
      <c r="BR210">
        <v>2265.0427759999998</v>
      </c>
    </row>
    <row r="211">
      <c r="A211" t="s">
        <v>619</v>
      </c>
      <c r="B211">
        <v>2011</v>
      </c>
      <c r="C211" t="s">
        <v>625</v>
      </c>
      <c r="D211">
        <v>158</v>
      </c>
      <c r="E211" t="s">
        <v>62</v>
      </c>
      <c r="F211" t="s">
        <v>443</v>
      </c>
      <c r="G211" t="s">
        <v>192</v>
      </c>
      <c r="H211">
        <v>62.302211555750752</v>
      </c>
      <c r="I211">
        <v>59.542539176917188</v>
      </c>
      <c r="J211">
        <v>47.344667455050093</v>
      </c>
      <c r="K211">
        <v>24.474134498158449</v>
      </c>
      <c r="L211">
        <v>2.7818201021444078</v>
      </c>
      <c r="M211">
        <v>41.837845020900559</v>
      </c>
      <c r="N211">
        <v>19.130355212299591</v>
      </c>
      <c r="O211">
        <v>7.7101890127719717</v>
      </c>
      <c r="P211">
        <v>0.95325705916709069</v>
      </c>
      <c r="Q211">
        <v>0.047650337921168302</v>
      </c>
      <c r="R211">
        <v>65.385583808386698</v>
      </c>
      <c r="S211">
        <v>61.456590321623203</v>
      </c>
      <c r="T211">
        <v>59.221365683298352</v>
      </c>
      <c r="U211">
        <v>45.70269565861102</v>
      </c>
      <c r="V211">
        <v>23.181525248907089</v>
      </c>
      <c r="W211" t="s">
        <v>238</v>
      </c>
      <c r="X211" t="s">
        <v>159</v>
      </c>
      <c r="Y211" t="s">
        <v>160</v>
      </c>
      <c r="Z211" t="s">
        <v>161</v>
      </c>
      <c r="AA211" t="s">
        <v>353</v>
      </c>
      <c r="AB211" t="s">
        <v>354</v>
      </c>
      <c r="AC211" t="s">
        <v>164</v>
      </c>
      <c r="AD211" t="s">
        <v>165</v>
      </c>
      <c r="AE211" t="s">
        <v>166</v>
      </c>
      <c r="AF211" t="s">
        <v>167</v>
      </c>
      <c r="AG211" t="s">
        <v>168</v>
      </c>
      <c r="AH211">
        <v>26.867619232142552</v>
      </c>
      <c r="AI211">
        <v>23.641733467506992</v>
      </c>
      <c r="AJ211">
        <v>28.020238147920011</v>
      </c>
      <c r="AK211">
        <v>27.344907806178721</v>
      </c>
      <c r="AL211">
        <v>0.76647973739514352</v>
      </c>
      <c r="AM211">
        <v>11.68790099063207</v>
      </c>
      <c r="AN211">
        <v>45.763555673159843</v>
      </c>
      <c r="AO211">
        <v>11.523669042692861</v>
      </c>
      <c r="AP211">
        <v>53.090267550063032</v>
      </c>
      <c r="AQ211">
        <v>42.175351182754753</v>
      </c>
      <c r="AR211">
        <v>72.036124006794083</v>
      </c>
      <c r="AS211">
        <v>7647.7806119999932</v>
      </c>
      <c r="AT211">
        <v>7312.8508059999967</v>
      </c>
      <c r="AU211">
        <v>5812.3644290000011</v>
      </c>
      <c r="AV211">
        <v>3004.0720529999999</v>
      </c>
      <c r="AW211">
        <v>341.58608800000002</v>
      </c>
      <c r="AX211">
        <v>1619.120270000001</v>
      </c>
      <c r="AY211">
        <v>742.41307499999971</v>
      </c>
      <c r="AZ211">
        <v>299.20614599999982</v>
      </c>
      <c r="BA211">
        <v>36.922468000000009</v>
      </c>
      <c r="BB211">
        <v>1.8473219999999999</v>
      </c>
      <c r="BC211">
        <v>5493.7354519999963</v>
      </c>
      <c r="BD211">
        <v>5162.4735299999866</v>
      </c>
      <c r="BE211">
        <v>4974.6041939999977</v>
      </c>
      <c r="BF211">
        <v>3841.518729000004</v>
      </c>
      <c r="BG211">
        <v>1946.8128020000011</v>
      </c>
      <c r="BH211">
        <v>1303.8619850000009</v>
      </c>
      <c r="BI211">
        <v>812.832358</v>
      </c>
      <c r="BJ211">
        <v>1027.4455829999999</v>
      </c>
      <c r="BK211">
        <v>1108.3922190000001</v>
      </c>
      <c r="BL211">
        <v>24.155352000000001</v>
      </c>
      <c r="BM211">
        <v>489.84171900000018</v>
      </c>
      <c r="BN211">
        <v>4287.9349240000029</v>
      </c>
      <c r="BO211">
        <v>420.60956100000033</v>
      </c>
      <c r="BP211">
        <v>3090.6130329999992</v>
      </c>
      <c r="BQ211">
        <v>3209.858048000001</v>
      </c>
      <c r="BR211">
        <v>8343.1092059999974</v>
      </c>
    </row>
    <row r="212">
      <c r="A212" t="s">
        <v>619</v>
      </c>
      <c r="B212">
        <v>2011</v>
      </c>
      <c r="C212" t="s">
        <v>625</v>
      </c>
      <c r="D212">
        <v>222</v>
      </c>
      <c r="E212" t="s">
        <v>36</v>
      </c>
      <c r="F212" t="s">
        <v>15</v>
      </c>
      <c r="G212" t="s">
        <v>650</v>
      </c>
      <c r="H212">
        <v>3.3359203585403718</v>
      </c>
      <c r="I212">
        <v>5.9975495864085921</v>
      </c>
      <c r="J212">
        <v>9.7212898156543499</v>
      </c>
      <c r="K212">
        <v>9.9360273409306998</v>
      </c>
      <c r="L212">
        <v>30.15422344276254</v>
      </c>
      <c r="M212">
        <v>5.84246043362685</v>
      </c>
      <c r="N212">
        <v>9.8154363785604595</v>
      </c>
      <c r="O212">
        <v>13.989093396265019</v>
      </c>
      <c r="P212">
        <v>24.41326850563085</v>
      </c>
      <c r="Q212">
        <v>51.563724428704681</v>
      </c>
      <c r="R212">
        <v>3.2140915902437581</v>
      </c>
      <c r="S212">
        <v>4.7511010119225308</v>
      </c>
      <c r="T212">
        <v>7.5670132742217939</v>
      </c>
      <c r="U212">
        <v>9.8850026382202998</v>
      </c>
      <c r="V212">
        <v>12.392974109188041</v>
      </c>
      <c r="W212" t="s">
        <v>238</v>
      </c>
      <c r="X212" t="s">
        <v>159</v>
      </c>
      <c r="Y212" t="s">
        <v>160</v>
      </c>
      <c r="Z212" t="s">
        <v>161</v>
      </c>
      <c r="AA212" t="s">
        <v>353</v>
      </c>
      <c r="AB212" t="s">
        <v>354</v>
      </c>
      <c r="AC212" t="s">
        <v>164</v>
      </c>
      <c r="AD212" t="s">
        <v>165</v>
      </c>
      <c r="AE212" t="s">
        <v>166</v>
      </c>
      <c r="AF212" t="s">
        <v>167</v>
      </c>
      <c r="AG212" t="s">
        <v>168</v>
      </c>
      <c r="AH212">
        <v>5.981821315983832</v>
      </c>
      <c r="AI212">
        <v>4.3742270148823499</v>
      </c>
      <c r="AJ212">
        <v>12.70012783958021</v>
      </c>
      <c r="AK212">
        <v>7.6881227078747418</v>
      </c>
      <c r="AL212">
        <v>37.077678123328901</v>
      </c>
      <c r="AM212">
        <v>18.19374150194994</v>
      </c>
      <c r="AN212">
        <v>2.1023388383170758</v>
      </c>
      <c r="AO212">
        <v>29.539075362905159</v>
      </c>
      <c r="AP212">
        <v>15.009486832799549</v>
      </c>
      <c r="AQ212">
        <v>16.334026360357051</v>
      </c>
      <c r="AR212">
        <v>5.9507497614528369</v>
      </c>
      <c r="AS212">
        <v>406.85964299999978</v>
      </c>
      <c r="AT212">
        <v>732.16775600000017</v>
      </c>
      <c r="AU212">
        <v>1186.2533319999991</v>
      </c>
      <c r="AV212">
        <v>1206.8311589999989</v>
      </c>
      <c r="AW212">
        <v>3637.3675769999968</v>
      </c>
      <c r="AX212">
        <v>223.19984400000001</v>
      </c>
      <c r="AY212">
        <v>370.02379899999983</v>
      </c>
      <c r="AZ212">
        <v>533.34489899999983</v>
      </c>
      <c r="BA212">
        <v>931.14218100000039</v>
      </c>
      <c r="BB212">
        <v>1946.8387090000001</v>
      </c>
      <c r="BC212">
        <v>268.50596300000001</v>
      </c>
      <c r="BD212">
        <v>396.87919499999992</v>
      </c>
      <c r="BE212">
        <v>631.60198500000024</v>
      </c>
      <c r="BF212">
        <v>828.48176499999988</v>
      </c>
      <c r="BG212">
        <v>1039.461127</v>
      </c>
      <c r="BH212">
        <v>282.57987899999989</v>
      </c>
      <c r="BI212">
        <v>149.85517400000001</v>
      </c>
      <c r="BJ212">
        <v>463.33991600000041</v>
      </c>
      <c r="BK212">
        <v>310.03224399999999</v>
      </c>
      <c r="BL212">
        <v>1150.2370089999999</v>
      </c>
      <c r="BM212">
        <v>759.44253100000014</v>
      </c>
      <c r="BN212">
        <v>193.67628999999999</v>
      </c>
      <c r="BO212">
        <v>1078.1650770000001</v>
      </c>
      <c r="BP212">
        <v>856.23345799999981</v>
      </c>
      <c r="BQ212">
        <v>1237.8460700000001</v>
      </c>
      <c r="BR212">
        <v>688.071819</v>
      </c>
    </row>
    <row r="213">
      <c r="A213" t="s">
        <v>619</v>
      </c>
      <c r="B213">
        <v>2011</v>
      </c>
      <c r="C213" t="s">
        <v>625</v>
      </c>
      <c r="D213">
        <v>223</v>
      </c>
      <c r="E213" t="s">
        <v>36</v>
      </c>
      <c r="F213" t="s">
        <v>16</v>
      </c>
      <c r="G213" t="s">
        <v>651</v>
      </c>
      <c r="H213">
        <v>43.71560126896064</v>
      </c>
      <c r="I213">
        <v>42.335810414204779</v>
      </c>
      <c r="J213">
        <v>33.420784781041341</v>
      </c>
      <c r="K213">
        <v>23.48876795162931</v>
      </c>
      <c r="L213">
        <v>21.35746039471265</v>
      </c>
      <c r="M213">
        <v>29.69499229448429</v>
      </c>
      <c r="N213">
        <v>23.961875506984729</v>
      </c>
      <c r="O213">
        <v>24.251252633788731</v>
      </c>
      <c r="P213">
        <v>25.042122772273611</v>
      </c>
      <c r="Q213">
        <v>16.47003034806519</v>
      </c>
      <c r="R213">
        <v>46.420788537551061</v>
      </c>
      <c r="S213">
        <v>43.325248118496468</v>
      </c>
      <c r="T213">
        <v>40.892151799145367</v>
      </c>
      <c r="U213">
        <v>31.945820228401828</v>
      </c>
      <c r="V213">
        <v>22.417764968832159</v>
      </c>
      <c r="W213" t="s">
        <v>238</v>
      </c>
      <c r="X213" t="s">
        <v>159</v>
      </c>
      <c r="Y213" t="s">
        <v>160</v>
      </c>
      <c r="Z213" t="s">
        <v>161</v>
      </c>
      <c r="AA213" t="s">
        <v>353</v>
      </c>
      <c r="AB213" t="s">
        <v>354</v>
      </c>
      <c r="AC213" t="s">
        <v>164</v>
      </c>
      <c r="AD213" t="s">
        <v>165</v>
      </c>
      <c r="AE213" t="s">
        <v>166</v>
      </c>
      <c r="AF213" t="s">
        <v>167</v>
      </c>
      <c r="AG213" t="s">
        <v>168</v>
      </c>
      <c r="AH213">
        <v>11.70065093444094</v>
      </c>
      <c r="AI213">
        <v>16.71235989613503</v>
      </c>
      <c r="AJ213">
        <v>4.0305997145053878</v>
      </c>
      <c r="AK213">
        <v>22.324286141839409</v>
      </c>
      <c r="AL213">
        <v>28.36585267296886</v>
      </c>
      <c r="AM213">
        <v>6.1068144645622633</v>
      </c>
      <c r="AN213">
        <v>5.2792134851775208</v>
      </c>
      <c r="AO213">
        <v>45.053231788657257</v>
      </c>
      <c r="AP213">
        <v>20.87825499508746</v>
      </c>
      <c r="AQ213">
        <v>39.587645048016647</v>
      </c>
      <c r="AR213">
        <v>89.753858108013901</v>
      </c>
      <c r="AS213">
        <v>5331.6962079999876</v>
      </c>
      <c r="AT213">
        <v>5168.263281999989</v>
      </c>
      <c r="AU213">
        <v>4078.2157569999949</v>
      </c>
      <c r="AV213">
        <v>2852.9487770000042</v>
      </c>
      <c r="AW213">
        <v>2576.2538410000029</v>
      </c>
      <c r="AX213">
        <v>1134.439458000001</v>
      </c>
      <c r="AY213">
        <v>903.31839199999968</v>
      </c>
      <c r="AZ213">
        <v>924.59757900000034</v>
      </c>
      <c r="BA213">
        <v>955.12720099999945</v>
      </c>
      <c r="BB213">
        <v>621.84206000000017</v>
      </c>
      <c r="BC213">
        <v>3878.0035289999969</v>
      </c>
      <c r="BD213">
        <v>3619.1378699999968</v>
      </c>
      <c r="BE213">
        <v>3413.178133999997</v>
      </c>
      <c r="BF213">
        <v>2677.4428389999998</v>
      </c>
      <c r="BG213">
        <v>1880.290803000001</v>
      </c>
      <c r="BH213">
        <v>552.73608999999988</v>
      </c>
      <c r="BI213">
        <v>572.54312400000015</v>
      </c>
      <c r="BJ213">
        <v>147.04873499999999</v>
      </c>
      <c r="BK213">
        <v>900.25208900000018</v>
      </c>
      <c r="BL213">
        <v>879.97564000000011</v>
      </c>
      <c r="BM213">
        <v>254.91043899999991</v>
      </c>
      <c r="BN213">
        <v>486.34333500000002</v>
      </c>
      <c r="BO213">
        <v>1644.425918000001</v>
      </c>
      <c r="BP213">
        <v>1191.0240950000009</v>
      </c>
      <c r="BQ213">
        <v>3000.0815329999991</v>
      </c>
      <c r="BR213">
        <v>10378.036867000001</v>
      </c>
    </row>
    <row r="214">
      <c r="A214" t="s">
        <v>619</v>
      </c>
      <c r="B214">
        <v>2011</v>
      </c>
      <c r="C214" t="s">
        <v>625</v>
      </c>
      <c r="D214">
        <v>224</v>
      </c>
      <c r="E214" t="s">
        <v>36</v>
      </c>
      <c r="F214" t="s">
        <v>20</v>
      </c>
      <c r="G214" t="s">
        <v>652</v>
      </c>
      <c r="H214">
        <v>52.948478372498784</v>
      </c>
      <c r="I214">
        <v>51.666639999386241</v>
      </c>
      <c r="J214">
        <v>56.857925403303767</v>
      </c>
      <c r="K214">
        <v>66.575204707440008</v>
      </c>
      <c r="L214">
        <v>48.488316162525052</v>
      </c>
      <c r="M214">
        <v>64.462547271888894</v>
      </c>
      <c r="N214">
        <v>66.22268811445467</v>
      </c>
      <c r="O214">
        <v>61.759653969946207</v>
      </c>
      <c r="P214">
        <v>50.54460872209544</v>
      </c>
      <c r="Q214">
        <v>31.966245223230381</v>
      </c>
      <c r="R214">
        <v>50.365119872205199</v>
      </c>
      <c r="S214">
        <v>51.923650869580896</v>
      </c>
      <c r="T214">
        <v>51.540834926632819</v>
      </c>
      <c r="U214">
        <v>58.169177133377723</v>
      </c>
      <c r="V214">
        <v>65.189260921979908</v>
      </c>
      <c r="W214" t="s">
        <v>238</v>
      </c>
      <c r="X214" t="s">
        <v>159</v>
      </c>
      <c r="Y214" t="s">
        <v>160</v>
      </c>
      <c r="Z214" t="s">
        <v>161</v>
      </c>
      <c r="AA214" t="s">
        <v>353</v>
      </c>
      <c r="AB214" t="s">
        <v>354</v>
      </c>
      <c r="AC214" t="s">
        <v>164</v>
      </c>
      <c r="AD214" t="s">
        <v>165</v>
      </c>
      <c r="AE214" t="s">
        <v>166</v>
      </c>
      <c r="AF214" t="s">
        <v>167</v>
      </c>
      <c r="AG214" t="s">
        <v>168</v>
      </c>
      <c r="AH214">
        <v>82.317527749575376</v>
      </c>
      <c r="AI214">
        <v>78.913413088982665</v>
      </c>
      <c r="AJ214">
        <v>83.269272445914524</v>
      </c>
      <c r="AK214">
        <v>69.98759115028588</v>
      </c>
      <c r="AL214">
        <v>34.556469203702129</v>
      </c>
      <c r="AM214">
        <v>75.699444033487765</v>
      </c>
      <c r="AN214">
        <v>92.618447676505284</v>
      </c>
      <c r="AO214">
        <v>25.407692848437652</v>
      </c>
      <c r="AP214">
        <v>64.112258172113016</v>
      </c>
      <c r="AQ214">
        <v>44.078328591626502</v>
      </c>
      <c r="AR214">
        <v>4.2953921305333358</v>
      </c>
      <c r="AS214">
        <v>6457.7677800000001</v>
      </c>
      <c r="AT214">
        <v>6307.3505809999888</v>
      </c>
      <c r="AU214">
        <v>6938.1640440000083</v>
      </c>
      <c r="AV214">
        <v>8086.2329279999931</v>
      </c>
      <c r="AW214">
        <v>5848.9262510000026</v>
      </c>
      <c r="AX214">
        <v>2462.666313000002</v>
      </c>
      <c r="AY214">
        <v>2496.4728709999972</v>
      </c>
      <c r="AZ214">
        <v>2354.634105000001</v>
      </c>
      <c r="BA214">
        <v>1927.813033000001</v>
      </c>
      <c r="BB214">
        <v>1206.9167670000011</v>
      </c>
      <c r="BC214">
        <v>4207.5138910000014</v>
      </c>
      <c r="BD214">
        <v>4337.3981540000004</v>
      </c>
      <c r="BE214">
        <v>4302.0003360000019</v>
      </c>
      <c r="BF214">
        <v>4875.2746259999913</v>
      </c>
      <c r="BG214">
        <v>5467.7514879999953</v>
      </c>
      <c r="BH214">
        <v>3888.6612960000061</v>
      </c>
      <c r="BI214">
        <v>2703.4681119999982</v>
      </c>
      <c r="BJ214">
        <v>3037.920419999999</v>
      </c>
      <c r="BK214">
        <v>2822.3287739999992</v>
      </c>
      <c r="BL214">
        <v>1072.0231630000001</v>
      </c>
      <c r="BM214">
        <v>3159.843585000001</v>
      </c>
      <c r="BN214">
        <v>8532.4006789999876</v>
      </c>
      <c r="BO214">
        <v>927.37117800000021</v>
      </c>
      <c r="BP214">
        <v>3657.357585000002</v>
      </c>
      <c r="BQ214">
        <v>3340.400255000005</v>
      </c>
      <c r="BR214">
        <v>496.66653700000018</v>
      </c>
    </row>
    <row r="215">
      <c r="A215" t="s">
        <v>619</v>
      </c>
      <c r="B215">
        <v>2011</v>
      </c>
      <c r="C215" t="s">
        <v>625</v>
      </c>
      <c r="D215">
        <v>225</v>
      </c>
      <c r="E215" t="s">
        <v>444</v>
      </c>
      <c r="F215" t="s">
        <v>445</v>
      </c>
      <c r="G215" t="s">
        <v>192</v>
      </c>
      <c r="H215">
        <v>46.748820186147462</v>
      </c>
      <c r="I215">
        <v>48.042364812442059</v>
      </c>
      <c r="J215">
        <v>42.881780967229723</v>
      </c>
      <c r="K215">
        <v>33.074972382025337</v>
      </c>
      <c r="L215">
        <v>50.60269599652846</v>
      </c>
      <c r="M215">
        <v>35.081212781901407</v>
      </c>
      <c r="N215">
        <v>32.811233046559472</v>
      </c>
      <c r="O215">
        <v>37.569455792960753</v>
      </c>
      <c r="P215">
        <v>48.699334071661887</v>
      </c>
      <c r="Q215">
        <v>66.257266818917415</v>
      </c>
      <c r="R215">
        <v>49.35111023643028</v>
      </c>
      <c r="S215">
        <v>47.808616170929398</v>
      </c>
      <c r="T215">
        <v>48.152052544149377</v>
      </c>
      <c r="U215">
        <v>41.710119481926391</v>
      </c>
      <c r="V215">
        <v>34.76672385568186</v>
      </c>
      <c r="W215" t="s">
        <v>238</v>
      </c>
      <c r="X215" t="s">
        <v>159</v>
      </c>
      <c r="Y215" t="s">
        <v>160</v>
      </c>
      <c r="Z215" t="s">
        <v>161</v>
      </c>
      <c r="AA215" t="s">
        <v>353</v>
      </c>
      <c r="AB215" t="s">
        <v>354</v>
      </c>
      <c r="AC215" t="s">
        <v>164</v>
      </c>
      <c r="AD215" t="s">
        <v>165</v>
      </c>
      <c r="AE215" t="s">
        <v>166</v>
      </c>
      <c r="AF215" t="s">
        <v>167</v>
      </c>
      <c r="AG215" t="s">
        <v>168</v>
      </c>
      <c r="AH215">
        <v>17.21267408039369</v>
      </c>
      <c r="AI215">
        <v>21.011402721121382</v>
      </c>
      <c r="AJ215">
        <v>16.64636614025682</v>
      </c>
      <c r="AK215">
        <v>29.858666397898549</v>
      </c>
      <c r="AL215">
        <v>64.421203965970832</v>
      </c>
      <c r="AM215">
        <v>24.203036660733229</v>
      </c>
      <c r="AN215">
        <v>7.257599874789693</v>
      </c>
      <c r="AO215">
        <v>74.59230715156238</v>
      </c>
      <c r="AP215">
        <v>35.167602696334527</v>
      </c>
      <c r="AQ215">
        <v>55.68348577127329</v>
      </c>
      <c r="AR215">
        <v>95.547062599165727</v>
      </c>
      <c r="AS215"/>
      <c r="AT215"/>
      <c r="AU215"/>
      <c r="AV215"/>
      <c r="AW215"/>
      <c r="AX215"/>
      <c r="AY215"/>
      <c r="AZ215"/>
      <c r="BA215"/>
      <c r="BB215"/>
      <c r="BC215"/>
      <c r="BD215"/>
      <c r="BE215"/>
      <c r="BF215"/>
      <c r="BG215"/>
      <c r="BH215"/>
      <c r="BI215"/>
      <c r="BJ215"/>
      <c r="BK215"/>
      <c r="BL215"/>
      <c r="BM215"/>
      <c r="BN215"/>
      <c r="BO215"/>
      <c r="BP215"/>
      <c r="BQ215"/>
      <c r="BR215"/>
    </row>
    <row r="216">
      <c r="A216" t="s">
        <v>619</v>
      </c>
      <c r="B216">
        <v>2011</v>
      </c>
      <c r="C216" t="s">
        <v>625</v>
      </c>
      <c r="D216">
        <v>226</v>
      </c>
      <c r="E216" t="s">
        <v>444</v>
      </c>
      <c r="F216" t="s">
        <v>446</v>
      </c>
      <c r="G216" t="s">
        <v>192</v>
      </c>
      <c r="H216">
        <v>52.389002887524349</v>
      </c>
      <c r="I216">
        <v>51.177512236668903</v>
      </c>
      <c r="J216">
        <v>56.477981975347227</v>
      </c>
      <c r="K216">
        <v>65.159577530831967</v>
      </c>
      <c r="L216">
        <v>46.070707412056393</v>
      </c>
      <c r="M216">
        <v>63.115176009728081</v>
      </c>
      <c r="N216">
        <v>62.582827706494228</v>
      </c>
      <c r="O216">
        <v>59.032093504505603</v>
      </c>
      <c r="P216">
        <v>47.761058154984532</v>
      </c>
      <c r="Q216">
        <v>29.561750490010748</v>
      </c>
      <c r="R216">
        <v>50.047383812835847</v>
      </c>
      <c r="S216">
        <v>51.392740218222563</v>
      </c>
      <c r="T216">
        <v>51.145074378157148</v>
      </c>
      <c r="U216">
        <v>57.947439497246997</v>
      </c>
      <c r="V216">
        <v>64.990874930274472</v>
      </c>
      <c r="W216" t="s">
        <v>238</v>
      </c>
      <c r="X216" t="s">
        <v>159</v>
      </c>
      <c r="Y216" t="s">
        <v>160</v>
      </c>
      <c r="Z216" t="s">
        <v>161</v>
      </c>
      <c r="AA216" t="s">
        <v>353</v>
      </c>
      <c r="AB216" t="s">
        <v>354</v>
      </c>
      <c r="AC216" t="s">
        <v>164</v>
      </c>
      <c r="AD216" t="s">
        <v>165</v>
      </c>
      <c r="AE216" t="s">
        <v>166</v>
      </c>
      <c r="AF216" t="s">
        <v>167</v>
      </c>
      <c r="AG216" t="s">
        <v>168</v>
      </c>
      <c r="AH216">
        <v>80.029019214184402</v>
      </c>
      <c r="AI216">
        <v>78.483255390409923</v>
      </c>
      <c r="AJ216">
        <v>82.173035750676121</v>
      </c>
      <c r="AK216">
        <v>67.044725606696659</v>
      </c>
      <c r="AL216">
        <v>33.357673663087752</v>
      </c>
      <c r="AM216">
        <v>75.313960497679872</v>
      </c>
      <c r="AN216">
        <v>90.77307666713719</v>
      </c>
      <c r="AO216">
        <v>25.154586225351562</v>
      </c>
      <c r="AP216">
        <v>62.690964011867948</v>
      </c>
      <c r="AQ216">
        <v>42.718427464203742</v>
      </c>
      <c r="AR216">
        <v>3.977196567246863</v>
      </c>
      <c r="AS216"/>
      <c r="AT216"/>
      <c r="AU216"/>
      <c r="AV216"/>
      <c r="AW216"/>
      <c r="AX216"/>
      <c r="AY216"/>
      <c r="AZ216"/>
      <c r="BA216"/>
      <c r="BB216"/>
      <c r="BC216"/>
      <c r="BD216"/>
      <c r="BE216"/>
      <c r="BF216"/>
      <c r="BG216"/>
      <c r="BH216"/>
      <c r="BI216"/>
      <c r="BJ216"/>
      <c r="BK216"/>
      <c r="BL216"/>
      <c r="BM216"/>
      <c r="BN216"/>
      <c r="BO216"/>
      <c r="BP216"/>
      <c r="BQ216"/>
      <c r="BR216"/>
    </row>
    <row r="217">
      <c r="A217" t="s">
        <v>619</v>
      </c>
      <c r="B217">
        <v>2011</v>
      </c>
      <c r="C217" t="s">
        <v>625</v>
      </c>
      <c r="D217">
        <v>227</v>
      </c>
      <c r="E217" t="s">
        <v>444</v>
      </c>
      <c r="F217" t="s">
        <v>447</v>
      </c>
      <c r="G217" t="s">
        <v>192</v>
      </c>
      <c r="H217">
        <v>0.64334038705486751</v>
      </c>
      <c r="I217">
        <v>0.60205867783175349</v>
      </c>
      <c r="J217">
        <v>0.60334054840727869</v>
      </c>
      <c r="K217">
        <v>1.04659701719258</v>
      </c>
      <c r="L217">
        <v>1.764624592383067</v>
      </c>
      <c r="M217">
        <v>1.283828499753001</v>
      </c>
      <c r="N217">
        <v>2.8601412754788829</v>
      </c>
      <c r="O217">
        <v>1.7544042006465079</v>
      </c>
      <c r="P217">
        <v>1.528765998420782</v>
      </c>
      <c r="Q217">
        <v>2.6111861144240698</v>
      </c>
      <c r="R217">
        <v>0.57171467047751523</v>
      </c>
      <c r="S217">
        <v>0.55689120395409453</v>
      </c>
      <c r="T217">
        <v>0.63375530460090679</v>
      </c>
      <c r="U217">
        <v>0.28855130361782888</v>
      </c>
      <c r="V217">
        <v>0.12644150484627459</v>
      </c>
      <c r="W217" t="s">
        <v>238</v>
      </c>
      <c r="X217" t="s">
        <v>159</v>
      </c>
      <c r="Y217" t="s">
        <v>160</v>
      </c>
      <c r="Z217" t="s">
        <v>161</v>
      </c>
      <c r="AA217" t="s">
        <v>353</v>
      </c>
      <c r="AB217" t="s">
        <v>354</v>
      </c>
      <c r="AC217" t="s">
        <v>164</v>
      </c>
      <c r="AD217" t="s">
        <v>165</v>
      </c>
      <c r="AE217" t="s">
        <v>166</v>
      </c>
      <c r="AF217" t="s">
        <v>167</v>
      </c>
      <c r="AG217" t="s">
        <v>168</v>
      </c>
      <c r="AH217">
        <v>2.6568579516351249</v>
      </c>
      <c r="AI217">
        <v>0.35654983053104761</v>
      </c>
      <c r="AJ217">
        <v>0.50423039617401078</v>
      </c>
      <c r="AK217">
        <v>0.51226295291883195</v>
      </c>
      <c r="AL217">
        <v>1.5621510910057319</v>
      </c>
      <c r="AM217">
        <v>0.40130483398554728</v>
      </c>
      <c r="AN217">
        <v>1.6792192654433471</v>
      </c>
      <c r="AO217">
        <v>0</v>
      </c>
      <c r="AP217">
        <v>2.006643758769183</v>
      </c>
      <c r="AQ217">
        <v>0.42592724985108232</v>
      </c>
      <c r="AR217">
        <v>0.16461618077565771</v>
      </c>
      <c r="AS217"/>
      <c r="AT217"/>
      <c r="AU217"/>
      <c r="AV217"/>
      <c r="AW217"/>
      <c r="AX217"/>
      <c r="AY217"/>
      <c r="AZ217"/>
      <c r="BA217"/>
      <c r="BB217"/>
      <c r="BC217"/>
      <c r="BD217"/>
      <c r="BE217"/>
      <c r="BF217"/>
      <c r="BG217"/>
      <c r="BH217"/>
      <c r="BI217"/>
      <c r="BJ217"/>
      <c r="BK217"/>
      <c r="BL217"/>
      <c r="BM217"/>
      <c r="BN217"/>
      <c r="BO217"/>
      <c r="BP217"/>
      <c r="BQ217"/>
      <c r="BR217"/>
    </row>
    <row r="218">
      <c r="A218" t="s">
        <v>619</v>
      </c>
      <c r="B218">
        <v>2011</v>
      </c>
      <c r="C218" t="s">
        <v>625</v>
      </c>
      <c r="D218">
        <v>228</v>
      </c>
      <c r="E218" t="s">
        <v>444</v>
      </c>
      <c r="F218" t="s">
        <v>448</v>
      </c>
      <c r="G218" t="s">
        <v>192</v>
      </c>
      <c r="H218">
        <v>0.2188365392731787</v>
      </c>
      <c r="I218">
        <v>0.17806427305694211</v>
      </c>
      <c r="J218">
        <v>0.0368965090152392</v>
      </c>
      <c r="K218">
        <v>0.71885306995009735</v>
      </c>
      <c r="L218">
        <v>1.56197199903231</v>
      </c>
      <c r="M218">
        <v>0.51978270861755727</v>
      </c>
      <c r="N218">
        <v>1.745797971467236</v>
      </c>
      <c r="O218">
        <v>1.6440465018871</v>
      </c>
      <c r="P218">
        <v>2.010841774932663</v>
      </c>
      <c r="Q218">
        <v>1.569796576647863</v>
      </c>
      <c r="R218">
        <v>0.029791280256332299</v>
      </c>
      <c r="S218">
        <v>0.24175240689380981</v>
      </c>
      <c r="T218">
        <v>0.069117773092547005</v>
      </c>
      <c r="U218">
        <v>0.0538897172086178</v>
      </c>
      <c r="V218">
        <v>0.11595970919751331</v>
      </c>
      <c r="W218" t="s">
        <v>238</v>
      </c>
      <c r="X218" t="s">
        <v>159</v>
      </c>
      <c r="Y218" t="s">
        <v>160</v>
      </c>
      <c r="Z218" t="s">
        <v>161</v>
      </c>
      <c r="AA218" t="s">
        <v>353</v>
      </c>
      <c r="AB218" t="s">
        <v>354</v>
      </c>
      <c r="AC218" t="s">
        <v>164</v>
      </c>
      <c r="AD218" t="s">
        <v>165</v>
      </c>
      <c r="AE218" t="s">
        <v>166</v>
      </c>
      <c r="AF218" t="s">
        <v>167</v>
      </c>
      <c r="AG218" t="s">
        <v>168</v>
      </c>
      <c r="AH218">
        <v>0.1014487537869658</v>
      </c>
      <c r="AI218">
        <v>0.1487920579377161</v>
      </c>
      <c r="AJ218">
        <v>0.67636771289312336</v>
      </c>
      <c r="AK218">
        <v>2.5843450424859782</v>
      </c>
      <c r="AL218">
        <v>0.65897127993568183</v>
      </c>
      <c r="AM218">
        <v>0.081698007601309297</v>
      </c>
      <c r="AN218">
        <v>0.29010419262962522</v>
      </c>
      <c r="AO218">
        <v>0.25310662308609089</v>
      </c>
      <c r="AP218">
        <v>0.13478953302836899</v>
      </c>
      <c r="AQ218">
        <v>1.1721595146720869</v>
      </c>
      <c r="AR218">
        <v>0.31112465281185092</v>
      </c>
      <c r="AS218"/>
      <c r="AT218"/>
      <c r="AU218"/>
      <c r="AV218"/>
      <c r="AW218"/>
      <c r="AX218"/>
      <c r="AY218"/>
      <c r="AZ218"/>
      <c r="BA218"/>
      <c r="BB218"/>
      <c r="BC218"/>
      <c r="BD218"/>
      <c r="BE218"/>
      <c r="BF218"/>
      <c r="BG218"/>
      <c r="BH218"/>
      <c r="BI218"/>
      <c r="BJ218"/>
      <c r="BK218"/>
      <c r="BL218"/>
      <c r="BM218"/>
      <c r="BN218"/>
      <c r="BO218"/>
      <c r="BP218"/>
      <c r="BQ218"/>
      <c r="BR218"/>
    </row>
    <row r="219">
      <c r="A219" t="s">
        <v>619</v>
      </c>
      <c r="B219">
        <v>2015</v>
      </c>
      <c r="C219" t="s">
        <v>626</v>
      </c>
      <c r="D219">
        <v>16</v>
      </c>
      <c r="E219" t="s">
        <v>13</v>
      </c>
      <c r="F219" t="s">
        <v>14</v>
      </c>
      <c r="G219" t="s">
        <v>632</v>
      </c>
      <c r="H219">
        <v>47.24899204824456</v>
      </c>
      <c r="I219">
        <v>46.753384766797772</v>
      </c>
      <c r="J219">
        <v>56.765398423102752</v>
      </c>
      <c r="K219">
        <v>76.504721311671275</v>
      </c>
      <c r="L219">
        <v>97.023463942083339</v>
      </c>
      <c r="M219">
        <v>77.350600209727531</v>
      </c>
      <c r="N219">
        <v>89.95976740710789</v>
      </c>
      <c r="O219">
        <v>96.67453618255891</v>
      </c>
      <c r="P219">
        <v>97.433037626670441</v>
      </c>
      <c r="Q219">
        <v>99.335392752705715</v>
      </c>
      <c r="R219">
        <v>45.304459130783712</v>
      </c>
      <c r="S219">
        <v>46.358150537818922</v>
      </c>
      <c r="T219">
        <v>44.098591546305506</v>
      </c>
      <c r="U219">
        <v>53.503680782963492</v>
      </c>
      <c r="V219">
        <v>70.475697069882727</v>
      </c>
      <c r="W219" t="s">
        <v>158</v>
      </c>
      <c r="X219" t="s">
        <v>159</v>
      </c>
      <c r="Y219" t="s">
        <v>160</v>
      </c>
      <c r="Z219" t="s">
        <v>161</v>
      </c>
      <c r="AA219" t="s">
        <v>162</v>
      </c>
      <c r="AB219" t="s">
        <v>163</v>
      </c>
      <c r="AC219" t="s">
        <v>164</v>
      </c>
      <c r="AD219" t="s">
        <v>165</v>
      </c>
      <c r="AE219" t="s">
        <v>166</v>
      </c>
      <c r="AF219" t="s">
        <v>167</v>
      </c>
      <c r="AG219" t="s">
        <v>240</v>
      </c>
      <c r="AH219">
        <v>55.129558926206521</v>
      </c>
      <c r="AI219">
        <v>77.70934973341673</v>
      </c>
      <c r="AJ219">
        <v>64.740030743324056</v>
      </c>
      <c r="AK219">
        <v>63.260343108201077</v>
      </c>
      <c r="AL219">
        <v>99.773264172526353</v>
      </c>
      <c r="AM219">
        <v>94.559970366691218</v>
      </c>
      <c r="AN219">
        <v>66.78102963418003</v>
      </c>
      <c r="AO219">
        <v>52.995649917014248</v>
      </c>
      <c r="AP219">
        <v>77.72669570700721</v>
      </c>
      <c r="AQ219">
        <v>39.460794532372077</v>
      </c>
      <c r="AR219">
        <v>43.864368099900638</v>
      </c>
      <c r="AS219"/>
      <c r="AT219"/>
      <c r="AU219"/>
      <c r="AV219"/>
      <c r="AW219"/>
      <c r="AX219"/>
      <c r="AY219"/>
      <c r="AZ219"/>
      <c r="BA219"/>
      <c r="BB219"/>
      <c r="BC219"/>
      <c r="BD219"/>
      <c r="BE219"/>
      <c r="BF219"/>
      <c r="BG219"/>
      <c r="BH219"/>
      <c r="BI219"/>
      <c r="BJ219"/>
      <c r="BK219"/>
      <c r="BL219"/>
      <c r="BM219"/>
      <c r="BN219"/>
      <c r="BO219"/>
      <c r="BP219"/>
      <c r="BQ219"/>
      <c r="BR219"/>
    </row>
    <row r="220">
      <c r="A220" t="s">
        <v>619</v>
      </c>
      <c r="B220">
        <v>2015</v>
      </c>
      <c r="C220" t="s">
        <v>626</v>
      </c>
      <c r="D220">
        <v>17</v>
      </c>
      <c r="E220" t="s">
        <v>13</v>
      </c>
      <c r="F220" t="s">
        <v>51</v>
      </c>
      <c r="G220" t="s">
        <v>192</v>
      </c>
      <c r="H220">
        <v>52.751007951755547</v>
      </c>
      <c r="I220">
        <v>53.246615233202327</v>
      </c>
      <c r="J220">
        <v>43.234601576897198</v>
      </c>
      <c r="K220">
        <v>23.4952786883287</v>
      </c>
      <c r="L220">
        <v>2.9765360579166522</v>
      </c>
      <c r="M220">
        <v>22.64939979027243</v>
      </c>
      <c r="N220">
        <v>10.040232592892041</v>
      </c>
      <c r="O220">
        <v>3.325463817441018</v>
      </c>
      <c r="P220">
        <v>2.5669623733295901</v>
      </c>
      <c r="Q220">
        <v>0.66460724729433041</v>
      </c>
      <c r="R220">
        <v>54.695540869216273</v>
      </c>
      <c r="S220">
        <v>53.641849462181071</v>
      </c>
      <c r="T220">
        <v>55.901408453694607</v>
      </c>
      <c r="U220">
        <v>46.496319217036493</v>
      </c>
      <c r="V220">
        <v>29.524302930117301</v>
      </c>
      <c r="W220" t="s">
        <v>158</v>
      </c>
      <c r="X220" t="s">
        <v>159</v>
      </c>
      <c r="Y220" t="s">
        <v>160</v>
      </c>
      <c r="Z220" t="s">
        <v>161</v>
      </c>
      <c r="AA220" t="s">
        <v>162</v>
      </c>
      <c r="AB220" t="s">
        <v>163</v>
      </c>
      <c r="AC220" t="s">
        <v>164</v>
      </c>
      <c r="AD220" t="s">
        <v>165</v>
      </c>
      <c r="AE220" t="s">
        <v>166</v>
      </c>
      <c r="AF220" t="s">
        <v>167</v>
      </c>
      <c r="AG220" t="s">
        <v>240</v>
      </c>
      <c r="AH220">
        <v>44.870441073793458</v>
      </c>
      <c r="AI220">
        <v>22.290650266583249</v>
      </c>
      <c r="AJ220">
        <v>35.259969256676051</v>
      </c>
      <c r="AK220">
        <v>36.739656891798809</v>
      </c>
      <c r="AL220">
        <v>0.22673582747365251</v>
      </c>
      <c r="AM220">
        <v>5.440029633308888</v>
      </c>
      <c r="AN220">
        <v>33.218970365820027</v>
      </c>
      <c r="AO220">
        <v>47.00435008298556</v>
      </c>
      <c r="AP220">
        <v>22.273304292992769</v>
      </c>
      <c r="AQ220">
        <v>60.539205467627731</v>
      </c>
      <c r="AR220">
        <v>56.135631900099497</v>
      </c>
      <c r="AS220"/>
      <c r="AT220"/>
      <c r="AU220"/>
      <c r="AV220"/>
      <c r="AW220"/>
      <c r="AX220"/>
      <c r="AY220"/>
      <c r="AZ220"/>
      <c r="BA220"/>
      <c r="BB220"/>
      <c r="BC220"/>
      <c r="BD220"/>
      <c r="BE220"/>
      <c r="BF220"/>
      <c r="BG220"/>
      <c r="BH220"/>
      <c r="BI220"/>
      <c r="BJ220"/>
      <c r="BK220"/>
      <c r="BL220"/>
      <c r="BM220"/>
      <c r="BN220"/>
      <c r="BO220"/>
      <c r="BP220"/>
      <c r="BQ220"/>
      <c r="BR220"/>
    </row>
    <row r="221">
      <c r="A221" t="s">
        <v>619</v>
      </c>
      <c r="B221">
        <v>2015</v>
      </c>
      <c r="C221" t="s">
        <v>626</v>
      </c>
      <c r="D221">
        <v>18</v>
      </c>
      <c r="E221" t="s">
        <v>60</v>
      </c>
      <c r="F221" t="s">
        <v>15</v>
      </c>
      <c r="G221" t="s">
        <v>633</v>
      </c>
      <c r="H221">
        <v>38.200842893975398</v>
      </c>
      <c r="I221">
        <v>35.424766378200673</v>
      </c>
      <c r="J221">
        <v>43.304552669050267</v>
      </c>
      <c r="K221">
        <v>65.291259785566865</v>
      </c>
      <c r="L221">
        <v>94.052809450208116</v>
      </c>
      <c r="M221">
        <v>66.364218433260191</v>
      </c>
      <c r="N221">
        <v>83.155595416734457</v>
      </c>
      <c r="O221">
        <v>93.747165447601787</v>
      </c>
      <c r="P221">
        <v>95.912261044597713</v>
      </c>
      <c r="Q221">
        <v>97.826920212419196</v>
      </c>
      <c r="R221">
        <v>37.480919299359989</v>
      </c>
      <c r="S221">
        <v>33.705740933916971</v>
      </c>
      <c r="T221">
        <v>34.212876103896527</v>
      </c>
      <c r="U221">
        <v>38.843846134052853</v>
      </c>
      <c r="V221">
        <v>56.020303787845293</v>
      </c>
      <c r="W221" t="s">
        <v>158</v>
      </c>
      <c r="X221" t="s">
        <v>159</v>
      </c>
      <c r="Y221" t="s">
        <v>160</v>
      </c>
      <c r="Z221" t="s">
        <v>161</v>
      </c>
      <c r="AA221" t="s">
        <v>162</v>
      </c>
      <c r="AB221" t="s">
        <v>163</v>
      </c>
      <c r="AC221" t="s">
        <v>164</v>
      </c>
      <c r="AD221" t="s">
        <v>165</v>
      </c>
      <c r="AE221" t="s">
        <v>166</v>
      </c>
      <c r="AF221" t="s">
        <v>167</v>
      </c>
      <c r="AG221" t="s">
        <v>240</v>
      </c>
      <c r="AH221">
        <v>41.01530102678052</v>
      </c>
      <c r="AI221">
        <v>62.783419232008903</v>
      </c>
      <c r="AJ221">
        <v>47.429335112251152</v>
      </c>
      <c r="AK221">
        <v>57.630480743256712</v>
      </c>
      <c r="AL221">
        <v>99.773264172526353</v>
      </c>
      <c r="AM221">
        <v>92.183827240502708</v>
      </c>
      <c r="AN221">
        <v>60.079663354394647</v>
      </c>
      <c r="AO221">
        <v>50.298436021038277</v>
      </c>
      <c r="AP221">
        <v>63.594013993530268</v>
      </c>
      <c r="AQ221">
        <v>30.07614655005284</v>
      </c>
      <c r="AR221">
        <v>31.2418294946708</v>
      </c>
      <c r="AS221"/>
      <c r="AT221"/>
      <c r="AU221"/>
      <c r="AV221"/>
      <c r="AW221"/>
      <c r="AX221"/>
      <c r="AY221"/>
      <c r="AZ221"/>
      <c r="BA221"/>
      <c r="BB221"/>
      <c r="BC221"/>
      <c r="BD221"/>
      <c r="BE221"/>
      <c r="BF221"/>
      <c r="BG221"/>
      <c r="BH221"/>
      <c r="BI221"/>
      <c r="BJ221"/>
      <c r="BK221"/>
      <c r="BL221"/>
      <c r="BM221"/>
      <c r="BN221"/>
      <c r="BO221"/>
      <c r="BP221"/>
      <c r="BQ221"/>
      <c r="BR221"/>
    </row>
    <row r="222">
      <c r="A222" t="s">
        <v>619</v>
      </c>
      <c r="B222">
        <v>2015</v>
      </c>
      <c r="C222" t="s">
        <v>626</v>
      </c>
      <c r="D222">
        <v>19</v>
      </c>
      <c r="E222" t="s">
        <v>60</v>
      </c>
      <c r="F222" t="s">
        <v>16</v>
      </c>
      <c r="G222" t="s">
        <v>634</v>
      </c>
      <c r="H222">
        <v>9.0481491542691046</v>
      </c>
      <c r="I222">
        <v>11.328618388597089</v>
      </c>
      <c r="J222">
        <v>13.460845754052521</v>
      </c>
      <c r="K222">
        <v>11.213461526104579</v>
      </c>
      <c r="L222">
        <v>2.9706544918752029</v>
      </c>
      <c r="M222">
        <v>10.986381776467329</v>
      </c>
      <c r="N222">
        <v>6.8041719903734474</v>
      </c>
      <c r="O222">
        <v>2.927370734957135</v>
      </c>
      <c r="P222">
        <v>1.5207765820727159</v>
      </c>
      <c r="Q222">
        <v>1.5084725402865229</v>
      </c>
      <c r="R222">
        <v>7.8235398314237354</v>
      </c>
      <c r="S222">
        <v>12.652409603901949</v>
      </c>
      <c r="T222">
        <v>9.885715442408987</v>
      </c>
      <c r="U222">
        <v>14.65983464891073</v>
      </c>
      <c r="V222">
        <v>14.45539328203736</v>
      </c>
      <c r="W222" t="s">
        <v>158</v>
      </c>
      <c r="X222" t="s">
        <v>159</v>
      </c>
      <c r="Y222" t="s">
        <v>160</v>
      </c>
      <c r="Z222" t="s">
        <v>161</v>
      </c>
      <c r="AA222" t="s">
        <v>162</v>
      </c>
      <c r="AB222" t="s">
        <v>163</v>
      </c>
      <c r="AC222" t="s">
        <v>164</v>
      </c>
      <c r="AD222" t="s">
        <v>165</v>
      </c>
      <c r="AE222" t="s">
        <v>166</v>
      </c>
      <c r="AF222" t="s">
        <v>167</v>
      </c>
      <c r="AG222" t="s">
        <v>240</v>
      </c>
      <c r="AH222">
        <v>14.11425789942602</v>
      </c>
      <c r="AI222">
        <v>14.92593050140783</v>
      </c>
      <c r="AJ222">
        <v>17.310695631072981</v>
      </c>
      <c r="AK222">
        <v>5.6298623649443824</v>
      </c>
      <c r="AL222">
        <v>0</v>
      </c>
      <c r="AM222">
        <v>2.3761431261885422</v>
      </c>
      <c r="AN222">
        <v>6.701366279785244</v>
      </c>
      <c r="AO222">
        <v>2.6972138959759708</v>
      </c>
      <c r="AP222">
        <v>14.13268171347686</v>
      </c>
      <c r="AQ222">
        <v>9.3846479823192652</v>
      </c>
      <c r="AR222">
        <v>12.62253860522984</v>
      </c>
      <c r="AS222"/>
      <c r="AT222"/>
      <c r="AU222"/>
      <c r="AV222"/>
      <c r="AW222"/>
      <c r="AX222"/>
      <c r="AY222"/>
      <c r="AZ222"/>
      <c r="BA222"/>
      <c r="BB222"/>
      <c r="BC222"/>
      <c r="BD222"/>
      <c r="BE222"/>
      <c r="BF222"/>
      <c r="BG222"/>
      <c r="BH222"/>
      <c r="BI222"/>
      <c r="BJ222"/>
      <c r="BK222"/>
      <c r="BL222"/>
      <c r="BM222"/>
      <c r="BN222"/>
      <c r="BO222"/>
      <c r="BP222"/>
      <c r="BQ222"/>
      <c r="BR222"/>
    </row>
    <row r="223">
      <c r="A223" t="s">
        <v>619</v>
      </c>
      <c r="B223">
        <v>2015</v>
      </c>
      <c r="C223" t="s">
        <v>626</v>
      </c>
      <c r="D223">
        <v>20</v>
      </c>
      <c r="E223" t="s">
        <v>60</v>
      </c>
      <c r="F223" t="s">
        <v>22</v>
      </c>
      <c r="G223" t="s">
        <v>635</v>
      </c>
      <c r="H223">
        <v>30.96728500617235</v>
      </c>
      <c r="I223">
        <v>28.225198688310741</v>
      </c>
      <c r="J223">
        <v>23.443308014186108</v>
      </c>
      <c r="K223">
        <v>17.162898415619711</v>
      </c>
      <c r="L223">
        <v>2.856086383294552</v>
      </c>
      <c r="M223">
        <v>17.160823294124611</v>
      </c>
      <c r="N223">
        <v>8.1679534908688218</v>
      </c>
      <c r="O223">
        <v>3.3124375635086509</v>
      </c>
      <c r="P223">
        <v>2.5074858524505199</v>
      </c>
      <c r="Q223">
        <v>0.53749245507606447</v>
      </c>
      <c r="R223">
        <v>31.754413422817869</v>
      </c>
      <c r="S223">
        <v>30.27446318037908</v>
      </c>
      <c r="T223">
        <v>28.360890110261149</v>
      </c>
      <c r="U223">
        <v>24.1327220937034</v>
      </c>
      <c r="V223">
        <v>21.715812377996869</v>
      </c>
      <c r="W223" t="s">
        <v>158</v>
      </c>
      <c r="X223" t="s">
        <v>159</v>
      </c>
      <c r="Y223" t="s">
        <v>160</v>
      </c>
      <c r="Z223" t="s">
        <v>161</v>
      </c>
      <c r="AA223" t="s">
        <v>162</v>
      </c>
      <c r="AB223" t="s">
        <v>163</v>
      </c>
      <c r="AC223" t="s">
        <v>164</v>
      </c>
      <c r="AD223" t="s">
        <v>165</v>
      </c>
      <c r="AE223" t="s">
        <v>166</v>
      </c>
      <c r="AF223" t="s">
        <v>167</v>
      </c>
      <c r="AG223" t="s">
        <v>240</v>
      </c>
      <c r="AH223">
        <v>36.096216816117213</v>
      </c>
      <c r="AI223">
        <v>12.77633560798796</v>
      </c>
      <c r="AJ223">
        <v>29.737939504098609</v>
      </c>
      <c r="AK223">
        <v>24.71595224712755</v>
      </c>
      <c r="AL223">
        <v>-0.00053264976703790005</v>
      </c>
      <c r="AM223">
        <v>5.0446474481671508</v>
      </c>
      <c r="AN223">
        <v>18.211350225059931</v>
      </c>
      <c r="AO223">
        <v>26.1172973646059</v>
      </c>
      <c r="AP223">
        <v>13.74979099429755</v>
      </c>
      <c r="AQ223">
        <v>16.57901502764091</v>
      </c>
      <c r="AR223">
        <v>30.11220256448475</v>
      </c>
      <c r="AS223"/>
      <c r="AT223"/>
      <c r="AU223"/>
      <c r="AV223"/>
      <c r="AW223"/>
      <c r="AX223"/>
      <c r="AY223"/>
      <c r="AZ223"/>
      <c r="BA223"/>
      <c r="BB223"/>
      <c r="BC223"/>
      <c r="BD223"/>
      <c r="BE223"/>
      <c r="BF223"/>
      <c r="BG223"/>
      <c r="BH223"/>
      <c r="BI223"/>
      <c r="BJ223"/>
      <c r="BK223"/>
      <c r="BL223"/>
      <c r="BM223"/>
      <c r="BN223"/>
      <c r="BO223"/>
      <c r="BP223"/>
      <c r="BQ223"/>
      <c r="BR223"/>
    </row>
    <row r="224">
      <c r="A224" t="s">
        <v>619</v>
      </c>
      <c r="B224">
        <v>2015</v>
      </c>
      <c r="C224" t="s">
        <v>626</v>
      </c>
      <c r="D224">
        <v>21</v>
      </c>
      <c r="E224" t="s">
        <v>60</v>
      </c>
      <c r="F224" t="s">
        <v>17</v>
      </c>
      <c r="G224" t="s">
        <v>636</v>
      </c>
      <c r="H224">
        <v>21.78372294558314</v>
      </c>
      <c r="I224">
        <v>25.02141654489149</v>
      </c>
      <c r="J224">
        <v>19.7912935627111</v>
      </c>
      <c r="K224">
        <v>6.3323802727088419</v>
      </c>
      <c r="L224">
        <v>0.1204496746221289</v>
      </c>
      <c r="M224">
        <v>5.4885764961478634</v>
      </c>
      <c r="N224">
        <v>1.8722791020232741</v>
      </c>
      <c r="O224">
        <v>0.013026253932427</v>
      </c>
      <c r="P224">
        <v>0.059476520879051198</v>
      </c>
      <c r="Q224">
        <v>0.12711479221821589</v>
      </c>
      <c r="R224">
        <v>22.941127446398401</v>
      </c>
      <c r="S224">
        <v>23.367386281801991</v>
      </c>
      <c r="T224">
        <v>27.540518343433341</v>
      </c>
      <c r="U224">
        <v>22.363597123333019</v>
      </c>
      <c r="V224">
        <v>7.8084905521204782</v>
      </c>
      <c r="W224" t="s">
        <v>158</v>
      </c>
      <c r="X224" t="s">
        <v>159</v>
      </c>
      <c r="Y224" t="s">
        <v>160</v>
      </c>
      <c r="Z224" t="s">
        <v>161</v>
      </c>
      <c r="AA224" t="s">
        <v>162</v>
      </c>
      <c r="AB224" t="s">
        <v>163</v>
      </c>
      <c r="AC224" t="s">
        <v>164</v>
      </c>
      <c r="AD224" t="s">
        <v>165</v>
      </c>
      <c r="AE224" t="s">
        <v>166</v>
      </c>
      <c r="AF224" t="s">
        <v>167</v>
      </c>
      <c r="AG224" t="s">
        <v>240</v>
      </c>
      <c r="AH224">
        <v>8.7742242576762504</v>
      </c>
      <c r="AI224">
        <v>9.5143146585953069</v>
      </c>
      <c r="AJ224">
        <v>5.5220297525772626</v>
      </c>
      <c r="AK224">
        <v>12.02370464467135</v>
      </c>
      <c r="AL224">
        <v>0.22726847724068461</v>
      </c>
      <c r="AM224">
        <v>0.39538218514159862</v>
      </c>
      <c r="AN224">
        <v>15.007620140760171</v>
      </c>
      <c r="AO224">
        <v>20.887052718379849</v>
      </c>
      <c r="AP224">
        <v>8.5235132986953221</v>
      </c>
      <c r="AQ224">
        <v>43.960190439986988</v>
      </c>
      <c r="AR224">
        <v>26.023429335614608</v>
      </c>
      <c r="AS224"/>
      <c r="AT224"/>
      <c r="AU224"/>
      <c r="AV224"/>
      <c r="AW224"/>
      <c r="AX224"/>
      <c r="AY224"/>
      <c r="AZ224"/>
      <c r="BA224"/>
      <c r="BB224"/>
      <c r="BC224"/>
      <c r="BD224"/>
      <c r="BE224"/>
      <c r="BF224"/>
      <c r="BG224"/>
      <c r="BH224"/>
      <c r="BI224"/>
      <c r="BJ224"/>
      <c r="BK224"/>
      <c r="BL224"/>
      <c r="BM224"/>
      <c r="BN224"/>
      <c r="BO224"/>
      <c r="BP224"/>
      <c r="BQ224"/>
      <c r="BR224"/>
    </row>
    <row r="225">
      <c r="A225" t="s">
        <v>619</v>
      </c>
      <c r="B225">
        <v>2015</v>
      </c>
      <c r="C225" t="s">
        <v>626</v>
      </c>
      <c r="D225">
        <v>22</v>
      </c>
      <c r="E225" t="s">
        <v>54</v>
      </c>
      <c r="F225" t="s">
        <v>49</v>
      </c>
      <c r="G225" t="s">
        <v>192</v>
      </c>
      <c r="H225">
        <v>19.14993053191548</v>
      </c>
      <c r="I225">
        <v>24.230584470201158</v>
      </c>
      <c r="J225">
        <v>23.71311772309193</v>
      </c>
      <c r="K225">
        <v>14.65721505006502</v>
      </c>
      <c r="L225">
        <v>3.0617897683476749</v>
      </c>
      <c r="M225">
        <v>14.20335685395974</v>
      </c>
      <c r="N225">
        <v>7.5635722351098877</v>
      </c>
      <c r="O225">
        <v>3.0280680420634511</v>
      </c>
      <c r="P225">
        <v>1.560842830231572</v>
      </c>
      <c r="Q225">
        <v>1.518565033554403</v>
      </c>
      <c r="R225">
        <v>17.26880748943266</v>
      </c>
      <c r="S225">
        <v>27.292740234708312</v>
      </c>
      <c r="T225">
        <v>22.417304262492241</v>
      </c>
      <c r="U225">
        <v>27.399675002506889</v>
      </c>
      <c r="V225">
        <v>20.511174607756761</v>
      </c>
      <c r="W225" t="s">
        <v>158</v>
      </c>
      <c r="X225" t="s">
        <v>159</v>
      </c>
      <c r="Y225" t="s">
        <v>160</v>
      </c>
      <c r="Z225" t="s">
        <v>161</v>
      </c>
      <c r="AA225" t="s">
        <v>162</v>
      </c>
      <c r="AB225" t="s">
        <v>163</v>
      </c>
      <c r="AC225" t="s">
        <v>164</v>
      </c>
      <c r="AD225" t="s">
        <v>165</v>
      </c>
      <c r="AE225" t="s">
        <v>166</v>
      </c>
      <c r="AF225" t="s">
        <v>167</v>
      </c>
      <c r="AG225" t="s">
        <v>240</v>
      </c>
      <c r="AH225">
        <v>25.601978637845829</v>
      </c>
      <c r="AI225">
        <v>19.20738051806056</v>
      </c>
      <c r="AJ225">
        <v>26.738781913318832</v>
      </c>
      <c r="AK225">
        <v>8.8995128517008091</v>
      </c>
      <c r="AL225">
        <v>0</v>
      </c>
      <c r="AM225">
        <v>2.5128425029895518</v>
      </c>
      <c r="AN225">
        <v>10.034835216669579</v>
      </c>
      <c r="AO225">
        <v>5.0895005537238083</v>
      </c>
      <c r="AP225">
        <v>18.182532506914189</v>
      </c>
      <c r="AQ225">
        <v>23.782207361842321</v>
      </c>
      <c r="AR225">
        <v>28.776291901623068</v>
      </c>
      <c r="AS225"/>
      <c r="AT225"/>
      <c r="AU225"/>
      <c r="AV225"/>
      <c r="AW225"/>
      <c r="AX225"/>
      <c r="AY225"/>
      <c r="AZ225"/>
      <c r="BA225"/>
      <c r="BB225"/>
      <c r="BC225"/>
      <c r="BD225"/>
      <c r="BE225"/>
      <c r="BF225"/>
      <c r="BG225"/>
      <c r="BH225"/>
      <c r="BI225"/>
      <c r="BJ225"/>
      <c r="BK225"/>
      <c r="BL225"/>
      <c r="BM225"/>
      <c r="BN225"/>
      <c r="BO225"/>
      <c r="BP225"/>
      <c r="BQ225"/>
      <c r="BR225"/>
    </row>
    <row r="226">
      <c r="A226" t="s">
        <v>619</v>
      </c>
      <c r="B226">
        <v>2015</v>
      </c>
      <c r="C226" t="s">
        <v>626</v>
      </c>
      <c r="D226">
        <v>23</v>
      </c>
      <c r="E226" t="s">
        <v>54</v>
      </c>
      <c r="F226" t="s">
        <v>48</v>
      </c>
      <c r="G226" t="s">
        <v>192</v>
      </c>
      <c r="H226">
        <v>80.850069468084385</v>
      </c>
      <c r="I226">
        <v>75.769415529798849</v>
      </c>
      <c r="J226">
        <v>76.286882276908145</v>
      </c>
      <c r="K226">
        <v>85.342784949935208</v>
      </c>
      <c r="L226">
        <v>96.938210231652306</v>
      </c>
      <c r="M226">
        <v>85.796643146040239</v>
      </c>
      <c r="N226">
        <v>92.436427764890126</v>
      </c>
      <c r="O226">
        <v>96.971931957936548</v>
      </c>
      <c r="P226">
        <v>98.439157169768407</v>
      </c>
      <c r="Q226">
        <v>98.48143496644559</v>
      </c>
      <c r="R226">
        <v>82.731192510567368</v>
      </c>
      <c r="S226">
        <v>72.707259765291681</v>
      </c>
      <c r="T226">
        <v>77.582695737507763</v>
      </c>
      <c r="U226">
        <v>72.600324997493274</v>
      </c>
      <c r="V226">
        <v>79.488825392243129</v>
      </c>
      <c r="W226" t="s">
        <v>158</v>
      </c>
      <c r="X226" t="s">
        <v>159</v>
      </c>
      <c r="Y226" t="s">
        <v>160</v>
      </c>
      <c r="Z226" t="s">
        <v>161</v>
      </c>
      <c r="AA226" t="s">
        <v>162</v>
      </c>
      <c r="AB226" t="s">
        <v>163</v>
      </c>
      <c r="AC226" t="s">
        <v>164</v>
      </c>
      <c r="AD226" t="s">
        <v>165</v>
      </c>
      <c r="AE226" t="s">
        <v>166</v>
      </c>
      <c r="AF226" t="s">
        <v>167</v>
      </c>
      <c r="AG226" t="s">
        <v>240</v>
      </c>
      <c r="AH226">
        <v>74.398021362154196</v>
      </c>
      <c r="AI226">
        <v>80.79261948193944</v>
      </c>
      <c r="AJ226">
        <v>73.261218086681282</v>
      </c>
      <c r="AK226">
        <v>91.100487148299223</v>
      </c>
      <c r="AL226">
        <v>100</v>
      </c>
      <c r="AM226">
        <v>97.487157497010486</v>
      </c>
      <c r="AN226">
        <v>89.965164783330223</v>
      </c>
      <c r="AO226">
        <v>94.910499446276191</v>
      </c>
      <c r="AP226">
        <v>81.817467493085715</v>
      </c>
      <c r="AQ226">
        <v>76.217792638157732</v>
      </c>
      <c r="AR226">
        <v>71.223708098376932</v>
      </c>
      <c r="AS226"/>
      <c r="AT226"/>
      <c r="AU226"/>
      <c r="AV226"/>
      <c r="AW226"/>
      <c r="AX226"/>
      <c r="AY226"/>
      <c r="AZ226"/>
      <c r="BA226"/>
      <c r="BB226"/>
      <c r="BC226"/>
      <c r="BD226"/>
      <c r="BE226"/>
      <c r="BF226"/>
      <c r="BG226"/>
      <c r="BH226"/>
      <c r="BI226"/>
      <c r="BJ226"/>
      <c r="BK226"/>
      <c r="BL226"/>
      <c r="BM226"/>
      <c r="BN226"/>
      <c r="BO226"/>
      <c r="BP226"/>
      <c r="BQ226"/>
      <c r="BR226"/>
    </row>
    <row r="227">
      <c r="A227" t="s">
        <v>619</v>
      </c>
      <c r="B227">
        <v>2015</v>
      </c>
      <c r="C227" t="s">
        <v>626</v>
      </c>
      <c r="D227">
        <v>29</v>
      </c>
      <c r="E227" t="s">
        <v>57</v>
      </c>
      <c r="F227" t="s">
        <v>49</v>
      </c>
      <c r="G227" t="s">
        <v>637</v>
      </c>
      <c r="H227">
        <v>15.40670788264995</v>
      </c>
      <c r="I227">
        <v>18.655982950732351</v>
      </c>
      <c r="J227">
        <v>23.454034019997039</v>
      </c>
      <c r="K227">
        <v>48.976980685162957</v>
      </c>
      <c r="L227">
        <v>86.328988263807233</v>
      </c>
      <c r="M227">
        <v>48.897983194977257</v>
      </c>
      <c r="N227">
        <v>69.619783512013356</v>
      </c>
      <c r="O227">
        <v>84.362641307133174</v>
      </c>
      <c r="P227">
        <v>90.516467171971073</v>
      </c>
      <c r="Q227">
        <v>89.188128743541682</v>
      </c>
      <c r="R227">
        <v>12.34779153937056</v>
      </c>
      <c r="S227">
        <v>16.591720103245361</v>
      </c>
      <c r="T227">
        <v>16.801276072666681</v>
      </c>
      <c r="U227">
        <v>17.929023833996979</v>
      </c>
      <c r="V227">
        <v>39.375085218472897</v>
      </c>
      <c r="W227" t="s">
        <v>158</v>
      </c>
      <c r="X227" t="s">
        <v>159</v>
      </c>
      <c r="Y227" t="s">
        <v>160</v>
      </c>
      <c r="Z227" t="s">
        <v>161</v>
      </c>
      <c r="AA227" t="s">
        <v>162</v>
      </c>
      <c r="AB227" t="s">
        <v>163</v>
      </c>
      <c r="AC227" t="s">
        <v>164</v>
      </c>
      <c r="AD227" t="s">
        <v>165</v>
      </c>
      <c r="AE227" t="s">
        <v>166</v>
      </c>
      <c r="AF227" t="s">
        <v>167</v>
      </c>
      <c r="AG227" t="s">
        <v>240</v>
      </c>
      <c r="AH227">
        <v>29.994161280631889</v>
      </c>
      <c r="AI227">
        <v>55.896773036877299</v>
      </c>
      <c r="AJ227">
        <v>29.38464073557417</v>
      </c>
      <c r="AK227">
        <v>31.712652378361781</v>
      </c>
      <c r="AL227">
        <v>89.488511518734626</v>
      </c>
      <c r="AM227">
        <v>90.740678582596303</v>
      </c>
      <c r="AN227">
        <v>43.381747870976781</v>
      </c>
      <c r="AO227">
        <v>18.201453977489969</v>
      </c>
      <c r="AP227">
        <v>43.743849202518462</v>
      </c>
      <c r="AQ227">
        <v>8.022588183248514</v>
      </c>
      <c r="AR227">
        <v>13.073778781695159</v>
      </c>
      <c r="AS227"/>
      <c r="AT227"/>
      <c r="AU227"/>
      <c r="AV227"/>
      <c r="AW227"/>
      <c r="AX227"/>
      <c r="AY227"/>
      <c r="AZ227"/>
      <c r="BA227"/>
      <c r="BB227"/>
      <c r="BC227"/>
      <c r="BD227"/>
      <c r="BE227"/>
      <c r="BF227"/>
      <c r="BG227"/>
      <c r="BH227"/>
      <c r="BI227"/>
      <c r="BJ227"/>
      <c r="BK227"/>
      <c r="BL227"/>
      <c r="BM227"/>
      <c r="BN227"/>
      <c r="BO227"/>
      <c r="BP227"/>
      <c r="BQ227"/>
      <c r="BR227"/>
    </row>
    <row r="228">
      <c r="A228" t="s">
        <v>619</v>
      </c>
      <c r="B228">
        <v>2015</v>
      </c>
      <c r="C228" t="s">
        <v>626</v>
      </c>
      <c r="D228">
        <v>30</v>
      </c>
      <c r="E228" t="s">
        <v>57</v>
      </c>
      <c r="F228" t="s">
        <v>48</v>
      </c>
      <c r="G228" t="s">
        <v>192</v>
      </c>
      <c r="H228">
        <v>84.593292117349961</v>
      </c>
      <c r="I228">
        <v>81.344017049267563</v>
      </c>
      <c r="J228">
        <v>76.545965980002791</v>
      </c>
      <c r="K228">
        <v>51.023019314837263</v>
      </c>
      <c r="L228">
        <v>13.67101173619271</v>
      </c>
      <c r="M228">
        <v>51.102016805022728</v>
      </c>
      <c r="N228">
        <v>30.380216487986601</v>
      </c>
      <c r="O228">
        <v>15.637358692866799</v>
      </c>
      <c r="P228">
        <v>9.4835328280289364</v>
      </c>
      <c r="Q228">
        <v>10.81187125645836</v>
      </c>
      <c r="R228">
        <v>87.652208460629481</v>
      </c>
      <c r="S228">
        <v>83.408279896754692</v>
      </c>
      <c r="T228">
        <v>83.198723927333447</v>
      </c>
      <c r="U228">
        <v>82.07097616600295</v>
      </c>
      <c r="V228">
        <v>60.624914781527018</v>
      </c>
      <c r="W228" t="s">
        <v>158</v>
      </c>
      <c r="X228" t="s">
        <v>159</v>
      </c>
      <c r="Y228" t="s">
        <v>160</v>
      </c>
      <c r="Z228" t="s">
        <v>161</v>
      </c>
      <c r="AA228" t="s">
        <v>162</v>
      </c>
      <c r="AB228" t="s">
        <v>163</v>
      </c>
      <c r="AC228" t="s">
        <v>164</v>
      </c>
      <c r="AD228" t="s">
        <v>165</v>
      </c>
      <c r="AE228" t="s">
        <v>166</v>
      </c>
      <c r="AF228" t="s">
        <v>167</v>
      </c>
      <c r="AG228" t="s">
        <v>240</v>
      </c>
      <c r="AH228">
        <v>70.005838719368114</v>
      </c>
      <c r="AI228">
        <v>44.103226963122658</v>
      </c>
      <c r="AJ228">
        <v>70.615359264425948</v>
      </c>
      <c r="AK228">
        <v>68.287347621638148</v>
      </c>
      <c r="AL228">
        <v>10.511488481265349</v>
      </c>
      <c r="AM228">
        <v>9.2593214174038678</v>
      </c>
      <c r="AN228">
        <v>56.618252129023134</v>
      </c>
      <c r="AO228">
        <v>81.798546022510067</v>
      </c>
      <c r="AP228">
        <v>56.256150797481418</v>
      </c>
      <c r="AQ228">
        <v>91.977411816751427</v>
      </c>
      <c r="AR228">
        <v>86.926221218304917</v>
      </c>
      <c r="AS228"/>
      <c r="AT228"/>
      <c r="AU228"/>
      <c r="AV228"/>
      <c r="AW228"/>
      <c r="AX228"/>
      <c r="AY228"/>
      <c r="AZ228"/>
      <c r="BA228"/>
      <c r="BB228"/>
      <c r="BC228"/>
      <c r="BD228"/>
      <c r="BE228"/>
      <c r="BF228"/>
      <c r="BG228"/>
      <c r="BH228"/>
      <c r="BI228"/>
      <c r="BJ228"/>
      <c r="BK228"/>
      <c r="BL228"/>
      <c r="BM228"/>
      <c r="BN228"/>
      <c r="BO228"/>
      <c r="BP228"/>
      <c r="BQ228"/>
      <c r="BR228"/>
    </row>
    <row r="229">
      <c r="A229" t="s">
        <v>619</v>
      </c>
      <c r="B229">
        <v>2015</v>
      </c>
      <c r="C229" t="s">
        <v>626</v>
      </c>
      <c r="D229">
        <v>31</v>
      </c>
      <c r="E229" t="s">
        <v>104</v>
      </c>
      <c r="F229" t="s">
        <v>49</v>
      </c>
      <c r="G229" t="s">
        <v>638</v>
      </c>
      <c r="H229">
        <v>0.99000078486394616</v>
      </c>
      <c r="I229">
        <v>0.20981939188639709</v>
      </c>
      <c r="J229">
        <v>1.6730535264224049</v>
      </c>
      <c r="K229">
        <v>18.503696689068128</v>
      </c>
      <c r="L229">
        <v>67.26522584161998</v>
      </c>
      <c r="M229">
        <v>7.5095314054810371</v>
      </c>
      <c r="N229">
        <v>25.66093088454512</v>
      </c>
      <c r="O229">
        <v>54.686396621476931</v>
      </c>
      <c r="P229">
        <v>72.289946042205244</v>
      </c>
      <c r="Q229">
        <v>80.074750464201344</v>
      </c>
      <c r="R229">
        <v>0.27294077221265611</v>
      </c>
      <c r="S229">
        <v>0.14755617798121781</v>
      </c>
      <c r="T229">
        <v>0.154081860039359</v>
      </c>
      <c r="U229">
        <v>0.15599326808201611</v>
      </c>
      <c r="V229">
        <v>16.210421916607231</v>
      </c>
      <c r="W229" t="s">
        <v>158</v>
      </c>
      <c r="X229" t="s">
        <v>159</v>
      </c>
      <c r="Y229" t="s">
        <v>160</v>
      </c>
      <c r="Z229" t="s">
        <v>161</v>
      </c>
      <c r="AA229" t="s">
        <v>162</v>
      </c>
      <c r="AB229" t="s">
        <v>163</v>
      </c>
      <c r="AC229" t="s">
        <v>164</v>
      </c>
      <c r="AD229" t="s">
        <v>165</v>
      </c>
      <c r="AE229" t="s">
        <v>166</v>
      </c>
      <c r="AF229" t="s">
        <v>167</v>
      </c>
      <c r="AG229" t="s">
        <v>240</v>
      </c>
      <c r="AH229">
        <v>5.879589442132783</v>
      </c>
      <c r="AI229">
        <v>33.852594011230202</v>
      </c>
      <c r="AJ229">
        <v>14.00026546692915</v>
      </c>
      <c r="AK229">
        <v>17.72089012118667</v>
      </c>
      <c r="AL229">
        <v>79.697957584253558</v>
      </c>
      <c r="AM229">
        <v>70.993961896146999</v>
      </c>
      <c r="AN229">
        <v>6.4367772982693818</v>
      </c>
      <c r="AO229">
        <v>3.078181628784519</v>
      </c>
      <c r="AP229">
        <v>17.817681111902331</v>
      </c>
      <c r="AQ229">
        <v>4.8572573536592234</v>
      </c>
      <c r="AR229">
        <v>2.091771074380802</v>
      </c>
      <c r="AS229"/>
      <c r="AT229"/>
      <c r="AU229"/>
      <c r="AV229"/>
      <c r="AW229"/>
      <c r="AX229"/>
      <c r="AY229"/>
      <c r="AZ229"/>
      <c r="BA229"/>
      <c r="BB229"/>
      <c r="BC229"/>
      <c r="BD229"/>
      <c r="BE229"/>
      <c r="BF229"/>
      <c r="BG229"/>
      <c r="BH229"/>
      <c r="BI229"/>
      <c r="BJ229"/>
      <c r="BK229"/>
      <c r="BL229"/>
      <c r="BM229"/>
      <c r="BN229"/>
      <c r="BO229"/>
      <c r="BP229"/>
      <c r="BQ229"/>
      <c r="BR229"/>
    </row>
    <row r="230">
      <c r="A230" t="s">
        <v>619</v>
      </c>
      <c r="B230">
        <v>2015</v>
      </c>
      <c r="C230" t="s">
        <v>626</v>
      </c>
      <c r="D230">
        <v>32</v>
      </c>
      <c r="E230" t="s">
        <v>104</v>
      </c>
      <c r="F230" t="s">
        <v>48</v>
      </c>
      <c r="G230" t="s">
        <v>192</v>
      </c>
      <c r="H230">
        <v>99.009999215136048</v>
      </c>
      <c r="I230">
        <v>99.790180608113602</v>
      </c>
      <c r="J230">
        <v>98.326946473577522</v>
      </c>
      <c r="K230">
        <v>81.496303310931935</v>
      </c>
      <c r="L230">
        <v>32.734774158380063</v>
      </c>
      <c r="M230">
        <v>92.490468594518902</v>
      </c>
      <c r="N230">
        <v>74.339069115454819</v>
      </c>
      <c r="O230">
        <v>45.313603378523027</v>
      </c>
      <c r="P230">
        <v>27.710053957794781</v>
      </c>
      <c r="Q230">
        <v>19.925249535798731</v>
      </c>
      <c r="R230">
        <v>99.727059227787336</v>
      </c>
      <c r="S230">
        <v>99.852443822018785</v>
      </c>
      <c r="T230">
        <v>99.845918139960659</v>
      </c>
      <c r="U230">
        <v>99.844006731917986</v>
      </c>
      <c r="V230">
        <v>83.78957808339284</v>
      </c>
      <c r="W230" t="s">
        <v>158</v>
      </c>
      <c r="X230" t="s">
        <v>159</v>
      </c>
      <c r="Y230" t="s">
        <v>160</v>
      </c>
      <c r="Z230" t="s">
        <v>161</v>
      </c>
      <c r="AA230" t="s">
        <v>162</v>
      </c>
      <c r="AB230" t="s">
        <v>163</v>
      </c>
      <c r="AC230" t="s">
        <v>164</v>
      </c>
      <c r="AD230" t="s">
        <v>165</v>
      </c>
      <c r="AE230" t="s">
        <v>166</v>
      </c>
      <c r="AF230" t="s">
        <v>167</v>
      </c>
      <c r="AG230" t="s">
        <v>240</v>
      </c>
      <c r="AH230">
        <v>94.120410557867217</v>
      </c>
      <c r="AI230">
        <v>66.147405988769748</v>
      </c>
      <c r="AJ230">
        <v>85.999734533070892</v>
      </c>
      <c r="AK230">
        <v>82.279109878813244</v>
      </c>
      <c r="AL230">
        <v>20.30204241574647</v>
      </c>
      <c r="AM230">
        <v>29.00603810385314</v>
      </c>
      <c r="AN230">
        <v>93.563222701730609</v>
      </c>
      <c r="AO230">
        <v>96.92181837121548</v>
      </c>
      <c r="AP230">
        <v>82.182318888097754</v>
      </c>
      <c r="AQ230">
        <v>95.142742646340778</v>
      </c>
      <c r="AR230">
        <v>97.908228925619227</v>
      </c>
      <c r="AS230"/>
      <c r="AT230"/>
      <c r="AU230"/>
      <c r="AV230"/>
      <c r="AW230"/>
      <c r="AX230"/>
      <c r="AY230"/>
      <c r="AZ230"/>
      <c r="BA230"/>
      <c r="BB230"/>
      <c r="BC230"/>
      <c r="BD230"/>
      <c r="BE230"/>
      <c r="BF230"/>
      <c r="BG230"/>
      <c r="BH230"/>
      <c r="BI230"/>
      <c r="BJ230"/>
      <c r="BK230"/>
      <c r="BL230"/>
      <c r="BM230"/>
      <c r="BN230"/>
      <c r="BO230"/>
      <c r="BP230"/>
      <c r="BQ230"/>
      <c r="BR230"/>
    </row>
    <row r="231">
      <c r="A231" t="s">
        <v>619</v>
      </c>
      <c r="B231">
        <v>2015</v>
      </c>
      <c r="C231" t="s">
        <v>626</v>
      </c>
      <c r="D231">
        <v>35</v>
      </c>
      <c r="E231" t="s">
        <v>55</v>
      </c>
      <c r="F231" t="s">
        <v>49</v>
      </c>
      <c r="G231" t="s">
        <v>192</v>
      </c>
      <c r="H231">
        <v>4.4566682642560851</v>
      </c>
      <c r="I231">
        <v>4.6091348798115908</v>
      </c>
      <c r="J231">
        <v>6.5638489185922637</v>
      </c>
      <c r="K231">
        <v>28.47687920325847</v>
      </c>
      <c r="L231">
        <v>74.690249939480395</v>
      </c>
      <c r="M231">
        <v>14.80847789318284</v>
      </c>
      <c r="N231">
        <v>35.049066408543347</v>
      </c>
      <c r="O231">
        <v>60.743078635553303</v>
      </c>
      <c r="P231">
        <v>78.640733565906785</v>
      </c>
      <c r="Q231">
        <v>86.310310109971923</v>
      </c>
      <c r="R231">
        <v>3.8684095403862901</v>
      </c>
      <c r="S231">
        <v>3.5266345139490789</v>
      </c>
      <c r="T231">
        <v>4.2756485782010074</v>
      </c>
      <c r="U231">
        <v>5.1318168721638937</v>
      </c>
      <c r="V231">
        <v>27.842320793457969</v>
      </c>
      <c r="W231" t="s">
        <v>158</v>
      </c>
      <c r="X231" t="s">
        <v>159</v>
      </c>
      <c r="Y231" t="s">
        <v>160</v>
      </c>
      <c r="Z231" t="s">
        <v>161</v>
      </c>
      <c r="AA231" t="s">
        <v>162</v>
      </c>
      <c r="AB231" t="s">
        <v>163</v>
      </c>
      <c r="AC231" t="s">
        <v>164</v>
      </c>
      <c r="AD231" t="s">
        <v>165</v>
      </c>
      <c r="AE231" t="s">
        <v>166</v>
      </c>
      <c r="AF231" t="s">
        <v>167</v>
      </c>
      <c r="AG231" t="s">
        <v>240</v>
      </c>
      <c r="AH231">
        <v>15.1755313910891</v>
      </c>
      <c r="AI231">
        <v>37.434815977454818</v>
      </c>
      <c r="AJ231">
        <v>27.142976698905208</v>
      </c>
      <c r="AK231">
        <v>23.108397743248549</v>
      </c>
      <c r="AL231">
        <v>85.647953033022588</v>
      </c>
      <c r="AM231">
        <v>73.159295762583795</v>
      </c>
      <c r="AN231">
        <v>10.84537265394116</v>
      </c>
      <c r="AO231">
        <v>14.101066071822901</v>
      </c>
      <c r="AP231">
        <v>22.007458466919239</v>
      </c>
      <c r="AQ231">
        <v>7.38509777672928</v>
      </c>
      <c r="AR231">
        <v>9.2589031953467398</v>
      </c>
      <c r="AS231"/>
      <c r="AT231"/>
      <c r="AU231"/>
      <c r="AV231"/>
      <c r="AW231"/>
      <c r="AX231"/>
      <c r="AY231"/>
      <c r="AZ231"/>
      <c r="BA231"/>
      <c r="BB231"/>
      <c r="BC231"/>
      <c r="BD231"/>
      <c r="BE231"/>
      <c r="BF231"/>
      <c r="BG231"/>
      <c r="BH231"/>
      <c r="BI231"/>
      <c r="BJ231"/>
      <c r="BK231"/>
      <c r="BL231"/>
      <c r="BM231"/>
      <c r="BN231"/>
      <c r="BO231"/>
      <c r="BP231"/>
      <c r="BQ231"/>
      <c r="BR231"/>
    </row>
    <row r="232">
      <c r="A232" t="s">
        <v>619</v>
      </c>
      <c r="B232">
        <v>2015</v>
      </c>
      <c r="C232" t="s">
        <v>626</v>
      </c>
      <c r="D232">
        <v>36</v>
      </c>
      <c r="E232" t="s">
        <v>55</v>
      </c>
      <c r="F232" t="s">
        <v>48</v>
      </c>
      <c r="G232" t="s">
        <v>192</v>
      </c>
      <c r="H232">
        <v>95.543331735743863</v>
      </c>
      <c r="I232">
        <v>95.390865120188323</v>
      </c>
      <c r="J232">
        <v>93.436151081407701</v>
      </c>
      <c r="K232">
        <v>71.523120796741608</v>
      </c>
      <c r="L232">
        <v>25.30975006051964</v>
      </c>
      <c r="M232">
        <v>85.191522106817075</v>
      </c>
      <c r="N232">
        <v>64.950933591456575</v>
      </c>
      <c r="O232">
        <v>39.25692136444664</v>
      </c>
      <c r="P232">
        <v>21.359266434093239</v>
      </c>
      <c r="Q232">
        <v>13.689689890028131</v>
      </c>
      <c r="R232">
        <v>96.131590459613633</v>
      </c>
      <c r="S232">
        <v>96.473365486050966</v>
      </c>
      <c r="T232">
        <v>95.724351421798985</v>
      </c>
      <c r="U232">
        <v>94.868183127835977</v>
      </c>
      <c r="V232">
        <v>72.157679206542014</v>
      </c>
      <c r="W232" t="s">
        <v>158</v>
      </c>
      <c r="X232" t="s">
        <v>159</v>
      </c>
      <c r="Y232" t="s">
        <v>160</v>
      </c>
      <c r="Z232" t="s">
        <v>161</v>
      </c>
      <c r="AA232" t="s">
        <v>162</v>
      </c>
      <c r="AB232" t="s">
        <v>163</v>
      </c>
      <c r="AC232" t="s">
        <v>164</v>
      </c>
      <c r="AD232" t="s">
        <v>165</v>
      </c>
      <c r="AE232" t="s">
        <v>166</v>
      </c>
      <c r="AF232" t="s">
        <v>167</v>
      </c>
      <c r="AG232" t="s">
        <v>240</v>
      </c>
      <c r="AH232">
        <v>84.824468608910863</v>
      </c>
      <c r="AI232">
        <v>62.565184022545147</v>
      </c>
      <c r="AJ232">
        <v>72.857023301094898</v>
      </c>
      <c r="AK232">
        <v>76.891602256751383</v>
      </c>
      <c r="AL232">
        <v>14.35204696697741</v>
      </c>
      <c r="AM232">
        <v>26.84070423741634</v>
      </c>
      <c r="AN232">
        <v>89.154627346058803</v>
      </c>
      <c r="AO232">
        <v>85.898933928177129</v>
      </c>
      <c r="AP232">
        <v>77.992541533080811</v>
      </c>
      <c r="AQ232">
        <v>92.614902223270647</v>
      </c>
      <c r="AR232">
        <v>90.741096804653324</v>
      </c>
      <c r="AS232"/>
      <c r="AT232"/>
      <c r="AU232"/>
      <c r="AV232"/>
      <c r="AW232"/>
      <c r="AX232"/>
      <c r="AY232"/>
      <c r="AZ232"/>
      <c r="BA232"/>
      <c r="BB232"/>
      <c r="BC232"/>
      <c r="BD232"/>
      <c r="BE232"/>
      <c r="BF232"/>
      <c r="BG232"/>
      <c r="BH232"/>
      <c r="BI232"/>
      <c r="BJ232"/>
      <c r="BK232"/>
      <c r="BL232"/>
      <c r="BM232"/>
      <c r="BN232"/>
      <c r="BO232"/>
      <c r="BP232"/>
      <c r="BQ232"/>
      <c r="BR232"/>
    </row>
    <row r="233">
      <c r="A233" t="s">
        <v>619</v>
      </c>
      <c r="B233">
        <v>2015</v>
      </c>
      <c r="C233" t="s">
        <v>626</v>
      </c>
      <c r="D233">
        <v>37</v>
      </c>
      <c r="E233" t="s">
        <v>169</v>
      </c>
      <c r="F233" t="s">
        <v>49</v>
      </c>
      <c r="G233" t="s">
        <v>639</v>
      </c>
      <c r="H233">
        <v>6.6293447674305366</v>
      </c>
      <c r="I233">
        <v>4.2787475858569772</v>
      </c>
      <c r="J233">
        <v>8.3092342601505145</v>
      </c>
      <c r="K233">
        <v>31.83051345067723</v>
      </c>
      <c r="L233">
        <v>75.897318719742685</v>
      </c>
      <c r="M233">
        <v>16.499931275664249</v>
      </c>
      <c r="N233">
        <v>36.643416654184783</v>
      </c>
      <c r="O233">
        <v>62.263348033696893</v>
      </c>
      <c r="P233">
        <v>79.939376826456439</v>
      </c>
      <c r="Q233">
        <v>86.608482083292955</v>
      </c>
      <c r="R233">
        <v>6.2643458356817501</v>
      </c>
      <c r="S233">
        <v>2.831934230994229</v>
      </c>
      <c r="T233">
        <v>4.4616110343736981</v>
      </c>
      <c r="U233">
        <v>5.5702583450770096</v>
      </c>
      <c r="V233">
        <v>31.374860780133009</v>
      </c>
      <c r="W233" t="s">
        <v>158</v>
      </c>
      <c r="X233" t="s">
        <v>159</v>
      </c>
      <c r="Y233" t="s">
        <v>160</v>
      </c>
      <c r="Z233" t="s">
        <v>161</v>
      </c>
      <c r="AA233" t="s">
        <v>162</v>
      </c>
      <c r="AB233" t="s">
        <v>163</v>
      </c>
      <c r="AC233" t="s">
        <v>164</v>
      </c>
      <c r="AD233" t="s">
        <v>165</v>
      </c>
      <c r="AE233" t="s">
        <v>166</v>
      </c>
      <c r="AF233" t="s">
        <v>167</v>
      </c>
      <c r="AG233" t="s">
        <v>240</v>
      </c>
      <c r="AH233">
        <v>22.521509366787001</v>
      </c>
      <c r="AI233">
        <v>47.238777993276038</v>
      </c>
      <c r="AJ233">
        <v>27.814849111153951</v>
      </c>
      <c r="AK233">
        <v>32.313983560608179</v>
      </c>
      <c r="AL233">
        <v>85.764749127609534</v>
      </c>
      <c r="AM233">
        <v>77.013772212365367</v>
      </c>
      <c r="AN233">
        <v>13.958405224528409</v>
      </c>
      <c r="AO233">
        <v>19.931561966699469</v>
      </c>
      <c r="AP233">
        <v>27.17440469513641</v>
      </c>
      <c r="AQ233">
        <v>16.175041399307759</v>
      </c>
      <c r="AR233">
        <v>15.43921756334216</v>
      </c>
      <c r="AS233"/>
      <c r="AT233"/>
      <c r="AU233"/>
      <c r="AV233"/>
      <c r="AW233"/>
      <c r="AX233"/>
      <c r="AY233"/>
      <c r="AZ233"/>
      <c r="BA233"/>
      <c r="BB233"/>
      <c r="BC233"/>
      <c r="BD233"/>
      <c r="BE233"/>
      <c r="BF233"/>
      <c r="BG233"/>
      <c r="BH233"/>
      <c r="BI233"/>
      <c r="BJ233"/>
      <c r="BK233"/>
      <c r="BL233"/>
      <c r="BM233"/>
      <c r="BN233"/>
      <c r="BO233"/>
      <c r="BP233"/>
      <c r="BQ233"/>
      <c r="BR233"/>
    </row>
    <row r="234">
      <c r="A234" t="s">
        <v>619</v>
      </c>
      <c r="B234">
        <v>2015</v>
      </c>
      <c r="C234" t="s">
        <v>626</v>
      </c>
      <c r="D234">
        <v>38</v>
      </c>
      <c r="E234" t="s">
        <v>169</v>
      </c>
      <c r="F234" t="s">
        <v>48</v>
      </c>
      <c r="G234" t="s">
        <v>192</v>
      </c>
      <c r="H234">
        <v>93.370655232569405</v>
      </c>
      <c r="I234">
        <v>95.721252414142981</v>
      </c>
      <c r="J234">
        <v>91.690765739849539</v>
      </c>
      <c r="K234">
        <v>68.16948654932304</v>
      </c>
      <c r="L234">
        <v>24.102681280257361</v>
      </c>
      <c r="M234">
        <v>83.500068724335748</v>
      </c>
      <c r="N234">
        <v>63.356583345815253</v>
      </c>
      <c r="O234">
        <v>37.736651966303143</v>
      </c>
      <c r="P234">
        <v>20.060623173543561</v>
      </c>
      <c r="Q234">
        <v>13.39151791670704</v>
      </c>
      <c r="R234">
        <v>93.735654164318277</v>
      </c>
      <c r="S234">
        <v>97.168065769005793</v>
      </c>
      <c r="T234">
        <v>95.538388965626311</v>
      </c>
      <c r="U234">
        <v>94.429741654923049</v>
      </c>
      <c r="V234">
        <v>68.625139219866796</v>
      </c>
      <c r="W234" t="s">
        <v>158</v>
      </c>
      <c r="X234" t="s">
        <v>159</v>
      </c>
      <c r="Y234" t="s">
        <v>160</v>
      </c>
      <c r="Z234" t="s">
        <v>161</v>
      </c>
      <c r="AA234" t="s">
        <v>162</v>
      </c>
      <c r="AB234" t="s">
        <v>163</v>
      </c>
      <c r="AC234" t="s">
        <v>164</v>
      </c>
      <c r="AD234" t="s">
        <v>165</v>
      </c>
      <c r="AE234" t="s">
        <v>166</v>
      </c>
      <c r="AF234" t="s">
        <v>167</v>
      </c>
      <c r="AG234" t="s">
        <v>240</v>
      </c>
      <c r="AH234">
        <v>77.478490633212985</v>
      </c>
      <c r="AI234">
        <v>52.761222006723919</v>
      </c>
      <c r="AJ234">
        <v>72.185150888846167</v>
      </c>
      <c r="AK234">
        <v>67.686016439391892</v>
      </c>
      <c r="AL234">
        <v>14.235250872390459</v>
      </c>
      <c r="AM234">
        <v>22.98622778763464</v>
      </c>
      <c r="AN234">
        <v>86.041594775471395</v>
      </c>
      <c r="AO234">
        <v>80.068438033300509</v>
      </c>
      <c r="AP234">
        <v>72.825595304863484</v>
      </c>
      <c r="AQ234">
        <v>83.82495860069227</v>
      </c>
      <c r="AR234">
        <v>84.560782436657831</v>
      </c>
      <c r="AS234"/>
      <c r="AT234"/>
      <c r="AU234"/>
      <c r="AV234"/>
      <c r="AW234"/>
      <c r="AX234"/>
      <c r="AY234"/>
      <c r="AZ234"/>
      <c r="BA234"/>
      <c r="BB234"/>
      <c r="BC234"/>
      <c r="BD234"/>
      <c r="BE234"/>
      <c r="BF234"/>
      <c r="BG234"/>
      <c r="BH234"/>
      <c r="BI234"/>
      <c r="BJ234"/>
      <c r="BK234"/>
      <c r="BL234"/>
      <c r="BM234"/>
      <c r="BN234"/>
      <c r="BO234"/>
      <c r="BP234"/>
      <c r="BQ234"/>
      <c r="BR234"/>
    </row>
    <row r="235">
      <c r="A235" t="s">
        <v>619</v>
      </c>
      <c r="B235">
        <v>2015</v>
      </c>
      <c r="C235" t="s">
        <v>626</v>
      </c>
      <c r="D235">
        <v>41</v>
      </c>
      <c r="E235" t="s">
        <v>56</v>
      </c>
      <c r="F235" t="s">
        <v>49</v>
      </c>
      <c r="G235" t="s">
        <v>192</v>
      </c>
      <c r="H235">
        <v>22.44671964131155</v>
      </c>
      <c r="I235">
        <v>26.468213762545599</v>
      </c>
      <c r="J235">
        <v>28.555301695020649</v>
      </c>
      <c r="K235">
        <v>18.801858647815941</v>
      </c>
      <c r="L235">
        <v>3.8188637895626849</v>
      </c>
      <c r="M235">
        <v>16.902137409426938</v>
      </c>
      <c r="N235">
        <v>9.3894549726864067</v>
      </c>
      <c r="O235">
        <v>3.2246467747894219</v>
      </c>
      <c r="P235">
        <v>2.8122901863252081</v>
      </c>
      <c r="Q235">
        <v>1.508463687063518</v>
      </c>
      <c r="R235">
        <v>21.833389996005799</v>
      </c>
      <c r="S235">
        <v>26.90472848481102</v>
      </c>
      <c r="T235">
        <v>26.687972737184051</v>
      </c>
      <c r="U235">
        <v>31.95700772366817</v>
      </c>
      <c r="V235">
        <v>24.013296588223309</v>
      </c>
      <c r="W235" t="s">
        <v>158</v>
      </c>
      <c r="X235" t="s">
        <v>159</v>
      </c>
      <c r="Y235" t="s">
        <v>160</v>
      </c>
      <c r="Z235" t="s">
        <v>161</v>
      </c>
      <c r="AA235" t="s">
        <v>162</v>
      </c>
      <c r="AB235" t="s">
        <v>163</v>
      </c>
      <c r="AC235" t="s">
        <v>164</v>
      </c>
      <c r="AD235" t="s">
        <v>165</v>
      </c>
      <c r="AE235" t="s">
        <v>166</v>
      </c>
      <c r="AF235" t="s">
        <v>167</v>
      </c>
      <c r="AG235" t="s">
        <v>240</v>
      </c>
      <c r="AH235">
        <v>27.413934467909161</v>
      </c>
      <c r="AI235">
        <v>24.65150603864646</v>
      </c>
      <c r="AJ235">
        <v>29.449866269143151</v>
      </c>
      <c r="AK235">
        <v>9.4566084040330285</v>
      </c>
      <c r="AL235">
        <v>0</v>
      </c>
      <c r="AM235">
        <v>4.7014002302237792</v>
      </c>
      <c r="AN235">
        <v>15.00836785560864</v>
      </c>
      <c r="AO235">
        <v>5.4305510540979576</v>
      </c>
      <c r="AP235">
        <v>17.468404408794839</v>
      </c>
      <c r="AQ235">
        <v>32.624310446593668</v>
      </c>
      <c r="AR235">
        <v>37.878398327112563</v>
      </c>
      <c r="AS235"/>
      <c r="AT235"/>
      <c r="AU235"/>
      <c r="AV235"/>
      <c r="AW235"/>
      <c r="AX235"/>
      <c r="AY235"/>
      <c r="AZ235"/>
      <c r="BA235"/>
      <c r="BB235"/>
      <c r="BC235"/>
      <c r="BD235"/>
      <c r="BE235"/>
      <c r="BF235"/>
      <c r="BG235"/>
      <c r="BH235"/>
      <c r="BI235"/>
      <c r="BJ235"/>
      <c r="BK235"/>
      <c r="BL235"/>
      <c r="BM235"/>
      <c r="BN235"/>
      <c r="BO235"/>
      <c r="BP235"/>
      <c r="BQ235"/>
      <c r="BR235"/>
    </row>
    <row r="236">
      <c r="A236" t="s">
        <v>619</v>
      </c>
      <c r="B236">
        <v>2015</v>
      </c>
      <c r="C236" t="s">
        <v>626</v>
      </c>
      <c r="D236">
        <v>42</v>
      </c>
      <c r="E236" t="s">
        <v>56</v>
      </c>
      <c r="F236" t="s">
        <v>48</v>
      </c>
      <c r="G236" t="s">
        <v>640</v>
      </c>
      <c r="H236">
        <v>77.553280358688497</v>
      </c>
      <c r="I236">
        <v>73.531786237454526</v>
      </c>
      <c r="J236">
        <v>71.444698304979298</v>
      </c>
      <c r="K236">
        <v>81.198141352184081</v>
      </c>
      <c r="L236">
        <v>96.181136210437344</v>
      </c>
      <c r="M236">
        <v>83.097862590573001</v>
      </c>
      <c r="N236">
        <v>90.61054502731352</v>
      </c>
      <c r="O236">
        <v>96.775353225210495</v>
      </c>
      <c r="P236">
        <v>97.1877098136748</v>
      </c>
      <c r="Q236">
        <v>98.491536312936518</v>
      </c>
      <c r="R236">
        <v>78.166610003994222</v>
      </c>
      <c r="S236">
        <v>73.095271515188998</v>
      </c>
      <c r="T236">
        <v>73.312027262816088</v>
      </c>
      <c r="U236">
        <v>68.042992276331759</v>
      </c>
      <c r="V236">
        <v>75.986703411776759</v>
      </c>
      <c r="W236" t="s">
        <v>158</v>
      </c>
      <c r="X236" t="s">
        <v>159</v>
      </c>
      <c r="Y236" t="s">
        <v>160</v>
      </c>
      <c r="Z236" t="s">
        <v>161</v>
      </c>
      <c r="AA236" t="s">
        <v>162</v>
      </c>
      <c r="AB236" t="s">
        <v>163</v>
      </c>
      <c r="AC236" t="s">
        <v>164</v>
      </c>
      <c r="AD236" t="s">
        <v>165</v>
      </c>
      <c r="AE236" t="s">
        <v>166</v>
      </c>
      <c r="AF236" t="s">
        <v>167</v>
      </c>
      <c r="AG236" t="s">
        <v>240</v>
      </c>
      <c r="AH236">
        <v>72.586065532090842</v>
      </c>
      <c r="AI236">
        <v>75.348493961353483</v>
      </c>
      <c r="AJ236">
        <v>70.55013373085697</v>
      </c>
      <c r="AK236">
        <v>90.543391595966966</v>
      </c>
      <c r="AL236">
        <v>100</v>
      </c>
      <c r="AM236">
        <v>95.298599769776331</v>
      </c>
      <c r="AN236">
        <v>84.991632144391332</v>
      </c>
      <c r="AO236">
        <v>94.569448945902053</v>
      </c>
      <c r="AP236">
        <v>82.531595591205189</v>
      </c>
      <c r="AQ236">
        <v>67.375689553406147</v>
      </c>
      <c r="AR236">
        <v>62.121601672887572</v>
      </c>
      <c r="AS236"/>
      <c r="AT236"/>
      <c r="AU236"/>
      <c r="AV236"/>
      <c r="AW236"/>
      <c r="AX236"/>
      <c r="AY236"/>
      <c r="AZ236"/>
      <c r="BA236"/>
      <c r="BB236"/>
      <c r="BC236"/>
      <c r="BD236"/>
      <c r="BE236"/>
      <c r="BF236"/>
      <c r="BG236"/>
      <c r="BH236"/>
      <c r="BI236"/>
      <c r="BJ236"/>
      <c r="BK236"/>
      <c r="BL236"/>
      <c r="BM236"/>
      <c r="BN236"/>
      <c r="BO236"/>
      <c r="BP236"/>
      <c r="BQ236"/>
      <c r="BR236"/>
    </row>
    <row r="237">
      <c r="A237" t="s">
        <v>619</v>
      </c>
      <c r="B237">
        <v>2015</v>
      </c>
      <c r="C237" t="s">
        <v>626</v>
      </c>
      <c r="D237">
        <v>58</v>
      </c>
      <c r="E237" t="s">
        <v>170</v>
      </c>
      <c r="F237" t="s">
        <v>355</v>
      </c>
      <c r="G237" t="s">
        <v>192</v>
      </c>
      <c r="H237">
        <v>0.1823914381187782</v>
      </c>
      <c r="I237">
        <v>0.13448304031009289</v>
      </c>
      <c r="J237">
        <v>0.58347085453857483</v>
      </c>
      <c r="K237">
        <v>3.0688679516310158</v>
      </c>
      <c r="L237">
        <v>14.87703228400558</v>
      </c>
      <c r="M237">
        <v>2.8043169573902511</v>
      </c>
      <c r="N237">
        <v>3.6045134932558138</v>
      </c>
      <c r="O237">
        <v>9.4778677735851176</v>
      </c>
      <c r="P237">
        <v>15.532992914243509</v>
      </c>
      <c r="Q237">
        <v>22.771267937777171</v>
      </c>
      <c r="R237">
        <v>0</v>
      </c>
      <c r="S237">
        <v>0</v>
      </c>
      <c r="T237">
        <v>0</v>
      </c>
      <c r="U237">
        <v>0</v>
      </c>
      <c r="V237">
        <v>2.129941638350096</v>
      </c>
      <c r="W237" t="s">
        <v>158</v>
      </c>
      <c r="X237" t="s">
        <v>159</v>
      </c>
      <c r="Y237" t="s">
        <v>160</v>
      </c>
      <c r="Z237" t="s">
        <v>161</v>
      </c>
      <c r="AA237" t="s">
        <v>162</v>
      </c>
      <c r="AB237" t="s">
        <v>163</v>
      </c>
      <c r="AC237" t="s">
        <v>164</v>
      </c>
      <c r="AD237" t="s">
        <v>165</v>
      </c>
      <c r="AE237" t="s">
        <v>166</v>
      </c>
      <c r="AF237" t="s">
        <v>167</v>
      </c>
      <c r="AG237" t="s">
        <v>240</v>
      </c>
      <c r="AH237">
        <v>1.2310050188115229</v>
      </c>
      <c r="AI237">
        <v>1.519687489310366</v>
      </c>
      <c r="AJ237">
        <v>5.573559617811088</v>
      </c>
      <c r="AK237">
        <v>0.81780672526112264</v>
      </c>
      <c r="AL237">
        <v>19.072446113703471</v>
      </c>
      <c r="AM237">
        <v>17.001156022638749</v>
      </c>
      <c r="AN237">
        <v>2.6898176322530052</v>
      </c>
      <c r="AO237">
        <v>1.209034654514036</v>
      </c>
      <c r="AP237">
        <v>3.769853809400233</v>
      </c>
      <c r="AQ237">
        <v>1.0929971705879269</v>
      </c>
      <c r="AR237">
        <v>0.49262195346570631</v>
      </c>
      <c r="AS237"/>
      <c r="AT237"/>
      <c r="AU237"/>
      <c r="AV237"/>
      <c r="AW237"/>
      <c r="AX237"/>
      <c r="AY237"/>
      <c r="AZ237"/>
      <c r="BA237"/>
      <c r="BB237"/>
      <c r="BC237"/>
      <c r="BD237"/>
      <c r="BE237"/>
      <c r="BF237"/>
      <c r="BG237"/>
      <c r="BH237"/>
      <c r="BI237"/>
      <c r="BJ237"/>
      <c r="BK237"/>
      <c r="BL237"/>
      <c r="BM237"/>
      <c r="BN237"/>
      <c r="BO237"/>
      <c r="BP237"/>
      <c r="BQ237"/>
      <c r="BR237"/>
    </row>
    <row r="238">
      <c r="A238" t="s">
        <v>619</v>
      </c>
      <c r="B238">
        <v>2015</v>
      </c>
      <c r="C238" t="s">
        <v>626</v>
      </c>
      <c r="D238">
        <v>59</v>
      </c>
      <c r="E238" t="s">
        <v>170</v>
      </c>
      <c r="F238" t="s">
        <v>356</v>
      </c>
      <c r="G238" t="s">
        <v>192</v>
      </c>
      <c r="H238">
        <v>0.80760934674516793</v>
      </c>
      <c r="I238">
        <v>0.075336351576304098</v>
      </c>
      <c r="J238">
        <v>1.08958267188383</v>
      </c>
      <c r="K238">
        <v>15.43482873743713</v>
      </c>
      <c r="L238">
        <v>52.388193557614407</v>
      </c>
      <c r="M238">
        <v>4.7052144480907856</v>
      </c>
      <c r="N238">
        <v>22.056417391289301</v>
      </c>
      <c r="O238">
        <v>45.208528847891813</v>
      </c>
      <c r="P238">
        <v>56.756953127961687</v>
      </c>
      <c r="Q238">
        <v>57.303482526424119</v>
      </c>
      <c r="R238">
        <v>0.27294077221265611</v>
      </c>
      <c r="S238">
        <v>0.14755617798121781</v>
      </c>
      <c r="T238">
        <v>0.154081860039359</v>
      </c>
      <c r="U238">
        <v>0.15599326808201611</v>
      </c>
      <c r="V238">
        <v>14.080480278257131</v>
      </c>
      <c r="W238" t="s">
        <v>158</v>
      </c>
      <c r="X238" t="s">
        <v>159</v>
      </c>
      <c r="Y238" t="s">
        <v>160</v>
      </c>
      <c r="Z238" t="s">
        <v>161</v>
      </c>
      <c r="AA238" t="s">
        <v>162</v>
      </c>
      <c r="AB238" t="s">
        <v>163</v>
      </c>
      <c r="AC238" t="s">
        <v>164</v>
      </c>
      <c r="AD238" t="s">
        <v>165</v>
      </c>
      <c r="AE238" t="s">
        <v>166</v>
      </c>
      <c r="AF238" t="s">
        <v>167</v>
      </c>
      <c r="AG238" t="s">
        <v>240</v>
      </c>
      <c r="AH238">
        <v>4.6485844233212612</v>
      </c>
      <c r="AI238">
        <v>32.332906521919838</v>
      </c>
      <c r="AJ238">
        <v>8.4267058491180613</v>
      </c>
      <c r="AK238">
        <v>16.903083395925549</v>
      </c>
      <c r="AL238">
        <v>60.625511470550038</v>
      </c>
      <c r="AM238">
        <v>53.992805873508267</v>
      </c>
      <c r="AN238">
        <v>3.746959666016378</v>
      </c>
      <c r="AO238">
        <v>1.869146974270482</v>
      </c>
      <c r="AP238">
        <v>14.0478273025021</v>
      </c>
      <c r="AQ238">
        <v>3.7642601830712961</v>
      </c>
      <c r="AR238">
        <v>1.5991491209150961</v>
      </c>
      <c r="AS238"/>
      <c r="AT238"/>
      <c r="AU238"/>
      <c r="AV238"/>
      <c r="AW238"/>
      <c r="AX238"/>
      <c r="AY238"/>
      <c r="AZ238"/>
      <c r="BA238"/>
      <c r="BB238"/>
      <c r="BC238"/>
      <c r="BD238"/>
      <c r="BE238"/>
      <c r="BF238"/>
      <c r="BG238"/>
      <c r="BH238"/>
      <c r="BI238"/>
      <c r="BJ238"/>
      <c r="BK238"/>
      <c r="BL238"/>
      <c r="BM238"/>
      <c r="BN238"/>
      <c r="BO238"/>
      <c r="BP238"/>
      <c r="BQ238"/>
      <c r="BR238"/>
    </row>
    <row r="239">
      <c r="A239" t="s">
        <v>619</v>
      </c>
      <c r="B239">
        <v>2015</v>
      </c>
      <c r="C239" t="s">
        <v>626</v>
      </c>
      <c r="D239">
        <v>60</v>
      </c>
      <c r="E239" t="s">
        <v>170</v>
      </c>
      <c r="F239" t="s">
        <v>357</v>
      </c>
      <c r="G239" t="s">
        <v>192</v>
      </c>
      <c r="H239">
        <v>13.42164401106246</v>
      </c>
      <c r="I239">
        <v>17.034628676644449</v>
      </c>
      <c r="J239">
        <v>17.39461134208975</v>
      </c>
      <c r="K239">
        <v>17.03846439890571</v>
      </c>
      <c r="L239">
        <v>8.5977563654884541</v>
      </c>
      <c r="M239">
        <v>22.807675794358879</v>
      </c>
      <c r="N239">
        <v>18.683364854507978</v>
      </c>
      <c r="O239">
        <v>11.15710176928229</v>
      </c>
      <c r="P239">
        <v>5.892576340905471</v>
      </c>
      <c r="Q239">
        <v>4.0388491440440033</v>
      </c>
      <c r="R239">
        <v>11.92822251569746</v>
      </c>
      <c r="S239">
        <v>15.960683602062909</v>
      </c>
      <c r="T239">
        <v>15.68750086378857</v>
      </c>
      <c r="U239">
        <v>16.82525217719704</v>
      </c>
      <c r="V239">
        <v>18.235134013279581</v>
      </c>
      <c r="W239" t="s">
        <v>158</v>
      </c>
      <c r="X239" t="s">
        <v>159</v>
      </c>
      <c r="Y239" t="s">
        <v>160</v>
      </c>
      <c r="Z239" t="s">
        <v>161</v>
      </c>
      <c r="AA239" t="s">
        <v>162</v>
      </c>
      <c r="AB239" t="s">
        <v>163</v>
      </c>
      <c r="AC239" t="s">
        <v>164</v>
      </c>
      <c r="AD239" t="s">
        <v>165</v>
      </c>
      <c r="AE239" t="s">
        <v>166</v>
      </c>
      <c r="AF239" t="s">
        <v>167</v>
      </c>
      <c r="AG239" t="s">
        <v>240</v>
      </c>
      <c r="AH239">
        <v>19.423870850721599</v>
      </c>
      <c r="AI239">
        <v>15.38970882301215</v>
      </c>
      <c r="AJ239">
        <v>12.53961301200432</v>
      </c>
      <c r="AK239">
        <v>9.5793504579670348</v>
      </c>
      <c r="AL239">
        <v>0.65845962808191694</v>
      </c>
      <c r="AM239">
        <v>6.4718935072233226</v>
      </c>
      <c r="AN239">
        <v>27.823270577738342</v>
      </c>
      <c r="AO239">
        <v>12.09565635920708</v>
      </c>
      <c r="AP239">
        <v>17.428887342188069</v>
      </c>
      <c r="AQ239">
        <v>0.97249190846937383</v>
      </c>
      <c r="AR239">
        <v>8.7528417679216002</v>
      </c>
      <c r="AS239"/>
      <c r="AT239"/>
      <c r="AU239"/>
      <c r="AV239"/>
      <c r="AW239"/>
      <c r="AX239"/>
      <c r="AY239"/>
      <c r="AZ239"/>
      <c r="BA239"/>
      <c r="BB239"/>
      <c r="BC239"/>
      <c r="BD239"/>
      <c r="BE239"/>
      <c r="BF239"/>
      <c r="BG239"/>
      <c r="BH239"/>
      <c r="BI239"/>
      <c r="BJ239"/>
      <c r="BK239"/>
      <c r="BL239"/>
      <c r="BM239"/>
      <c r="BN239"/>
      <c r="BO239"/>
      <c r="BP239"/>
      <c r="BQ239"/>
      <c r="BR239"/>
    </row>
    <row r="240">
      <c r="A240" t="s">
        <v>619</v>
      </c>
      <c r="B240">
        <v>2015</v>
      </c>
      <c r="C240" t="s">
        <v>626</v>
      </c>
      <c r="D240">
        <v>61</v>
      </c>
      <c r="E240" t="s">
        <v>170</v>
      </c>
      <c r="F240" t="s">
        <v>437</v>
      </c>
      <c r="G240" t="s">
        <v>192</v>
      </c>
      <c r="H240">
        <v>0.99506308672354005</v>
      </c>
      <c r="I240">
        <v>1.4115348822015199</v>
      </c>
      <c r="J240">
        <v>4.386369151484903</v>
      </c>
      <c r="K240">
        <v>13.43481959718912</v>
      </c>
      <c r="L240">
        <v>10.46600605669888</v>
      </c>
      <c r="M240">
        <v>18.580775995137358</v>
      </c>
      <c r="N240">
        <v>25.275487772960279</v>
      </c>
      <c r="O240">
        <v>18.519142916373951</v>
      </c>
      <c r="P240">
        <v>12.33394478886037</v>
      </c>
      <c r="Q240">
        <v>5.0745291352963777</v>
      </c>
      <c r="R240">
        <v>0.1466282514604407</v>
      </c>
      <c r="S240">
        <v>0.48348032320123319</v>
      </c>
      <c r="T240">
        <v>0.95969334883875013</v>
      </c>
      <c r="U240">
        <v>0.94777838871793196</v>
      </c>
      <c r="V240">
        <v>4.9295292885861208</v>
      </c>
      <c r="W240" t="s">
        <v>158</v>
      </c>
      <c r="X240" t="s">
        <v>159</v>
      </c>
      <c r="Y240" t="s">
        <v>160</v>
      </c>
      <c r="Z240" t="s">
        <v>161</v>
      </c>
      <c r="AA240" t="s">
        <v>162</v>
      </c>
      <c r="AB240" t="s">
        <v>163</v>
      </c>
      <c r="AC240" t="s">
        <v>164</v>
      </c>
      <c r="AD240" t="s">
        <v>165</v>
      </c>
      <c r="AE240" t="s">
        <v>166</v>
      </c>
      <c r="AF240" t="s">
        <v>167</v>
      </c>
      <c r="AG240" t="s">
        <v>240</v>
      </c>
      <c r="AH240">
        <v>4.6907009877774852</v>
      </c>
      <c r="AI240">
        <v>6.6544702026349363</v>
      </c>
      <c r="AJ240">
        <v>2.844762256640736</v>
      </c>
      <c r="AK240">
        <v>4.4124117992080603</v>
      </c>
      <c r="AL240">
        <v>9.1320943063992264</v>
      </c>
      <c r="AM240">
        <v>13.27482317922593</v>
      </c>
      <c r="AN240">
        <v>9.121699994969072</v>
      </c>
      <c r="AO240">
        <v>3.0276159894983858</v>
      </c>
      <c r="AP240">
        <v>8.4972807484280697</v>
      </c>
      <c r="AQ240">
        <v>2.192838921119924</v>
      </c>
      <c r="AR240">
        <v>2.2291659393927601</v>
      </c>
      <c r="AS240"/>
      <c r="AT240"/>
      <c r="AU240"/>
      <c r="AV240"/>
      <c r="AW240"/>
      <c r="AX240"/>
      <c r="AY240"/>
      <c r="AZ240"/>
      <c r="BA240"/>
      <c r="BB240"/>
      <c r="BC240"/>
      <c r="BD240"/>
      <c r="BE240"/>
      <c r="BF240"/>
      <c r="BG240"/>
      <c r="BH240"/>
      <c r="BI240"/>
      <c r="BJ240"/>
      <c r="BK240"/>
      <c r="BL240"/>
      <c r="BM240"/>
      <c r="BN240"/>
      <c r="BO240"/>
      <c r="BP240"/>
      <c r="BQ240"/>
      <c r="BR240"/>
    </row>
    <row r="241">
      <c r="A241" t="s">
        <v>619</v>
      </c>
      <c r="B241">
        <v>2015</v>
      </c>
      <c r="C241" t="s">
        <v>626</v>
      </c>
      <c r="D241">
        <v>62</v>
      </c>
      <c r="E241" t="s">
        <v>170</v>
      </c>
      <c r="F241" t="s">
        <v>360</v>
      </c>
      <c r="G241" t="s">
        <v>192</v>
      </c>
      <c r="H241">
        <v>18.21686070992893</v>
      </c>
      <c r="I241">
        <v>10.34517232802545</v>
      </c>
      <c r="J241">
        <v>12.377939898232141</v>
      </c>
      <c r="K241">
        <v>10.93798126334724</v>
      </c>
      <c r="L241">
        <v>4.6406003549459482</v>
      </c>
      <c r="M241">
        <v>17.07453875074766</v>
      </c>
      <c r="N241">
        <v>11.88544095487528</v>
      </c>
      <c r="O241">
        <v>6.9513081610494369</v>
      </c>
      <c r="P241">
        <v>3.348753658314231</v>
      </c>
      <c r="Q241">
        <v>3.236388173529861</v>
      </c>
      <c r="R241">
        <v>19.31148051795607</v>
      </c>
      <c r="S241">
        <v>12.88030032920183</v>
      </c>
      <c r="T241">
        <v>9.6925147537923468</v>
      </c>
      <c r="U241">
        <v>10.749574988348609</v>
      </c>
      <c r="V241">
        <v>10.528425931483341</v>
      </c>
      <c r="W241" t="s">
        <v>158</v>
      </c>
      <c r="X241" t="s">
        <v>159</v>
      </c>
      <c r="Y241" t="s">
        <v>160</v>
      </c>
      <c r="Z241" t="s">
        <v>161</v>
      </c>
      <c r="AA241" t="s">
        <v>162</v>
      </c>
      <c r="AB241" t="s">
        <v>163</v>
      </c>
      <c r="AC241" t="s">
        <v>164</v>
      </c>
      <c r="AD241" t="s">
        <v>165</v>
      </c>
      <c r="AE241" t="s">
        <v>166</v>
      </c>
      <c r="AF241" t="s">
        <v>167</v>
      </c>
      <c r="AG241" t="s">
        <v>240</v>
      </c>
      <c r="AH241">
        <v>20.568470899918839</v>
      </c>
      <c r="AI241">
        <v>5.2724670352100533</v>
      </c>
      <c r="AJ241">
        <v>7.3874552399733133</v>
      </c>
      <c r="AK241">
        <v>4.8717319650965667</v>
      </c>
      <c r="AL241">
        <v>1.0031782337893</v>
      </c>
      <c r="AM241">
        <v>2.0691566095671901</v>
      </c>
      <c r="AN241">
        <v>15.90915541254715</v>
      </c>
      <c r="AO241">
        <v>22.5160832739939</v>
      </c>
      <c r="AP241">
        <v>8.6946300852431957</v>
      </c>
      <c r="AQ241">
        <v>6.4737687450193224</v>
      </c>
      <c r="AR241">
        <v>14.32993558294257</v>
      </c>
      <c r="AS241"/>
      <c r="AT241"/>
      <c r="AU241"/>
      <c r="AV241"/>
      <c r="AW241"/>
      <c r="AX241"/>
      <c r="AY241"/>
      <c r="AZ241"/>
      <c r="BA241"/>
      <c r="BB241"/>
      <c r="BC241"/>
      <c r="BD241"/>
      <c r="BE241"/>
      <c r="BF241"/>
      <c r="BG241"/>
      <c r="BH241"/>
      <c r="BI241"/>
      <c r="BJ241"/>
      <c r="BK241"/>
      <c r="BL241"/>
      <c r="BM241"/>
      <c r="BN241"/>
      <c r="BO241"/>
      <c r="BP241"/>
      <c r="BQ241"/>
      <c r="BR241"/>
    </row>
    <row r="242">
      <c r="A242" t="s">
        <v>619</v>
      </c>
      <c r="B242">
        <v>2015</v>
      </c>
      <c r="C242" t="s">
        <v>626</v>
      </c>
      <c r="D242">
        <v>63</v>
      </c>
      <c r="E242" t="s">
        <v>170</v>
      </c>
      <c r="F242" t="s">
        <v>361</v>
      </c>
      <c r="G242" t="s">
        <v>192</v>
      </c>
      <c r="H242">
        <v>30.96728500617235</v>
      </c>
      <c r="I242">
        <v>28.225198688310801</v>
      </c>
      <c r="J242">
        <v>23.429946733524591</v>
      </c>
      <c r="K242">
        <v>17.128375462628149</v>
      </c>
      <c r="L242">
        <v>2.8561202645417261</v>
      </c>
      <c r="M242">
        <v>17.160823294124551</v>
      </c>
      <c r="N242">
        <v>8.1777136689768231</v>
      </c>
      <c r="O242">
        <v>3.3124375635085932</v>
      </c>
      <c r="P242">
        <v>2.5074858524505381</v>
      </c>
      <c r="Q242">
        <v>0.53760386355059986</v>
      </c>
      <c r="R242">
        <v>31.754413422817819</v>
      </c>
      <c r="S242">
        <v>30.274463180379058</v>
      </c>
      <c r="T242">
        <v>28.360890110261209</v>
      </c>
      <c r="U242">
        <v>24.113030921688068</v>
      </c>
      <c r="V242">
        <v>21.649363120862589</v>
      </c>
      <c r="W242" t="s">
        <v>158</v>
      </c>
      <c r="X242" t="s">
        <v>159</v>
      </c>
      <c r="Y242" t="s">
        <v>160</v>
      </c>
      <c r="Z242" t="s">
        <v>161</v>
      </c>
      <c r="AA242" t="s">
        <v>162</v>
      </c>
      <c r="AB242" t="s">
        <v>163</v>
      </c>
      <c r="AC242" t="s">
        <v>164</v>
      </c>
      <c r="AD242" t="s">
        <v>165</v>
      </c>
      <c r="AE242" t="s">
        <v>166</v>
      </c>
      <c r="AF242" t="s">
        <v>167</v>
      </c>
      <c r="AG242" t="s">
        <v>240</v>
      </c>
      <c r="AH242">
        <v>36.070099204870658</v>
      </c>
      <c r="AI242">
        <v>12.77633560798794</v>
      </c>
      <c r="AJ242">
        <v>29.60830731642794</v>
      </c>
      <c r="AK242">
        <v>24.715952247127511</v>
      </c>
      <c r="AL242">
        <v>0</v>
      </c>
      <c r="AM242">
        <v>5.0446474481672876</v>
      </c>
      <c r="AN242">
        <v>18.21135022505986</v>
      </c>
      <c r="AO242">
        <v>26.117297364605751</v>
      </c>
      <c r="AP242">
        <v>13.773812120022599</v>
      </c>
      <c r="AQ242">
        <v>16.579015027640679</v>
      </c>
      <c r="AR242">
        <v>30.1122025644848</v>
      </c>
      <c r="AS242"/>
      <c r="AT242"/>
      <c r="AU242"/>
      <c r="AV242"/>
      <c r="AW242"/>
      <c r="AX242"/>
      <c r="AY242"/>
      <c r="AZ242"/>
      <c r="BA242"/>
      <c r="BB242"/>
      <c r="BC242"/>
      <c r="BD242"/>
      <c r="BE242"/>
      <c r="BF242"/>
      <c r="BG242"/>
      <c r="BH242"/>
      <c r="BI242"/>
      <c r="BJ242"/>
      <c r="BK242"/>
      <c r="BL242"/>
      <c r="BM242"/>
      <c r="BN242"/>
      <c r="BO242"/>
      <c r="BP242"/>
      <c r="BQ242"/>
      <c r="BR242"/>
    </row>
    <row r="243">
      <c r="A243" t="s">
        <v>619</v>
      </c>
      <c r="B243">
        <v>2015</v>
      </c>
      <c r="C243" t="s">
        <v>626</v>
      </c>
      <c r="D243">
        <v>64</v>
      </c>
      <c r="E243" t="s">
        <v>170</v>
      </c>
      <c r="F243" t="s">
        <v>438</v>
      </c>
      <c r="G243" t="s">
        <v>192</v>
      </c>
      <c r="H243">
        <v>13.595370462062119</v>
      </c>
      <c r="I243">
        <v>17.636831436876061</v>
      </c>
      <c r="J243">
        <v>20.06115536059707</v>
      </c>
      <c r="K243">
        <v>15.652901110618689</v>
      </c>
      <c r="L243">
        <v>4.3504668688456034</v>
      </c>
      <c r="M243">
        <v>11.14399126498963</v>
      </c>
      <c r="N243">
        <v>8.2517378019960006</v>
      </c>
      <c r="O243">
        <v>5.0130373062321789</v>
      </c>
      <c r="P243">
        <v>3.1556569766882299</v>
      </c>
      <c r="Q243">
        <v>3.6157768711009579</v>
      </c>
      <c r="R243">
        <v>13.645187073457111</v>
      </c>
      <c r="S243">
        <v>16.830065022037029</v>
      </c>
      <c r="T243">
        <v>17.490985164031599</v>
      </c>
      <c r="U243">
        <v>23.606041840882739</v>
      </c>
      <c r="V243">
        <v>18.697101345338481</v>
      </c>
      <c r="W243" t="s">
        <v>158</v>
      </c>
      <c r="X243" t="s">
        <v>159</v>
      </c>
      <c r="Y243" t="s">
        <v>160</v>
      </c>
      <c r="Z243" t="s">
        <v>161</v>
      </c>
      <c r="AA243" t="s">
        <v>162</v>
      </c>
      <c r="AB243" t="s">
        <v>163</v>
      </c>
      <c r="AC243" t="s">
        <v>164</v>
      </c>
      <c r="AD243" t="s">
        <v>165</v>
      </c>
      <c r="AE243" t="s">
        <v>166</v>
      </c>
      <c r="AF243" t="s">
        <v>167</v>
      </c>
      <c r="AG243" t="s">
        <v>240</v>
      </c>
      <c r="AH243">
        <v>3.2770057701920829</v>
      </c>
      <c r="AI243">
        <v>14.334479266185509</v>
      </c>
      <c r="AJ243">
        <v>26.903841184779139</v>
      </c>
      <c r="AK243">
        <v>26.675958764742809</v>
      </c>
      <c r="AL243">
        <v>5.5839946814100427</v>
      </c>
      <c r="AM243">
        <v>1.629960519175836</v>
      </c>
      <c r="AN243">
        <v>7.2810688888117676</v>
      </c>
      <c r="AO243">
        <v>12.278112665530459</v>
      </c>
      <c r="AP243">
        <v>24.909006744825309</v>
      </c>
      <c r="AQ243">
        <v>24.61163719822234</v>
      </c>
      <c r="AR243">
        <v>16.222338621032851</v>
      </c>
      <c r="AS243"/>
      <c r="AT243"/>
      <c r="AU243"/>
      <c r="AV243"/>
      <c r="AW243"/>
      <c r="AX243"/>
      <c r="AY243"/>
      <c r="AZ243"/>
      <c r="BA243"/>
      <c r="BB243"/>
      <c r="BC243"/>
      <c r="BD243"/>
      <c r="BE243"/>
      <c r="BF243"/>
      <c r="BG243"/>
      <c r="BH243"/>
      <c r="BI243"/>
      <c r="BJ243"/>
      <c r="BK243"/>
      <c r="BL243"/>
      <c r="BM243"/>
      <c r="BN243"/>
      <c r="BO243"/>
      <c r="BP243"/>
      <c r="BQ243"/>
      <c r="BR243"/>
    </row>
    <row r="244">
      <c r="A244" t="s">
        <v>619</v>
      </c>
      <c r="B244">
        <v>2015</v>
      </c>
      <c r="C244" t="s">
        <v>626</v>
      </c>
      <c r="D244">
        <v>65</v>
      </c>
      <c r="E244" t="s">
        <v>170</v>
      </c>
      <c r="F244" t="s">
        <v>439</v>
      </c>
      <c r="G244" t="s">
        <v>192</v>
      </c>
      <c r="H244">
        <v>21.78372294558314</v>
      </c>
      <c r="I244">
        <v>25.02141654489149</v>
      </c>
      <c r="J244">
        <v>19.7912935627111</v>
      </c>
      <c r="K244">
        <v>6.3217735362676288</v>
      </c>
      <c r="L244">
        <v>0.12041579337492581</v>
      </c>
      <c r="M244">
        <v>5.4885764961478634</v>
      </c>
      <c r="N244">
        <v>1.862518923915216</v>
      </c>
      <c r="O244">
        <v>0.013026253932427</v>
      </c>
      <c r="P244">
        <v>0.059476520879051198</v>
      </c>
      <c r="Q244">
        <v>0.12700338374373049</v>
      </c>
      <c r="R244">
        <v>22.941127446398401</v>
      </c>
      <c r="S244">
        <v>23.367386281801991</v>
      </c>
      <c r="T244">
        <v>27.540518343433341</v>
      </c>
      <c r="U244">
        <v>22.363597123333019</v>
      </c>
      <c r="V244">
        <v>7.8084905521204782</v>
      </c>
      <c r="W244" t="s">
        <v>158</v>
      </c>
      <c r="X244" t="s">
        <v>159</v>
      </c>
      <c r="Y244" t="s">
        <v>160</v>
      </c>
      <c r="Z244" t="s">
        <v>161</v>
      </c>
      <c r="AA244" t="s">
        <v>162</v>
      </c>
      <c r="AB244" t="s">
        <v>163</v>
      </c>
      <c r="AC244" t="s">
        <v>164</v>
      </c>
      <c r="AD244" t="s">
        <v>165</v>
      </c>
      <c r="AE244" t="s">
        <v>166</v>
      </c>
      <c r="AF244" t="s">
        <v>167</v>
      </c>
      <c r="AG244" t="s">
        <v>240</v>
      </c>
      <c r="AH244">
        <v>8.7742242576762504</v>
      </c>
      <c r="AI244">
        <v>9.5143146585953069</v>
      </c>
      <c r="AJ244">
        <v>5.5220297525772626</v>
      </c>
      <c r="AK244">
        <v>12.02370464467135</v>
      </c>
      <c r="AL244">
        <v>0.22673582747365251</v>
      </c>
      <c r="AM244">
        <v>0.39538218514159862</v>
      </c>
      <c r="AN244">
        <v>15.007620140760171</v>
      </c>
      <c r="AO244">
        <v>20.887052718379849</v>
      </c>
      <c r="AP244">
        <v>8.4994921729701627</v>
      </c>
      <c r="AQ244">
        <v>43.960190439986988</v>
      </c>
      <c r="AR244">
        <v>26.023429335614608</v>
      </c>
      <c r="AS244"/>
      <c r="AT244"/>
      <c r="AU244"/>
      <c r="AV244"/>
      <c r="AW244"/>
      <c r="AX244"/>
      <c r="AY244"/>
      <c r="AZ244"/>
      <c r="BA244"/>
      <c r="BB244"/>
      <c r="BC244"/>
      <c r="BD244"/>
      <c r="BE244"/>
      <c r="BF244"/>
      <c r="BG244"/>
      <c r="BH244"/>
      <c r="BI244"/>
      <c r="BJ244"/>
      <c r="BK244"/>
      <c r="BL244"/>
      <c r="BM244"/>
      <c r="BN244"/>
      <c r="BO244"/>
      <c r="BP244"/>
      <c r="BQ244"/>
      <c r="BR244"/>
    </row>
    <row r="245">
      <c r="A245" t="s">
        <v>619</v>
      </c>
      <c r="B245">
        <v>2015</v>
      </c>
      <c r="C245" t="s">
        <v>626</v>
      </c>
      <c r="D245">
        <v>66</v>
      </c>
      <c r="E245" t="s">
        <v>170</v>
      </c>
      <c r="F245" t="s">
        <v>179</v>
      </c>
      <c r="G245" t="s">
        <v>192</v>
      </c>
      <c r="H245">
        <v>0.0300529936035305</v>
      </c>
      <c r="I245">
        <v>0.0054598017749234997</v>
      </c>
      <c r="J245">
        <v>0.35163208116681433</v>
      </c>
      <c r="K245">
        <v>0.72097978238478211</v>
      </c>
      <c r="L245">
        <v>0.27859495622458103</v>
      </c>
      <c r="M245">
        <v>0.093634799605240404</v>
      </c>
      <c r="N245">
        <v>0</v>
      </c>
      <c r="O245">
        <v>0</v>
      </c>
      <c r="P245">
        <v>0</v>
      </c>
      <c r="Q245">
        <v>0</v>
      </c>
      <c r="R245">
        <v>0</v>
      </c>
      <c r="S245">
        <v>0.0080272992203503004</v>
      </c>
      <c r="T245">
        <v>0</v>
      </c>
      <c r="U245">
        <v>0.51821737540045598</v>
      </c>
      <c r="V245">
        <v>1.471696465452609</v>
      </c>
      <c r="W245" t="s">
        <v>158</v>
      </c>
      <c r="X245" t="s">
        <v>159</v>
      </c>
      <c r="Y245" t="s">
        <v>160</v>
      </c>
      <c r="Z245" t="s">
        <v>161</v>
      </c>
      <c r="AA245" t="s">
        <v>162</v>
      </c>
      <c r="AB245" t="s">
        <v>163</v>
      </c>
      <c r="AC245" t="s">
        <v>164</v>
      </c>
      <c r="AD245" t="s">
        <v>165</v>
      </c>
      <c r="AE245" t="s">
        <v>166</v>
      </c>
      <c r="AF245" t="s">
        <v>167</v>
      </c>
      <c r="AG245" t="s">
        <v>240</v>
      </c>
      <c r="AH245">
        <v>0.47049722225984092</v>
      </c>
      <c r="AI245">
        <v>1.882149287181615</v>
      </c>
      <c r="AJ245">
        <v>0.6751970199849131</v>
      </c>
      <c r="AK245">
        <v>0</v>
      </c>
      <c r="AL245">
        <v>0</v>
      </c>
      <c r="AM245">
        <v>0.101571132546332</v>
      </c>
      <c r="AN245">
        <v>0</v>
      </c>
      <c r="AO245">
        <v>0</v>
      </c>
      <c r="AP245">
        <v>0.16276478848597431</v>
      </c>
      <c r="AQ245">
        <v>0</v>
      </c>
      <c r="AR245">
        <v>0</v>
      </c>
      <c r="AS245"/>
      <c r="AT245"/>
      <c r="AU245"/>
      <c r="AV245"/>
      <c r="AW245"/>
      <c r="AX245"/>
      <c r="AY245"/>
      <c r="AZ245"/>
      <c r="BA245"/>
      <c r="BB245"/>
      <c r="BC245"/>
      <c r="BD245"/>
      <c r="BE245"/>
      <c r="BF245"/>
      <c r="BG245"/>
      <c r="BH245"/>
      <c r="BI245"/>
      <c r="BJ245"/>
      <c r="BK245"/>
      <c r="BL245"/>
      <c r="BM245"/>
      <c r="BN245"/>
      <c r="BO245"/>
      <c r="BP245"/>
      <c r="BQ245"/>
      <c r="BR245"/>
    </row>
    <row r="246">
      <c r="A246" t="s">
        <v>619</v>
      </c>
      <c r="B246">
        <v>2015</v>
      </c>
      <c r="C246" t="s">
        <v>626</v>
      </c>
      <c r="D246">
        <v>67</v>
      </c>
      <c r="E246" t="s">
        <v>170</v>
      </c>
      <c r="F246" t="s">
        <v>365</v>
      </c>
      <c r="G246" t="s">
        <v>192</v>
      </c>
      <c r="H246">
        <v>0</v>
      </c>
      <c r="I246">
        <v>0.077265145799409005</v>
      </c>
      <c r="J246">
        <v>0.42258281829174121</v>
      </c>
      <c r="K246">
        <v>0.16161662374922531</v>
      </c>
      <c r="L246">
        <v>0.13541682404865821</v>
      </c>
      <c r="M246">
        <v>0.14045219940786061</v>
      </c>
      <c r="N246">
        <v>0.20280513822330409</v>
      </c>
      <c r="O246">
        <v>0</v>
      </c>
      <c r="P246">
        <v>0</v>
      </c>
      <c r="Q246">
        <v>0</v>
      </c>
      <c r="R246">
        <v>0</v>
      </c>
      <c r="S246">
        <v>0</v>
      </c>
      <c r="T246">
        <v>0.1138155558148974</v>
      </c>
      <c r="U246">
        <v>0.55631541375267157</v>
      </c>
      <c r="V246">
        <v>0.34136551365164158</v>
      </c>
      <c r="W246" t="s">
        <v>158</v>
      </c>
      <c r="X246" t="s">
        <v>159</v>
      </c>
      <c r="Y246" t="s">
        <v>160</v>
      </c>
      <c r="Z246" t="s">
        <v>161</v>
      </c>
      <c r="AA246" t="s">
        <v>162</v>
      </c>
      <c r="AB246" t="s">
        <v>163</v>
      </c>
      <c r="AC246" t="s">
        <v>164</v>
      </c>
      <c r="AD246" t="s">
        <v>165</v>
      </c>
      <c r="AE246" t="s">
        <v>166</v>
      </c>
      <c r="AF246" t="s">
        <v>167</v>
      </c>
      <c r="AG246" t="s">
        <v>240</v>
      </c>
      <c r="AH246">
        <v>0.66902272960938092</v>
      </c>
      <c r="AI246">
        <v>0.2251518357767362</v>
      </c>
      <c r="AJ246">
        <v>0.38889656301258602</v>
      </c>
      <c r="AK246">
        <v>0</v>
      </c>
      <c r="AL246">
        <v>0</v>
      </c>
      <c r="AM246">
        <v>0.018603522805617001</v>
      </c>
      <c r="AN246">
        <v>0</v>
      </c>
      <c r="AO246">
        <v>0</v>
      </c>
      <c r="AP246">
        <v>0.16276478848597431</v>
      </c>
      <c r="AQ246">
        <v>0</v>
      </c>
      <c r="AR246">
        <v>0.23831511423008531</v>
      </c>
      <c r="AS246"/>
      <c r="AT246"/>
      <c r="AU246"/>
      <c r="AV246"/>
      <c r="AW246"/>
      <c r="AX246"/>
      <c r="AY246"/>
      <c r="AZ246"/>
      <c r="BA246"/>
      <c r="BB246"/>
      <c r="BC246"/>
      <c r="BD246"/>
      <c r="BE246"/>
      <c r="BF246"/>
      <c r="BG246"/>
      <c r="BH246"/>
      <c r="BI246"/>
      <c r="BJ246"/>
      <c r="BK246"/>
      <c r="BL246"/>
      <c r="BM246"/>
      <c r="BN246"/>
      <c r="BO246"/>
      <c r="BP246"/>
      <c r="BQ246"/>
      <c r="BR246"/>
    </row>
    <row r="247">
      <c r="A247" t="s">
        <v>619</v>
      </c>
      <c r="B247">
        <v>2015</v>
      </c>
      <c r="C247" t="s">
        <v>626</v>
      </c>
      <c r="D247">
        <v>68</v>
      </c>
      <c r="E247" t="s">
        <v>170</v>
      </c>
      <c r="F247" t="s">
        <v>367</v>
      </c>
      <c r="G247" t="s">
        <v>192</v>
      </c>
      <c r="H247">
        <v>0</v>
      </c>
      <c r="I247">
        <v>0.032673103589557502</v>
      </c>
      <c r="J247">
        <v>0.098054244817960004</v>
      </c>
      <c r="K247">
        <v>0.0542618464085486</v>
      </c>
      <c r="L247">
        <v>1.289396674211289</v>
      </c>
      <c r="M247">
        <v>0</v>
      </c>
      <c r="N247">
        <v>0</v>
      </c>
      <c r="O247">
        <v>0.3475494081441628</v>
      </c>
      <c r="P247">
        <v>0.41215981969688648</v>
      </c>
      <c r="Q247">
        <v>3.2950989645332109</v>
      </c>
      <c r="R247">
        <v>0</v>
      </c>
      <c r="S247">
        <v>0.048037784114342501</v>
      </c>
      <c r="T247">
        <v>0</v>
      </c>
      <c r="U247">
        <v>0.14450733058207821</v>
      </c>
      <c r="V247">
        <v>0.062022595483625098</v>
      </c>
      <c r="W247" t="s">
        <v>158</v>
      </c>
      <c r="X247" t="s">
        <v>159</v>
      </c>
      <c r="Y247" t="s">
        <v>160</v>
      </c>
      <c r="Z247" t="s">
        <v>161</v>
      </c>
      <c r="AA247" t="s">
        <v>162</v>
      </c>
      <c r="AB247" t="s">
        <v>163</v>
      </c>
      <c r="AC247" t="s">
        <v>164</v>
      </c>
      <c r="AD247" t="s">
        <v>165</v>
      </c>
      <c r="AE247" t="s">
        <v>166</v>
      </c>
      <c r="AF247" t="s">
        <v>167</v>
      </c>
      <c r="AG247" t="s">
        <v>240</v>
      </c>
      <c r="AH247">
        <v>0.15040102359444271</v>
      </c>
      <c r="AI247">
        <v>0.098329272185552305</v>
      </c>
      <c r="AJ247">
        <v>0</v>
      </c>
      <c r="AK247">
        <v>0</v>
      </c>
      <c r="AL247">
        <v>3.697579738592351</v>
      </c>
      <c r="AM247">
        <v>0</v>
      </c>
      <c r="AN247">
        <v>0.20905746184416399</v>
      </c>
      <c r="AO247">
        <v>0</v>
      </c>
      <c r="AP247">
        <v>0.053680097448157597</v>
      </c>
      <c r="AQ247">
        <v>0.3528004058819047</v>
      </c>
      <c r="AR247">
        <v>0</v>
      </c>
      <c r="AS247"/>
      <c r="AT247"/>
      <c r="AU247"/>
      <c r="AV247"/>
      <c r="AW247"/>
      <c r="AX247"/>
      <c r="AY247"/>
      <c r="AZ247"/>
      <c r="BA247"/>
      <c r="BB247"/>
      <c r="BC247"/>
      <c r="BD247"/>
      <c r="BE247"/>
      <c r="BF247"/>
      <c r="BG247"/>
      <c r="BH247"/>
      <c r="BI247"/>
      <c r="BJ247"/>
      <c r="BK247"/>
      <c r="BL247"/>
      <c r="BM247"/>
      <c r="BN247"/>
      <c r="BO247"/>
      <c r="BP247"/>
      <c r="BQ247"/>
      <c r="BR247"/>
    </row>
    <row r="248">
      <c r="A248" t="s">
        <v>619</v>
      </c>
      <c r="B248">
        <v>2015</v>
      </c>
      <c r="C248" t="s">
        <v>626</v>
      </c>
      <c r="D248">
        <v>69</v>
      </c>
      <c r="E248" t="s">
        <v>170</v>
      </c>
      <c r="F248" t="s">
        <v>46</v>
      </c>
      <c r="G248" t="s">
        <v>192</v>
      </c>
      <c r="H248">
        <v>0</v>
      </c>
      <c r="I248">
        <v>0</v>
      </c>
      <c r="J248">
        <v>0.013361280661497501</v>
      </c>
      <c r="K248">
        <v>0.045129689432921997</v>
      </c>
      <c r="L248">
        <v>0</v>
      </c>
      <c r="M248">
        <v>0</v>
      </c>
      <c r="N248">
        <v>0</v>
      </c>
      <c r="O248">
        <v>0</v>
      </c>
      <c r="P248">
        <v>0</v>
      </c>
      <c r="Q248">
        <v>0</v>
      </c>
      <c r="R248">
        <v>0</v>
      </c>
      <c r="S248">
        <v>0</v>
      </c>
      <c r="T248">
        <v>0</v>
      </c>
      <c r="U248">
        <v>0.019691172015403598</v>
      </c>
      <c r="V248">
        <v>0.066449257134225503</v>
      </c>
      <c r="W248" t="s">
        <v>158</v>
      </c>
      <c r="X248" t="s">
        <v>159</v>
      </c>
      <c r="Y248" t="s">
        <v>160</v>
      </c>
      <c r="Z248" t="s">
        <v>161</v>
      </c>
      <c r="AA248" t="s">
        <v>162</v>
      </c>
      <c r="AB248" t="s">
        <v>163</v>
      </c>
      <c r="AC248" t="s">
        <v>164</v>
      </c>
      <c r="AD248" t="s">
        <v>165</v>
      </c>
      <c r="AE248" t="s">
        <v>166</v>
      </c>
      <c r="AF248" t="s">
        <v>167</v>
      </c>
      <c r="AG248" t="s">
        <v>240</v>
      </c>
      <c r="AH248">
        <v>0.026117611246548302</v>
      </c>
      <c r="AI248">
        <v>0</v>
      </c>
      <c r="AJ248">
        <v>0.12963218767086199</v>
      </c>
      <c r="AK248">
        <v>0</v>
      </c>
      <c r="AL248">
        <v>0</v>
      </c>
      <c r="AM248">
        <v>0</v>
      </c>
      <c r="AN248">
        <v>0</v>
      </c>
      <c r="AO248">
        <v>0</v>
      </c>
      <c r="AP248">
        <v>0</v>
      </c>
      <c r="AQ248">
        <v>0</v>
      </c>
      <c r="AR248">
        <v>0</v>
      </c>
      <c r="AS248"/>
      <c r="AT248"/>
      <c r="AU248"/>
      <c r="AV248"/>
      <c r="AW248"/>
      <c r="AX248"/>
      <c r="AY248"/>
      <c r="AZ248"/>
      <c r="BA248"/>
      <c r="BB248"/>
      <c r="BC248"/>
      <c r="BD248"/>
      <c r="BE248"/>
      <c r="BF248"/>
      <c r="BG248"/>
      <c r="BH248"/>
      <c r="BI248"/>
      <c r="BJ248"/>
      <c r="BK248"/>
      <c r="BL248"/>
      <c r="BM248"/>
      <c r="BN248"/>
      <c r="BO248"/>
      <c r="BP248"/>
      <c r="BQ248"/>
      <c r="BR248"/>
    </row>
    <row r="249">
      <c r="A249" t="s">
        <v>619</v>
      </c>
      <c r="B249">
        <v>2015</v>
      </c>
      <c r="C249" t="s">
        <v>626</v>
      </c>
      <c r="D249">
        <v>122</v>
      </c>
      <c r="E249" t="s">
        <v>18</v>
      </c>
      <c r="F249" t="s">
        <v>14</v>
      </c>
      <c r="G249" t="s">
        <v>641</v>
      </c>
      <c r="H249">
        <v>10.67771752032678</v>
      </c>
      <c r="I249">
        <v>15.913083770632291</v>
      </c>
      <c r="J249">
        <v>21.470306592927841</v>
      </c>
      <c r="K249">
        <v>39.738342655943512</v>
      </c>
      <c r="L249">
        <v>84.44074025046632</v>
      </c>
      <c r="M249">
        <v>20.80728902996168</v>
      </c>
      <c r="N249">
        <v>43.459074027985032</v>
      </c>
      <c r="O249">
        <v>69.813400057497674</v>
      </c>
      <c r="P249">
        <v>84.655155787784054</v>
      </c>
      <c r="Q249">
        <v>96.944414908175006</v>
      </c>
      <c r="R249">
        <v>10.232604873003231</v>
      </c>
      <c r="S249">
        <v>12.558932427572261</v>
      </c>
      <c r="T249">
        <v>18.24549136548816</v>
      </c>
      <c r="U249">
        <v>21.53430081384036</v>
      </c>
      <c r="V249">
        <v>41.81204864128717</v>
      </c>
      <c r="W249" t="s">
        <v>158</v>
      </c>
      <c r="X249" t="s">
        <v>159</v>
      </c>
      <c r="Y249" t="s">
        <v>160</v>
      </c>
      <c r="Z249" t="s">
        <v>161</v>
      </c>
      <c r="AA249" t="s">
        <v>162</v>
      </c>
      <c r="AB249" t="s">
        <v>163</v>
      </c>
      <c r="AC249" t="s">
        <v>164</v>
      </c>
      <c r="AD249" t="s">
        <v>165</v>
      </c>
      <c r="AE249" t="s">
        <v>166</v>
      </c>
      <c r="AF249" t="s">
        <v>167</v>
      </c>
      <c r="AG249" t="s">
        <v>240</v>
      </c>
      <c r="AH249">
        <v>37.709449400827303</v>
      </c>
      <c r="AI249">
        <v>49.927735861033277</v>
      </c>
      <c r="AJ249">
        <v>35.454519931317122</v>
      </c>
      <c r="AK249">
        <v>22.988811306844049</v>
      </c>
      <c r="AL249">
        <v>90.907556358093061</v>
      </c>
      <c r="AM249">
        <v>63.465609141644627</v>
      </c>
      <c r="AN249">
        <v>22.774092649329351</v>
      </c>
      <c r="AO249">
        <v>25.699544724666879</v>
      </c>
      <c r="AP249">
        <v>29.785735673289839</v>
      </c>
      <c r="AQ249">
        <v>28.860857539875369</v>
      </c>
      <c r="AR249">
        <v>21.492114149549131</v>
      </c>
      <c r="AS249"/>
      <c r="AT249"/>
      <c r="AU249"/>
      <c r="AV249"/>
      <c r="AW249"/>
      <c r="AX249"/>
      <c r="AY249"/>
      <c r="AZ249"/>
      <c r="BA249"/>
      <c r="BB249"/>
      <c r="BC249"/>
      <c r="BD249"/>
      <c r="BE249"/>
      <c r="BF249"/>
      <c r="BG249"/>
      <c r="BH249"/>
      <c r="BI249"/>
      <c r="BJ249"/>
      <c r="BK249"/>
      <c r="BL249"/>
      <c r="BM249"/>
      <c r="BN249"/>
      <c r="BO249"/>
      <c r="BP249"/>
      <c r="BQ249"/>
      <c r="BR249"/>
    </row>
    <row r="250">
      <c r="A250" t="s">
        <v>619</v>
      </c>
      <c r="B250">
        <v>2015</v>
      </c>
      <c r="C250" t="s">
        <v>626</v>
      </c>
      <c r="D250">
        <v>123</v>
      </c>
      <c r="E250" t="s">
        <v>18</v>
      </c>
      <c r="F250" t="s">
        <v>51</v>
      </c>
      <c r="G250" t="s">
        <v>192</v>
      </c>
      <c r="H250">
        <v>89.32228247967322</v>
      </c>
      <c r="I250">
        <v>84.086916229367702</v>
      </c>
      <c r="J250">
        <v>78.529693407072159</v>
      </c>
      <c r="K250">
        <v>60.261657344056488</v>
      </c>
      <c r="L250">
        <v>15.55925974953368</v>
      </c>
      <c r="M250">
        <v>79.19271097003832</v>
      </c>
      <c r="N250">
        <v>56.540925972014968</v>
      </c>
      <c r="O250">
        <v>30.18659994250233</v>
      </c>
      <c r="P250">
        <v>15.34484421221595</v>
      </c>
      <c r="Q250">
        <v>3.055585091824994</v>
      </c>
      <c r="R250">
        <v>89.767395126996774</v>
      </c>
      <c r="S250">
        <v>87.441067572427741</v>
      </c>
      <c r="T250">
        <v>81.754508634511836</v>
      </c>
      <c r="U250">
        <v>78.46569918615964</v>
      </c>
      <c r="V250">
        <v>58.18795135871283</v>
      </c>
      <c r="W250" t="s">
        <v>158</v>
      </c>
      <c r="X250" t="s">
        <v>159</v>
      </c>
      <c r="Y250" t="s">
        <v>160</v>
      </c>
      <c r="Z250" t="s">
        <v>161</v>
      </c>
      <c r="AA250" t="s">
        <v>162</v>
      </c>
      <c r="AB250" t="s">
        <v>163</v>
      </c>
      <c r="AC250" t="s">
        <v>164</v>
      </c>
      <c r="AD250" t="s">
        <v>165</v>
      </c>
      <c r="AE250" t="s">
        <v>166</v>
      </c>
      <c r="AF250" t="s">
        <v>167</v>
      </c>
      <c r="AG250" t="s">
        <v>240</v>
      </c>
      <c r="AH250">
        <v>62.290550599172697</v>
      </c>
      <c r="AI250">
        <v>50.072264138966723</v>
      </c>
      <c r="AJ250">
        <v>64.545480068682878</v>
      </c>
      <c r="AK250">
        <v>77.011188693155958</v>
      </c>
      <c r="AL250">
        <v>9.0924436419069394</v>
      </c>
      <c r="AM250">
        <v>36.534390858355373</v>
      </c>
      <c r="AN250">
        <v>77.225907350670639</v>
      </c>
      <c r="AO250">
        <v>74.300455275333121</v>
      </c>
      <c r="AP250">
        <v>70.214264326710165</v>
      </c>
      <c r="AQ250">
        <v>71.139142460124631</v>
      </c>
      <c r="AR250">
        <v>78.507885850450862</v>
      </c>
      <c r="AS250"/>
      <c r="AT250"/>
      <c r="AU250"/>
      <c r="AV250"/>
      <c r="AW250"/>
      <c r="AX250"/>
      <c r="AY250"/>
      <c r="AZ250"/>
      <c r="BA250"/>
      <c r="BB250"/>
      <c r="BC250"/>
      <c r="BD250"/>
      <c r="BE250"/>
      <c r="BF250"/>
      <c r="BG250"/>
      <c r="BH250"/>
      <c r="BI250"/>
      <c r="BJ250"/>
      <c r="BK250"/>
      <c r="BL250"/>
      <c r="BM250"/>
      <c r="BN250"/>
      <c r="BO250"/>
      <c r="BP250"/>
      <c r="BQ250"/>
      <c r="BR250"/>
    </row>
    <row r="251">
      <c r="A251" t="s">
        <v>619</v>
      </c>
      <c r="B251">
        <v>2015</v>
      </c>
      <c r="C251" t="s">
        <v>626</v>
      </c>
      <c r="D251">
        <v>124</v>
      </c>
      <c r="E251" t="s">
        <v>50</v>
      </c>
      <c r="F251" t="s">
        <v>15</v>
      </c>
      <c r="G251" t="s">
        <v>642</v>
      </c>
      <c r="H251">
        <v>9.05404691130407</v>
      </c>
      <c r="I251">
        <v>14.79456824981942</v>
      </c>
      <c r="J251">
        <v>18.73614176996875</v>
      </c>
      <c r="K251">
        <v>30.826594041709171</v>
      </c>
      <c r="L251">
        <v>73.933831704418893</v>
      </c>
      <c r="M251">
        <v>15.720956135673759</v>
      </c>
      <c r="N251">
        <v>30.668769681930488</v>
      </c>
      <c r="O251">
        <v>53.861461802898191</v>
      </c>
      <c r="P251">
        <v>72.034518612700154</v>
      </c>
      <c r="Q251">
        <v>90.014370224952074</v>
      </c>
      <c r="R251">
        <v>9.0521366207993204</v>
      </c>
      <c r="S251">
        <v>11.778145129559491</v>
      </c>
      <c r="T251">
        <v>16.483307744694422</v>
      </c>
      <c r="U251">
        <v>19.408559837970369</v>
      </c>
      <c r="V251">
        <v>36.178072376968991</v>
      </c>
      <c r="W251" t="s">
        <v>158</v>
      </c>
      <c r="X251" t="s">
        <v>159</v>
      </c>
      <c r="Y251" t="s">
        <v>160</v>
      </c>
      <c r="Z251" t="s">
        <v>161</v>
      </c>
      <c r="AA251" t="s">
        <v>162</v>
      </c>
      <c r="AB251" t="s">
        <v>163</v>
      </c>
      <c r="AC251" t="s">
        <v>164</v>
      </c>
      <c r="AD251" t="s">
        <v>165</v>
      </c>
      <c r="AE251" t="s">
        <v>166</v>
      </c>
      <c r="AF251" t="s">
        <v>167</v>
      </c>
      <c r="AG251" t="s">
        <v>240</v>
      </c>
      <c r="AH251">
        <v>36.671412679524309</v>
      </c>
      <c r="AI251">
        <v>47.467538712333287</v>
      </c>
      <c r="AJ251">
        <v>34.095776900598082</v>
      </c>
      <c r="AK251">
        <v>17.323559277940049</v>
      </c>
      <c r="AL251">
        <v>78.879614743337186</v>
      </c>
      <c r="AM251">
        <v>58.989065888426929</v>
      </c>
      <c r="AN251">
        <v>20.03876234773141</v>
      </c>
      <c r="AO251">
        <v>24.802337002772529</v>
      </c>
      <c r="AP251">
        <v>20.52827880202091</v>
      </c>
      <c r="AQ251">
        <v>22.647185805790919</v>
      </c>
      <c r="AR251">
        <v>17.079332226956591</v>
      </c>
      <c r="AS251"/>
      <c r="AT251"/>
      <c r="AU251"/>
      <c r="AV251"/>
      <c r="AW251"/>
      <c r="AX251"/>
      <c r="AY251"/>
      <c r="AZ251"/>
      <c r="BA251"/>
      <c r="BB251"/>
      <c r="BC251"/>
      <c r="BD251"/>
      <c r="BE251"/>
      <c r="BF251"/>
      <c r="BG251"/>
      <c r="BH251"/>
      <c r="BI251"/>
      <c r="BJ251"/>
      <c r="BK251"/>
      <c r="BL251"/>
      <c r="BM251"/>
      <c r="BN251"/>
      <c r="BO251"/>
      <c r="BP251"/>
      <c r="BQ251"/>
      <c r="BR251"/>
    </row>
    <row r="252">
      <c r="A252" t="s">
        <v>619</v>
      </c>
      <c r="B252">
        <v>2015</v>
      </c>
      <c r="C252" t="s">
        <v>626</v>
      </c>
      <c r="D252">
        <v>125</v>
      </c>
      <c r="E252" t="s">
        <v>50</v>
      </c>
      <c r="F252" t="s">
        <v>16</v>
      </c>
      <c r="G252" t="s">
        <v>643</v>
      </c>
      <c r="H252">
        <v>1.623670609022708</v>
      </c>
      <c r="I252">
        <v>1.118515520812875</v>
      </c>
      <c r="J252">
        <v>2.7341648229590829</v>
      </c>
      <c r="K252">
        <v>8.9117486142343232</v>
      </c>
      <c r="L252">
        <v>10.50690854604774</v>
      </c>
      <c r="M252">
        <v>5.0863328942879118</v>
      </c>
      <c r="N252">
        <v>12.7903043460545</v>
      </c>
      <c r="O252">
        <v>15.95193825459946</v>
      </c>
      <c r="P252">
        <v>12.62063717508388</v>
      </c>
      <c r="Q252">
        <v>6.9300446832229126</v>
      </c>
      <c r="R252">
        <v>1.1804682522039101</v>
      </c>
      <c r="S252">
        <v>0.7807872980127728</v>
      </c>
      <c r="T252">
        <v>1.762183620793738</v>
      </c>
      <c r="U252">
        <v>2.1257409758699861</v>
      </c>
      <c r="V252">
        <v>5.6339762643181803</v>
      </c>
      <c r="W252" t="s">
        <v>158</v>
      </c>
      <c r="X252" t="s">
        <v>159</v>
      </c>
      <c r="Y252" t="s">
        <v>160</v>
      </c>
      <c r="Z252" t="s">
        <v>161</v>
      </c>
      <c r="AA252" t="s">
        <v>162</v>
      </c>
      <c r="AB252" t="s">
        <v>163</v>
      </c>
      <c r="AC252" t="s">
        <v>164</v>
      </c>
      <c r="AD252" t="s">
        <v>165</v>
      </c>
      <c r="AE252" t="s">
        <v>166</v>
      </c>
      <c r="AF252" t="s">
        <v>167</v>
      </c>
      <c r="AG252" t="s">
        <v>240</v>
      </c>
      <c r="AH252">
        <v>1.038036721302988</v>
      </c>
      <c r="AI252">
        <v>2.4601971486999998</v>
      </c>
      <c r="AJ252">
        <v>1.35874303071905</v>
      </c>
      <c r="AK252">
        <v>5.6652520289039856</v>
      </c>
      <c r="AL252">
        <v>12.02794161475582</v>
      </c>
      <c r="AM252">
        <v>4.4765432532176286</v>
      </c>
      <c r="AN252">
        <v>2.735330301597934</v>
      </c>
      <c r="AO252">
        <v>0.89720772189434461</v>
      </c>
      <c r="AP252">
        <v>9.2574568712689178</v>
      </c>
      <c r="AQ252">
        <v>6.2136717340844481</v>
      </c>
      <c r="AR252">
        <v>4.4127819225925444</v>
      </c>
      <c r="AS252"/>
      <c r="AT252"/>
      <c r="AU252"/>
      <c r="AV252"/>
      <c r="AW252"/>
      <c r="AX252"/>
      <c r="AY252"/>
      <c r="AZ252"/>
      <c r="BA252"/>
      <c r="BB252"/>
      <c r="BC252"/>
      <c r="BD252"/>
      <c r="BE252"/>
      <c r="BF252"/>
      <c r="BG252"/>
      <c r="BH252"/>
      <c r="BI252"/>
      <c r="BJ252"/>
      <c r="BK252"/>
      <c r="BL252"/>
      <c r="BM252"/>
      <c r="BN252"/>
      <c r="BO252"/>
      <c r="BP252"/>
      <c r="BQ252"/>
      <c r="BR252"/>
    </row>
    <row r="253">
      <c r="A253" t="s">
        <v>619</v>
      </c>
      <c r="B253">
        <v>2015</v>
      </c>
      <c r="C253" t="s">
        <v>626</v>
      </c>
      <c r="D253">
        <v>126</v>
      </c>
      <c r="E253" t="s">
        <v>50</v>
      </c>
      <c r="F253" t="s">
        <v>22</v>
      </c>
      <c r="G253" t="s">
        <v>644</v>
      </c>
      <c r="H253">
        <v>40.610602851783092</v>
      </c>
      <c r="I253">
        <v>40.15093332352361</v>
      </c>
      <c r="J253">
        <v>48.68916370261266</v>
      </c>
      <c r="K253">
        <v>51.796497637708818</v>
      </c>
      <c r="L253">
        <v>14.641347711227411</v>
      </c>
      <c r="M253">
        <v>58.284423869925178</v>
      </c>
      <c r="N253">
        <v>53.029605162321133</v>
      </c>
      <c r="O253">
        <v>27.833569165980389</v>
      </c>
      <c r="P253">
        <v>14.48571031236515</v>
      </c>
      <c r="Q253">
        <v>2.872890874519856</v>
      </c>
      <c r="R253">
        <v>38.154064551643543</v>
      </c>
      <c r="S253">
        <v>41.622895638667202</v>
      </c>
      <c r="T253">
        <v>39.677611750901747</v>
      </c>
      <c r="U253">
        <v>46.994215823611583</v>
      </c>
      <c r="V253">
        <v>48.054805622076252</v>
      </c>
      <c r="W253" t="s">
        <v>158</v>
      </c>
      <c r="X253" t="s">
        <v>159</v>
      </c>
      <c r="Y253" t="s">
        <v>160</v>
      </c>
      <c r="Z253" t="s">
        <v>161</v>
      </c>
      <c r="AA253" t="s">
        <v>162</v>
      </c>
      <c r="AB253" t="s">
        <v>163</v>
      </c>
      <c r="AC253" t="s">
        <v>164</v>
      </c>
      <c r="AD253" t="s">
        <v>165</v>
      </c>
      <c r="AE253" t="s">
        <v>166</v>
      </c>
      <c r="AF253" t="s">
        <v>167</v>
      </c>
      <c r="AG253" t="s">
        <v>240</v>
      </c>
      <c r="AH253">
        <v>46.561563892464612</v>
      </c>
      <c r="AI253">
        <v>40.716191069018123</v>
      </c>
      <c r="AJ253">
        <v>57.438989908343707</v>
      </c>
      <c r="AK253">
        <v>44.605706293719827</v>
      </c>
      <c r="AL253">
        <v>8.8944899810428684</v>
      </c>
      <c r="AM253">
        <v>27.686763676572649</v>
      </c>
      <c r="AN253">
        <v>52.016834374405043</v>
      </c>
      <c r="AO253">
        <v>63.341303446205998</v>
      </c>
      <c r="AP253">
        <v>26.708861380380359</v>
      </c>
      <c r="AQ253">
        <v>31.162699158613481</v>
      </c>
      <c r="AR253">
        <v>16.073665852549428</v>
      </c>
      <c r="AS253"/>
      <c r="AT253"/>
      <c r="AU253"/>
      <c r="AV253"/>
      <c r="AW253"/>
      <c r="AX253"/>
      <c r="AY253"/>
      <c r="AZ253"/>
      <c r="BA253"/>
      <c r="BB253"/>
      <c r="BC253"/>
      <c r="BD253"/>
      <c r="BE253"/>
      <c r="BF253"/>
      <c r="BG253"/>
      <c r="BH253"/>
      <c r="BI253"/>
      <c r="BJ253"/>
      <c r="BK253"/>
      <c r="BL253"/>
      <c r="BM253"/>
      <c r="BN253"/>
      <c r="BO253"/>
      <c r="BP253"/>
      <c r="BQ253"/>
      <c r="BR253"/>
    </row>
    <row r="254">
      <c r="A254" t="s">
        <v>619</v>
      </c>
      <c r="B254">
        <v>2015</v>
      </c>
      <c r="C254" t="s">
        <v>626</v>
      </c>
      <c r="D254">
        <v>127</v>
      </c>
      <c r="E254" t="s">
        <v>50</v>
      </c>
      <c r="F254" t="s">
        <v>19</v>
      </c>
      <c r="G254" t="s">
        <v>645</v>
      </c>
      <c r="H254">
        <v>48.711679627890128</v>
      </c>
      <c r="I254">
        <v>43.935982905844092</v>
      </c>
      <c r="J254">
        <v>29.840529704459499</v>
      </c>
      <c r="K254">
        <v>8.4651597063476842</v>
      </c>
      <c r="L254">
        <v>0.9179120383059588</v>
      </c>
      <c r="M254">
        <v>20.908287100113149</v>
      </c>
      <c r="N254">
        <v>3.511320809693891</v>
      </c>
      <c r="O254">
        <v>2.3530307765219618</v>
      </c>
      <c r="P254">
        <v>0.85913389985081445</v>
      </c>
      <c r="Q254">
        <v>0.1826942173051572</v>
      </c>
      <c r="R254">
        <v>51.613330575353231</v>
      </c>
      <c r="S254">
        <v>45.818171933760553</v>
      </c>
      <c r="T254">
        <v>42.07689688361009</v>
      </c>
      <c r="U254">
        <v>31.471483362548071</v>
      </c>
      <c r="V254">
        <v>10.13314573663658</v>
      </c>
      <c r="W254" t="s">
        <v>158</v>
      </c>
      <c r="X254" t="s">
        <v>159</v>
      </c>
      <c r="Y254" t="s">
        <v>160</v>
      </c>
      <c r="Z254" t="s">
        <v>161</v>
      </c>
      <c r="AA254" t="s">
        <v>162</v>
      </c>
      <c r="AB254" t="s">
        <v>163</v>
      </c>
      <c r="AC254" t="s">
        <v>164</v>
      </c>
      <c r="AD254" t="s">
        <v>165</v>
      </c>
      <c r="AE254" t="s">
        <v>166</v>
      </c>
      <c r="AF254" t="s">
        <v>167</v>
      </c>
      <c r="AG254" t="s">
        <v>240</v>
      </c>
      <c r="AH254">
        <v>15.72898670670809</v>
      </c>
      <c r="AI254">
        <v>9.3560730699485966</v>
      </c>
      <c r="AJ254">
        <v>7.106490160339157</v>
      </c>
      <c r="AK254">
        <v>32.405482399436131</v>
      </c>
      <c r="AL254">
        <v>0.19795366086412891</v>
      </c>
      <c r="AM254">
        <v>8.8476271817827925</v>
      </c>
      <c r="AN254">
        <v>25.209072976265599</v>
      </c>
      <c r="AO254">
        <v>10.95915182912713</v>
      </c>
      <c r="AP254">
        <v>43.505402946329824</v>
      </c>
      <c r="AQ254">
        <v>39.976443301511168</v>
      </c>
      <c r="AR254">
        <v>62.43421999790143</v>
      </c>
      <c r="AS254"/>
      <c r="AT254"/>
      <c r="AU254"/>
      <c r="AV254"/>
      <c r="AW254"/>
      <c r="AX254"/>
      <c r="AY254"/>
      <c r="AZ254"/>
      <c r="BA254"/>
      <c r="BB254"/>
      <c r="BC254"/>
      <c r="BD254"/>
      <c r="BE254"/>
      <c r="BF254"/>
      <c r="BG254"/>
      <c r="BH254"/>
      <c r="BI254"/>
      <c r="BJ254"/>
      <c r="BK254"/>
      <c r="BL254"/>
      <c r="BM254"/>
      <c r="BN254"/>
      <c r="BO254"/>
      <c r="BP254"/>
      <c r="BQ254"/>
      <c r="BR254"/>
    </row>
    <row r="255">
      <c r="A255" t="s">
        <v>619</v>
      </c>
      <c r="B255">
        <v>2015</v>
      </c>
      <c r="C255" t="s">
        <v>626</v>
      </c>
      <c r="D255">
        <v>138</v>
      </c>
      <c r="E255" t="s">
        <v>50</v>
      </c>
      <c r="F255" t="s">
        <v>41</v>
      </c>
      <c r="G255" t="s">
        <v>192</v>
      </c>
      <c r="H255">
        <v>51.288320372109958</v>
      </c>
      <c r="I255">
        <v>56.064017094156007</v>
      </c>
      <c r="J255">
        <v>70.159470295540473</v>
      </c>
      <c r="K255">
        <v>91.53484029365228</v>
      </c>
      <c r="L255">
        <v>99.082087961694057</v>
      </c>
      <c r="M255">
        <v>79.091712899886844</v>
      </c>
      <c r="N255">
        <v>96.488679190306044</v>
      </c>
      <c r="O255">
        <v>97.646969223477953</v>
      </c>
      <c r="P255">
        <v>99.140866100149182</v>
      </c>
      <c r="Q255">
        <v>99.817305782694845</v>
      </c>
      <c r="R255">
        <v>48.386669424646733</v>
      </c>
      <c r="S255">
        <v>54.18182806623949</v>
      </c>
      <c r="T255">
        <v>57.92310311639006</v>
      </c>
      <c r="U255">
        <v>68.528516637451929</v>
      </c>
      <c r="V255">
        <v>89.866854263363535</v>
      </c>
      <c r="W255" t="s">
        <v>158</v>
      </c>
      <c r="X255" t="s">
        <v>159</v>
      </c>
      <c r="Y255" t="s">
        <v>160</v>
      </c>
      <c r="Z255" t="s">
        <v>161</v>
      </c>
      <c r="AA255" t="s">
        <v>162</v>
      </c>
      <c r="AB255" t="s">
        <v>163</v>
      </c>
      <c r="AC255" t="s">
        <v>164</v>
      </c>
      <c r="AD255" t="s">
        <v>165</v>
      </c>
      <c r="AE255" t="s">
        <v>166</v>
      </c>
      <c r="AF255" t="s">
        <v>167</v>
      </c>
      <c r="AG255" t="s">
        <v>240</v>
      </c>
      <c r="AH255">
        <v>84.271013293291858</v>
      </c>
      <c r="AI255">
        <v>90.643926930051293</v>
      </c>
      <c r="AJ255">
        <v>92.893509839660851</v>
      </c>
      <c r="AK255">
        <v>67.594517600563805</v>
      </c>
      <c r="AL255">
        <v>99.80204633913587</v>
      </c>
      <c r="AM255">
        <v>91.152372818217344</v>
      </c>
      <c r="AN255">
        <v>74.790927023734383</v>
      </c>
      <c r="AO255">
        <v>89.040848170872962</v>
      </c>
      <c r="AP255">
        <v>56.494597053670027</v>
      </c>
      <c r="AQ255">
        <v>60.023556698488647</v>
      </c>
      <c r="AR255">
        <v>37.565780002098712</v>
      </c>
      <c r="AS255"/>
      <c r="AT255"/>
      <c r="AU255"/>
      <c r="AV255"/>
      <c r="AW255"/>
      <c r="AX255"/>
      <c r="AY255"/>
      <c r="AZ255"/>
      <c r="BA255"/>
      <c r="BB255"/>
      <c r="BC255"/>
      <c r="BD255"/>
      <c r="BE255"/>
      <c r="BF255"/>
      <c r="BG255"/>
      <c r="BH255"/>
      <c r="BI255"/>
      <c r="BJ255"/>
      <c r="BK255"/>
      <c r="BL255"/>
      <c r="BM255"/>
      <c r="BN255"/>
      <c r="BO255"/>
      <c r="BP255"/>
      <c r="BQ255"/>
      <c r="BR255"/>
    </row>
    <row r="256">
      <c r="A256" t="s">
        <v>619</v>
      </c>
      <c r="B256">
        <v>2015</v>
      </c>
      <c r="C256" t="s">
        <v>626</v>
      </c>
      <c r="D256">
        <v>139</v>
      </c>
      <c r="E256" t="s">
        <v>50</v>
      </c>
      <c r="F256" t="s">
        <v>19</v>
      </c>
      <c r="G256" t="s">
        <v>192</v>
      </c>
      <c r="H256">
        <v>48.711679627890128</v>
      </c>
      <c r="I256">
        <v>43.935982905844092</v>
      </c>
      <c r="J256">
        <v>29.840529704459499</v>
      </c>
      <c r="K256">
        <v>8.4651597063476842</v>
      </c>
      <c r="L256">
        <v>0.9179120383059588</v>
      </c>
      <c r="M256">
        <v>20.908287100113149</v>
      </c>
      <c r="N256">
        <v>3.511320809693891</v>
      </c>
      <c r="O256">
        <v>2.3530307765219618</v>
      </c>
      <c r="P256">
        <v>0.85913389985081445</v>
      </c>
      <c r="Q256">
        <v>0.1826942173051572</v>
      </c>
      <c r="R256">
        <v>51.613330575353231</v>
      </c>
      <c r="S256">
        <v>45.818171933760553</v>
      </c>
      <c r="T256">
        <v>42.07689688361009</v>
      </c>
      <c r="U256">
        <v>31.471483362548071</v>
      </c>
      <c r="V256">
        <v>10.13314573663658</v>
      </c>
      <c r="W256" t="s">
        <v>158</v>
      </c>
      <c r="X256" t="s">
        <v>159</v>
      </c>
      <c r="Y256" t="s">
        <v>160</v>
      </c>
      <c r="Z256" t="s">
        <v>161</v>
      </c>
      <c r="AA256" t="s">
        <v>162</v>
      </c>
      <c r="AB256" t="s">
        <v>163</v>
      </c>
      <c r="AC256" t="s">
        <v>164</v>
      </c>
      <c r="AD256" t="s">
        <v>165</v>
      </c>
      <c r="AE256" t="s">
        <v>166</v>
      </c>
      <c r="AF256" t="s">
        <v>167</v>
      </c>
      <c r="AG256" t="s">
        <v>240</v>
      </c>
      <c r="AH256">
        <v>15.72898670670809</v>
      </c>
      <c r="AI256">
        <v>9.3560730699485966</v>
      </c>
      <c r="AJ256">
        <v>7.106490160339157</v>
      </c>
      <c r="AK256">
        <v>32.405482399436131</v>
      </c>
      <c r="AL256">
        <v>0.19795366086412891</v>
      </c>
      <c r="AM256">
        <v>8.8476271817827925</v>
      </c>
      <c r="AN256">
        <v>25.209072976265599</v>
      </c>
      <c r="AO256">
        <v>10.95915182912713</v>
      </c>
      <c r="AP256">
        <v>43.505402946329824</v>
      </c>
      <c r="AQ256">
        <v>39.976443301511168</v>
      </c>
      <c r="AR256">
        <v>62.43421999790143</v>
      </c>
      <c r="AS256"/>
      <c r="AT256"/>
      <c r="AU256"/>
      <c r="AV256"/>
      <c r="AW256"/>
      <c r="AX256"/>
      <c r="AY256"/>
      <c r="AZ256"/>
      <c r="BA256"/>
      <c r="BB256"/>
      <c r="BC256"/>
      <c r="BD256"/>
      <c r="BE256"/>
      <c r="BF256"/>
      <c r="BG256"/>
      <c r="BH256"/>
      <c r="BI256"/>
      <c r="BJ256"/>
      <c r="BK256"/>
      <c r="BL256"/>
      <c r="BM256"/>
      <c r="BN256"/>
      <c r="BO256"/>
      <c r="BP256"/>
      <c r="BQ256"/>
      <c r="BR256"/>
    </row>
    <row r="257">
      <c r="A257" t="s">
        <v>619</v>
      </c>
      <c r="B257">
        <v>2015</v>
      </c>
      <c r="C257" t="s">
        <v>626</v>
      </c>
      <c r="D257">
        <v>151</v>
      </c>
      <c r="E257" t="s">
        <v>110</v>
      </c>
      <c r="F257" t="s">
        <v>49</v>
      </c>
      <c r="G257" t="s">
        <v>192</v>
      </c>
      <c r="H257">
        <v>10.99609942281888</v>
      </c>
      <c r="I257">
        <v>14.005017796423781</v>
      </c>
      <c r="J257">
        <v>10.828049292011301</v>
      </c>
      <c r="K257">
        <v>13.46292404093894</v>
      </c>
      <c r="L257">
        <v>12.686046388447229</v>
      </c>
      <c r="M257">
        <v>15.622257323824901</v>
      </c>
      <c r="N257">
        <v>20.45543841835627</v>
      </c>
      <c r="O257">
        <v>21.847899341024409</v>
      </c>
      <c r="P257">
        <v>15.188629598829809</v>
      </c>
      <c r="Q257">
        <v>7.1947143106558764</v>
      </c>
      <c r="R257">
        <v>9.5462878989261721</v>
      </c>
      <c r="S257">
        <v>12.64824379530244</v>
      </c>
      <c r="T257">
        <v>14.13757802472591</v>
      </c>
      <c r="U257">
        <v>9.0072354654332436</v>
      </c>
      <c r="V257">
        <v>6.7868772799188584</v>
      </c>
      <c r="W257" t="s">
        <v>158</v>
      </c>
      <c r="X257" t="s">
        <v>159</v>
      </c>
      <c r="Y257" t="s">
        <v>160</v>
      </c>
      <c r="Z257" t="s">
        <v>161</v>
      </c>
      <c r="AA257" t="s">
        <v>162</v>
      </c>
      <c r="AB257" t="s">
        <v>163</v>
      </c>
      <c r="AC257" t="s">
        <v>164</v>
      </c>
      <c r="AD257" t="s">
        <v>165</v>
      </c>
      <c r="AE257" t="s">
        <v>166</v>
      </c>
      <c r="AF257" t="s">
        <v>167</v>
      </c>
      <c r="AG257" t="s">
        <v>240</v>
      </c>
      <c r="AH257">
        <v>10.93512669621496</v>
      </c>
      <c r="AI257">
        <v>5.6773231708318033</v>
      </c>
      <c r="AJ257">
        <v>1.7954338631630951</v>
      </c>
      <c r="AK257">
        <v>22.778939939085991</v>
      </c>
      <c r="AL257">
        <v>20.17639603342764</v>
      </c>
      <c r="AM257">
        <v>8.2897816921867111</v>
      </c>
      <c r="AN257">
        <v>10.23166582914951</v>
      </c>
      <c r="AO257">
        <v>4.0438762307701053</v>
      </c>
      <c r="AP257">
        <v>25.52755437199173</v>
      </c>
      <c r="AQ257">
        <v>27.671394240698081</v>
      </c>
      <c r="AR257">
        <v>13.319911521790219</v>
      </c>
      <c r="AS257"/>
      <c r="AT257"/>
      <c r="AU257"/>
      <c r="AV257"/>
      <c r="AW257"/>
      <c r="AX257"/>
      <c r="AY257"/>
      <c r="AZ257"/>
      <c r="BA257"/>
      <c r="BB257"/>
      <c r="BC257"/>
      <c r="BD257"/>
      <c r="BE257"/>
      <c r="BF257"/>
      <c r="BG257"/>
      <c r="BH257"/>
      <c r="BI257"/>
      <c r="BJ257"/>
      <c r="BK257"/>
      <c r="BL257"/>
      <c r="BM257"/>
      <c r="BN257"/>
      <c r="BO257"/>
      <c r="BP257"/>
      <c r="BQ257"/>
      <c r="BR257"/>
    </row>
    <row r="258">
      <c r="A258" t="s">
        <v>619</v>
      </c>
      <c r="B258">
        <v>2015</v>
      </c>
      <c r="C258" t="s">
        <v>626</v>
      </c>
      <c r="D258">
        <v>152</v>
      </c>
      <c r="E258" t="s">
        <v>110</v>
      </c>
      <c r="F258" t="s">
        <v>48</v>
      </c>
      <c r="G258" t="s">
        <v>192</v>
      </c>
      <c r="H258">
        <v>88.492844571164269</v>
      </c>
      <c r="I258">
        <v>85.815315735041409</v>
      </c>
      <c r="J258">
        <v>88.889803430217924</v>
      </c>
      <c r="K258">
        <v>86.378522681324156</v>
      </c>
      <c r="L258">
        <v>87.247146847123673</v>
      </c>
      <c r="M258">
        <v>84.028231483806536</v>
      </c>
      <c r="N258">
        <v>79.076441088336068</v>
      </c>
      <c r="O258">
        <v>78.15210065897557</v>
      </c>
      <c r="P258">
        <v>84.60353354064479</v>
      </c>
      <c r="Q258">
        <v>92.805285689344203</v>
      </c>
      <c r="R258">
        <v>89.654317212959683</v>
      </c>
      <c r="S258">
        <v>87.351756204697523</v>
      </c>
      <c r="T258">
        <v>85.534116895413931</v>
      </c>
      <c r="U258">
        <v>90.818974017533108</v>
      </c>
      <c r="V258">
        <v>93.213122720081117</v>
      </c>
      <c r="W258" t="s">
        <v>158</v>
      </c>
      <c r="X258" t="s">
        <v>159</v>
      </c>
      <c r="Y258" t="s">
        <v>160</v>
      </c>
      <c r="Z258" t="s">
        <v>161</v>
      </c>
      <c r="AA258" t="s">
        <v>162</v>
      </c>
      <c r="AB258" t="s">
        <v>163</v>
      </c>
      <c r="AC258" t="s">
        <v>164</v>
      </c>
      <c r="AD258" t="s">
        <v>165</v>
      </c>
      <c r="AE258" t="s">
        <v>166</v>
      </c>
      <c r="AF258" t="s">
        <v>167</v>
      </c>
      <c r="AG258" t="s">
        <v>240</v>
      </c>
      <c r="AH258">
        <v>89.064873303785134</v>
      </c>
      <c r="AI258">
        <v>94.322676829168174</v>
      </c>
      <c r="AJ258">
        <v>98.204566136836931</v>
      </c>
      <c r="AK258">
        <v>76.793985058379832</v>
      </c>
      <c r="AL258">
        <v>79.698762122219733</v>
      </c>
      <c r="AM258">
        <v>91.710218307813278</v>
      </c>
      <c r="AN258">
        <v>89.535934569904697</v>
      </c>
      <c r="AO258">
        <v>95.234992592299292</v>
      </c>
      <c r="AP258">
        <v>73.850021932906401</v>
      </c>
      <c r="AQ258">
        <v>72.32860575930188</v>
      </c>
      <c r="AR258">
        <v>86.279362211304345</v>
      </c>
      <c r="AS258"/>
      <c r="AT258"/>
      <c r="AU258"/>
      <c r="AV258"/>
      <c r="AW258"/>
      <c r="AX258"/>
      <c r="AY258"/>
      <c r="AZ258"/>
      <c r="BA258"/>
      <c r="BB258"/>
      <c r="BC258"/>
      <c r="BD258"/>
      <c r="BE258"/>
      <c r="BF258"/>
      <c r="BG258"/>
      <c r="BH258"/>
      <c r="BI258"/>
      <c r="BJ258"/>
      <c r="BK258"/>
      <c r="BL258"/>
      <c r="BM258"/>
      <c r="BN258"/>
      <c r="BO258"/>
      <c r="BP258"/>
      <c r="BQ258"/>
      <c r="BR258"/>
    </row>
    <row r="259">
      <c r="A259" t="s">
        <v>619</v>
      </c>
      <c r="B259">
        <v>2015</v>
      </c>
      <c r="C259" t="s">
        <v>626</v>
      </c>
      <c r="D259">
        <v>153</v>
      </c>
      <c r="E259" t="s">
        <v>62</v>
      </c>
      <c r="F259" t="s">
        <v>483</v>
      </c>
      <c r="G259" t="s">
        <v>192</v>
      </c>
      <c r="H259">
        <v>0</v>
      </c>
      <c r="I259">
        <v>0</v>
      </c>
      <c r="J259">
        <v>0</v>
      </c>
      <c r="K259">
        <v>0.3427525347005958</v>
      </c>
      <c r="L259">
        <v>19.29942578440399</v>
      </c>
      <c r="M259">
        <v>0</v>
      </c>
      <c r="N259">
        <v>0.34433699017023578</v>
      </c>
      <c r="O259">
        <v>2.9752837987157159</v>
      </c>
      <c r="P259">
        <v>16.060832953839331</v>
      </c>
      <c r="Q259">
        <v>38.683252812653798</v>
      </c>
      <c r="R259">
        <v>0</v>
      </c>
      <c r="S259">
        <v>0</v>
      </c>
      <c r="T259">
        <v>0</v>
      </c>
      <c r="U259">
        <v>0</v>
      </c>
      <c r="V259">
        <v>1.4744701975375381</v>
      </c>
      <c r="W259" t="s">
        <v>158</v>
      </c>
      <c r="X259" t="s">
        <v>159</v>
      </c>
      <c r="Y259" t="s">
        <v>160</v>
      </c>
      <c r="Z259" t="s">
        <v>161</v>
      </c>
      <c r="AA259" t="s">
        <v>162</v>
      </c>
      <c r="AB259" t="s">
        <v>163</v>
      </c>
      <c r="AC259" t="s">
        <v>164</v>
      </c>
      <c r="AD259" t="s">
        <v>165</v>
      </c>
      <c r="AE259" t="s">
        <v>166</v>
      </c>
      <c r="AF259" t="s">
        <v>167</v>
      </c>
      <c r="AG259" t="s">
        <v>240</v>
      </c>
      <c r="AH259">
        <v>0.3292050164869797</v>
      </c>
      <c r="AI259">
        <v>4.917966372797566</v>
      </c>
      <c r="AJ259">
        <v>3.5303039492307469</v>
      </c>
      <c r="AK259">
        <v>1.7087062458726561</v>
      </c>
      <c r="AL259">
        <v>24.169669048097919</v>
      </c>
      <c r="AM259">
        <v>16.467625179031511</v>
      </c>
      <c r="AN259">
        <v>1.616691051376937</v>
      </c>
      <c r="AO259">
        <v>0.52831631025254255</v>
      </c>
      <c r="AP259">
        <v>4.564308132974455</v>
      </c>
      <c r="AQ259">
        <v>0.74537623314167556</v>
      </c>
      <c r="AR259">
        <v>0.58736320483644433</v>
      </c>
      <c r="AS259"/>
      <c r="AT259"/>
      <c r="AU259"/>
      <c r="AV259"/>
      <c r="AW259"/>
      <c r="AX259"/>
      <c r="AY259"/>
      <c r="AZ259"/>
      <c r="BA259"/>
      <c r="BB259"/>
      <c r="BC259"/>
      <c r="BD259"/>
      <c r="BE259"/>
      <c r="BF259"/>
      <c r="BG259"/>
      <c r="BH259"/>
      <c r="BI259"/>
      <c r="BJ259"/>
      <c r="BK259"/>
      <c r="BL259"/>
      <c r="BM259"/>
      <c r="BN259"/>
      <c r="BO259"/>
      <c r="BP259"/>
      <c r="BQ259"/>
      <c r="BR259"/>
    </row>
    <row r="260">
      <c r="A260" t="s">
        <v>619</v>
      </c>
      <c r="B260">
        <v>2015</v>
      </c>
      <c r="C260" t="s">
        <v>626</v>
      </c>
      <c r="D260">
        <v>154</v>
      </c>
      <c r="E260" t="s">
        <v>62</v>
      </c>
      <c r="F260" t="s">
        <v>484</v>
      </c>
      <c r="G260" t="s">
        <v>192</v>
      </c>
      <c r="H260">
        <v>0.65346187594730154</v>
      </c>
      <c r="I260">
        <v>1.340129864138865</v>
      </c>
      <c r="J260">
        <v>2.2129880737141199</v>
      </c>
      <c r="K260">
        <v>2.8756638556673488</v>
      </c>
      <c r="L260">
        <v>21.66100519767501</v>
      </c>
      <c r="M260">
        <v>2.3674353824686132</v>
      </c>
      <c r="N260">
        <v>5.1625559185467438</v>
      </c>
      <c r="O260">
        <v>11.592953531105969</v>
      </c>
      <c r="P260">
        <v>24.44292075407564</v>
      </c>
      <c r="Q260">
        <v>28.389644349705812</v>
      </c>
      <c r="R260">
        <v>0.50513105383181978</v>
      </c>
      <c r="S260">
        <v>1.470111613765487</v>
      </c>
      <c r="T260">
        <v>1.0278201228992201</v>
      </c>
      <c r="U260">
        <v>2.1091331779230229</v>
      </c>
      <c r="V260">
        <v>3.1909975455184978</v>
      </c>
      <c r="W260" t="s">
        <v>158</v>
      </c>
      <c r="X260" t="s">
        <v>159</v>
      </c>
      <c r="Y260" t="s">
        <v>160</v>
      </c>
      <c r="Z260" t="s">
        <v>161</v>
      </c>
      <c r="AA260" t="s">
        <v>162</v>
      </c>
      <c r="AB260" t="s">
        <v>163</v>
      </c>
      <c r="AC260" t="s">
        <v>164</v>
      </c>
      <c r="AD260" t="s">
        <v>165</v>
      </c>
      <c r="AE260" t="s">
        <v>166</v>
      </c>
      <c r="AF260" t="s">
        <v>167</v>
      </c>
      <c r="AG260" t="s">
        <v>240</v>
      </c>
      <c r="AH260">
        <v>11.64222499721736</v>
      </c>
      <c r="AI260">
        <v>3.6915648128026861</v>
      </c>
      <c r="AJ260">
        <v>0.89030542946450086</v>
      </c>
      <c r="AK260">
        <v>2.1763997644909572</v>
      </c>
      <c r="AL260">
        <v>39.340640546461408</v>
      </c>
      <c r="AM260">
        <v>14.21353259199266</v>
      </c>
      <c r="AN260">
        <v>1.4365643302043629</v>
      </c>
      <c r="AO260">
        <v>0.65853309795230941</v>
      </c>
      <c r="AP260">
        <v>6.4714562969363927</v>
      </c>
      <c r="AQ260">
        <v>0.18663051655416671</v>
      </c>
      <c r="AR260">
        <v>1.663417184154719</v>
      </c>
      <c r="AS260"/>
      <c r="AT260"/>
      <c r="AU260"/>
      <c r="AV260"/>
      <c r="AW260"/>
      <c r="AX260"/>
      <c r="AY260"/>
      <c r="AZ260"/>
      <c r="BA260"/>
      <c r="BB260"/>
      <c r="BC260"/>
      <c r="BD260"/>
      <c r="BE260"/>
      <c r="BF260"/>
      <c r="BG260"/>
      <c r="BH260"/>
      <c r="BI260"/>
      <c r="BJ260"/>
      <c r="BK260"/>
      <c r="BL260"/>
      <c r="BM260"/>
      <c r="BN260"/>
      <c r="BO260"/>
      <c r="BP260"/>
      <c r="BQ260"/>
      <c r="BR260"/>
    </row>
    <row r="261">
      <c r="A261" t="s">
        <v>619</v>
      </c>
      <c r="B261">
        <v>2015</v>
      </c>
      <c r="C261" t="s">
        <v>626</v>
      </c>
      <c r="D261">
        <v>155</v>
      </c>
      <c r="E261" t="s">
        <v>62</v>
      </c>
      <c r="F261" t="s">
        <v>485</v>
      </c>
      <c r="G261" t="s">
        <v>192</v>
      </c>
      <c r="H261">
        <v>1.409451733737614</v>
      </c>
      <c r="I261">
        <v>0.71605270450215563</v>
      </c>
      <c r="J261">
        <v>2.5519441274088712</v>
      </c>
      <c r="K261">
        <v>14.48174111983281</v>
      </c>
      <c r="L261">
        <v>26.509050945316289</v>
      </c>
      <c r="M261">
        <v>5.6073635060525557</v>
      </c>
      <c r="N261">
        <v>16.22009706319179</v>
      </c>
      <c r="O261">
        <v>32.782910369119548</v>
      </c>
      <c r="P261">
        <v>27.94725564110438</v>
      </c>
      <c r="Q261">
        <v>23.88189775134256</v>
      </c>
      <c r="R261">
        <v>1.5170147151035871</v>
      </c>
      <c r="S261">
        <v>0.47940932262680702</v>
      </c>
      <c r="T261">
        <v>0.62357138257271949</v>
      </c>
      <c r="U261">
        <v>1.7856202068032589</v>
      </c>
      <c r="V261">
        <v>12.514366775022159</v>
      </c>
      <c r="W261" t="s">
        <v>158</v>
      </c>
      <c r="X261" t="s">
        <v>159</v>
      </c>
      <c r="Y261" t="s">
        <v>160</v>
      </c>
      <c r="Z261" t="s">
        <v>161</v>
      </c>
      <c r="AA261" t="s">
        <v>162</v>
      </c>
      <c r="AB261" t="s">
        <v>163</v>
      </c>
      <c r="AC261" t="s">
        <v>164</v>
      </c>
      <c r="AD261" t="s">
        <v>165</v>
      </c>
      <c r="AE261" t="s">
        <v>166</v>
      </c>
      <c r="AF261" t="s">
        <v>167</v>
      </c>
      <c r="AG261" t="s">
        <v>240</v>
      </c>
      <c r="AH261">
        <v>8.0951836068815126</v>
      </c>
      <c r="AI261">
        <v>20.605553526120492</v>
      </c>
      <c r="AJ261">
        <v>6.9256249722688148</v>
      </c>
      <c r="AK261">
        <v>5.4206665269634637</v>
      </c>
      <c r="AL261">
        <v>18.11968762212555</v>
      </c>
      <c r="AM261">
        <v>16.342868783465459</v>
      </c>
      <c r="AN261">
        <v>6.2631098117714181</v>
      </c>
      <c r="AO261">
        <v>5.4879946087240503</v>
      </c>
      <c r="AP261">
        <v>10.191507024062309</v>
      </c>
      <c r="AQ261">
        <v>5.7102880912972509</v>
      </c>
      <c r="AR261">
        <v>6.4242247306854701</v>
      </c>
      <c r="AS261"/>
      <c r="AT261"/>
      <c r="AU261"/>
      <c r="AV261"/>
      <c r="AW261"/>
      <c r="AX261"/>
      <c r="AY261"/>
      <c r="AZ261"/>
      <c r="BA261"/>
      <c r="BB261"/>
      <c r="BC261"/>
      <c r="BD261"/>
      <c r="BE261"/>
      <c r="BF261"/>
      <c r="BG261"/>
      <c r="BH261"/>
      <c r="BI261"/>
      <c r="BJ261"/>
      <c r="BK261"/>
      <c r="BL261"/>
      <c r="BM261"/>
      <c r="BN261"/>
      <c r="BO261"/>
      <c r="BP261"/>
      <c r="BQ261"/>
      <c r="BR261"/>
    </row>
    <row r="262">
      <c r="A262" t="s">
        <v>619</v>
      </c>
      <c r="B262">
        <v>2015</v>
      </c>
      <c r="C262" t="s">
        <v>626</v>
      </c>
      <c r="D262">
        <v>156</v>
      </c>
      <c r="E262" t="s">
        <v>62</v>
      </c>
      <c r="F262" t="s">
        <v>486</v>
      </c>
      <c r="G262" t="s">
        <v>192</v>
      </c>
      <c r="H262">
        <v>8.6148039106418643</v>
      </c>
      <c r="I262">
        <v>13.856901201991271</v>
      </c>
      <c r="J262">
        <v>16.705374391804849</v>
      </c>
      <c r="K262">
        <v>22.038185145742769</v>
      </c>
      <c r="L262">
        <v>16.971258323071019</v>
      </c>
      <c r="M262">
        <v>12.832490141440511</v>
      </c>
      <c r="N262">
        <v>21.73208405607625</v>
      </c>
      <c r="O262">
        <v>22.462252358556441</v>
      </c>
      <c r="P262">
        <v>16.204146438764688</v>
      </c>
      <c r="Q262">
        <v>5.9896199944728323</v>
      </c>
      <c r="R262">
        <v>8.2104591040678248</v>
      </c>
      <c r="S262">
        <v>10.609411491179969</v>
      </c>
      <c r="T262">
        <v>16.594099860016229</v>
      </c>
      <c r="U262">
        <v>17.639547429114081</v>
      </c>
      <c r="V262">
        <v>24.632214123208971</v>
      </c>
      <c r="W262" t="s">
        <v>158</v>
      </c>
      <c r="X262" t="s">
        <v>159</v>
      </c>
      <c r="Y262" t="s">
        <v>160</v>
      </c>
      <c r="Z262" t="s">
        <v>161</v>
      </c>
      <c r="AA262" t="s">
        <v>162</v>
      </c>
      <c r="AB262" t="s">
        <v>163</v>
      </c>
      <c r="AC262" t="s">
        <v>164</v>
      </c>
      <c r="AD262" t="s">
        <v>165</v>
      </c>
      <c r="AE262" t="s">
        <v>166</v>
      </c>
      <c r="AF262" t="s">
        <v>167</v>
      </c>
      <c r="AG262" t="s">
        <v>240</v>
      </c>
      <c r="AH262">
        <v>17.642835780241441</v>
      </c>
      <c r="AI262">
        <v>20.712651149312538</v>
      </c>
      <c r="AJ262">
        <v>24.108285580353058</v>
      </c>
      <c r="AK262">
        <v>13.683038769516971</v>
      </c>
      <c r="AL262">
        <v>9.2775591414081902</v>
      </c>
      <c r="AM262">
        <v>16.441582587155001</v>
      </c>
      <c r="AN262">
        <v>13.45772745597664</v>
      </c>
      <c r="AO262">
        <v>19.024700707737981</v>
      </c>
      <c r="AP262">
        <v>8.5584642193166758</v>
      </c>
      <c r="AQ262">
        <v>22.21856269888227</v>
      </c>
      <c r="AR262">
        <v>12.817109029872499</v>
      </c>
      <c r="AS262"/>
      <c r="AT262"/>
      <c r="AU262"/>
      <c r="AV262"/>
      <c r="AW262"/>
      <c r="AX262"/>
      <c r="AY262"/>
      <c r="AZ262"/>
      <c r="BA262"/>
      <c r="BB262"/>
      <c r="BC262"/>
      <c r="BD262"/>
      <c r="BE262"/>
      <c r="BF262"/>
      <c r="BG262"/>
      <c r="BH262"/>
      <c r="BI262"/>
      <c r="BJ262"/>
      <c r="BK262"/>
      <c r="BL262"/>
      <c r="BM262"/>
      <c r="BN262"/>
      <c r="BO262"/>
      <c r="BP262"/>
      <c r="BQ262"/>
      <c r="BR262"/>
    </row>
    <row r="263">
      <c r="A263" t="s">
        <v>619</v>
      </c>
      <c r="B263">
        <v>2015</v>
      </c>
      <c r="C263" t="s">
        <v>626</v>
      </c>
      <c r="D263">
        <v>157</v>
      </c>
      <c r="E263" t="s">
        <v>62</v>
      </c>
      <c r="F263" t="s">
        <v>487</v>
      </c>
      <c r="G263" t="s">
        <v>192</v>
      </c>
      <c r="H263">
        <v>40.218034807845818</v>
      </c>
      <c r="I263">
        <v>39.659849011229028</v>
      </c>
      <c r="J263">
        <v>48.364385503173892</v>
      </c>
      <c r="K263">
        <v>51.656846860194761</v>
      </c>
      <c r="L263">
        <v>14.558261395702139</v>
      </c>
      <c r="M263">
        <v>57.250596279787793</v>
      </c>
      <c r="N263">
        <v>52.872404850258967</v>
      </c>
      <c r="O263">
        <v>27.77874481399639</v>
      </c>
      <c r="P263">
        <v>14.281866489303431</v>
      </c>
      <c r="Q263">
        <v>2.8728908745198471</v>
      </c>
      <c r="R263">
        <v>37.828438253954118</v>
      </c>
      <c r="S263">
        <v>41.280304775312374</v>
      </c>
      <c r="T263">
        <v>39.222229680084858</v>
      </c>
      <c r="U263">
        <v>46.801699668220301</v>
      </c>
      <c r="V263">
        <v>47.948454460967731</v>
      </c>
      <c r="W263" t="s">
        <v>158</v>
      </c>
      <c r="X263" t="s">
        <v>159</v>
      </c>
      <c r="Y263" t="s">
        <v>160</v>
      </c>
      <c r="Z263" t="s">
        <v>161</v>
      </c>
      <c r="AA263" t="s">
        <v>162</v>
      </c>
      <c r="AB263" t="s">
        <v>163</v>
      </c>
      <c r="AC263" t="s">
        <v>164</v>
      </c>
      <c r="AD263" t="s">
        <v>165</v>
      </c>
      <c r="AE263" t="s">
        <v>166</v>
      </c>
      <c r="AF263" t="s">
        <v>167</v>
      </c>
      <c r="AG263" t="s">
        <v>240</v>
      </c>
      <c r="AH263">
        <v>46.202406361698678</v>
      </c>
      <c r="AI263">
        <v>40.524398266569797</v>
      </c>
      <c r="AJ263">
        <v>57.438989908343878</v>
      </c>
      <c r="AK263">
        <v>44.251542944184948</v>
      </c>
      <c r="AL263">
        <v>8.8944899810427422</v>
      </c>
      <c r="AM263">
        <v>27.480640943157251</v>
      </c>
      <c r="AN263">
        <v>51.362246823867594</v>
      </c>
      <c r="AO263">
        <v>63.259787453931452</v>
      </c>
      <c r="AP263">
        <v>26.35939187685776</v>
      </c>
      <c r="AQ263">
        <v>30.93346034647729</v>
      </c>
      <c r="AR263">
        <v>16.073665852549571</v>
      </c>
      <c r="AS263"/>
      <c r="AT263"/>
      <c r="AU263"/>
      <c r="AV263"/>
      <c r="AW263"/>
      <c r="AX263"/>
      <c r="AY263"/>
      <c r="AZ263"/>
      <c r="BA263"/>
      <c r="BB263"/>
      <c r="BC263"/>
      <c r="BD263"/>
      <c r="BE263"/>
      <c r="BF263"/>
      <c r="BG263"/>
      <c r="BH263"/>
      <c r="BI263"/>
      <c r="BJ263"/>
      <c r="BK263"/>
      <c r="BL263"/>
      <c r="BM263"/>
      <c r="BN263"/>
      <c r="BO263"/>
      <c r="BP263"/>
      <c r="BQ263"/>
      <c r="BR263"/>
    </row>
    <row r="264">
      <c r="A264" t="s">
        <v>619</v>
      </c>
      <c r="B264">
        <v>2015</v>
      </c>
      <c r="C264" t="s">
        <v>626</v>
      </c>
      <c r="D264">
        <v>158</v>
      </c>
      <c r="E264" t="s">
        <v>62</v>
      </c>
      <c r="F264" t="s">
        <v>488</v>
      </c>
      <c r="G264" t="s">
        <v>192</v>
      </c>
      <c r="H264">
        <v>48.711679627890128</v>
      </c>
      <c r="I264">
        <v>43.935982905844092</v>
      </c>
      <c r="J264">
        <v>29.840529704459499</v>
      </c>
      <c r="K264">
        <v>8.4651597063476842</v>
      </c>
      <c r="L264">
        <v>0.9179120383059588</v>
      </c>
      <c r="M264">
        <v>20.908287100113149</v>
      </c>
      <c r="N264">
        <v>3.511320809693891</v>
      </c>
      <c r="O264">
        <v>2.3530307765219618</v>
      </c>
      <c r="P264">
        <v>0.85913389985081445</v>
      </c>
      <c r="Q264">
        <v>0.1826942173051572</v>
      </c>
      <c r="R264">
        <v>51.613330575353231</v>
      </c>
      <c r="S264">
        <v>45.818171933760553</v>
      </c>
      <c r="T264">
        <v>42.07689688361009</v>
      </c>
      <c r="U264">
        <v>31.471483362548071</v>
      </c>
      <c r="V264">
        <v>10.13314573663658</v>
      </c>
      <c r="W264" t="s">
        <v>158</v>
      </c>
      <c r="X264" t="s">
        <v>159</v>
      </c>
      <c r="Y264" t="s">
        <v>160</v>
      </c>
      <c r="Z264" t="s">
        <v>161</v>
      </c>
      <c r="AA264" t="s">
        <v>162</v>
      </c>
      <c r="AB264" t="s">
        <v>163</v>
      </c>
      <c r="AC264" t="s">
        <v>164</v>
      </c>
      <c r="AD264" t="s">
        <v>165</v>
      </c>
      <c r="AE264" t="s">
        <v>166</v>
      </c>
      <c r="AF264" t="s">
        <v>167</v>
      </c>
      <c r="AG264" t="s">
        <v>240</v>
      </c>
      <c r="AH264">
        <v>15.72898670670809</v>
      </c>
      <c r="AI264">
        <v>9.3560730699485966</v>
      </c>
      <c r="AJ264">
        <v>7.106490160339157</v>
      </c>
      <c r="AK264">
        <v>32.405482399436131</v>
      </c>
      <c r="AL264">
        <v>0.19795366086412891</v>
      </c>
      <c r="AM264">
        <v>8.8476271817827925</v>
      </c>
      <c r="AN264">
        <v>25.209072976265599</v>
      </c>
      <c r="AO264">
        <v>10.95915182912713</v>
      </c>
      <c r="AP264">
        <v>43.505402946329824</v>
      </c>
      <c r="AQ264">
        <v>39.976443301511168</v>
      </c>
      <c r="AR264">
        <v>62.43421999790143</v>
      </c>
      <c r="AS264"/>
      <c r="AT264"/>
      <c r="AU264"/>
      <c r="AV264"/>
      <c r="AW264"/>
      <c r="AX264"/>
      <c r="AY264"/>
      <c r="AZ264"/>
      <c r="BA264"/>
      <c r="BB264"/>
      <c r="BC264"/>
      <c r="BD264"/>
      <c r="BE264"/>
      <c r="BF264"/>
      <c r="BG264"/>
      <c r="BH264"/>
      <c r="BI264"/>
      <c r="BJ264"/>
      <c r="BK264"/>
      <c r="BL264"/>
      <c r="BM264"/>
      <c r="BN264"/>
      <c r="BO264"/>
      <c r="BP264"/>
      <c r="BQ264"/>
      <c r="BR264"/>
    </row>
    <row r="265">
      <c r="A265" t="s">
        <v>619</v>
      </c>
      <c r="B265">
        <v>2015</v>
      </c>
      <c r="C265" t="s">
        <v>626</v>
      </c>
      <c r="D265">
        <v>159</v>
      </c>
      <c r="E265" t="s">
        <v>62</v>
      </c>
      <c r="F265" t="s">
        <v>46</v>
      </c>
      <c r="G265" t="s">
        <v>192</v>
      </c>
      <c r="H265">
        <v>0.39256804393738182</v>
      </c>
      <c r="I265">
        <v>0.49108431229473648</v>
      </c>
      <c r="J265">
        <v>0.32477819943873332</v>
      </c>
      <c r="K265">
        <v>0.13965077751420771</v>
      </c>
      <c r="L265">
        <v>0.083086315525584598</v>
      </c>
      <c r="M265">
        <v>1.033827590137423</v>
      </c>
      <c r="N265">
        <v>0.15720031206208229</v>
      </c>
      <c r="O265">
        <v>0.054824351983932602</v>
      </c>
      <c r="P265">
        <v>0.20384382306175819</v>
      </c>
      <c r="Q265">
        <v>0</v>
      </c>
      <c r="R265">
        <v>0.32562629768941631</v>
      </c>
      <c r="S265">
        <v>0.34259086335485689</v>
      </c>
      <c r="T265">
        <v>0.45538207081699322</v>
      </c>
      <c r="U265">
        <v>0.19251615539130601</v>
      </c>
      <c r="V265">
        <v>0.10635116110846531</v>
      </c>
      <c r="W265" t="s">
        <v>158</v>
      </c>
      <c r="X265" t="s">
        <v>159</v>
      </c>
      <c r="Y265" t="s">
        <v>160</v>
      </c>
      <c r="Z265" t="s">
        <v>161</v>
      </c>
      <c r="AA265" t="s">
        <v>162</v>
      </c>
      <c r="AB265" t="s">
        <v>163</v>
      </c>
      <c r="AC265" t="s">
        <v>164</v>
      </c>
      <c r="AD265" t="s">
        <v>165</v>
      </c>
      <c r="AE265" t="s">
        <v>166</v>
      </c>
      <c r="AF265" t="s">
        <v>167</v>
      </c>
      <c r="AG265" t="s">
        <v>240</v>
      </c>
      <c r="AH265">
        <v>0.35915753076589407</v>
      </c>
      <c r="AI265">
        <v>0.19179280244828631</v>
      </c>
      <c r="AJ265">
        <v>0</v>
      </c>
      <c r="AK265">
        <v>0.35416334953484302</v>
      </c>
      <c r="AL265">
        <v>0</v>
      </c>
      <c r="AM265">
        <v>0.20612273341545359</v>
      </c>
      <c r="AN265">
        <v>0.65458755053735951</v>
      </c>
      <c r="AO265">
        <v>0.081515992274529894</v>
      </c>
      <c r="AP265">
        <v>0.34946950352246059</v>
      </c>
      <c r="AQ265">
        <v>0.2292388121359564</v>
      </c>
      <c r="AR265">
        <v>0</v>
      </c>
      <c r="AS265"/>
      <c r="AT265"/>
      <c r="AU265"/>
      <c r="AV265"/>
      <c r="AW265"/>
      <c r="AX265"/>
      <c r="AY265"/>
      <c r="AZ265"/>
      <c r="BA265"/>
      <c r="BB265"/>
      <c r="BC265"/>
      <c r="BD265"/>
      <c r="BE265"/>
      <c r="BF265"/>
      <c r="BG265"/>
      <c r="BH265"/>
      <c r="BI265"/>
      <c r="BJ265"/>
      <c r="BK265"/>
      <c r="BL265"/>
      <c r="BM265"/>
      <c r="BN265"/>
      <c r="BO265"/>
      <c r="BP265"/>
      <c r="BQ265"/>
      <c r="BR265"/>
    </row>
    <row r="266">
      <c r="A266" t="s">
        <v>619</v>
      </c>
      <c r="B266">
        <v>2015</v>
      </c>
      <c r="C266" t="s">
        <v>626</v>
      </c>
      <c r="D266">
        <v>166</v>
      </c>
      <c r="E266" t="s">
        <v>62</v>
      </c>
      <c r="F266" t="s">
        <v>483</v>
      </c>
      <c r="G266" t="s">
        <v>192</v>
      </c>
      <c r="H266">
        <v>0</v>
      </c>
      <c r="I266">
        <v>0</v>
      </c>
      <c r="J266">
        <v>0</v>
      </c>
      <c r="K266">
        <v>22.240061000000001</v>
      </c>
      <c r="L266">
        <v>1252.0182580000001</v>
      </c>
      <c r="M266">
        <v>0</v>
      </c>
      <c r="N266">
        <v>7.1790440000000002</v>
      </c>
      <c r="O266">
        <v>61.969938000000013</v>
      </c>
      <c r="P266">
        <v>334.7145920000001</v>
      </c>
      <c r="Q266">
        <v>805.41716799999972</v>
      </c>
      <c r="R266">
        <v>0</v>
      </c>
      <c r="S266">
        <v>0</v>
      </c>
      <c r="T266">
        <v>0</v>
      </c>
      <c r="U266">
        <v>0</v>
      </c>
      <c r="V266">
        <v>64.977576999999997</v>
      </c>
      <c r="W266" t="s">
        <v>158</v>
      </c>
      <c r="X266" t="s">
        <v>159</v>
      </c>
      <c r="Y266" t="s">
        <v>160</v>
      </c>
      <c r="Z266" t="s">
        <v>161</v>
      </c>
      <c r="AA266" t="s">
        <v>162</v>
      </c>
      <c r="AB266" t="s">
        <v>163</v>
      </c>
      <c r="AC266" t="s">
        <v>164</v>
      </c>
      <c r="AD266" t="s">
        <v>165</v>
      </c>
      <c r="AE266" t="s">
        <v>166</v>
      </c>
      <c r="AF266" t="s">
        <v>167</v>
      </c>
      <c r="AG266" t="s">
        <v>240</v>
      </c>
      <c r="AH266">
        <v>10.921556000000001</v>
      </c>
      <c r="AI266">
        <v>136.70367200000001</v>
      </c>
      <c r="AJ266">
        <v>79.747465999999989</v>
      </c>
      <c r="AK266">
        <v>43.107660999999993</v>
      </c>
      <c r="AL266">
        <v>414.0100439999996</v>
      </c>
      <c r="AM266">
        <v>287.12152499999991</v>
      </c>
      <c r="AN266">
        <v>111.786658</v>
      </c>
      <c r="AO266">
        <v>9.9292119999999997</v>
      </c>
      <c r="AP266">
        <v>140.558243</v>
      </c>
      <c r="AQ266">
        <v>17.912451999999998</v>
      </c>
      <c r="AR266">
        <v>22.45983</v>
      </c>
      <c r="AS266"/>
      <c r="AT266"/>
      <c r="AU266"/>
      <c r="AV266"/>
      <c r="AW266"/>
      <c r="AX266"/>
      <c r="AY266"/>
      <c r="AZ266"/>
      <c r="BA266"/>
      <c r="BB266"/>
      <c r="BC266"/>
      <c r="BD266"/>
      <c r="BE266"/>
      <c r="BF266"/>
      <c r="BG266"/>
      <c r="BH266"/>
      <c r="BI266"/>
      <c r="BJ266"/>
      <c r="BK266"/>
      <c r="BL266"/>
      <c r="BM266"/>
      <c r="BN266"/>
      <c r="BO266"/>
      <c r="BP266"/>
      <c r="BQ266"/>
      <c r="BR266"/>
    </row>
    <row r="267">
      <c r="A267" t="s">
        <v>619</v>
      </c>
      <c r="B267">
        <v>2015</v>
      </c>
      <c r="C267" t="s">
        <v>626</v>
      </c>
      <c r="D267">
        <v>167</v>
      </c>
      <c r="E267" t="s">
        <v>62</v>
      </c>
      <c r="F267" t="s">
        <v>484</v>
      </c>
      <c r="G267" t="s">
        <v>192</v>
      </c>
      <c r="H267">
        <v>42.395296999999999</v>
      </c>
      <c r="I267">
        <v>86.937086000000008</v>
      </c>
      <c r="J267">
        <v>143.51011500000001</v>
      </c>
      <c r="K267">
        <v>186.59217100000009</v>
      </c>
      <c r="L267">
        <v>1405.2218080000009</v>
      </c>
      <c r="M267">
        <v>49.297626999999999</v>
      </c>
      <c r="N267">
        <v>107.63356</v>
      </c>
      <c r="O267">
        <v>241.460869</v>
      </c>
      <c r="P267">
        <v>509.40086800000029</v>
      </c>
      <c r="Q267">
        <v>591.09576599999991</v>
      </c>
      <c r="R267">
        <v>22.207587</v>
      </c>
      <c r="S267">
        <v>64.865822000000009</v>
      </c>
      <c r="T267">
        <v>45.264456999999993</v>
      </c>
      <c r="U267">
        <v>92.807690000000008</v>
      </c>
      <c r="V267">
        <v>140.622231</v>
      </c>
      <c r="W267" t="s">
        <v>158</v>
      </c>
      <c r="X267" t="s">
        <v>159</v>
      </c>
      <c r="Y267" t="s">
        <v>160</v>
      </c>
      <c r="Z267" t="s">
        <v>161</v>
      </c>
      <c r="AA267" t="s">
        <v>162</v>
      </c>
      <c r="AB267" t="s">
        <v>163</v>
      </c>
      <c r="AC267" t="s">
        <v>164</v>
      </c>
      <c r="AD267" t="s">
        <v>165</v>
      </c>
      <c r="AE267" t="s">
        <v>166</v>
      </c>
      <c r="AF267" t="s">
        <v>167</v>
      </c>
      <c r="AG267" t="s">
        <v>240</v>
      </c>
      <c r="AH267">
        <v>386.23716499999978</v>
      </c>
      <c r="AI267">
        <v>102.613647</v>
      </c>
      <c r="AJ267">
        <v>20.111470000000001</v>
      </c>
      <c r="AK267">
        <v>54.906748</v>
      </c>
      <c r="AL267">
        <v>673.87850000000014</v>
      </c>
      <c r="AM267">
        <v>247.82025999999991</v>
      </c>
      <c r="AN267">
        <v>99.331733999999983</v>
      </c>
      <c r="AO267">
        <v>12.376514999999999</v>
      </c>
      <c r="AP267">
        <v>199.289027</v>
      </c>
      <c r="AQ267">
        <v>4.4849969999999999</v>
      </c>
      <c r="AR267">
        <v>63.606413999999987</v>
      </c>
      <c r="AS267"/>
      <c r="AT267"/>
      <c r="AU267"/>
      <c r="AV267"/>
      <c r="AW267"/>
      <c r="AX267"/>
      <c r="AY267"/>
      <c r="AZ267"/>
      <c r="BA267"/>
      <c r="BB267"/>
      <c r="BC267"/>
      <c r="BD267"/>
      <c r="BE267"/>
      <c r="BF267"/>
      <c r="BG267"/>
      <c r="BH267"/>
      <c r="BI267"/>
      <c r="BJ267"/>
      <c r="BK267"/>
      <c r="BL267"/>
      <c r="BM267"/>
      <c r="BN267"/>
      <c r="BO267"/>
      <c r="BP267"/>
      <c r="BQ267"/>
      <c r="BR267"/>
    </row>
    <row r="268">
      <c r="A268" t="s">
        <v>619</v>
      </c>
      <c r="B268">
        <v>2015</v>
      </c>
      <c r="C268" t="s">
        <v>626</v>
      </c>
      <c r="D268">
        <v>168</v>
      </c>
      <c r="E268" t="s">
        <v>62</v>
      </c>
      <c r="F268" t="s">
        <v>485</v>
      </c>
      <c r="G268" t="s">
        <v>192</v>
      </c>
      <c r="H268">
        <v>91.442404000000025</v>
      </c>
      <c r="I268">
        <v>46.451867999999997</v>
      </c>
      <c r="J268">
        <v>165.49108400000009</v>
      </c>
      <c r="K268">
        <v>939.67155099999923</v>
      </c>
      <c r="L268">
        <v>1719.73074</v>
      </c>
      <c r="M268">
        <v>116.763362</v>
      </c>
      <c r="N268">
        <v>338.171018</v>
      </c>
      <c r="O268">
        <v>682.81046800000001</v>
      </c>
      <c r="P268">
        <v>582.43269800000019</v>
      </c>
      <c r="Q268">
        <v>497.24077099999982</v>
      </c>
      <c r="R268">
        <v>66.694050999999988</v>
      </c>
      <c r="S268">
        <v>21.153006000000001</v>
      </c>
      <c r="T268">
        <v>27.461634</v>
      </c>
      <c r="U268">
        <v>78.572224999999989</v>
      </c>
      <c r="V268">
        <v>551.48841400000026</v>
      </c>
      <c r="W268" t="s">
        <v>158</v>
      </c>
      <c r="X268" t="s">
        <v>159</v>
      </c>
      <c r="Y268" t="s">
        <v>160</v>
      </c>
      <c r="Z268" t="s">
        <v>161</v>
      </c>
      <c r="AA268" t="s">
        <v>162</v>
      </c>
      <c r="AB268" t="s">
        <v>163</v>
      </c>
      <c r="AC268" t="s">
        <v>164</v>
      </c>
      <c r="AD268" t="s">
        <v>165</v>
      </c>
      <c r="AE268" t="s">
        <v>166</v>
      </c>
      <c r="AF268" t="s">
        <v>167</v>
      </c>
      <c r="AG268" t="s">
        <v>240</v>
      </c>
      <c r="AH268">
        <v>268.56213200000002</v>
      </c>
      <c r="AI268">
        <v>572.76821700000005</v>
      </c>
      <c r="AJ268">
        <v>156.44574800000001</v>
      </c>
      <c r="AK268">
        <v>136.75390699999991</v>
      </c>
      <c r="AL268">
        <v>310.37796400000002</v>
      </c>
      <c r="AM268">
        <v>284.94633299999992</v>
      </c>
      <c r="AN268">
        <v>433.06487900000002</v>
      </c>
      <c r="AO268">
        <v>103.14173700000001</v>
      </c>
      <c r="AP268">
        <v>313.8482939999999</v>
      </c>
      <c r="AQ268">
        <v>137.22635199999999</v>
      </c>
      <c r="AR268">
        <v>245.65208399999989</v>
      </c>
      <c r="AS268"/>
      <c r="AT268"/>
      <c r="AU268"/>
      <c r="AV268"/>
      <c r="AW268"/>
      <c r="AX268"/>
      <c r="AY268"/>
      <c r="AZ268"/>
      <c r="BA268"/>
      <c r="BB268"/>
      <c r="BC268"/>
      <c r="BD268"/>
      <c r="BE268"/>
      <c r="BF268"/>
      <c r="BG268"/>
      <c r="BH268"/>
      <c r="BI268"/>
      <c r="BJ268"/>
      <c r="BK268"/>
      <c r="BL268"/>
      <c r="BM268"/>
      <c r="BN268"/>
      <c r="BO268"/>
      <c r="BP268"/>
      <c r="BQ268"/>
      <c r="BR268"/>
    </row>
    <row r="269">
      <c r="A269" t="s">
        <v>619</v>
      </c>
      <c r="B269">
        <v>2015</v>
      </c>
      <c r="C269" t="s">
        <v>626</v>
      </c>
      <c r="D269">
        <v>169</v>
      </c>
      <c r="E269" t="s">
        <v>62</v>
      </c>
      <c r="F269" t="s">
        <v>486</v>
      </c>
      <c r="G269" t="s">
        <v>192</v>
      </c>
      <c r="H269">
        <v>558.9112139999994</v>
      </c>
      <c r="I269">
        <v>898.92677100000003</v>
      </c>
      <c r="J269">
        <v>1083.3272119999999</v>
      </c>
      <c r="K269">
        <v>1429.9838289999991</v>
      </c>
      <c r="L269">
        <v>1100.982252999999</v>
      </c>
      <c r="M269">
        <v>267.21376099999998</v>
      </c>
      <c r="N269">
        <v>453.08982800000013</v>
      </c>
      <c r="O269">
        <v>467.84928100000002</v>
      </c>
      <c r="P269">
        <v>337.70130599999987</v>
      </c>
      <c r="Q269">
        <v>124.70881900000001</v>
      </c>
      <c r="R269">
        <v>360.96471100000002</v>
      </c>
      <c r="S269">
        <v>468.11969299999993</v>
      </c>
      <c r="T269">
        <v>730.792191</v>
      </c>
      <c r="U269">
        <v>776.1888469999999</v>
      </c>
      <c r="V269">
        <v>1085.5028420000001</v>
      </c>
      <c r="W269" t="s">
        <v>158</v>
      </c>
      <c r="X269" t="s">
        <v>159</v>
      </c>
      <c r="Y269" t="s">
        <v>160</v>
      </c>
      <c r="Z269" t="s">
        <v>161</v>
      </c>
      <c r="AA269" t="s">
        <v>162</v>
      </c>
      <c r="AB269" t="s">
        <v>163</v>
      </c>
      <c r="AC269" t="s">
        <v>164</v>
      </c>
      <c r="AD269" t="s">
        <v>165</v>
      </c>
      <c r="AE269" t="s">
        <v>166</v>
      </c>
      <c r="AF269" t="s">
        <v>167</v>
      </c>
      <c r="AG269" t="s">
        <v>240</v>
      </c>
      <c r="AH269">
        <v>585.31070099999988</v>
      </c>
      <c r="AI269">
        <v>575.74518699999976</v>
      </c>
      <c r="AJ269">
        <v>544.59182900000008</v>
      </c>
      <c r="AK269">
        <v>345.19906399999979</v>
      </c>
      <c r="AL269">
        <v>158.91829800000011</v>
      </c>
      <c r="AM269">
        <v>286.66745900000018</v>
      </c>
      <c r="AN269">
        <v>930.5391870000002</v>
      </c>
      <c r="AO269">
        <v>357.55149499999999</v>
      </c>
      <c r="AP269">
        <v>263.55860700000011</v>
      </c>
      <c r="AQ269">
        <v>533.94369200000017</v>
      </c>
      <c r="AR269">
        <v>490.10575999999998</v>
      </c>
      <c r="AS269"/>
      <c r="AT269"/>
      <c r="AU269"/>
      <c r="AV269"/>
      <c r="AW269"/>
      <c r="AX269"/>
      <c r="AY269"/>
      <c r="AZ269"/>
      <c r="BA269"/>
      <c r="BB269"/>
      <c r="BC269"/>
      <c r="BD269"/>
      <c r="BE269"/>
      <c r="BF269"/>
      <c r="BG269"/>
      <c r="BH269"/>
      <c r="BI269"/>
      <c r="BJ269"/>
      <c r="BK269"/>
      <c r="BL269"/>
      <c r="BM269"/>
      <c r="BN269"/>
      <c r="BO269"/>
      <c r="BP269"/>
      <c r="BQ269"/>
      <c r="BR269"/>
    </row>
    <row r="270">
      <c r="A270" t="s">
        <v>619</v>
      </c>
      <c r="B270">
        <v>2015</v>
      </c>
      <c r="C270" t="s">
        <v>626</v>
      </c>
      <c r="D270">
        <v>170</v>
      </c>
      <c r="E270" t="s">
        <v>62</v>
      </c>
      <c r="F270" t="s">
        <v>487</v>
      </c>
      <c r="G270" t="s">
        <v>192</v>
      </c>
      <c r="H270">
        <v>2609.2655030000028</v>
      </c>
      <c r="I270">
        <v>2572.819095000003</v>
      </c>
      <c r="J270">
        <v>3136.383159</v>
      </c>
      <c r="K270">
        <v>3351.839327000002</v>
      </c>
      <c r="L270">
        <v>944.44307700000002</v>
      </c>
      <c r="M270">
        <v>1192.1417419999991</v>
      </c>
      <c r="N270">
        <v>1102.3309479999989</v>
      </c>
      <c r="O270">
        <v>578.58248499999979</v>
      </c>
      <c r="P270">
        <v>297.64017399999989</v>
      </c>
      <c r="Q270">
        <v>59.815953</v>
      </c>
      <c r="R270">
        <v>1663.089860000001</v>
      </c>
      <c r="S270">
        <v>1821.4133380000001</v>
      </c>
      <c r="T270">
        <v>1727.3187100000021</v>
      </c>
      <c r="U270">
        <v>2059.4041569999999</v>
      </c>
      <c r="V270">
        <v>2113.0127940000002</v>
      </c>
      <c r="W270" t="s">
        <v>158</v>
      </c>
      <c r="X270" t="s">
        <v>159</v>
      </c>
      <c r="Y270" t="s">
        <v>160</v>
      </c>
      <c r="Z270" t="s">
        <v>161</v>
      </c>
      <c r="AA270" t="s">
        <v>162</v>
      </c>
      <c r="AB270" t="s">
        <v>163</v>
      </c>
      <c r="AC270" t="s">
        <v>164</v>
      </c>
      <c r="AD270" t="s">
        <v>165</v>
      </c>
      <c r="AE270" t="s">
        <v>166</v>
      </c>
      <c r="AF270" t="s">
        <v>167</v>
      </c>
      <c r="AG270" t="s">
        <v>240</v>
      </c>
      <c r="AH270">
        <v>1532.790034000001</v>
      </c>
      <c r="AI270">
        <v>1126.448134999999</v>
      </c>
      <c r="AJ270">
        <v>1297.5126110000001</v>
      </c>
      <c r="AK270">
        <v>1116.388797999999</v>
      </c>
      <c r="AL270">
        <v>152.356583</v>
      </c>
      <c r="AM270">
        <v>479.13912599999958</v>
      </c>
      <c r="AN270">
        <v>3551.460196999999</v>
      </c>
      <c r="AO270">
        <v>1188.9086680000009</v>
      </c>
      <c r="AP270">
        <v>811.73963299999991</v>
      </c>
      <c r="AQ270">
        <v>743.37508899999989</v>
      </c>
      <c r="AR270">
        <v>614.63128699999993</v>
      </c>
      <c r="AS270"/>
      <c r="AT270"/>
      <c r="AU270"/>
      <c r="AV270"/>
      <c r="AW270"/>
      <c r="AX270"/>
      <c r="AY270"/>
      <c r="AZ270"/>
      <c r="BA270"/>
      <c r="BB270"/>
      <c r="BC270"/>
      <c r="BD270"/>
      <c r="BE270"/>
      <c r="BF270"/>
      <c r="BG270"/>
      <c r="BH270"/>
      <c r="BI270"/>
      <c r="BJ270"/>
      <c r="BK270"/>
      <c r="BL270"/>
      <c r="BM270"/>
      <c r="BN270"/>
      <c r="BO270"/>
      <c r="BP270"/>
      <c r="BQ270"/>
      <c r="BR270"/>
    </row>
    <row r="271">
      <c r="A271" t="s">
        <v>619</v>
      </c>
      <c r="B271">
        <v>2015</v>
      </c>
      <c r="C271" t="s">
        <v>626</v>
      </c>
      <c r="D271">
        <v>171</v>
      </c>
      <c r="E271" t="s">
        <v>62</v>
      </c>
      <c r="F271" t="s">
        <v>488</v>
      </c>
      <c r="G271" t="s">
        <v>192</v>
      </c>
      <c r="H271">
        <v>3160.3161580000042</v>
      </c>
      <c r="I271">
        <v>2850.2210320000008</v>
      </c>
      <c r="J271">
        <v>1935.1292040000001</v>
      </c>
      <c r="K271">
        <v>549.27578700000004</v>
      </c>
      <c r="L271">
        <v>59.548021999999989</v>
      </c>
      <c r="M271">
        <v>435.37785500000018</v>
      </c>
      <c r="N271">
        <v>73.207140999999993</v>
      </c>
      <c r="O271">
        <v>49.009500000000003</v>
      </c>
      <c r="P271">
        <v>17.904716000000001</v>
      </c>
      <c r="Q271">
        <v>3.8038439999999998</v>
      </c>
      <c r="R271">
        <v>2269.1290120000021</v>
      </c>
      <c r="S271">
        <v>2021.6379200000031</v>
      </c>
      <c r="T271">
        <v>1853.036194999999</v>
      </c>
      <c r="U271">
        <v>1384.8322629999991</v>
      </c>
      <c r="V271">
        <v>446.55175700000018</v>
      </c>
      <c r="W271" t="s">
        <v>158</v>
      </c>
      <c r="X271" t="s">
        <v>159</v>
      </c>
      <c r="Y271" t="s">
        <v>160</v>
      </c>
      <c r="Z271" t="s">
        <v>161</v>
      </c>
      <c r="AA271" t="s">
        <v>162</v>
      </c>
      <c r="AB271" t="s">
        <v>163</v>
      </c>
      <c r="AC271" t="s">
        <v>164</v>
      </c>
      <c r="AD271" t="s">
        <v>165</v>
      </c>
      <c r="AE271" t="s">
        <v>166</v>
      </c>
      <c r="AF271" t="s">
        <v>167</v>
      </c>
      <c r="AG271" t="s">
        <v>240</v>
      </c>
      <c r="AH271">
        <v>521.8177139999998</v>
      </c>
      <c r="AI271">
        <v>260.06878599999999</v>
      </c>
      <c r="AJ271">
        <v>160.531385</v>
      </c>
      <c r="AK271">
        <v>817.5334720000003</v>
      </c>
      <c r="AL271">
        <v>3.3908119999999999</v>
      </c>
      <c r="AM271">
        <v>154.262936</v>
      </c>
      <c r="AN271">
        <v>1743.090009</v>
      </c>
      <c r="AO271">
        <v>205.96703099999999</v>
      </c>
      <c r="AP271">
        <v>1339.7524490000001</v>
      </c>
      <c r="AQ271">
        <v>960.69084299999929</v>
      </c>
      <c r="AR271">
        <v>2387.3847660000019</v>
      </c>
      <c r="AS271"/>
      <c r="AT271"/>
      <c r="AU271"/>
      <c r="AV271"/>
      <c r="AW271"/>
      <c r="AX271"/>
      <c r="AY271"/>
      <c r="AZ271"/>
      <c r="BA271"/>
      <c r="BB271"/>
      <c r="BC271"/>
      <c r="BD271"/>
      <c r="BE271"/>
      <c r="BF271"/>
      <c r="BG271"/>
      <c r="BH271"/>
      <c r="BI271"/>
      <c r="BJ271"/>
      <c r="BK271"/>
      <c r="BL271"/>
      <c r="BM271"/>
      <c r="BN271"/>
      <c r="BO271"/>
      <c r="BP271"/>
      <c r="BQ271"/>
      <c r="BR271"/>
    </row>
    <row r="272">
      <c r="A272" t="s">
        <v>619</v>
      </c>
      <c r="B272">
        <v>2015</v>
      </c>
      <c r="C272" t="s">
        <v>626</v>
      </c>
      <c r="D272">
        <v>172</v>
      </c>
      <c r="E272" t="s">
        <v>62</v>
      </c>
      <c r="F272" t="s">
        <v>46</v>
      </c>
      <c r="G272" t="s">
        <v>192</v>
      </c>
      <c r="H272">
        <v>25.469028000000002</v>
      </c>
      <c r="I272">
        <v>31.857688</v>
      </c>
      <c r="J272">
        <v>21.061548999999999</v>
      </c>
      <c r="K272">
        <v>9.0614699999999999</v>
      </c>
      <c r="L272">
        <v>5.3900870000000003</v>
      </c>
      <c r="M272">
        <v>21.527619000000001</v>
      </c>
      <c r="N272">
        <v>3.2774519999999998</v>
      </c>
      <c r="O272">
        <v>1.1418950000000001</v>
      </c>
      <c r="P272">
        <v>4.2481920000000004</v>
      </c>
      <c r="Q272">
        <v>0</v>
      </c>
      <c r="R272">
        <v>14.315837999999999</v>
      </c>
      <c r="S272">
        <v>15.116156999999999</v>
      </c>
      <c r="T272">
        <v>20.054697999999998</v>
      </c>
      <c r="U272">
        <v>8.4712430000000012</v>
      </c>
      <c r="V272">
        <v>4.6867279999999996</v>
      </c>
      <c r="W272" t="s">
        <v>158</v>
      </c>
      <c r="X272" t="s">
        <v>159</v>
      </c>
      <c r="Y272" t="s">
        <v>160</v>
      </c>
      <c r="Z272" t="s">
        <v>161</v>
      </c>
      <c r="AA272" t="s">
        <v>162</v>
      </c>
      <c r="AB272" t="s">
        <v>163</v>
      </c>
      <c r="AC272" t="s">
        <v>164</v>
      </c>
      <c r="AD272" t="s">
        <v>165</v>
      </c>
      <c r="AE272" t="s">
        <v>166</v>
      </c>
      <c r="AF272" t="s">
        <v>167</v>
      </c>
      <c r="AG272" t="s">
        <v>240</v>
      </c>
      <c r="AH272">
        <v>11.915247000000001</v>
      </c>
      <c r="AI272">
        <v>5.3312239999999997</v>
      </c>
      <c r="AJ272">
        <v>0</v>
      </c>
      <c r="AK272">
        <v>8.93492</v>
      </c>
      <c r="AL272">
        <v>0</v>
      </c>
      <c r="AM272">
        <v>3.5938560000000002</v>
      </c>
      <c r="AN272">
        <v>45.261681000000003</v>
      </c>
      <c r="AO272">
        <v>1.532017</v>
      </c>
      <c r="AP272">
        <v>10.761941999999999</v>
      </c>
      <c r="AQ272">
        <v>5.5089350000000001</v>
      </c>
      <c r="AR272">
        <v>0</v>
      </c>
      <c r="AS272"/>
      <c r="AT272"/>
      <c r="AU272"/>
      <c r="AV272"/>
      <c r="AW272"/>
      <c r="AX272"/>
      <c r="AY272"/>
      <c r="AZ272"/>
      <c r="BA272"/>
      <c r="BB272"/>
      <c r="BC272"/>
      <c r="BD272"/>
      <c r="BE272"/>
      <c r="BF272"/>
      <c r="BG272"/>
      <c r="BH272"/>
      <c r="BI272"/>
      <c r="BJ272"/>
      <c r="BK272"/>
      <c r="BL272"/>
      <c r="BM272"/>
      <c r="BN272"/>
      <c r="BO272"/>
      <c r="BP272"/>
      <c r="BQ272"/>
      <c r="BR272"/>
    </row>
    <row r="273">
      <c r="A273" t="s">
        <v>619</v>
      </c>
      <c r="B273">
        <v>2015</v>
      </c>
      <c r="C273" t="s">
        <v>626</v>
      </c>
      <c r="D273">
        <v>173</v>
      </c>
      <c r="E273" t="s">
        <v>62</v>
      </c>
      <c r="F273" t="s">
        <v>187</v>
      </c>
      <c r="G273" t="s">
        <v>192</v>
      </c>
      <c r="H273">
        <v>6487.7996039999998</v>
      </c>
      <c r="I273">
        <v>6487.2135399999952</v>
      </c>
      <c r="J273">
        <v>6484.902323000003</v>
      </c>
      <c r="K273">
        <v>6488.6641959999897</v>
      </c>
      <c r="L273">
        <v>6487.334245</v>
      </c>
      <c r="M273">
        <v>2082.3219659999982</v>
      </c>
      <c r="N273">
        <v>2084.8889909999998</v>
      </c>
      <c r="O273">
        <v>2082.8244360000008</v>
      </c>
      <c r="P273">
        <v>2084.0425460000001</v>
      </c>
      <c r="Q273">
        <v>2082.082320999999</v>
      </c>
      <c r="R273">
        <v>4396.4010590000034</v>
      </c>
      <c r="S273">
        <v>4412.3059360000007</v>
      </c>
      <c r="T273">
        <v>4403.9278849999964</v>
      </c>
      <c r="U273">
        <v>4400.2764249999973</v>
      </c>
      <c r="V273">
        <v>4406.842343000003</v>
      </c>
      <c r="W273" t="s">
        <v>158</v>
      </c>
      <c r="X273" t="s">
        <v>159</v>
      </c>
      <c r="Y273" t="s">
        <v>160</v>
      </c>
      <c r="Z273" t="s">
        <v>161</v>
      </c>
      <c r="AA273" t="s">
        <v>162</v>
      </c>
      <c r="AB273" t="s">
        <v>163</v>
      </c>
      <c r="AC273" t="s">
        <v>164</v>
      </c>
      <c r="AD273" t="s">
        <v>165</v>
      </c>
      <c r="AE273" t="s">
        <v>166</v>
      </c>
      <c r="AF273" t="s">
        <v>167</v>
      </c>
      <c r="AG273" t="s">
        <v>240</v>
      </c>
      <c r="AH273">
        <v>3317.5545490000022</v>
      </c>
      <c r="AI273">
        <v>2779.678868</v>
      </c>
      <c r="AJ273">
        <v>2258.9405089999959</v>
      </c>
      <c r="AK273">
        <v>2522.8245700000002</v>
      </c>
      <c r="AL273">
        <v>1712.932201000001</v>
      </c>
      <c r="AM273">
        <v>1743.551494999997</v>
      </c>
      <c r="AN273">
        <v>6914.5343450000064</v>
      </c>
      <c r="AO273">
        <v>1879.4066750000011</v>
      </c>
      <c r="AP273">
        <v>3079.508195000004</v>
      </c>
      <c r="AQ273">
        <v>2403.1423600000048</v>
      </c>
      <c r="AR273">
        <v>3823.8401409999969</v>
      </c>
      <c r="AS273"/>
      <c r="AT273"/>
      <c r="AU273"/>
      <c r="AV273"/>
      <c r="AW273"/>
      <c r="AX273"/>
      <c r="AY273"/>
      <c r="AZ273"/>
      <c r="BA273"/>
      <c r="BB273"/>
      <c r="BC273"/>
      <c r="BD273"/>
      <c r="BE273"/>
      <c r="BF273"/>
      <c r="BG273"/>
      <c r="BH273"/>
      <c r="BI273"/>
      <c r="BJ273"/>
      <c r="BK273"/>
      <c r="BL273"/>
      <c r="BM273"/>
      <c r="BN273"/>
      <c r="BO273"/>
      <c r="BP273"/>
      <c r="BQ273"/>
      <c r="BR273"/>
    </row>
    <row r="274">
      <c r="A274" t="s">
        <v>619</v>
      </c>
      <c r="B274">
        <v>2018</v>
      </c>
      <c r="C274" t="s">
        <v>627</v>
      </c>
      <c r="D274">
        <v>16</v>
      </c>
      <c r="E274" t="s">
        <v>13</v>
      </c>
      <c r="F274" t="s">
        <v>14</v>
      </c>
      <c r="G274" t="s">
        <v>632</v>
      </c>
      <c r="H274">
        <v>45.062282700898379</v>
      </c>
      <c r="I274">
        <v>47.505169988651737</v>
      </c>
      <c r="J274">
        <v>61.503260030671633</v>
      </c>
      <c r="K274">
        <v>78.96363664499431</v>
      </c>
      <c r="L274">
        <v>96.317022336403838</v>
      </c>
      <c r="M274">
        <v>66.295430437640434</v>
      </c>
      <c r="N274">
        <v>89.333388645090224</v>
      </c>
      <c r="O274">
        <v>94.243181895293333</v>
      </c>
      <c r="P274">
        <v>99.695313466350385</v>
      </c>
      <c r="Q274">
        <v>100</v>
      </c>
      <c r="R274">
        <v>44.282833117021497</v>
      </c>
      <c r="S274">
        <v>45.36603165038651</v>
      </c>
      <c r="T274">
        <v>47.22878411323947</v>
      </c>
      <c r="U274">
        <v>62.33989233076894</v>
      </c>
      <c r="V274">
        <v>71.72840453108897</v>
      </c>
      <c r="W274" t="s">
        <v>530</v>
      </c>
      <c r="X274" t="s">
        <v>531</v>
      </c>
      <c r="Y274" t="s">
        <v>532</v>
      </c>
      <c r="Z274" t="s">
        <v>533</v>
      </c>
      <c r="AA274" t="s">
        <v>534</v>
      </c>
      <c r="AB274" t="s">
        <v>535</v>
      </c>
      <c r="AC274" t="s">
        <v>536</v>
      </c>
      <c r="AD274" t="s">
        <v>537</v>
      </c>
      <c r="AE274" t="s">
        <v>538</v>
      </c>
      <c r="AF274" t="s">
        <v>539</v>
      </c>
      <c r="AG274" t="s">
        <v>540</v>
      </c>
      <c r="AH274">
        <v>46.325016258226789</v>
      </c>
      <c r="AI274">
        <v>63.22150071094417</v>
      </c>
      <c r="AJ274">
        <v>77.911813973344039</v>
      </c>
      <c r="AK274">
        <v>55.609580633202903</v>
      </c>
      <c r="AL274">
        <v>100</v>
      </c>
      <c r="AM274">
        <v>95.973512992381217</v>
      </c>
      <c r="AN274">
        <v>64.892703878101045</v>
      </c>
      <c r="AO274">
        <v>54.683464398301382</v>
      </c>
      <c r="AP274">
        <v>80.184911256905906</v>
      </c>
      <c r="AQ274">
        <v>56.03974535232463</v>
      </c>
      <c r="AR274">
        <v>55.005570937290713</v>
      </c>
      <c r="AS274">
        <v>14873.61588399995</v>
      </c>
      <c r="AT274">
        <v>15693.68206399997</v>
      </c>
      <c r="AU274">
        <v>20271.699679999929</v>
      </c>
      <c r="AV274">
        <v>26067.64748699958</v>
      </c>
      <c r="AW274">
        <v>31770.501676999749</v>
      </c>
      <c r="AX274">
        <v>7159.2714439999927</v>
      </c>
      <c r="AY274">
        <v>9676.3403600000074</v>
      </c>
      <c r="AZ274">
        <v>10146.865294999971</v>
      </c>
      <c r="BA274">
        <v>10650.372335000049</v>
      </c>
      <c r="BB274">
        <v>10902.393046000039</v>
      </c>
      <c r="BC274">
        <v>9818.0699410000034</v>
      </c>
      <c r="BD274">
        <v>10085.56931100003</v>
      </c>
      <c r="BE274">
        <v>10544.124926</v>
      </c>
      <c r="BF274">
        <v>13770.26838300001</v>
      </c>
      <c r="BG274">
        <v>15923.87175100019</v>
      </c>
      <c r="BH274">
        <v>5443.4319130000104</v>
      </c>
      <c r="BI274">
        <v>7061.5040069999604</v>
      </c>
      <c r="BJ274">
        <v>8797.1746560000483</v>
      </c>
      <c r="BK274">
        <v>8540.3256709999787</v>
      </c>
      <c r="BL274">
        <v>9619.6775810000181</v>
      </c>
      <c r="BM274">
        <v>9769.0366869999816</v>
      </c>
      <c r="BN274">
        <v>19640.252720000051</v>
      </c>
      <c r="BO274">
        <v>4630.6027270000141</v>
      </c>
      <c r="BP274">
        <v>11901.542716</v>
      </c>
      <c r="BQ274">
        <v>7590.394329000017</v>
      </c>
      <c r="BR274">
        <v>15683.203784999911</v>
      </c>
    </row>
    <row r="275">
      <c r="A275" t="s">
        <v>619</v>
      </c>
      <c r="B275">
        <v>2018</v>
      </c>
      <c r="C275" t="s">
        <v>627</v>
      </c>
      <c r="D275">
        <v>17</v>
      </c>
      <c r="E275" t="s">
        <v>13</v>
      </c>
      <c r="F275" t="s">
        <v>51</v>
      </c>
      <c r="G275" t="s">
        <v>192</v>
      </c>
      <c r="H275">
        <v>54.937717299101067</v>
      </c>
      <c r="I275">
        <v>52.49483001134859</v>
      </c>
      <c r="J275">
        <v>38.496739969327813</v>
      </c>
      <c r="K275">
        <v>21.03636335500509</v>
      </c>
      <c r="L275">
        <v>3.6829776635964961</v>
      </c>
      <c r="M275">
        <v>33.704569562358969</v>
      </c>
      <c r="N275">
        <v>10.66661135490936</v>
      </c>
      <c r="O275">
        <v>5.7568181047067988</v>
      </c>
      <c r="P275">
        <v>0.30468653364963633</v>
      </c>
      <c r="Q275">
        <v>0</v>
      </c>
      <c r="R275">
        <v>55.717166882978162</v>
      </c>
      <c r="S275">
        <v>54.633968349612829</v>
      </c>
      <c r="T275">
        <v>52.771215886760949</v>
      </c>
      <c r="U275">
        <v>37.660107669231451</v>
      </c>
      <c r="V275">
        <v>28.27159546891189</v>
      </c>
      <c r="W275" t="s">
        <v>530</v>
      </c>
      <c r="X275" t="s">
        <v>531</v>
      </c>
      <c r="Y275" t="s">
        <v>532</v>
      </c>
      <c r="Z275" t="s">
        <v>533</v>
      </c>
      <c r="AA275" t="s">
        <v>534</v>
      </c>
      <c r="AB275" t="s">
        <v>535</v>
      </c>
      <c r="AC275" t="s">
        <v>536</v>
      </c>
      <c r="AD275" t="s">
        <v>537</v>
      </c>
      <c r="AE275" t="s">
        <v>538</v>
      </c>
      <c r="AF275" t="s">
        <v>539</v>
      </c>
      <c r="AG275" t="s">
        <v>540</v>
      </c>
      <c r="AH275">
        <v>53.674983741773183</v>
      </c>
      <c r="AI275">
        <v>36.778499289056029</v>
      </c>
      <c r="AJ275">
        <v>22.088186026656391</v>
      </c>
      <c r="AK275">
        <v>44.39041936679746</v>
      </c>
      <c r="AL275">
        <v>0</v>
      </c>
      <c r="AM275">
        <v>4.0264870076181918</v>
      </c>
      <c r="AN275">
        <v>35.10729612189936</v>
      </c>
      <c r="AO275">
        <v>45.316535601698938</v>
      </c>
      <c r="AP275">
        <v>19.815088743093451</v>
      </c>
      <c r="AQ275">
        <v>43.960254647675548</v>
      </c>
      <c r="AR275">
        <v>44.994429062709237</v>
      </c>
      <c r="AS275">
        <v>18133.180470999931</v>
      </c>
      <c r="AT275">
        <v>17342.052926000069</v>
      </c>
      <c r="AU275">
        <v>12688.66643699994</v>
      </c>
      <c r="AV275">
        <v>6944.5700279999819</v>
      </c>
      <c r="AW275">
        <v>1214.8428720000011</v>
      </c>
      <c r="AX275">
        <v>3639.7706569999941</v>
      </c>
      <c r="AY275">
        <v>1155.3772170000011</v>
      </c>
      <c r="AZ275">
        <v>619.81839599999978</v>
      </c>
      <c r="BA275">
        <v>32.549424000000002</v>
      </c>
      <c r="BB275">
        <v>0</v>
      </c>
      <c r="BC275">
        <v>12353.207842999969</v>
      </c>
      <c r="BD275">
        <v>12145.97474100002</v>
      </c>
      <c r="BE275">
        <v>11781.507892999991</v>
      </c>
      <c r="BF275">
        <v>8318.7469620000429</v>
      </c>
      <c r="BG275">
        <v>6276.3596009999856</v>
      </c>
      <c r="BH275">
        <v>6307.0915679999953</v>
      </c>
      <c r="BI275">
        <v>4107.9619619999958</v>
      </c>
      <c r="BJ275">
        <v>2494.0201029999962</v>
      </c>
      <c r="BK275">
        <v>6817.3259670000098</v>
      </c>
      <c r="BL275">
        <v>0</v>
      </c>
      <c r="BM275">
        <v>409.85161499999958</v>
      </c>
      <c r="BN275">
        <v>10625.480631</v>
      </c>
      <c r="BO275">
        <v>3837.4100040000139</v>
      </c>
      <c r="BP275">
        <v>2941.0785820000101</v>
      </c>
      <c r="BQ275">
        <v>5954.268091000019</v>
      </c>
      <c r="BR275">
        <v>12828.824210999979</v>
      </c>
    </row>
    <row r="276">
      <c r="A276" t="s">
        <v>619</v>
      </c>
      <c r="B276">
        <v>2018</v>
      </c>
      <c r="C276" t="s">
        <v>627</v>
      </c>
      <c r="D276">
        <v>18</v>
      </c>
      <c r="E276" t="s">
        <v>60</v>
      </c>
      <c r="F276" t="s">
        <v>15</v>
      </c>
      <c r="G276" t="s">
        <v>633</v>
      </c>
      <c r="H276">
        <v>35.182897312733701</v>
      </c>
      <c r="I276">
        <v>36.778842000210552</v>
      </c>
      <c r="J276">
        <v>50.121813900628553</v>
      </c>
      <c r="K276">
        <v>70.918434466077827</v>
      </c>
      <c r="L276">
        <v>95.174602521478477</v>
      </c>
      <c r="M276">
        <v>54.624132436586592</v>
      </c>
      <c r="N276">
        <v>83.356979986650686</v>
      </c>
      <c r="O276">
        <v>92.92011895732071</v>
      </c>
      <c r="P276">
        <v>99.135925743093907</v>
      </c>
      <c r="Q276">
        <v>98.926604657180519</v>
      </c>
      <c r="R276">
        <v>34.726544420298559</v>
      </c>
      <c r="S276">
        <v>33.487516851003782</v>
      </c>
      <c r="T276">
        <v>36.939624695818068</v>
      </c>
      <c r="U276">
        <v>52.086570054238358</v>
      </c>
      <c r="V276">
        <v>62.456379727307031</v>
      </c>
      <c r="W276" t="s">
        <v>530</v>
      </c>
      <c r="X276" t="s">
        <v>531</v>
      </c>
      <c r="Y276" t="s">
        <v>532</v>
      </c>
      <c r="Z276" t="s">
        <v>533</v>
      </c>
      <c r="AA276" t="s">
        <v>534</v>
      </c>
      <c r="AB276" t="s">
        <v>535</v>
      </c>
      <c r="AC276" t="s">
        <v>536</v>
      </c>
      <c r="AD276" t="s">
        <v>537</v>
      </c>
      <c r="AE276" t="s">
        <v>538</v>
      </c>
      <c r="AF276" t="s">
        <v>539</v>
      </c>
      <c r="AG276" t="s">
        <v>540</v>
      </c>
      <c r="AH276">
        <v>42.476206232039303</v>
      </c>
      <c r="AI276">
        <v>62.056717974159547</v>
      </c>
      <c r="AJ276">
        <v>74.679332531156149</v>
      </c>
      <c r="AK276">
        <v>45.000186462900551</v>
      </c>
      <c r="AL276">
        <v>99.894934323971739</v>
      </c>
      <c r="AM276">
        <v>95.140253431042197</v>
      </c>
      <c r="AN276">
        <v>58.890955768024767</v>
      </c>
      <c r="AO276">
        <v>51.402517920159283</v>
      </c>
      <c r="AP276">
        <v>63.554596978443428</v>
      </c>
      <c r="AQ276">
        <v>33.651043447047023</v>
      </c>
      <c r="AR276">
        <v>43.619274061976263</v>
      </c>
      <c r="AS276">
        <v>11095.63514099997</v>
      </c>
      <c r="AT276">
        <v>11779.95740900001</v>
      </c>
      <c r="AU276">
        <v>15769.733705999981</v>
      </c>
      <c r="AV276">
        <v>23006.387989999959</v>
      </c>
      <c r="AW276">
        <v>31292.35789999981</v>
      </c>
      <c r="AX276">
        <v>5625.7501240000056</v>
      </c>
      <c r="AY276">
        <v>8932.5896620000076</v>
      </c>
      <c r="AZ276">
        <v>9950.0554599999778</v>
      </c>
      <c r="BA276">
        <v>10560.57034300003</v>
      </c>
      <c r="BB276">
        <v>10778.065964000019</v>
      </c>
      <c r="BC276">
        <v>7375.0002380000242</v>
      </c>
      <c r="BD276">
        <v>7216.0732850000186</v>
      </c>
      <c r="BE276">
        <v>7889.7589219999818</v>
      </c>
      <c r="BF276">
        <v>11041.917376000039</v>
      </c>
      <c r="BG276">
        <v>13574.29077200014</v>
      </c>
      <c r="BH276">
        <v>4874.7279760000074</v>
      </c>
      <c r="BI276">
        <v>6928.4845099999657</v>
      </c>
      <c r="BJ276">
        <v>8346.3940270000276</v>
      </c>
      <c r="BK276">
        <v>6796.3318589999844</v>
      </c>
      <c r="BL276">
        <v>9585.1788790000192</v>
      </c>
      <c r="BM276">
        <v>9593.1205019999834</v>
      </c>
      <c r="BN276">
        <v>17773.116620000052</v>
      </c>
      <c r="BO276">
        <v>4205.3257690000128</v>
      </c>
      <c r="BP276">
        <v>9157.1582580000013</v>
      </c>
      <c r="BQ276">
        <v>4452.0873790000096</v>
      </c>
      <c r="BR276">
        <v>11232.14636699993</v>
      </c>
    </row>
    <row r="277">
      <c r="A277" t="s">
        <v>619</v>
      </c>
      <c r="B277">
        <v>2018</v>
      </c>
      <c r="C277" t="s">
        <v>627</v>
      </c>
      <c r="D277">
        <v>19</v>
      </c>
      <c r="E277" t="s">
        <v>60</v>
      </c>
      <c r="F277" t="s">
        <v>16</v>
      </c>
      <c r="G277" t="s">
        <v>634</v>
      </c>
      <c r="H277">
        <v>7.3190128206446934</v>
      </c>
      <c r="I277">
        <v>9.0765968286821312</v>
      </c>
      <c r="J277">
        <v>9.5490981350960311</v>
      </c>
      <c r="K277">
        <v>7.6745530711285967</v>
      </c>
      <c r="L277">
        <v>1.130495744426314</v>
      </c>
      <c r="M277">
        <v>10.034924573679509</v>
      </c>
      <c r="N277">
        <v>5.8612916234054433</v>
      </c>
      <c r="O277">
        <v>1.291611889830333</v>
      </c>
      <c r="P277">
        <v>0.55852094152238263</v>
      </c>
      <c r="Q277">
        <v>1.073395342819355</v>
      </c>
      <c r="R277">
        <v>7.1061054713233869</v>
      </c>
      <c r="S277">
        <v>10.14685079648218</v>
      </c>
      <c r="T277">
        <v>7.8996936888411762</v>
      </c>
      <c r="U277">
        <v>8.6725099456291677</v>
      </c>
      <c r="V277">
        <v>8.6655959891880414</v>
      </c>
      <c r="W277" t="s">
        <v>530</v>
      </c>
      <c r="X277" t="s">
        <v>531</v>
      </c>
      <c r="Y277" t="s">
        <v>532</v>
      </c>
      <c r="Z277" t="s">
        <v>533</v>
      </c>
      <c r="AA277" t="s">
        <v>534</v>
      </c>
      <c r="AB277" t="s">
        <v>535</v>
      </c>
      <c r="AC277" t="s">
        <v>536</v>
      </c>
      <c r="AD277" t="s">
        <v>537</v>
      </c>
      <c r="AE277" t="s">
        <v>538</v>
      </c>
      <c r="AF277" t="s">
        <v>539</v>
      </c>
      <c r="AG277" t="s">
        <v>540</v>
      </c>
      <c r="AH277">
        <v>2.5666098008359</v>
      </c>
      <c r="AI277">
        <v>1.1492852208438551</v>
      </c>
      <c r="AJ277">
        <v>3.0054309716437571</v>
      </c>
      <c r="AK277">
        <v>9.8606199164819355</v>
      </c>
      <c r="AL277">
        <v>0.1050656760282264</v>
      </c>
      <c r="AM277">
        <v>0.79502263349817326</v>
      </c>
      <c r="AN277">
        <v>5.901673277684174</v>
      </c>
      <c r="AO277">
        <v>1.6920703869642051</v>
      </c>
      <c r="AP277">
        <v>16.033059072204171</v>
      </c>
      <c r="AQ277">
        <v>21.3437001038732</v>
      </c>
      <c r="AR277">
        <v>6.5608624080590729</v>
      </c>
      <c r="AS277">
        <v>2308.1980749999989</v>
      </c>
      <c r="AT277">
        <v>2907.1585249999962</v>
      </c>
      <c r="AU277">
        <v>3004.415103999997</v>
      </c>
      <c r="AV277">
        <v>2489.673480999998</v>
      </c>
      <c r="AW277">
        <v>371.69451199999997</v>
      </c>
      <c r="AX277">
        <v>1033.4988519999999</v>
      </c>
      <c r="AY277">
        <v>628.09992599999919</v>
      </c>
      <c r="AZ277">
        <v>138.30815200000001</v>
      </c>
      <c r="BA277">
        <v>59.497095999999978</v>
      </c>
      <c r="BB277">
        <v>116.946557</v>
      </c>
      <c r="BC277">
        <v>1509.148992999998</v>
      </c>
      <c r="BD277">
        <v>2186.4989059999971</v>
      </c>
      <c r="BE277">
        <v>1687.2580400000011</v>
      </c>
      <c r="BF277">
        <v>1838.499601000002</v>
      </c>
      <c r="BG277">
        <v>1883.383574</v>
      </c>
      <c r="BH277">
        <v>294.55372100000011</v>
      </c>
      <c r="BI277">
        <v>128.314953</v>
      </c>
      <c r="BJ277">
        <v>335.89629500000018</v>
      </c>
      <c r="BK277">
        <v>1489.2392800000041</v>
      </c>
      <c r="BL277">
        <v>10.081325</v>
      </c>
      <c r="BM277">
        <v>80.163207999999955</v>
      </c>
      <c r="BN277">
        <v>1781.107574999998</v>
      </c>
      <c r="BO277">
        <v>138.4311019999999</v>
      </c>
      <c r="BP277">
        <v>2310.096613999991</v>
      </c>
      <c r="BQ277">
        <v>2823.8059839999919</v>
      </c>
      <c r="BR277">
        <v>1689.44964</v>
      </c>
    </row>
    <row r="278">
      <c r="A278" t="s">
        <v>619</v>
      </c>
      <c r="B278">
        <v>2018</v>
      </c>
      <c r="C278" t="s">
        <v>627</v>
      </c>
      <c r="D278">
        <v>20</v>
      </c>
      <c r="E278" t="s">
        <v>60</v>
      </c>
      <c r="F278" t="s">
        <v>22</v>
      </c>
      <c r="G278" t="s">
        <v>635</v>
      </c>
      <c r="H278">
        <v>40.123405102925197</v>
      </c>
      <c r="I278">
        <v>40.74115361231415</v>
      </c>
      <c r="J278">
        <v>30.378509090699829</v>
      </c>
      <c r="K278">
        <v>17.094088452535178</v>
      </c>
      <c r="L278">
        <v>3.628723975347822</v>
      </c>
      <c r="M278">
        <v>26.694246879488261</v>
      </c>
      <c r="N278">
        <v>9.8524826245705306</v>
      </c>
      <c r="O278">
        <v>5.7882691528491064</v>
      </c>
      <c r="P278">
        <v>0.3055533153835146</v>
      </c>
      <c r="Q278">
        <v>0</v>
      </c>
      <c r="R278">
        <v>40.978519222876407</v>
      </c>
      <c r="S278">
        <v>39.89809610889602</v>
      </c>
      <c r="T278">
        <v>41.994373056621981</v>
      </c>
      <c r="U278">
        <v>29.62703074551683</v>
      </c>
      <c r="V278">
        <v>22.9664563797601</v>
      </c>
      <c r="W278" t="s">
        <v>530</v>
      </c>
      <c r="X278" t="s">
        <v>531</v>
      </c>
      <c r="Y278" t="s">
        <v>532</v>
      </c>
      <c r="Z278" t="s">
        <v>533</v>
      </c>
      <c r="AA278" t="s">
        <v>534</v>
      </c>
      <c r="AB278" t="s">
        <v>535</v>
      </c>
      <c r="AC278" t="s">
        <v>536</v>
      </c>
      <c r="AD278" t="s">
        <v>537</v>
      </c>
      <c r="AE278" t="s">
        <v>538</v>
      </c>
      <c r="AF278" t="s">
        <v>539</v>
      </c>
      <c r="AG278" t="s">
        <v>540</v>
      </c>
      <c r="AH278">
        <v>46.513290573073768</v>
      </c>
      <c r="AI278">
        <v>33.621663617411492</v>
      </c>
      <c r="AJ278">
        <v>20.602906768312991</v>
      </c>
      <c r="AK278">
        <v>26.510374532111381</v>
      </c>
      <c r="AL278">
        <v>0</v>
      </c>
      <c r="AM278">
        <v>3.9443036335525719</v>
      </c>
      <c r="AN278">
        <v>21.77728618252733</v>
      </c>
      <c r="AO278">
        <v>26.23136420255458</v>
      </c>
      <c r="AP278">
        <v>15.637900095756541</v>
      </c>
      <c r="AQ278">
        <v>27.909616287287399</v>
      </c>
      <c r="AR278">
        <v>44.811768620901567</v>
      </c>
      <c r="AS278">
        <v>12653.72375899996</v>
      </c>
      <c r="AT278">
        <v>13049.05288600005</v>
      </c>
      <c r="AU278">
        <v>9557.93419000002</v>
      </c>
      <c r="AV278">
        <v>5545.4302430000116</v>
      </c>
      <c r="AW278">
        <v>1193.0843560000001</v>
      </c>
      <c r="AX278">
        <v>2749.2457270000009</v>
      </c>
      <c r="AY278">
        <v>1055.79862</v>
      </c>
      <c r="AZ278">
        <v>619.81839599999978</v>
      </c>
      <c r="BA278">
        <v>32.549424000000002</v>
      </c>
      <c r="BB278">
        <v>0</v>
      </c>
      <c r="BC278">
        <v>8702.7544509999898</v>
      </c>
      <c r="BD278">
        <v>8597.4599649999964</v>
      </c>
      <c r="BE278">
        <v>8969.3786069999842</v>
      </c>
      <c r="BF278">
        <v>6280.6828180000284</v>
      </c>
      <c r="BG278">
        <v>4991.5374260000099</v>
      </c>
      <c r="BH278">
        <v>5338.038843999987</v>
      </c>
      <c r="BI278">
        <v>3753.778529999995</v>
      </c>
      <c r="BJ278">
        <v>2302.6448169999981</v>
      </c>
      <c r="BK278">
        <v>4003.8345879999952</v>
      </c>
      <c r="BL278">
        <v>0</v>
      </c>
      <c r="BM278">
        <v>397.70947299999972</v>
      </c>
      <c r="BN278">
        <v>6572.3206890000147</v>
      </c>
      <c r="BO278">
        <v>2146.0316790000052</v>
      </c>
      <c r="BP278">
        <v>2253.1607910000021</v>
      </c>
      <c r="BQ278">
        <v>3692.4872960000048</v>
      </c>
      <c r="BR278">
        <v>11539.218726999979</v>
      </c>
    </row>
    <row r="279">
      <c r="A279" t="s">
        <v>619</v>
      </c>
      <c r="B279">
        <v>2018</v>
      </c>
      <c r="C279" t="s">
        <v>627</v>
      </c>
      <c r="D279">
        <v>21</v>
      </c>
      <c r="E279" t="s">
        <v>60</v>
      </c>
      <c r="F279" t="s">
        <v>17</v>
      </c>
      <c r="G279" t="s">
        <v>636</v>
      </c>
      <c r="H279">
        <v>17.374684763696301</v>
      </c>
      <c r="I279">
        <v>13.403407558793599</v>
      </c>
      <c r="J279">
        <v>9.9505788735752159</v>
      </c>
      <c r="K279">
        <v>4.3129240102590014</v>
      </c>
      <c r="L279">
        <v>0.066177758747839294</v>
      </c>
      <c r="M279">
        <v>8.6466961102451414</v>
      </c>
      <c r="N279">
        <v>0.92924576537295622</v>
      </c>
      <c r="O279">
        <v>0</v>
      </c>
      <c r="P279">
        <v>0</v>
      </c>
      <c r="Q279">
        <v>0</v>
      </c>
      <c r="R279">
        <v>17.188830885501702</v>
      </c>
      <c r="S279">
        <v>16.467536243617278</v>
      </c>
      <c r="T279">
        <v>13.16630855871912</v>
      </c>
      <c r="U279">
        <v>9.6138892546162769</v>
      </c>
      <c r="V279">
        <v>5.9115679037455067</v>
      </c>
      <c r="W279" t="s">
        <v>530</v>
      </c>
      <c r="X279" t="s">
        <v>531</v>
      </c>
      <c r="Y279" t="s">
        <v>532</v>
      </c>
      <c r="Z279" t="s">
        <v>533</v>
      </c>
      <c r="AA279" t="s">
        <v>534</v>
      </c>
      <c r="AB279" t="s">
        <v>535</v>
      </c>
      <c r="AC279" t="s">
        <v>536</v>
      </c>
      <c r="AD279" t="s">
        <v>537</v>
      </c>
      <c r="AE279" t="s">
        <v>538</v>
      </c>
      <c r="AF279" t="s">
        <v>539</v>
      </c>
      <c r="AG279" t="s">
        <v>540</v>
      </c>
      <c r="AH279">
        <v>8.4438933940512904</v>
      </c>
      <c r="AI279">
        <v>3.172333187585346</v>
      </c>
      <c r="AJ279">
        <v>1.712329728887249</v>
      </c>
      <c r="AK279">
        <v>18.62881908850645</v>
      </c>
      <c r="AL279">
        <v>0</v>
      </c>
      <c r="AM279">
        <v>0.1204203019064405</v>
      </c>
      <c r="AN279">
        <v>13.4300847717642</v>
      </c>
      <c r="AO279">
        <v>20.674047490322099</v>
      </c>
      <c r="AP279">
        <v>4.774443853595133</v>
      </c>
      <c r="AQ279">
        <v>17.095640161792321</v>
      </c>
      <c r="AR279">
        <v>5.0080949090630646</v>
      </c>
      <c r="AS279">
        <v>5479.4567119999992</v>
      </c>
      <c r="AT279">
        <v>4293.0000399999954</v>
      </c>
      <c r="AU279">
        <v>3130.7322469999949</v>
      </c>
      <c r="AV279">
        <v>1399.139785000006</v>
      </c>
      <c r="AW279">
        <v>21.758516</v>
      </c>
      <c r="AX279">
        <v>890.52492999999947</v>
      </c>
      <c r="AY279">
        <v>99.578596999999988</v>
      </c>
      <c r="AZ279">
        <v>0</v>
      </c>
      <c r="BA279">
        <v>0</v>
      </c>
      <c r="BB279">
        <v>0</v>
      </c>
      <c r="BC279">
        <v>3650.4533919999908</v>
      </c>
      <c r="BD279">
        <v>3548.5147760000091</v>
      </c>
      <c r="BE279">
        <v>2812.1292860000008</v>
      </c>
      <c r="BF279">
        <v>2038.064144000004</v>
      </c>
      <c r="BG279">
        <v>1284.822175000005</v>
      </c>
      <c r="BH279">
        <v>969.05272400000058</v>
      </c>
      <c r="BI279">
        <v>354.18343199999953</v>
      </c>
      <c r="BJ279">
        <v>191.37528599999999</v>
      </c>
      <c r="BK279">
        <v>2813.491379000006</v>
      </c>
      <c r="BL279">
        <v>0</v>
      </c>
      <c r="BM279">
        <v>12.142142</v>
      </c>
      <c r="BN279">
        <v>4053.159942000002</v>
      </c>
      <c r="BO279">
        <v>1691.378325000002</v>
      </c>
      <c r="BP279">
        <v>687.91779099999906</v>
      </c>
      <c r="BQ279">
        <v>2261.7807949999919</v>
      </c>
      <c r="BR279">
        <v>1289.6054839999999</v>
      </c>
    </row>
    <row r="280">
      <c r="A280" t="s">
        <v>619</v>
      </c>
      <c r="B280">
        <v>2018</v>
      </c>
      <c r="C280" t="s">
        <v>627</v>
      </c>
      <c r="D280">
        <v>22</v>
      </c>
      <c r="E280" t="s">
        <v>54</v>
      </c>
      <c r="F280" t="s">
        <v>49</v>
      </c>
      <c r="G280" t="s">
        <v>192</v>
      </c>
      <c r="H280">
        <v>17.220432676264089</v>
      </c>
      <c r="I280">
        <v>19.79393733980174</v>
      </c>
      <c r="J280">
        <v>16.002936454832611</v>
      </c>
      <c r="K280">
        <v>9.7649336303643022</v>
      </c>
      <c r="L280">
        <v>1.1738690523994291</v>
      </c>
      <c r="M280">
        <v>15.519750886695199</v>
      </c>
      <c r="N280">
        <v>6.5696090247334391</v>
      </c>
      <c r="O280">
        <v>1.3709671589898309</v>
      </c>
      <c r="P280">
        <v>0.56023275126774585</v>
      </c>
      <c r="Q280">
        <v>1.073395342819355</v>
      </c>
      <c r="R280">
        <v>16.986983826588968</v>
      </c>
      <c r="S280">
        <v>23.25426342477731</v>
      </c>
      <c r="T280">
        <v>17.61778272602794</v>
      </c>
      <c r="U280">
        <v>14.273603131660479</v>
      </c>
      <c r="V280">
        <v>12.184132825177191</v>
      </c>
      <c r="W280" t="s">
        <v>530</v>
      </c>
      <c r="X280" t="s">
        <v>531</v>
      </c>
      <c r="Y280" t="s">
        <v>532</v>
      </c>
      <c r="Z280" t="s">
        <v>533</v>
      </c>
      <c r="AA280" t="s">
        <v>534</v>
      </c>
      <c r="AB280" t="s">
        <v>535</v>
      </c>
      <c r="AC280" t="s">
        <v>536</v>
      </c>
      <c r="AD280" t="s">
        <v>537</v>
      </c>
      <c r="AE280" t="s">
        <v>538</v>
      </c>
      <c r="AF280" t="s">
        <v>539</v>
      </c>
      <c r="AG280" t="s">
        <v>540</v>
      </c>
      <c r="AH280">
        <v>5.6981557257934723</v>
      </c>
      <c r="AI280">
        <v>1.8183165565746611</v>
      </c>
      <c r="AJ280">
        <v>3.8687521672579042</v>
      </c>
      <c r="AK280">
        <v>17.973888040019268</v>
      </c>
      <c r="AL280">
        <v>0.1050656760282264</v>
      </c>
      <c r="AM280">
        <v>0.82870729736924165</v>
      </c>
      <c r="AN280">
        <v>9.1085565821395349</v>
      </c>
      <c r="AO280">
        <v>3.1868980265493239</v>
      </c>
      <c r="AP280">
        <v>20.145158015460488</v>
      </c>
      <c r="AQ280">
        <v>38.8104366449328</v>
      </c>
      <c r="AR280">
        <v>13.074620496452511</v>
      </c>
      <c r="AS280">
        <v>2308.1980749999989</v>
      </c>
      <c r="AT280">
        <v>2907.1585249999962</v>
      </c>
      <c r="AU280">
        <v>3004.415103999997</v>
      </c>
      <c r="AV280">
        <v>2489.673480999998</v>
      </c>
      <c r="AW280">
        <v>371.69451199999997</v>
      </c>
      <c r="AX280">
        <v>1033.4988519999999</v>
      </c>
      <c r="AY280">
        <v>628.09992599999919</v>
      </c>
      <c r="AZ280">
        <v>138.30815200000001</v>
      </c>
      <c r="BA280">
        <v>59.497095999999978</v>
      </c>
      <c r="BB280">
        <v>116.946557</v>
      </c>
      <c r="BC280">
        <v>1509.148992999998</v>
      </c>
      <c r="BD280">
        <v>2186.4989059999971</v>
      </c>
      <c r="BE280">
        <v>1687.2580400000011</v>
      </c>
      <c r="BF280">
        <v>1838.499601000002</v>
      </c>
      <c r="BG280">
        <v>1883.383574</v>
      </c>
      <c r="BH280">
        <v>294.55372100000011</v>
      </c>
      <c r="BI280">
        <v>128.314953</v>
      </c>
      <c r="BJ280">
        <v>335.89629500000018</v>
      </c>
      <c r="BK280">
        <v>1489.2392800000041</v>
      </c>
      <c r="BL280">
        <v>10.081325</v>
      </c>
      <c r="BM280">
        <v>80.163207999999955</v>
      </c>
      <c r="BN280">
        <v>1781.107574999998</v>
      </c>
      <c r="BO280">
        <v>138.4311019999999</v>
      </c>
      <c r="BP280">
        <v>2310.096613999991</v>
      </c>
      <c r="BQ280">
        <v>2823.8059839999919</v>
      </c>
      <c r="BR280">
        <v>1689.44964</v>
      </c>
    </row>
    <row r="281">
      <c r="A281" t="s">
        <v>619</v>
      </c>
      <c r="B281">
        <v>2018</v>
      </c>
      <c r="C281" t="s">
        <v>627</v>
      </c>
      <c r="D281">
        <v>23</v>
      </c>
      <c r="E281" t="s">
        <v>54</v>
      </c>
      <c r="F281" t="s">
        <v>48</v>
      </c>
      <c r="G281" t="s">
        <v>192</v>
      </c>
      <c r="H281">
        <v>82.779567323735918</v>
      </c>
      <c r="I281">
        <v>80.206062660198313</v>
      </c>
      <c r="J281">
        <v>83.997063545167777</v>
      </c>
      <c r="K281">
        <v>90.235066369636982</v>
      </c>
      <c r="L281">
        <v>98.826130947600788</v>
      </c>
      <c r="M281">
        <v>84.480249113304964</v>
      </c>
      <c r="N281">
        <v>93.430390975266491</v>
      </c>
      <c r="O281">
        <v>98.629032841010158</v>
      </c>
      <c r="P281">
        <v>99.439767248732124</v>
      </c>
      <c r="Q281">
        <v>98.926604657180519</v>
      </c>
      <c r="R281">
        <v>83.01301617341133</v>
      </c>
      <c r="S281">
        <v>76.745736575222807</v>
      </c>
      <c r="T281">
        <v>82.38221727397196</v>
      </c>
      <c r="U281">
        <v>85.726396868339734</v>
      </c>
      <c r="V281">
        <v>87.815867174822614</v>
      </c>
      <c r="W281" t="s">
        <v>530</v>
      </c>
      <c r="X281" t="s">
        <v>531</v>
      </c>
      <c r="Y281" t="s">
        <v>532</v>
      </c>
      <c r="Z281" t="s">
        <v>533</v>
      </c>
      <c r="AA281" t="s">
        <v>534</v>
      </c>
      <c r="AB281" t="s">
        <v>535</v>
      </c>
      <c r="AC281" t="s">
        <v>536</v>
      </c>
      <c r="AD281" t="s">
        <v>537</v>
      </c>
      <c r="AE281" t="s">
        <v>538</v>
      </c>
      <c r="AF281" t="s">
        <v>539</v>
      </c>
      <c r="AG281" t="s">
        <v>540</v>
      </c>
      <c r="AH281">
        <v>94.301844274206474</v>
      </c>
      <c r="AI281">
        <v>98.181683443425428</v>
      </c>
      <c r="AJ281">
        <v>96.131247832741821</v>
      </c>
      <c r="AK281">
        <v>82.026111959980938</v>
      </c>
      <c r="AL281">
        <v>99.894934323971739</v>
      </c>
      <c r="AM281">
        <v>99.17129270263078</v>
      </c>
      <c r="AN281">
        <v>90.891443417860458</v>
      </c>
      <c r="AO281">
        <v>96.813101973450784</v>
      </c>
      <c r="AP281">
        <v>79.854841984539433</v>
      </c>
      <c r="AQ281">
        <v>61.189563355066987</v>
      </c>
      <c r="AR281">
        <v>86.925379503547575</v>
      </c>
      <c r="AS281">
        <v>11095.63514099997</v>
      </c>
      <c r="AT281">
        <v>11779.95740900001</v>
      </c>
      <c r="AU281">
        <v>15769.733705999981</v>
      </c>
      <c r="AV281">
        <v>23006.387989999959</v>
      </c>
      <c r="AW281">
        <v>31292.35789999981</v>
      </c>
      <c r="AX281">
        <v>5625.7501240000056</v>
      </c>
      <c r="AY281">
        <v>8932.5896620000076</v>
      </c>
      <c r="AZ281">
        <v>9950.0554599999778</v>
      </c>
      <c r="BA281">
        <v>10560.57034300003</v>
      </c>
      <c r="BB281">
        <v>10778.065964000019</v>
      </c>
      <c r="BC281">
        <v>7375.0002380000242</v>
      </c>
      <c r="BD281">
        <v>7216.0732850000186</v>
      </c>
      <c r="BE281">
        <v>7889.7589219999818</v>
      </c>
      <c r="BF281">
        <v>11041.917376000039</v>
      </c>
      <c r="BG281">
        <v>13574.29077200014</v>
      </c>
      <c r="BH281">
        <v>4874.7279760000074</v>
      </c>
      <c r="BI281">
        <v>6928.4845099999657</v>
      </c>
      <c r="BJ281">
        <v>8346.3940270000276</v>
      </c>
      <c r="BK281">
        <v>6796.3318589999844</v>
      </c>
      <c r="BL281">
        <v>9585.1788790000192</v>
      </c>
      <c r="BM281">
        <v>9593.1205019999834</v>
      </c>
      <c r="BN281">
        <v>17773.116620000052</v>
      </c>
      <c r="BO281">
        <v>4205.3257690000128</v>
      </c>
      <c r="BP281">
        <v>9157.1582580000013</v>
      </c>
      <c r="BQ281">
        <v>4452.0873790000096</v>
      </c>
      <c r="BR281">
        <v>11232.14636699993</v>
      </c>
    </row>
    <row r="282">
      <c r="A282" t="s">
        <v>619</v>
      </c>
      <c r="B282">
        <v>2018</v>
      </c>
      <c r="C282" t="s">
        <v>627</v>
      </c>
      <c r="D282">
        <v>29</v>
      </c>
      <c r="E282" t="s">
        <v>57</v>
      </c>
      <c r="F282" t="s">
        <v>49</v>
      </c>
      <c r="G282" t="s">
        <v>637</v>
      </c>
      <c r="H282">
        <v>19.629505433715099</v>
      </c>
      <c r="I282">
        <v>20.460266393485838</v>
      </c>
      <c r="J282">
        <v>27.81593227895393</v>
      </c>
      <c r="K282">
        <v>59.401890388277302</v>
      </c>
      <c r="L282">
        <v>90.46797328635094</v>
      </c>
      <c r="M282">
        <v>46.815452710678983</v>
      </c>
      <c r="N282">
        <v>76.087435583623858</v>
      </c>
      <c r="O282">
        <v>86.995415271924543</v>
      </c>
      <c r="P282">
        <v>96.803448207300036</v>
      </c>
      <c r="Q282">
        <v>97.359704371457951</v>
      </c>
      <c r="R282">
        <v>16.601285432706089</v>
      </c>
      <c r="S282">
        <v>19.063491559951711</v>
      </c>
      <c r="T282">
        <v>15.973694864160841</v>
      </c>
      <c r="U282">
        <v>27.99076074886948</v>
      </c>
      <c r="V282">
        <v>47.611791077338808</v>
      </c>
      <c r="W282" t="s">
        <v>530</v>
      </c>
      <c r="X282" t="s">
        <v>531</v>
      </c>
      <c r="Y282" t="s">
        <v>532</v>
      </c>
      <c r="Z282" t="s">
        <v>533</v>
      </c>
      <c r="AA282" t="s">
        <v>534</v>
      </c>
      <c r="AB282" t="s">
        <v>535</v>
      </c>
      <c r="AC282" t="s">
        <v>536</v>
      </c>
      <c r="AD282" t="s">
        <v>537</v>
      </c>
      <c r="AE282" t="s">
        <v>538</v>
      </c>
      <c r="AF282" t="s">
        <v>539</v>
      </c>
      <c r="AG282" t="s">
        <v>540</v>
      </c>
      <c r="AH282">
        <v>34.568595965686271</v>
      </c>
      <c r="AI282">
        <v>56.527743166267783</v>
      </c>
      <c r="AJ282">
        <v>38.983154466373037</v>
      </c>
      <c r="AK282">
        <v>29.650586745520371</v>
      </c>
      <c r="AL282">
        <v>99.656803913415885</v>
      </c>
      <c r="AM282">
        <v>91.613097239387798</v>
      </c>
      <c r="AN282">
        <v>47.598334703904193</v>
      </c>
      <c r="AO282">
        <v>27.56404071589477</v>
      </c>
      <c r="AP282">
        <v>73.677189570776491</v>
      </c>
      <c r="AQ282">
        <v>19.115280489951122</v>
      </c>
      <c r="AR282">
        <v>11.7484647653613</v>
      </c>
      <c r="AS282">
        <v>6479.0708840000134</v>
      </c>
      <c r="AT282">
        <v>6759.1993839999986</v>
      </c>
      <c r="AU282">
        <v>9168.233118000011</v>
      </c>
      <c r="AV282">
        <v>19609.881262999839</v>
      </c>
      <c r="AW282">
        <v>29841.172694999801</v>
      </c>
      <c r="AX282">
        <v>5055.6204479999924</v>
      </c>
      <c r="AY282">
        <v>8241.576133999979</v>
      </c>
      <c r="AZ282">
        <v>9366.5211879999879</v>
      </c>
      <c r="BA282">
        <v>10341.436632000001</v>
      </c>
      <c r="BB282">
        <v>10614.537639000029</v>
      </c>
      <c r="BC282">
        <v>3680.717109000002</v>
      </c>
      <c r="BD282">
        <v>4238.108524000002</v>
      </c>
      <c r="BE282">
        <v>3566.2284629999949</v>
      </c>
      <c r="BF282">
        <v>6182.8834370000068</v>
      </c>
      <c r="BG282">
        <v>10569.9277700001</v>
      </c>
      <c r="BH282">
        <v>4061.990985999988</v>
      </c>
      <c r="BI282">
        <v>6313.8470359999646</v>
      </c>
      <c r="BJ282">
        <v>4401.6638939999857</v>
      </c>
      <c r="BK282">
        <v>4553.6338210000004</v>
      </c>
      <c r="BL282">
        <v>9586.6632240000163</v>
      </c>
      <c r="BM282">
        <v>9325.1948379999667</v>
      </c>
      <c r="BN282">
        <v>14405.985061000099</v>
      </c>
      <c r="BO282">
        <v>2334.126476999993</v>
      </c>
      <c r="BP282">
        <v>10935.62623099998</v>
      </c>
      <c r="BQ282">
        <v>2589.1002130000038</v>
      </c>
      <c r="BR282">
        <v>3349.7255629999981</v>
      </c>
    </row>
    <row r="283">
      <c r="A283" t="s">
        <v>619</v>
      </c>
      <c r="B283">
        <v>2018</v>
      </c>
      <c r="C283" t="s">
        <v>627</v>
      </c>
      <c r="D283">
        <v>30</v>
      </c>
      <c r="E283" t="s">
        <v>57</v>
      </c>
      <c r="F283" t="s">
        <v>48</v>
      </c>
      <c r="G283" t="s">
        <v>192</v>
      </c>
      <c r="H283">
        <v>80.37049456628462</v>
      </c>
      <c r="I283">
        <v>79.539733606514176</v>
      </c>
      <c r="J283">
        <v>72.184067721045992</v>
      </c>
      <c r="K283">
        <v>40.598109611722741</v>
      </c>
      <c r="L283">
        <v>9.5320267136495644</v>
      </c>
      <c r="M283">
        <v>53.18454728932052</v>
      </c>
      <c r="N283">
        <v>23.912564416375531</v>
      </c>
      <c r="O283">
        <v>13.00458472807575</v>
      </c>
      <c r="P283">
        <v>3.1965517926994922</v>
      </c>
      <c r="Q283">
        <v>2.6402956285419439</v>
      </c>
      <c r="R283">
        <v>83.398714567293567</v>
      </c>
      <c r="S283">
        <v>80.936508440047575</v>
      </c>
      <c r="T283">
        <v>84.026305135839138</v>
      </c>
      <c r="U283">
        <v>72.009239251130481</v>
      </c>
      <c r="V283">
        <v>52.388208922661491</v>
      </c>
      <c r="W283" t="s">
        <v>530</v>
      </c>
      <c r="X283" t="s">
        <v>531</v>
      </c>
      <c r="Y283" t="s">
        <v>532</v>
      </c>
      <c r="Z283" t="s">
        <v>533</v>
      </c>
      <c r="AA283" t="s">
        <v>534</v>
      </c>
      <c r="AB283" t="s">
        <v>535</v>
      </c>
      <c r="AC283" t="s">
        <v>536</v>
      </c>
      <c r="AD283" t="s">
        <v>537</v>
      </c>
      <c r="AE283" t="s">
        <v>538</v>
      </c>
      <c r="AF283" t="s">
        <v>539</v>
      </c>
      <c r="AG283" t="s">
        <v>540</v>
      </c>
      <c r="AH283">
        <v>65.431404034313118</v>
      </c>
      <c r="AI283">
        <v>43.472256833732509</v>
      </c>
      <c r="AJ283">
        <v>61.01684553362692</v>
      </c>
      <c r="AK283">
        <v>70.349413254479757</v>
      </c>
      <c r="AL283">
        <v>0.34319608658409911</v>
      </c>
      <c r="AM283">
        <v>8.3869027606114983</v>
      </c>
      <c r="AN283">
        <v>52.401665296096432</v>
      </c>
      <c r="AO283">
        <v>72.435959284105209</v>
      </c>
      <c r="AP283">
        <v>26.32281042922277</v>
      </c>
      <c r="AQ283">
        <v>80.884719510049109</v>
      </c>
      <c r="AR283">
        <v>88.251535234638837</v>
      </c>
      <c r="AS283">
        <v>26527.725470999951</v>
      </c>
      <c r="AT283">
        <v>26276.535605999939</v>
      </c>
      <c r="AU283">
        <v>23792.132999000019</v>
      </c>
      <c r="AV283">
        <v>13402.336251999939</v>
      </c>
      <c r="AW283">
        <v>3144.1718539999961</v>
      </c>
      <c r="AX283">
        <v>5743.421653000004</v>
      </c>
      <c r="AY283">
        <v>2590.1414430000091</v>
      </c>
      <c r="AZ283">
        <v>1400.162503000003</v>
      </c>
      <c r="BA283">
        <v>341.48512700000009</v>
      </c>
      <c r="BB283">
        <v>287.8554069999999</v>
      </c>
      <c r="BC283">
        <v>18490.560674999972</v>
      </c>
      <c r="BD283">
        <v>17993.435528000031</v>
      </c>
      <c r="BE283">
        <v>18759.404355999901</v>
      </c>
      <c r="BF283">
        <v>15906.13190799995</v>
      </c>
      <c r="BG283">
        <v>11630.30358199995</v>
      </c>
      <c r="BH283">
        <v>7688.5324949999513</v>
      </c>
      <c r="BI283">
        <v>4855.6189330000007</v>
      </c>
      <c r="BJ283">
        <v>6889.5308650000061</v>
      </c>
      <c r="BK283">
        <v>10804.017816999951</v>
      </c>
      <c r="BL283">
        <v>33.014356999999997</v>
      </c>
      <c r="BM283">
        <v>853.69346400000222</v>
      </c>
      <c r="BN283">
        <v>15859.74829000002</v>
      </c>
      <c r="BO283">
        <v>6133.8862540000064</v>
      </c>
      <c r="BP283">
        <v>3906.9950670000112</v>
      </c>
      <c r="BQ283">
        <v>10955.562207000041</v>
      </c>
      <c r="BR283">
        <v>25162.302432999939</v>
      </c>
    </row>
    <row r="284">
      <c r="A284" t="s">
        <v>619</v>
      </c>
      <c r="B284">
        <v>2018</v>
      </c>
      <c r="C284" t="s">
        <v>627</v>
      </c>
      <c r="D284">
        <v>31</v>
      </c>
      <c r="E284" t="s">
        <v>104</v>
      </c>
      <c r="F284" t="s">
        <v>49</v>
      </c>
      <c r="G284" t="s">
        <v>638</v>
      </c>
      <c r="H284">
        <v>0.50450480927929997</v>
      </c>
      <c r="I284">
        <v>0.73728206160307519</v>
      </c>
      <c r="J284">
        <v>2.3828082801389798</v>
      </c>
      <c r="K284">
        <v>26.14416970044023</v>
      </c>
      <c r="L284">
        <v>71.622909167752226</v>
      </c>
      <c r="M284">
        <v>3.7915151470896031</v>
      </c>
      <c r="N284">
        <v>28.342804695340622</v>
      </c>
      <c r="O284">
        <v>62.790857491719642</v>
      </c>
      <c r="P284">
        <v>78.635345268935993</v>
      </c>
      <c r="Q284">
        <v>84.546624416387502</v>
      </c>
      <c r="R284">
        <v>0.30854639352075269</v>
      </c>
      <c r="S284">
        <v>0.39374200368293538</v>
      </c>
      <c r="T284">
        <v>0.36081312746237532</v>
      </c>
      <c r="U284">
        <v>2.518888399097182</v>
      </c>
      <c r="V284">
        <v>21.622736947592781</v>
      </c>
      <c r="W284" t="s">
        <v>530</v>
      </c>
      <c r="X284" t="s">
        <v>531</v>
      </c>
      <c r="Y284" t="s">
        <v>532</v>
      </c>
      <c r="Z284" t="s">
        <v>533</v>
      </c>
      <c r="AA284" t="s">
        <v>534</v>
      </c>
      <c r="AB284" t="s">
        <v>535</v>
      </c>
      <c r="AC284" t="s">
        <v>536</v>
      </c>
      <c r="AD284" t="s">
        <v>537</v>
      </c>
      <c r="AE284" t="s">
        <v>538</v>
      </c>
      <c r="AF284" t="s">
        <v>539</v>
      </c>
      <c r="AG284" t="s">
        <v>540</v>
      </c>
      <c r="AH284">
        <v>2.644956571530976</v>
      </c>
      <c r="AI284">
        <v>40.806896799275343</v>
      </c>
      <c r="AJ284">
        <v>25.343196473686799</v>
      </c>
      <c r="AK284">
        <v>18.737583719373699</v>
      </c>
      <c r="AL284">
        <v>89.050491753690196</v>
      </c>
      <c r="AM284">
        <v>75.507414404869721</v>
      </c>
      <c r="AN284">
        <v>6.3758673071645529</v>
      </c>
      <c r="AO284">
        <v>3.4423972218754089</v>
      </c>
      <c r="AP284">
        <v>14.366830441785369</v>
      </c>
      <c r="AQ284">
        <v>7.733807514118916</v>
      </c>
      <c r="AR284">
        <v>4.1739175486463411</v>
      </c>
      <c r="AS284">
        <v>166.52087499999999</v>
      </c>
      <c r="AT284">
        <v>243.56654800000001</v>
      </c>
      <c r="AU284">
        <v>785.38233300000013</v>
      </c>
      <c r="AV284">
        <v>8630.7701689999903</v>
      </c>
      <c r="AW284">
        <v>23625.063365000118</v>
      </c>
      <c r="AX284">
        <v>409.44731700000023</v>
      </c>
      <c r="AY284">
        <v>3070.0125580000072</v>
      </c>
      <c r="AZ284">
        <v>6760.4930130000048</v>
      </c>
      <c r="BA284">
        <v>8400.5524099999784</v>
      </c>
      <c r="BB284">
        <v>9217.6053010000014</v>
      </c>
      <c r="BC284">
        <v>68.408678000000023</v>
      </c>
      <c r="BD284">
        <v>87.53492700000001</v>
      </c>
      <c r="BE284">
        <v>80.553814000000003</v>
      </c>
      <c r="BF284">
        <v>556.39764500000035</v>
      </c>
      <c r="BG284">
        <v>4800.2976269999772</v>
      </c>
      <c r="BH284">
        <v>310.79624300000012</v>
      </c>
      <c r="BI284">
        <v>4557.9124509999829</v>
      </c>
      <c r="BJ284">
        <v>2861.549671999996</v>
      </c>
      <c r="BK284">
        <v>2877.6528330000042</v>
      </c>
      <c r="BL284">
        <v>8566.3701910000054</v>
      </c>
      <c r="BM284">
        <v>7685.8153719999782</v>
      </c>
      <c r="BN284">
        <v>1929.7029980000029</v>
      </c>
      <c r="BO284">
        <v>291.502635</v>
      </c>
      <c r="BP284">
        <v>2132.4142349999979</v>
      </c>
      <c r="BQ284">
        <v>1047.518120000002</v>
      </c>
      <c r="BR284">
        <v>1190.068539999997</v>
      </c>
    </row>
    <row r="285">
      <c r="A285" t="s">
        <v>619</v>
      </c>
      <c r="B285">
        <v>2018</v>
      </c>
      <c r="C285" t="s">
        <v>627</v>
      </c>
      <c r="D285">
        <v>32</v>
      </c>
      <c r="E285" t="s">
        <v>104</v>
      </c>
      <c r="F285" t="s">
        <v>48</v>
      </c>
      <c r="G285" t="s">
        <v>192</v>
      </c>
      <c r="H285">
        <v>99.495495190720632</v>
      </c>
      <c r="I285">
        <v>99.262717938397003</v>
      </c>
      <c r="J285">
        <v>97.617191719861253</v>
      </c>
      <c r="K285">
        <v>73.855830299559727</v>
      </c>
      <c r="L285">
        <v>28.37709083224928</v>
      </c>
      <c r="M285">
        <v>96.208484852910544</v>
      </c>
      <c r="N285">
        <v>71.657195304658771</v>
      </c>
      <c r="O285">
        <v>37.209142508280813</v>
      </c>
      <c r="P285">
        <v>21.364654731063339</v>
      </c>
      <c r="Q285">
        <v>15.453375583612161</v>
      </c>
      <c r="R285">
        <v>99.691453606479314</v>
      </c>
      <c r="S285">
        <v>99.606257996317026</v>
      </c>
      <c r="T285">
        <v>99.639186872537636</v>
      </c>
      <c r="U285">
        <v>97.481111600902722</v>
      </c>
      <c r="V285">
        <v>78.377263052407002</v>
      </c>
      <c r="W285" t="s">
        <v>530</v>
      </c>
      <c r="X285" t="s">
        <v>531</v>
      </c>
      <c r="Y285" t="s">
        <v>532</v>
      </c>
      <c r="Z285" t="s">
        <v>533</v>
      </c>
      <c r="AA285" t="s">
        <v>534</v>
      </c>
      <c r="AB285" t="s">
        <v>535</v>
      </c>
      <c r="AC285" t="s">
        <v>536</v>
      </c>
      <c r="AD285" t="s">
        <v>537</v>
      </c>
      <c r="AE285" t="s">
        <v>538</v>
      </c>
      <c r="AF285" t="s">
        <v>539</v>
      </c>
      <c r="AG285" t="s">
        <v>540</v>
      </c>
      <c r="AH285">
        <v>97.355043428468619</v>
      </c>
      <c r="AI285">
        <v>59.19310320072514</v>
      </c>
      <c r="AJ285">
        <v>74.656803526313695</v>
      </c>
      <c r="AK285">
        <v>81.262416280626041</v>
      </c>
      <c r="AL285">
        <v>10.94950824630966</v>
      </c>
      <c r="AM285">
        <v>24.492585595129661</v>
      </c>
      <c r="AN285">
        <v>93.624132692835616</v>
      </c>
      <c r="AO285">
        <v>96.557602778124675</v>
      </c>
      <c r="AP285">
        <v>85.633169558214632</v>
      </c>
      <c r="AQ285">
        <v>92.266192485881149</v>
      </c>
      <c r="AR285">
        <v>95.826082451353585</v>
      </c>
      <c r="AS285">
        <v>32840.275480000033</v>
      </c>
      <c r="AT285">
        <v>32792.168441999958</v>
      </c>
      <c r="AU285">
        <v>32174.983784000131</v>
      </c>
      <c r="AV285">
        <v>24381.447345999761</v>
      </c>
      <c r="AW285">
        <v>9360.281184000014</v>
      </c>
      <c r="AX285">
        <v>10389.59478400007</v>
      </c>
      <c r="AY285">
        <v>7761.7050189999818</v>
      </c>
      <c r="AZ285">
        <v>4006.1906780000031</v>
      </c>
      <c r="BA285">
        <v>2282.3693489999991</v>
      </c>
      <c r="BB285">
        <v>1684.7877450000001</v>
      </c>
      <c r="BC285">
        <v>22102.86910600006</v>
      </c>
      <c r="BD285">
        <v>22144.009125000179</v>
      </c>
      <c r="BE285">
        <v>22245.079004999901</v>
      </c>
      <c r="BF285">
        <v>21532.617699999941</v>
      </c>
      <c r="BG285">
        <v>17399.933724999959</v>
      </c>
      <c r="BH285">
        <v>11439.727237999959</v>
      </c>
      <c r="BI285">
        <v>6611.5535180000052</v>
      </c>
      <c r="BJ285">
        <v>8429.6450870000572</v>
      </c>
      <c r="BK285">
        <v>12479.99880499989</v>
      </c>
      <c r="BL285">
        <v>1053.3073899999979</v>
      </c>
      <c r="BM285">
        <v>2493.0729300000012</v>
      </c>
      <c r="BN285">
        <v>28336.03035299998</v>
      </c>
      <c r="BO285">
        <v>8176.5100960000082</v>
      </c>
      <c r="BP285">
        <v>12710.2070630001</v>
      </c>
      <c r="BQ285">
        <v>12497.14430000002</v>
      </c>
      <c r="BR285">
        <v>27321.95945599988</v>
      </c>
    </row>
    <row r="286">
      <c r="A286" t="s">
        <v>619</v>
      </c>
      <c r="B286">
        <v>2018</v>
      </c>
      <c r="C286" t="s">
        <v>627</v>
      </c>
      <c r="D286">
        <v>33</v>
      </c>
      <c r="E286" t="s">
        <v>105</v>
      </c>
      <c r="F286" t="s">
        <v>49</v>
      </c>
      <c r="G286" t="s">
        <v>192</v>
      </c>
      <c r="H286">
        <v>0.35230504878242919</v>
      </c>
      <c r="I286">
        <v>0</v>
      </c>
      <c r="J286">
        <v>0.24694985398847979</v>
      </c>
      <c r="K286">
        <v>1.1810176605762679</v>
      </c>
      <c r="L286">
        <v>9.5682771399024862</v>
      </c>
      <c r="M286">
        <v>0.44584814606418921</v>
      </c>
      <c r="N286">
        <v>1.03646885364134</v>
      </c>
      <c r="O286">
        <v>5.3468573009274722</v>
      </c>
      <c r="P286">
        <v>7.4346958249588662</v>
      </c>
      <c r="Q286">
        <v>17.730372770858821</v>
      </c>
      <c r="R286">
        <v>0.30854639352075269</v>
      </c>
      <c r="S286">
        <v>0</v>
      </c>
      <c r="T286">
        <v>0</v>
      </c>
      <c r="U286">
        <v>0.36726027725977001</v>
      </c>
      <c r="V286">
        <v>0.58911567598694292</v>
      </c>
      <c r="W286" t="s">
        <v>530</v>
      </c>
      <c r="X286" t="s">
        <v>531</v>
      </c>
      <c r="Y286" t="s">
        <v>532</v>
      </c>
      <c r="Z286" t="s">
        <v>533</v>
      </c>
      <c r="AA286" t="s">
        <v>534</v>
      </c>
      <c r="AB286" t="s">
        <v>535</v>
      </c>
      <c r="AC286" t="s">
        <v>536</v>
      </c>
      <c r="AD286" t="s">
        <v>537</v>
      </c>
      <c r="AE286" t="s">
        <v>538</v>
      </c>
      <c r="AF286" t="s">
        <v>539</v>
      </c>
      <c r="AG286" t="s">
        <v>540</v>
      </c>
      <c r="AH286">
        <v>1.3258719515936079</v>
      </c>
      <c r="AI286">
        <v>1.1993931345671549</v>
      </c>
      <c r="AJ286">
        <v>0.032741309302572102</v>
      </c>
      <c r="AK286">
        <v>3.2507942084367878</v>
      </c>
      <c r="AL286">
        <v>16.764413135687931</v>
      </c>
      <c r="AM286">
        <v>5.1258185817549586</v>
      </c>
      <c r="AN286">
        <v>0.55283480185181799</v>
      </c>
      <c r="AO286">
        <v>1.0770952040034201</v>
      </c>
      <c r="AP286">
        <v>1.0061301841617529</v>
      </c>
      <c r="AQ286">
        <v>1.4662044046720499</v>
      </c>
      <c r="AR286">
        <v>0.73686029288928556</v>
      </c>
      <c r="AS286">
        <v>116.28461</v>
      </c>
      <c r="AT286">
        <v>0</v>
      </c>
      <c r="AU286">
        <v>81.395575999999991</v>
      </c>
      <c r="AV286">
        <v>389.88011899999913</v>
      </c>
      <c r="AW286">
        <v>3156.1291820000029</v>
      </c>
      <c r="AX286">
        <v>48.147328999999992</v>
      </c>
      <c r="AY286">
        <v>112.26737900000001</v>
      </c>
      <c r="AZ286">
        <v>575.67921299999875</v>
      </c>
      <c r="BA286">
        <v>794.24273799999878</v>
      </c>
      <c r="BB286">
        <v>1933.0349279999959</v>
      </c>
      <c r="BC286">
        <v>68.408678000000023</v>
      </c>
      <c r="BD286">
        <v>0</v>
      </c>
      <c r="BE286">
        <v>0</v>
      </c>
      <c r="BF286">
        <v>81.124178999999998</v>
      </c>
      <c r="BG286">
        <v>130.785043</v>
      </c>
      <c r="BH286">
        <v>155.79689500000001</v>
      </c>
      <c r="BI286">
        <v>133.96580800000001</v>
      </c>
      <c r="BJ286">
        <v>3.696885</v>
      </c>
      <c r="BK286">
        <v>499.24564999999939</v>
      </c>
      <c r="BL286">
        <v>1612.682491999994</v>
      </c>
      <c r="BM286">
        <v>521.75134799999989</v>
      </c>
      <c r="BN286">
        <v>167.31950699999999</v>
      </c>
      <c r="BO286">
        <v>91.208559000000022</v>
      </c>
      <c r="BP286">
        <v>149.33609300000009</v>
      </c>
      <c r="BQ286">
        <v>198.59243699999999</v>
      </c>
      <c r="BR286">
        <v>210.09381300000001</v>
      </c>
    </row>
    <row r="287">
      <c r="A287" t="s">
        <v>619</v>
      </c>
      <c r="B287">
        <v>2018</v>
      </c>
      <c r="C287" t="s">
        <v>627</v>
      </c>
      <c r="D287">
        <v>34</v>
      </c>
      <c r="E287" t="s">
        <v>105</v>
      </c>
      <c r="F287" t="s">
        <v>48</v>
      </c>
      <c r="G287" t="s">
        <v>192</v>
      </c>
      <c r="H287">
        <v>99.647694951217417</v>
      </c>
      <c r="I287">
        <v>100</v>
      </c>
      <c r="J287">
        <v>99.753050146011645</v>
      </c>
      <c r="K287">
        <v>98.818982339423812</v>
      </c>
      <c r="L287">
        <v>90.43172286009812</v>
      </c>
      <c r="M287">
        <v>99.554151853935778</v>
      </c>
      <c r="N287">
        <v>98.963531146358605</v>
      </c>
      <c r="O287">
        <v>94.653142699072561</v>
      </c>
      <c r="P287">
        <v>92.565304175040524</v>
      </c>
      <c r="Q287">
        <v>82.26962722914098</v>
      </c>
      <c r="R287">
        <v>99.691453606479314</v>
      </c>
      <c r="S287">
        <v>100</v>
      </c>
      <c r="T287">
        <v>100</v>
      </c>
      <c r="U287">
        <v>99.632739722740212</v>
      </c>
      <c r="V287">
        <v>99.410884324013068</v>
      </c>
      <c r="W287" t="s">
        <v>530</v>
      </c>
      <c r="X287" t="s">
        <v>531</v>
      </c>
      <c r="Y287" t="s">
        <v>532</v>
      </c>
      <c r="Z287" t="s">
        <v>533</v>
      </c>
      <c r="AA287" t="s">
        <v>534</v>
      </c>
      <c r="AB287" t="s">
        <v>535</v>
      </c>
      <c r="AC287" t="s">
        <v>536</v>
      </c>
      <c r="AD287" t="s">
        <v>537</v>
      </c>
      <c r="AE287" t="s">
        <v>538</v>
      </c>
      <c r="AF287" t="s">
        <v>539</v>
      </c>
      <c r="AG287" t="s">
        <v>540</v>
      </c>
      <c r="AH287">
        <v>98.67412804840616</v>
      </c>
      <c r="AI287">
        <v>98.800606865432911</v>
      </c>
      <c r="AJ287">
        <v>99.967258690697435</v>
      </c>
      <c r="AK287">
        <v>96.749205791563057</v>
      </c>
      <c r="AL287">
        <v>83.235586864311927</v>
      </c>
      <c r="AM287">
        <v>94.874181418244547</v>
      </c>
      <c r="AN287">
        <v>99.447165198148241</v>
      </c>
      <c r="AO287">
        <v>98.922904795996573</v>
      </c>
      <c r="AP287">
        <v>98.99386981583821</v>
      </c>
      <c r="AQ287">
        <v>98.533795595327945</v>
      </c>
      <c r="AR287">
        <v>99.263139707110682</v>
      </c>
      <c r="AS287">
        <v>32890.511745000003</v>
      </c>
      <c r="AT287">
        <v>33035.734989999932</v>
      </c>
      <c r="AU287">
        <v>32878.970541000097</v>
      </c>
      <c r="AV287">
        <v>32622.337395999792</v>
      </c>
      <c r="AW287">
        <v>29829.21536699983</v>
      </c>
      <c r="AX287">
        <v>10750.894772000051</v>
      </c>
      <c r="AY287">
        <v>10719.45019800005</v>
      </c>
      <c r="AZ287">
        <v>10191.004477999961</v>
      </c>
      <c r="BA287">
        <v>9888.6790209999835</v>
      </c>
      <c r="BB287">
        <v>8969.3581180000183</v>
      </c>
      <c r="BC287">
        <v>22102.86910600006</v>
      </c>
      <c r="BD287">
        <v>22231.54405200019</v>
      </c>
      <c r="BE287">
        <v>22325.6328189999</v>
      </c>
      <c r="BF287">
        <v>22007.891165999961</v>
      </c>
      <c r="BG287">
        <v>22069.446308999992</v>
      </c>
      <c r="BH287">
        <v>11594.726585999981</v>
      </c>
      <c r="BI287">
        <v>11035.50016099994</v>
      </c>
      <c r="BJ287">
        <v>11287.497874000001</v>
      </c>
      <c r="BK287">
        <v>14858.405987999909</v>
      </c>
      <c r="BL287">
        <v>8006.9950890000109</v>
      </c>
      <c r="BM287">
        <v>9657.1369539999905</v>
      </c>
      <c r="BN287">
        <v>30098.413843999941</v>
      </c>
      <c r="BO287">
        <v>8376.8041720000001</v>
      </c>
      <c r="BP287">
        <v>14693.2852050001</v>
      </c>
      <c r="BQ287">
        <v>13346.06998300001</v>
      </c>
      <c r="BR287">
        <v>28301.934182999888</v>
      </c>
    </row>
    <row r="288">
      <c r="A288" t="s">
        <v>619</v>
      </c>
      <c r="B288">
        <v>2018</v>
      </c>
      <c r="C288" t="s">
        <v>627</v>
      </c>
      <c r="D288">
        <v>35</v>
      </c>
      <c r="E288" t="s">
        <v>55</v>
      </c>
      <c r="F288" t="s">
        <v>49</v>
      </c>
      <c r="G288" t="s">
        <v>192</v>
      </c>
      <c r="H288">
        <v>10.11354238411062</v>
      </c>
      <c r="I288">
        <v>17.32516210016983</v>
      </c>
      <c r="J288">
        <v>18.41736997535671</v>
      </c>
      <c r="K288">
        <v>51.445478290827992</v>
      </c>
      <c r="L288">
        <v>88.012514833289032</v>
      </c>
      <c r="M288">
        <v>28.383805668431961</v>
      </c>
      <c r="N288">
        <v>63.493074603453081</v>
      </c>
      <c r="O288">
        <v>84.557393718273715</v>
      </c>
      <c r="P288">
        <v>95.778376176722517</v>
      </c>
      <c r="Q288">
        <v>96.858359301899625</v>
      </c>
      <c r="R288">
        <v>7.7622101160175294</v>
      </c>
      <c r="S288">
        <v>14.718053506974529</v>
      </c>
      <c r="T288">
        <v>13.131651070177069</v>
      </c>
      <c r="U288">
        <v>19.520495932726249</v>
      </c>
      <c r="V288">
        <v>40.862465904810122</v>
      </c>
      <c r="W288" t="s">
        <v>530</v>
      </c>
      <c r="X288" t="s">
        <v>531</v>
      </c>
      <c r="Y288" t="s">
        <v>532</v>
      </c>
      <c r="Z288" t="s">
        <v>533</v>
      </c>
      <c r="AA288" t="s">
        <v>534</v>
      </c>
      <c r="AB288" t="s">
        <v>535</v>
      </c>
      <c r="AC288" t="s">
        <v>536</v>
      </c>
      <c r="AD288" t="s">
        <v>537</v>
      </c>
      <c r="AE288" t="s">
        <v>538</v>
      </c>
      <c r="AF288" t="s">
        <v>539</v>
      </c>
      <c r="AG288" t="s">
        <v>540</v>
      </c>
      <c r="AH288">
        <v>17.42305233728845</v>
      </c>
      <c r="AI288">
        <v>50.965431846064057</v>
      </c>
      <c r="AJ288">
        <v>54.35124026275777</v>
      </c>
      <c r="AK288">
        <v>26.166166050132802</v>
      </c>
      <c r="AL288">
        <v>96.414989160539506</v>
      </c>
      <c r="AM288">
        <v>89.580003154257327</v>
      </c>
      <c r="AN288">
        <v>39.36424971710256</v>
      </c>
      <c r="AO288">
        <v>13.785842535715499</v>
      </c>
      <c r="AP288">
        <v>29.326910877841421</v>
      </c>
      <c r="AQ288">
        <v>17.81811467989321</v>
      </c>
      <c r="AR288">
        <v>17.57404786745786</v>
      </c>
      <c r="AS288">
        <v>3338.1563390000101</v>
      </c>
      <c r="AT288">
        <v>5723.4946380000119</v>
      </c>
      <c r="AU288">
        <v>6070.4325730000137</v>
      </c>
      <c r="AV288">
        <v>16983.293195000118</v>
      </c>
      <c r="AW288">
        <v>29031.231263999802</v>
      </c>
      <c r="AX288">
        <v>3065.1791240000071</v>
      </c>
      <c r="AY288">
        <v>6877.3905219999851</v>
      </c>
      <c r="AZ288">
        <v>9104.0271189999985</v>
      </c>
      <c r="BA288">
        <v>10231.928989000009</v>
      </c>
      <c r="BB288">
        <v>10559.879029000031</v>
      </c>
      <c r="BC288">
        <v>1720.981166999999</v>
      </c>
      <c r="BD288">
        <v>3272.050549000001</v>
      </c>
      <c r="BE288">
        <v>2931.7242010000041</v>
      </c>
      <c r="BF288">
        <v>4311.8853419999941</v>
      </c>
      <c r="BG288">
        <v>9071.5619669999614</v>
      </c>
      <c r="BH288">
        <v>2047.2998560000001</v>
      </c>
      <c r="BI288">
        <v>5692.5665659999804</v>
      </c>
      <c r="BJ288">
        <v>6136.9043920000013</v>
      </c>
      <c r="BK288">
        <v>4018.5086290000022</v>
      </c>
      <c r="BL288">
        <v>9274.8110970000162</v>
      </c>
      <c r="BM288">
        <v>9118.2484619999668</v>
      </c>
      <c r="BN288">
        <v>11913.87885500001</v>
      </c>
      <c r="BO288">
        <v>1167.3869010000019</v>
      </c>
      <c r="BP288">
        <v>4352.8823199999997</v>
      </c>
      <c r="BQ288">
        <v>2413.403483000001</v>
      </c>
      <c r="BR288">
        <v>5010.7174480000103</v>
      </c>
    </row>
    <row r="289">
      <c r="A289" t="s">
        <v>619</v>
      </c>
      <c r="B289">
        <v>2018</v>
      </c>
      <c r="C289" t="s">
        <v>627</v>
      </c>
      <c r="D289">
        <v>36</v>
      </c>
      <c r="E289" t="s">
        <v>55</v>
      </c>
      <c r="F289" t="s">
        <v>48</v>
      </c>
      <c r="G289" t="s">
        <v>192</v>
      </c>
      <c r="H289">
        <v>89.88645761588954</v>
      </c>
      <c r="I289">
        <v>82.674837899830507</v>
      </c>
      <c r="J289">
        <v>81.582630024644132</v>
      </c>
      <c r="K289">
        <v>48.554521709173173</v>
      </c>
      <c r="L289">
        <v>11.987485166711449</v>
      </c>
      <c r="M289">
        <v>71.616194331567669</v>
      </c>
      <c r="N289">
        <v>36.506925396546322</v>
      </c>
      <c r="O289">
        <v>15.44260628172669</v>
      </c>
      <c r="P289">
        <v>4.2216238232771053</v>
      </c>
      <c r="Q289">
        <v>3.1416406981003542</v>
      </c>
      <c r="R289">
        <v>92.237789883982344</v>
      </c>
      <c r="S289">
        <v>85.281946493024634</v>
      </c>
      <c r="T289">
        <v>86.868348929823171</v>
      </c>
      <c r="U289">
        <v>80.479504067273638</v>
      </c>
      <c r="V289">
        <v>59.137534095189586</v>
      </c>
      <c r="W289" t="s">
        <v>530</v>
      </c>
      <c r="X289" t="s">
        <v>531</v>
      </c>
      <c r="Y289" t="s">
        <v>532</v>
      </c>
      <c r="Z289" t="s">
        <v>533</v>
      </c>
      <c r="AA289" t="s">
        <v>534</v>
      </c>
      <c r="AB289" t="s">
        <v>535</v>
      </c>
      <c r="AC289" t="s">
        <v>536</v>
      </c>
      <c r="AD289" t="s">
        <v>537</v>
      </c>
      <c r="AE289" t="s">
        <v>538</v>
      </c>
      <c r="AF289" t="s">
        <v>539</v>
      </c>
      <c r="AG289" t="s">
        <v>540</v>
      </c>
      <c r="AH289">
        <v>82.576947662710737</v>
      </c>
      <c r="AI289">
        <v>49.034568153936377</v>
      </c>
      <c r="AJ289">
        <v>45.648759737242329</v>
      </c>
      <c r="AK289">
        <v>73.833833949867</v>
      </c>
      <c r="AL289">
        <v>3.5850108394604789</v>
      </c>
      <c r="AM289">
        <v>10.419996845741951</v>
      </c>
      <c r="AN289">
        <v>60.635750282898002</v>
      </c>
      <c r="AO289">
        <v>86.21415746428444</v>
      </c>
      <c r="AP289">
        <v>70.673089122158089</v>
      </c>
      <c r="AQ289">
        <v>82.181885320106971</v>
      </c>
      <c r="AR289">
        <v>82.425952132542491</v>
      </c>
      <c r="AS289">
        <v>29668.640016000099</v>
      </c>
      <c r="AT289">
        <v>27312.24035200003</v>
      </c>
      <c r="AU289">
        <v>26889.93354400032</v>
      </c>
      <c r="AV289">
        <v>16028.924320000029</v>
      </c>
      <c r="AW289">
        <v>3954.1132849999958</v>
      </c>
      <c r="AX289">
        <v>7733.8629770000043</v>
      </c>
      <c r="AY289">
        <v>3954.3270550000038</v>
      </c>
      <c r="AZ289">
        <v>1662.6565720000019</v>
      </c>
      <c r="BA289">
        <v>450.99276999999961</v>
      </c>
      <c r="BB289">
        <v>342.51401700000002</v>
      </c>
      <c r="BC289">
        <v>20450.296617000022</v>
      </c>
      <c r="BD289">
        <v>18959.493503000002</v>
      </c>
      <c r="BE289">
        <v>19393.90861799995</v>
      </c>
      <c r="BF289">
        <v>17777.13000299994</v>
      </c>
      <c r="BG289">
        <v>13128.669384999959</v>
      </c>
      <c r="BH289">
        <v>9703.2236249999132</v>
      </c>
      <c r="BI289">
        <v>5476.8994030000031</v>
      </c>
      <c r="BJ289">
        <v>5154.290367000006</v>
      </c>
      <c r="BK289">
        <v>11339.143008999899</v>
      </c>
      <c r="BL289">
        <v>344.86648400000018</v>
      </c>
      <c r="BM289">
        <v>1060.639840000001</v>
      </c>
      <c r="BN289">
        <v>18351.854496000091</v>
      </c>
      <c r="BO289">
        <v>7300.6258299999936</v>
      </c>
      <c r="BP289">
        <v>10489.73897800003</v>
      </c>
      <c r="BQ289">
        <v>11131.258937000041</v>
      </c>
      <c r="BR289">
        <v>23501.31054799999</v>
      </c>
    </row>
    <row r="290">
      <c r="A290" t="s">
        <v>619</v>
      </c>
      <c r="B290">
        <v>2018</v>
      </c>
      <c r="C290" t="s">
        <v>627</v>
      </c>
      <c r="D290">
        <v>37</v>
      </c>
      <c r="E290" t="s">
        <v>126</v>
      </c>
      <c r="F290" t="s">
        <v>49</v>
      </c>
      <c r="G290" t="s">
        <v>639</v>
      </c>
      <c r="H290">
        <v>11.53749675521744</v>
      </c>
      <c r="I290">
        <v>22.22612641682997</v>
      </c>
      <c r="J290">
        <v>23.050886397109551</v>
      </c>
      <c r="K290">
        <v>61.301089877671387</v>
      </c>
      <c r="L290">
        <v>90.492682326176052</v>
      </c>
      <c r="M290">
        <v>34.771378309538591</v>
      </c>
      <c r="N290">
        <v>68.326805724307619</v>
      </c>
      <c r="O290">
        <v>86.565860929762422</v>
      </c>
      <c r="P290">
        <v>95.76547414668353</v>
      </c>
      <c r="Q290">
        <v>96.858359301899625</v>
      </c>
      <c r="R290">
        <v>8.4001359529528745</v>
      </c>
      <c r="S290">
        <v>19.953753625044101</v>
      </c>
      <c r="T290">
        <v>15.342551756105751</v>
      </c>
      <c r="U290">
        <v>22.529610307595931</v>
      </c>
      <c r="V290">
        <v>52.785404808802078</v>
      </c>
      <c r="W290" t="s">
        <v>530</v>
      </c>
      <c r="X290" t="s">
        <v>531</v>
      </c>
      <c r="Y290" t="s">
        <v>532</v>
      </c>
      <c r="Z290" t="s">
        <v>533</v>
      </c>
      <c r="AA290" t="s">
        <v>534</v>
      </c>
      <c r="AB290" t="s">
        <v>535</v>
      </c>
      <c r="AC290" t="s">
        <v>536</v>
      </c>
      <c r="AD290" t="s">
        <v>537</v>
      </c>
      <c r="AE290" t="s">
        <v>538</v>
      </c>
      <c r="AF290" t="s">
        <v>539</v>
      </c>
      <c r="AG290" t="s">
        <v>540</v>
      </c>
      <c r="AH290">
        <v>30.53601466072012</v>
      </c>
      <c r="AI290">
        <v>76.847097241900897</v>
      </c>
      <c r="AJ290">
        <v>61.831183234381939</v>
      </c>
      <c r="AK290">
        <v>45.172597399886811</v>
      </c>
      <c r="AL290">
        <v>96.414989160539506</v>
      </c>
      <c r="AM290">
        <v>91.629089456811684</v>
      </c>
      <c r="AN290">
        <v>47.42692817040291</v>
      </c>
      <c r="AO290">
        <v>22.822064174022991</v>
      </c>
      <c r="AP290">
        <v>35.571137423290622</v>
      </c>
      <c r="AQ290">
        <v>22.949738807963811</v>
      </c>
      <c r="AR290">
        <v>23.25722596609122</v>
      </c>
      <c r="AS290">
        <v>1716.0429499999991</v>
      </c>
      <c r="AT290">
        <v>3488.0976150000029</v>
      </c>
      <c r="AU290">
        <v>4672.806464000003</v>
      </c>
      <c r="AV290">
        <v>15979.75201500016</v>
      </c>
      <c r="AW290">
        <v>28749.979155999819</v>
      </c>
      <c r="AX290">
        <v>2489.3773580000038</v>
      </c>
      <c r="AY290">
        <v>6611.5342789999731</v>
      </c>
      <c r="AZ290">
        <v>8783.7213000000029</v>
      </c>
      <c r="BA290">
        <v>10199.37956500001</v>
      </c>
      <c r="BB290">
        <v>10559.879029000031</v>
      </c>
      <c r="BC290">
        <v>824.73122300000034</v>
      </c>
      <c r="BD290">
        <v>2012.449652000003</v>
      </c>
      <c r="BE290">
        <v>1617.7378239999971</v>
      </c>
      <c r="BF290">
        <v>3102.387804999993</v>
      </c>
      <c r="BG290">
        <v>8405.4801649999317</v>
      </c>
      <c r="BH290">
        <v>1662.2071670000009</v>
      </c>
      <c r="BI290">
        <v>5426.5608509999875</v>
      </c>
      <c r="BJ290">
        <v>5439.3971809999985</v>
      </c>
      <c r="BK290">
        <v>3857.8869320000022</v>
      </c>
      <c r="BL290">
        <v>9274.8110970000162</v>
      </c>
      <c r="BM290">
        <v>8951.2793649999658</v>
      </c>
      <c r="BN290">
        <v>9314.768550000028</v>
      </c>
      <c r="BO290">
        <v>1056.7991260000019</v>
      </c>
      <c r="BP290">
        <v>4233.5141149999936</v>
      </c>
      <c r="BQ290">
        <v>1741.9756730000011</v>
      </c>
      <c r="BR290">
        <v>3647.4781430000012</v>
      </c>
    </row>
    <row r="291">
      <c r="A291" t="s">
        <v>619</v>
      </c>
      <c r="B291">
        <v>2018</v>
      </c>
      <c r="C291" t="s">
        <v>627</v>
      </c>
      <c r="D291">
        <v>38</v>
      </c>
      <c r="E291" t="s">
        <v>126</v>
      </c>
      <c r="F291" t="s">
        <v>48</v>
      </c>
      <c r="G291" t="s">
        <v>192</v>
      </c>
      <c r="H291">
        <v>88.462503244782795</v>
      </c>
      <c r="I291">
        <v>77.77387358317057</v>
      </c>
      <c r="J291">
        <v>76.949113602890435</v>
      </c>
      <c r="K291">
        <v>38.698910122331142</v>
      </c>
      <c r="L291">
        <v>9.5073176738241489</v>
      </c>
      <c r="M291">
        <v>65.228621690461509</v>
      </c>
      <c r="N291">
        <v>31.673194275692069</v>
      </c>
      <c r="O291">
        <v>13.434139070237901</v>
      </c>
      <c r="P291">
        <v>4.2345258533160699</v>
      </c>
      <c r="Q291">
        <v>3.1416406981003542</v>
      </c>
      <c r="R291">
        <v>91.599864047047063</v>
      </c>
      <c r="S291">
        <v>80.046246374955928</v>
      </c>
      <c r="T291">
        <v>84.657448243894194</v>
      </c>
      <c r="U291">
        <v>77.470389692404027</v>
      </c>
      <c r="V291">
        <v>47.214595191196132</v>
      </c>
      <c r="W291" t="s">
        <v>530</v>
      </c>
      <c r="X291" t="s">
        <v>531</v>
      </c>
      <c r="Y291" t="s">
        <v>532</v>
      </c>
      <c r="Z291" t="s">
        <v>533</v>
      </c>
      <c r="AA291" t="s">
        <v>534</v>
      </c>
      <c r="AB291" t="s">
        <v>535</v>
      </c>
      <c r="AC291" t="s">
        <v>536</v>
      </c>
      <c r="AD291" t="s">
        <v>537</v>
      </c>
      <c r="AE291" t="s">
        <v>538</v>
      </c>
      <c r="AF291" t="s">
        <v>539</v>
      </c>
      <c r="AG291" t="s">
        <v>540</v>
      </c>
      <c r="AH291">
        <v>69.463985339279574</v>
      </c>
      <c r="AI291">
        <v>23.15290275809954</v>
      </c>
      <c r="AJ291">
        <v>38.168816765617471</v>
      </c>
      <c r="AK291">
        <v>54.827402600113537</v>
      </c>
      <c r="AL291">
        <v>3.5850108394604789</v>
      </c>
      <c r="AM291">
        <v>8.3709105431881614</v>
      </c>
      <c r="AN291">
        <v>52.573071829597097</v>
      </c>
      <c r="AO291">
        <v>77.177935825976917</v>
      </c>
      <c r="AP291">
        <v>64.428862576709435</v>
      </c>
      <c r="AQ291">
        <v>77.050261192035904</v>
      </c>
      <c r="AR291">
        <v>76.742774033908944</v>
      </c>
      <c r="AS291">
        <v>13157.57293399998</v>
      </c>
      <c r="AT291">
        <v>12205.584449000051</v>
      </c>
      <c r="AU291">
        <v>15598.89321599992</v>
      </c>
      <c r="AV291">
        <v>10087.89547200008</v>
      </c>
      <c r="AW291">
        <v>3020.522520999994</v>
      </c>
      <c r="AX291">
        <v>4669.8940859999957</v>
      </c>
      <c r="AY291">
        <v>3064.8060810000038</v>
      </c>
      <c r="AZ291">
        <v>1363.143995000001</v>
      </c>
      <c r="BA291">
        <v>450.99276999999961</v>
      </c>
      <c r="BB291">
        <v>342.51401700000002</v>
      </c>
      <c r="BC291">
        <v>8993.3387179999972</v>
      </c>
      <c r="BD291">
        <v>8073.1196590000254</v>
      </c>
      <c r="BE291">
        <v>8926.3871019999988</v>
      </c>
      <c r="BF291">
        <v>10667.880578000009</v>
      </c>
      <c r="BG291">
        <v>7518.3915859999761</v>
      </c>
      <c r="BH291">
        <v>3781.224745999993</v>
      </c>
      <c r="BI291">
        <v>1634.943156000003</v>
      </c>
      <c r="BJ291">
        <v>3357.7774749999971</v>
      </c>
      <c r="BK291">
        <v>4682.4387390000074</v>
      </c>
      <c r="BL291">
        <v>344.86648400000018</v>
      </c>
      <c r="BM291">
        <v>817.75732200000095</v>
      </c>
      <c r="BN291">
        <v>10325.484170000031</v>
      </c>
      <c r="BO291">
        <v>3573.8036010000078</v>
      </c>
      <c r="BP291">
        <v>7668.02860100001</v>
      </c>
      <c r="BQ291">
        <v>5848.4186559999944</v>
      </c>
      <c r="BR291">
        <v>12035.725641999939</v>
      </c>
    </row>
    <row r="292">
      <c r="A292" t="s">
        <v>619</v>
      </c>
      <c r="B292">
        <v>2018</v>
      </c>
      <c r="C292" t="s">
        <v>627</v>
      </c>
      <c r="D292">
        <v>41</v>
      </c>
      <c r="E292" t="s">
        <v>56</v>
      </c>
      <c r="F292" t="s">
        <v>49</v>
      </c>
      <c r="G292" t="s">
        <v>192</v>
      </c>
      <c r="H292">
        <v>22.152165551842639</v>
      </c>
      <c r="I292">
        <v>22.220402422841651</v>
      </c>
      <c r="J292">
        <v>20.29757150142261</v>
      </c>
      <c r="K292">
        <v>11.076707493309669</v>
      </c>
      <c r="L292">
        <v>1.876957194213122</v>
      </c>
      <c r="M292">
        <v>18.033496112904139</v>
      </c>
      <c r="N292">
        <v>8.9480622926260516</v>
      </c>
      <c r="O292">
        <v>3.3422790053635758</v>
      </c>
      <c r="P292">
        <v>0.55852094152238263</v>
      </c>
      <c r="Q292">
        <v>1.073395342819355</v>
      </c>
      <c r="R292">
        <v>22.357829495534059</v>
      </c>
      <c r="S292">
        <v>23.786447198259921</v>
      </c>
      <c r="T292">
        <v>21.577507461822041</v>
      </c>
      <c r="U292">
        <v>19.808517861325001</v>
      </c>
      <c r="V292">
        <v>12.64798581531862</v>
      </c>
      <c r="W292" t="s">
        <v>530</v>
      </c>
      <c r="X292" t="s">
        <v>531</v>
      </c>
      <c r="Y292" t="s">
        <v>532</v>
      </c>
      <c r="Z292" t="s">
        <v>533</v>
      </c>
      <c r="AA292" t="s">
        <v>534</v>
      </c>
      <c r="AB292" t="s">
        <v>535</v>
      </c>
      <c r="AC292" t="s">
        <v>536</v>
      </c>
      <c r="AD292" t="s">
        <v>537</v>
      </c>
      <c r="AE292" t="s">
        <v>538</v>
      </c>
      <c r="AF292" t="s">
        <v>539</v>
      </c>
      <c r="AG292" t="s">
        <v>540</v>
      </c>
      <c r="AH292">
        <v>19.76896477267778</v>
      </c>
      <c r="AI292">
        <v>11.86035891453812</v>
      </c>
      <c r="AJ292">
        <v>8.1403704236320333</v>
      </c>
      <c r="AK292">
        <v>25.9808663781189</v>
      </c>
      <c r="AL292">
        <v>0.1050656760282264</v>
      </c>
      <c r="AM292">
        <v>0.97591980203620832</v>
      </c>
      <c r="AN292">
        <v>15.898268728395371</v>
      </c>
      <c r="AO292">
        <v>6.6523454868320089</v>
      </c>
      <c r="AP292">
        <v>21.268882687570109</v>
      </c>
      <c r="AQ292">
        <v>33.941195234809868</v>
      </c>
      <c r="AR292">
        <v>12.41978274582055</v>
      </c>
      <c r="AS292">
        <v>6409.5534630000066</v>
      </c>
      <c r="AT292">
        <v>6814.4747789999656</v>
      </c>
      <c r="AU292">
        <v>6215.3303070000129</v>
      </c>
      <c r="AV292">
        <v>3576.7962150000099</v>
      </c>
      <c r="AW292">
        <v>605.68147799999917</v>
      </c>
      <c r="AX292">
        <v>1813.868984</v>
      </c>
      <c r="AY292">
        <v>958.64258399999824</v>
      </c>
      <c r="AZ292">
        <v>357.88745200000011</v>
      </c>
      <c r="BA292">
        <v>59.497095999999978</v>
      </c>
      <c r="BB292">
        <v>116.946557</v>
      </c>
      <c r="BC292">
        <v>4356.7333689999959</v>
      </c>
      <c r="BD292">
        <v>4771.3474689999885</v>
      </c>
      <c r="BE292">
        <v>4472.3044499999887</v>
      </c>
      <c r="BF292">
        <v>4060.2369649999891</v>
      </c>
      <c r="BG292">
        <v>2654.3713160000061</v>
      </c>
      <c r="BH292">
        <v>2165.900983</v>
      </c>
      <c r="BI292">
        <v>1323.985331999997</v>
      </c>
      <c r="BJ292">
        <v>905.75520099999937</v>
      </c>
      <c r="BK292">
        <v>3869.3429400000059</v>
      </c>
      <c r="BL292">
        <v>10.081325</v>
      </c>
      <c r="BM292">
        <v>97.993026999999955</v>
      </c>
      <c r="BN292">
        <v>4720.7138660000091</v>
      </c>
      <c r="BO292">
        <v>531.5246949999995</v>
      </c>
      <c r="BP292">
        <v>3032.1235499999889</v>
      </c>
      <c r="BQ292">
        <v>4114.5706029999828</v>
      </c>
      <c r="BR292">
        <v>2849.844720000001</v>
      </c>
    </row>
    <row r="293">
      <c r="A293" t="s">
        <v>619</v>
      </c>
      <c r="B293">
        <v>2018</v>
      </c>
      <c r="C293" t="s">
        <v>627</v>
      </c>
      <c r="D293">
        <v>42</v>
      </c>
      <c r="E293" t="s">
        <v>56</v>
      </c>
      <c r="F293" t="s">
        <v>48</v>
      </c>
      <c r="G293" t="s">
        <v>640</v>
      </c>
      <c r="H293">
        <v>77.847834448157556</v>
      </c>
      <c r="I293">
        <v>77.779597577157986</v>
      </c>
      <c r="J293">
        <v>79.702428498577149</v>
      </c>
      <c r="K293">
        <v>88.923292506690103</v>
      </c>
      <c r="L293">
        <v>98.123042805787222</v>
      </c>
      <c r="M293">
        <v>81.966503887095485</v>
      </c>
      <c r="N293">
        <v>91.051937707373881</v>
      </c>
      <c r="O293">
        <v>96.657720994636492</v>
      </c>
      <c r="P293">
        <v>99.441479058477512</v>
      </c>
      <c r="Q293">
        <v>98.926604657180519</v>
      </c>
      <c r="R293">
        <v>77.642170504465753</v>
      </c>
      <c r="S293">
        <v>76.213552801739183</v>
      </c>
      <c r="T293">
        <v>78.422492538178673</v>
      </c>
      <c r="U293">
        <v>80.191482138675113</v>
      </c>
      <c r="V293">
        <v>87.352014184682261</v>
      </c>
      <c r="W293" t="s">
        <v>530</v>
      </c>
      <c r="X293" t="s">
        <v>531</v>
      </c>
      <c r="Y293" t="s">
        <v>532</v>
      </c>
      <c r="Z293" t="s">
        <v>533</v>
      </c>
      <c r="AA293" t="s">
        <v>534</v>
      </c>
      <c r="AB293" t="s">
        <v>535</v>
      </c>
      <c r="AC293" t="s">
        <v>536</v>
      </c>
      <c r="AD293" t="s">
        <v>537</v>
      </c>
      <c r="AE293" t="s">
        <v>538</v>
      </c>
      <c r="AF293" t="s">
        <v>539</v>
      </c>
      <c r="AG293" t="s">
        <v>540</v>
      </c>
      <c r="AH293">
        <v>80.231035227321968</v>
      </c>
      <c r="AI293">
        <v>88.139641085462046</v>
      </c>
      <c r="AJ293">
        <v>91.859629576368064</v>
      </c>
      <c r="AK293">
        <v>74.019133621881579</v>
      </c>
      <c r="AL293">
        <v>99.894934323971739</v>
      </c>
      <c r="AM293">
        <v>99.024080197963684</v>
      </c>
      <c r="AN293">
        <v>84.10173127160499</v>
      </c>
      <c r="AO293">
        <v>93.347654513167853</v>
      </c>
      <c r="AP293">
        <v>78.731117312429475</v>
      </c>
      <c r="AQ293">
        <v>66.058804765190004</v>
      </c>
      <c r="AR293">
        <v>87.580217254179544</v>
      </c>
      <c r="AS293">
        <v>22524.653660000051</v>
      </c>
      <c r="AT293">
        <v>23853.17312999985</v>
      </c>
      <c r="AU293">
        <v>24405.723579000001</v>
      </c>
      <c r="AV293">
        <v>28714.353633999679</v>
      </c>
      <c r="AW293">
        <v>31663.646765999809</v>
      </c>
      <c r="AX293">
        <v>8244.4634250000036</v>
      </c>
      <c r="AY293">
        <v>9754.7672320000402</v>
      </c>
      <c r="AZ293">
        <v>10349.99933499997</v>
      </c>
      <c r="BA293">
        <v>10593.11976700004</v>
      </c>
      <c r="BB293">
        <v>10778.065964000019</v>
      </c>
      <c r="BC293">
        <v>15129.65447499997</v>
      </c>
      <c r="BD293">
        <v>15287.753535999989</v>
      </c>
      <c r="BE293">
        <v>16254.391893000011</v>
      </c>
      <c r="BF293">
        <v>16437.192441000021</v>
      </c>
      <c r="BG293">
        <v>18332.142701000121</v>
      </c>
      <c r="BH293">
        <v>8790.1658009999119</v>
      </c>
      <c r="BI293">
        <v>9839.1282089999531</v>
      </c>
      <c r="BJ293">
        <v>10220.95223200002</v>
      </c>
      <c r="BK293">
        <v>11023.70521199999</v>
      </c>
      <c r="BL293">
        <v>9585.1788790000192</v>
      </c>
      <c r="BM293">
        <v>9943.1012100000316</v>
      </c>
      <c r="BN293">
        <v>24972.54359900003</v>
      </c>
      <c r="BO293">
        <v>7458.5097379999979</v>
      </c>
      <c r="BP293">
        <v>11224.025184000029</v>
      </c>
      <c r="BQ293">
        <v>8008.074385000029</v>
      </c>
      <c r="BR293">
        <v>20096.16632000004</v>
      </c>
    </row>
    <row r="294">
      <c r="A294" t="s">
        <v>619</v>
      </c>
      <c r="B294">
        <v>2018</v>
      </c>
      <c r="C294" t="s">
        <v>627</v>
      </c>
      <c r="D294">
        <v>58</v>
      </c>
      <c r="E294" t="s">
        <v>541</v>
      </c>
      <c r="F294" t="s">
        <v>542</v>
      </c>
      <c r="G294" t="s">
        <v>192</v>
      </c>
      <c r="H294">
        <v>0.35230504878242919</v>
      </c>
      <c r="I294">
        <v>0</v>
      </c>
      <c r="J294">
        <v>0.24694985398847979</v>
      </c>
      <c r="K294">
        <v>1.1810176605762679</v>
      </c>
      <c r="L294">
        <v>9.417616843096507</v>
      </c>
      <c r="M294">
        <v>0.44584814606418921</v>
      </c>
      <c r="N294">
        <v>1.03646885364134</v>
      </c>
      <c r="O294">
        <v>5.329990565987373</v>
      </c>
      <c r="P294">
        <v>7.3284521843514803</v>
      </c>
      <c r="Q294">
        <v>17.39530958935481</v>
      </c>
      <c r="R294">
        <v>0.30854639352075269</v>
      </c>
      <c r="S294">
        <v>0</v>
      </c>
      <c r="T294">
        <v>0</v>
      </c>
      <c r="U294">
        <v>0.36726027725977001</v>
      </c>
      <c r="V294">
        <v>0.58911567598694292</v>
      </c>
      <c r="W294" t="s">
        <v>530</v>
      </c>
      <c r="X294" t="s">
        <v>531</v>
      </c>
      <c r="Y294" t="s">
        <v>532</v>
      </c>
      <c r="Z294" t="s">
        <v>533</v>
      </c>
      <c r="AA294" t="s">
        <v>534</v>
      </c>
      <c r="AB294" t="s">
        <v>535</v>
      </c>
      <c r="AC294" t="s">
        <v>536</v>
      </c>
      <c r="AD294" t="s">
        <v>537</v>
      </c>
      <c r="AE294" t="s">
        <v>538</v>
      </c>
      <c r="AF294" t="s">
        <v>539</v>
      </c>
      <c r="AG294" t="s">
        <v>540</v>
      </c>
      <c r="AH294">
        <v>1.3258719515936079</v>
      </c>
      <c r="AI294">
        <v>1.1087791336105259</v>
      </c>
      <c r="AJ294">
        <v>0.032741309302572102</v>
      </c>
      <c r="AK294">
        <v>3.2507942084367878</v>
      </c>
      <c r="AL294">
        <v>16.41321613645869</v>
      </c>
      <c r="AM294">
        <v>5.1258185817549586</v>
      </c>
      <c r="AN294">
        <v>0.55283480185181799</v>
      </c>
      <c r="AO294">
        <v>1.0770952040034201</v>
      </c>
      <c r="AP294">
        <v>1.0061301841617529</v>
      </c>
      <c r="AQ294">
        <v>1.4234517776929561</v>
      </c>
      <c r="AR294">
        <v>0.73686029288928556</v>
      </c>
      <c r="AS294">
        <v>116.28461</v>
      </c>
      <c r="AT294">
        <v>0</v>
      </c>
      <c r="AU294">
        <v>81.395575999999991</v>
      </c>
      <c r="AV294">
        <v>389.88011899999913</v>
      </c>
      <c r="AW294">
        <v>3106.433364000005</v>
      </c>
      <c r="AX294">
        <v>48.147328999999992</v>
      </c>
      <c r="AY294">
        <v>112.26737900000001</v>
      </c>
      <c r="AZ294">
        <v>573.86322499999881</v>
      </c>
      <c r="BA294">
        <v>782.89281299999868</v>
      </c>
      <c r="BB294">
        <v>1896.505022999997</v>
      </c>
      <c r="BC294">
        <v>68.408678000000023</v>
      </c>
      <c r="BD294">
        <v>0</v>
      </c>
      <c r="BE294">
        <v>0</v>
      </c>
      <c r="BF294">
        <v>81.124178999999998</v>
      </c>
      <c r="BG294">
        <v>130.785043</v>
      </c>
      <c r="BH294">
        <v>155.79689500000001</v>
      </c>
      <c r="BI294">
        <v>123.844708</v>
      </c>
      <c r="BJ294">
        <v>3.696885</v>
      </c>
      <c r="BK294">
        <v>499.24564999999939</v>
      </c>
      <c r="BL294">
        <v>1578.8984729999941</v>
      </c>
      <c r="BM294">
        <v>521.75134799999989</v>
      </c>
      <c r="BN294">
        <v>167.31950699999999</v>
      </c>
      <c r="BO294">
        <v>91.208559000000022</v>
      </c>
      <c r="BP294">
        <v>149.33609300000009</v>
      </c>
      <c r="BQ294">
        <v>192.801738</v>
      </c>
      <c r="BR294">
        <v>210.09381300000001</v>
      </c>
    </row>
    <row r="295">
      <c r="A295" t="s">
        <v>619</v>
      </c>
      <c r="B295">
        <v>2018</v>
      </c>
      <c r="C295" t="s">
        <v>627</v>
      </c>
      <c r="D295">
        <v>59</v>
      </c>
      <c r="E295" t="s">
        <v>541</v>
      </c>
      <c r="F295" t="s">
        <v>543</v>
      </c>
      <c r="G295" t="s">
        <v>192</v>
      </c>
      <c r="H295">
        <v>0.1521997604968709</v>
      </c>
      <c r="I295">
        <v>0.73728206160307519</v>
      </c>
      <c r="J295">
        <v>2.1358584261505009</v>
      </c>
      <c r="K295">
        <v>24.963152039863921</v>
      </c>
      <c r="L295">
        <v>61.87695208300952</v>
      </c>
      <c r="M295">
        <v>3.3456670010254128</v>
      </c>
      <c r="N295">
        <v>27.306335841699269</v>
      </c>
      <c r="O295">
        <v>57.444000190792252</v>
      </c>
      <c r="P295">
        <v>71.182012136273144</v>
      </c>
      <c r="Q295">
        <v>66.351167468265601</v>
      </c>
      <c r="R295">
        <v>0</v>
      </c>
      <c r="S295">
        <v>0.39374200368293538</v>
      </c>
      <c r="T295">
        <v>0.36081312746237532</v>
      </c>
      <c r="U295">
        <v>2.15162812183741</v>
      </c>
      <c r="V295">
        <v>21.006990792372239</v>
      </c>
      <c r="W295" t="s">
        <v>530</v>
      </c>
      <c r="X295" t="s">
        <v>531</v>
      </c>
      <c r="Y295" t="s">
        <v>532</v>
      </c>
      <c r="Z295" t="s">
        <v>533</v>
      </c>
      <c r="AA295" t="s">
        <v>534</v>
      </c>
      <c r="AB295" t="s">
        <v>535</v>
      </c>
      <c r="AC295" t="s">
        <v>536</v>
      </c>
      <c r="AD295" t="s">
        <v>537</v>
      </c>
      <c r="AE295" t="s">
        <v>538</v>
      </c>
      <c r="AF295" t="s">
        <v>539</v>
      </c>
      <c r="AG295" t="s">
        <v>540</v>
      </c>
      <c r="AH295">
        <v>1.319084619937366</v>
      </c>
      <c r="AI295">
        <v>39.594090310800738</v>
      </c>
      <c r="AJ295">
        <v>25.31045516438423</v>
      </c>
      <c r="AK295">
        <v>15.48678951093691</v>
      </c>
      <c r="AL295">
        <v>71.788616072120959</v>
      </c>
      <c r="AM295">
        <v>70.318673067603882</v>
      </c>
      <c r="AN295">
        <v>5.8230325053127334</v>
      </c>
      <c r="AO295">
        <v>2.3653020178719899</v>
      </c>
      <c r="AP295">
        <v>13.34149197936361</v>
      </c>
      <c r="AQ295">
        <v>6.2676031094468776</v>
      </c>
      <c r="AR295">
        <v>3.437057255757058</v>
      </c>
      <c r="AS295">
        <v>50.236265000000003</v>
      </c>
      <c r="AT295">
        <v>243.56654800000001</v>
      </c>
      <c r="AU295">
        <v>703.98675700000035</v>
      </c>
      <c r="AV295">
        <v>8240.8900499999781</v>
      </c>
      <c r="AW295">
        <v>20410.3258410001</v>
      </c>
      <c r="AX295">
        <v>361.29998800000021</v>
      </c>
      <c r="AY295">
        <v>2957.745179000005</v>
      </c>
      <c r="AZ295">
        <v>6184.8138000000145</v>
      </c>
      <c r="BA295">
        <v>7604.3186629999782</v>
      </c>
      <c r="BB295">
        <v>7233.8650680000283</v>
      </c>
      <c r="BC295">
        <v>0</v>
      </c>
      <c r="BD295">
        <v>87.53492700000001</v>
      </c>
      <c r="BE295">
        <v>80.553814000000003</v>
      </c>
      <c r="BF295">
        <v>475.2734660000001</v>
      </c>
      <c r="BG295">
        <v>4663.6005559999721</v>
      </c>
      <c r="BH295">
        <v>154.99934799999991</v>
      </c>
      <c r="BI295">
        <v>4422.4484429999884</v>
      </c>
      <c r="BJ295">
        <v>2857.8527869999971</v>
      </c>
      <c r="BK295">
        <v>2378.4071830000048</v>
      </c>
      <c r="BL295">
        <v>6905.8334059999961</v>
      </c>
      <c r="BM295">
        <v>7157.6591869999847</v>
      </c>
      <c r="BN295">
        <v>1762.3834910000021</v>
      </c>
      <c r="BO295">
        <v>200.29407599999999</v>
      </c>
      <c r="BP295">
        <v>1980.2271299999979</v>
      </c>
      <c r="BQ295">
        <v>848.92568300000346</v>
      </c>
      <c r="BR295">
        <v>979.97472699999821</v>
      </c>
    </row>
    <row r="296">
      <c r="A296" t="s">
        <v>619</v>
      </c>
      <c r="B296">
        <v>2018</v>
      </c>
      <c r="C296" t="s">
        <v>627</v>
      </c>
      <c r="D296">
        <v>60</v>
      </c>
      <c r="E296" t="s">
        <v>541</v>
      </c>
      <c r="F296" t="s">
        <v>544</v>
      </c>
      <c r="G296" t="s">
        <v>192</v>
      </c>
      <c r="H296">
        <v>1.412326800778358</v>
      </c>
      <c r="I296">
        <v>1.132694069356319</v>
      </c>
      <c r="J296">
        <v>4.6201581638820777</v>
      </c>
      <c r="K296">
        <v>13.83716304705812</v>
      </c>
      <c r="L296">
        <v>12.217813162488961</v>
      </c>
      <c r="M296">
        <v>13.129488094769981</v>
      </c>
      <c r="N296">
        <v>28.87151235959519</v>
      </c>
      <c r="O296">
        <v>15.63518811653373</v>
      </c>
      <c r="P296">
        <v>14.07078733618564</v>
      </c>
      <c r="Q296">
        <v>9.5200064574886696</v>
      </c>
      <c r="R296">
        <v>0.36395495012124468</v>
      </c>
      <c r="S296">
        <v>0.63973673473752302</v>
      </c>
      <c r="T296">
        <v>0.28417553273565871</v>
      </c>
      <c r="U296">
        <v>3.1246728168724558</v>
      </c>
      <c r="V296">
        <v>5.4730959319058599</v>
      </c>
      <c r="W296" t="s">
        <v>530</v>
      </c>
      <c r="X296" t="s">
        <v>531</v>
      </c>
      <c r="Y296" t="s">
        <v>532</v>
      </c>
      <c r="Z296" t="s">
        <v>533</v>
      </c>
      <c r="AA296" t="s">
        <v>534</v>
      </c>
      <c r="AB296" t="s">
        <v>535</v>
      </c>
      <c r="AC296" t="s">
        <v>536</v>
      </c>
      <c r="AD296" t="s">
        <v>537</v>
      </c>
      <c r="AE296" t="s">
        <v>538</v>
      </c>
      <c r="AF296" t="s">
        <v>539</v>
      </c>
      <c r="AG296" t="s">
        <v>540</v>
      </c>
      <c r="AH296">
        <v>3.5869549444458442</v>
      </c>
      <c r="AI296">
        <v>5.4203326522530872</v>
      </c>
      <c r="AJ296">
        <v>6.0666854183344876</v>
      </c>
      <c r="AK296">
        <v>4.9792992250707879</v>
      </c>
      <c r="AL296">
        <v>5.947659276336382</v>
      </c>
      <c r="AM296">
        <v>11.8147180941528</v>
      </c>
      <c r="AN296">
        <v>11.784671680133449</v>
      </c>
      <c r="AO296">
        <v>2.900503728588455</v>
      </c>
      <c r="AP296">
        <v>11.4591527793623</v>
      </c>
      <c r="AQ296">
        <v>4.2579939766413144</v>
      </c>
      <c r="AR296">
        <v>2.17435754863518</v>
      </c>
      <c r="AS296">
        <v>466.16383100000002</v>
      </c>
      <c r="AT296">
        <v>374.19381099999958</v>
      </c>
      <c r="AU296">
        <v>1522.821046</v>
      </c>
      <c r="AV296">
        <v>4567.9543629999971</v>
      </c>
      <c r="AW296">
        <v>4030.0877680000121</v>
      </c>
      <c r="AX296">
        <v>1417.858946999999</v>
      </c>
      <c r="AY296">
        <v>3127.280679000015</v>
      </c>
      <c r="AZ296">
        <v>1683.3912490000009</v>
      </c>
      <c r="BA296">
        <v>1503.1712019999991</v>
      </c>
      <c r="BB296">
        <v>1037.908521999999</v>
      </c>
      <c r="BC296">
        <v>80.69346299999998</v>
      </c>
      <c r="BD296">
        <v>142.223354</v>
      </c>
      <c r="BE296">
        <v>63.44398600000001</v>
      </c>
      <c r="BF296">
        <v>690.20945799999936</v>
      </c>
      <c r="BG296">
        <v>1215.0399590000011</v>
      </c>
      <c r="BH296">
        <v>421.48598299999981</v>
      </c>
      <c r="BI296">
        <v>605.42221100000006</v>
      </c>
      <c r="BJ296">
        <v>685.00126600000067</v>
      </c>
      <c r="BK296">
        <v>764.70342900000185</v>
      </c>
      <c r="BL296">
        <v>572.14564599999881</v>
      </c>
      <c r="BM296">
        <v>1202.606958000001</v>
      </c>
      <c r="BN296">
        <v>3566.7173069999931</v>
      </c>
      <c r="BO296">
        <v>245.61502500000009</v>
      </c>
      <c r="BP296">
        <v>1700.838650999998</v>
      </c>
      <c r="BQ296">
        <v>576.73091000000011</v>
      </c>
      <c r="BR296">
        <v>619.95343299999968</v>
      </c>
    </row>
    <row r="297">
      <c r="A297" t="s">
        <v>619</v>
      </c>
      <c r="B297">
        <v>2018</v>
      </c>
      <c r="C297" t="s">
        <v>627</v>
      </c>
      <c r="D297">
        <v>61</v>
      </c>
      <c r="E297" t="s">
        <v>541</v>
      </c>
      <c r="F297" t="s">
        <v>545</v>
      </c>
      <c r="G297" t="s">
        <v>192</v>
      </c>
      <c r="H297">
        <v>17.712673823657429</v>
      </c>
      <c r="I297">
        <v>18.590290262526441</v>
      </c>
      <c r="J297">
        <v>20.8129658349328</v>
      </c>
      <c r="K297">
        <v>19.410799132437599</v>
      </c>
      <c r="L297">
        <v>6.6264281755586154</v>
      </c>
      <c r="M297">
        <v>29.894449468819388</v>
      </c>
      <c r="N297">
        <v>18.84337716978483</v>
      </c>
      <c r="O297">
        <v>8.5693696636713224</v>
      </c>
      <c r="P297">
        <v>4.0947751267715482</v>
      </c>
      <c r="Q297">
        <v>3.2930734975815419</v>
      </c>
      <c r="R297">
        <v>15.928784089064081</v>
      </c>
      <c r="S297">
        <v>18.030012821531241</v>
      </c>
      <c r="T297">
        <v>15.328706203962801</v>
      </c>
      <c r="U297">
        <v>22.347199532899818</v>
      </c>
      <c r="V297">
        <v>20.515958197839591</v>
      </c>
      <c r="W297" t="s">
        <v>530</v>
      </c>
      <c r="X297" t="s">
        <v>531</v>
      </c>
      <c r="Y297" t="s">
        <v>532</v>
      </c>
      <c r="Z297" t="s">
        <v>533</v>
      </c>
      <c r="AA297" t="s">
        <v>534</v>
      </c>
      <c r="AB297" t="s">
        <v>535</v>
      </c>
      <c r="AC297" t="s">
        <v>536</v>
      </c>
      <c r="AD297" t="s">
        <v>537</v>
      </c>
      <c r="AE297" t="s">
        <v>538</v>
      </c>
      <c r="AF297" t="s">
        <v>539</v>
      </c>
      <c r="AG297" t="s">
        <v>540</v>
      </c>
      <c r="AH297">
        <v>28.336684449709509</v>
      </c>
      <c r="AI297">
        <v>10.30051371473953</v>
      </c>
      <c r="AJ297">
        <v>7.5447414926659917</v>
      </c>
      <c r="AK297">
        <v>5.9337038010759233</v>
      </c>
      <c r="AL297">
        <v>4.655831614196793</v>
      </c>
      <c r="AM297">
        <v>4.2909647403653999</v>
      </c>
      <c r="AN297">
        <v>29.437795716605891</v>
      </c>
      <c r="AO297">
        <v>21.221139765430991</v>
      </c>
      <c r="AP297">
        <v>47.851206349628967</v>
      </c>
      <c r="AQ297">
        <v>7.1234789991908736</v>
      </c>
      <c r="AR297">
        <v>5.4001896680797756</v>
      </c>
      <c r="AS297">
        <v>5846.3861780000107</v>
      </c>
      <c r="AT297">
        <v>6141.4390249999997</v>
      </c>
      <c r="AU297">
        <v>6860.0297389999896</v>
      </c>
      <c r="AV297">
        <v>6407.9352309999858</v>
      </c>
      <c r="AW297">
        <v>2185.750164999999</v>
      </c>
      <c r="AX297">
        <v>3228.3141839999921</v>
      </c>
      <c r="AY297">
        <v>2041.061396999999</v>
      </c>
      <c r="AZ297">
        <v>922.63692599999831</v>
      </c>
      <c r="BA297">
        <v>437.44162299999959</v>
      </c>
      <c r="BB297">
        <v>359.02381600000018</v>
      </c>
      <c r="BC297">
        <v>3531.6149679999999</v>
      </c>
      <c r="BD297">
        <v>4008.3502429999999</v>
      </c>
      <c r="BE297">
        <v>3422.230662999993</v>
      </c>
      <c r="BF297">
        <v>4936.276334000001</v>
      </c>
      <c r="BG297">
        <v>4554.5901839999979</v>
      </c>
      <c r="BH297">
        <v>3329.7087599999941</v>
      </c>
      <c r="BI297">
        <v>1150.5123740000031</v>
      </c>
      <c r="BJ297">
        <v>851.89145600000063</v>
      </c>
      <c r="BK297">
        <v>911.27755900000091</v>
      </c>
      <c r="BL297">
        <v>447.87599000000017</v>
      </c>
      <c r="BM297">
        <v>436.77250800000007</v>
      </c>
      <c r="BN297">
        <v>8909.5647560000161</v>
      </c>
      <c r="BO297">
        <v>1797.0088169999999</v>
      </c>
      <c r="BP297">
        <v>7102.3733450000063</v>
      </c>
      <c r="BQ297">
        <v>964.85118299999931</v>
      </c>
      <c r="BR297">
        <v>1539.7035900000001</v>
      </c>
    </row>
    <row r="298">
      <c r="A298" t="s">
        <v>619</v>
      </c>
      <c r="B298">
        <v>2018</v>
      </c>
      <c r="C298" t="s">
        <v>627</v>
      </c>
      <c r="D298">
        <v>62</v>
      </c>
      <c r="E298" t="s">
        <v>541</v>
      </c>
      <c r="F298" t="s">
        <v>546</v>
      </c>
      <c r="G298" t="s">
        <v>192</v>
      </c>
      <c r="H298">
        <v>11.39833345695205</v>
      </c>
      <c r="I298">
        <v>15.66913737674348</v>
      </c>
      <c r="J298">
        <v>19.900899986110399</v>
      </c>
      <c r="K298">
        <v>5.641190938336182</v>
      </c>
      <c r="L298">
        <v>2.6188086006401861</v>
      </c>
      <c r="M298">
        <v>7.3945186483350369</v>
      </c>
      <c r="N298">
        <v>2.1577530649089511</v>
      </c>
      <c r="O298">
        <v>2.5036024066103599</v>
      </c>
      <c r="P298">
        <v>0.024871370023482199</v>
      </c>
      <c r="Q298">
        <v>0.7108984575495163</v>
      </c>
      <c r="R298">
        <v>10.9788321842082</v>
      </c>
      <c r="S298">
        <v>16.364398201449589</v>
      </c>
      <c r="T298">
        <v>19.347110274626019</v>
      </c>
      <c r="U298">
        <v>19.902674652245789</v>
      </c>
      <c r="V298">
        <v>9.2535204585376185</v>
      </c>
      <c r="W298" t="s">
        <v>530</v>
      </c>
      <c r="X298" t="s">
        <v>531</v>
      </c>
      <c r="Y298" t="s">
        <v>532</v>
      </c>
      <c r="Z298" t="s">
        <v>533</v>
      </c>
      <c r="AA298" t="s">
        <v>534</v>
      </c>
      <c r="AB298" t="s">
        <v>535</v>
      </c>
      <c r="AC298" t="s">
        <v>536</v>
      </c>
      <c r="AD298" t="s">
        <v>537</v>
      </c>
      <c r="AE298" t="s">
        <v>538</v>
      </c>
      <c r="AF298" t="s">
        <v>539</v>
      </c>
      <c r="AG298" t="s">
        <v>540</v>
      </c>
      <c r="AH298">
        <v>1.3647432836443509</v>
      </c>
      <c r="AI298">
        <v>2.6896579105374898</v>
      </c>
      <c r="AJ298">
        <v>8.9946904971280972</v>
      </c>
      <c r="AK298">
        <v>21.923092848839239</v>
      </c>
      <c r="AL298">
        <v>0.31866599209672558</v>
      </c>
      <c r="AM298">
        <v>2.3445267294377179</v>
      </c>
      <c r="AN298">
        <v>2.0227069963919262</v>
      </c>
      <c r="AO298">
        <v>11.08020875506169</v>
      </c>
      <c r="AP298">
        <v>1.919652427151739</v>
      </c>
      <c r="AQ298">
        <v>33.513425246370829</v>
      </c>
      <c r="AR298">
        <v>23.62834369040727</v>
      </c>
      <c r="AS298">
        <v>3762.2247120000002</v>
      </c>
      <c r="AT298">
        <v>5176.4146990000027</v>
      </c>
      <c r="AU298">
        <v>6559.4094959999993</v>
      </c>
      <c r="AV298">
        <v>1862.282222999997</v>
      </c>
      <c r="AW298">
        <v>863.82304000000113</v>
      </c>
      <c r="AX298">
        <v>798.53718200000048</v>
      </c>
      <c r="AY298">
        <v>233.72171800000021</v>
      </c>
      <c r="AZ298">
        <v>269.55495200000013</v>
      </c>
      <c r="BA298">
        <v>2.6569889999999998</v>
      </c>
      <c r="BB298">
        <v>77.504943999999995</v>
      </c>
      <c r="BC298">
        <v>2434.1473809999989</v>
      </c>
      <c r="BD298">
        <v>3638.0583949999909</v>
      </c>
      <c r="BE298">
        <v>4319.3648010000079</v>
      </c>
      <c r="BF298">
        <v>4396.3048579999904</v>
      </c>
      <c r="BG298">
        <v>2054.3029500000021</v>
      </c>
      <c r="BH298">
        <v>160.3644800000001</v>
      </c>
      <c r="BI298">
        <v>300.42042499999963</v>
      </c>
      <c r="BJ298">
        <v>1015.608021999998</v>
      </c>
      <c r="BK298">
        <v>3366.8722280000052</v>
      </c>
      <c r="BL298">
        <v>30.654641000000002</v>
      </c>
      <c r="BM298">
        <v>238.64675700000001</v>
      </c>
      <c r="BN298">
        <v>612.18710600000009</v>
      </c>
      <c r="BO298">
        <v>938.27348800000016</v>
      </c>
      <c r="BP298">
        <v>284.92673999999988</v>
      </c>
      <c r="BQ298">
        <v>4539.2803149999863</v>
      </c>
      <c r="BR298">
        <v>6736.9199679999974</v>
      </c>
    </row>
    <row r="299">
      <c r="A299" t="s">
        <v>619</v>
      </c>
      <c r="B299">
        <v>2018</v>
      </c>
      <c r="C299" t="s">
        <v>627</v>
      </c>
      <c r="D299">
        <v>63</v>
      </c>
      <c r="E299" t="s">
        <v>541</v>
      </c>
      <c r="F299" t="s">
        <v>547</v>
      </c>
      <c r="G299" t="s">
        <v>192</v>
      </c>
      <c r="H299">
        <v>10.6720336415394</v>
      </c>
      <c r="I299">
        <v>10.36777011632037</v>
      </c>
      <c r="J299">
        <v>10.751787551207419</v>
      </c>
      <c r="K299">
        <v>9.1287924497368476</v>
      </c>
      <c r="L299">
        <v>2.1618494235847732</v>
      </c>
      <c r="M299">
        <v>11.59111552018196</v>
      </c>
      <c r="N299">
        <v>9.1146089064983968</v>
      </c>
      <c r="O299">
        <v>3.241156478774474</v>
      </c>
      <c r="P299">
        <v>1.9354571685953601</v>
      </c>
      <c r="Q299">
        <v>1.4769329937070721</v>
      </c>
      <c r="R299">
        <v>12.698929427657189</v>
      </c>
      <c r="S299">
        <v>8.1495752870885028</v>
      </c>
      <c r="T299">
        <v>11.07906772924702</v>
      </c>
      <c r="U299">
        <v>10.06811077933995</v>
      </c>
      <c r="V299">
        <v>8.7280479481374442</v>
      </c>
      <c r="W299" t="s">
        <v>530</v>
      </c>
      <c r="X299" t="s">
        <v>531</v>
      </c>
      <c r="Y299" t="s">
        <v>532</v>
      </c>
      <c r="Z299" t="s">
        <v>533</v>
      </c>
      <c r="AA299" t="s">
        <v>534</v>
      </c>
      <c r="AB299" t="s">
        <v>535</v>
      </c>
      <c r="AC299" t="s">
        <v>536</v>
      </c>
      <c r="AD299" t="s">
        <v>537</v>
      </c>
      <c r="AE299" t="s">
        <v>538</v>
      </c>
      <c r="AF299" t="s">
        <v>539</v>
      </c>
      <c r="AG299" t="s">
        <v>540</v>
      </c>
      <c r="AH299">
        <v>4.4871413588727069</v>
      </c>
      <c r="AI299">
        <v>1.804236725008292</v>
      </c>
      <c r="AJ299">
        <v>14.49415453307566</v>
      </c>
      <c r="AK299">
        <v>2.4778842558090441</v>
      </c>
      <c r="AL299">
        <v>0.024530094487373599</v>
      </c>
      <c r="AM299">
        <v>1.307980145276177</v>
      </c>
      <c r="AN299">
        <v>14.8742995082631</v>
      </c>
      <c r="AO299">
        <v>14.76631617973888</v>
      </c>
      <c r="AP299">
        <v>4.5220062111969046</v>
      </c>
      <c r="AQ299">
        <v>2.6611406753687099</v>
      </c>
      <c r="AR299">
        <v>15.96819547749724</v>
      </c>
      <c r="AS299">
        <v>3522.496411000006</v>
      </c>
      <c r="AT299">
        <v>3425.0690600000039</v>
      </c>
      <c r="AU299">
        <v>3543.8285409999989</v>
      </c>
      <c r="AV299">
        <v>3013.6168200000029</v>
      </c>
      <c r="AW299">
        <v>713.093481</v>
      </c>
      <c r="AX299">
        <v>1251.7294449999999</v>
      </c>
      <c r="AY299">
        <v>987.26869499999941</v>
      </c>
      <c r="AZ299">
        <v>348.96506599999981</v>
      </c>
      <c r="BA299">
        <v>206.763375</v>
      </c>
      <c r="BB299">
        <v>161.02104</v>
      </c>
      <c r="BC299">
        <v>2815.5149190000029</v>
      </c>
      <c r="BD299">
        <v>1811.7764200000011</v>
      </c>
      <c r="BE299">
        <v>2473.4719809999988</v>
      </c>
      <c r="BF299">
        <v>2223.9465349999969</v>
      </c>
      <c r="BG299">
        <v>1937.646837</v>
      </c>
      <c r="BH299">
        <v>527.26259900000025</v>
      </c>
      <c r="BI299">
        <v>201.523607</v>
      </c>
      <c r="BJ299">
        <v>1636.5632169999999</v>
      </c>
      <c r="BK299">
        <v>380.5448320000001</v>
      </c>
      <c r="BL299">
        <v>2.3597160000000001</v>
      </c>
      <c r="BM299">
        <v>133.1378379999999</v>
      </c>
      <c r="BN299">
        <v>4501.8158270000049</v>
      </c>
      <c r="BO299">
        <v>1250.4135340000009</v>
      </c>
      <c r="BP299">
        <v>671.18425699999943</v>
      </c>
      <c r="BQ299">
        <v>360.44252100000023</v>
      </c>
      <c r="BR299">
        <v>4552.8563650000042</v>
      </c>
    </row>
    <row r="300">
      <c r="A300" t="s">
        <v>619</v>
      </c>
      <c r="B300">
        <v>2018</v>
      </c>
      <c r="C300" t="s">
        <v>627</v>
      </c>
      <c r="D300">
        <v>64</v>
      </c>
      <c r="E300" t="s">
        <v>541</v>
      </c>
      <c r="F300" t="s">
        <v>548</v>
      </c>
      <c r="G300" t="s">
        <v>192</v>
      </c>
      <c r="H300">
        <v>31.82616592357839</v>
      </c>
      <c r="I300">
        <v>35.541150268199459</v>
      </c>
      <c r="J300">
        <v>26.166056027368441</v>
      </c>
      <c r="K300">
        <v>15.65707748245477</v>
      </c>
      <c r="L300">
        <v>3.4895596324304829</v>
      </c>
      <c r="M300">
        <v>21.91908778446933</v>
      </c>
      <c r="N300">
        <v>8.7188381832012301</v>
      </c>
      <c r="O300">
        <v>5.7568181047067988</v>
      </c>
      <c r="P300">
        <v>0.30468653364963633</v>
      </c>
      <c r="Q300">
        <v>0</v>
      </c>
      <c r="R300">
        <v>32.262384553054439</v>
      </c>
      <c r="S300">
        <v>34.807651352960256</v>
      </c>
      <c r="T300">
        <v>36.205582984061948</v>
      </c>
      <c r="U300">
        <v>25.159199028117708</v>
      </c>
      <c r="V300">
        <v>21.146951860828569</v>
      </c>
      <c r="W300" t="s">
        <v>530</v>
      </c>
      <c r="X300" t="s">
        <v>531</v>
      </c>
      <c r="Y300" t="s">
        <v>532</v>
      </c>
      <c r="Z300" t="s">
        <v>533</v>
      </c>
      <c r="AA300" t="s">
        <v>534</v>
      </c>
      <c r="AB300" t="s">
        <v>535</v>
      </c>
      <c r="AC300" t="s">
        <v>536</v>
      </c>
      <c r="AD300" t="s">
        <v>537</v>
      </c>
      <c r="AE300" t="s">
        <v>538</v>
      </c>
      <c r="AF300" t="s">
        <v>539</v>
      </c>
      <c r="AG300" t="s">
        <v>540</v>
      </c>
      <c r="AH300">
        <v>45.428093928166859</v>
      </c>
      <c r="AI300">
        <v>33.607502278249846</v>
      </c>
      <c r="AJ300">
        <v>20.062766743035311</v>
      </c>
      <c r="AK300">
        <v>9.7429456291200776</v>
      </c>
      <c r="AL300">
        <v>0</v>
      </c>
      <c r="AM300">
        <v>3.390921510870494</v>
      </c>
      <c r="AN300">
        <v>19.381391611996762</v>
      </c>
      <c r="AO300">
        <v>18.907774915578379</v>
      </c>
      <c r="AP300">
        <v>11.877681674985149</v>
      </c>
      <c r="AQ300">
        <v>26.383734006712881</v>
      </c>
      <c r="AR300">
        <v>39.240029816783363</v>
      </c>
      <c r="AS300">
        <v>10504.797773999941</v>
      </c>
      <c r="AT300">
        <v>11741.280215000021</v>
      </c>
      <c r="AU300">
        <v>8624.4278649999978</v>
      </c>
      <c r="AV300">
        <v>5168.7484750000176</v>
      </c>
      <c r="AW300">
        <v>1151.0432679999999</v>
      </c>
      <c r="AX300">
        <v>2367.051518000002</v>
      </c>
      <c r="AY300">
        <v>944.39992799999982</v>
      </c>
      <c r="AZ300">
        <v>619.81839599999978</v>
      </c>
      <c r="BA300">
        <v>32.549424000000002</v>
      </c>
      <c r="BB300">
        <v>0</v>
      </c>
      <c r="BC300">
        <v>7152.9828990000224</v>
      </c>
      <c r="BD300">
        <v>7738.2783440000003</v>
      </c>
      <c r="BE300">
        <v>8083.1255169999786</v>
      </c>
      <c r="BF300">
        <v>5557.4193340000029</v>
      </c>
      <c r="BG300">
        <v>4694.672237000008</v>
      </c>
      <c r="BH300">
        <v>5338.038843999987</v>
      </c>
      <c r="BI300">
        <v>3753.778529999995</v>
      </c>
      <c r="BJ300">
        <v>2265.3260669999981</v>
      </c>
      <c r="BK300">
        <v>1496.2876490000031</v>
      </c>
      <c r="BL300">
        <v>0</v>
      </c>
      <c r="BM300">
        <v>345.15811299999967</v>
      </c>
      <c r="BN300">
        <v>5865.9203050000069</v>
      </c>
      <c r="BO300">
        <v>1601.1127870000021</v>
      </c>
      <c r="BP300">
        <v>1762.95931</v>
      </c>
      <c r="BQ300">
        <v>3573.5877050000022</v>
      </c>
      <c r="BR300">
        <v>11188.12828699998</v>
      </c>
    </row>
    <row r="301">
      <c r="A301" t="s">
        <v>619</v>
      </c>
      <c r="B301">
        <v>2018</v>
      </c>
      <c r="C301" t="s">
        <v>627</v>
      </c>
      <c r="D301">
        <v>65</v>
      </c>
      <c r="E301" t="s">
        <v>541</v>
      </c>
      <c r="F301" t="s">
        <v>549</v>
      </c>
      <c r="G301" t="s">
        <v>192</v>
      </c>
      <c r="H301">
        <v>2.4500118499913048</v>
      </c>
      <c r="I301">
        <v>0.33894070779383101</v>
      </c>
      <c r="J301">
        <v>0.82405257282597566</v>
      </c>
      <c r="K301">
        <v>0.1127253538272352</v>
      </c>
      <c r="L301">
        <v>0.083266251650637904</v>
      </c>
      <c r="M301">
        <v>0.14066509656993809</v>
      </c>
      <c r="N301">
        <v>0</v>
      </c>
      <c r="O301">
        <v>0.25509860592411548</v>
      </c>
      <c r="P301">
        <v>0</v>
      </c>
      <c r="Q301">
        <v>0</v>
      </c>
      <c r="R301">
        <v>3.4747781634667989</v>
      </c>
      <c r="S301">
        <v>0.53057951226463484</v>
      </c>
      <c r="T301">
        <v>0.090990728749743899</v>
      </c>
      <c r="U301">
        <v>1.2150348976997389</v>
      </c>
      <c r="V301">
        <v>0.16762500538827729</v>
      </c>
      <c r="W301" t="s">
        <v>530</v>
      </c>
      <c r="X301" t="s">
        <v>531</v>
      </c>
      <c r="Y301" t="s">
        <v>532</v>
      </c>
      <c r="Z301" t="s">
        <v>533</v>
      </c>
      <c r="AA301" t="s">
        <v>534</v>
      </c>
      <c r="AB301" t="s">
        <v>535</v>
      </c>
      <c r="AC301" t="s">
        <v>536</v>
      </c>
      <c r="AD301" t="s">
        <v>537</v>
      </c>
      <c r="AE301" t="s">
        <v>538</v>
      </c>
      <c r="AF301" t="s">
        <v>539</v>
      </c>
      <c r="AG301" t="s">
        <v>540</v>
      </c>
      <c r="AH301">
        <v>0</v>
      </c>
      <c r="AI301">
        <v>0.0047713740431200996</v>
      </c>
      <c r="AJ301">
        <v>0.85467860629256254</v>
      </c>
      <c r="AK301">
        <v>1.3209049845749661</v>
      </c>
      <c r="AL301">
        <v>0</v>
      </c>
      <c r="AM301">
        <v>0</v>
      </c>
      <c r="AN301">
        <v>0</v>
      </c>
      <c r="AO301">
        <v>1.2728987476058149</v>
      </c>
      <c r="AP301">
        <v>0</v>
      </c>
      <c r="AQ301">
        <v>0.74989894063376672</v>
      </c>
      <c r="AR301">
        <v>2.622313162377981</v>
      </c>
      <c r="AS301">
        <v>808.67042199999946</v>
      </c>
      <c r="AT301">
        <v>111.971554</v>
      </c>
      <c r="AU301">
        <v>271.61074500000012</v>
      </c>
      <c r="AV301">
        <v>37.213138999999998</v>
      </c>
      <c r="AW301">
        <v>27.46566</v>
      </c>
      <c r="AX301">
        <v>15.190483</v>
      </c>
      <c r="AY301">
        <v>0</v>
      </c>
      <c r="AZ301">
        <v>27.46566</v>
      </c>
      <c r="BA301">
        <v>0</v>
      </c>
      <c r="BB301">
        <v>0</v>
      </c>
      <c r="BC301">
        <v>770.40271899999925</v>
      </c>
      <c r="BD301">
        <v>117.956018</v>
      </c>
      <c r="BE301">
        <v>20.314256</v>
      </c>
      <c r="BF301">
        <v>268.38924500000007</v>
      </c>
      <c r="BG301">
        <v>37.213138999999998</v>
      </c>
      <c r="BH301">
        <v>0</v>
      </c>
      <c r="BI301">
        <v>0.53293699999999999</v>
      </c>
      <c r="BJ301">
        <v>96.503426000000033</v>
      </c>
      <c r="BK301">
        <v>202.85998599999999</v>
      </c>
      <c r="BL301">
        <v>0</v>
      </c>
      <c r="BM301">
        <v>0</v>
      </c>
      <c r="BN301">
        <v>0</v>
      </c>
      <c r="BO301">
        <v>107.78922799999999</v>
      </c>
      <c r="BP301">
        <v>0</v>
      </c>
      <c r="BQ301">
        <v>101.57128</v>
      </c>
      <c r="BR301">
        <v>747.67466300000024</v>
      </c>
    </row>
    <row r="302">
      <c r="A302" t="s">
        <v>619</v>
      </c>
      <c r="B302">
        <v>2018</v>
      </c>
      <c r="C302" t="s">
        <v>627</v>
      </c>
      <c r="D302">
        <v>66</v>
      </c>
      <c r="E302" t="s">
        <v>541</v>
      </c>
      <c r="F302" t="s">
        <v>550</v>
      </c>
      <c r="G302" t="s">
        <v>192</v>
      </c>
      <c r="H302">
        <v>6.2540719759592527</v>
      </c>
      <c r="I302">
        <v>3.6068500953912119</v>
      </c>
      <c r="J302">
        <v>2.6835091450753081</v>
      </c>
      <c r="K302">
        <v>0.70558683279656542</v>
      </c>
      <c r="L302">
        <v>0.12745383919682299</v>
      </c>
      <c r="M302">
        <v>3.5353552234475032</v>
      </c>
      <c r="N302">
        <v>0.23163115010748661</v>
      </c>
      <c r="O302">
        <v>0</v>
      </c>
      <c r="P302">
        <v>0</v>
      </c>
      <c r="Q302">
        <v>0</v>
      </c>
      <c r="R302">
        <v>6.8159642521395503</v>
      </c>
      <c r="S302">
        <v>3.4526007334652111</v>
      </c>
      <c r="T302">
        <v>3.6530790979681358</v>
      </c>
      <c r="U302">
        <v>3.0542842107840542</v>
      </c>
      <c r="V302">
        <v>1.0784677745190741</v>
      </c>
      <c r="W302" t="s">
        <v>530</v>
      </c>
      <c r="X302" t="s">
        <v>531</v>
      </c>
      <c r="Y302" t="s">
        <v>532</v>
      </c>
      <c r="Z302" t="s">
        <v>533</v>
      </c>
      <c r="AA302" t="s">
        <v>534</v>
      </c>
      <c r="AB302" t="s">
        <v>535</v>
      </c>
      <c r="AC302" t="s">
        <v>536</v>
      </c>
      <c r="AD302" t="s">
        <v>537</v>
      </c>
      <c r="AE302" t="s">
        <v>538</v>
      </c>
      <c r="AF302" t="s">
        <v>539</v>
      </c>
      <c r="AG302" t="s">
        <v>540</v>
      </c>
      <c r="AH302">
        <v>0</v>
      </c>
      <c r="AI302">
        <v>0</v>
      </c>
      <c r="AJ302">
        <v>0.33051196792309279</v>
      </c>
      <c r="AK302">
        <v>15.13204061257537</v>
      </c>
      <c r="AL302">
        <v>0</v>
      </c>
      <c r="AM302">
        <v>0.41302239255085832</v>
      </c>
      <c r="AN302">
        <v>2.1789255867418529</v>
      </c>
      <c r="AO302">
        <v>6.43502683935679</v>
      </c>
      <c r="AP302">
        <v>2.748382006182188</v>
      </c>
      <c r="AQ302">
        <v>0.8748086687272344</v>
      </c>
      <c r="AR302">
        <v>0.98621252770742729</v>
      </c>
      <c r="AS302">
        <v>2064.2688009999979</v>
      </c>
      <c r="AT302">
        <v>1191.549439000001</v>
      </c>
      <c r="AU302">
        <v>884.4944389999996</v>
      </c>
      <c r="AV302">
        <v>232.92985999999991</v>
      </c>
      <c r="AW302">
        <v>42.041088000000002</v>
      </c>
      <c r="AX302">
        <v>381.78449900000021</v>
      </c>
      <c r="AY302">
        <v>25.089632000000002</v>
      </c>
      <c r="AZ302">
        <v>0</v>
      </c>
      <c r="BA302">
        <v>0</v>
      </c>
      <c r="BB302">
        <v>0</v>
      </c>
      <c r="BC302">
        <v>1511.186368000001</v>
      </c>
      <c r="BD302">
        <v>767.56645300000002</v>
      </c>
      <c r="BE302">
        <v>815.5730259999998</v>
      </c>
      <c r="BF302">
        <v>674.66130800000064</v>
      </c>
      <c r="BG302">
        <v>239.4223409999999</v>
      </c>
      <c r="BH302">
        <v>0</v>
      </c>
      <c r="BI302">
        <v>0</v>
      </c>
      <c r="BJ302">
        <v>37.318750000000001</v>
      </c>
      <c r="BK302">
        <v>2323.9260829999971</v>
      </c>
      <c r="BL302">
        <v>0</v>
      </c>
      <c r="BM302">
        <v>42.041088000000002</v>
      </c>
      <c r="BN302">
        <v>659.46780799999988</v>
      </c>
      <c r="BO302">
        <v>544.91889199999991</v>
      </c>
      <c r="BP302">
        <v>407.9319329999999</v>
      </c>
      <c r="BQ302">
        <v>118.4898810000001</v>
      </c>
      <c r="BR302">
        <v>281.18919199999988</v>
      </c>
    </row>
    <row r="303">
      <c r="A303" t="s">
        <v>619</v>
      </c>
      <c r="B303">
        <v>2018</v>
      </c>
      <c r="C303" t="s">
        <v>627</v>
      </c>
      <c r="D303">
        <v>67</v>
      </c>
      <c r="E303" t="s">
        <v>541</v>
      </c>
      <c r="F303" t="s">
        <v>551</v>
      </c>
      <c r="G303" t="s">
        <v>192</v>
      </c>
      <c r="H303">
        <v>16.60099530129024</v>
      </c>
      <c r="I303">
        <v>12.995019003813621</v>
      </c>
      <c r="J303">
        <v>9.4984753381888236</v>
      </c>
      <c r="K303">
        <v>4.2382484132254321</v>
      </c>
      <c r="L303">
        <v>0.065964191969187305</v>
      </c>
      <c r="M303">
        <v>8.2463326068293785</v>
      </c>
      <c r="N303">
        <v>0.91932416343132928</v>
      </c>
      <c r="O303">
        <v>0</v>
      </c>
      <c r="P303">
        <v>0</v>
      </c>
      <c r="Q303">
        <v>0</v>
      </c>
      <c r="R303">
        <v>16.464785780792251</v>
      </c>
      <c r="S303">
        <v>15.96162087392551</v>
      </c>
      <c r="T303">
        <v>12.595966747275259</v>
      </c>
      <c r="U303">
        <v>9.2265957181352451</v>
      </c>
      <c r="V303">
        <v>5.7874269624863954</v>
      </c>
      <c r="W303" t="s">
        <v>530</v>
      </c>
      <c r="X303" t="s">
        <v>531</v>
      </c>
      <c r="Y303" t="s">
        <v>532</v>
      </c>
      <c r="Z303" t="s">
        <v>533</v>
      </c>
      <c r="AA303" t="s">
        <v>534</v>
      </c>
      <c r="AB303" t="s">
        <v>535</v>
      </c>
      <c r="AC303" t="s">
        <v>536</v>
      </c>
      <c r="AD303" t="s">
        <v>537</v>
      </c>
      <c r="AE303" t="s">
        <v>538</v>
      </c>
      <c r="AF303" t="s">
        <v>539</v>
      </c>
      <c r="AG303" t="s">
        <v>540</v>
      </c>
      <c r="AH303">
        <v>8.2468898136062521</v>
      </c>
      <c r="AI303">
        <v>3.170997010806162</v>
      </c>
      <c r="AJ303">
        <v>1.6949073156979999</v>
      </c>
      <c r="AK303">
        <v>18.319802046026961</v>
      </c>
      <c r="AL303">
        <v>0</v>
      </c>
      <c r="AM303">
        <v>0.1192875060591263</v>
      </c>
      <c r="AN303">
        <v>13.39191056431511</v>
      </c>
      <c r="AO303">
        <v>19.97373384676365</v>
      </c>
      <c r="AP303">
        <v>4.6347459602212533</v>
      </c>
      <c r="AQ303">
        <v>16.698687090645041</v>
      </c>
      <c r="AR303">
        <v>4.5230226491813408</v>
      </c>
      <c r="AS303">
        <v>5479.4567119999992</v>
      </c>
      <c r="AT303">
        <v>4293.0000399999954</v>
      </c>
      <c r="AU303">
        <v>3130.7322469999949</v>
      </c>
      <c r="AV303">
        <v>1399.139785000006</v>
      </c>
      <c r="AW303">
        <v>21.758516</v>
      </c>
      <c r="AX303">
        <v>890.52492999999947</v>
      </c>
      <c r="AY303">
        <v>99.578596999999988</v>
      </c>
      <c r="AZ303">
        <v>0</v>
      </c>
      <c r="BA303">
        <v>0</v>
      </c>
      <c r="BB303">
        <v>0</v>
      </c>
      <c r="BC303">
        <v>3650.4533919999908</v>
      </c>
      <c r="BD303">
        <v>3548.5147760000091</v>
      </c>
      <c r="BE303">
        <v>2812.1292860000008</v>
      </c>
      <c r="BF303">
        <v>2038.064144000004</v>
      </c>
      <c r="BG303">
        <v>1284.822175000005</v>
      </c>
      <c r="BH303">
        <v>969.05272400000058</v>
      </c>
      <c r="BI303">
        <v>354.18343199999953</v>
      </c>
      <c r="BJ303">
        <v>191.37528599999999</v>
      </c>
      <c r="BK303">
        <v>2813.491379000006</v>
      </c>
      <c r="BL303">
        <v>0</v>
      </c>
      <c r="BM303">
        <v>12.142142</v>
      </c>
      <c r="BN303">
        <v>4053.159942000002</v>
      </c>
      <c r="BO303">
        <v>1691.378325000002</v>
      </c>
      <c r="BP303">
        <v>687.91779099999906</v>
      </c>
      <c r="BQ303">
        <v>2261.7807949999919</v>
      </c>
      <c r="BR303">
        <v>1289.6054839999999</v>
      </c>
    </row>
    <row r="304">
      <c r="A304" t="s">
        <v>619</v>
      </c>
      <c r="B304">
        <v>2018</v>
      </c>
      <c r="C304" t="s">
        <v>627</v>
      </c>
      <c r="D304">
        <v>68</v>
      </c>
      <c r="E304" t="s">
        <v>541</v>
      </c>
      <c r="F304" t="s">
        <v>552</v>
      </c>
      <c r="G304" t="s">
        <v>192</v>
      </c>
      <c r="H304">
        <v>0.88269083696111172</v>
      </c>
      <c r="I304">
        <v>0.46359261886063557</v>
      </c>
      <c r="J304">
        <v>1.7958631766978581</v>
      </c>
      <c r="K304">
        <v>4.4595872401818264</v>
      </c>
      <c r="L304">
        <v>0.63943670707055467</v>
      </c>
      <c r="M304">
        <v>0.35367846187453073</v>
      </c>
      <c r="N304">
        <v>1.8510520568385269</v>
      </c>
      <c r="O304">
        <v>1.0402322220501501</v>
      </c>
      <c r="P304">
        <v>0.33803094148449653</v>
      </c>
      <c r="Q304">
        <v>0.33230752961426369</v>
      </c>
      <c r="R304">
        <v>0.48478182469737902</v>
      </c>
      <c r="S304">
        <v>1.0757704253046809</v>
      </c>
      <c r="T304">
        <v>0.61534141546521215</v>
      </c>
      <c r="U304">
        <v>2.5444756012052192</v>
      </c>
      <c r="V304">
        <v>5.6325807563593191</v>
      </c>
      <c r="W304" t="s">
        <v>530</v>
      </c>
      <c r="X304" t="s">
        <v>531</v>
      </c>
      <c r="Y304" t="s">
        <v>532</v>
      </c>
      <c r="Z304" t="s">
        <v>533</v>
      </c>
      <c r="AA304" t="s">
        <v>534</v>
      </c>
      <c r="AB304" t="s">
        <v>535</v>
      </c>
      <c r="AC304" t="s">
        <v>536</v>
      </c>
      <c r="AD304" t="s">
        <v>537</v>
      </c>
      <c r="AE304" t="s">
        <v>538</v>
      </c>
      <c r="AF304" t="s">
        <v>539</v>
      </c>
      <c r="AG304" t="s">
        <v>540</v>
      </c>
      <c r="AH304">
        <v>3.917478457400815</v>
      </c>
      <c r="AI304">
        <v>2.1529718490339889</v>
      </c>
      <c r="AJ304">
        <v>13.84811976388654</v>
      </c>
      <c r="AK304">
        <v>0.2371117984594576</v>
      </c>
      <c r="AL304">
        <v>0</v>
      </c>
      <c r="AM304">
        <v>0.023840540617025702</v>
      </c>
      <c r="AN304">
        <v>0.39736266954201083</v>
      </c>
      <c r="AO304">
        <v>0</v>
      </c>
      <c r="AP304">
        <v>0</v>
      </c>
      <c r="AQ304">
        <v>0</v>
      </c>
      <c r="AR304">
        <v>1.0382538416472209</v>
      </c>
      <c r="AS304">
        <v>291.3479669999997</v>
      </c>
      <c r="AT304">
        <v>153.151229</v>
      </c>
      <c r="AU304">
        <v>591.92307800000162</v>
      </c>
      <c r="AV304">
        <v>1472.2086399999989</v>
      </c>
      <c r="AW304">
        <v>210.920401</v>
      </c>
      <c r="AX304">
        <v>38.193885999999978</v>
      </c>
      <c r="AY304">
        <v>200.5007309999998</v>
      </c>
      <c r="AZ304">
        <v>111.998513</v>
      </c>
      <c r="BA304">
        <v>36.111581000000001</v>
      </c>
      <c r="BB304">
        <v>36.229472999999999</v>
      </c>
      <c r="BC304">
        <v>107.482325</v>
      </c>
      <c r="BD304">
        <v>239.16037600000001</v>
      </c>
      <c r="BE304">
        <v>137.37886499999991</v>
      </c>
      <c r="BF304">
        <v>562.04960600000095</v>
      </c>
      <c r="BG304">
        <v>1250.4459589999999</v>
      </c>
      <c r="BH304">
        <v>460.32422599999961</v>
      </c>
      <c r="BI304">
        <v>240.475458</v>
      </c>
      <c r="BJ304">
        <v>1563.6181730000001</v>
      </c>
      <c r="BK304">
        <v>36.414803999999997</v>
      </c>
      <c r="BL304">
        <v>0</v>
      </c>
      <c r="BM304">
        <v>2.4267020000000001</v>
      </c>
      <c r="BN304">
        <v>120.264726</v>
      </c>
      <c r="BO304">
        <v>0</v>
      </c>
      <c r="BP304">
        <v>0</v>
      </c>
      <c r="BQ304">
        <v>0</v>
      </c>
      <c r="BR304">
        <v>296.02722599999998</v>
      </c>
    </row>
    <row r="305">
      <c r="A305" t="s">
        <v>619</v>
      </c>
      <c r="B305">
        <v>2018</v>
      </c>
      <c r="C305" t="s">
        <v>627</v>
      </c>
      <c r="D305">
        <v>69</v>
      </c>
      <c r="E305" t="s">
        <v>541</v>
      </c>
      <c r="F305" t="s">
        <v>553</v>
      </c>
      <c r="G305" t="s">
        <v>192</v>
      </c>
      <c r="H305">
        <v>0</v>
      </c>
      <c r="I305">
        <v>0.2054627754476975</v>
      </c>
      <c r="J305">
        <v>0.41472446487630688</v>
      </c>
      <c r="K305">
        <v>0.068222045337508294</v>
      </c>
      <c r="L305">
        <v>0.28594407998342553</v>
      </c>
      <c r="M305">
        <v>0</v>
      </c>
      <c r="N305">
        <v>0.1225390332202153</v>
      </c>
      <c r="O305">
        <v>0.20767691000982039</v>
      </c>
      <c r="P305">
        <v>0.59350577894651535</v>
      </c>
      <c r="Q305">
        <v>0.12015664767109289</v>
      </c>
      <c r="R305">
        <v>0</v>
      </c>
      <c r="S305">
        <v>0.18221666432725939</v>
      </c>
      <c r="T305">
        <v>0.1225791009906339</v>
      </c>
      <c r="U305">
        <v>0.61883565140870833</v>
      </c>
      <c r="V305">
        <v>0.0211914187983279</v>
      </c>
      <c r="W305" t="s">
        <v>530</v>
      </c>
      <c r="X305" t="s">
        <v>531</v>
      </c>
      <c r="Y305" t="s">
        <v>532</v>
      </c>
      <c r="Z305" t="s">
        <v>533</v>
      </c>
      <c r="AA305" t="s">
        <v>534</v>
      </c>
      <c r="AB305" t="s">
        <v>535</v>
      </c>
      <c r="AC305" t="s">
        <v>536</v>
      </c>
      <c r="AD305" t="s">
        <v>537</v>
      </c>
      <c r="AE305" t="s">
        <v>538</v>
      </c>
      <c r="AF305" t="s">
        <v>539</v>
      </c>
      <c r="AG305" t="s">
        <v>540</v>
      </c>
      <c r="AH305">
        <v>1.9870571926224441</v>
      </c>
      <c r="AI305">
        <v>0.042119686053542098</v>
      </c>
      <c r="AJ305">
        <v>0.73701610658755656</v>
      </c>
      <c r="AK305">
        <v>0</v>
      </c>
      <c r="AL305">
        <v>0</v>
      </c>
      <c r="AM305">
        <v>0</v>
      </c>
      <c r="AN305">
        <v>0</v>
      </c>
      <c r="AO305">
        <v>0</v>
      </c>
      <c r="AP305">
        <v>0</v>
      </c>
      <c r="AQ305">
        <v>0</v>
      </c>
      <c r="AR305">
        <v>0</v>
      </c>
      <c r="AS305">
        <v>0</v>
      </c>
      <c r="AT305">
        <v>67.876137999999997</v>
      </c>
      <c r="AU305">
        <v>136.69470200000009</v>
      </c>
      <c r="AV305">
        <v>22.521609999999999</v>
      </c>
      <c r="AW305">
        <v>94.319640000000021</v>
      </c>
      <c r="AX305">
        <v>0</v>
      </c>
      <c r="AY305">
        <v>13.273082</v>
      </c>
      <c r="AZ305">
        <v>22.359915999999998</v>
      </c>
      <c r="BA305">
        <v>63.40375800000001</v>
      </c>
      <c r="BB305">
        <v>13.09995</v>
      </c>
      <c r="BC305">
        <v>0</v>
      </c>
      <c r="BD305">
        <v>40.509577999999998</v>
      </c>
      <c r="BE305">
        <v>27.36656</v>
      </c>
      <c r="BF305">
        <v>136.69470200000009</v>
      </c>
      <c r="BG305">
        <v>4.7045440000000003</v>
      </c>
      <c r="BH305">
        <v>233.48962199999991</v>
      </c>
      <c r="BI305">
        <v>4.7045440000000003</v>
      </c>
      <c r="BJ305">
        <v>83.217924000000011</v>
      </c>
      <c r="BK305">
        <v>0</v>
      </c>
      <c r="BL305">
        <v>0</v>
      </c>
      <c r="BM305">
        <v>0</v>
      </c>
      <c r="BN305">
        <v>0</v>
      </c>
      <c r="BO305">
        <v>0</v>
      </c>
      <c r="BP305">
        <v>0</v>
      </c>
      <c r="BQ305">
        <v>0</v>
      </c>
      <c r="BR305">
        <v>0</v>
      </c>
    </row>
    <row r="306">
      <c r="A306" t="s">
        <v>619</v>
      </c>
      <c r="B306">
        <v>2018</v>
      </c>
      <c r="C306" t="s">
        <v>627</v>
      </c>
      <c r="D306">
        <v>70</v>
      </c>
      <c r="E306" t="s">
        <v>541</v>
      </c>
      <c r="F306" t="s">
        <v>554</v>
      </c>
      <c r="G306" t="s">
        <v>192</v>
      </c>
      <c r="H306">
        <v>0.0297074817396345</v>
      </c>
      <c r="I306">
        <v>0</v>
      </c>
      <c r="J306">
        <v>0</v>
      </c>
      <c r="K306">
        <v>0.15122822929818661</v>
      </c>
      <c r="L306">
        <v>0.059743987123510797</v>
      </c>
      <c r="M306">
        <v>0</v>
      </c>
      <c r="N306">
        <v>0</v>
      </c>
      <c r="O306">
        <v>0</v>
      </c>
      <c r="P306">
        <v>0</v>
      </c>
      <c r="Q306">
        <v>0</v>
      </c>
      <c r="R306">
        <v>0.044226084285841898</v>
      </c>
      <c r="S306">
        <v>0</v>
      </c>
      <c r="T306">
        <v>0</v>
      </c>
      <c r="U306">
        <v>0</v>
      </c>
      <c r="V306">
        <v>0.31364786652877408</v>
      </c>
      <c r="W306" t="s">
        <v>530</v>
      </c>
      <c r="X306" t="s">
        <v>531</v>
      </c>
      <c r="Y306" t="s">
        <v>532</v>
      </c>
      <c r="Z306" t="s">
        <v>533</v>
      </c>
      <c r="AA306" t="s">
        <v>534</v>
      </c>
      <c r="AB306" t="s">
        <v>535</v>
      </c>
      <c r="AC306" t="s">
        <v>536</v>
      </c>
      <c r="AD306" t="s">
        <v>537</v>
      </c>
      <c r="AE306" t="s">
        <v>538</v>
      </c>
      <c r="AF306" t="s">
        <v>539</v>
      </c>
      <c r="AG306" t="s">
        <v>540</v>
      </c>
      <c r="AH306">
        <v>0</v>
      </c>
      <c r="AI306">
        <v>0</v>
      </c>
      <c r="AJ306">
        <v>0</v>
      </c>
      <c r="AK306">
        <v>0</v>
      </c>
      <c r="AL306">
        <v>0</v>
      </c>
      <c r="AM306">
        <v>0.68406833766235875</v>
      </c>
      <c r="AN306">
        <v>0</v>
      </c>
      <c r="AO306">
        <v>0</v>
      </c>
      <c r="AP306">
        <v>0.066063047780658496</v>
      </c>
      <c r="AQ306">
        <v>0</v>
      </c>
      <c r="AR306">
        <v>0</v>
      </c>
      <c r="AS306">
        <v>9.8054880000000004</v>
      </c>
      <c r="AT306">
        <v>0</v>
      </c>
      <c r="AU306">
        <v>0</v>
      </c>
      <c r="AV306">
        <v>49.923791999999978</v>
      </c>
      <c r="AW306">
        <v>19.706759999999999</v>
      </c>
      <c r="AX306">
        <v>0</v>
      </c>
      <c r="AY306">
        <v>0</v>
      </c>
      <c r="AZ306">
        <v>0</v>
      </c>
      <c r="BA306">
        <v>0</v>
      </c>
      <c r="BB306">
        <v>0</v>
      </c>
      <c r="BC306">
        <v>9.8054880000000004</v>
      </c>
      <c r="BD306">
        <v>0</v>
      </c>
      <c r="BE306">
        <v>0</v>
      </c>
      <c r="BF306">
        <v>0</v>
      </c>
      <c r="BG306">
        <v>69.63055199999998</v>
      </c>
      <c r="BH306">
        <v>0</v>
      </c>
      <c r="BI306">
        <v>0</v>
      </c>
      <c r="BJ306">
        <v>0</v>
      </c>
      <c r="BK306">
        <v>0</v>
      </c>
      <c r="BL306">
        <v>0</v>
      </c>
      <c r="BM306">
        <v>69.63055199999998</v>
      </c>
      <c r="BN306">
        <v>0</v>
      </c>
      <c r="BO306">
        <v>0</v>
      </c>
      <c r="BP306">
        <v>9.8054880000000004</v>
      </c>
      <c r="BQ306">
        <v>0</v>
      </c>
      <c r="BR306">
        <v>0</v>
      </c>
    </row>
    <row r="307">
      <c r="A307" t="s">
        <v>619</v>
      </c>
      <c r="B307">
        <v>2018</v>
      </c>
      <c r="C307" t="s">
        <v>627</v>
      </c>
      <c r="D307">
        <v>71</v>
      </c>
      <c r="E307" t="s">
        <v>541</v>
      </c>
      <c r="F307" t="s">
        <v>555</v>
      </c>
      <c r="G307" t="s">
        <v>192</v>
      </c>
      <c r="H307">
        <v>0</v>
      </c>
      <c r="I307">
        <v>0</v>
      </c>
      <c r="J307">
        <v>0</v>
      </c>
      <c r="K307">
        <v>0.0097585083417562994</v>
      </c>
      <c r="L307">
        <v>0.32916302219827159</v>
      </c>
      <c r="M307">
        <v>0</v>
      </c>
      <c r="N307">
        <v>0.029741358903600801</v>
      </c>
      <c r="O307">
        <v>0.016866734940100599</v>
      </c>
      <c r="P307">
        <v>0.1274214237180199</v>
      </c>
      <c r="Q307">
        <v>0.80014735876730858</v>
      </c>
      <c r="R307">
        <v>0</v>
      </c>
      <c r="S307">
        <v>0</v>
      </c>
      <c r="T307">
        <v>0</v>
      </c>
      <c r="U307">
        <v>0</v>
      </c>
      <c r="V307">
        <v>0.026630479233575199</v>
      </c>
      <c r="W307" t="s">
        <v>530</v>
      </c>
      <c r="X307" t="s">
        <v>531</v>
      </c>
      <c r="Y307" t="s">
        <v>532</v>
      </c>
      <c r="Z307" t="s">
        <v>533</v>
      </c>
      <c r="AA307" t="s">
        <v>534</v>
      </c>
      <c r="AB307" t="s">
        <v>535</v>
      </c>
      <c r="AC307" t="s">
        <v>536</v>
      </c>
      <c r="AD307" t="s">
        <v>537</v>
      </c>
      <c r="AE307" t="s">
        <v>538</v>
      </c>
      <c r="AF307" t="s">
        <v>539</v>
      </c>
      <c r="AG307" t="s">
        <v>540</v>
      </c>
      <c r="AH307">
        <v>0</v>
      </c>
      <c r="AI307">
        <v>0.1040273548641318</v>
      </c>
      <c r="AJ307">
        <v>0.028531081685861499</v>
      </c>
      <c r="AK307">
        <v>0</v>
      </c>
      <c r="AL307">
        <v>0.85148081430277067</v>
      </c>
      <c r="AM307">
        <v>0.062922755510948294</v>
      </c>
      <c r="AN307">
        <v>0</v>
      </c>
      <c r="AO307">
        <v>0</v>
      </c>
      <c r="AP307">
        <v>0.019208278260014301</v>
      </c>
      <c r="AQ307">
        <v>0.042752626979093003</v>
      </c>
      <c r="AR307">
        <v>0</v>
      </c>
      <c r="AS307">
        <v>0</v>
      </c>
      <c r="AT307">
        <v>0</v>
      </c>
      <c r="AU307">
        <v>0</v>
      </c>
      <c r="AV307">
        <v>3.2214999999999998</v>
      </c>
      <c r="AW307">
        <v>108.575557</v>
      </c>
      <c r="AX307">
        <v>0</v>
      </c>
      <c r="AY307">
        <v>3.2214999999999998</v>
      </c>
      <c r="AZ307">
        <v>1.8159879999999999</v>
      </c>
      <c r="BA307">
        <v>13.612330999999999</v>
      </c>
      <c r="BB307">
        <v>87.235210000000023</v>
      </c>
      <c r="BC307">
        <v>0</v>
      </c>
      <c r="BD307">
        <v>0</v>
      </c>
      <c r="BE307">
        <v>0</v>
      </c>
      <c r="BF307">
        <v>0</v>
      </c>
      <c r="BG307">
        <v>5.9120280000000003</v>
      </c>
      <c r="BH307">
        <v>0</v>
      </c>
      <c r="BI307">
        <v>11.619300000000001</v>
      </c>
      <c r="BJ307">
        <v>3.2214999999999998</v>
      </c>
      <c r="BK307">
        <v>0</v>
      </c>
      <c r="BL307">
        <v>81.909709000000021</v>
      </c>
      <c r="BM307">
        <v>6.4048369999999997</v>
      </c>
      <c r="BN307">
        <v>0</v>
      </c>
      <c r="BO307">
        <v>0</v>
      </c>
      <c r="BP307">
        <v>2.8510119999999999</v>
      </c>
      <c r="BQ307">
        <v>5.790699</v>
      </c>
      <c r="BR307">
        <v>0</v>
      </c>
    </row>
    <row r="308">
      <c r="A308" t="s">
        <v>619</v>
      </c>
      <c r="B308">
        <v>2018</v>
      </c>
      <c r="C308" t="s">
        <v>627</v>
      </c>
      <c r="D308">
        <v>72</v>
      </c>
      <c r="E308" t="s">
        <v>541</v>
      </c>
      <c r="F308" t="s">
        <v>556</v>
      </c>
      <c r="G308" t="s">
        <v>192</v>
      </c>
      <c r="H308">
        <v>0.25648409827322027</v>
      </c>
      <c r="I308">
        <v>0.35181064394414502</v>
      </c>
      <c r="J308">
        <v>0.14869945869539661</v>
      </c>
      <c r="K308">
        <v>0.43545062652844641</v>
      </c>
      <c r="L308">
        <v>0</v>
      </c>
      <c r="M308">
        <v>0.0037939476128356002</v>
      </c>
      <c r="N308">
        <v>0.79681785816930528</v>
      </c>
      <c r="O308">
        <v>0</v>
      </c>
      <c r="P308">
        <v>0</v>
      </c>
      <c r="Q308">
        <v>0</v>
      </c>
      <c r="R308">
        <v>0.17403229699212511</v>
      </c>
      <c r="S308">
        <v>0.41209538926180578</v>
      </c>
      <c r="T308">
        <v>0.31658705745553939</v>
      </c>
      <c r="U308">
        <v>0.22002871219427861</v>
      </c>
      <c r="V308">
        <v>0.25874887107798111</v>
      </c>
      <c r="W308" t="s">
        <v>530</v>
      </c>
      <c r="X308" t="s">
        <v>531</v>
      </c>
      <c r="Y308" t="s">
        <v>532</v>
      </c>
      <c r="Z308" t="s">
        <v>533</v>
      </c>
      <c r="AA308" t="s">
        <v>534</v>
      </c>
      <c r="AB308" t="s">
        <v>535</v>
      </c>
      <c r="AC308" t="s">
        <v>536</v>
      </c>
      <c r="AD308" t="s">
        <v>537</v>
      </c>
      <c r="AE308" t="s">
        <v>538</v>
      </c>
      <c r="AF308" t="s">
        <v>539</v>
      </c>
      <c r="AG308" t="s">
        <v>540</v>
      </c>
      <c r="AH308">
        <v>0</v>
      </c>
      <c r="AI308">
        <v>0</v>
      </c>
      <c r="AJ308">
        <v>0</v>
      </c>
      <c r="AK308">
        <v>1.195631079075014</v>
      </c>
      <c r="AL308">
        <v>0</v>
      </c>
      <c r="AM308">
        <v>0.10325559813771459</v>
      </c>
      <c r="AN308">
        <v>0.1550683588456627</v>
      </c>
      <c r="AO308">
        <v>0</v>
      </c>
      <c r="AP308">
        <v>0.55427910170479788</v>
      </c>
      <c r="AQ308">
        <v>0.0030248815902198002</v>
      </c>
      <c r="AR308">
        <v>0.24516406903713331</v>
      </c>
      <c r="AS308">
        <v>84.657184000000029</v>
      </c>
      <c r="AT308">
        <v>116.223232</v>
      </c>
      <c r="AU308">
        <v>49.011885999999997</v>
      </c>
      <c r="AV308">
        <v>143.75190799999999</v>
      </c>
      <c r="AW308">
        <v>0</v>
      </c>
      <c r="AX308">
        <v>0.40971000000000002</v>
      </c>
      <c r="AY308">
        <v>86.309060000000002</v>
      </c>
      <c r="AZ308">
        <v>0</v>
      </c>
      <c r="BA308">
        <v>0</v>
      </c>
      <c r="BB308">
        <v>0</v>
      </c>
      <c r="BC308">
        <v>38.585184000000012</v>
      </c>
      <c r="BD308">
        <v>91.61516800000004</v>
      </c>
      <c r="BE308">
        <v>70.680063999999987</v>
      </c>
      <c r="BF308">
        <v>48.602176000000007</v>
      </c>
      <c r="BG308">
        <v>57.442847999999977</v>
      </c>
      <c r="BH308">
        <v>0</v>
      </c>
      <c r="BI308">
        <v>0</v>
      </c>
      <c r="BJ308">
        <v>0</v>
      </c>
      <c r="BK308">
        <v>183.62085600000009</v>
      </c>
      <c r="BL308">
        <v>0</v>
      </c>
      <c r="BM308">
        <v>10.510272000000001</v>
      </c>
      <c r="BN308">
        <v>46.932575999999997</v>
      </c>
      <c r="BO308">
        <v>0</v>
      </c>
      <c r="BP308">
        <v>82.269547999999972</v>
      </c>
      <c r="BQ308">
        <v>0.40971000000000002</v>
      </c>
      <c r="BR308">
        <v>69.901247999999981</v>
      </c>
    </row>
    <row r="309">
      <c r="A309" t="s">
        <v>619</v>
      </c>
      <c r="B309">
        <v>2018</v>
      </c>
      <c r="C309" t="s">
        <v>627</v>
      </c>
      <c r="D309">
        <v>122</v>
      </c>
      <c r="E309" t="s">
        <v>18</v>
      </c>
      <c r="F309" t="s">
        <v>14</v>
      </c>
      <c r="G309" t="s">
        <v>641</v>
      </c>
      <c r="H309">
        <v>17.163256800418988</v>
      </c>
      <c r="I309">
        <v>20.361765122029709</v>
      </c>
      <c r="J309">
        <v>21.7261982454331</v>
      </c>
      <c r="K309">
        <v>46.537611522217723</v>
      </c>
      <c r="L309">
        <v>87.164657814289129</v>
      </c>
      <c r="M309">
        <v>33.543271126469229</v>
      </c>
      <c r="N309">
        <v>58.600087658101131</v>
      </c>
      <c r="O309">
        <v>76.185774797645024</v>
      </c>
      <c r="P309">
        <v>88.77627994429595</v>
      </c>
      <c r="Q309">
        <v>94.869179265140914</v>
      </c>
      <c r="R309">
        <v>14.73391264962375</v>
      </c>
      <c r="S309">
        <v>19.234081339551739</v>
      </c>
      <c r="T309">
        <v>19.34853355343099</v>
      </c>
      <c r="U309">
        <v>19.211355973640352</v>
      </c>
      <c r="V309">
        <v>43.071813015762118</v>
      </c>
      <c r="W309" t="s">
        <v>530</v>
      </c>
      <c r="X309" t="s">
        <v>531</v>
      </c>
      <c r="Y309" t="s">
        <v>532</v>
      </c>
      <c r="Z309" t="s">
        <v>533</v>
      </c>
      <c r="AA309" t="s">
        <v>534</v>
      </c>
      <c r="AB309" t="s">
        <v>535</v>
      </c>
      <c r="AC309" t="s">
        <v>536</v>
      </c>
      <c r="AD309" t="s">
        <v>537</v>
      </c>
      <c r="AE309" t="s">
        <v>538</v>
      </c>
      <c r="AF309" t="s">
        <v>539</v>
      </c>
      <c r="AG309" t="s">
        <v>540</v>
      </c>
      <c r="AH309">
        <v>28.147284189916959</v>
      </c>
      <c r="AI309">
        <v>36.329531467862409</v>
      </c>
      <c r="AJ309">
        <v>43.02155055051248</v>
      </c>
      <c r="AK309">
        <v>22.263771073825989</v>
      </c>
      <c r="AL309">
        <v>94.855887966792267</v>
      </c>
      <c r="AM309">
        <v>70.878839760746331</v>
      </c>
      <c r="AN309">
        <v>33.807344723275783</v>
      </c>
      <c r="AO309">
        <v>50.930951003550241</v>
      </c>
      <c r="AP309">
        <v>42.113729034117661</v>
      </c>
      <c r="AQ309">
        <v>13.67972863807999</v>
      </c>
      <c r="AR309">
        <v>31.696251993256531</v>
      </c>
      <c r="AS309">
        <v>5665.0412199999937</v>
      </c>
      <c r="AT309">
        <v>6726.6587649999692</v>
      </c>
      <c r="AU309">
        <v>7161.0344849999919</v>
      </c>
      <c r="AV309">
        <v>15363.09754200011</v>
      </c>
      <c r="AW309">
        <v>28751.5627049998</v>
      </c>
      <c r="AX309">
        <v>3622.351971000006</v>
      </c>
      <c r="AY309">
        <v>6347.3959949999789</v>
      </c>
      <c r="AZ309">
        <v>8202.6813900000034</v>
      </c>
      <c r="BA309">
        <v>9483.9005269999889</v>
      </c>
      <c r="BB309">
        <v>10343.01080300003</v>
      </c>
      <c r="BC309">
        <v>3266.6967020000029</v>
      </c>
      <c r="BD309">
        <v>4276.033265999994</v>
      </c>
      <c r="BE309">
        <v>4319.6825569999965</v>
      </c>
      <c r="BF309">
        <v>4243.5993689999841</v>
      </c>
      <c r="BG309">
        <v>9562.0421370000331</v>
      </c>
      <c r="BH309">
        <v>3307.453237999996</v>
      </c>
      <c r="BI309">
        <v>4057.814654000013</v>
      </c>
      <c r="BJ309">
        <v>4857.6470609999997</v>
      </c>
      <c r="BK309">
        <v>3419.1924029999932</v>
      </c>
      <c r="BL309">
        <v>9124.8305890000101</v>
      </c>
      <c r="BM309">
        <v>7214.6779289999613</v>
      </c>
      <c r="BN309">
        <v>10232.04080699999</v>
      </c>
      <c r="BO309">
        <v>4312.8394150000067</v>
      </c>
      <c r="BP309">
        <v>6250.7813150000002</v>
      </c>
      <c r="BQ309">
        <v>1852.8730640000001</v>
      </c>
      <c r="BR309">
        <v>9037.2442419999788</v>
      </c>
    </row>
    <row r="310">
      <c r="A310" t="s">
        <v>619</v>
      </c>
      <c r="B310">
        <v>2018</v>
      </c>
      <c r="C310" t="s">
        <v>627</v>
      </c>
      <c r="D310">
        <v>123</v>
      </c>
      <c r="E310" t="s">
        <v>18</v>
      </c>
      <c r="F310" t="s">
        <v>51</v>
      </c>
      <c r="G310" t="s">
        <v>192</v>
      </c>
      <c r="H310">
        <v>82.83674319958088</v>
      </c>
      <c r="I310">
        <v>79.638234877970547</v>
      </c>
      <c r="J310">
        <v>78.273801754567046</v>
      </c>
      <c r="K310">
        <v>53.462388477783072</v>
      </c>
      <c r="L310">
        <v>12.835342185711429</v>
      </c>
      <c r="M310">
        <v>66.456728873530579</v>
      </c>
      <c r="N310">
        <v>41.399912341898258</v>
      </c>
      <c r="O310">
        <v>23.814225202355381</v>
      </c>
      <c r="P310">
        <v>11.22372005570349</v>
      </c>
      <c r="Q310">
        <v>5.1308207348590402</v>
      </c>
      <c r="R310">
        <v>85.266087350375855</v>
      </c>
      <c r="S310">
        <v>80.765918660447468</v>
      </c>
      <c r="T310">
        <v>80.651466446569358</v>
      </c>
      <c r="U310">
        <v>80.788644026359577</v>
      </c>
      <c r="V310">
        <v>56.928186984238337</v>
      </c>
      <c r="W310" t="s">
        <v>530</v>
      </c>
      <c r="X310" t="s">
        <v>531</v>
      </c>
      <c r="Y310" t="s">
        <v>532</v>
      </c>
      <c r="Z310" t="s">
        <v>533</v>
      </c>
      <c r="AA310" t="s">
        <v>534</v>
      </c>
      <c r="AB310" t="s">
        <v>535</v>
      </c>
      <c r="AC310" t="s">
        <v>536</v>
      </c>
      <c r="AD310" t="s">
        <v>537</v>
      </c>
      <c r="AE310" t="s">
        <v>538</v>
      </c>
      <c r="AF310" t="s">
        <v>539</v>
      </c>
      <c r="AG310" t="s">
        <v>540</v>
      </c>
      <c r="AH310">
        <v>71.852715810082458</v>
      </c>
      <c r="AI310">
        <v>63.670468532138337</v>
      </c>
      <c r="AJ310">
        <v>56.978449449487471</v>
      </c>
      <c r="AK310">
        <v>77.736228926173993</v>
      </c>
      <c r="AL310">
        <v>5.1441120332076444</v>
      </c>
      <c r="AM310">
        <v>29.12116023925277</v>
      </c>
      <c r="AN310">
        <v>66.19265527672448</v>
      </c>
      <c r="AO310">
        <v>49.069048996450093</v>
      </c>
      <c r="AP310">
        <v>57.886270965882133</v>
      </c>
      <c r="AQ310">
        <v>86.320271361920192</v>
      </c>
      <c r="AR310">
        <v>68.303748006743604</v>
      </c>
      <c r="AS310">
        <v>27341.755135000021</v>
      </c>
      <c r="AT310">
        <v>26309.076225000041</v>
      </c>
      <c r="AU310">
        <v>25799.33163200011</v>
      </c>
      <c r="AV310">
        <v>17649.119972999921</v>
      </c>
      <c r="AW310">
        <v>4233.7818440000156</v>
      </c>
      <c r="AX310">
        <v>7176.6901300000236</v>
      </c>
      <c r="AY310">
        <v>4484.3215820000087</v>
      </c>
      <c r="AZ310">
        <v>2564.0023009999991</v>
      </c>
      <c r="BA310">
        <v>1199.0212320000001</v>
      </c>
      <c r="BB310">
        <v>559.38224300000002</v>
      </c>
      <c r="BC310">
        <v>18904.581081999961</v>
      </c>
      <c r="BD310">
        <v>17955.510786000021</v>
      </c>
      <c r="BE310">
        <v>18005.95026199998</v>
      </c>
      <c r="BF310">
        <v>17845.41597599996</v>
      </c>
      <c r="BG310">
        <v>12638.189215000049</v>
      </c>
      <c r="BH310">
        <v>8443.0702429999455</v>
      </c>
      <c r="BI310">
        <v>7111.6513150000037</v>
      </c>
      <c r="BJ310">
        <v>6433.5476979999912</v>
      </c>
      <c r="BK310">
        <v>11938.45923499994</v>
      </c>
      <c r="BL310">
        <v>494.84699199999989</v>
      </c>
      <c r="BM310">
        <v>2964.2103729999881</v>
      </c>
      <c r="BN310">
        <v>20033.69254400002</v>
      </c>
      <c r="BO310">
        <v>4155.1733160000222</v>
      </c>
      <c r="BP310">
        <v>8591.8399830000708</v>
      </c>
      <c r="BQ310">
        <v>11691.789356000039</v>
      </c>
      <c r="BR310">
        <v>19474.78375399996</v>
      </c>
    </row>
    <row r="311">
      <c r="A311" t="s">
        <v>619</v>
      </c>
      <c r="B311">
        <v>2018</v>
      </c>
      <c r="C311" t="s">
        <v>627</v>
      </c>
      <c r="D311">
        <v>124</v>
      </c>
      <c r="E311" t="s">
        <v>50</v>
      </c>
      <c r="F311" t="s">
        <v>15</v>
      </c>
      <c r="G311" t="s">
        <v>642</v>
      </c>
      <c r="H311">
        <v>15.01368176329937</v>
      </c>
      <c r="I311">
        <v>17.727700723997049</v>
      </c>
      <c r="J311">
        <v>20.330546393851449</v>
      </c>
      <c r="K311">
        <v>40.788125810942446</v>
      </c>
      <c r="L311">
        <v>78.72013949536688</v>
      </c>
      <c r="M311">
        <v>28.23193372602621</v>
      </c>
      <c r="N311">
        <v>48.312431216927379</v>
      </c>
      <c r="O311">
        <v>63.777700516455319</v>
      </c>
      <c r="P311">
        <v>76.951088788742254</v>
      </c>
      <c r="Q311">
        <v>89.030384403185664</v>
      </c>
      <c r="R311">
        <v>12.684749509699239</v>
      </c>
      <c r="S311">
        <v>16.502609132404839</v>
      </c>
      <c r="T311">
        <v>18.091393868856692</v>
      </c>
      <c r="U311">
        <v>18.611669451035901</v>
      </c>
      <c r="V311">
        <v>41.608777104783847</v>
      </c>
      <c r="W311" t="s">
        <v>530</v>
      </c>
      <c r="X311" t="s">
        <v>531</v>
      </c>
      <c r="Y311" t="s">
        <v>532</v>
      </c>
      <c r="Z311" t="s">
        <v>533</v>
      </c>
      <c r="AA311" t="s">
        <v>534</v>
      </c>
      <c r="AB311" t="s">
        <v>535</v>
      </c>
      <c r="AC311" t="s">
        <v>536</v>
      </c>
      <c r="AD311" t="s">
        <v>537</v>
      </c>
      <c r="AE311" t="s">
        <v>538</v>
      </c>
      <c r="AF311" t="s">
        <v>539</v>
      </c>
      <c r="AG311" t="s">
        <v>540</v>
      </c>
      <c r="AH311">
        <v>27.061623034426521</v>
      </c>
      <c r="AI311">
        <v>35.821627767206962</v>
      </c>
      <c r="AJ311">
        <v>42.420091878958992</v>
      </c>
      <c r="AK311">
        <v>17.715663651779021</v>
      </c>
      <c r="AL311">
        <v>86.379693134540432</v>
      </c>
      <c r="AM311">
        <v>61.335248081789551</v>
      </c>
      <c r="AN311">
        <v>33.16992482083144</v>
      </c>
      <c r="AO311">
        <v>43.763055650984867</v>
      </c>
      <c r="AP311">
        <v>31.00780592994127</v>
      </c>
      <c r="AQ311">
        <v>10.84866294511901</v>
      </c>
      <c r="AR311">
        <v>27.64915114107621</v>
      </c>
      <c r="AS311">
        <v>4955.5353650000052</v>
      </c>
      <c r="AT311">
        <v>5856.476230999966</v>
      </c>
      <c r="AU311">
        <v>6701.0225249999894</v>
      </c>
      <c r="AV311">
        <v>13465.064813000081</v>
      </c>
      <c r="AW311">
        <v>25966.109241999911</v>
      </c>
      <c r="AX311">
        <v>3048.7784090000032</v>
      </c>
      <c r="AY311">
        <v>5233.0661039999841</v>
      </c>
      <c r="AZ311">
        <v>6866.7432799999906</v>
      </c>
      <c r="BA311">
        <v>8220.6246079999928</v>
      </c>
      <c r="BB311">
        <v>9706.4424380000164</v>
      </c>
      <c r="BC311">
        <v>2812.371050000002</v>
      </c>
      <c r="BD311">
        <v>3668.7848189999891</v>
      </c>
      <c r="BE311">
        <v>4039.0181670000052</v>
      </c>
      <c r="BF311">
        <v>4111.1345209999909</v>
      </c>
      <c r="BG311">
        <v>9237.2447800000191</v>
      </c>
      <c r="BH311">
        <v>3179.8823689999949</v>
      </c>
      <c r="BI311">
        <v>4001.0845230000118</v>
      </c>
      <c r="BJ311">
        <v>4789.7351910000007</v>
      </c>
      <c r="BK311">
        <v>2720.7099089999988</v>
      </c>
      <c r="BL311">
        <v>8309.4479749999973</v>
      </c>
      <c r="BM311">
        <v>6243.2463919999809</v>
      </c>
      <c r="BN311">
        <v>10039.12099899999</v>
      </c>
      <c r="BO311">
        <v>3705.861124000015</v>
      </c>
      <c r="BP311">
        <v>4602.371207000001</v>
      </c>
      <c r="BQ311">
        <v>1469.414773</v>
      </c>
      <c r="BR311">
        <v>7883.3337139999749</v>
      </c>
    </row>
    <row r="312">
      <c r="A312" t="s">
        <v>619</v>
      </c>
      <c r="B312">
        <v>2018</v>
      </c>
      <c r="C312" t="s">
        <v>627</v>
      </c>
      <c r="D312">
        <v>125</v>
      </c>
      <c r="E312" t="s">
        <v>50</v>
      </c>
      <c r="F312" t="s">
        <v>16</v>
      </c>
      <c r="G312" t="s">
        <v>643</v>
      </c>
      <c r="H312">
        <v>2.1495750371196518</v>
      </c>
      <c r="I312">
        <v>2.634064398032637</v>
      </c>
      <c r="J312">
        <v>1.395651851581643</v>
      </c>
      <c r="K312">
        <v>5.7494857112752156</v>
      </c>
      <c r="L312">
        <v>8.4445183189226061</v>
      </c>
      <c r="M312">
        <v>5.3113374004429881</v>
      </c>
      <c r="N312">
        <v>10.287656441173789</v>
      </c>
      <c r="O312">
        <v>12.408074281189601</v>
      </c>
      <c r="P312">
        <v>11.82519115555375</v>
      </c>
      <c r="Q312">
        <v>5.838794861955086</v>
      </c>
      <c r="R312">
        <v>2.049163139924508</v>
      </c>
      <c r="S312">
        <v>2.731472207146878</v>
      </c>
      <c r="T312">
        <v>1.257139684574337</v>
      </c>
      <c r="U312">
        <v>0.59968652260447874</v>
      </c>
      <c r="V312">
        <v>1.4630359109781981</v>
      </c>
      <c r="W312" t="s">
        <v>530</v>
      </c>
      <c r="X312" t="s">
        <v>531</v>
      </c>
      <c r="Y312" t="s">
        <v>532</v>
      </c>
      <c r="Z312" t="s">
        <v>533</v>
      </c>
      <c r="AA312" t="s">
        <v>534</v>
      </c>
      <c r="AB312" t="s">
        <v>535</v>
      </c>
      <c r="AC312" t="s">
        <v>536</v>
      </c>
      <c r="AD312" t="s">
        <v>537</v>
      </c>
      <c r="AE312" t="s">
        <v>538</v>
      </c>
      <c r="AF312" t="s">
        <v>539</v>
      </c>
      <c r="AG312" t="s">
        <v>540</v>
      </c>
      <c r="AH312">
        <v>1.085661155490439</v>
      </c>
      <c r="AI312">
        <v>0.50790370065543422</v>
      </c>
      <c r="AJ312">
        <v>0.60145867155350163</v>
      </c>
      <c r="AK312">
        <v>4.5481074220470168</v>
      </c>
      <c r="AL312">
        <v>8.4761948322516893</v>
      </c>
      <c r="AM312">
        <v>9.5435916789569877</v>
      </c>
      <c r="AN312">
        <v>0.63741990244431412</v>
      </c>
      <c r="AO312">
        <v>7.1678953525654592</v>
      </c>
      <c r="AP312">
        <v>11.105923104176391</v>
      </c>
      <c r="AQ312">
        <v>2.831065692960987</v>
      </c>
      <c r="AR312">
        <v>4.047100852180308</v>
      </c>
      <c r="AS312">
        <v>709.50585500000045</v>
      </c>
      <c r="AT312">
        <v>870.18253399999878</v>
      </c>
      <c r="AU312">
        <v>460.01195999999987</v>
      </c>
      <c r="AV312">
        <v>1898.0327290000059</v>
      </c>
      <c r="AW312">
        <v>2785.453463000013</v>
      </c>
      <c r="AX312">
        <v>573.57356199999992</v>
      </c>
      <c r="AY312">
        <v>1114.3298910000001</v>
      </c>
      <c r="AZ312">
        <v>1335.938110000001</v>
      </c>
      <c r="BA312">
        <v>1263.2759190000011</v>
      </c>
      <c r="BB312">
        <v>636.56836499999872</v>
      </c>
      <c r="BC312">
        <v>454.32565200000039</v>
      </c>
      <c r="BD312">
        <v>607.24844700000006</v>
      </c>
      <c r="BE312">
        <v>280.66439000000008</v>
      </c>
      <c r="BF312">
        <v>132.46484799999999</v>
      </c>
      <c r="BG312">
        <v>324.7973570000006</v>
      </c>
      <c r="BH312">
        <v>127.570869</v>
      </c>
      <c r="BI312">
        <v>56.730131000000007</v>
      </c>
      <c r="BJ312">
        <v>67.911869999999979</v>
      </c>
      <c r="BK312">
        <v>698.4824940000002</v>
      </c>
      <c r="BL312">
        <v>815.38261399999783</v>
      </c>
      <c r="BM312">
        <v>971.43153700000221</v>
      </c>
      <c r="BN312">
        <v>192.91980799999999</v>
      </c>
      <c r="BO312">
        <v>606.97829100000047</v>
      </c>
      <c r="BP312">
        <v>1648.4101079999989</v>
      </c>
      <c r="BQ312">
        <v>383.45829099999969</v>
      </c>
      <c r="BR312">
        <v>1153.9105280000001</v>
      </c>
    </row>
    <row r="313">
      <c r="A313" t="s">
        <v>619</v>
      </c>
      <c r="B313">
        <v>2018</v>
      </c>
      <c r="C313" t="s">
        <v>627</v>
      </c>
      <c r="D313">
        <v>126</v>
      </c>
      <c r="E313" t="s">
        <v>50</v>
      </c>
      <c r="F313" t="s">
        <v>22</v>
      </c>
      <c r="G313" t="s">
        <v>644</v>
      </c>
      <c r="H313">
        <v>33.682270613081833</v>
      </c>
      <c r="I313">
        <v>37.61552861397405</v>
      </c>
      <c r="J313">
        <v>40.02359753581716</v>
      </c>
      <c r="K313">
        <v>43.616924971664297</v>
      </c>
      <c r="L313">
        <v>11.88545023131768</v>
      </c>
      <c r="M313">
        <v>36.815356184525157</v>
      </c>
      <c r="N313">
        <v>34.447948309906288</v>
      </c>
      <c r="O313">
        <v>20.49989048944563</v>
      </c>
      <c r="P313">
        <v>11.22372005570349</v>
      </c>
      <c r="Q313">
        <v>5.1308207348590402</v>
      </c>
      <c r="R313">
        <v>32.817916309951521</v>
      </c>
      <c r="S313">
        <v>37.646135924810054</v>
      </c>
      <c r="T313">
        <v>33.843838077322971</v>
      </c>
      <c r="U313">
        <v>44.851870458058343</v>
      </c>
      <c r="V313">
        <v>46.279119411404047</v>
      </c>
      <c r="W313" t="s">
        <v>530</v>
      </c>
      <c r="X313" t="s">
        <v>531</v>
      </c>
      <c r="Y313" t="s">
        <v>532</v>
      </c>
      <c r="Z313" t="s">
        <v>533</v>
      </c>
      <c r="AA313" t="s">
        <v>534</v>
      </c>
      <c r="AB313" t="s">
        <v>535</v>
      </c>
      <c r="AC313" t="s">
        <v>536</v>
      </c>
      <c r="AD313" t="s">
        <v>537</v>
      </c>
      <c r="AE313" t="s">
        <v>538</v>
      </c>
      <c r="AF313" t="s">
        <v>539</v>
      </c>
      <c r="AG313" t="s">
        <v>540</v>
      </c>
      <c r="AH313">
        <v>58.776483789573263</v>
      </c>
      <c r="AI313">
        <v>41.795791750086487</v>
      </c>
      <c r="AJ313">
        <v>49.647426571326662</v>
      </c>
      <c r="AK313">
        <v>34.319300673279287</v>
      </c>
      <c r="AL313">
        <v>4.9233411828212814</v>
      </c>
      <c r="AM313">
        <v>28.617214960769651</v>
      </c>
      <c r="AN313">
        <v>35.927786225740661</v>
      </c>
      <c r="AO313">
        <v>40.80233577532649</v>
      </c>
      <c r="AP313">
        <v>16.803720757438299</v>
      </c>
      <c r="AQ313">
        <v>57.225264326669063</v>
      </c>
      <c r="AR313">
        <v>16.285765613205239</v>
      </c>
      <c r="AS313">
        <v>11117.43846899995</v>
      </c>
      <c r="AT313">
        <v>12426.56634800006</v>
      </c>
      <c r="AU313">
        <v>13191.92428099995</v>
      </c>
      <c r="AV313">
        <v>14398.91414500007</v>
      </c>
      <c r="AW313">
        <v>3920.4567100000122</v>
      </c>
      <c r="AX313">
        <v>3975.7058139999981</v>
      </c>
      <c r="AY313">
        <v>3731.304472000013</v>
      </c>
      <c r="AZ313">
        <v>2207.1583659999942</v>
      </c>
      <c r="BA313">
        <v>1199.0212320000001</v>
      </c>
      <c r="BB313">
        <v>559.38224300000002</v>
      </c>
      <c r="BC313">
        <v>7276.1513880000111</v>
      </c>
      <c r="BD313">
        <v>8369.3172920000161</v>
      </c>
      <c r="BE313">
        <v>7555.8510210000013</v>
      </c>
      <c r="BF313">
        <v>9907.336548000012</v>
      </c>
      <c r="BG313">
        <v>10274.07157700003</v>
      </c>
      <c r="BH313">
        <v>6906.5445289999689</v>
      </c>
      <c r="BI313">
        <v>4668.3667359999918</v>
      </c>
      <c r="BJ313">
        <v>5605.787627000007</v>
      </c>
      <c r="BK313">
        <v>5270.6386419999999</v>
      </c>
      <c r="BL313">
        <v>473.60954799999979</v>
      </c>
      <c r="BM313">
        <v>2912.9143459999882</v>
      </c>
      <c r="BN313">
        <v>10873.80797799995</v>
      </c>
      <c r="BO313">
        <v>3455.146988000015</v>
      </c>
      <c r="BP313">
        <v>2494.1126359999998</v>
      </c>
      <c r="BQ313">
        <v>7750.9688720000158</v>
      </c>
      <c r="BR313">
        <v>4643.4020510000046</v>
      </c>
    </row>
    <row r="314">
      <c r="A314" t="s">
        <v>619</v>
      </c>
      <c r="B314">
        <v>2018</v>
      </c>
      <c r="C314" t="s">
        <v>627</v>
      </c>
      <c r="D314">
        <v>127</v>
      </c>
      <c r="E314" t="s">
        <v>50</v>
      </c>
      <c r="F314" t="s">
        <v>19</v>
      </c>
      <c r="G314" t="s">
        <v>645</v>
      </c>
      <c r="H314">
        <v>49.154472586498699</v>
      </c>
      <c r="I314">
        <v>42.022706263996348</v>
      </c>
      <c r="J314">
        <v>38.250204218749232</v>
      </c>
      <c r="K314">
        <v>9.8454635061192377</v>
      </c>
      <c r="L314">
        <v>0.94989195439373553</v>
      </c>
      <c r="M314">
        <v>29.641372689005081</v>
      </c>
      <c r="N314">
        <v>6.9519640319920111</v>
      </c>
      <c r="O314">
        <v>3.31433471290971</v>
      </c>
      <c r="P314">
        <v>0</v>
      </c>
      <c r="Q314">
        <v>0</v>
      </c>
      <c r="R314">
        <v>52.448171040424519</v>
      </c>
      <c r="S314">
        <v>43.1197827356376</v>
      </c>
      <c r="T314">
        <v>46.807628369246537</v>
      </c>
      <c r="U314">
        <v>35.936773568301568</v>
      </c>
      <c r="V314">
        <v>10.649067572834189</v>
      </c>
      <c r="W314" t="s">
        <v>530</v>
      </c>
      <c r="X314" t="s">
        <v>531</v>
      </c>
      <c r="Y314" t="s">
        <v>532</v>
      </c>
      <c r="Z314" t="s">
        <v>533</v>
      </c>
      <c r="AA314" t="s">
        <v>534</v>
      </c>
      <c r="AB314" t="s">
        <v>535</v>
      </c>
      <c r="AC314" t="s">
        <v>536</v>
      </c>
      <c r="AD314" t="s">
        <v>537</v>
      </c>
      <c r="AE314" t="s">
        <v>538</v>
      </c>
      <c r="AF314" t="s">
        <v>539</v>
      </c>
      <c r="AG314" t="s">
        <v>540</v>
      </c>
      <c r="AH314">
        <v>13.07623202050941</v>
      </c>
      <c r="AI314">
        <v>21.87467678205175</v>
      </c>
      <c r="AJ314">
        <v>7.3310228781609519</v>
      </c>
      <c r="AK314">
        <v>43.416928252895197</v>
      </c>
      <c r="AL314">
        <v>0.22077085038636249</v>
      </c>
      <c r="AM314">
        <v>0.50394527848312176</v>
      </c>
      <c r="AN314">
        <v>30.264869050983819</v>
      </c>
      <c r="AO314">
        <v>8.2667132211235028</v>
      </c>
      <c r="AP314">
        <v>41.082550208443429</v>
      </c>
      <c r="AQ314">
        <v>29.095007035250891</v>
      </c>
      <c r="AR314">
        <v>52.017982393538126</v>
      </c>
      <c r="AS314">
        <v>16224.316665999961</v>
      </c>
      <c r="AT314">
        <v>13882.50987699994</v>
      </c>
      <c r="AU314">
        <v>12607.407350999951</v>
      </c>
      <c r="AV314">
        <v>3250.2058280000051</v>
      </c>
      <c r="AW314">
        <v>313.32513400000022</v>
      </c>
      <c r="AX314">
        <v>3200.98431599999</v>
      </c>
      <c r="AY314">
        <v>753.01711000000034</v>
      </c>
      <c r="AZ314">
        <v>356.8439350000001</v>
      </c>
      <c r="BA314">
        <v>0</v>
      </c>
      <c r="BB314">
        <v>0</v>
      </c>
      <c r="BC314">
        <v>11628.429693999989</v>
      </c>
      <c r="BD314">
        <v>9586.1934940000465</v>
      </c>
      <c r="BE314">
        <v>10450.099241000011</v>
      </c>
      <c r="BF314">
        <v>7938.0794280000237</v>
      </c>
      <c r="BG314">
        <v>2364.1176379999988</v>
      </c>
      <c r="BH314">
        <v>1536.5257140000001</v>
      </c>
      <c r="BI314">
        <v>2443.2845790000001</v>
      </c>
      <c r="BJ314">
        <v>827.76007100000004</v>
      </c>
      <c r="BK314">
        <v>6667.8205930000158</v>
      </c>
      <c r="BL314">
        <v>21.237444</v>
      </c>
      <c r="BM314">
        <v>51.296027000000016</v>
      </c>
      <c r="BN314">
        <v>9159.8845660000661</v>
      </c>
      <c r="BO314">
        <v>700.02632799999844</v>
      </c>
      <c r="BP314">
        <v>6097.72734700001</v>
      </c>
      <c r="BQ314">
        <v>3940.8204839999871</v>
      </c>
      <c r="BR314">
        <v>14831.38170299989</v>
      </c>
    </row>
    <row r="315">
      <c r="A315" t="s">
        <v>619</v>
      </c>
      <c r="B315">
        <v>2018</v>
      </c>
      <c r="C315" t="s">
        <v>627</v>
      </c>
      <c r="D315">
        <v>128</v>
      </c>
      <c r="E315" t="s">
        <v>109</v>
      </c>
      <c r="F315" t="s">
        <v>49</v>
      </c>
      <c r="G315" t="s">
        <v>646</v>
      </c>
      <c r="H315">
        <v>12.524284068669161</v>
      </c>
      <c r="I315">
        <v>12.9363264051347</v>
      </c>
      <c r="J315">
        <v>6.4238199238332587</v>
      </c>
      <c r="K315">
        <v>12.354492470096639</v>
      </c>
      <c r="L315">
        <v>9.6880071931381728</v>
      </c>
      <c r="M315">
        <v>15.83428575113467</v>
      </c>
      <c r="N315">
        <v>17.55570145423081</v>
      </c>
      <c r="O315">
        <v>16.286602471585219</v>
      </c>
      <c r="P315">
        <v>13.320214772429811</v>
      </c>
      <c r="Q315">
        <v>6.1545750761022067</v>
      </c>
      <c r="R315">
        <v>13.90780024732152</v>
      </c>
      <c r="S315">
        <v>14.20120960770844</v>
      </c>
      <c r="T315">
        <v>6.4973383181869862</v>
      </c>
      <c r="U315">
        <v>3.121521059873654</v>
      </c>
      <c r="V315">
        <v>3.3967363074380001</v>
      </c>
      <c r="W315" t="s">
        <v>530</v>
      </c>
      <c r="X315" t="s">
        <v>531</v>
      </c>
      <c r="Y315" t="s">
        <v>532</v>
      </c>
      <c r="Z315" t="s">
        <v>533</v>
      </c>
      <c r="AA315" t="s">
        <v>534</v>
      </c>
      <c r="AB315" t="s">
        <v>535</v>
      </c>
      <c r="AC315" t="s">
        <v>536</v>
      </c>
      <c r="AD315" t="s">
        <v>537</v>
      </c>
      <c r="AE315" t="s">
        <v>538</v>
      </c>
      <c r="AF315" t="s">
        <v>539</v>
      </c>
      <c r="AG315" t="s">
        <v>540</v>
      </c>
      <c r="AH315">
        <v>3.857072491133438</v>
      </c>
      <c r="AI315">
        <v>1.3980463830223979</v>
      </c>
      <c r="AJ315">
        <v>1.398040432892619</v>
      </c>
      <c r="AK315">
        <v>20.42828866217511</v>
      </c>
      <c r="AL315">
        <v>8.9358657790638016</v>
      </c>
      <c r="AM315">
        <v>13.46465561678446</v>
      </c>
      <c r="AN315">
        <v>1.885447992623513</v>
      </c>
      <c r="AO315">
        <v>14.073751248166969</v>
      </c>
      <c r="AP315">
        <v>26.37126504560813</v>
      </c>
      <c r="AQ315">
        <v>20.69533517704588</v>
      </c>
      <c r="AR315">
        <v>12.7683893131634</v>
      </c>
      <c r="AS315">
        <v>709.50585500000045</v>
      </c>
      <c r="AT315">
        <v>870.18253399999878</v>
      </c>
      <c r="AU315">
        <v>460.01195999999987</v>
      </c>
      <c r="AV315">
        <v>1898.0327290000059</v>
      </c>
      <c r="AW315">
        <v>2785.453463000013</v>
      </c>
      <c r="AX315">
        <v>573.57356199999992</v>
      </c>
      <c r="AY315">
        <v>1114.3298910000001</v>
      </c>
      <c r="AZ315">
        <v>1335.938110000001</v>
      </c>
      <c r="BA315">
        <v>1263.2759190000011</v>
      </c>
      <c r="BB315">
        <v>636.56836499999872</v>
      </c>
      <c r="BC315">
        <v>454.32565200000039</v>
      </c>
      <c r="BD315">
        <v>607.24844700000006</v>
      </c>
      <c r="BE315">
        <v>280.66439000000008</v>
      </c>
      <c r="BF315">
        <v>132.46484799999999</v>
      </c>
      <c r="BG315">
        <v>324.7973570000006</v>
      </c>
      <c r="BH315">
        <v>127.570869</v>
      </c>
      <c r="BI315">
        <v>56.730131000000007</v>
      </c>
      <c r="BJ315">
        <v>67.911869999999979</v>
      </c>
      <c r="BK315">
        <v>698.4824940000002</v>
      </c>
      <c r="BL315">
        <v>815.38261399999783</v>
      </c>
      <c r="BM315">
        <v>971.43153700000221</v>
      </c>
      <c r="BN315">
        <v>192.91980799999999</v>
      </c>
      <c r="BO315">
        <v>606.97829100000047</v>
      </c>
      <c r="BP315">
        <v>1648.4101079999989</v>
      </c>
      <c r="BQ315">
        <v>383.45829099999969</v>
      </c>
      <c r="BR315">
        <v>1153.9105280000001</v>
      </c>
    </row>
    <row r="316">
      <c r="A316" t="s">
        <v>619</v>
      </c>
      <c r="B316">
        <v>2018</v>
      </c>
      <c r="C316" t="s">
        <v>627</v>
      </c>
      <c r="D316">
        <v>129</v>
      </c>
      <c r="E316" t="s">
        <v>109</v>
      </c>
      <c r="F316" t="s">
        <v>48</v>
      </c>
      <c r="G316" t="s">
        <v>192</v>
      </c>
      <c r="H316">
        <v>87.475715931331038</v>
      </c>
      <c r="I316">
        <v>87.063673594865236</v>
      </c>
      <c r="J316">
        <v>93.576180076166708</v>
      </c>
      <c r="K316">
        <v>87.645507529903227</v>
      </c>
      <c r="L316">
        <v>90.31199280686225</v>
      </c>
      <c r="M316">
        <v>84.165714248865257</v>
      </c>
      <c r="N316">
        <v>82.444298545769271</v>
      </c>
      <c r="O316">
        <v>83.713397528414646</v>
      </c>
      <c r="P316">
        <v>86.679785227570235</v>
      </c>
      <c r="Q316">
        <v>93.845424923897639</v>
      </c>
      <c r="R316">
        <v>86.092199752678468</v>
      </c>
      <c r="S316">
        <v>85.798790392291451</v>
      </c>
      <c r="T316">
        <v>93.502661681813237</v>
      </c>
      <c r="U316">
        <v>96.878478940126499</v>
      </c>
      <c r="V316">
        <v>96.603263692561853</v>
      </c>
      <c r="W316" t="s">
        <v>530</v>
      </c>
      <c r="X316" t="s">
        <v>531</v>
      </c>
      <c r="Y316" t="s">
        <v>532</v>
      </c>
      <c r="Z316" t="s">
        <v>533</v>
      </c>
      <c r="AA316" t="s">
        <v>534</v>
      </c>
      <c r="AB316" t="s">
        <v>535</v>
      </c>
      <c r="AC316" t="s">
        <v>536</v>
      </c>
      <c r="AD316" t="s">
        <v>537</v>
      </c>
      <c r="AE316" t="s">
        <v>538</v>
      </c>
      <c r="AF316" t="s">
        <v>539</v>
      </c>
      <c r="AG316" t="s">
        <v>540</v>
      </c>
      <c r="AH316">
        <v>96.142927508866549</v>
      </c>
      <c r="AI316">
        <v>98.601953616977568</v>
      </c>
      <c r="AJ316">
        <v>98.6019595671074</v>
      </c>
      <c r="AK316">
        <v>79.571711337825093</v>
      </c>
      <c r="AL316">
        <v>91.064134220936026</v>
      </c>
      <c r="AM316">
        <v>86.535344383215843</v>
      </c>
      <c r="AN316">
        <v>98.114552007376432</v>
      </c>
      <c r="AO316">
        <v>85.926248751833228</v>
      </c>
      <c r="AP316">
        <v>73.628734954391874</v>
      </c>
      <c r="AQ316">
        <v>79.304664822954123</v>
      </c>
      <c r="AR316">
        <v>87.231610686836561</v>
      </c>
      <c r="AS316">
        <v>4955.5353650000052</v>
      </c>
      <c r="AT316">
        <v>5856.476230999966</v>
      </c>
      <c r="AU316">
        <v>6701.0225249999894</v>
      </c>
      <c r="AV316">
        <v>13465.064813000081</v>
      </c>
      <c r="AW316">
        <v>25966.109241999911</v>
      </c>
      <c r="AX316">
        <v>3048.7784090000032</v>
      </c>
      <c r="AY316">
        <v>5233.0661039999841</v>
      </c>
      <c r="AZ316">
        <v>6866.7432799999906</v>
      </c>
      <c r="BA316">
        <v>8220.6246079999928</v>
      </c>
      <c r="BB316">
        <v>9706.4424380000164</v>
      </c>
      <c r="BC316">
        <v>2812.371050000002</v>
      </c>
      <c r="BD316">
        <v>3668.7848189999891</v>
      </c>
      <c r="BE316">
        <v>4039.0181670000052</v>
      </c>
      <c r="BF316">
        <v>4111.1345209999909</v>
      </c>
      <c r="BG316">
        <v>9237.2447800000191</v>
      </c>
      <c r="BH316">
        <v>3179.8823689999949</v>
      </c>
      <c r="BI316">
        <v>4001.0845230000118</v>
      </c>
      <c r="BJ316">
        <v>4789.7351910000007</v>
      </c>
      <c r="BK316">
        <v>2720.7099089999988</v>
      </c>
      <c r="BL316">
        <v>8309.4479749999973</v>
      </c>
      <c r="BM316">
        <v>6243.2463919999809</v>
      </c>
      <c r="BN316">
        <v>10039.12099899999</v>
      </c>
      <c r="BO316">
        <v>3705.861124000015</v>
      </c>
      <c r="BP316">
        <v>4602.371207000001</v>
      </c>
      <c r="BQ316">
        <v>1469.414773</v>
      </c>
      <c r="BR316">
        <v>7883.3337139999749</v>
      </c>
    </row>
    <row r="317">
      <c r="A317" t="s">
        <v>619</v>
      </c>
      <c r="B317">
        <v>2018</v>
      </c>
      <c r="C317" t="s">
        <v>627</v>
      </c>
      <c r="D317">
        <v>135</v>
      </c>
      <c r="E317" t="s">
        <v>45</v>
      </c>
      <c r="F317" t="s">
        <v>44</v>
      </c>
      <c r="G317" t="s">
        <v>647</v>
      </c>
      <c r="H317">
        <v>0.0413117736521387</v>
      </c>
      <c r="I317">
        <v>0</v>
      </c>
      <c r="J317">
        <v>0.0015158508804982999</v>
      </c>
      <c r="K317">
        <v>0.4700887025522833</v>
      </c>
      <c r="L317">
        <v>4.3247471157407036</v>
      </c>
      <c r="M317">
        <v>0.0046266140582388003</v>
      </c>
      <c r="N317">
        <v>0.1040615019720796</v>
      </c>
      <c r="O317">
        <v>2.1834249035894788</v>
      </c>
      <c r="P317">
        <v>3.8065030445197552</v>
      </c>
      <c r="Q317">
        <v>8.5184930967127102</v>
      </c>
      <c r="R317">
        <v>0.061501610925826899</v>
      </c>
      <c r="S317">
        <v>0</v>
      </c>
      <c r="T317">
        <v>0</v>
      </c>
      <c r="U317">
        <v>0</v>
      </c>
      <c r="V317">
        <v>0</v>
      </c>
      <c r="W317" t="s">
        <v>530</v>
      </c>
      <c r="X317" t="s">
        <v>531</v>
      </c>
      <c r="Y317" t="s">
        <v>532</v>
      </c>
      <c r="Z317" t="s">
        <v>533</v>
      </c>
      <c r="AA317" t="s">
        <v>534</v>
      </c>
      <c r="AB317" t="s">
        <v>535</v>
      </c>
      <c r="AC317" t="s">
        <v>536</v>
      </c>
      <c r="AD317" t="s">
        <v>537</v>
      </c>
      <c r="AE317" t="s">
        <v>538</v>
      </c>
      <c r="AF317" t="s">
        <v>539</v>
      </c>
      <c r="AG317" t="s">
        <v>540</v>
      </c>
      <c r="AH317">
        <v>0.0093580511691927996</v>
      </c>
      <c r="AI317">
        <v>0.1051122411096902</v>
      </c>
      <c r="AJ317">
        <v>0</v>
      </c>
      <c r="AK317">
        <v>0.1557556881991837</v>
      </c>
      <c r="AL317">
        <v>7.4852827544054392</v>
      </c>
      <c r="AM317">
        <v>0</v>
      </c>
      <c r="AN317">
        <v>0.9185772760758657</v>
      </c>
      <c r="AO317">
        <v>0.032333064285280898</v>
      </c>
      <c r="AP317">
        <v>1.2593098634483451</v>
      </c>
      <c r="AQ317">
        <v>0.91680633410721768</v>
      </c>
      <c r="AR317">
        <v>0.86696446859086795</v>
      </c>
      <c r="AS317">
        <v>13.635693</v>
      </c>
      <c r="AT317">
        <v>0</v>
      </c>
      <c r="AU317">
        <v>0.49963000000000002</v>
      </c>
      <c r="AV317">
        <v>155.18670499999999</v>
      </c>
      <c r="AW317">
        <v>1426.5327369999959</v>
      </c>
      <c r="AX317">
        <v>0.49963000000000002</v>
      </c>
      <c r="AY317">
        <v>11.271648000000001</v>
      </c>
      <c r="AZ317">
        <v>235.08245299999999</v>
      </c>
      <c r="BA317">
        <v>406.64574200000021</v>
      </c>
      <c r="BB317">
        <v>928.71959899999968</v>
      </c>
      <c r="BC317">
        <v>13.635693</v>
      </c>
      <c r="BD317">
        <v>0</v>
      </c>
      <c r="BE317">
        <v>0</v>
      </c>
      <c r="BF317">
        <v>0</v>
      </c>
      <c r="BG317">
        <v>0</v>
      </c>
      <c r="BH317">
        <v>1.09962</v>
      </c>
      <c r="BI317">
        <v>11.740475999999999</v>
      </c>
      <c r="BJ317">
        <v>0</v>
      </c>
      <c r="BK317">
        <v>23.920415999999999</v>
      </c>
      <c r="BL317">
        <v>720.06006700000069</v>
      </c>
      <c r="BM317">
        <v>0</v>
      </c>
      <c r="BN317">
        <v>278.01414899999997</v>
      </c>
      <c r="BO317">
        <v>2.737968</v>
      </c>
      <c r="BP317">
        <v>186.91459399999999</v>
      </c>
      <c r="BQ317">
        <v>124.17832300000001</v>
      </c>
      <c r="BR317">
        <v>247.18915200000001</v>
      </c>
    </row>
    <row r="318">
      <c r="A318" t="s">
        <v>619</v>
      </c>
      <c r="B318">
        <v>2018</v>
      </c>
      <c r="C318" t="s">
        <v>627</v>
      </c>
      <c r="D318">
        <v>136</v>
      </c>
      <c r="E318" t="s">
        <v>45</v>
      </c>
      <c r="F318" t="s">
        <v>43</v>
      </c>
      <c r="G318" t="s">
        <v>648</v>
      </c>
      <c r="H318">
        <v>0</v>
      </c>
      <c r="I318">
        <v>0</v>
      </c>
      <c r="J318">
        <v>0.1327434951562432</v>
      </c>
      <c r="K318">
        <v>7.1706267987735881</v>
      </c>
      <c r="L318">
        <v>38.01430942573031</v>
      </c>
      <c r="M318">
        <v>0.40515391634548997</v>
      </c>
      <c r="N318">
        <v>7.493237210351948</v>
      </c>
      <c r="O318">
        <v>23.611026152138269</v>
      </c>
      <c r="P318">
        <v>39.832038472200722</v>
      </c>
      <c r="Q318">
        <v>51.910913018096068</v>
      </c>
      <c r="R318">
        <v>0</v>
      </c>
      <c r="S318">
        <v>0</v>
      </c>
      <c r="T318">
        <v>0</v>
      </c>
      <c r="U318">
        <v>0</v>
      </c>
      <c r="V318">
        <v>7.3774266674588223</v>
      </c>
      <c r="W318" t="s">
        <v>530</v>
      </c>
      <c r="X318" t="s">
        <v>531</v>
      </c>
      <c r="Y318" t="s">
        <v>532</v>
      </c>
      <c r="Z318" t="s">
        <v>533</v>
      </c>
      <c r="AA318" t="s">
        <v>534</v>
      </c>
      <c r="AB318" t="s">
        <v>535</v>
      </c>
      <c r="AC318" t="s">
        <v>536</v>
      </c>
      <c r="AD318" t="s">
        <v>537</v>
      </c>
      <c r="AE318" t="s">
        <v>538</v>
      </c>
      <c r="AF318" t="s">
        <v>539</v>
      </c>
      <c r="AG318" t="s">
        <v>540</v>
      </c>
      <c r="AH318">
        <v>0.70457960561391186</v>
      </c>
      <c r="AI318">
        <v>11.6288354304937</v>
      </c>
      <c r="AJ318">
        <v>3.8673854655809179</v>
      </c>
      <c r="AK318">
        <v>4.094519239152981</v>
      </c>
      <c r="AL318">
        <v>49.204404036875431</v>
      </c>
      <c r="AM318">
        <v>38.738112090543737</v>
      </c>
      <c r="AN318">
        <v>3.6335701641396621</v>
      </c>
      <c r="AO318">
        <v>1.18327553563051</v>
      </c>
      <c r="AP318">
        <v>8.7154006494412002</v>
      </c>
      <c r="AQ318">
        <v>2.756835559435074</v>
      </c>
      <c r="AR318">
        <v>3.3655312738000411</v>
      </c>
      <c r="AS318">
        <v>0</v>
      </c>
      <c r="AT318">
        <v>0</v>
      </c>
      <c r="AU318">
        <v>43.752741999999991</v>
      </c>
      <c r="AV318">
        <v>2367.182916000002</v>
      </c>
      <c r="AW318">
        <v>12539.150941999989</v>
      </c>
      <c r="AX318">
        <v>43.752741999999991</v>
      </c>
      <c r="AY318">
        <v>811.64629200000047</v>
      </c>
      <c r="AZ318">
        <v>2542.124502000006</v>
      </c>
      <c r="BA318">
        <v>4255.2255050000012</v>
      </c>
      <c r="BB318">
        <v>5659.5317710000336</v>
      </c>
      <c r="BC318">
        <v>0</v>
      </c>
      <c r="BD318">
        <v>0</v>
      </c>
      <c r="BE318">
        <v>0</v>
      </c>
      <c r="BF318">
        <v>0</v>
      </c>
      <c r="BG318">
        <v>1637.805788000001</v>
      </c>
      <c r="BH318">
        <v>82.791791999999973</v>
      </c>
      <c r="BI318">
        <v>1298.8788160000011</v>
      </c>
      <c r="BJ318">
        <v>436.6740250000002</v>
      </c>
      <c r="BK318">
        <v>628.82200100000023</v>
      </c>
      <c r="BL318">
        <v>4733.3050239999739</v>
      </c>
      <c r="BM318">
        <v>3943.10916000002</v>
      </c>
      <c r="BN318">
        <v>1099.7266570000011</v>
      </c>
      <c r="BO318">
        <v>100.199923</v>
      </c>
      <c r="BP318">
        <v>1293.593912999999</v>
      </c>
      <c r="BQ318">
        <v>373.40406999999948</v>
      </c>
      <c r="BR318">
        <v>959.58121899999992</v>
      </c>
    </row>
    <row r="319">
      <c r="A319" t="s">
        <v>619</v>
      </c>
      <c r="B319">
        <v>2018</v>
      </c>
      <c r="C319" t="s">
        <v>627</v>
      </c>
      <c r="D319">
        <v>137</v>
      </c>
      <c r="E319" t="s">
        <v>45</v>
      </c>
      <c r="F319" t="s">
        <v>42</v>
      </c>
      <c r="G319" t="s">
        <v>649</v>
      </c>
      <c r="H319">
        <v>17.121945026766848</v>
      </c>
      <c r="I319">
        <v>20.361765122029709</v>
      </c>
      <c r="J319">
        <v>21.59193889939635</v>
      </c>
      <c r="K319">
        <v>38.896896020891688</v>
      </c>
      <c r="L319">
        <v>44.825601272818837</v>
      </c>
      <c r="M319">
        <v>33.133490596065499</v>
      </c>
      <c r="N319">
        <v>51.002788945777027</v>
      </c>
      <c r="O319">
        <v>50.391323741917169</v>
      </c>
      <c r="P319">
        <v>45.137738427575513</v>
      </c>
      <c r="Q319">
        <v>34.439773150332179</v>
      </c>
      <c r="R319">
        <v>14.67241103869792</v>
      </c>
      <c r="S319">
        <v>19.234081339551739</v>
      </c>
      <c r="T319">
        <v>19.34853355343099</v>
      </c>
      <c r="U319">
        <v>19.211355973640352</v>
      </c>
      <c r="V319">
        <v>35.694386348302999</v>
      </c>
      <c r="W319" t="s">
        <v>530</v>
      </c>
      <c r="X319" t="s">
        <v>531</v>
      </c>
      <c r="Y319" t="s">
        <v>532</v>
      </c>
      <c r="Z319" t="s">
        <v>533</v>
      </c>
      <c r="AA319" t="s">
        <v>534</v>
      </c>
      <c r="AB319" t="s">
        <v>535</v>
      </c>
      <c r="AC319" t="s">
        <v>536</v>
      </c>
      <c r="AD319" t="s">
        <v>537</v>
      </c>
      <c r="AE319" t="s">
        <v>538</v>
      </c>
      <c r="AF319" t="s">
        <v>539</v>
      </c>
      <c r="AG319" t="s">
        <v>540</v>
      </c>
      <c r="AH319">
        <v>27.43334653313384</v>
      </c>
      <c r="AI319">
        <v>24.595583796258929</v>
      </c>
      <c r="AJ319">
        <v>39.154165084931392</v>
      </c>
      <c r="AK319">
        <v>18.013496146473869</v>
      </c>
      <c r="AL319">
        <v>38.166201175511077</v>
      </c>
      <c r="AM319">
        <v>32.140727670203042</v>
      </c>
      <c r="AN319">
        <v>29.255197283060241</v>
      </c>
      <c r="AO319">
        <v>49.715342403634473</v>
      </c>
      <c r="AP319">
        <v>32.139018521228166</v>
      </c>
      <c r="AQ319">
        <v>10.00608674453771</v>
      </c>
      <c r="AR319">
        <v>27.4637562508656</v>
      </c>
      <c r="AS319">
        <v>5651.4055269999944</v>
      </c>
      <c r="AT319">
        <v>6726.6587649999692</v>
      </c>
      <c r="AU319">
        <v>7116.7821129999911</v>
      </c>
      <c r="AV319">
        <v>12840.727921000051</v>
      </c>
      <c r="AW319">
        <v>14785.879026000061</v>
      </c>
      <c r="AX319">
        <v>3578.099599000006</v>
      </c>
      <c r="AY319">
        <v>5524.4780549999714</v>
      </c>
      <c r="AZ319">
        <v>5425.4744349999864</v>
      </c>
      <c r="BA319">
        <v>4822.0292799999906</v>
      </c>
      <c r="BB319">
        <v>3754.7594330000038</v>
      </c>
      <c r="BC319">
        <v>3253.0610090000018</v>
      </c>
      <c r="BD319">
        <v>4276.033265999994</v>
      </c>
      <c r="BE319">
        <v>4319.6825569999965</v>
      </c>
      <c r="BF319">
        <v>4243.5993689999841</v>
      </c>
      <c r="BG319">
        <v>7924.2363489999661</v>
      </c>
      <c r="BH319">
        <v>3223.5618259999928</v>
      </c>
      <c r="BI319">
        <v>2747.1953620000031</v>
      </c>
      <c r="BJ319">
        <v>4420.9730359999794</v>
      </c>
      <c r="BK319">
        <v>2766.4499860000001</v>
      </c>
      <c r="BL319">
        <v>3671.465498000005</v>
      </c>
      <c r="BM319">
        <v>3271.5687689999882</v>
      </c>
      <c r="BN319">
        <v>8854.3000009999869</v>
      </c>
      <c r="BO319">
        <v>4209.901524000009</v>
      </c>
      <c r="BP319">
        <v>4770.2728080000097</v>
      </c>
      <c r="BQ319">
        <v>1355.290671000002</v>
      </c>
      <c r="BR319">
        <v>7830.4738709999729</v>
      </c>
    </row>
    <row r="320">
      <c r="A320" t="s">
        <v>619</v>
      </c>
      <c r="B320">
        <v>2018</v>
      </c>
      <c r="C320" t="s">
        <v>627</v>
      </c>
      <c r="D320">
        <v>138</v>
      </c>
      <c r="E320" t="s">
        <v>45</v>
      </c>
      <c r="F320" t="s">
        <v>41</v>
      </c>
      <c r="G320" t="s">
        <v>192</v>
      </c>
      <c r="H320">
        <v>33.682270613081833</v>
      </c>
      <c r="I320">
        <v>37.61552861397405</v>
      </c>
      <c r="J320">
        <v>40.02359753581716</v>
      </c>
      <c r="K320">
        <v>43.616924971664297</v>
      </c>
      <c r="L320">
        <v>11.88545023131768</v>
      </c>
      <c r="M320">
        <v>36.815356184525157</v>
      </c>
      <c r="N320">
        <v>34.447948309906288</v>
      </c>
      <c r="O320">
        <v>20.49989048944563</v>
      </c>
      <c r="P320">
        <v>11.22372005570349</v>
      </c>
      <c r="Q320">
        <v>5.1308207348590402</v>
      </c>
      <c r="R320">
        <v>32.817916309951521</v>
      </c>
      <c r="S320">
        <v>37.646135924810054</v>
      </c>
      <c r="T320">
        <v>33.843838077322971</v>
      </c>
      <c r="U320">
        <v>44.851870458058343</v>
      </c>
      <c r="V320">
        <v>46.279119411404047</v>
      </c>
      <c r="W320" t="s">
        <v>530</v>
      </c>
      <c r="X320" t="s">
        <v>531</v>
      </c>
      <c r="Y320" t="s">
        <v>532</v>
      </c>
      <c r="Z320" t="s">
        <v>533</v>
      </c>
      <c r="AA320" t="s">
        <v>534</v>
      </c>
      <c r="AB320" t="s">
        <v>535</v>
      </c>
      <c r="AC320" t="s">
        <v>536</v>
      </c>
      <c r="AD320" t="s">
        <v>537</v>
      </c>
      <c r="AE320" t="s">
        <v>538</v>
      </c>
      <c r="AF320" t="s">
        <v>539</v>
      </c>
      <c r="AG320" t="s">
        <v>540</v>
      </c>
      <c r="AH320">
        <v>58.776483789573263</v>
      </c>
      <c r="AI320">
        <v>41.795791750086487</v>
      </c>
      <c r="AJ320">
        <v>49.647426571326662</v>
      </c>
      <c r="AK320">
        <v>34.319300673279287</v>
      </c>
      <c r="AL320">
        <v>4.9233411828212814</v>
      </c>
      <c r="AM320">
        <v>28.617214960769651</v>
      </c>
      <c r="AN320">
        <v>35.927786225740661</v>
      </c>
      <c r="AO320">
        <v>40.80233577532649</v>
      </c>
      <c r="AP320">
        <v>16.803720757438299</v>
      </c>
      <c r="AQ320">
        <v>57.225264326669063</v>
      </c>
      <c r="AR320">
        <v>16.285765613205239</v>
      </c>
      <c r="AS320">
        <v>11117.43846899995</v>
      </c>
      <c r="AT320">
        <v>12426.56634800006</v>
      </c>
      <c r="AU320">
        <v>13191.92428099995</v>
      </c>
      <c r="AV320">
        <v>14398.91414500007</v>
      </c>
      <c r="AW320">
        <v>3920.4567100000122</v>
      </c>
      <c r="AX320">
        <v>3975.7058139999981</v>
      </c>
      <c r="AY320">
        <v>3731.304472000013</v>
      </c>
      <c r="AZ320">
        <v>2207.1583659999942</v>
      </c>
      <c r="BA320">
        <v>1199.0212320000001</v>
      </c>
      <c r="BB320">
        <v>559.38224300000002</v>
      </c>
      <c r="BC320">
        <v>7276.1513880000111</v>
      </c>
      <c r="BD320">
        <v>8369.3172920000161</v>
      </c>
      <c r="BE320">
        <v>7555.8510210000013</v>
      </c>
      <c r="BF320">
        <v>9907.336548000012</v>
      </c>
      <c r="BG320">
        <v>10274.07157700003</v>
      </c>
      <c r="BH320">
        <v>6906.5445289999689</v>
      </c>
      <c r="BI320">
        <v>4668.3667359999918</v>
      </c>
      <c r="BJ320">
        <v>5605.787627000007</v>
      </c>
      <c r="BK320">
        <v>5270.6386419999999</v>
      </c>
      <c r="BL320">
        <v>473.60954799999979</v>
      </c>
      <c r="BM320">
        <v>2912.9143459999882</v>
      </c>
      <c r="BN320">
        <v>10873.80797799995</v>
      </c>
      <c r="BO320">
        <v>3455.146988000015</v>
      </c>
      <c r="BP320">
        <v>2494.1126359999998</v>
      </c>
      <c r="BQ320">
        <v>7750.9688720000158</v>
      </c>
      <c r="BR320">
        <v>4643.4020510000046</v>
      </c>
    </row>
    <row r="321">
      <c r="A321" t="s">
        <v>619</v>
      </c>
      <c r="B321">
        <v>2018</v>
      </c>
      <c r="C321" t="s">
        <v>627</v>
      </c>
      <c r="D321">
        <v>139</v>
      </c>
      <c r="E321" t="s">
        <v>45</v>
      </c>
      <c r="F321" t="s">
        <v>19</v>
      </c>
      <c r="G321" t="s">
        <v>192</v>
      </c>
      <c r="H321">
        <v>49.154472586498699</v>
      </c>
      <c r="I321">
        <v>42.022706263996348</v>
      </c>
      <c r="J321">
        <v>38.250204218749232</v>
      </c>
      <c r="K321">
        <v>9.8454635061192377</v>
      </c>
      <c r="L321">
        <v>0.94989195439373553</v>
      </c>
      <c r="M321">
        <v>29.641372689005081</v>
      </c>
      <c r="N321">
        <v>6.9519640319920111</v>
      </c>
      <c r="O321">
        <v>3.31433471290971</v>
      </c>
      <c r="P321">
        <v>0</v>
      </c>
      <c r="Q321">
        <v>0</v>
      </c>
      <c r="R321">
        <v>52.448171040424519</v>
      </c>
      <c r="S321">
        <v>43.1197827356376</v>
      </c>
      <c r="T321">
        <v>46.807628369246537</v>
      </c>
      <c r="U321">
        <v>35.936773568301568</v>
      </c>
      <c r="V321">
        <v>10.649067572834189</v>
      </c>
      <c r="W321" t="s">
        <v>530</v>
      </c>
      <c r="X321" t="s">
        <v>531</v>
      </c>
      <c r="Y321" t="s">
        <v>532</v>
      </c>
      <c r="Z321" t="s">
        <v>533</v>
      </c>
      <c r="AA321" t="s">
        <v>534</v>
      </c>
      <c r="AB321" t="s">
        <v>535</v>
      </c>
      <c r="AC321" t="s">
        <v>536</v>
      </c>
      <c r="AD321" t="s">
        <v>537</v>
      </c>
      <c r="AE321" t="s">
        <v>538</v>
      </c>
      <c r="AF321" t="s">
        <v>539</v>
      </c>
      <c r="AG321" t="s">
        <v>540</v>
      </c>
      <c r="AH321">
        <v>13.07623202050941</v>
      </c>
      <c r="AI321">
        <v>21.87467678205175</v>
      </c>
      <c r="AJ321">
        <v>7.3310228781609519</v>
      </c>
      <c r="AK321">
        <v>43.416928252895197</v>
      </c>
      <c r="AL321">
        <v>0.22077085038636249</v>
      </c>
      <c r="AM321">
        <v>0.50394527848312176</v>
      </c>
      <c r="AN321">
        <v>30.264869050983819</v>
      </c>
      <c r="AO321">
        <v>8.2667132211235028</v>
      </c>
      <c r="AP321">
        <v>41.082550208443429</v>
      </c>
      <c r="AQ321">
        <v>29.095007035250891</v>
      </c>
      <c r="AR321">
        <v>52.017982393538126</v>
      </c>
      <c r="AS321">
        <v>16224.316665999961</v>
      </c>
      <c r="AT321">
        <v>13882.50987699994</v>
      </c>
      <c r="AU321">
        <v>12607.407350999951</v>
      </c>
      <c r="AV321">
        <v>3250.2058280000051</v>
      </c>
      <c r="AW321">
        <v>313.32513400000022</v>
      </c>
      <c r="AX321">
        <v>3200.98431599999</v>
      </c>
      <c r="AY321">
        <v>753.01711000000034</v>
      </c>
      <c r="AZ321">
        <v>356.8439350000001</v>
      </c>
      <c r="BA321">
        <v>0</v>
      </c>
      <c r="BB321">
        <v>0</v>
      </c>
      <c r="BC321">
        <v>11628.429693999989</v>
      </c>
      <c r="BD321">
        <v>9586.1934940000465</v>
      </c>
      <c r="BE321">
        <v>10450.099241000011</v>
      </c>
      <c r="BF321">
        <v>7938.0794280000237</v>
      </c>
      <c r="BG321">
        <v>2364.1176379999988</v>
      </c>
      <c r="BH321">
        <v>1536.5257140000001</v>
      </c>
      <c r="BI321">
        <v>2443.2845790000001</v>
      </c>
      <c r="BJ321">
        <v>827.76007100000004</v>
      </c>
      <c r="BK321">
        <v>6667.8205930000158</v>
      </c>
      <c r="BL321">
        <v>21.237444</v>
      </c>
      <c r="BM321">
        <v>51.296027000000016</v>
      </c>
      <c r="BN321">
        <v>9159.8845660000661</v>
      </c>
      <c r="BO321">
        <v>700.02632799999844</v>
      </c>
      <c r="BP321">
        <v>6097.72734700001</v>
      </c>
      <c r="BQ321">
        <v>3940.8204839999871</v>
      </c>
      <c r="BR321">
        <v>14831.38170299989</v>
      </c>
    </row>
    <row r="322">
      <c r="A322" t="s">
        <v>619</v>
      </c>
      <c r="B322">
        <v>2018</v>
      </c>
      <c r="C322" t="s">
        <v>627</v>
      </c>
      <c r="D322">
        <v>148</v>
      </c>
      <c r="E322" t="s">
        <v>109</v>
      </c>
      <c r="F322" t="s">
        <v>49</v>
      </c>
      <c r="G322" t="s">
        <v>192</v>
      </c>
      <c r="H322">
        <v>2.1495750371196518</v>
      </c>
      <c r="I322">
        <v>2.634064398032637</v>
      </c>
      <c r="J322">
        <v>1.395651851581643</v>
      </c>
      <c r="K322">
        <v>5.7494857112752156</v>
      </c>
      <c r="L322">
        <v>8.4445183189226061</v>
      </c>
      <c r="M322">
        <v>5.3113374004429881</v>
      </c>
      <c r="N322">
        <v>10.287656441173789</v>
      </c>
      <c r="O322">
        <v>12.408074281189601</v>
      </c>
      <c r="P322">
        <v>11.82519115555375</v>
      </c>
      <c r="Q322">
        <v>5.838794861955086</v>
      </c>
      <c r="R322">
        <v>2.049163139924508</v>
      </c>
      <c r="S322">
        <v>2.731472207146878</v>
      </c>
      <c r="T322">
        <v>1.257139684574337</v>
      </c>
      <c r="U322">
        <v>0.59968652260447874</v>
      </c>
      <c r="V322">
        <v>1.4630359109781981</v>
      </c>
      <c r="W322" t="s">
        <v>530</v>
      </c>
      <c r="X322" t="s">
        <v>531</v>
      </c>
      <c r="Y322" t="s">
        <v>532</v>
      </c>
      <c r="Z322" t="s">
        <v>533</v>
      </c>
      <c r="AA322" t="s">
        <v>534</v>
      </c>
      <c r="AB322" t="s">
        <v>535</v>
      </c>
      <c r="AC322" t="s">
        <v>536</v>
      </c>
      <c r="AD322" t="s">
        <v>537</v>
      </c>
      <c r="AE322" t="s">
        <v>538</v>
      </c>
      <c r="AF322" t="s">
        <v>539</v>
      </c>
      <c r="AG322" t="s">
        <v>540</v>
      </c>
      <c r="AH322">
        <v>1.085661155490439</v>
      </c>
      <c r="AI322">
        <v>0.50790370065543422</v>
      </c>
      <c r="AJ322">
        <v>0.60145867155350163</v>
      </c>
      <c r="AK322">
        <v>4.5481074220470168</v>
      </c>
      <c r="AL322">
        <v>8.4761948322516893</v>
      </c>
      <c r="AM322">
        <v>9.5435916789569877</v>
      </c>
      <c r="AN322">
        <v>0.63741990244431412</v>
      </c>
      <c r="AO322">
        <v>7.1678953525654592</v>
      </c>
      <c r="AP322">
        <v>11.105923104176391</v>
      </c>
      <c r="AQ322">
        <v>2.831065692960987</v>
      </c>
      <c r="AR322">
        <v>4.047100852180308</v>
      </c>
      <c r="AS322">
        <v>709.50585500000045</v>
      </c>
      <c r="AT322">
        <v>870.18253399999878</v>
      </c>
      <c r="AU322">
        <v>460.01195999999987</v>
      </c>
      <c r="AV322">
        <v>1898.0327290000059</v>
      </c>
      <c r="AW322">
        <v>2785.453463000013</v>
      </c>
      <c r="AX322">
        <v>573.57356199999992</v>
      </c>
      <c r="AY322">
        <v>1114.3298910000001</v>
      </c>
      <c r="AZ322">
        <v>1335.938110000001</v>
      </c>
      <c r="BA322">
        <v>1263.2759190000011</v>
      </c>
      <c r="BB322">
        <v>636.56836499999872</v>
      </c>
      <c r="BC322">
        <v>454.32565200000039</v>
      </c>
      <c r="BD322">
        <v>607.24844700000006</v>
      </c>
      <c r="BE322">
        <v>280.66439000000008</v>
      </c>
      <c r="BF322">
        <v>132.46484799999999</v>
      </c>
      <c r="BG322">
        <v>324.7973570000006</v>
      </c>
      <c r="BH322">
        <v>127.570869</v>
      </c>
      <c r="BI322">
        <v>56.730131000000007</v>
      </c>
      <c r="BJ322">
        <v>67.911869999999979</v>
      </c>
      <c r="BK322">
        <v>698.4824940000002</v>
      </c>
      <c r="BL322">
        <v>815.38261399999783</v>
      </c>
      <c r="BM322">
        <v>971.43153700000221</v>
      </c>
      <c r="BN322">
        <v>192.91980799999999</v>
      </c>
      <c r="BO322">
        <v>606.97829100000047</v>
      </c>
      <c r="BP322">
        <v>1648.4101079999989</v>
      </c>
      <c r="BQ322">
        <v>383.45829099999969</v>
      </c>
      <c r="BR322">
        <v>1153.9105280000001</v>
      </c>
    </row>
    <row r="323">
      <c r="A323" t="s">
        <v>619</v>
      </c>
      <c r="B323">
        <v>2018</v>
      </c>
      <c r="C323" t="s">
        <v>627</v>
      </c>
      <c r="D323">
        <v>149</v>
      </c>
      <c r="E323" t="s">
        <v>109</v>
      </c>
      <c r="F323" t="s">
        <v>48</v>
      </c>
      <c r="G323" t="s">
        <v>192</v>
      </c>
      <c r="H323">
        <v>15.01368176329937</v>
      </c>
      <c r="I323">
        <v>17.727700723997049</v>
      </c>
      <c r="J323">
        <v>20.330546393851449</v>
      </c>
      <c r="K323">
        <v>40.788125810942446</v>
      </c>
      <c r="L323">
        <v>78.72013949536688</v>
      </c>
      <c r="M323">
        <v>28.23193372602621</v>
      </c>
      <c r="N323">
        <v>48.312431216927379</v>
      </c>
      <c r="O323">
        <v>63.777700516455319</v>
      </c>
      <c r="P323">
        <v>76.951088788742254</v>
      </c>
      <c r="Q323">
        <v>89.030384403185664</v>
      </c>
      <c r="R323">
        <v>12.684749509699239</v>
      </c>
      <c r="S323">
        <v>16.502609132404839</v>
      </c>
      <c r="T323">
        <v>18.091393868856692</v>
      </c>
      <c r="U323">
        <v>18.611669451035901</v>
      </c>
      <c r="V323">
        <v>41.608777104783847</v>
      </c>
      <c r="W323" t="s">
        <v>530</v>
      </c>
      <c r="X323" t="s">
        <v>531</v>
      </c>
      <c r="Y323" t="s">
        <v>532</v>
      </c>
      <c r="Z323" t="s">
        <v>533</v>
      </c>
      <c r="AA323" t="s">
        <v>534</v>
      </c>
      <c r="AB323" t="s">
        <v>535</v>
      </c>
      <c r="AC323" t="s">
        <v>536</v>
      </c>
      <c r="AD323" t="s">
        <v>537</v>
      </c>
      <c r="AE323" t="s">
        <v>538</v>
      </c>
      <c r="AF323" t="s">
        <v>539</v>
      </c>
      <c r="AG323" t="s">
        <v>540</v>
      </c>
      <c r="AH323">
        <v>27.061623034426521</v>
      </c>
      <c r="AI323">
        <v>35.821627767206962</v>
      </c>
      <c r="AJ323">
        <v>42.420091878958992</v>
      </c>
      <c r="AK323">
        <v>17.715663651779021</v>
      </c>
      <c r="AL323">
        <v>86.379693134540432</v>
      </c>
      <c r="AM323">
        <v>61.335248081789551</v>
      </c>
      <c r="AN323">
        <v>33.16992482083144</v>
      </c>
      <c r="AO323">
        <v>43.763055650984867</v>
      </c>
      <c r="AP323">
        <v>31.00780592994127</v>
      </c>
      <c r="AQ323">
        <v>10.84866294511901</v>
      </c>
      <c r="AR323">
        <v>27.64915114107621</v>
      </c>
      <c r="AS323">
        <v>4955.5353650000052</v>
      </c>
      <c r="AT323">
        <v>5856.476230999966</v>
      </c>
      <c r="AU323">
        <v>6701.0225249999894</v>
      </c>
      <c r="AV323">
        <v>13465.064813000081</v>
      </c>
      <c r="AW323">
        <v>25966.109241999911</v>
      </c>
      <c r="AX323">
        <v>3048.7784090000032</v>
      </c>
      <c r="AY323">
        <v>5233.0661039999841</v>
      </c>
      <c r="AZ323">
        <v>6866.7432799999906</v>
      </c>
      <c r="BA323">
        <v>8220.6246079999928</v>
      </c>
      <c r="BB323">
        <v>9706.4424380000164</v>
      </c>
      <c r="BC323">
        <v>2812.371050000002</v>
      </c>
      <c r="BD323">
        <v>3668.7848189999891</v>
      </c>
      <c r="BE323">
        <v>4039.0181670000052</v>
      </c>
      <c r="BF323">
        <v>4111.1345209999909</v>
      </c>
      <c r="BG323">
        <v>9237.2447800000191</v>
      </c>
      <c r="BH323">
        <v>3179.8823689999949</v>
      </c>
      <c r="BI323">
        <v>4001.0845230000118</v>
      </c>
      <c r="BJ323">
        <v>4789.7351910000007</v>
      </c>
      <c r="BK323">
        <v>2720.7099089999988</v>
      </c>
      <c r="BL323">
        <v>8309.4479749999973</v>
      </c>
      <c r="BM323">
        <v>6243.2463919999809</v>
      </c>
      <c r="BN323">
        <v>10039.12099899999</v>
      </c>
      <c r="BO323">
        <v>3705.861124000015</v>
      </c>
      <c r="BP323">
        <v>4602.371207000001</v>
      </c>
      <c r="BQ323">
        <v>1469.414773</v>
      </c>
      <c r="BR323">
        <v>7883.3337139999749</v>
      </c>
    </row>
    <row r="324">
      <c r="A324" t="s">
        <v>619</v>
      </c>
      <c r="B324">
        <v>2018</v>
      </c>
      <c r="C324" t="s">
        <v>627</v>
      </c>
      <c r="D324">
        <v>150</v>
      </c>
      <c r="E324" t="s">
        <v>109</v>
      </c>
      <c r="F324" t="s">
        <v>111</v>
      </c>
      <c r="G324" t="s">
        <v>192</v>
      </c>
      <c r="H324">
        <v>82.83674319958088</v>
      </c>
      <c r="I324">
        <v>79.638234877970547</v>
      </c>
      <c r="J324">
        <v>78.273801754567046</v>
      </c>
      <c r="K324">
        <v>53.462388477783072</v>
      </c>
      <c r="L324">
        <v>12.835342185711429</v>
      </c>
      <c r="M324">
        <v>66.456728873530579</v>
      </c>
      <c r="N324">
        <v>41.399912341898258</v>
      </c>
      <c r="O324">
        <v>23.814225202355381</v>
      </c>
      <c r="P324">
        <v>11.22372005570349</v>
      </c>
      <c r="Q324">
        <v>5.1308207348590402</v>
      </c>
      <c r="R324">
        <v>85.266087350375855</v>
      </c>
      <c r="S324">
        <v>80.765918660447468</v>
      </c>
      <c r="T324">
        <v>80.651466446569358</v>
      </c>
      <c r="U324">
        <v>80.788644026359577</v>
      </c>
      <c r="V324">
        <v>56.928186984238337</v>
      </c>
      <c r="W324" t="s">
        <v>530</v>
      </c>
      <c r="X324" t="s">
        <v>531</v>
      </c>
      <c r="Y324" t="s">
        <v>532</v>
      </c>
      <c r="Z324" t="s">
        <v>533</v>
      </c>
      <c r="AA324" t="s">
        <v>534</v>
      </c>
      <c r="AB324" t="s">
        <v>535</v>
      </c>
      <c r="AC324" t="s">
        <v>536</v>
      </c>
      <c r="AD324" t="s">
        <v>537</v>
      </c>
      <c r="AE324" t="s">
        <v>538</v>
      </c>
      <c r="AF324" t="s">
        <v>539</v>
      </c>
      <c r="AG324" t="s">
        <v>540</v>
      </c>
      <c r="AH324">
        <v>71.852715810082458</v>
      </c>
      <c r="AI324">
        <v>63.670468532138337</v>
      </c>
      <c r="AJ324">
        <v>56.978449449487471</v>
      </c>
      <c r="AK324">
        <v>77.736228926173993</v>
      </c>
      <c r="AL324">
        <v>5.1441120332076444</v>
      </c>
      <c r="AM324">
        <v>29.12116023925277</v>
      </c>
      <c r="AN324">
        <v>66.19265527672448</v>
      </c>
      <c r="AO324">
        <v>49.069048996450093</v>
      </c>
      <c r="AP324">
        <v>57.886270965882133</v>
      </c>
      <c r="AQ324">
        <v>86.320271361920192</v>
      </c>
      <c r="AR324">
        <v>68.303748006743604</v>
      </c>
      <c r="AS324">
        <v>27341.755135000021</v>
      </c>
      <c r="AT324">
        <v>26309.076225000041</v>
      </c>
      <c r="AU324">
        <v>25799.33163200011</v>
      </c>
      <c r="AV324">
        <v>17649.119972999921</v>
      </c>
      <c r="AW324">
        <v>4233.7818440000156</v>
      </c>
      <c r="AX324">
        <v>7176.6901300000236</v>
      </c>
      <c r="AY324">
        <v>4484.3215820000087</v>
      </c>
      <c r="AZ324">
        <v>2564.0023009999991</v>
      </c>
      <c r="BA324">
        <v>1199.0212320000001</v>
      </c>
      <c r="BB324">
        <v>559.38224300000002</v>
      </c>
      <c r="BC324">
        <v>18904.581081999961</v>
      </c>
      <c r="BD324">
        <v>17955.510786000021</v>
      </c>
      <c r="BE324">
        <v>18005.95026199998</v>
      </c>
      <c r="BF324">
        <v>17845.41597599996</v>
      </c>
      <c r="BG324">
        <v>12638.189215000049</v>
      </c>
      <c r="BH324">
        <v>8443.0702429999455</v>
      </c>
      <c r="BI324">
        <v>7111.6513150000037</v>
      </c>
      <c r="BJ324">
        <v>6433.5476979999912</v>
      </c>
      <c r="BK324">
        <v>11938.45923499994</v>
      </c>
      <c r="BL324">
        <v>494.84699199999989</v>
      </c>
      <c r="BM324">
        <v>2964.2103729999881</v>
      </c>
      <c r="BN324">
        <v>20033.69254400002</v>
      </c>
      <c r="BO324">
        <v>4155.1733160000222</v>
      </c>
      <c r="BP324">
        <v>8591.8399830000708</v>
      </c>
      <c r="BQ324">
        <v>11691.789356000039</v>
      </c>
      <c r="BR324">
        <v>19474.78375399996</v>
      </c>
    </row>
    <row r="325">
      <c r="A325" t="s">
        <v>619</v>
      </c>
      <c r="B325">
        <v>2018</v>
      </c>
      <c r="C325" t="s">
        <v>627</v>
      </c>
      <c r="D325">
        <v>151</v>
      </c>
      <c r="E325" t="s">
        <v>110</v>
      </c>
      <c r="F325" t="s">
        <v>49</v>
      </c>
      <c r="G325" t="s">
        <v>192</v>
      </c>
      <c r="H325">
        <v>12.83433006274857</v>
      </c>
      <c r="I325">
        <v>13.75490165993957</v>
      </c>
      <c r="J325">
        <v>14.074180063614349</v>
      </c>
      <c r="K325">
        <v>13.122270060480931</v>
      </c>
      <c r="L325">
        <v>9.8350499587570237</v>
      </c>
      <c r="M325">
        <v>17.349249785943829</v>
      </c>
      <c r="N325">
        <v>19.262354520372639</v>
      </c>
      <c r="O325">
        <v>16.4126820685712</v>
      </c>
      <c r="P325">
        <v>12.68997045548797</v>
      </c>
      <c r="Q325">
        <v>6.2082495571770471</v>
      </c>
      <c r="R325">
        <v>15.32759288766349</v>
      </c>
      <c r="S325">
        <v>13.98334011295033</v>
      </c>
      <c r="T325">
        <v>11.369612212636181</v>
      </c>
      <c r="U325">
        <v>12.166949331822069</v>
      </c>
      <c r="V325">
        <v>6.6288705789782059</v>
      </c>
      <c r="W325" t="s">
        <v>530</v>
      </c>
      <c r="X325" t="s">
        <v>531</v>
      </c>
      <c r="Y325" t="s">
        <v>532</v>
      </c>
      <c r="Z325" t="s">
        <v>533</v>
      </c>
      <c r="AA325" t="s">
        <v>534</v>
      </c>
      <c r="AB325" t="s">
        <v>535</v>
      </c>
      <c r="AC325" t="s">
        <v>536</v>
      </c>
      <c r="AD325" t="s">
        <v>537</v>
      </c>
      <c r="AE325" t="s">
        <v>538</v>
      </c>
      <c r="AF325" t="s">
        <v>539</v>
      </c>
      <c r="AG325" t="s">
        <v>540</v>
      </c>
      <c r="AH325">
        <v>10.04456254449862</v>
      </c>
      <c r="AI325">
        <v>6.5033081211254213</v>
      </c>
      <c r="AJ325">
        <v>2.1149442759344881</v>
      </c>
      <c r="AK325">
        <v>19.725440093409919</v>
      </c>
      <c r="AL325">
        <v>9.0419140153251387</v>
      </c>
      <c r="AM325">
        <v>12.36642400278695</v>
      </c>
      <c r="AN325">
        <v>5.0927840237532456</v>
      </c>
      <c r="AO325">
        <v>12.80342877036829</v>
      </c>
      <c r="AP325">
        <v>25.391469255565841</v>
      </c>
      <c r="AQ325">
        <v>26.62891209624744</v>
      </c>
      <c r="AR325">
        <v>16.63116443675754</v>
      </c>
      <c r="AS325">
        <v>2153.9188360000039</v>
      </c>
      <c r="AT325">
        <v>2634.5072789999999</v>
      </c>
      <c r="AU325">
        <v>2864.5120650000058</v>
      </c>
      <c r="AV325">
        <v>3905.4515489999949</v>
      </c>
      <c r="AW325">
        <v>3213.309432000015</v>
      </c>
      <c r="AX325">
        <v>1318.2060240000001</v>
      </c>
      <c r="AY325">
        <v>1941.395015000001</v>
      </c>
      <c r="AZ325">
        <v>1708.533903000003</v>
      </c>
      <c r="BA325">
        <v>1355.6596150000021</v>
      </c>
      <c r="BB325">
        <v>676.8477679999985</v>
      </c>
      <c r="BC325">
        <v>1615.964834000001</v>
      </c>
      <c r="BD325">
        <v>1768.2423769999989</v>
      </c>
      <c r="BE325">
        <v>1350.202115999999</v>
      </c>
      <c r="BF325">
        <v>1721.7372029999981</v>
      </c>
      <c r="BG325">
        <v>1314.910306</v>
      </c>
      <c r="BH325">
        <v>1025.9513939999999</v>
      </c>
      <c r="BI325">
        <v>567.4904630000002</v>
      </c>
      <c r="BJ325">
        <v>221.2958129999999</v>
      </c>
      <c r="BK325">
        <v>1714.1074170000011</v>
      </c>
      <c r="BL325">
        <v>867.88270399999783</v>
      </c>
      <c r="BM325">
        <v>1252.421002000001</v>
      </c>
      <c r="BN325">
        <v>1074.8752950000001</v>
      </c>
      <c r="BO325">
        <v>994.56860599999948</v>
      </c>
      <c r="BP325">
        <v>2220.4570590000039</v>
      </c>
      <c r="BQ325">
        <v>2557.398627</v>
      </c>
      <c r="BR325">
        <v>2275.2507810000011</v>
      </c>
    </row>
    <row r="326">
      <c r="A326" t="s">
        <v>619</v>
      </c>
      <c r="B326">
        <v>2018</v>
      </c>
      <c r="C326" t="s">
        <v>627</v>
      </c>
      <c r="D326">
        <v>152</v>
      </c>
      <c r="E326" t="s">
        <v>110</v>
      </c>
      <c r="F326" t="s">
        <v>48</v>
      </c>
      <c r="G326" t="s">
        <v>192</v>
      </c>
      <c r="H326">
        <v>87.16566993725074</v>
      </c>
      <c r="I326">
        <v>86.245098340060366</v>
      </c>
      <c r="J326">
        <v>85.925819936385807</v>
      </c>
      <c r="K326">
        <v>86.877729939519384</v>
      </c>
      <c r="L326">
        <v>90.164950041243145</v>
      </c>
      <c r="M326">
        <v>82.650750214056259</v>
      </c>
      <c r="N326">
        <v>80.737645479626735</v>
      </c>
      <c r="O326">
        <v>83.58731793142924</v>
      </c>
      <c r="P326">
        <v>87.310029544511309</v>
      </c>
      <c r="Q326">
        <v>93.791750442822803</v>
      </c>
      <c r="R326">
        <v>84.672407112336828</v>
      </c>
      <c r="S326">
        <v>86.016659887049997</v>
      </c>
      <c r="T326">
        <v>88.630387787363901</v>
      </c>
      <c r="U326">
        <v>87.833050668178117</v>
      </c>
      <c r="V326">
        <v>93.371129421022431</v>
      </c>
      <c r="W326" t="s">
        <v>530</v>
      </c>
      <c r="X326" t="s">
        <v>531</v>
      </c>
      <c r="Y326" t="s">
        <v>532</v>
      </c>
      <c r="Z326" t="s">
        <v>533</v>
      </c>
      <c r="AA326" t="s">
        <v>534</v>
      </c>
      <c r="AB326" t="s">
        <v>535</v>
      </c>
      <c r="AC326" t="s">
        <v>536</v>
      </c>
      <c r="AD326" t="s">
        <v>537</v>
      </c>
      <c r="AE326" t="s">
        <v>538</v>
      </c>
      <c r="AF326" t="s">
        <v>539</v>
      </c>
      <c r="AG326" t="s">
        <v>540</v>
      </c>
      <c r="AH326">
        <v>89.955437455501098</v>
      </c>
      <c r="AI326">
        <v>93.49669187887487</v>
      </c>
      <c r="AJ326">
        <v>97.885055724065396</v>
      </c>
      <c r="AK326">
        <v>80.274559906589943</v>
      </c>
      <c r="AL326">
        <v>90.958085984674682</v>
      </c>
      <c r="AM326">
        <v>87.633575997212475</v>
      </c>
      <c r="AN326">
        <v>94.907215976246633</v>
      </c>
      <c r="AO326">
        <v>87.196571229631715</v>
      </c>
      <c r="AP326">
        <v>74.608530744434617</v>
      </c>
      <c r="AQ326">
        <v>73.371087903752354</v>
      </c>
      <c r="AR326">
        <v>83.36883556324257</v>
      </c>
      <c r="AS326">
        <v>14628.560852999921</v>
      </c>
      <c r="AT326">
        <v>16518.717833999999</v>
      </c>
      <c r="AU326">
        <v>17488.446700999921</v>
      </c>
      <c r="AV326">
        <v>25856.56013799979</v>
      </c>
      <c r="AW326">
        <v>29458.709982999739</v>
      </c>
      <c r="AX326">
        <v>6279.8517610000017</v>
      </c>
      <c r="AY326">
        <v>8137.3054519999778</v>
      </c>
      <c r="AZ326">
        <v>8701.3058530000144</v>
      </c>
      <c r="BA326">
        <v>9327.2621439999693</v>
      </c>
      <c r="BB326">
        <v>10225.54527800002</v>
      </c>
      <c r="BC326">
        <v>8926.8832559999973</v>
      </c>
      <c r="BD326">
        <v>10877.10818100002</v>
      </c>
      <c r="BE326">
        <v>10525.33146200002</v>
      </c>
      <c r="BF326">
        <v>12429.198714000009</v>
      </c>
      <c r="BG326">
        <v>18521.203408000019</v>
      </c>
      <c r="BH326">
        <v>9188.0463729998974</v>
      </c>
      <c r="BI326">
        <v>8158.6909269999487</v>
      </c>
      <c r="BJ326">
        <v>10242.138875000001</v>
      </c>
      <c r="BK326">
        <v>6975.7236279999297</v>
      </c>
      <c r="BL326">
        <v>8730.5574330000018</v>
      </c>
      <c r="BM326">
        <v>8875.1712729999745</v>
      </c>
      <c r="BN326">
        <v>20030.973489999989</v>
      </c>
      <c r="BO326">
        <v>6773.4177970000064</v>
      </c>
      <c r="BP326">
        <v>6524.4368920000434</v>
      </c>
      <c r="BQ326">
        <v>7046.4433090000239</v>
      </c>
      <c r="BR326">
        <v>11405.39551199999</v>
      </c>
    </row>
    <row r="327">
      <c r="A327" t="s">
        <v>619</v>
      </c>
      <c r="B327">
        <v>2018</v>
      </c>
      <c r="C327" t="s">
        <v>627</v>
      </c>
      <c r="D327">
        <v>153</v>
      </c>
      <c r="E327" t="s">
        <v>616</v>
      </c>
      <c r="F327" t="s">
        <v>557</v>
      </c>
      <c r="G327" t="s">
        <v>192</v>
      </c>
      <c r="H327">
        <v>0.0413117736521387</v>
      </c>
      <c r="I327">
        <v>0</v>
      </c>
      <c r="J327">
        <v>0.0015158508804982999</v>
      </c>
      <c r="K327">
        <v>0.4700887025522833</v>
      </c>
      <c r="L327">
        <v>4.3247471157407036</v>
      </c>
      <c r="M327">
        <v>0.0046266140582388003</v>
      </c>
      <c r="N327">
        <v>0.1040615019720796</v>
      </c>
      <c r="O327">
        <v>2.1834249035894788</v>
      </c>
      <c r="P327">
        <v>3.8065030445197552</v>
      </c>
      <c r="Q327">
        <v>8.5184930967127102</v>
      </c>
      <c r="R327">
        <v>0.061501610925826899</v>
      </c>
      <c r="S327">
        <v>0</v>
      </c>
      <c r="T327">
        <v>0</v>
      </c>
      <c r="U327">
        <v>0</v>
      </c>
      <c r="V327">
        <v>0</v>
      </c>
      <c r="W327" t="s">
        <v>530</v>
      </c>
      <c r="X327" t="s">
        <v>531</v>
      </c>
      <c r="Y327" t="s">
        <v>532</v>
      </c>
      <c r="Z327" t="s">
        <v>533</v>
      </c>
      <c r="AA327" t="s">
        <v>534</v>
      </c>
      <c r="AB327" t="s">
        <v>535</v>
      </c>
      <c r="AC327" t="s">
        <v>536</v>
      </c>
      <c r="AD327" t="s">
        <v>537</v>
      </c>
      <c r="AE327" t="s">
        <v>538</v>
      </c>
      <c r="AF327" t="s">
        <v>539</v>
      </c>
      <c r="AG327" t="s">
        <v>540</v>
      </c>
      <c r="AH327">
        <v>0.0093580511691927996</v>
      </c>
      <c r="AI327">
        <v>0.1051122411096902</v>
      </c>
      <c r="AJ327">
        <v>0</v>
      </c>
      <c r="AK327">
        <v>0.1557556881991837</v>
      </c>
      <c r="AL327">
        <v>7.4852827544054392</v>
      </c>
      <c r="AM327">
        <v>0</v>
      </c>
      <c r="AN327">
        <v>0.9185772760758657</v>
      </c>
      <c r="AO327">
        <v>0.032333064285280898</v>
      </c>
      <c r="AP327">
        <v>1.2593098634483451</v>
      </c>
      <c r="AQ327">
        <v>0.91680633410721768</v>
      </c>
      <c r="AR327">
        <v>0.86696446859086795</v>
      </c>
      <c r="AS327">
        <v>13.635693</v>
      </c>
      <c r="AT327">
        <v>0</v>
      </c>
      <c r="AU327">
        <v>0.49963000000000002</v>
      </c>
      <c r="AV327">
        <v>155.18670499999999</v>
      </c>
      <c r="AW327">
        <v>1426.5327369999959</v>
      </c>
      <c r="AX327">
        <v>0.49963000000000002</v>
      </c>
      <c r="AY327">
        <v>11.271648000000001</v>
      </c>
      <c r="AZ327">
        <v>235.08245299999999</v>
      </c>
      <c r="BA327">
        <v>406.64574200000021</v>
      </c>
      <c r="BB327">
        <v>928.71959899999968</v>
      </c>
      <c r="BC327">
        <v>13.635693</v>
      </c>
      <c r="BD327">
        <v>0</v>
      </c>
      <c r="BE327">
        <v>0</v>
      </c>
      <c r="BF327">
        <v>0</v>
      </c>
      <c r="BG327">
        <v>0</v>
      </c>
      <c r="BH327">
        <v>1.09962</v>
      </c>
      <c r="BI327">
        <v>11.740475999999999</v>
      </c>
      <c r="BJ327">
        <v>0</v>
      </c>
      <c r="BK327">
        <v>23.920415999999999</v>
      </c>
      <c r="BL327">
        <v>720.06006700000069</v>
      </c>
      <c r="BM327">
        <v>0</v>
      </c>
      <c r="BN327">
        <v>278.01414899999997</v>
      </c>
      <c r="BO327">
        <v>2.737968</v>
      </c>
      <c r="BP327">
        <v>186.91459399999999</v>
      </c>
      <c r="BQ327">
        <v>124.17832300000001</v>
      </c>
      <c r="BR327">
        <v>247.18915200000001</v>
      </c>
    </row>
    <row r="328">
      <c r="A328" t="s">
        <v>619</v>
      </c>
      <c r="B328">
        <v>2018</v>
      </c>
      <c r="C328" t="s">
        <v>627</v>
      </c>
      <c r="D328">
        <v>154</v>
      </c>
      <c r="E328" t="s">
        <v>616</v>
      </c>
      <c r="F328" t="s">
        <v>558</v>
      </c>
      <c r="G328" t="s">
        <v>192</v>
      </c>
      <c r="H328">
        <v>0</v>
      </c>
      <c r="I328">
        <v>0</v>
      </c>
      <c r="J328">
        <v>0.1327434951562432</v>
      </c>
      <c r="K328">
        <v>7.1706267987735881</v>
      </c>
      <c r="L328">
        <v>38.01430942573031</v>
      </c>
      <c r="M328">
        <v>0.40515391634548997</v>
      </c>
      <c r="N328">
        <v>7.493237210351948</v>
      </c>
      <c r="O328">
        <v>23.611026152138269</v>
      </c>
      <c r="P328">
        <v>39.832038472200722</v>
      </c>
      <c r="Q328">
        <v>51.910913018096068</v>
      </c>
      <c r="R328">
        <v>0</v>
      </c>
      <c r="S328">
        <v>0</v>
      </c>
      <c r="T328">
        <v>0</v>
      </c>
      <c r="U328">
        <v>0</v>
      </c>
      <c r="V328">
        <v>7.3774266674588223</v>
      </c>
      <c r="W328" t="s">
        <v>530</v>
      </c>
      <c r="X328" t="s">
        <v>531</v>
      </c>
      <c r="Y328" t="s">
        <v>532</v>
      </c>
      <c r="Z328" t="s">
        <v>533</v>
      </c>
      <c r="AA328" t="s">
        <v>534</v>
      </c>
      <c r="AB328" t="s">
        <v>535</v>
      </c>
      <c r="AC328" t="s">
        <v>536</v>
      </c>
      <c r="AD328" t="s">
        <v>537</v>
      </c>
      <c r="AE328" t="s">
        <v>538</v>
      </c>
      <c r="AF328" t="s">
        <v>539</v>
      </c>
      <c r="AG328" t="s">
        <v>540</v>
      </c>
      <c r="AH328">
        <v>0.70457960561391186</v>
      </c>
      <c r="AI328">
        <v>11.6288354304937</v>
      </c>
      <c r="AJ328">
        <v>3.8673854655809179</v>
      </c>
      <c r="AK328">
        <v>4.094519239152981</v>
      </c>
      <c r="AL328">
        <v>49.204404036875431</v>
      </c>
      <c r="AM328">
        <v>38.738112090543737</v>
      </c>
      <c r="AN328">
        <v>3.6335701641396621</v>
      </c>
      <c r="AO328">
        <v>1.18327553563051</v>
      </c>
      <c r="AP328">
        <v>8.7154006494412002</v>
      </c>
      <c r="AQ328">
        <v>2.756835559435074</v>
      </c>
      <c r="AR328">
        <v>3.3655312738000411</v>
      </c>
      <c r="AS328">
        <v>0</v>
      </c>
      <c r="AT328">
        <v>0</v>
      </c>
      <c r="AU328">
        <v>43.752741999999991</v>
      </c>
      <c r="AV328">
        <v>2367.182916000002</v>
      </c>
      <c r="AW328">
        <v>12539.150941999989</v>
      </c>
      <c r="AX328">
        <v>43.752741999999991</v>
      </c>
      <c r="AY328">
        <v>811.64629200000047</v>
      </c>
      <c r="AZ328">
        <v>2542.124502000006</v>
      </c>
      <c r="BA328">
        <v>4255.2255050000012</v>
      </c>
      <c r="BB328">
        <v>5659.5317710000336</v>
      </c>
      <c r="BC328">
        <v>0</v>
      </c>
      <c r="BD328">
        <v>0</v>
      </c>
      <c r="BE328">
        <v>0</v>
      </c>
      <c r="BF328">
        <v>0</v>
      </c>
      <c r="BG328">
        <v>1637.805788000001</v>
      </c>
      <c r="BH328">
        <v>82.791791999999973</v>
      </c>
      <c r="BI328">
        <v>1298.8788160000011</v>
      </c>
      <c r="BJ328">
        <v>436.6740250000002</v>
      </c>
      <c r="BK328">
        <v>628.82200100000023</v>
      </c>
      <c r="BL328">
        <v>4733.3050239999739</v>
      </c>
      <c r="BM328">
        <v>3943.10916000002</v>
      </c>
      <c r="BN328">
        <v>1099.7266570000011</v>
      </c>
      <c r="BO328">
        <v>100.199923</v>
      </c>
      <c r="BP328">
        <v>1293.593912999999</v>
      </c>
      <c r="BQ328">
        <v>373.40406999999948</v>
      </c>
      <c r="BR328">
        <v>959.58121899999992</v>
      </c>
    </row>
    <row r="329">
      <c r="A329" t="s">
        <v>619</v>
      </c>
      <c r="B329">
        <v>2018</v>
      </c>
      <c r="C329" t="s">
        <v>627</v>
      </c>
      <c r="D329">
        <v>155</v>
      </c>
      <c r="E329" t="s">
        <v>616</v>
      </c>
      <c r="F329" t="s">
        <v>559</v>
      </c>
      <c r="G329" t="s">
        <v>192</v>
      </c>
      <c r="H329">
        <v>0.0171194075887466</v>
      </c>
      <c r="I329">
        <v>0</v>
      </c>
      <c r="J329">
        <v>0.010123862059526499</v>
      </c>
      <c r="K329">
        <v>1.671363823860966</v>
      </c>
      <c r="L329">
        <v>7.5922100230902307</v>
      </c>
      <c r="M329">
        <v>0.0236686826117967</v>
      </c>
      <c r="N329">
        <v>3.4807941521719581</v>
      </c>
      <c r="O329">
        <v>3.9819755860235668</v>
      </c>
      <c r="P329">
        <v>4.9380541475516502</v>
      </c>
      <c r="Q329">
        <v>9.1334683935774557</v>
      </c>
      <c r="R329">
        <v>0.025485982607992699</v>
      </c>
      <c r="S329">
        <v>0</v>
      </c>
      <c r="T329">
        <v>0.0034976432978663001</v>
      </c>
      <c r="U329">
        <v>0</v>
      </c>
      <c r="V329">
        <v>3.2748276018957112</v>
      </c>
      <c r="W329" t="s">
        <v>530</v>
      </c>
      <c r="X329" t="s">
        <v>531</v>
      </c>
      <c r="Y329" t="s">
        <v>532</v>
      </c>
      <c r="Z329" t="s">
        <v>533</v>
      </c>
      <c r="AA329" t="s">
        <v>534</v>
      </c>
      <c r="AB329" t="s">
        <v>535</v>
      </c>
      <c r="AC329" t="s">
        <v>536</v>
      </c>
      <c r="AD329" t="s">
        <v>537</v>
      </c>
      <c r="AE329" t="s">
        <v>538</v>
      </c>
      <c r="AF329" t="s">
        <v>539</v>
      </c>
      <c r="AG329" t="s">
        <v>540</v>
      </c>
      <c r="AH329">
        <v>0.13051287480764101</v>
      </c>
      <c r="AI329">
        <v>0.0033533384768756002</v>
      </c>
      <c r="AJ329">
        <v>1.144406723628635</v>
      </c>
      <c r="AK329">
        <v>1.392327264872427</v>
      </c>
      <c r="AL329">
        <v>6.4933948330424593</v>
      </c>
      <c r="AM329">
        <v>4.9186886735128388</v>
      </c>
      <c r="AN329">
        <v>1.4269175638056431</v>
      </c>
      <c r="AO329">
        <v>0.4120776043741165</v>
      </c>
      <c r="AP329">
        <v>0.30436408834392997</v>
      </c>
      <c r="AQ329">
        <v>1.377091050453805</v>
      </c>
      <c r="AR329">
        <v>3.0952922819934612</v>
      </c>
      <c r="AS329">
        <v>5.6505679999999998</v>
      </c>
      <c r="AT329">
        <v>0</v>
      </c>
      <c r="AU329">
        <v>3.336862</v>
      </c>
      <c r="AV329">
        <v>551.75426099999959</v>
      </c>
      <c r="AW329">
        <v>2504.3166349999969</v>
      </c>
      <c r="AX329">
        <v>2.5559910000000001</v>
      </c>
      <c r="AY329">
        <v>377.02979199999999</v>
      </c>
      <c r="AZ329">
        <v>428.72671599999939</v>
      </c>
      <c r="BA329">
        <v>527.52846099999954</v>
      </c>
      <c r="BB329">
        <v>995.76662299999987</v>
      </c>
      <c r="BC329">
        <v>5.6505679999999998</v>
      </c>
      <c r="BD329">
        <v>0</v>
      </c>
      <c r="BE329">
        <v>0.78087099999999998</v>
      </c>
      <c r="BF329">
        <v>0</v>
      </c>
      <c r="BG329">
        <v>727.01930400000094</v>
      </c>
      <c r="BH329">
        <v>15.335946</v>
      </c>
      <c r="BI329">
        <v>0.37454999999999999</v>
      </c>
      <c r="BJ329">
        <v>129.21719200000001</v>
      </c>
      <c r="BK329">
        <v>213.82877099999999</v>
      </c>
      <c r="BL329">
        <v>624.64364699999908</v>
      </c>
      <c r="BM329">
        <v>500.66782599999942</v>
      </c>
      <c r="BN329">
        <v>431.86706500000008</v>
      </c>
      <c r="BO329">
        <v>34.894784000000001</v>
      </c>
      <c r="BP329">
        <v>45.175608999999987</v>
      </c>
      <c r="BQ329">
        <v>186.52233399999989</v>
      </c>
      <c r="BR329">
        <v>882.53060199999982</v>
      </c>
    </row>
    <row r="330">
      <c r="A330" t="s">
        <v>619</v>
      </c>
      <c r="B330">
        <v>2018</v>
      </c>
      <c r="C330" t="s">
        <v>627</v>
      </c>
      <c r="D330">
        <v>156</v>
      </c>
      <c r="E330" t="s">
        <v>616</v>
      </c>
      <c r="F330" t="s">
        <v>560</v>
      </c>
      <c r="G330" t="s">
        <v>192</v>
      </c>
      <c r="H330">
        <v>0.70355133682891369</v>
      </c>
      <c r="I330">
        <v>0.45173972077562141</v>
      </c>
      <c r="J330">
        <v>0.43207997597619568</v>
      </c>
      <c r="K330">
        <v>0.15529964013082551</v>
      </c>
      <c r="L330">
        <v>1.11271089030092</v>
      </c>
      <c r="M330">
        <v>0.10593224744387859</v>
      </c>
      <c r="N330">
        <v>0.41180072950493041</v>
      </c>
      <c r="O330">
        <v>0.33227276872547762</v>
      </c>
      <c r="P330">
        <v>1.602092853070002</v>
      </c>
      <c r="Q330">
        <v>1.468543982265814</v>
      </c>
      <c r="R330">
        <v>1.041906809569201</v>
      </c>
      <c r="S330">
        <v>0.57868821301426931</v>
      </c>
      <c r="T330">
        <v>0.092199903881255804</v>
      </c>
      <c r="U330">
        <v>0.59844758100511064</v>
      </c>
      <c r="V330">
        <v>0.030012133181665099</v>
      </c>
      <c r="W330" t="s">
        <v>530</v>
      </c>
      <c r="X330" t="s">
        <v>531</v>
      </c>
      <c r="Y330" t="s">
        <v>532</v>
      </c>
      <c r="Z330" t="s">
        <v>533</v>
      </c>
      <c r="AA330" t="s">
        <v>534</v>
      </c>
      <c r="AB330" t="s">
        <v>535</v>
      </c>
      <c r="AC330" t="s">
        <v>536</v>
      </c>
      <c r="AD330" t="s">
        <v>537</v>
      </c>
      <c r="AE330" t="s">
        <v>538</v>
      </c>
      <c r="AF330" t="s">
        <v>539</v>
      </c>
      <c r="AG330" t="s">
        <v>540</v>
      </c>
      <c r="AH330">
        <v>0.37240754482774652</v>
      </c>
      <c r="AI330">
        <v>0</v>
      </c>
      <c r="AJ330">
        <v>0.0202075692493154</v>
      </c>
      <c r="AK330">
        <v>0</v>
      </c>
      <c r="AL330">
        <v>1.0155991318561819</v>
      </c>
      <c r="AM330">
        <v>0</v>
      </c>
      <c r="AN330">
        <v>0.76357096760176424</v>
      </c>
      <c r="AO330">
        <v>0</v>
      </c>
      <c r="AP330">
        <v>0.12907567076835261</v>
      </c>
      <c r="AQ330">
        <v>0</v>
      </c>
      <c r="AR330">
        <v>1.9226004270089301</v>
      </c>
      <c r="AS330">
        <v>232.21975699999999</v>
      </c>
      <c r="AT330">
        <v>149.23553699999999</v>
      </c>
      <c r="AU330">
        <v>142.415142</v>
      </c>
      <c r="AV330">
        <v>51.267854999999983</v>
      </c>
      <c r="AW330">
        <v>367.03152099999971</v>
      </c>
      <c r="AX330">
        <v>11.439667999999999</v>
      </c>
      <c r="AY330">
        <v>44.605091999999992</v>
      </c>
      <c r="AZ330">
        <v>35.774758000000013</v>
      </c>
      <c r="BA330">
        <v>171.15032600000001</v>
      </c>
      <c r="BB330">
        <v>160.10643700000011</v>
      </c>
      <c r="BC330">
        <v>231.004053</v>
      </c>
      <c r="BD330">
        <v>128.65132500000001</v>
      </c>
      <c r="BE330">
        <v>20.584212000000001</v>
      </c>
      <c r="BF330">
        <v>132.19117800000001</v>
      </c>
      <c r="BG330">
        <v>6.662763</v>
      </c>
      <c r="BH330">
        <v>43.759835999999993</v>
      </c>
      <c r="BI330">
        <v>0</v>
      </c>
      <c r="BJ330">
        <v>2.281676</v>
      </c>
      <c r="BK330">
        <v>0</v>
      </c>
      <c r="BL330">
        <v>97.697361999999956</v>
      </c>
      <c r="BM330">
        <v>0</v>
      </c>
      <c r="BN330">
        <v>231.10035300000001</v>
      </c>
      <c r="BO330">
        <v>0</v>
      </c>
      <c r="BP330">
        <v>19.158213</v>
      </c>
      <c r="BQ330">
        <v>0</v>
      </c>
      <c r="BR330">
        <v>548.17237199999977</v>
      </c>
    </row>
    <row r="331">
      <c r="A331" t="s">
        <v>619</v>
      </c>
      <c r="B331">
        <v>2018</v>
      </c>
      <c r="C331" t="s">
        <v>627</v>
      </c>
      <c r="D331">
        <v>157</v>
      </c>
      <c r="E331" t="s">
        <v>616</v>
      </c>
      <c r="F331" t="s">
        <v>561</v>
      </c>
      <c r="G331" t="s">
        <v>192</v>
      </c>
      <c r="H331">
        <v>0</v>
      </c>
      <c r="I331">
        <v>0</v>
      </c>
      <c r="J331">
        <v>0</v>
      </c>
      <c r="K331">
        <v>0</v>
      </c>
      <c r="L331">
        <v>0.095244910821926806</v>
      </c>
      <c r="M331">
        <v>0</v>
      </c>
      <c r="N331">
        <v>0</v>
      </c>
      <c r="O331">
        <v>0.1020462782721499</v>
      </c>
      <c r="P331">
        <v>0</v>
      </c>
      <c r="Q331">
        <v>0.1873887862398749</v>
      </c>
      <c r="R331">
        <v>0</v>
      </c>
      <c r="S331">
        <v>0</v>
      </c>
      <c r="T331">
        <v>0</v>
      </c>
      <c r="U331">
        <v>0</v>
      </c>
      <c r="V331">
        <v>0</v>
      </c>
      <c r="W331" t="s">
        <v>530</v>
      </c>
      <c r="X331" t="s">
        <v>531</v>
      </c>
      <c r="Y331" t="s">
        <v>532</v>
      </c>
      <c r="Z331" t="s">
        <v>533</v>
      </c>
      <c r="AA331" t="s">
        <v>534</v>
      </c>
      <c r="AB331" t="s">
        <v>535</v>
      </c>
      <c r="AC331" t="s">
        <v>536</v>
      </c>
      <c r="AD331" t="s">
        <v>537</v>
      </c>
      <c r="AE331" t="s">
        <v>538</v>
      </c>
      <c r="AF331" t="s">
        <v>539</v>
      </c>
      <c r="AG331" t="s">
        <v>540</v>
      </c>
      <c r="AH331">
        <v>0</v>
      </c>
      <c r="AI331">
        <v>0</v>
      </c>
      <c r="AJ331">
        <v>0</v>
      </c>
      <c r="AK331">
        <v>0.071540885670400997</v>
      </c>
      <c r="AL331">
        <v>0.21237574573550519</v>
      </c>
      <c r="AM331">
        <v>0</v>
      </c>
      <c r="AN331">
        <v>0</v>
      </c>
      <c r="AO331">
        <v>0</v>
      </c>
      <c r="AP331">
        <v>0</v>
      </c>
      <c r="AQ331">
        <v>0</v>
      </c>
      <c r="AR331">
        <v>0</v>
      </c>
      <c r="AS331">
        <v>0</v>
      </c>
      <c r="AT331">
        <v>0</v>
      </c>
      <c r="AU331">
        <v>0</v>
      </c>
      <c r="AV331">
        <v>0</v>
      </c>
      <c r="AW331">
        <v>31.416861999999991</v>
      </c>
      <c r="AX331">
        <v>0</v>
      </c>
      <c r="AY331">
        <v>0</v>
      </c>
      <c r="AZ331">
        <v>10.987</v>
      </c>
      <c r="BA331">
        <v>0</v>
      </c>
      <c r="BB331">
        <v>20.429862</v>
      </c>
      <c r="BC331">
        <v>0</v>
      </c>
      <c r="BD331">
        <v>0</v>
      </c>
      <c r="BE331">
        <v>0</v>
      </c>
      <c r="BF331">
        <v>0</v>
      </c>
      <c r="BG331">
        <v>0</v>
      </c>
      <c r="BH331">
        <v>0</v>
      </c>
      <c r="BI331">
        <v>0</v>
      </c>
      <c r="BJ331">
        <v>0</v>
      </c>
      <c r="BK331">
        <v>10.987</v>
      </c>
      <c r="BL331">
        <v>20.429862</v>
      </c>
      <c r="BM331">
        <v>0</v>
      </c>
      <c r="BN331">
        <v>0</v>
      </c>
      <c r="BO331">
        <v>0</v>
      </c>
      <c r="BP331">
        <v>0</v>
      </c>
      <c r="BQ331">
        <v>0</v>
      </c>
      <c r="BR331">
        <v>0</v>
      </c>
    </row>
    <row r="332">
      <c r="A332" t="s">
        <v>619</v>
      </c>
      <c r="B332">
        <v>2018</v>
      </c>
      <c r="C332" t="s">
        <v>627</v>
      </c>
      <c r="D332">
        <v>158</v>
      </c>
      <c r="E332" t="s">
        <v>616</v>
      </c>
      <c r="F332" t="s">
        <v>562</v>
      </c>
      <c r="G332" t="s">
        <v>192</v>
      </c>
      <c r="H332">
        <v>1.078883815835872</v>
      </c>
      <c r="I332">
        <v>1.7697358426472889</v>
      </c>
      <c r="J332">
        <v>4.8705484711591431</v>
      </c>
      <c r="K332">
        <v>22.76966046156884</v>
      </c>
      <c r="L332">
        <v>25.500963155029829</v>
      </c>
      <c r="M332">
        <v>8.297025788213432</v>
      </c>
      <c r="N332">
        <v>33.277881521337846</v>
      </c>
      <c r="O332">
        <v>31.3779274190438</v>
      </c>
      <c r="P332">
        <v>26.318776458615389</v>
      </c>
      <c r="Q332">
        <v>18.977395579762991</v>
      </c>
      <c r="R332">
        <v>0.6870390082340041</v>
      </c>
      <c r="S332">
        <v>1.4586468768948331</v>
      </c>
      <c r="T332">
        <v>1.6840711618262749</v>
      </c>
      <c r="U332">
        <v>3.668858232666516</v>
      </c>
      <c r="V332">
        <v>18.251700717681761</v>
      </c>
      <c r="W332" t="s">
        <v>530</v>
      </c>
      <c r="X332" t="s">
        <v>531</v>
      </c>
      <c r="Y332" t="s">
        <v>532</v>
      </c>
      <c r="Z332" t="s">
        <v>533</v>
      </c>
      <c r="AA332" t="s">
        <v>534</v>
      </c>
      <c r="AB332" t="s">
        <v>535</v>
      </c>
      <c r="AC332" t="s">
        <v>536</v>
      </c>
      <c r="AD332" t="s">
        <v>537</v>
      </c>
      <c r="AE332" t="s">
        <v>538</v>
      </c>
      <c r="AF332" t="s">
        <v>539</v>
      </c>
      <c r="AG332" t="s">
        <v>540</v>
      </c>
      <c r="AH332">
        <v>5.3556573459690942</v>
      </c>
      <c r="AI332">
        <v>18.29751451566479</v>
      </c>
      <c r="AJ332">
        <v>20.14163644805835</v>
      </c>
      <c r="AK332">
        <v>8.3511707989688055</v>
      </c>
      <c r="AL332">
        <v>22.947909307897191</v>
      </c>
      <c r="AM332">
        <v>10.34669420424882</v>
      </c>
      <c r="AN332">
        <v>12.94742430178232</v>
      </c>
      <c r="AO332">
        <v>4.7273429754601528</v>
      </c>
      <c r="AP332">
        <v>16.790550240177531</v>
      </c>
      <c r="AQ332">
        <v>5.1155346697817423</v>
      </c>
      <c r="AR332">
        <v>5.1906014689927584</v>
      </c>
      <c r="AS332">
        <v>356.10498400000012</v>
      </c>
      <c r="AT332">
        <v>584.64524300000051</v>
      </c>
      <c r="AU332">
        <v>1605.350608000002</v>
      </c>
      <c r="AV332">
        <v>7516.769839000006</v>
      </c>
      <c r="AW332">
        <v>8411.5805600000385</v>
      </c>
      <c r="AX332">
        <v>895.9993079999997</v>
      </c>
      <c r="AY332">
        <v>3604.566142000006</v>
      </c>
      <c r="AZ332">
        <v>3378.362193999993</v>
      </c>
      <c r="BA332">
        <v>2811.614297000006</v>
      </c>
      <c r="BB332">
        <v>2068.9902559999991</v>
      </c>
      <c r="BC332">
        <v>152.32532699999999</v>
      </c>
      <c r="BD332">
        <v>324.27972299999988</v>
      </c>
      <c r="BE332">
        <v>375.97954399999981</v>
      </c>
      <c r="BF332">
        <v>810.41465800000117</v>
      </c>
      <c r="BG332">
        <v>4051.9197849999932</v>
      </c>
      <c r="BH332">
        <v>629.31777400000033</v>
      </c>
      <c r="BI332">
        <v>2043.734657000002</v>
      </c>
      <c r="BJ332">
        <v>2274.2313989999971</v>
      </c>
      <c r="BK332">
        <v>1282.543719000005</v>
      </c>
      <c r="BL332">
        <v>2207.514887000003</v>
      </c>
      <c r="BM332">
        <v>1053.178445999999</v>
      </c>
      <c r="BN332">
        <v>3918.632915000002</v>
      </c>
      <c r="BO332">
        <v>400.31200499999989</v>
      </c>
      <c r="BP332">
        <v>2492.157785999997</v>
      </c>
      <c r="BQ332">
        <v>692.8819019999994</v>
      </c>
      <c r="BR332">
        <v>1479.9457439999969</v>
      </c>
    </row>
    <row r="333">
      <c r="A333" t="s">
        <v>619</v>
      </c>
      <c r="B333">
        <v>2018</v>
      </c>
      <c r="C333" t="s">
        <v>627</v>
      </c>
      <c r="D333">
        <v>159</v>
      </c>
      <c r="E333" t="s">
        <v>616</v>
      </c>
      <c r="F333" t="s">
        <v>563</v>
      </c>
      <c r="G333" t="s">
        <v>192</v>
      </c>
      <c r="H333">
        <v>16.02594180334226</v>
      </c>
      <c r="I333">
        <v>18.522763452522739</v>
      </c>
      <c r="J333">
        <v>16.638803778855461</v>
      </c>
      <c r="K333">
        <v>14.4038619000358</v>
      </c>
      <c r="L333">
        <v>11.586823243039079</v>
      </c>
      <c r="M333">
        <v>24.812796125240261</v>
      </c>
      <c r="N333">
        <v>14.244113272267549</v>
      </c>
      <c r="O333">
        <v>14.769904741692169</v>
      </c>
      <c r="P333">
        <v>13.72541290742587</v>
      </c>
      <c r="Q333">
        <v>6.1415203907518032</v>
      </c>
      <c r="R333">
        <v>13.959886047855919</v>
      </c>
      <c r="S333">
        <v>17.7754344626569</v>
      </c>
      <c r="T333">
        <v>17.558470565116121</v>
      </c>
      <c r="U333">
        <v>15.43437159941907</v>
      </c>
      <c r="V333">
        <v>14.16785802872565</v>
      </c>
      <c r="W333" t="s">
        <v>530</v>
      </c>
      <c r="X333" t="s">
        <v>531</v>
      </c>
      <c r="Y333" t="s">
        <v>532</v>
      </c>
      <c r="Z333" t="s">
        <v>533</v>
      </c>
      <c r="AA333" t="s">
        <v>534</v>
      </c>
      <c r="AB333" t="s">
        <v>535</v>
      </c>
      <c r="AC333" t="s">
        <v>536</v>
      </c>
      <c r="AD333" t="s">
        <v>537</v>
      </c>
      <c r="AE333" t="s">
        <v>538</v>
      </c>
      <c r="AF333" t="s">
        <v>539</v>
      </c>
      <c r="AG333" t="s">
        <v>540</v>
      </c>
      <c r="AH333">
        <v>21.947176312357119</v>
      </c>
      <c r="AI333">
        <v>6.2947159421172554</v>
      </c>
      <c r="AJ333">
        <v>17.656594253773768</v>
      </c>
      <c r="AK333">
        <v>7.9412962980766704</v>
      </c>
      <c r="AL333">
        <v>8.3340371363741532</v>
      </c>
      <c r="AM333">
        <v>16.875344792441489</v>
      </c>
      <c r="AN333">
        <v>14.880855417472331</v>
      </c>
      <c r="AO333">
        <v>44.575921823800229</v>
      </c>
      <c r="AP333">
        <v>15.044104192706641</v>
      </c>
      <c r="AQ333">
        <v>3.5134610243021469</v>
      </c>
      <c r="AR333">
        <v>19.177862499879481</v>
      </c>
      <c r="AS333">
        <v>5289.6499750000021</v>
      </c>
      <c r="AT333">
        <v>6119.1310469999744</v>
      </c>
      <c r="AU333">
        <v>5484.2106430000013</v>
      </c>
      <c r="AV333">
        <v>4755.0342209999963</v>
      </c>
      <c r="AW333">
        <v>3821.953569000013</v>
      </c>
      <c r="AX333">
        <v>2679.544300000005</v>
      </c>
      <c r="AY333">
        <v>1542.8821210000019</v>
      </c>
      <c r="AZ333">
        <v>1590.228925000001</v>
      </c>
      <c r="BA333">
        <v>1466.2751219999991</v>
      </c>
      <c r="BB333">
        <v>669.57269199999894</v>
      </c>
      <c r="BC333">
        <v>3095.0851140000032</v>
      </c>
      <c r="BD333">
        <v>3951.7535429999912</v>
      </c>
      <c r="BE333">
        <v>3920.0396670000032</v>
      </c>
      <c r="BF333">
        <v>3409.3007109999949</v>
      </c>
      <c r="BG333">
        <v>3145.2972599999989</v>
      </c>
      <c r="BH333">
        <v>2578.9081059999949</v>
      </c>
      <c r="BI333">
        <v>703.08615500000042</v>
      </c>
      <c r="BJ333">
        <v>1993.6404449999991</v>
      </c>
      <c r="BK333">
        <v>1219.5966209999999</v>
      </c>
      <c r="BL333">
        <v>801.70750200000032</v>
      </c>
      <c r="BM333">
        <v>1717.722497</v>
      </c>
      <c r="BN333">
        <v>4503.8000210000037</v>
      </c>
      <c r="BO333">
        <v>3774.694735000011</v>
      </c>
      <c r="BP333">
        <v>2232.9394130000019</v>
      </c>
      <c r="BQ333">
        <v>475.8864350000004</v>
      </c>
      <c r="BR333">
        <v>5467.9975250000043</v>
      </c>
    </row>
    <row r="334">
      <c r="A334" t="s">
        <v>619</v>
      </c>
      <c r="B334">
        <v>2018</v>
      </c>
      <c r="C334" t="s">
        <v>627</v>
      </c>
      <c r="D334">
        <v>160</v>
      </c>
      <c r="E334" t="s">
        <v>616</v>
      </c>
      <c r="F334" t="s">
        <v>564</v>
      </c>
      <c r="G334" t="s">
        <v>192</v>
      </c>
      <c r="H334">
        <v>32.158333292446393</v>
      </c>
      <c r="I334">
        <v>36.541586338715483</v>
      </c>
      <c r="J334">
        <v>39.571760382457413</v>
      </c>
      <c r="K334">
        <v>43.095740931477238</v>
      </c>
      <c r="L334">
        <v>10.616343218116249</v>
      </c>
      <c r="M334">
        <v>36.502666358111099</v>
      </c>
      <c r="N334">
        <v>33.087200248001743</v>
      </c>
      <c r="O334">
        <v>20.167617720720141</v>
      </c>
      <c r="P334">
        <v>9.6216272026334764</v>
      </c>
      <c r="Q334">
        <v>3.18909806803895</v>
      </c>
      <c r="R334">
        <v>30.81632639112307</v>
      </c>
      <c r="S334">
        <v>36.806516114492787</v>
      </c>
      <c r="T334">
        <v>32.929125949538587</v>
      </c>
      <c r="U334">
        <v>44.225796801808578</v>
      </c>
      <c r="V334">
        <v>46.168030379902689</v>
      </c>
      <c r="W334" t="s">
        <v>530</v>
      </c>
      <c r="X334" t="s">
        <v>531</v>
      </c>
      <c r="Y334" t="s">
        <v>532</v>
      </c>
      <c r="Z334" t="s">
        <v>533</v>
      </c>
      <c r="AA334" t="s">
        <v>534</v>
      </c>
      <c r="AB334" t="s">
        <v>535</v>
      </c>
      <c r="AC334" t="s">
        <v>536</v>
      </c>
      <c r="AD334" t="s">
        <v>537</v>
      </c>
      <c r="AE334" t="s">
        <v>538</v>
      </c>
      <c r="AF334" t="s">
        <v>539</v>
      </c>
      <c r="AG334" t="s">
        <v>540</v>
      </c>
      <c r="AH334">
        <v>57.943012147579083</v>
      </c>
      <c r="AI334">
        <v>41.721824247764268</v>
      </c>
      <c r="AJ334">
        <v>49.607459047106921</v>
      </c>
      <c r="AK334">
        <v>32.405015527804473</v>
      </c>
      <c r="AL334">
        <v>3.371468360234636</v>
      </c>
      <c r="AM334">
        <v>28.600059452739789</v>
      </c>
      <c r="AN334">
        <v>34.611499154881251</v>
      </c>
      <c r="AO334">
        <v>40.667852722906041</v>
      </c>
      <c r="AP334">
        <v>16.429869071230559</v>
      </c>
      <c r="AQ334">
        <v>57.199026574189141</v>
      </c>
      <c r="AR334">
        <v>14.27664571797936</v>
      </c>
      <c r="AS334">
        <v>10614.435580999971</v>
      </c>
      <c r="AT334">
        <v>12071.781624000059</v>
      </c>
      <c r="AU334">
        <v>13042.99710099995</v>
      </c>
      <c r="AV334">
        <v>14226.859736000049</v>
      </c>
      <c r="AW334">
        <v>3501.8373890000012</v>
      </c>
      <c r="AX334">
        <v>3941.9383079999989</v>
      </c>
      <c r="AY334">
        <v>3583.9120850000099</v>
      </c>
      <c r="AZ334">
        <v>2171.3836079999928</v>
      </c>
      <c r="BA334">
        <v>1027.870905999999</v>
      </c>
      <c r="BB334">
        <v>347.68800599999997</v>
      </c>
      <c r="BC334">
        <v>6832.3733270000139</v>
      </c>
      <c r="BD334">
        <v>8182.6568440000128</v>
      </c>
      <c r="BE334">
        <v>7351.6357500000004</v>
      </c>
      <c r="BF334">
        <v>9769.0430420000012</v>
      </c>
      <c r="BG334">
        <v>10249.409555000029</v>
      </c>
      <c r="BH334">
        <v>6808.6072479999666</v>
      </c>
      <c r="BI334">
        <v>4660.1049609999927</v>
      </c>
      <c r="BJ334">
        <v>5601.2748160000056</v>
      </c>
      <c r="BK334">
        <v>4976.6493979999968</v>
      </c>
      <c r="BL334">
        <v>324.32438600000017</v>
      </c>
      <c r="BM334">
        <v>2911.1681059999869</v>
      </c>
      <c r="BN334">
        <v>10475.42404299995</v>
      </c>
      <c r="BO334">
        <v>3443.758946000014</v>
      </c>
      <c r="BP334">
        <v>2438.6232459999992</v>
      </c>
      <c r="BQ334">
        <v>7747.4150570000156</v>
      </c>
      <c r="BR334">
        <v>4070.5612239999982</v>
      </c>
    </row>
    <row r="335">
      <c r="A335" t="s">
        <v>619</v>
      </c>
      <c r="B335">
        <v>2018</v>
      </c>
      <c r="C335" t="s">
        <v>627</v>
      </c>
      <c r="D335">
        <v>161</v>
      </c>
      <c r="E335" t="s">
        <v>616</v>
      </c>
      <c r="F335" t="s">
        <v>565</v>
      </c>
      <c r="G335" t="s">
        <v>192</v>
      </c>
      <c r="H335">
        <v>49.154472586498699</v>
      </c>
      <c r="I335">
        <v>42.022706263996348</v>
      </c>
      <c r="J335">
        <v>38.250204218749232</v>
      </c>
      <c r="K335">
        <v>9.8454635061192377</v>
      </c>
      <c r="L335">
        <v>0.94989195439373553</v>
      </c>
      <c r="M335">
        <v>29.641372689005081</v>
      </c>
      <c r="N335">
        <v>6.9519640319920111</v>
      </c>
      <c r="O335">
        <v>3.31433471290971</v>
      </c>
      <c r="P335">
        <v>0</v>
      </c>
      <c r="Q335">
        <v>0</v>
      </c>
      <c r="R335">
        <v>52.448171040424519</v>
      </c>
      <c r="S335">
        <v>43.1197827356376</v>
      </c>
      <c r="T335">
        <v>46.807628369246537</v>
      </c>
      <c r="U335">
        <v>35.936773568301568</v>
      </c>
      <c r="V335">
        <v>10.649067572834189</v>
      </c>
      <c r="W335" t="s">
        <v>530</v>
      </c>
      <c r="X335" t="s">
        <v>531</v>
      </c>
      <c r="Y335" t="s">
        <v>532</v>
      </c>
      <c r="Z335" t="s">
        <v>533</v>
      </c>
      <c r="AA335" t="s">
        <v>534</v>
      </c>
      <c r="AB335" t="s">
        <v>535</v>
      </c>
      <c r="AC335" t="s">
        <v>536</v>
      </c>
      <c r="AD335" t="s">
        <v>537</v>
      </c>
      <c r="AE335" t="s">
        <v>538</v>
      </c>
      <c r="AF335" t="s">
        <v>539</v>
      </c>
      <c r="AG335" t="s">
        <v>540</v>
      </c>
      <c r="AH335">
        <v>13.07623202050941</v>
      </c>
      <c r="AI335">
        <v>21.87467678205175</v>
      </c>
      <c r="AJ335">
        <v>7.3310228781609519</v>
      </c>
      <c r="AK335">
        <v>43.416928252895197</v>
      </c>
      <c r="AL335">
        <v>0.22077085038636249</v>
      </c>
      <c r="AM335">
        <v>0.50394527848312176</v>
      </c>
      <c r="AN335">
        <v>30.264869050983819</v>
      </c>
      <c r="AO335">
        <v>8.2667132211235028</v>
      </c>
      <c r="AP335">
        <v>41.082550208443429</v>
      </c>
      <c r="AQ335">
        <v>29.095007035250891</v>
      </c>
      <c r="AR335">
        <v>52.017982393538126</v>
      </c>
      <c r="AS335">
        <v>16224.316665999961</v>
      </c>
      <c r="AT335">
        <v>13882.50987699994</v>
      </c>
      <c r="AU335">
        <v>12607.407350999951</v>
      </c>
      <c r="AV335">
        <v>3250.2058280000051</v>
      </c>
      <c r="AW335">
        <v>313.32513400000022</v>
      </c>
      <c r="AX335">
        <v>3200.98431599999</v>
      </c>
      <c r="AY335">
        <v>753.01711000000034</v>
      </c>
      <c r="AZ335">
        <v>356.8439350000001</v>
      </c>
      <c r="BA335">
        <v>0</v>
      </c>
      <c r="BB335">
        <v>0</v>
      </c>
      <c r="BC335">
        <v>11628.429693999989</v>
      </c>
      <c r="BD335">
        <v>9586.1934940000465</v>
      </c>
      <c r="BE335">
        <v>10450.099241000011</v>
      </c>
      <c r="BF335">
        <v>7938.0794280000237</v>
      </c>
      <c r="BG335">
        <v>2364.1176379999988</v>
      </c>
      <c r="BH335">
        <v>1536.5257140000001</v>
      </c>
      <c r="BI335">
        <v>2443.2845790000001</v>
      </c>
      <c r="BJ335">
        <v>827.76007100000004</v>
      </c>
      <c r="BK335">
        <v>6667.8205930000158</v>
      </c>
      <c r="BL335">
        <v>21.237444</v>
      </c>
      <c r="BM335">
        <v>51.296027000000016</v>
      </c>
      <c r="BN335">
        <v>9159.8845660000661</v>
      </c>
      <c r="BO335">
        <v>700.02632799999844</v>
      </c>
      <c r="BP335">
        <v>6097.72734700001</v>
      </c>
      <c r="BQ335">
        <v>3940.8204839999871</v>
      </c>
      <c r="BR335">
        <v>14831.38170299989</v>
      </c>
    </row>
    <row r="336">
      <c r="A336" t="s">
        <v>619</v>
      </c>
      <c r="B336">
        <v>2018</v>
      </c>
      <c r="C336" t="s">
        <v>627</v>
      </c>
      <c r="D336">
        <v>162</v>
      </c>
      <c r="E336" t="s">
        <v>616</v>
      </c>
      <c r="F336" t="s">
        <v>566</v>
      </c>
      <c r="G336" t="s">
        <v>192</v>
      </c>
      <c r="H336">
        <v>0</v>
      </c>
      <c r="I336">
        <v>0.069265826859691904</v>
      </c>
      <c r="J336">
        <v>0.072462787322259997</v>
      </c>
      <c r="K336">
        <v>0.052009835425925702</v>
      </c>
      <c r="L336">
        <v>0.050359940837737198</v>
      </c>
      <c r="M336">
        <v>0</v>
      </c>
      <c r="N336">
        <v>0</v>
      </c>
      <c r="O336">
        <v>0.15946971688554701</v>
      </c>
      <c r="P336">
        <v>0.15549491398273499</v>
      </c>
      <c r="Q336">
        <v>0</v>
      </c>
      <c r="R336">
        <v>0</v>
      </c>
      <c r="S336">
        <v>0</v>
      </c>
      <c r="T336">
        <v>0.1024941831907502</v>
      </c>
      <c r="U336">
        <v>0.1081261415548174</v>
      </c>
      <c r="V336">
        <v>0</v>
      </c>
      <c r="W336" t="s">
        <v>530</v>
      </c>
      <c r="X336" t="s">
        <v>531</v>
      </c>
      <c r="Y336" t="s">
        <v>532</v>
      </c>
      <c r="Z336" t="s">
        <v>533</v>
      </c>
      <c r="AA336" t="s">
        <v>534</v>
      </c>
      <c r="AB336" t="s">
        <v>535</v>
      </c>
      <c r="AC336" t="s">
        <v>536</v>
      </c>
      <c r="AD336" t="s">
        <v>537</v>
      </c>
      <c r="AE336" t="s">
        <v>538</v>
      </c>
      <c r="AF336" t="s">
        <v>539</v>
      </c>
      <c r="AG336" t="s">
        <v>540</v>
      </c>
      <c r="AH336">
        <v>0</v>
      </c>
      <c r="AI336">
        <v>0</v>
      </c>
      <c r="AJ336">
        <v>0.21152765947077939</v>
      </c>
      <c r="AK336">
        <v>0.25716089888560201</v>
      </c>
      <c r="AL336">
        <v>0.1784841524617411</v>
      </c>
      <c r="AM336">
        <v>0</v>
      </c>
      <c r="AN336">
        <v>0</v>
      </c>
      <c r="AO336">
        <v>0</v>
      </c>
      <c r="AP336">
        <v>0</v>
      </c>
      <c r="AQ336">
        <v>0</v>
      </c>
      <c r="AR336">
        <v>0</v>
      </c>
      <c r="AS336">
        <v>0</v>
      </c>
      <c r="AT336">
        <v>22.882474999999999</v>
      </c>
      <c r="AU336">
        <v>23.884</v>
      </c>
      <c r="AV336">
        <v>17.169599999999999</v>
      </c>
      <c r="AW336">
        <v>16.6114</v>
      </c>
      <c r="AX336">
        <v>0</v>
      </c>
      <c r="AY336">
        <v>0</v>
      </c>
      <c r="AZ336">
        <v>17.169599999999999</v>
      </c>
      <c r="BA336">
        <v>16.6114</v>
      </c>
      <c r="BB336">
        <v>0</v>
      </c>
      <c r="BC336">
        <v>0</v>
      </c>
      <c r="BD336">
        <v>0</v>
      </c>
      <c r="BE336">
        <v>22.882474999999999</v>
      </c>
      <c r="BF336">
        <v>23.884</v>
      </c>
      <c r="BG336">
        <v>0</v>
      </c>
      <c r="BH336">
        <v>0</v>
      </c>
      <c r="BI336">
        <v>0</v>
      </c>
      <c r="BJ336">
        <v>23.884</v>
      </c>
      <c r="BK336">
        <v>39.493875000000003</v>
      </c>
      <c r="BL336">
        <v>17.169599999999999</v>
      </c>
      <c r="BM336">
        <v>0</v>
      </c>
      <c r="BN336">
        <v>0</v>
      </c>
      <c r="BO336">
        <v>0</v>
      </c>
      <c r="BP336">
        <v>0</v>
      </c>
      <c r="BQ336">
        <v>0</v>
      </c>
      <c r="BR336">
        <v>0</v>
      </c>
    </row>
    <row r="337">
      <c r="A337" t="s">
        <v>619</v>
      </c>
      <c r="B337">
        <v>2018</v>
      </c>
      <c r="C337" t="s">
        <v>627</v>
      </c>
      <c r="D337">
        <v>163</v>
      </c>
      <c r="E337" t="s">
        <v>616</v>
      </c>
      <c r="F337" t="s">
        <v>567</v>
      </c>
      <c r="G337" t="s">
        <v>192</v>
      </c>
      <c r="H337">
        <v>0.70334305548206388</v>
      </c>
      <c r="I337">
        <v>0.017232539254002598</v>
      </c>
      <c r="J337">
        <v>0</v>
      </c>
      <c r="K337">
        <v>0.1133755767330502</v>
      </c>
      <c r="L337">
        <v>0</v>
      </c>
      <c r="M337">
        <v>0</v>
      </c>
      <c r="N337">
        <v>0.20270070599533591</v>
      </c>
      <c r="O337">
        <v>0</v>
      </c>
      <c r="P337">
        <v>0</v>
      </c>
      <c r="Q337">
        <v>0</v>
      </c>
      <c r="R337">
        <v>0.78877814668040502</v>
      </c>
      <c r="S337">
        <v>0.25760161267272602</v>
      </c>
      <c r="T337">
        <v>0.0254993712659967</v>
      </c>
      <c r="U337">
        <v>0</v>
      </c>
      <c r="V337">
        <v>0.069692174620541295</v>
      </c>
      <c r="W337" t="s">
        <v>530</v>
      </c>
      <c r="X337" t="s">
        <v>531</v>
      </c>
      <c r="Y337" t="s">
        <v>532</v>
      </c>
      <c r="Z337" t="s">
        <v>533</v>
      </c>
      <c r="AA337" t="s">
        <v>534</v>
      </c>
      <c r="AB337" t="s">
        <v>535</v>
      </c>
      <c r="AC337" t="s">
        <v>536</v>
      </c>
      <c r="AD337" t="s">
        <v>537</v>
      </c>
      <c r="AE337" t="s">
        <v>538</v>
      </c>
      <c r="AF337" t="s">
        <v>539</v>
      </c>
      <c r="AG337" t="s">
        <v>540</v>
      </c>
      <c r="AH337">
        <v>0</v>
      </c>
      <c r="AI337">
        <v>0</v>
      </c>
      <c r="AJ337">
        <v>0</v>
      </c>
      <c r="AK337">
        <v>1.758529457275616</v>
      </c>
      <c r="AL337">
        <v>0</v>
      </c>
      <c r="AM337">
        <v>0.017155508029859001</v>
      </c>
      <c r="AN337">
        <v>0</v>
      </c>
      <c r="AO337">
        <v>0.040819848880786901</v>
      </c>
      <c r="AP337">
        <v>0</v>
      </c>
      <c r="AQ337">
        <v>0</v>
      </c>
      <c r="AR337">
        <v>0</v>
      </c>
      <c r="AS337">
        <v>232.1510099999999</v>
      </c>
      <c r="AT337">
        <v>5.6928960000000002</v>
      </c>
      <c r="AU337">
        <v>0</v>
      </c>
      <c r="AV337">
        <v>37.427791999999997</v>
      </c>
      <c r="AW337">
        <v>0</v>
      </c>
      <c r="AX337">
        <v>0</v>
      </c>
      <c r="AY337">
        <v>21.955967999999999</v>
      </c>
      <c r="AZ337">
        <v>0</v>
      </c>
      <c r="BA337">
        <v>0</v>
      </c>
      <c r="BB337">
        <v>0</v>
      </c>
      <c r="BC337">
        <v>174.88219399999991</v>
      </c>
      <c r="BD337">
        <v>57.268815999999987</v>
      </c>
      <c r="BE337">
        <v>5.6928960000000002</v>
      </c>
      <c r="BF337">
        <v>0</v>
      </c>
      <c r="BG337">
        <v>15.471824</v>
      </c>
      <c r="BH337">
        <v>0</v>
      </c>
      <c r="BI337">
        <v>0</v>
      </c>
      <c r="BJ337">
        <v>0</v>
      </c>
      <c r="BK337">
        <v>270.06882799999988</v>
      </c>
      <c r="BL337">
        <v>0</v>
      </c>
      <c r="BM337">
        <v>1.74624</v>
      </c>
      <c r="BN337">
        <v>0</v>
      </c>
      <c r="BO337">
        <v>3.4566300000000001</v>
      </c>
      <c r="BP337">
        <v>0</v>
      </c>
      <c r="BQ337">
        <v>0</v>
      </c>
      <c r="BR337">
        <v>0</v>
      </c>
    </row>
    <row r="338">
      <c r="A338" t="s">
        <v>619</v>
      </c>
      <c r="B338">
        <v>2018</v>
      </c>
      <c r="C338" t="s">
        <v>627</v>
      </c>
      <c r="D338">
        <v>164</v>
      </c>
      <c r="E338" t="s">
        <v>616</v>
      </c>
      <c r="F338" t="s">
        <v>556</v>
      </c>
      <c r="G338" t="s">
        <v>192</v>
      </c>
      <c r="H338">
        <v>0.11704292832451089</v>
      </c>
      <c r="I338">
        <v>0.60497001522895577</v>
      </c>
      <c r="J338">
        <v>0.019757177383540301</v>
      </c>
      <c r="K338">
        <v>0.25250882332313568</v>
      </c>
      <c r="L338">
        <v>0.15639612290047919</v>
      </c>
      <c r="M338">
        <v>0.206757578970197</v>
      </c>
      <c r="N338">
        <v>0.74624662640425843</v>
      </c>
      <c r="O338">
        <v>0</v>
      </c>
      <c r="P338">
        <v>0</v>
      </c>
      <c r="Q338">
        <v>0.47317868455427747</v>
      </c>
      <c r="R338">
        <v>0.1709049625788582</v>
      </c>
      <c r="S338">
        <v>0.0033299846302551001</v>
      </c>
      <c r="T338">
        <v>0.7970128526371193</v>
      </c>
      <c r="U338">
        <v>0.027626075244595798</v>
      </c>
      <c r="V338">
        <v>0.0113847236991623</v>
      </c>
      <c r="W338" t="s">
        <v>530</v>
      </c>
      <c r="X338" t="s">
        <v>531</v>
      </c>
      <c r="Y338" t="s">
        <v>532</v>
      </c>
      <c r="Z338" t="s">
        <v>533</v>
      </c>
      <c r="AA338" t="s">
        <v>534</v>
      </c>
      <c r="AB338" t="s">
        <v>535</v>
      </c>
      <c r="AC338" t="s">
        <v>536</v>
      </c>
      <c r="AD338" t="s">
        <v>537</v>
      </c>
      <c r="AE338" t="s">
        <v>538</v>
      </c>
      <c r="AF338" t="s">
        <v>539</v>
      </c>
      <c r="AG338" t="s">
        <v>540</v>
      </c>
      <c r="AH338">
        <v>0.4610640971664125</v>
      </c>
      <c r="AI338">
        <v>0.073967502322223599</v>
      </c>
      <c r="AJ338">
        <v>0.019759954970412701</v>
      </c>
      <c r="AK338">
        <v>0.1557556881991837</v>
      </c>
      <c r="AL338">
        <v>0.53627369073046594</v>
      </c>
      <c r="AM338">
        <v>0</v>
      </c>
      <c r="AN338">
        <v>0.5527161032576573</v>
      </c>
      <c r="AO338">
        <v>0.093663203539649895</v>
      </c>
      <c r="AP338">
        <v>0.24477601543937039</v>
      </c>
      <c r="AQ338">
        <v>0.026237752479917401</v>
      </c>
      <c r="AR338">
        <v>0.086519468216925396</v>
      </c>
      <c r="AS338">
        <v>38.632120999999991</v>
      </c>
      <c r="AT338">
        <v>199.85629100000011</v>
      </c>
      <c r="AU338">
        <v>6.5120380000000004</v>
      </c>
      <c r="AV338">
        <v>83.358761999999999</v>
      </c>
      <c r="AW338">
        <v>51.587800000000001</v>
      </c>
      <c r="AX338">
        <v>22.327838</v>
      </c>
      <c r="AY338">
        <v>80.831326999999987</v>
      </c>
      <c r="AZ338">
        <v>0</v>
      </c>
      <c r="BA338">
        <v>0</v>
      </c>
      <c r="BB338">
        <v>51.587800000000001</v>
      </c>
      <c r="BC338">
        <v>37.891813999999989</v>
      </c>
      <c r="BD338">
        <v>0.74030700000000005</v>
      </c>
      <c r="BE338">
        <v>177.938163</v>
      </c>
      <c r="BF338">
        <v>6.102328</v>
      </c>
      <c r="BG338">
        <v>2.5274350000000001</v>
      </c>
      <c r="BH338">
        <v>54.177444999999999</v>
      </c>
      <c r="BI338">
        <v>8.2617750000000001</v>
      </c>
      <c r="BJ338">
        <v>2.2311350000000001</v>
      </c>
      <c r="BK338">
        <v>23.920415999999999</v>
      </c>
      <c r="BL338">
        <v>51.587800000000001</v>
      </c>
      <c r="BM338">
        <v>0</v>
      </c>
      <c r="BN338">
        <v>167.283582</v>
      </c>
      <c r="BO338">
        <v>7.9314119999999999</v>
      </c>
      <c r="BP338">
        <v>36.331176999999997</v>
      </c>
      <c r="BQ338">
        <v>3.5538150000000002</v>
      </c>
      <c r="BR338">
        <v>24.668455000000002</v>
      </c>
    </row>
    <row r="339">
      <c r="A339" t="s">
        <v>619</v>
      </c>
      <c r="B339">
        <v>2018</v>
      </c>
      <c r="C339" t="s">
        <v>627</v>
      </c>
      <c r="D339">
        <v>343</v>
      </c>
      <c r="E339" t="s">
        <v>144</v>
      </c>
      <c r="F339" t="s">
        <v>49</v>
      </c>
      <c r="G339" t="s">
        <v>716</v>
      </c>
      <c r="H339">
        <v>6.7272727272727284</v>
      </c>
      <c r="I339">
        <v>7.9606784888203546</v>
      </c>
      <c r="J339">
        <v>13.04166666666667</v>
      </c>
      <c r="K339">
        <v>35.102892931702947</v>
      </c>
      <c r="L339">
        <v>77.158736613799647</v>
      </c>
      <c r="M339">
        <v>17.428167687235039</v>
      </c>
      <c r="N339">
        <v>41.588050314465413</v>
      </c>
      <c r="O339">
        <v>61.456272259596354</v>
      </c>
      <c r="P339">
        <v>74.722662440570517</v>
      </c>
      <c r="Q339">
        <v>88.400633412509904</v>
      </c>
      <c r="R339">
        <v>4.5077891945641362</v>
      </c>
      <c r="S339">
        <v>8.3852691218130317</v>
      </c>
      <c r="T339">
        <v>7.697101900903708</v>
      </c>
      <c r="U339">
        <v>11.072664359861591</v>
      </c>
      <c r="V339">
        <v>33.498178032274858</v>
      </c>
      <c r="W339" t="s">
        <v>530</v>
      </c>
      <c r="X339" t="s">
        <v>531</v>
      </c>
      <c r="Y339" t="s">
        <v>532</v>
      </c>
      <c r="Z339" t="s">
        <v>533</v>
      </c>
      <c r="AA339" t="s">
        <v>534</v>
      </c>
      <c r="AB339" t="s">
        <v>535</v>
      </c>
      <c r="AC339" t="s">
        <v>536</v>
      </c>
      <c r="AD339" t="s">
        <v>537</v>
      </c>
      <c r="AE339" t="s">
        <v>538</v>
      </c>
      <c r="AF339" t="s">
        <v>539</v>
      </c>
      <c r="AG339" t="s">
        <v>540</v>
      </c>
      <c r="AH339">
        <v>12.96523517382413</v>
      </c>
      <c r="AI339">
        <v>36.400146038700257</v>
      </c>
      <c r="AJ339">
        <v>36.584440227703993</v>
      </c>
      <c r="AK339">
        <v>19.245524296675189</v>
      </c>
      <c r="AL339">
        <v>83.263757115749527</v>
      </c>
      <c r="AM339">
        <v>56.199616122840688</v>
      </c>
      <c r="AN339">
        <v>26.141414141414138</v>
      </c>
      <c r="AO339">
        <v>24.860557768924298</v>
      </c>
      <c r="AP339">
        <v>27.61732851985559</v>
      </c>
      <c r="AQ339">
        <v>15.020080321285141</v>
      </c>
      <c r="AR339">
        <v>18.15372730784086</v>
      </c>
      <c r="AS339">
        <v>333</v>
      </c>
      <c r="AT339">
        <v>413</v>
      </c>
      <c r="AU339">
        <v>626</v>
      </c>
      <c r="AV339">
        <v>2354</v>
      </c>
      <c r="AW339">
        <v>5692</v>
      </c>
      <c r="AX339">
        <v>370</v>
      </c>
      <c r="AY339">
        <v>1058</v>
      </c>
      <c r="AZ339">
        <v>1553</v>
      </c>
      <c r="BA339">
        <v>1886</v>
      </c>
      <c r="BB339">
        <v>2233</v>
      </c>
      <c r="BC339">
        <v>136</v>
      </c>
      <c r="BD339">
        <v>296</v>
      </c>
      <c r="BE339">
        <v>247</v>
      </c>
      <c r="BF339">
        <v>352</v>
      </c>
      <c r="BG339">
        <v>1287</v>
      </c>
      <c r="BH339">
        <v>317</v>
      </c>
      <c r="BI339">
        <v>997</v>
      </c>
      <c r="BJ339">
        <v>964</v>
      </c>
      <c r="BK339">
        <v>602</v>
      </c>
      <c r="BL339">
        <v>2194</v>
      </c>
      <c r="BM339">
        <v>1464</v>
      </c>
      <c r="BN339">
        <v>647</v>
      </c>
      <c r="BO339">
        <v>624</v>
      </c>
      <c r="BP339">
        <v>765</v>
      </c>
      <c r="BQ339">
        <v>374</v>
      </c>
      <c r="BR339">
        <v>470</v>
      </c>
    </row>
    <row r="340">
      <c r="A340" t="s">
        <v>619</v>
      </c>
      <c r="B340">
        <v>2018</v>
      </c>
      <c r="C340" t="s">
        <v>627</v>
      </c>
      <c r="D340">
        <v>344</v>
      </c>
      <c r="E340" t="s">
        <v>144</v>
      </c>
      <c r="F340" t="s">
        <v>48</v>
      </c>
      <c r="G340" t="s">
        <v>192</v>
      </c>
      <c r="H340">
        <v>93.27272727272728</v>
      </c>
      <c r="I340">
        <v>92.039321511179651</v>
      </c>
      <c r="J340">
        <v>86.958333333333343</v>
      </c>
      <c r="K340">
        <v>64.897107068297046</v>
      </c>
      <c r="L340">
        <v>22.84126338620035</v>
      </c>
      <c r="M340">
        <v>82.571832312764954</v>
      </c>
      <c r="N340">
        <v>58.411949685534587</v>
      </c>
      <c r="O340">
        <v>38.543727740403639</v>
      </c>
      <c r="P340">
        <v>25.27733755942948</v>
      </c>
      <c r="Q340">
        <v>11.599366587490101</v>
      </c>
      <c r="R340">
        <v>95.49221080543586</v>
      </c>
      <c r="S340">
        <v>91.614730878186961</v>
      </c>
      <c r="T340">
        <v>92.302898099096282</v>
      </c>
      <c r="U340">
        <v>88.927335640138409</v>
      </c>
      <c r="V340">
        <v>66.501821967725135</v>
      </c>
      <c r="W340" t="s">
        <v>530</v>
      </c>
      <c r="X340" t="s">
        <v>531</v>
      </c>
      <c r="Y340" t="s">
        <v>532</v>
      </c>
      <c r="Z340" t="s">
        <v>533</v>
      </c>
      <c r="AA340" t="s">
        <v>534</v>
      </c>
      <c r="AB340" t="s">
        <v>535</v>
      </c>
      <c r="AC340" t="s">
        <v>536</v>
      </c>
      <c r="AD340" t="s">
        <v>537</v>
      </c>
      <c r="AE340" t="s">
        <v>538</v>
      </c>
      <c r="AF340" t="s">
        <v>539</v>
      </c>
      <c r="AG340" t="s">
        <v>540</v>
      </c>
      <c r="AH340">
        <v>87.034764826175874</v>
      </c>
      <c r="AI340">
        <v>63.599853961299743</v>
      </c>
      <c r="AJ340">
        <v>63.415559772296007</v>
      </c>
      <c r="AK340">
        <v>80.754475703324815</v>
      </c>
      <c r="AL340">
        <v>16.736242884250469</v>
      </c>
      <c r="AM340">
        <v>43.800383877159312</v>
      </c>
      <c r="AN340">
        <v>73.858585858585855</v>
      </c>
      <c r="AO340">
        <v>75.139442231075691</v>
      </c>
      <c r="AP340">
        <v>72.382671480144396</v>
      </c>
      <c r="AQ340">
        <v>84.97991967871485</v>
      </c>
      <c r="AR340">
        <v>81.846272692159133</v>
      </c>
      <c r="AS340">
        <v>4617</v>
      </c>
      <c r="AT340">
        <v>4775</v>
      </c>
      <c r="AU340">
        <v>4174</v>
      </c>
      <c r="AV340">
        <v>4352</v>
      </c>
      <c r="AW340">
        <v>1685</v>
      </c>
      <c r="AX340">
        <v>1753</v>
      </c>
      <c r="AY340">
        <v>1486</v>
      </c>
      <c r="AZ340">
        <v>974</v>
      </c>
      <c r="BA340">
        <v>638</v>
      </c>
      <c r="BB340">
        <v>293</v>
      </c>
      <c r="BC340">
        <v>2881</v>
      </c>
      <c r="BD340">
        <v>3234</v>
      </c>
      <c r="BE340">
        <v>2962</v>
      </c>
      <c r="BF340">
        <v>2827</v>
      </c>
      <c r="BG340">
        <v>2555</v>
      </c>
      <c r="BH340">
        <v>2128</v>
      </c>
      <c r="BI340">
        <v>1742</v>
      </c>
      <c r="BJ340">
        <v>1671</v>
      </c>
      <c r="BK340">
        <v>2526</v>
      </c>
      <c r="BL340">
        <v>441</v>
      </c>
      <c r="BM340">
        <v>1141</v>
      </c>
      <c r="BN340">
        <v>1828</v>
      </c>
      <c r="BO340">
        <v>1886</v>
      </c>
      <c r="BP340">
        <v>2005</v>
      </c>
      <c r="BQ340">
        <v>2116</v>
      </c>
      <c r="BR340">
        <v>2119</v>
      </c>
    </row>
    <row r="341">
      <c r="A341" t="s">
        <v>619</v>
      </c>
      <c r="B341">
        <v>2018</v>
      </c>
      <c r="C341" t="s">
        <v>627</v>
      </c>
      <c r="D341">
        <v>349</v>
      </c>
      <c r="E341" t="s">
        <v>147</v>
      </c>
      <c r="F341" t="s">
        <v>49</v>
      </c>
      <c r="G341" t="s">
        <v>192</v>
      </c>
      <c r="H341">
        <v>34.343434343434339</v>
      </c>
      <c r="I341">
        <v>34.714726291441792</v>
      </c>
      <c r="J341">
        <v>47.145833333333329</v>
      </c>
      <c r="K341">
        <v>77.408291082612593</v>
      </c>
      <c r="L341">
        <v>97.383760336180018</v>
      </c>
      <c r="M341">
        <v>54.262835609985871</v>
      </c>
      <c r="N341">
        <v>87.185534591194966</v>
      </c>
      <c r="O341">
        <v>95.172140878512067</v>
      </c>
      <c r="P341">
        <v>98.494453248811411</v>
      </c>
      <c r="Q341">
        <v>99.326999208234369</v>
      </c>
      <c r="R341">
        <v>33.476963871395427</v>
      </c>
      <c r="S341">
        <v>32.067988668555238</v>
      </c>
      <c r="T341">
        <v>33.717669055780618</v>
      </c>
      <c r="U341">
        <v>46.398238439760931</v>
      </c>
      <c r="V341">
        <v>69.495054659031751</v>
      </c>
      <c r="W341" t="s">
        <v>530</v>
      </c>
      <c r="X341" t="s">
        <v>531</v>
      </c>
      <c r="Y341" t="s">
        <v>532</v>
      </c>
      <c r="Z341" t="s">
        <v>533</v>
      </c>
      <c r="AA341" t="s">
        <v>534</v>
      </c>
      <c r="AB341" t="s">
        <v>535</v>
      </c>
      <c r="AC341" t="s">
        <v>536</v>
      </c>
      <c r="AD341" t="s">
        <v>537</v>
      </c>
      <c r="AE341" t="s">
        <v>538</v>
      </c>
      <c r="AF341" t="s">
        <v>539</v>
      </c>
      <c r="AG341" t="s">
        <v>540</v>
      </c>
      <c r="AH341">
        <v>43.067484662576689</v>
      </c>
      <c r="AI341">
        <v>69.258853596202997</v>
      </c>
      <c r="AJ341">
        <v>73.282732447817835</v>
      </c>
      <c r="AK341">
        <v>49.968030690537077</v>
      </c>
      <c r="AL341">
        <v>99.430740037950656</v>
      </c>
      <c r="AM341">
        <v>93.20537428023033</v>
      </c>
      <c r="AN341">
        <v>57.45454545454546</v>
      </c>
      <c r="AO341">
        <v>49.561752988047807</v>
      </c>
      <c r="AP341">
        <v>64.04332129963899</v>
      </c>
      <c r="AQ341">
        <v>42.329317269076313</v>
      </c>
      <c r="AR341">
        <v>44.53456933178834</v>
      </c>
      <c r="AS341">
        <v>1700</v>
      </c>
      <c r="AT341">
        <v>1801</v>
      </c>
      <c r="AU341">
        <v>2263</v>
      </c>
      <c r="AV341">
        <v>5191</v>
      </c>
      <c r="AW341">
        <v>7184</v>
      </c>
      <c r="AX341">
        <v>1152</v>
      </c>
      <c r="AY341">
        <v>2218</v>
      </c>
      <c r="AZ341">
        <v>2405</v>
      </c>
      <c r="BA341">
        <v>2486</v>
      </c>
      <c r="BB341">
        <v>2509</v>
      </c>
      <c r="BC341">
        <v>1010</v>
      </c>
      <c r="BD341">
        <v>1132</v>
      </c>
      <c r="BE341">
        <v>1082</v>
      </c>
      <c r="BF341">
        <v>1475</v>
      </c>
      <c r="BG341">
        <v>2670</v>
      </c>
      <c r="BH341">
        <v>1053</v>
      </c>
      <c r="BI341">
        <v>1897</v>
      </c>
      <c r="BJ341">
        <v>1931</v>
      </c>
      <c r="BK341">
        <v>1563</v>
      </c>
      <c r="BL341">
        <v>2620</v>
      </c>
      <c r="BM341">
        <v>2428</v>
      </c>
      <c r="BN341">
        <v>1422</v>
      </c>
      <c r="BO341">
        <v>1244</v>
      </c>
      <c r="BP341">
        <v>1774</v>
      </c>
      <c r="BQ341">
        <v>1054</v>
      </c>
      <c r="BR341">
        <v>1153</v>
      </c>
    </row>
    <row r="342">
      <c r="A342" t="s">
        <v>619</v>
      </c>
      <c r="B342">
        <v>2018</v>
      </c>
      <c r="C342" t="s">
        <v>627</v>
      </c>
      <c r="D342">
        <v>350</v>
      </c>
      <c r="E342" t="s">
        <v>147</v>
      </c>
      <c r="F342" t="s">
        <v>48</v>
      </c>
      <c r="G342" t="s">
        <v>192</v>
      </c>
      <c r="H342">
        <v>65.656565656565661</v>
      </c>
      <c r="I342">
        <v>65.285273708558208</v>
      </c>
      <c r="J342">
        <v>52.854166666666671</v>
      </c>
      <c r="K342">
        <v>22.591708917387411</v>
      </c>
      <c r="L342">
        <v>2.616239663819981</v>
      </c>
      <c r="M342">
        <v>45.737164390014129</v>
      </c>
      <c r="N342">
        <v>12.814465408805029</v>
      </c>
      <c r="O342">
        <v>4.8278591214879301</v>
      </c>
      <c r="P342">
        <v>1.50554675118859</v>
      </c>
      <c r="Q342">
        <v>0.67300079176563732</v>
      </c>
      <c r="R342">
        <v>66.523036128604573</v>
      </c>
      <c r="S342">
        <v>67.93201133144477</v>
      </c>
      <c r="T342">
        <v>66.282330944219382</v>
      </c>
      <c r="U342">
        <v>53.601761560239069</v>
      </c>
      <c r="V342">
        <v>30.504945340968249</v>
      </c>
      <c r="W342" t="s">
        <v>530</v>
      </c>
      <c r="X342" t="s">
        <v>531</v>
      </c>
      <c r="Y342" t="s">
        <v>532</v>
      </c>
      <c r="Z342" t="s">
        <v>533</v>
      </c>
      <c r="AA342" t="s">
        <v>534</v>
      </c>
      <c r="AB342" t="s">
        <v>535</v>
      </c>
      <c r="AC342" t="s">
        <v>536</v>
      </c>
      <c r="AD342" t="s">
        <v>537</v>
      </c>
      <c r="AE342" t="s">
        <v>538</v>
      </c>
      <c r="AF342" t="s">
        <v>539</v>
      </c>
      <c r="AG342" t="s">
        <v>540</v>
      </c>
      <c r="AH342">
        <v>56.932515337423318</v>
      </c>
      <c r="AI342">
        <v>30.741146403797</v>
      </c>
      <c r="AJ342">
        <v>26.717267552182161</v>
      </c>
      <c r="AK342">
        <v>50.031969309462923</v>
      </c>
      <c r="AL342">
        <v>0.56925996204933582</v>
      </c>
      <c r="AM342">
        <v>6.794625719769674</v>
      </c>
      <c r="AN342">
        <v>42.545454545454547</v>
      </c>
      <c r="AO342">
        <v>50.438247011952193</v>
      </c>
      <c r="AP342">
        <v>35.95667870036101</v>
      </c>
      <c r="AQ342">
        <v>57.670682730923687</v>
      </c>
      <c r="AR342">
        <v>55.465430668211667</v>
      </c>
      <c r="AS342">
        <v>3250</v>
      </c>
      <c r="AT342">
        <v>3387</v>
      </c>
      <c r="AU342">
        <v>2537</v>
      </c>
      <c r="AV342">
        <v>1515</v>
      </c>
      <c r="AW342">
        <v>193</v>
      </c>
      <c r="AX342">
        <v>971</v>
      </c>
      <c r="AY342">
        <v>326</v>
      </c>
      <c r="AZ342">
        <v>122</v>
      </c>
      <c r="BA342">
        <v>38</v>
      </c>
      <c r="BB342">
        <v>17</v>
      </c>
      <c r="BC342">
        <v>2007</v>
      </c>
      <c r="BD342">
        <v>2398</v>
      </c>
      <c r="BE342">
        <v>2127</v>
      </c>
      <c r="BF342">
        <v>1704</v>
      </c>
      <c r="BG342">
        <v>1172</v>
      </c>
      <c r="BH342">
        <v>1392</v>
      </c>
      <c r="BI342">
        <v>842</v>
      </c>
      <c r="BJ342">
        <v>704</v>
      </c>
      <c r="BK342">
        <v>1565</v>
      </c>
      <c r="BL342">
        <v>15</v>
      </c>
      <c r="BM342">
        <v>177</v>
      </c>
      <c r="BN342">
        <v>1053</v>
      </c>
      <c r="BO342">
        <v>1266</v>
      </c>
      <c r="BP342">
        <v>996</v>
      </c>
      <c r="BQ342">
        <v>1436</v>
      </c>
      <c r="BR342">
        <v>1436</v>
      </c>
    </row>
    <row r="343">
      <c r="A343" t="s">
        <v>619</v>
      </c>
      <c r="B343">
        <v>2018</v>
      </c>
      <c r="C343" t="s">
        <v>627</v>
      </c>
      <c r="D343">
        <v>351</v>
      </c>
      <c r="E343" t="s">
        <v>148</v>
      </c>
      <c r="F343" t="s">
        <v>49</v>
      </c>
      <c r="G343" t="s">
        <v>192</v>
      </c>
      <c r="H343">
        <v>17.01010101010101</v>
      </c>
      <c r="I343">
        <v>19.121048573631459</v>
      </c>
      <c r="J343">
        <v>21.75</v>
      </c>
      <c r="K343">
        <v>41.589621234715182</v>
      </c>
      <c r="L343">
        <v>78.487189914599426</v>
      </c>
      <c r="M343">
        <v>30.193122939236929</v>
      </c>
      <c r="N343">
        <v>46.422955974842758</v>
      </c>
      <c r="O343">
        <v>63.316185199841712</v>
      </c>
      <c r="P343">
        <v>75.871632329635503</v>
      </c>
      <c r="Q343">
        <v>88.796516231195568</v>
      </c>
      <c r="R343">
        <v>12.86045740802121</v>
      </c>
      <c r="S343">
        <v>20.56657223796034</v>
      </c>
      <c r="T343">
        <v>17.014646307260829</v>
      </c>
      <c r="U343">
        <v>19.34570619691727</v>
      </c>
      <c r="V343">
        <v>41.697032795419062</v>
      </c>
      <c r="W343" t="s">
        <v>530</v>
      </c>
      <c r="X343" t="s">
        <v>531</v>
      </c>
      <c r="Y343" t="s">
        <v>532</v>
      </c>
      <c r="Z343" t="s">
        <v>533</v>
      </c>
      <c r="AA343" t="s">
        <v>534</v>
      </c>
      <c r="AB343" t="s">
        <v>535</v>
      </c>
      <c r="AC343" t="s">
        <v>536</v>
      </c>
      <c r="AD343" t="s">
        <v>537</v>
      </c>
      <c r="AE343" t="s">
        <v>538</v>
      </c>
      <c r="AF343" t="s">
        <v>539</v>
      </c>
      <c r="AG343" t="s">
        <v>540</v>
      </c>
      <c r="AH343">
        <v>33.619631901840492</v>
      </c>
      <c r="AI343">
        <v>39.247900693683818</v>
      </c>
      <c r="AJ343">
        <v>44.364326375711578</v>
      </c>
      <c r="AK343">
        <v>23.337595907928389</v>
      </c>
      <c r="AL343">
        <v>83.5673624288425</v>
      </c>
      <c r="AM343">
        <v>58.771593090211127</v>
      </c>
      <c r="AN343">
        <v>33.858585858585862</v>
      </c>
      <c r="AO343">
        <v>42.151394422310759</v>
      </c>
      <c r="AP343">
        <v>32.202166064981952</v>
      </c>
      <c r="AQ343">
        <v>16.425702811244982</v>
      </c>
      <c r="AR343">
        <v>28.234839706450369</v>
      </c>
      <c r="AS343">
        <v>842</v>
      </c>
      <c r="AT343">
        <v>992</v>
      </c>
      <c r="AU343">
        <v>1044</v>
      </c>
      <c r="AV343">
        <v>2789</v>
      </c>
      <c r="AW343">
        <v>5790</v>
      </c>
      <c r="AX343">
        <v>641</v>
      </c>
      <c r="AY343">
        <v>1181</v>
      </c>
      <c r="AZ343">
        <v>1600</v>
      </c>
      <c r="BA343">
        <v>1915</v>
      </c>
      <c r="BB343">
        <v>2243</v>
      </c>
      <c r="BC343">
        <v>388</v>
      </c>
      <c r="BD343">
        <v>726</v>
      </c>
      <c r="BE343">
        <v>546</v>
      </c>
      <c r="BF343">
        <v>615</v>
      </c>
      <c r="BG343">
        <v>1602</v>
      </c>
      <c r="BH343">
        <v>822</v>
      </c>
      <c r="BI343">
        <v>1075</v>
      </c>
      <c r="BJ343">
        <v>1169</v>
      </c>
      <c r="BK343">
        <v>730</v>
      </c>
      <c r="BL343">
        <v>2202</v>
      </c>
      <c r="BM343">
        <v>1531</v>
      </c>
      <c r="BN343">
        <v>838</v>
      </c>
      <c r="BO343">
        <v>1058</v>
      </c>
      <c r="BP343">
        <v>892</v>
      </c>
      <c r="BQ343">
        <v>409</v>
      </c>
      <c r="BR343">
        <v>731</v>
      </c>
    </row>
    <row r="344">
      <c r="A344" t="s">
        <v>619</v>
      </c>
      <c r="B344">
        <v>2018</v>
      </c>
      <c r="C344" t="s">
        <v>627</v>
      </c>
      <c r="D344">
        <v>352</v>
      </c>
      <c r="E344" t="s">
        <v>148</v>
      </c>
      <c r="F344" t="s">
        <v>48</v>
      </c>
      <c r="G344" t="s">
        <v>192</v>
      </c>
      <c r="H344">
        <v>82.98989898989899</v>
      </c>
      <c r="I344">
        <v>80.878951426368545</v>
      </c>
      <c r="J344">
        <v>78.25</v>
      </c>
      <c r="K344">
        <v>58.410378765284818</v>
      </c>
      <c r="L344">
        <v>21.51281008540057</v>
      </c>
      <c r="M344">
        <v>69.806877060763071</v>
      </c>
      <c r="N344">
        <v>53.577044025157228</v>
      </c>
      <c r="O344">
        <v>36.683814800158302</v>
      </c>
      <c r="P344">
        <v>24.128367670364501</v>
      </c>
      <c r="Q344">
        <v>11.20348376880443</v>
      </c>
      <c r="R344">
        <v>87.139542591978795</v>
      </c>
      <c r="S344">
        <v>79.43342776203967</v>
      </c>
      <c r="T344">
        <v>82.985353692739167</v>
      </c>
      <c r="U344">
        <v>80.654293803082737</v>
      </c>
      <c r="V344">
        <v>58.302967204580938</v>
      </c>
      <c r="W344" t="s">
        <v>530</v>
      </c>
      <c r="X344" t="s">
        <v>531</v>
      </c>
      <c r="Y344" t="s">
        <v>532</v>
      </c>
      <c r="Z344" t="s">
        <v>533</v>
      </c>
      <c r="AA344" t="s">
        <v>534</v>
      </c>
      <c r="AB344" t="s">
        <v>535</v>
      </c>
      <c r="AC344" t="s">
        <v>536</v>
      </c>
      <c r="AD344" t="s">
        <v>537</v>
      </c>
      <c r="AE344" t="s">
        <v>538</v>
      </c>
      <c r="AF344" t="s">
        <v>539</v>
      </c>
      <c r="AG344" t="s">
        <v>540</v>
      </c>
      <c r="AH344">
        <v>66.380368098159508</v>
      </c>
      <c r="AI344">
        <v>60.752099306316182</v>
      </c>
      <c r="AJ344">
        <v>55.63567362428843</v>
      </c>
      <c r="AK344">
        <v>76.662404092071611</v>
      </c>
      <c r="AL344">
        <v>16.4326375711575</v>
      </c>
      <c r="AM344">
        <v>41.228406909788873</v>
      </c>
      <c r="AN344">
        <v>66.141414141414145</v>
      </c>
      <c r="AO344">
        <v>57.848605577689241</v>
      </c>
      <c r="AP344">
        <v>67.797833935018048</v>
      </c>
      <c r="AQ344">
        <v>83.574297188755025</v>
      </c>
      <c r="AR344">
        <v>71.765160293549641</v>
      </c>
      <c r="AS344">
        <v>4108</v>
      </c>
      <c r="AT344">
        <v>4196</v>
      </c>
      <c r="AU344">
        <v>3756</v>
      </c>
      <c r="AV344">
        <v>3917</v>
      </c>
      <c r="AW344">
        <v>1587</v>
      </c>
      <c r="AX344">
        <v>1482</v>
      </c>
      <c r="AY344">
        <v>1363</v>
      </c>
      <c r="AZ344">
        <v>927</v>
      </c>
      <c r="BA344">
        <v>609</v>
      </c>
      <c r="BB344">
        <v>283</v>
      </c>
      <c r="BC344">
        <v>2629</v>
      </c>
      <c r="BD344">
        <v>2804</v>
      </c>
      <c r="BE344">
        <v>2663</v>
      </c>
      <c r="BF344">
        <v>2564</v>
      </c>
      <c r="BG344">
        <v>2240</v>
      </c>
      <c r="BH344">
        <v>1623</v>
      </c>
      <c r="BI344">
        <v>1664</v>
      </c>
      <c r="BJ344">
        <v>1466</v>
      </c>
      <c r="BK344">
        <v>2398</v>
      </c>
      <c r="BL344">
        <v>433</v>
      </c>
      <c r="BM344">
        <v>1074</v>
      </c>
      <c r="BN344">
        <v>1637</v>
      </c>
      <c r="BO344">
        <v>1452</v>
      </c>
      <c r="BP344">
        <v>1878</v>
      </c>
      <c r="BQ344">
        <v>2081</v>
      </c>
      <c r="BR344">
        <v>1858</v>
      </c>
    </row>
    <row r="345">
      <c r="A345" t="s">
        <v>619</v>
      </c>
      <c r="B345">
        <v>2018</v>
      </c>
      <c r="C345" t="s">
        <v>627</v>
      </c>
      <c r="D345">
        <v>354</v>
      </c>
      <c r="E345" t="s">
        <v>148</v>
      </c>
      <c r="F345" t="s">
        <v>48</v>
      </c>
      <c r="G345" t="s">
        <v>192</v>
      </c>
      <c r="H345">
        <v>100</v>
      </c>
      <c r="I345">
        <v>100</v>
      </c>
      <c r="J345">
        <v>100</v>
      </c>
      <c r="K345">
        <v>100</v>
      </c>
      <c r="L345">
        <v>100</v>
      </c>
      <c r="M345">
        <v>100</v>
      </c>
      <c r="N345">
        <v>100</v>
      </c>
      <c r="O345">
        <v>100</v>
      </c>
      <c r="P345">
        <v>100</v>
      </c>
      <c r="Q345">
        <v>100</v>
      </c>
      <c r="R345">
        <v>100</v>
      </c>
      <c r="S345">
        <v>100</v>
      </c>
      <c r="T345">
        <v>100</v>
      </c>
      <c r="U345">
        <v>100</v>
      </c>
      <c r="V345">
        <v>100</v>
      </c>
      <c r="W345" t="s">
        <v>530</v>
      </c>
      <c r="X345" t="s">
        <v>531</v>
      </c>
      <c r="Y345" t="s">
        <v>532</v>
      </c>
      <c r="Z345" t="s">
        <v>533</v>
      </c>
      <c r="AA345" t="s">
        <v>534</v>
      </c>
      <c r="AB345" t="s">
        <v>535</v>
      </c>
      <c r="AC345" t="s">
        <v>536</v>
      </c>
      <c r="AD345" t="s">
        <v>537</v>
      </c>
      <c r="AE345" t="s">
        <v>538</v>
      </c>
      <c r="AF345" t="s">
        <v>539</v>
      </c>
      <c r="AG345" t="s">
        <v>540</v>
      </c>
      <c r="AH345">
        <v>100</v>
      </c>
      <c r="AI345">
        <v>100</v>
      </c>
      <c r="AJ345">
        <v>100</v>
      </c>
      <c r="AK345">
        <v>100</v>
      </c>
      <c r="AL345">
        <v>100</v>
      </c>
      <c r="AM345">
        <v>100</v>
      </c>
      <c r="AN345">
        <v>100</v>
      </c>
      <c r="AO345">
        <v>100</v>
      </c>
      <c r="AP345">
        <v>100</v>
      </c>
      <c r="AQ345">
        <v>100</v>
      </c>
      <c r="AR345">
        <v>100</v>
      </c>
      <c r="AS345">
        <v>4950</v>
      </c>
      <c r="AT345">
        <v>5188</v>
      </c>
      <c r="AU345">
        <v>4800</v>
      </c>
      <c r="AV345">
        <v>6706</v>
      </c>
      <c r="AW345">
        <v>7377</v>
      </c>
      <c r="AX345">
        <v>2123</v>
      </c>
      <c r="AY345">
        <v>2544</v>
      </c>
      <c r="AZ345">
        <v>2527</v>
      </c>
      <c r="BA345">
        <v>2524</v>
      </c>
      <c r="BB345">
        <v>2526</v>
      </c>
      <c r="BC345">
        <v>3017</v>
      </c>
      <c r="BD345">
        <v>3530</v>
      </c>
      <c r="BE345">
        <v>3209</v>
      </c>
      <c r="BF345">
        <v>3179</v>
      </c>
      <c r="BG345">
        <v>3842</v>
      </c>
      <c r="BH345">
        <v>2445</v>
      </c>
      <c r="BI345">
        <v>2739</v>
      </c>
      <c r="BJ345">
        <v>2635</v>
      </c>
      <c r="BK345">
        <v>3128</v>
      </c>
      <c r="BL345">
        <v>2635</v>
      </c>
      <c r="BM345">
        <v>2605</v>
      </c>
      <c r="BN345">
        <v>2475</v>
      </c>
      <c r="BO345">
        <v>2510</v>
      </c>
      <c r="BP345">
        <v>2770</v>
      </c>
      <c r="BQ345">
        <v>2490</v>
      </c>
      <c r="BR345">
        <v>2589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DHS03</vt:lpstr>
      <vt:lpstr>MICS08</vt:lpstr>
      <vt:lpstr>AIS09</vt:lpstr>
      <vt:lpstr>DHS11</vt:lpstr>
      <vt:lpstr>AIS15</vt:lpstr>
      <vt:lpstr>MIS18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2021-05-25T18:28:13Z</dcterms:modified>
</cp:coreProperties>
</file>